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62" i="371" l="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4" i="371"/>
  <c r="U16" i="371"/>
  <c r="U18" i="371"/>
  <c r="U20" i="371"/>
  <c r="U22" i="371"/>
  <c r="U24" i="371"/>
  <c r="U26" i="371"/>
  <c r="U36" i="371"/>
  <c r="U38" i="371"/>
  <c r="U40" i="371"/>
  <c r="U42" i="371"/>
  <c r="U44" i="371"/>
  <c r="U46" i="371"/>
  <c r="U48" i="371"/>
  <c r="U50" i="371"/>
  <c r="U52" i="371"/>
  <c r="U54" i="371"/>
  <c r="U56" i="371"/>
  <c r="U58" i="371"/>
  <c r="U6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L22" i="419"/>
  <c r="X22" i="419"/>
  <c r="C22" i="419"/>
  <c r="F22" i="419"/>
  <c r="J22" i="419"/>
  <c r="N22" i="419"/>
  <c r="R22" i="419"/>
  <c r="V22" i="419"/>
  <c r="Z22" i="419"/>
  <c r="AD22" i="419"/>
  <c r="AG22" i="419"/>
  <c r="E22" i="419"/>
  <c r="P22" i="419"/>
  <c r="AB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Q3" i="377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<sst xmlns="http://schemas.openxmlformats.org/spreadsheetml/2006/main" count="102209" uniqueCount="10085">
  <si>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</si>
  <si>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</si>
  <si>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</si>
  <si>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</si>
  <si>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</si>
  <si>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</si>
  <si>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</si>
  <si>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</si>
  <si>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</si>
  <si>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</si>
  <si>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</si>
  <si>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</si>
  <si>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</si>
  <si>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</si>
  <si>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</si>
  <si>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</si>
  <si>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</si>
  <si>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</si>
  <si>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</si>
  <si>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</si>
  <si>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</si>
  <si>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</si>
  <si>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</si>
  <si>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</si>
  <si>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</si>
  <si>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</si>
  <si>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</si>
  <si>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</si>
  <si>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</si>
  <si>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</si>
  <si>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</si>
  <si>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</si>
  <si>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</si>
  <si>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</si>
  <si>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</si>
  <si>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</si>
  <si>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</si>
  <si>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</si>
  <si>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</si>
  <si>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</si>
  <si>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</si>
  <si>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</si>
  <si>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</si>
  <si>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</si>
  <si>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</si>
  <si>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</si>
  <si>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</si>
  <si>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</si>
  <si>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</si>
  <si>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</si>
  <si>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</si>
  <si>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</si>
  <si>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</si>
  <si>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</si>
  <si>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</si>
  <si>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</si>
  <si>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</si>
  <si>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</si>
  <si>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</si>
  <si>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</si>
  <si>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</si>
  <si>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</si>
  <si>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</si>
  <si>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</si>
  <si>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</si>
  <si>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</si>
  <si>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</si>
  <si>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</si>
  <si>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</si>
  <si>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</si>
  <si>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</si>
  <si>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</si>
  <si>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</si>
  <si>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</si>
  <si>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</si>
  <si>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</si>
  <si>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</si>
  <si>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</si>
  <si>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</si>
  <si>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</si>
  <si>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</si>
  <si>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</si>
  <si>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</si>
  <si>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</si>
  <si>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</si>
  <si>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</si>
  <si>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</si>
  <si>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</si>
  <si>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</si>
  <si>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</si>
  <si>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</si>
  <si>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</si>
  <si>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</si>
  <si>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</si>
  <si>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</si>
  <si>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</si>
  <si>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</si>
  <si>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</si>
  <si>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</si>
  <si>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</si>
  <si>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</si>
  <si>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</si>
  <si>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</si>
  <si>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</si>
  <si>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</si>
  <si>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</si>
  <si>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</si>
  <si>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</si>
  <si>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</si>
  <si>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</si>
  <si>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</si>
  <si>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</si>
  <si>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</si>
  <si>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</si>
  <si>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</si>
  <si>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</si>
  <si>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</si>
  <si>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</si>
  <si>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</si>
  <si>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</si>
  <si>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</si>
  <si>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</si>
  <si>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</si>
  <si>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</si>
  <si>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</si>
  <si>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</si>
  <si>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</si>
  <si>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</si>
  <si>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</si>
  <si>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</si>
  <si>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</si>
  <si>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</si>
  <si>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</si>
  <si>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</si>
  <si>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</si>
  <si>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</si>
  <si>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</si>
  <si>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</si>
  <si>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</si>
  <si>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</si>
  <si>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</si>
  <si>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</si>
  <si>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</si>
  <si>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</si>
  <si>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</si>
  <si>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</si>
  <si>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</si>
  <si>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</si>
  <si>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</si>
  <si>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</si>
  <si>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</si>
  <si>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</si>
  <si>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</si>
  <si>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</si>
  <si>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</si>
  <si>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</si>
  <si>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</si>
  <si>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</si>
  <si>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</si>
  <si>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</si>
  <si>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</si>
  <si>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</si>
  <si>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</si>
  <si>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</si>
  <si>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</si>
  <si>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</si>
  <si>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</si>
  <si>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</si>
  <si>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</si>
  <si>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</si>
  <si>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</si>
  <si>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</si>
  <si>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</si>
  <si>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</si>
  <si>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</si>
  <si>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</si>
  <si>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</si>
  <si>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</si>
  <si>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</si>
  <si>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</si>
  <si>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</si>
  <si>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</si>
  <si>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</si>
  <si>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</si>
  <si>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</si>
  <si>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</si>
  <si>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</si>
  <si>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</si>
  <si>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</si>
  <si>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</si>
  <si>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</si>
  <si>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</si>
  <si>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</si>
  <si>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</si>
  <si>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</si>
  <si>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</si>
  <si>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</si>
  <si>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</si>
  <si>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</si>
  <si>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</si>
  <si>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</si>
  <si>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</si>
  <si>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</si>
  <si>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</si>
  <si>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</si>
  <si>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</si>
  <si>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</si>
  <si>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</si>
  <si>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</si>
  <si>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</si>
  <si>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</si>
  <si>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</si>
  <si>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</si>
  <si>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</si>
  <si>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</si>
  <si>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</si>
  <si>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</si>
  <si>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</si>
  <si>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</si>
  <si>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</si>
  <si>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</si>
  <si>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</si>
  <si>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</si>
  <si>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</si>
  <si>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</si>
  <si>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</si>
  <si>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</si>
  <si>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</si>
  <si>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</si>
  <si>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</si>
  <si>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</si>
  <si>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</si>
  <si>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</si>
  <si>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</si>
  <si>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</si>
  <si>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</si>
  <si>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</si>
  <si>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</si>
  <si>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</si>
  <si>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</si>
  <si>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</si>
  <si>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</si>
  <si>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</si>
  <si>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</si>
  <si>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</si>
  <si>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</si>
  <si>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</si>
  <si>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</si>
  <si>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</si>
  <si>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</si>
  <si>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</si>
  <si>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</si>
  <si>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</si>
  <si>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</si>
  <si>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</si>
  <si>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</si>
  <si>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</si>
  <si>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</si>
  <si>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</si>
  <si>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</si>
  <si>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</si>
  <si>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</si>
  <si>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</si>
  <si>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</si>
  <si>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</si>
  <si>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</si>
  <si>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</si>
  <si>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</si>
  <si>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</si>
  <si>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</si>
  <si>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</si>
  <si>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</si>
  <si>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</si>
  <si>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</si>
  <si>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</si>
  <si>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</si>
  <si>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</si>
  <si>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</si>
  <si>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</si>
  <si>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</si>
  <si>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</si>
  <si>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</si>
  <si>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</si>
  <si>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</si>
  <si>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</si>
  <si>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</si>
  <si>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</si>
  <si>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</si>
  <si>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</si>
  <si>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</si>
  <si>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</si>
  <si>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</si>
  <si>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</si>
  <si>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</si>
  <si>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</si>
  <si>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</si>
  <si>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</si>
  <si>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</si>
  <si>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</si>
  <si>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</si>
  <si>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</si>
  <si>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</si>
  <si>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</si>
  <si>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</si>
  <si>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</si>
  <si>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</si>
  <si>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</si>
  <si>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</si>
  <si>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</si>
  <si>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</si>
  <si>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</si>
  <si>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</si>
  <si>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</si>
  <si>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</si>
  <si>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</si>
  <si>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</si>
  <si>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</si>
  <si>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</si>
  <si>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</si>
  <si>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</si>
  <si>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</si>
  <si>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</si>
  <si>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</si>
  <si>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</si>
  <si>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</si>
  <si>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</si>
  <si>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</si>
  <si>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</si>
  <si>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</si>
  <si>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</si>
  <si>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</si>
  <si>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</si>
  <si>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</si>
  <si>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</si>
  <si>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</si>
  <si>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</si>
  <si>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</si>
  <si>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</si>
  <si>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</si>
  <si>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</si>
  <si>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</si>
  <si>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</si>
  <si>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</si>
  <si>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</si>
  <si>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</si>
  <si>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</si>
  <si>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</si>
  <si>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</si>
  <si>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</si>
  <si>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</si>
  <si>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</si>
  <si>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</si>
  <si>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</si>
  <si>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</si>
  <si>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</si>
  <si>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</si>
  <si>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</si>
  <si>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</si>
  <si>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</si>
  <si>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</si>
  <si>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</si>
  <si>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</si>
  <si>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</si>
  <si>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</si>
  <si>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</si>
  <si>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</si>
  <si>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</si>
  <si>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</si>
  <si>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</si>
  <si>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</si>
  <si>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</si>
  <si>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</si>
  <si>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</si>
  <si>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</si>
  <si>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</si>
  <si>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</si>
  <si>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</si>
  <si>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</si>
  <si>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</si>
  <si>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</si>
  <si>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</si>
  <si>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</si>
  <si>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</si>
  <si>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</si>
  <si>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</si>
  <si>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</si>
  <si>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</si>
  <si>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</si>
  <si>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</si>
  <si>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</si>
  <si>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</si>
  <si>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</si>
  <si>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</si>
  <si>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</si>
  <si>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</si>
  <si>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</si>
  <si>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</si>
  <si>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</si>
  <si>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</si>
  <si>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</si>
  <si>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</si>
  <si>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</si>
  <si>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</si>
  <si>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</si>
  <si>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</si>
  <si>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</si>
  <si>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</si>
  <si>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</si>
  <si>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</si>
  <si>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</si>
  <si>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</si>
  <si>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</si>
  <si>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</si>
  <si>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</si>
  <si>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</si>
  <si>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</si>
  <si>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</si>
  <si>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</si>
  <si>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</si>
  <si>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</si>
  <si>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</si>
  <si>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</si>
  <si>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</si>
  <si>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</si>
  <si>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</si>
  <si>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</si>
  <si>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</si>
  <si>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</si>
  <si>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</si>
  <si>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</si>
  <si>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</si>
  <si>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</si>
  <si>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</si>
  <si>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</si>
  <si>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</si>
  <si>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</si>
  <si>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</si>
  <si>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</si>
  <si>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</si>
  <si>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</si>
  <si>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</si>
  <si>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</si>
  <si>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</si>
  <si>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</si>
  <si>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</si>
  <si>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</si>
  <si>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</si>
  <si>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</si>
  <si>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</si>
  <si>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</si>
  <si>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</si>
  <si>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</si>
  <si>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</si>
  <si>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</si>
  <si>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</si>
  <si>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</si>
  <si>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</si>
  <si>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</si>
  <si>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</si>
  <si>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</si>
  <si>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</si>
  <si>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</si>
  <si>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</si>
  <si>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</si>
  <si>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</si>
  <si>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</si>
  <si>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</si>
  <si>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</si>
  <si>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</si>
  <si>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</si>
  <si>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</si>
  <si>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</si>
  <si>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</si>
  <si>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</si>
  <si>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</si>
  <si>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</si>
  <si>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</si>
  <si>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</si>
  <si>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</si>
  <si>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</si>
  <si>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</si>
  <si>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</si>
  <si>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</si>
  <si>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</si>
  <si>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</si>
  <si>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</si>
  <si>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</si>
  <si>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</si>
  <si>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</si>
  <si>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</si>
  <si>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</si>
  <si>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</si>
  <si>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</si>
  <si>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</si>
  <si>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</si>
  <si>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</si>
  <si>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</si>
  <si>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</si>
  <si>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</si>
  <si>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</si>
  <si>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</si>
  <si>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</si>
  <si>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</si>
  <si>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</si>
  <si>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</si>
  <si>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</si>
  <si>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</si>
  <si>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</si>
  <si>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</si>
  <si>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</si>
  <si>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</si>
  <si>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</si>
  <si>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</si>
  <si>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</si>
  <si>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</si>
  <si>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</si>
  <si>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</si>
  <si>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</si>
  <si>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</si>
  <si>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</si>
  <si>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</si>
  <si>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</si>
  <si>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</si>
  <si>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</si>
  <si>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</si>
  <si>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</si>
  <si>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</si>
  <si>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</si>
  <si>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</si>
  <si>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</si>
  <si>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</si>
  <si>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</si>
  <si>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</si>
  <si>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</si>
  <si>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</si>
  <si>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</si>
  <si>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</si>
  <si>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</si>
  <si>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</si>
  <si>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</si>
  <si>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</si>
  <si>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</si>
  <si>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</si>
  <si>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</si>
  <si>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</si>
  <si>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</si>
  <si>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</si>
  <si>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</si>
  <si>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</si>
  <si>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</si>
  <si>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</si>
  <si>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</si>
  <si>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</si>
  <si>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64924549     ost. provozní služby (praní prádla, doprava)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</si>
  <si>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</si>
  <si>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</si>
  <si>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</si>
  <si>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</si>
  <si>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</si>
  <si>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</si>
  <si>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</si>
  <si>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</si>
  <si>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</si>
  <si>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</si>
  <si>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</si>
  <si>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</si>
  <si>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</si>
  <si>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</si>
  <si>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</si>
  <si>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</si>
  <si>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</si>
  <si>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</si>
  <si>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</si>
  <si>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</si>
  <si>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</si>
  <si>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</si>
  <si>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</si>
  <si>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</si>
  <si>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</si>
  <si>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</si>
  <si>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</si>
  <si>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</si>
  <si>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</si>
  <si>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</si>
  <si>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</si>
  <si>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</si>
  <si>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</si>
  <si>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</si>
  <si>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</si>
  <si>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</si>
  <si>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</si>
  <si>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</si>
  <si>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</si>
  <si>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</si>
  <si>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</si>
  <si>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</si>
  <si>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</si>
  <si>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</si>
  <si>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</si>
  <si>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</si>
  <si>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</si>
  <si>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</si>
  <si>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</si>
  <si>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</si>
  <si>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</si>
  <si>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</si>
  <si>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</si>
  <si>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</si>
  <si>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</si>
  <si>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</si>
  <si>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</si>
  <si>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</si>
  <si>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</si>
  <si>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</si>
  <si>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</si>
  <si>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</si>
  <si>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</si>
  <si>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</si>
  <si>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</si>
  <si>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</si>
  <si>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</si>
  <si>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rutinního provozu</t>
  </si>
  <si>
    <t>laboratoř rutinního provozu Celkem</t>
  </si>
  <si>
    <t>3248</t>
  </si>
  <si>
    <t>laboratoř tkáňových kultur</t>
  </si>
  <si>
    <t>laboratoř tkáňových kultur Celkem</t>
  </si>
  <si>
    <t>50113001</t>
  </si>
  <si>
    <t>112181</t>
  </si>
  <si>
    <t>12181</t>
  </si>
  <si>
    <t>GLIMEPIRID SANDOZ 4 MG TABLETY</t>
  </si>
  <si>
    <t>POR TBL NOB 30X4MG</t>
  </si>
  <si>
    <t>146162</t>
  </si>
  <si>
    <t>46162</t>
  </si>
  <si>
    <t>ZOCOR FORTE 40 MG</t>
  </si>
  <si>
    <t>POR TBL FLM 28X40MG</t>
  </si>
  <si>
    <t>845493</t>
  </si>
  <si>
    <t>105844</t>
  </si>
  <si>
    <t>MIRTAZAPIN ORION 15 MG</t>
  </si>
  <si>
    <t>POR TBL DIS 30X15MG</t>
  </si>
  <si>
    <t>114134</t>
  </si>
  <si>
    <t>14134</t>
  </si>
  <si>
    <t>ROSEMIG 50 MG</t>
  </si>
  <si>
    <t>POR TBL FLM 6X50MG</t>
  </si>
  <si>
    <t>125849</t>
  </si>
  <si>
    <t>25849</t>
  </si>
  <si>
    <t>KEPPRA 1000 MG</t>
  </si>
  <si>
    <t>POR TBLFLM50X1000MG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</si>
  <si>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</si>
  <si>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</si>
  <si>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</si>
  <si>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</si>
  <si>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</si>
  <si>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</si>
  <si>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12670</t>
  </si>
  <si>
    <t>ETOPOSID EBEWE</t>
  </si>
  <si>
    <t>INF SOL 1X10ML/200MG</t>
  </si>
  <si>
    <t>112668</t>
  </si>
  <si>
    <t>12668</t>
  </si>
  <si>
    <t>INF 1X2.5ML/50MG</t>
  </si>
  <si>
    <t>112669</t>
  </si>
  <si>
    <t>12669</t>
  </si>
  <si>
    <t>INF 1X5ML/100MG</t>
  </si>
  <si>
    <t>112671</t>
  </si>
  <si>
    <t>12671</t>
  </si>
  <si>
    <t>INF 1X20ML/400MG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</si>
  <si>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</si>
  <si>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</si>
  <si>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</si>
  <si>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</si>
  <si>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</si>
  <si>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</si>
  <si>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</si>
  <si>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</si>
  <si>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</si>
  <si>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</si>
  <si>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</si>
  <si>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</si>
  <si>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</si>
  <si>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</si>
  <si>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</si>
  <si>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</si>
  <si>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</si>
  <si>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</si>
  <si>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</si>
  <si>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</si>
  <si>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</si>
  <si>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</si>
  <si>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</si>
  <si>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</si>
  <si>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</si>
  <si>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</si>
  <si>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</si>
  <si>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</si>
  <si>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</si>
  <si>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</si>
  <si>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</si>
  <si>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</si>
  <si>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</si>
  <si>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</si>
  <si>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</si>
  <si>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</si>
  <si>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</si>
  <si>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</si>
  <si>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</si>
  <si>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</si>
  <si>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</si>
  <si>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</si>
  <si>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</si>
  <si>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</si>
  <si>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</si>
  <si>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</si>
  <si>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</si>
  <si>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</si>
  <si>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</si>
  <si>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</si>
  <si>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</si>
  <si>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</si>
  <si>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</si>
  <si>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</si>
  <si>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</si>
  <si>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</si>
  <si>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</si>
  <si>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</si>
  <si>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</si>
  <si>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</si>
  <si>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</si>
  <si>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</si>
  <si>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</si>
  <si>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</si>
  <si>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</si>
  <si>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</si>
  <si>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</si>
  <si>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</si>
  <si>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</si>
  <si>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</si>
  <si>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</si>
  <si>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</si>
  <si>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</si>
  <si>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</si>
  <si>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</si>
  <si>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</si>
  <si>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</si>
  <si>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</si>
  <si>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</si>
  <si>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</si>
  <si>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</si>
  <si>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</si>
  <si>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</si>
  <si>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</si>
  <si>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</si>
  <si>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</si>
  <si>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</si>
  <si>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</si>
  <si>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</si>
  <si>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</si>
  <si>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</si>
  <si>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</si>
  <si>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</si>
  <si>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</si>
  <si>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</si>
  <si>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</si>
  <si>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</si>
  <si>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</si>
  <si>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</si>
  <si>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</si>
  <si>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</si>
  <si>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</si>
  <si>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</si>
  <si>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</si>
  <si>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</si>
  <si>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</si>
  <si>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</si>
  <si>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</si>
  <si>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</si>
  <si>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</si>
  <si>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</si>
  <si>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</si>
  <si>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</si>
  <si>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</si>
  <si>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</si>
  <si>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</si>
  <si>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</si>
  <si>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</si>
  <si>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</si>
  <si>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</si>
  <si>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</si>
  <si>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</si>
  <si>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</si>
  <si>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</si>
  <si>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</si>
  <si>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</si>
  <si>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</si>
  <si>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</si>
  <si>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</si>
  <si>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</si>
  <si>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</si>
  <si>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</si>
  <si>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</si>
  <si>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</si>
  <si>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</si>
  <si>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</si>
  <si>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</si>
  <si>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</si>
  <si>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</si>
  <si>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</si>
  <si>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</si>
  <si>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</si>
  <si>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</si>
  <si>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</si>
  <si>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</si>
  <si>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</si>
  <si>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</si>
  <si>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</si>
  <si>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</si>
  <si>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</si>
  <si>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</si>
  <si>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</si>
  <si>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</si>
  <si>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</si>
  <si>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</si>
  <si>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</si>
  <si>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</si>
  <si>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114799</t>
  </si>
  <si>
    <t>14799</t>
  </si>
  <si>
    <t>FURORESE 20 INJEKT</t>
  </si>
  <si>
    <t>INJ SOL 5X2ML/20MG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</si>
  <si>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</si>
  <si>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</si>
  <si>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</si>
  <si>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</si>
  <si>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</si>
  <si>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</si>
  <si>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</si>
  <si>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</si>
  <si>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</si>
  <si>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</si>
  <si>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</si>
  <si>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</si>
  <si>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</si>
  <si>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</si>
  <si>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</si>
  <si>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</si>
  <si>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</si>
  <si>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</si>
  <si>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</si>
  <si>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</si>
  <si>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</si>
  <si>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</si>
  <si>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</si>
  <si>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</si>
  <si>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</si>
  <si>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</si>
  <si>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</si>
  <si>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</si>
  <si>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</si>
  <si>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</si>
  <si>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</si>
  <si>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</si>
  <si>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</si>
  <si>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</si>
  <si>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</si>
  <si>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</si>
  <si>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</si>
  <si>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</si>
  <si>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</si>
  <si>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</si>
  <si>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</si>
  <si>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</si>
  <si>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</si>
  <si>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</si>
  <si>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</si>
  <si>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</si>
  <si>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</si>
  <si>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</si>
  <si>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</si>
  <si>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</si>
  <si>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</si>
  <si>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</si>
  <si>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</si>
  <si>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</si>
  <si>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</si>
  <si>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</si>
  <si>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</si>
  <si>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</si>
  <si>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</si>
  <si>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</si>
  <si>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</si>
  <si>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</si>
  <si>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</si>
  <si>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</si>
  <si>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</si>
  <si>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</si>
  <si>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</si>
  <si>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</si>
  <si>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</si>
  <si>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</si>
  <si>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</si>
  <si>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</si>
  <si>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</si>
  <si>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</si>
  <si>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</si>
  <si>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</si>
  <si>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</si>
  <si>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</si>
  <si>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</si>
  <si>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</si>
  <si>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</si>
  <si>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</si>
  <si>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</si>
  <si>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</si>
  <si>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</si>
  <si>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145875</t>
  </si>
  <si>
    <t>45875</t>
  </si>
  <si>
    <t>GOPTEN 2 MG</t>
  </si>
  <si>
    <t>POR CPS DUR98X2MG-B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</si>
  <si>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</si>
  <si>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</si>
  <si>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</si>
  <si>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</si>
  <si>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</si>
  <si>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</si>
  <si>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</si>
  <si>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</si>
  <si>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</si>
  <si>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</si>
  <si>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</si>
  <si>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</si>
  <si>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</si>
  <si>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</si>
  <si>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</si>
  <si>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</si>
  <si>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</si>
  <si>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</si>
  <si>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</si>
  <si>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</si>
  <si>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</si>
  <si>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</si>
  <si>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</si>
  <si>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</si>
  <si>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</si>
  <si>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</si>
  <si>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</si>
  <si>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</si>
  <si>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</si>
  <si>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</si>
  <si>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</si>
  <si>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</si>
  <si>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</si>
  <si>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</si>
  <si>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</si>
  <si>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</si>
  <si>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</si>
  <si>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</si>
  <si>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</si>
  <si>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</si>
  <si>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</si>
  <si>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</si>
  <si>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</si>
  <si>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</si>
  <si>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</si>
  <si>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</si>
  <si>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</si>
  <si>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</si>
  <si>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</si>
  <si>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</si>
  <si>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</si>
  <si>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</si>
  <si>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</si>
  <si>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</si>
  <si>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</si>
  <si>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</si>
  <si>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</si>
  <si>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</si>
  <si>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</si>
  <si>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</si>
  <si>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</si>
  <si>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</si>
  <si>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</si>
  <si>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</si>
  <si>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</si>
  <si>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</si>
  <si>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</si>
  <si>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</si>
  <si>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</si>
  <si>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</si>
  <si>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</si>
  <si>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</si>
  <si>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</si>
  <si>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</si>
  <si>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</si>
  <si>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</si>
  <si>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</si>
  <si>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</si>
  <si>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</si>
  <si>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</si>
  <si>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</si>
  <si>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</si>
  <si>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</si>
  <si>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</si>
  <si>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</si>
  <si>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</si>
  <si>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</si>
  <si>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</si>
  <si>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</si>
  <si>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</si>
  <si>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</si>
  <si>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</si>
  <si>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</si>
  <si>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</si>
  <si>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</si>
  <si>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</si>
  <si>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</si>
  <si>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</si>
  <si>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</si>
  <si>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</si>
  <si>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</si>
  <si>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</si>
  <si>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</si>
  <si>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</si>
  <si>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</si>
  <si>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</si>
  <si>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</si>
  <si>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</si>
  <si>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</si>
  <si>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</si>
  <si>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</si>
  <si>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</si>
  <si>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</si>
  <si>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</si>
  <si>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</si>
  <si>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</si>
  <si>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</si>
  <si>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</si>
  <si>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</si>
  <si>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</si>
  <si>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</si>
  <si>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</si>
  <si>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</si>
  <si>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</si>
  <si>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</si>
  <si>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</si>
  <si>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</si>
  <si>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</si>
  <si>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</si>
  <si>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</si>
  <si>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</si>
  <si>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</si>
  <si>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</si>
  <si>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</si>
  <si>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</si>
  <si>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</si>
  <si>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</si>
  <si>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</si>
  <si>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</si>
  <si>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</si>
  <si>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</si>
  <si>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</si>
  <si>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</si>
  <si>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</si>
  <si>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</si>
  <si>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</si>
  <si>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</si>
  <si>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</si>
  <si>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</si>
  <si>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</si>
  <si>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</si>
  <si>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</si>
  <si>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</si>
  <si>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</si>
  <si>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</si>
  <si>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</si>
  <si>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</si>
  <si>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</si>
  <si>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</si>
  <si>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</si>
  <si>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</si>
  <si>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</si>
  <si>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</si>
  <si>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</si>
  <si>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</si>
  <si>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</si>
  <si>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</si>
  <si>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</si>
  <si>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</si>
  <si>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</si>
  <si>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</si>
  <si>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</si>
  <si>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</si>
  <si>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</si>
  <si>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</si>
  <si>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</si>
  <si>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</si>
  <si>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</si>
  <si>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</si>
  <si>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</si>
  <si>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</si>
  <si>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</si>
  <si>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</si>
  <si>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</si>
  <si>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</si>
  <si>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</si>
  <si>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</si>
  <si>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</si>
  <si>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</si>
  <si>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</si>
  <si>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</si>
  <si>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</si>
  <si>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</si>
  <si>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</si>
  <si>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</si>
  <si>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</si>
  <si>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</si>
  <si>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192086</t>
  </si>
  <si>
    <t>92086</t>
  </si>
  <si>
    <t>ROWATINEX</t>
  </si>
  <si>
    <t>GTT 1X10ML</t>
  </si>
  <si>
    <t>192840</t>
  </si>
  <si>
    <t>VERAL NEO 1% GEL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</si>
  <si>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</si>
  <si>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</si>
  <si>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</si>
  <si>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</si>
  <si>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</si>
  <si>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</si>
  <si>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</si>
  <si>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</si>
  <si>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</si>
  <si>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</si>
  <si>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</si>
  <si>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</si>
  <si>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</si>
  <si>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</si>
  <si>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</si>
  <si>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</si>
  <si>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</si>
  <si>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</si>
  <si>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</si>
  <si>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</si>
  <si>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</si>
  <si>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</si>
  <si>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</si>
  <si>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</si>
  <si>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</si>
  <si>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</si>
  <si>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</si>
  <si>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</si>
  <si>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</si>
  <si>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</si>
  <si>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</si>
  <si>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</si>
  <si>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</si>
  <si>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</si>
  <si>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</si>
  <si>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</si>
  <si>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</si>
  <si>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</si>
  <si>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</si>
  <si>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</si>
  <si>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</si>
  <si>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</si>
  <si>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</si>
  <si>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</si>
  <si>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</si>
  <si>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</si>
  <si>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</si>
  <si>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</si>
  <si>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</si>
  <si>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</si>
  <si>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</si>
  <si>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</si>
  <si>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</si>
  <si>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</si>
  <si>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</si>
  <si>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</si>
  <si>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</si>
  <si>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</si>
  <si>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</si>
  <si>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</si>
  <si>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</si>
  <si>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</si>
  <si>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</si>
  <si>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</si>
  <si>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</si>
  <si>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</si>
  <si>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</si>
  <si>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</si>
  <si>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</si>
  <si>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</si>
  <si>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</si>
  <si>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</si>
  <si>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</si>
  <si>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</si>
  <si>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</si>
  <si>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</si>
  <si>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</si>
  <si>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</si>
  <si>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</si>
  <si>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</si>
  <si>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</si>
  <si>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</si>
  <si>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</si>
  <si>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840143</t>
  </si>
  <si>
    <t>Heřmánek Spofa her.20x1g nálev.sáčky LEROS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</si>
  <si>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</si>
  <si>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</si>
  <si>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</si>
  <si>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</si>
  <si>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</si>
  <si>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</si>
  <si>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</si>
  <si>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</si>
  <si>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</si>
  <si>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</si>
  <si>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</si>
  <si>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</si>
  <si>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</si>
  <si>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</si>
  <si>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</si>
  <si>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</si>
  <si>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</si>
  <si>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</si>
  <si>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</si>
  <si>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</si>
  <si>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</si>
  <si>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</si>
  <si>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</si>
  <si>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</si>
  <si>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</si>
  <si>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</si>
  <si>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</si>
  <si>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</si>
  <si>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</si>
  <si>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</si>
  <si>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</si>
  <si>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</si>
  <si>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</si>
  <si>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</si>
  <si>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</si>
  <si>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</si>
  <si>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</si>
  <si>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</si>
  <si>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</si>
  <si>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</si>
  <si>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</si>
  <si>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</si>
  <si>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</si>
  <si>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</si>
  <si>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</si>
  <si>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</si>
  <si>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</si>
  <si>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</si>
  <si>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</si>
  <si>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</si>
  <si>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</si>
  <si>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</si>
  <si>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</si>
  <si>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</si>
  <si>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</si>
  <si>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</si>
  <si>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</si>
  <si>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</si>
  <si>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</si>
  <si>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</si>
  <si>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</si>
  <si>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</si>
  <si>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</si>
  <si>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</si>
  <si>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</si>
  <si>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</si>
  <si>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</si>
  <si>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</si>
  <si>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</si>
  <si>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</si>
  <si>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</si>
  <si>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</si>
  <si>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</si>
  <si>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</si>
  <si>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</si>
  <si>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</si>
  <si>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</si>
  <si>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</si>
  <si>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</si>
  <si>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</si>
  <si>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</si>
  <si>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</si>
  <si>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</si>
  <si>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</si>
  <si>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</si>
  <si>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</si>
  <si>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</si>
  <si>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</si>
  <si>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</si>
  <si>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</si>
  <si>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</si>
  <si>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</si>
  <si>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</si>
  <si>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</si>
  <si>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</si>
  <si>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</si>
  <si>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</si>
  <si>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</si>
  <si>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</si>
  <si>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</si>
  <si>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</si>
  <si>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</si>
  <si>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</si>
  <si>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</si>
  <si>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</si>
  <si>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</si>
  <si>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</si>
  <si>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</si>
  <si>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</si>
  <si>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</si>
  <si>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</si>
  <si>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</si>
  <si>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</si>
  <si>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</si>
  <si>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</si>
  <si>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</si>
  <si>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</si>
  <si>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</si>
  <si>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</si>
  <si>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</si>
  <si>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</si>
  <si>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</si>
  <si>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</si>
  <si>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</si>
  <si>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</si>
  <si>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</si>
  <si>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</si>
  <si>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</si>
  <si>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</si>
  <si>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</si>
  <si>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</si>
  <si>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</si>
  <si>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</si>
  <si>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</si>
  <si>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</si>
  <si>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</si>
  <si>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</si>
  <si>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</si>
  <si>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</si>
  <si>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</si>
  <si>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</si>
  <si>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</si>
  <si>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</si>
  <si>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</si>
  <si>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</si>
  <si>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</si>
  <si>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</si>
  <si>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</si>
  <si>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</si>
  <si>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</si>
  <si>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</si>
  <si>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</si>
  <si>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</si>
  <si>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</si>
  <si>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</si>
  <si>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</si>
  <si>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</si>
  <si>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</si>
  <si>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146694</t>
  </si>
  <si>
    <t>46694</t>
  </si>
  <si>
    <t>EUTHYROX 125</t>
  </si>
  <si>
    <t>TBL 100X125RG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</si>
  <si>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</si>
  <si>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</si>
  <si>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</si>
  <si>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</si>
  <si>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</si>
  <si>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</si>
  <si>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</si>
  <si>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</si>
  <si>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</si>
  <si>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</si>
  <si>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</si>
  <si>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</si>
  <si>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</si>
  <si>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</si>
  <si>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</si>
  <si>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</si>
  <si>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</si>
  <si>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</si>
  <si>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</si>
  <si>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</si>
  <si>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</si>
  <si>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</si>
  <si>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</si>
  <si>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</si>
  <si>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</si>
  <si>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</si>
  <si>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</si>
  <si>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</si>
  <si>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</si>
  <si>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</si>
  <si>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</si>
  <si>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</si>
  <si>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</si>
  <si>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</si>
  <si>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</si>
  <si>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</si>
  <si>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</si>
  <si>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</si>
  <si>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</si>
  <si>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</si>
  <si>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</si>
  <si>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</si>
  <si>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</si>
  <si>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</si>
  <si>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</si>
  <si>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</si>
  <si>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</si>
  <si>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</si>
  <si>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</si>
  <si>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</si>
  <si>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</si>
  <si>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</si>
  <si>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</si>
  <si>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</si>
  <si>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</si>
  <si>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</si>
  <si>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</si>
  <si>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</si>
  <si>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</si>
  <si>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</si>
  <si>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</si>
  <si>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</si>
  <si>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</si>
  <si>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</si>
  <si>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</si>
  <si>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</si>
  <si>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</si>
  <si>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</si>
  <si>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</si>
  <si>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</si>
  <si>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</si>
  <si>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</si>
  <si>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</si>
  <si>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</si>
  <si>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</si>
  <si>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</si>
  <si>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</si>
  <si>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</si>
  <si>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</si>
  <si>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</si>
  <si>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</si>
  <si>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</si>
  <si>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</si>
  <si>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</si>
  <si>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</si>
  <si>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</si>
  <si>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</si>
  <si>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</si>
  <si>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</si>
  <si>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</si>
  <si>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</si>
  <si>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900803</t>
  </si>
  <si>
    <t>1000</t>
  </si>
  <si>
    <t>KL KAL.PERMANGANAS 10G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</si>
  <si>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</si>
  <si>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</si>
  <si>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</si>
  <si>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</si>
  <si>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</si>
  <si>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</si>
  <si>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</si>
  <si>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</si>
  <si>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</si>
  <si>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</si>
  <si>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</si>
  <si>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</si>
  <si>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</si>
  <si>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</si>
  <si>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</si>
  <si>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</si>
  <si>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</si>
  <si>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</si>
  <si>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</si>
  <si>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</si>
  <si>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</si>
  <si>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</si>
  <si>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</si>
  <si>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</si>
  <si>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</si>
  <si>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</si>
  <si>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</si>
  <si>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</si>
  <si>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</si>
  <si>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</si>
  <si>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</si>
  <si>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</si>
  <si>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</si>
  <si>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</si>
  <si>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</si>
  <si>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119757</t>
  </si>
  <si>
    <t>19757</t>
  </si>
  <si>
    <t>BELODERM</t>
  </si>
  <si>
    <t>DRM UNG1X30GM 0.05%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</si>
  <si>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</si>
  <si>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</si>
  <si>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</si>
  <si>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</si>
  <si>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</si>
  <si>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</si>
  <si>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</si>
  <si>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</si>
  <si>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</si>
  <si>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</si>
  <si>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</si>
  <si>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</si>
  <si>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</si>
  <si>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</si>
  <si>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</si>
  <si>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</si>
  <si>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803169</t>
  </si>
  <si>
    <t>KL BENZINUM 300g</t>
  </si>
  <si>
    <t>911927</t>
  </si>
  <si>
    <t>KL ETHANOL.C.BENZINO 200G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</si>
  <si>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</si>
  <si>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</si>
  <si>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</si>
  <si>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</si>
  <si>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</si>
  <si>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</si>
  <si>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</si>
  <si>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</si>
  <si>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</si>
  <si>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</si>
  <si>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</si>
  <si>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</si>
  <si>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</si>
  <si>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</si>
  <si>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</si>
  <si>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</si>
  <si>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</si>
  <si>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</si>
  <si>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</si>
  <si>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</si>
  <si>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</si>
  <si>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</si>
  <si>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</si>
  <si>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</si>
  <si>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</si>
  <si>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</si>
  <si>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</si>
  <si>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</si>
  <si>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</si>
  <si>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</si>
  <si>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</si>
  <si>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</si>
  <si>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</si>
  <si>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</si>
  <si>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</si>
  <si>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</si>
  <si>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114929</t>
  </si>
  <si>
    <t>14929</t>
  </si>
  <si>
    <t>INHIBACE 5 MG</t>
  </si>
  <si>
    <t>POR TBL FLM 28X5MG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</si>
  <si>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</si>
  <si>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</si>
  <si>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</si>
  <si>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</si>
  <si>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</si>
  <si>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</si>
  <si>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</si>
  <si>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</si>
  <si>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</si>
  <si>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</si>
  <si>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</si>
  <si>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</si>
  <si>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</si>
  <si>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</si>
  <si>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</si>
  <si>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</si>
  <si>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</si>
  <si>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</si>
  <si>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</si>
  <si>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</si>
  <si>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</si>
  <si>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</si>
  <si>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</si>
  <si>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</si>
  <si>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</si>
  <si>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</si>
  <si>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</si>
  <si>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</si>
  <si>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</si>
  <si>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</si>
  <si>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</si>
  <si>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</si>
  <si>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</si>
  <si>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</si>
  <si>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</si>
  <si>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</si>
  <si>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</si>
  <si>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</si>
  <si>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</si>
  <si>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</si>
  <si>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</si>
  <si>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183424</t>
  </si>
  <si>
    <t>83424</t>
  </si>
  <si>
    <t>ENTOCORT</t>
  </si>
  <si>
    <t>ENM 7X2MG</t>
  </si>
  <si>
    <t>183730</t>
  </si>
  <si>
    <t>83730</t>
  </si>
  <si>
    <t>GOPTEN 2MG</t>
  </si>
  <si>
    <t>CPS 28X2MG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</si>
  <si>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</si>
  <si>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</si>
  <si>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</si>
  <si>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</si>
  <si>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</si>
  <si>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</si>
  <si>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</si>
  <si>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</si>
  <si>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</si>
  <si>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</si>
  <si>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</si>
  <si>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</si>
  <si>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</si>
  <si>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</si>
  <si>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</si>
  <si>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987563</t>
  </si>
  <si>
    <t>Masážní roztok Sportovka základní A 200ml</t>
  </si>
  <si>
    <t>102668</t>
  </si>
  <si>
    <t>2668</t>
  </si>
  <si>
    <t>OPHTHALMO-HYDROCORTISON LECIVA</t>
  </si>
  <si>
    <t>UNG OPH 1X5GM 0.5%</t>
  </si>
  <si>
    <t>115518</t>
  </si>
  <si>
    <t>15518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</si>
  <si>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</si>
  <si>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</si>
  <si>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</si>
  <si>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</si>
  <si>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</si>
  <si>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</si>
  <si>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</si>
  <si>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</si>
  <si>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</si>
  <si>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</si>
  <si>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</si>
  <si>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</si>
  <si>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</si>
  <si>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</si>
  <si>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</si>
  <si>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</si>
  <si>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</si>
  <si>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</si>
  <si>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</si>
  <si>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</si>
  <si>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</si>
  <si>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159768</t>
  </si>
  <si>
    <t>59768</t>
  </si>
  <si>
    <t>RELPAX 80MG</t>
  </si>
  <si>
    <t>TBL OBD 2X80MG (AC)</t>
  </si>
  <si>
    <t>169743</t>
  </si>
  <si>
    <t>69743</t>
  </si>
  <si>
    <t>INF 1X80ML</t>
  </si>
  <si>
    <t>169755</t>
  </si>
  <si>
    <t>69755</t>
  </si>
  <si>
    <t>ARDEANUTRISOL G 40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</si>
  <si>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</si>
  <si>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</si>
  <si>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</si>
  <si>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</si>
  <si>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</si>
  <si>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</si>
  <si>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</si>
  <si>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198204</t>
  </si>
  <si>
    <t>98204</t>
  </si>
  <si>
    <t>ERYFLUID</t>
  </si>
  <si>
    <t>SOL 1X30ML</t>
  </si>
  <si>
    <t>394217</t>
  </si>
  <si>
    <t>KL POLYSAN, OL.HELIANTHI AA AD 300G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</si>
  <si>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</si>
  <si>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</si>
  <si>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</si>
  <si>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</si>
  <si>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</si>
  <si>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</si>
  <si>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</si>
  <si>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</si>
  <si>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</si>
  <si>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</si>
  <si>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</si>
  <si>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</si>
  <si>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900406</t>
  </si>
  <si>
    <t>KL SOL.NOVIKOV 10G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</si>
  <si>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</si>
  <si>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</si>
  <si>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</si>
  <si>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</si>
  <si>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</si>
  <si>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</si>
  <si>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</si>
  <si>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</si>
  <si>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</si>
  <si>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</si>
  <si>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</si>
  <si>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</si>
  <si>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</si>
  <si>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</si>
  <si>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</si>
  <si>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</si>
  <si>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</si>
  <si>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</si>
  <si>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</si>
  <si>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</si>
  <si>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</si>
  <si>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</si>
  <si>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</si>
  <si>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</si>
  <si>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</si>
  <si>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</si>
  <si>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</si>
  <si>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</si>
  <si>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</si>
  <si>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116444</t>
  </si>
  <si>
    <t>16444</t>
  </si>
  <si>
    <t>TEGRETOL CR 200</t>
  </si>
  <si>
    <t>TBL RET 50X200MG</t>
  </si>
  <si>
    <t>125414</t>
  </si>
  <si>
    <t>25414</t>
  </si>
  <si>
    <t>FOSAVANCE</t>
  </si>
  <si>
    <t>POR TBL NOB 4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</si>
  <si>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</si>
  <si>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</si>
  <si>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</si>
  <si>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</si>
  <si>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</si>
  <si>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</si>
  <si>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</si>
  <si>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</si>
  <si>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</si>
  <si>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</si>
  <si>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</si>
  <si>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</si>
  <si>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</si>
  <si>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</si>
  <si>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</si>
  <si>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</si>
  <si>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</si>
  <si>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</si>
  <si>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</si>
  <si>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</si>
  <si>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</si>
  <si>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</si>
  <si>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</si>
  <si>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</si>
  <si>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188663</t>
  </si>
  <si>
    <t>88663</t>
  </si>
  <si>
    <t>TBL.CALCII CARBONICI 0.5</t>
  </si>
  <si>
    <t>189997</t>
  </si>
  <si>
    <t>89997</t>
  </si>
  <si>
    <t>LINOLA-FETT OLBAD</t>
  </si>
  <si>
    <t>OLE 1X400ML</t>
  </si>
  <si>
    <t>394072</t>
  </si>
  <si>
    <t>KL KAPSLE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</si>
  <si>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</si>
  <si>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</si>
  <si>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</si>
  <si>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</si>
  <si>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</si>
  <si>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</si>
  <si>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</si>
  <si>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840333</t>
  </si>
  <si>
    <t>Vincentka přírod.0.7l-nevrat.láhev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</si>
  <si>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</si>
  <si>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</si>
  <si>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</si>
  <si>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</si>
  <si>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</si>
  <si>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</si>
  <si>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</si>
  <si>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900071</t>
  </si>
  <si>
    <t>KL TBL MAGN.LACT 0,5G+B6 0,02G, 100TBL</t>
  </si>
  <si>
    <t>900864</t>
  </si>
  <si>
    <t>KL UNG.FLUCINAR 45G,LENIENS AD 500G</t>
  </si>
  <si>
    <t>900881</t>
  </si>
  <si>
    <t>KL BALS.VISNEVSKI 100G</t>
  </si>
  <si>
    <t>921017</t>
  </si>
  <si>
    <t>KL KAL.PERMANGANAS 2G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</si>
  <si>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</si>
  <si>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</si>
  <si>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</si>
  <si>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</si>
  <si>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</si>
  <si>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</si>
  <si>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</si>
  <si>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</si>
  <si>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</si>
  <si>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</si>
  <si>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</si>
  <si>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</si>
  <si>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</si>
  <si>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</si>
  <si>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</si>
  <si>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</si>
  <si>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</si>
  <si>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</si>
  <si>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</si>
  <si>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</si>
  <si>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</si>
  <si>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</si>
  <si>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</si>
  <si>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</si>
  <si>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</si>
  <si>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</si>
  <si>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115640</t>
  </si>
  <si>
    <t>15640</t>
  </si>
  <si>
    <t>SANDIMMUN NEORAL 25MG</t>
  </si>
  <si>
    <t>CPS 50X25MG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</si>
  <si>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</si>
  <si>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</si>
  <si>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</si>
  <si>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</si>
  <si>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</si>
  <si>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</si>
  <si>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</si>
  <si>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</si>
  <si>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</si>
  <si>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</si>
  <si>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</si>
  <si>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</si>
  <si>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</si>
  <si>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</si>
  <si>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847477</t>
  </si>
  <si>
    <t>151436</t>
  </si>
  <si>
    <t>FERRLECIT</t>
  </si>
  <si>
    <t>INJ SOL 6X5ML/62.5MG</t>
  </si>
  <si>
    <t>847962</t>
  </si>
  <si>
    <t>AESCIN 30mg tbl.60 VULM</t>
  </si>
  <si>
    <t>849295</t>
  </si>
  <si>
    <t>163150</t>
  </si>
  <si>
    <t>VASOCARDIN SR 200</t>
  </si>
  <si>
    <t>POR TBL PRO 30X200MG</t>
  </si>
  <si>
    <t>849935</t>
  </si>
  <si>
    <t>155383</t>
  </si>
  <si>
    <t>LUNALDIN 100 MIKROGRAMŮ SUBLINGVÁLNÍ TABLETY</t>
  </si>
  <si>
    <t>ORM TBL SLG 30X100RG</t>
  </si>
  <si>
    <t>911953</t>
  </si>
  <si>
    <t>KL CPS DEXAMETHASON 20MG 100CPS</t>
  </si>
  <si>
    <t>921347</t>
  </si>
  <si>
    <t>KL CPS DEXAMETHASON 20MG 50CPS</t>
  </si>
  <si>
    <t>988330</t>
  </si>
  <si>
    <t>HBF Borová mast 30g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</si>
  <si>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</si>
  <si>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</si>
  <si>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</si>
  <si>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</si>
  <si>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</si>
  <si>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</si>
  <si>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</si>
  <si>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</si>
  <si>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</si>
  <si>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</si>
  <si>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</si>
  <si>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</si>
  <si>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</si>
  <si>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</si>
  <si>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198880</t>
  </si>
  <si>
    <t>98880</t>
  </si>
  <si>
    <t>100560</t>
  </si>
  <si>
    <t>560</t>
  </si>
  <si>
    <t>PLEGOMAZIN</t>
  </si>
  <si>
    <t>INJ 10X5ML/25MG</t>
  </si>
  <si>
    <t>118287</t>
  </si>
  <si>
    <t>18287</t>
  </si>
  <si>
    <t>VESICARE 10 MG</t>
  </si>
  <si>
    <t>POR TBL FLM 100X10MG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</si>
  <si>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</si>
  <si>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</si>
  <si>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</si>
  <si>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</si>
  <si>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</si>
  <si>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</si>
  <si>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</si>
  <si>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</si>
  <si>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</si>
  <si>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</si>
  <si>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</si>
  <si>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920064</t>
  </si>
  <si>
    <t>KL SOL.METHYLROS.CHL.1% 10G</t>
  </si>
  <si>
    <t>921566</t>
  </si>
  <si>
    <t>KL VASELINUM ALBUM STERILNI, 200G</t>
  </si>
  <si>
    <t>116309</t>
  </si>
  <si>
    <t>16309</t>
  </si>
  <si>
    <t>SANDIMMUN NEORAL 100 MG/ML</t>
  </si>
  <si>
    <t>SOL 1X50ML/5GM</t>
  </si>
  <si>
    <t>500355</t>
  </si>
  <si>
    <t>15879</t>
  </si>
  <si>
    <t>DZ BRAUNOL 250 ML</t>
  </si>
  <si>
    <t>500988</t>
  </si>
  <si>
    <t>KL VASELINUM ALBUM STERILNI, 20G</t>
  </si>
  <si>
    <t>121698</t>
  </si>
  <si>
    <t>21698</t>
  </si>
  <si>
    <t>DEXAMETHASONE WZF POLFA</t>
  </si>
  <si>
    <t>OPHGTTSUS1X5ML0.1%</t>
  </si>
  <si>
    <t>175280</t>
  </si>
  <si>
    <t>CANOCORD 16 MG</t>
  </si>
  <si>
    <t>POR TBL NOB 28X16MG</t>
  </si>
  <si>
    <t>846116</t>
  </si>
  <si>
    <t>125226</t>
  </si>
  <si>
    <t>NORETHISTERON ZENTIVA</t>
  </si>
  <si>
    <t>109310</t>
  </si>
  <si>
    <t>9310</t>
  </si>
  <si>
    <t>UNG 1X30GM 0.1%</t>
  </si>
  <si>
    <t>176715</t>
  </si>
  <si>
    <t>76715</t>
  </si>
  <si>
    <t>TENORETIC</t>
  </si>
  <si>
    <t>TBL OBD 28</t>
  </si>
  <si>
    <t>396473</t>
  </si>
  <si>
    <t>99130</t>
  </si>
  <si>
    <t>ARDEAOSMOSOL MA 20 (Mannitol)</t>
  </si>
  <si>
    <t>INF 1X100 ML</t>
  </si>
  <si>
    <t>166503</t>
  </si>
  <si>
    <t>66503</t>
  </si>
  <si>
    <t>SEPTONEX</t>
  </si>
  <si>
    <t>DRM SPR SOL 1X30ML</t>
  </si>
  <si>
    <t>187906</t>
  </si>
  <si>
    <t>87906</t>
  </si>
  <si>
    <t>KORYLAN</t>
  </si>
  <si>
    <t>TBL 10</t>
  </si>
  <si>
    <t>921517</t>
  </si>
  <si>
    <t>KL CPS DEXAMETHASON 1MG 50 cps</t>
  </si>
  <si>
    <t>113814</t>
  </si>
  <si>
    <t>13814</t>
  </si>
  <si>
    <t>MILGAMMA N</t>
  </si>
  <si>
    <t>POR CPS MOL 20</t>
  </si>
  <si>
    <t>115643</t>
  </si>
  <si>
    <t>15643</t>
  </si>
  <si>
    <t>SANDIMMUN</t>
  </si>
  <si>
    <t>INF CNC SOL 10X5ML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</si>
  <si>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</si>
  <si>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</si>
  <si>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</si>
  <si>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</si>
  <si>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</si>
  <si>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</si>
  <si>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</si>
  <si>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840238</t>
  </si>
  <si>
    <t>Carbofit prášek 25g Čárkll</t>
  </si>
  <si>
    <t>846745</t>
  </si>
  <si>
    <t>Hyal- Drop multi oční kapky</t>
  </si>
  <si>
    <t>850305</t>
  </si>
  <si>
    <t>Biopron9 tob.120</t>
  </si>
  <si>
    <t>901185</t>
  </si>
  <si>
    <t>IR ETHANOLUM 96% 500 ml</t>
  </si>
  <si>
    <t>IR 500 ml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</si>
  <si>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</si>
  <si>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</si>
  <si>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</si>
  <si>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</si>
  <si>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</si>
  <si>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</si>
  <si>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</si>
  <si>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840135</t>
  </si>
  <si>
    <t>Ovocný čaj  20x2g nál.s.</t>
  </si>
  <si>
    <t>845371</t>
  </si>
  <si>
    <t>125167</t>
  </si>
  <si>
    <t>DOLGIT GEL</t>
  </si>
  <si>
    <t>DRM GEL 1X150GM</t>
  </si>
  <si>
    <t>101656</t>
  </si>
  <si>
    <t>1656</t>
  </si>
  <si>
    <t>DIPHERELINE S.R. 3 MG</t>
  </si>
  <si>
    <t>INJ PSULQF1X3MG+SOL</t>
  </si>
  <si>
    <t>109413</t>
  </si>
  <si>
    <t>9413</t>
  </si>
  <si>
    <t>GTT NAS 10ML 0.025%</t>
  </si>
  <si>
    <t>116051</t>
  </si>
  <si>
    <t>16051</t>
  </si>
  <si>
    <t>SIRDALUD 2 MG</t>
  </si>
  <si>
    <t>POR TBL NOB 30X2MG</t>
  </si>
  <si>
    <t>500326</t>
  </si>
  <si>
    <t>KL BENZINUM 500 ml/333g HVLP</t>
  </si>
  <si>
    <t>848928</t>
  </si>
  <si>
    <t>119923</t>
  </si>
  <si>
    <t>LIVOSTIN</t>
  </si>
  <si>
    <t>OPH GTT SUS 4ML/2MG</t>
  </si>
  <si>
    <t>848972</t>
  </si>
  <si>
    <t>MEGAFYT Dubová kůra</t>
  </si>
  <si>
    <t>100G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</si>
  <si>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</si>
  <si>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</si>
  <si>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</si>
  <si>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</si>
  <si>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</si>
  <si>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</si>
  <si>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</si>
  <si>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</si>
  <si>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</si>
  <si>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</si>
  <si>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</si>
  <si>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</si>
  <si>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</si>
  <si>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</si>
  <si>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</si>
  <si>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</si>
  <si>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</si>
  <si>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</si>
  <si>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</si>
  <si>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</si>
  <si>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</si>
  <si>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</si>
  <si>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</si>
  <si>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</si>
  <si>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</si>
  <si>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</si>
  <si>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</si>
  <si>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</si>
  <si>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</si>
  <si>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</si>
  <si>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</si>
  <si>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</si>
  <si>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</si>
  <si>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</si>
  <si>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</si>
  <si>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</si>
  <si>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</si>
  <si>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</si>
  <si>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</si>
  <si>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</si>
  <si>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</si>
  <si>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</si>
  <si>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</si>
  <si>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</si>
  <si>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</si>
  <si>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</si>
  <si>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</si>
  <si>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</si>
  <si>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</si>
  <si>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</si>
  <si>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</si>
  <si>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</si>
  <si>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840144</t>
  </si>
  <si>
    <t>1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</si>
  <si>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</si>
  <si>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</si>
  <si>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</si>
  <si>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</si>
  <si>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</si>
  <si>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</si>
  <si>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</si>
  <si>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</si>
  <si>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</si>
  <si>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</si>
  <si>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</si>
  <si>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</si>
  <si>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</si>
  <si>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</si>
  <si>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</si>
  <si>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</si>
  <si>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</si>
  <si>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</si>
  <si>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</si>
  <si>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</si>
  <si>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</si>
  <si>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</si>
  <si>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</si>
  <si>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</si>
  <si>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</si>
  <si>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114723</t>
  </si>
  <si>
    <t>14723</t>
  </si>
  <si>
    <t>DITUSTAT</t>
  </si>
  <si>
    <t>848411</t>
  </si>
  <si>
    <t>84795</t>
  </si>
  <si>
    <t>ZOLPIDEM-RATHIOPHARM tbl. 100x10mg</t>
  </si>
  <si>
    <t>176380</t>
  </si>
  <si>
    <t>76380</t>
  </si>
  <si>
    <t>RHEFLUIN</t>
  </si>
  <si>
    <t>TBL 30</t>
  </si>
  <si>
    <t>119570</t>
  </si>
  <si>
    <t>19570</t>
  </si>
  <si>
    <t>DRG 50X150MG</t>
  </si>
  <si>
    <t>121856</t>
  </si>
  <si>
    <t>21856</t>
  </si>
  <si>
    <t>CORYOL 3.125</t>
  </si>
  <si>
    <t>PORTBLNOB30X3.125MG</t>
  </si>
  <si>
    <t>900558</t>
  </si>
  <si>
    <t>KL PERSTERIL 10% 1000G</t>
  </si>
  <si>
    <t>159750</t>
  </si>
  <si>
    <t>59750</t>
  </si>
  <si>
    <t>MÁTOVÝ ČAJ</t>
  </si>
  <si>
    <t>SPC 20X2.0GM(SCCKY)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</si>
  <si>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</si>
  <si>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</si>
  <si>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</si>
  <si>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</si>
  <si>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</si>
  <si>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</si>
  <si>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</si>
  <si>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144561</t>
  </si>
  <si>
    <t>44561</t>
  </si>
  <si>
    <t>SINUPRET</t>
  </si>
  <si>
    <t>159982</t>
  </si>
  <si>
    <t>59982</t>
  </si>
  <si>
    <t>ICHTOXYL</t>
  </si>
  <si>
    <t>846024</t>
  </si>
  <si>
    <t>100097</t>
  </si>
  <si>
    <t>DRM GEL 1X100GM LAM</t>
  </si>
  <si>
    <t>110598</t>
  </si>
  <si>
    <t>10598</t>
  </si>
  <si>
    <t>INDOCOLLYRE 0.1% OČNÍ KAPKY</t>
  </si>
  <si>
    <t>OPHGTT SOL1X5ML0.1%</t>
  </si>
  <si>
    <t>850403</t>
  </si>
  <si>
    <t>163305</t>
  </si>
  <si>
    <t>TIMOLOL-POS 0,5%</t>
  </si>
  <si>
    <t>OPH GTT SOL 3X5ML</t>
  </si>
  <si>
    <t>848953</t>
  </si>
  <si>
    <t>119924</t>
  </si>
  <si>
    <t>NAS SPR SUS 1X10ML/5MG</t>
  </si>
  <si>
    <t>99884</t>
  </si>
  <si>
    <t>CINARIZIN LEK 75 MG</t>
  </si>
  <si>
    <t>POR TBL NOB 50X75MG</t>
  </si>
  <si>
    <t>160414</t>
  </si>
  <si>
    <t>160676</t>
  </si>
  <si>
    <t>Gemcitabin Ebewe 40mg/ml</t>
  </si>
  <si>
    <t>1x5ml/200mg</t>
  </si>
  <si>
    <t>198203</t>
  </si>
  <si>
    <t>98203</t>
  </si>
  <si>
    <t>INJ 10X5ML/50MG</t>
  </si>
  <si>
    <t>394970</t>
  </si>
  <si>
    <t>172174</t>
  </si>
  <si>
    <t>1x25ml/1000mg</t>
  </si>
  <si>
    <t>845356</t>
  </si>
  <si>
    <t>100027</t>
  </si>
  <si>
    <t>MEGACE 160 MG</t>
  </si>
  <si>
    <t>POR TBL NOB 30X160MG</t>
  </si>
  <si>
    <t>138541</t>
  </si>
  <si>
    <t>TARGIN 20/10 MG TABLETY S PRODLOUŽENÝM UVOLŇOVÁNÍM</t>
  </si>
  <si>
    <t>POR TBL PRO 60X20/10MG</t>
  </si>
  <si>
    <t>500566</t>
  </si>
  <si>
    <t>ZARZIO 30 MU/0,5 ML</t>
  </si>
  <si>
    <t>172159</t>
  </si>
  <si>
    <t>172173</t>
  </si>
  <si>
    <t>1x50ml/2000mg</t>
  </si>
  <si>
    <t>171539</t>
  </si>
  <si>
    <t>CARZAP 8 MG</t>
  </si>
  <si>
    <t>POR TBL NOB 28X8MG</t>
  </si>
  <si>
    <t>848215</t>
  </si>
  <si>
    <t>125515</t>
  </si>
  <si>
    <t>APO-ATENOL 100 MG</t>
  </si>
  <si>
    <t>115849</t>
  </si>
  <si>
    <t>15849</t>
  </si>
  <si>
    <t>TOPAMAX 50 MG</t>
  </si>
  <si>
    <t>POR TBL FLM 60-LÉK</t>
  </si>
  <si>
    <t>921348</t>
  </si>
  <si>
    <t>KL CPS DEXAMETHASON 8MG 50CPS</t>
  </si>
  <si>
    <t>115641</t>
  </si>
  <si>
    <t>15641</t>
  </si>
  <si>
    <t>SANDIMMUN NEORAL 50MG</t>
  </si>
  <si>
    <t>CPS 50X50MG</t>
  </si>
  <si>
    <t>192216</t>
  </si>
  <si>
    <t>DIPROSONE</t>
  </si>
  <si>
    <t>DRM UNG 1X30GM</t>
  </si>
  <si>
    <t>128197</t>
  </si>
  <si>
    <t>28197</t>
  </si>
  <si>
    <t>NEULASTA</t>
  </si>
  <si>
    <t>INJ SOL 1X0.6ML</t>
  </si>
  <si>
    <t>153666</t>
  </si>
  <si>
    <t>53666</t>
  </si>
  <si>
    <t>BICNU(STERILE CARMUSTINE/BCNU/)</t>
  </si>
  <si>
    <t>INJ SIC 1X100MG+SOL</t>
  </si>
  <si>
    <t>159746</t>
  </si>
  <si>
    <t>59746</t>
  </si>
  <si>
    <t>HEŘMÁNKOVÝ ČAJ</t>
  </si>
  <si>
    <t>SPC 20X1.5GM(SCCKY)</t>
  </si>
  <si>
    <t>163310</t>
  </si>
  <si>
    <t>INJ SOL 1X30ML/300MG</t>
  </si>
  <si>
    <t>196874</t>
  </si>
  <si>
    <t>96874</t>
  </si>
  <si>
    <t>INF 1X1000ML-PE</t>
  </si>
  <si>
    <t>382100</t>
  </si>
  <si>
    <t>82100</t>
  </si>
  <si>
    <t>KRYTÍ GELOVÉ HEMAGEL 30G</t>
  </si>
  <si>
    <t>HEMAGEL V TUBĚ O OBSAHU 30G</t>
  </si>
  <si>
    <t>500570</t>
  </si>
  <si>
    <t>ZARZIO 48 MU/0,5 ML</t>
  </si>
  <si>
    <t>840312</t>
  </si>
  <si>
    <t>Dubová kůra her.1x75g LEROS</t>
  </si>
  <si>
    <t>121971</t>
  </si>
  <si>
    <t>21971</t>
  </si>
  <si>
    <t>ALLERGODIL</t>
  </si>
  <si>
    <t>NAS SPR SOL 1X10ML</t>
  </si>
  <si>
    <t>143997</t>
  </si>
  <si>
    <t>43997</t>
  </si>
  <si>
    <t>BROMHEXIN 8 KM KAPKY</t>
  </si>
  <si>
    <t>GTT 1X100ML 8MG/ML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</si>
  <si>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</si>
  <si>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</si>
  <si>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</si>
  <si>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</si>
  <si>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</si>
  <si>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</si>
  <si>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</si>
  <si>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</si>
  <si>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</si>
  <si>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</si>
  <si>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</si>
  <si>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148680</t>
  </si>
  <si>
    <t>Gemcitabine Hospira 38 mg/ml konc.</t>
  </si>
  <si>
    <t>INF CNC SOL 1X26.3ML/1GM</t>
  </si>
  <si>
    <t>847521</t>
  </si>
  <si>
    <t>Leros Meduňka n.s.</t>
  </si>
  <si>
    <t>20x1g</t>
  </si>
  <si>
    <t>987473</t>
  </si>
  <si>
    <t>146894</t>
  </si>
  <si>
    <t>ZOLPIDEM MYLAN</t>
  </si>
  <si>
    <t>785912</t>
  </si>
  <si>
    <t>Dr.Muller Panthenol pěna 6% 150ml</t>
  </si>
  <si>
    <t>988011</t>
  </si>
  <si>
    <t>HemaGel PROCTO čípky 5ks</t>
  </si>
  <si>
    <t>1933</t>
  </si>
  <si>
    <t>FLUDARABINE-TEVA 25 MG/ML</t>
  </si>
  <si>
    <t>INJ CNC SOL 50MG/2ML</t>
  </si>
  <si>
    <t>111286</t>
  </si>
  <si>
    <t>11286</t>
  </si>
  <si>
    <t>PERITOL</t>
  </si>
  <si>
    <t>112702</t>
  </si>
  <si>
    <t>12702</t>
  </si>
  <si>
    <t>ENTOCORT 3MG</t>
  </si>
  <si>
    <t>CPS 100X3MG</t>
  </si>
  <si>
    <t>156638</t>
  </si>
  <si>
    <t>56638</t>
  </si>
  <si>
    <t>BONEFOS 800MG</t>
  </si>
  <si>
    <t>TBL OBD 60X800MG</t>
  </si>
  <si>
    <t>157666</t>
  </si>
  <si>
    <t>KOPŘIVOVÝ ČAJ</t>
  </si>
  <si>
    <t>159747</t>
  </si>
  <si>
    <t>59747</t>
  </si>
  <si>
    <t>LIPOVÝ ČAJ</t>
  </si>
  <si>
    <t>162698</t>
  </si>
  <si>
    <t>FOSCAVIR 24MG/ML I.V.</t>
  </si>
  <si>
    <t>INF 1X250ML 24MG/ML</t>
  </si>
  <si>
    <t>176434</t>
  </si>
  <si>
    <t>76434</t>
  </si>
  <si>
    <t>DĚTSKÁ ČAJOVÁ SMĚS</t>
  </si>
  <si>
    <t>HER 20X1.5GM(SACKY)</t>
  </si>
  <si>
    <t>179308</t>
  </si>
  <si>
    <t>LEVACT 2,5 MG/ML</t>
  </si>
  <si>
    <t>INF PLV CSL 20X25MG</t>
  </si>
  <si>
    <t>185322</t>
  </si>
  <si>
    <t>85322</t>
  </si>
  <si>
    <t>ALDACTONE-AMPULE</t>
  </si>
  <si>
    <t>INJ 10X10ML/200MG</t>
  </si>
  <si>
    <t>196963</t>
  </si>
  <si>
    <t>96963</t>
  </si>
  <si>
    <t>CALCIUMFOLINAT-EBEWE</t>
  </si>
  <si>
    <t>CPS 20X15MG</t>
  </si>
  <si>
    <t>394672</t>
  </si>
  <si>
    <t>MILFORD Ovocný čaj  n.s. 20x2,5 g</t>
  </si>
  <si>
    <t>395356</t>
  </si>
  <si>
    <t>Milford čaj Lesní směs 20 n.s.</t>
  </si>
  <si>
    <t>395604</t>
  </si>
  <si>
    <t>179310</t>
  </si>
  <si>
    <t>INF PLV CSL 5X100MG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</si>
  <si>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</si>
  <si>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</si>
  <si>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</si>
  <si>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</si>
  <si>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</si>
  <si>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</si>
  <si>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</si>
  <si>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843904</t>
  </si>
  <si>
    <t>Apotheke Lipový čaj n.s.20x1,5g</t>
  </si>
  <si>
    <t>844086</t>
  </si>
  <si>
    <t>Natulan cps.50x50mg</t>
  </si>
  <si>
    <t>844731</t>
  </si>
  <si>
    <t>Apotheke Limetka a grep čaj n.s. 20x2g</t>
  </si>
  <si>
    <t>847106</t>
  </si>
  <si>
    <t>Apotheke Ovocný koktejl 4v1 20x2g n.s.</t>
  </si>
  <si>
    <t>900628</t>
  </si>
  <si>
    <t>IR  ACD/A 500 ML</t>
  </si>
  <si>
    <t>IR</t>
  </si>
  <si>
    <t>128139</t>
  </si>
  <si>
    <t>28139</t>
  </si>
  <si>
    <t>LITAK</t>
  </si>
  <si>
    <t>115642</t>
  </si>
  <si>
    <t>15642</t>
  </si>
  <si>
    <t>SANDIMMUN NEORAL 100MG</t>
  </si>
  <si>
    <t>CPS 50X100MG</t>
  </si>
  <si>
    <t>394974</t>
  </si>
  <si>
    <t>Herbadent Masážní roztok liq. 1x 25 ml</t>
  </si>
  <si>
    <t>14% DPH</t>
  </si>
  <si>
    <t>395351</t>
  </si>
  <si>
    <t>Milford čaj Borůvka+vanilka 20 n.s.</t>
  </si>
  <si>
    <t>500033</t>
  </si>
  <si>
    <t>Epaderm Cream</t>
  </si>
  <si>
    <t>500G</t>
  </si>
  <si>
    <t>500319</t>
  </si>
  <si>
    <t>Megafyt Jitrocelový čaj 20x1,5g</t>
  </si>
  <si>
    <t>845927</t>
  </si>
  <si>
    <t>Apotheke Borůvka a brusinka čaj n.s.</t>
  </si>
  <si>
    <t>845928</t>
  </si>
  <si>
    <t>Apotheke Brusinka a malina caj n.s.</t>
  </si>
  <si>
    <t>850238</t>
  </si>
  <si>
    <t>Altermed dubová kůra gel 50g</t>
  </si>
  <si>
    <t>500880</t>
  </si>
  <si>
    <t>KL MS ETHANOL. C. BENZIN. 500 ml KULICH</t>
  </si>
  <si>
    <t>199011</t>
  </si>
  <si>
    <t>LIST SENNY</t>
  </si>
  <si>
    <t>POR SPC 20X1GM(SÁČKY)</t>
  </si>
  <si>
    <t>58159</t>
  </si>
  <si>
    <t>SANORIN 1 PM</t>
  </si>
  <si>
    <t>988883</t>
  </si>
  <si>
    <t>Cerubidine ID 20mg 1amp.</t>
  </si>
  <si>
    <t>394588</t>
  </si>
  <si>
    <t>Megafyt senna list čaj 20x1,5g</t>
  </si>
  <si>
    <t>116593</t>
  </si>
  <si>
    <t>16593</t>
  </si>
  <si>
    <t>MALTOFER FOL TABLETY</t>
  </si>
  <si>
    <t>POR TBL MND 30</t>
  </si>
  <si>
    <t>850158</t>
  </si>
  <si>
    <t>146964</t>
  </si>
  <si>
    <t>BLESSIN 80 MG</t>
  </si>
  <si>
    <t>POR TBL FLM 98X80MG</t>
  </si>
  <si>
    <t>158892</t>
  </si>
  <si>
    <t>58892</t>
  </si>
  <si>
    <t>XALATAN</t>
  </si>
  <si>
    <t>GTT OPH 3X2.5ML</t>
  </si>
  <si>
    <t>146216</t>
  </si>
  <si>
    <t>46216</t>
  </si>
  <si>
    <t>ASPIRIN</t>
  </si>
  <si>
    <t>TBL 20X500MG</t>
  </si>
  <si>
    <t>158893</t>
  </si>
  <si>
    <t>58893</t>
  </si>
  <si>
    <t>GTT OPH 1X2.5ML</t>
  </si>
  <si>
    <t>191949</t>
  </si>
  <si>
    <t>POR TBL RET 14</t>
  </si>
  <si>
    <t>397057</t>
  </si>
  <si>
    <t>Suppositoria Glyc.Sanova Classic 2g</t>
  </si>
  <si>
    <t>500498</t>
  </si>
  <si>
    <t>Milford Čaj meruňka</t>
  </si>
  <si>
    <t>n.s.20x2.5g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</si>
  <si>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</si>
  <si>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</si>
  <si>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</si>
  <si>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</si>
  <si>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</si>
  <si>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</si>
  <si>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</si>
  <si>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</si>
  <si>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</si>
  <si>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</si>
  <si>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</si>
  <si>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</si>
  <si>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</si>
  <si>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159749</t>
  </si>
  <si>
    <t>59749</t>
  </si>
  <si>
    <t>MEDUŇKOVÝ ČAJ</t>
  </si>
  <si>
    <t>844468</t>
  </si>
  <si>
    <t>100170</t>
  </si>
  <si>
    <t>JENAMAZOL 2%</t>
  </si>
  <si>
    <t>VAG CRM 20GM+APLIK</t>
  </si>
  <si>
    <t>200863</t>
  </si>
  <si>
    <t>OPH GTT SOL 1X10ML PLAST</t>
  </si>
  <si>
    <t>989039</t>
  </si>
  <si>
    <t>Menalind Profess.čist.pěna 400ml+čist.těl.ml.500ml</t>
  </si>
  <si>
    <t>163345</t>
  </si>
  <si>
    <t>VASOPOS N</t>
  </si>
  <si>
    <t>843534</t>
  </si>
  <si>
    <t>Apotheke Malina+jahoda s echinaceou čaj 20x2g n.s.</t>
  </si>
  <si>
    <t>500035</t>
  </si>
  <si>
    <t>Epaderm Ointment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</si>
  <si>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</si>
  <si>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</si>
  <si>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</si>
  <si>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</si>
  <si>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</si>
  <si>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</si>
  <si>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</si>
  <si>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</si>
  <si>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</si>
  <si>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397238</t>
  </si>
  <si>
    <t>KL ETHANOLUM BENZ.DENAT. 500ml /400g/</t>
  </si>
  <si>
    <t>140454</t>
  </si>
  <si>
    <t>40454</t>
  </si>
  <si>
    <t>ARGOFAN 150 SR</t>
  </si>
  <si>
    <t>POR TBL PRO 30X150MG</t>
  </si>
  <si>
    <t>198054</t>
  </si>
  <si>
    <t>SANVAL 10 MG</t>
  </si>
  <si>
    <t>198058</t>
  </si>
  <si>
    <t>148681</t>
  </si>
  <si>
    <t>GEMCITABINE HOSPIRA 38 MG/ML KONCENTRÁT PRO PŘÍPRA</t>
  </si>
  <si>
    <t>INF CNC SOL 1X52.6ML/2GM</t>
  </si>
  <si>
    <t>125251</t>
  </si>
  <si>
    <t>25251</t>
  </si>
  <si>
    <t>POR TBL NOB 20X5MG</t>
  </si>
  <si>
    <t>153754</t>
  </si>
  <si>
    <t>53754</t>
  </si>
  <si>
    <t>DĚTSKÝ ČAJ S HEŘMÁNKEM</t>
  </si>
  <si>
    <t>165064</t>
  </si>
  <si>
    <t>SINEX VICKS ALOE A EUKALYPTUS 0,5 MG/ML</t>
  </si>
  <si>
    <t>NAS SPR SOL 1X15ML/7.5MG</t>
  </si>
  <si>
    <t>168008</t>
  </si>
  <si>
    <t>BINOCRIT 30000 IU/0,75ML</t>
  </si>
  <si>
    <t>SDR+IVN INJ SOL 1X0.75ML</t>
  </si>
  <si>
    <t>397291</t>
  </si>
  <si>
    <t>ONKOTRONE 20mg</t>
  </si>
  <si>
    <t>758915</t>
  </si>
  <si>
    <t>ONKOTRONE 10mg/5ml</t>
  </si>
  <si>
    <t>10mg/5ml</t>
  </si>
  <si>
    <t>201452</t>
  </si>
  <si>
    <t>OPHTAL</t>
  </si>
  <si>
    <t>OPH AQA 4X25ML PLAST</t>
  </si>
  <si>
    <t>130511</t>
  </si>
  <si>
    <t>CORSODYL 1% GEL</t>
  </si>
  <si>
    <t>STM GEL 1X50GM</t>
  </si>
  <si>
    <t>620098</t>
  </si>
  <si>
    <t>Apotheke Pomeranč a zázvor</t>
  </si>
  <si>
    <t>849742</t>
  </si>
  <si>
    <t>Apotheke Pomeranč a quarana čaj 20x2g</t>
  </si>
  <si>
    <t>197782</t>
  </si>
  <si>
    <t>URIZIA 6 MG/0,4 MG TABLETY S ŘÍZENÝM UVOLŇOVÁNÍM</t>
  </si>
  <si>
    <t>POR TBL FRT 30X6MG/0.4MG</t>
  </si>
  <si>
    <t>126242</t>
  </si>
  <si>
    <t>26242</t>
  </si>
  <si>
    <t>BONDRONAT 50 MG</t>
  </si>
  <si>
    <t>POR TBL NOB 28X50MG</t>
  </si>
  <si>
    <t>200245</t>
  </si>
  <si>
    <t>HYLASE DESSAU 150 I.U.</t>
  </si>
  <si>
    <t>INJ PLV SOL 10X150UT</t>
  </si>
  <si>
    <t>845003</t>
  </si>
  <si>
    <t>107295</t>
  </si>
  <si>
    <t>0.9% SODIUM CHLORIDE IN WATER FOR INJECTION FRESEN</t>
  </si>
  <si>
    <t>151084</t>
  </si>
  <si>
    <t>KYLOTAN 160 MG</t>
  </si>
  <si>
    <t>POR TBL FLM 28X160MG</t>
  </si>
  <si>
    <t>200309</t>
  </si>
  <si>
    <t>KREON 25 000</t>
  </si>
  <si>
    <t>POR CPS ETD 50</t>
  </si>
  <si>
    <t>171031</t>
  </si>
  <si>
    <t>NASIVIN SENSITIVE 0,05%</t>
  </si>
  <si>
    <t>NAS SPR SOL 1X10ML/5MG</t>
  </si>
  <si>
    <t>185374</t>
  </si>
  <si>
    <t>ENDOXAN</t>
  </si>
  <si>
    <t>POR TBL OBD 50X50MG</t>
  </si>
  <si>
    <t>202790</t>
  </si>
  <si>
    <t>VERAL 1% GEL</t>
  </si>
  <si>
    <t>846193</t>
  </si>
  <si>
    <t>Apotheke Dětský čaj ovocný malinový n.s.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</si>
  <si>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</si>
  <si>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</si>
  <si>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</si>
  <si>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</si>
  <si>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</si>
  <si>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</si>
  <si>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</si>
  <si>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</si>
  <si>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</si>
  <si>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</si>
  <si>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</si>
  <si>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</si>
  <si>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</si>
  <si>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</si>
  <si>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</si>
  <si>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</si>
  <si>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</si>
  <si>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</si>
  <si>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</si>
  <si>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</si>
  <si>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</si>
  <si>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</si>
  <si>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</si>
  <si>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</si>
  <si>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</si>
  <si>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</si>
  <si>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</si>
  <si>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</si>
  <si>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</si>
  <si>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</si>
  <si>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</si>
  <si>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</si>
  <si>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</si>
  <si>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</si>
  <si>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</si>
  <si>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</si>
  <si>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</si>
  <si>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</si>
  <si>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</si>
  <si>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</si>
  <si>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</si>
  <si>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</si>
  <si>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</si>
  <si>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</si>
  <si>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</si>
  <si>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</si>
  <si>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</si>
  <si>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</si>
  <si>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</si>
  <si>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</si>
  <si>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</si>
  <si>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</si>
  <si>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</si>
  <si>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</si>
  <si>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</si>
  <si>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</si>
  <si>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</si>
  <si>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</si>
  <si>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</si>
  <si>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</si>
  <si>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</si>
  <si>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</si>
  <si>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</si>
  <si>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</si>
  <si>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</si>
  <si>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</si>
  <si>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</si>
  <si>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</si>
  <si>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</si>
  <si>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</si>
  <si>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</si>
  <si>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</si>
  <si>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</si>
  <si>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</si>
  <si>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</si>
  <si>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</si>
  <si>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</si>
  <si>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</si>
  <si>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</si>
  <si>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</si>
  <si>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</si>
  <si>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</si>
  <si>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</si>
  <si>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</si>
  <si>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</si>
  <si>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</si>
  <si>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</si>
  <si>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</si>
  <si>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</si>
  <si>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</si>
  <si>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</si>
  <si>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</si>
  <si>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</si>
  <si>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</si>
  <si>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</si>
  <si>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</si>
  <si>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</si>
  <si>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</si>
  <si>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</si>
  <si>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</si>
  <si>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</si>
  <si>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</si>
  <si>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</si>
  <si>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</si>
  <si>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</si>
  <si>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</si>
  <si>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</si>
  <si>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</si>
  <si>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</si>
  <si>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</si>
  <si>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</si>
  <si>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</si>
  <si>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</si>
  <si>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</si>
  <si>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</si>
  <si>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</si>
  <si>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</si>
  <si>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</si>
  <si>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</si>
  <si>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</si>
  <si>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</si>
  <si>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</si>
  <si>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</si>
  <si>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</si>
  <si>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</si>
  <si>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</si>
  <si>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</si>
  <si>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</si>
  <si>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TBL OBD 30X10MG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</si>
  <si>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</si>
  <si>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</si>
  <si>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</si>
  <si>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</si>
  <si>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</si>
  <si>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</si>
  <si>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</si>
  <si>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</si>
  <si>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</si>
  <si>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</si>
  <si>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</si>
  <si>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</si>
  <si>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</si>
  <si>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</si>
  <si>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</si>
  <si>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</si>
  <si>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</si>
  <si>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</si>
  <si>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</si>
  <si>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</si>
  <si>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</si>
  <si>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</si>
  <si>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</si>
  <si>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</si>
  <si>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</si>
  <si>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</si>
  <si>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</si>
  <si>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</si>
  <si>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</si>
  <si>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</si>
  <si>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</si>
  <si>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CORDARONE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</si>
  <si>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</si>
  <si>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</si>
  <si>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</si>
  <si>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</si>
  <si>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</si>
  <si>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</si>
  <si>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</si>
  <si>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</si>
  <si>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</si>
  <si>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</si>
  <si>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</si>
  <si>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</si>
  <si>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</si>
  <si>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</si>
  <si>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</si>
  <si>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</si>
  <si>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</si>
  <si>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</si>
  <si>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</si>
  <si>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</si>
  <si>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</si>
  <si>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</si>
  <si>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</si>
  <si>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</si>
  <si>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</si>
  <si>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</si>
  <si>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</si>
  <si>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</si>
  <si>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</si>
  <si>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125090</t>
  </si>
  <si>
    <t>APO-SIMVA 40</t>
  </si>
  <si>
    <t>POR TBL FLM 30X40MG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</si>
  <si>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</si>
  <si>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</si>
  <si>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</si>
  <si>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</si>
  <si>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</si>
  <si>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</si>
  <si>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</si>
  <si>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</si>
  <si>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</si>
  <si>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</si>
  <si>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</si>
  <si>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</si>
  <si>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</si>
  <si>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</si>
  <si>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</si>
  <si>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</si>
  <si>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</si>
  <si>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</si>
  <si>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</si>
  <si>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</si>
  <si>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</si>
  <si>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</si>
  <si>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</si>
  <si>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</si>
  <si>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</si>
  <si>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</si>
  <si>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</si>
  <si>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</si>
  <si>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</si>
  <si>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</si>
  <si>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</si>
  <si>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</si>
  <si>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</si>
  <si>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</si>
  <si>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</si>
  <si>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</si>
  <si>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</si>
  <si>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</si>
  <si>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</si>
  <si>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</si>
  <si>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</si>
  <si>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</si>
  <si>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</si>
  <si>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</si>
  <si>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</si>
  <si>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</si>
  <si>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</si>
  <si>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</si>
  <si>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</si>
  <si>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</si>
  <si>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</si>
  <si>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</si>
  <si>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</si>
  <si>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</si>
  <si>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</si>
  <si>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</si>
  <si>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</si>
  <si>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</si>
  <si>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</si>
  <si>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184262</t>
  </si>
  <si>
    <t>84262</t>
  </si>
  <si>
    <t>TRALGIT GTT.</t>
  </si>
  <si>
    <t>POR GTT SOL 1X96ML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</si>
  <si>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</si>
  <si>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</si>
  <si>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</si>
  <si>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</si>
  <si>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</si>
  <si>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</si>
  <si>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</si>
  <si>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117431</t>
  </si>
  <si>
    <t>17431</t>
  </si>
  <si>
    <t>POR TBL FLM30X20MG</t>
  </si>
  <si>
    <t>153950</t>
  </si>
  <si>
    <t>53950</t>
  </si>
  <si>
    <t>ZOLOFT 50MG</t>
  </si>
  <si>
    <t>845370</t>
  </si>
  <si>
    <t>105845</t>
  </si>
  <si>
    <t>POR TBL DIS 90X15MG</t>
  </si>
  <si>
    <t>11389</t>
  </si>
  <si>
    <t>ETOPOSIDE-TEVA</t>
  </si>
  <si>
    <t>INF CNC SOL 1X5ML/100MG</t>
  </si>
  <si>
    <t>111390</t>
  </si>
  <si>
    <t>11390</t>
  </si>
  <si>
    <t>INF CNC1X10ML/200MG</t>
  </si>
  <si>
    <t>128223</t>
  </si>
  <si>
    <t>28223</t>
  </si>
  <si>
    <t>LYRICA 150 MG</t>
  </si>
  <si>
    <t>POR CPSDUR 56X150MG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</si>
  <si>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</si>
  <si>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</si>
  <si>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</si>
  <si>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</si>
  <si>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</si>
  <si>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</si>
  <si>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</si>
  <si>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849065</t>
  </si>
  <si>
    <t>107595</t>
  </si>
  <si>
    <t>PENESTER</t>
  </si>
  <si>
    <t>POR TBL FLM 90X5MG BLIP</t>
  </si>
  <si>
    <t>150702</t>
  </si>
  <si>
    <t>50702</t>
  </si>
  <si>
    <t>INF CNC SOL 1X30ML</t>
  </si>
  <si>
    <t>187804</t>
  </si>
  <si>
    <t>TONARSSA 8 MG/5 MG</t>
  </si>
  <si>
    <t>850003</t>
  </si>
  <si>
    <t>135600</t>
  </si>
  <si>
    <t>GRANISETRON KABI 1 MG/ML</t>
  </si>
  <si>
    <t>INJ+INF CNC SOL 5X3ML/3MG</t>
  </si>
  <si>
    <t>104062</t>
  </si>
  <si>
    <t>4062</t>
  </si>
  <si>
    <t>175080</t>
  </si>
  <si>
    <t>DRETACEN 250 MG</t>
  </si>
  <si>
    <t>POR TBL FLM 50X250MG</t>
  </si>
  <si>
    <t>59807</t>
  </si>
  <si>
    <t>INJ SOL 2X0.8ML</t>
  </si>
  <si>
    <t>163185</t>
  </si>
  <si>
    <t>PLATIDIAM 25</t>
  </si>
  <si>
    <t>INF CNC SOL 5X50ML</t>
  </si>
  <si>
    <t>163187</t>
  </si>
  <si>
    <t>PLATIDIAM 50</t>
  </si>
  <si>
    <t>INF CNC SOL 1X100ML</t>
  </si>
  <si>
    <t>199589</t>
  </si>
  <si>
    <t>99589</t>
  </si>
  <si>
    <t>ZOFRAN 8 MG</t>
  </si>
  <si>
    <t>TBL OBD 10X8MG</t>
  </si>
  <si>
    <t>175089</t>
  </si>
  <si>
    <t>DRETACEN 500 MG</t>
  </si>
  <si>
    <t>POR TBL FLM 50X500MG</t>
  </si>
  <si>
    <t>184401</t>
  </si>
  <si>
    <t>84401</t>
  </si>
  <si>
    <t>NEURONTIN 400MG</t>
  </si>
  <si>
    <t>CPS 50X400MG</t>
  </si>
  <si>
    <t>147467</t>
  </si>
  <si>
    <t>47467</t>
  </si>
  <si>
    <t>VALTREX 500 MG</t>
  </si>
  <si>
    <t>TBL OBD 42X500MG</t>
  </si>
  <si>
    <t>183100</t>
  </si>
  <si>
    <t>83100</t>
  </si>
  <si>
    <t>XANAX SR</t>
  </si>
  <si>
    <t>TBL RET 30X1MG</t>
  </si>
  <si>
    <t>162207</t>
  </si>
  <si>
    <t>DACARBAZIN TEVA 200 MG</t>
  </si>
  <si>
    <t>INJ PLV SOL 10X200MG</t>
  </si>
  <si>
    <t>849972</t>
  </si>
  <si>
    <t>107758</t>
  </si>
  <si>
    <t>ROSEMIG 20 MG</t>
  </si>
  <si>
    <t>NAS SPR SOL 2X0.1ML</t>
  </si>
  <si>
    <t>114784</t>
  </si>
  <si>
    <t>14784</t>
  </si>
  <si>
    <t>POR TBL FLM 2X50MG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</si>
  <si>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</si>
  <si>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</si>
  <si>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</si>
  <si>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</si>
  <si>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</si>
  <si>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</si>
  <si>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</si>
  <si>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1017</t>
  </si>
  <si>
    <t>MOXOSTAD 0,4 MG</t>
  </si>
  <si>
    <t>POR TBL FLM 100X0.4MG</t>
  </si>
  <si>
    <t>50113006</t>
  </si>
  <si>
    <t>33848</t>
  </si>
  <si>
    <t>NUTRIDRINK S PŘÍCHUTÍ ČOKOLÁDOVOU</t>
  </si>
  <si>
    <t>POR SOL 4X200ML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</si>
  <si>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</si>
  <si>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</si>
  <si>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</si>
  <si>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</si>
  <si>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</si>
  <si>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</si>
  <si>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</si>
  <si>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</si>
  <si>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</si>
  <si>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</si>
  <si>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</si>
  <si>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</si>
  <si>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</si>
  <si>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</si>
  <si>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</si>
  <si>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</si>
  <si>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</si>
  <si>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</si>
  <si>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</si>
  <si>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</si>
  <si>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</si>
  <si>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846674</t>
  </si>
  <si>
    <t>107103</t>
  </si>
  <si>
    <t>KABIVEN</t>
  </si>
  <si>
    <t>INF EML 4X1540ML</t>
  </si>
  <si>
    <t>142603</t>
  </si>
  <si>
    <t>42603</t>
  </si>
  <si>
    <t>OLICLINOMEL N6-900E</t>
  </si>
  <si>
    <t>133327</t>
  </si>
  <si>
    <t>33327</t>
  </si>
  <si>
    <t>NUTRIDRINK NEUTRAL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</si>
  <si>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</si>
  <si>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</si>
  <si>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</si>
  <si>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</si>
  <si>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</si>
  <si>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</si>
  <si>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</si>
  <si>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</si>
  <si>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</si>
  <si>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</si>
  <si>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</si>
  <si>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</si>
  <si>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</si>
  <si>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</si>
  <si>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</si>
  <si>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</si>
  <si>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</si>
  <si>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</si>
  <si>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</si>
  <si>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</si>
  <si>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</si>
  <si>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</si>
  <si>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</si>
  <si>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</si>
  <si>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</si>
  <si>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</si>
  <si>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</si>
  <si>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</si>
  <si>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</si>
  <si>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</si>
  <si>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</si>
  <si>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</si>
  <si>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</si>
  <si>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</si>
  <si>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</si>
  <si>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</si>
  <si>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</si>
  <si>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</si>
  <si>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</si>
  <si>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</si>
  <si>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</si>
  <si>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</si>
  <si>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</si>
  <si>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</si>
  <si>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</si>
  <si>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</si>
  <si>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</si>
  <si>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</si>
  <si>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</si>
  <si>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</si>
  <si>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</si>
  <si>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</si>
  <si>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</si>
  <si>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</si>
  <si>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</si>
  <si>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</si>
  <si>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</si>
  <si>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</si>
  <si>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</si>
  <si>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</si>
  <si>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</si>
  <si>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</si>
  <si>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</si>
  <si>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</si>
  <si>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</si>
  <si>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</si>
  <si>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</si>
  <si>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</si>
  <si>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</si>
  <si>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</si>
  <si>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</si>
  <si>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</si>
  <si>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</si>
  <si>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</si>
  <si>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</si>
  <si>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</si>
  <si>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</si>
  <si>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</si>
  <si>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</si>
  <si>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</si>
  <si>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</si>
  <si>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</si>
  <si>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</si>
  <si>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</si>
  <si>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</si>
  <si>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</si>
  <si>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</si>
  <si>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</si>
  <si>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</si>
  <si>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</si>
  <si>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</si>
  <si>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</si>
  <si>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</si>
  <si>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</si>
  <si>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</si>
  <si>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</si>
  <si>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</si>
  <si>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</si>
  <si>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</si>
  <si>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</si>
  <si>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</si>
  <si>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</si>
  <si>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</si>
  <si>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</si>
  <si>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</si>
  <si>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</si>
  <si>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</si>
  <si>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</si>
  <si>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</si>
  <si>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</si>
  <si>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</si>
  <si>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</si>
  <si>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</si>
  <si>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</si>
  <si>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</si>
  <si>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</si>
  <si>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</si>
  <si>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</si>
  <si>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</si>
  <si>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</si>
  <si>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</si>
  <si>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</si>
  <si>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</si>
  <si>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</si>
  <si>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</si>
  <si>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</si>
  <si>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</si>
  <si>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</si>
  <si>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</si>
  <si>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</si>
  <si>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</si>
  <si>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</si>
  <si>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</si>
  <si>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</si>
  <si>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</si>
  <si>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</si>
  <si>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</si>
  <si>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185524</t>
  </si>
  <si>
    <t>85524</t>
  </si>
  <si>
    <t>AMOKSIKLAV</t>
  </si>
  <si>
    <t>TBL OBD 21X375MG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</si>
  <si>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</si>
  <si>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</si>
  <si>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</si>
  <si>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</si>
  <si>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</si>
  <si>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</si>
  <si>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</si>
  <si>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175023</t>
  </si>
  <si>
    <t>75023</t>
  </si>
  <si>
    <t>COTRIMOXAZOL AL FORTE</t>
  </si>
  <si>
    <t>TBL 20X960MG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</si>
  <si>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</si>
  <si>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</si>
  <si>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</si>
  <si>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</si>
  <si>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</si>
  <si>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</si>
  <si>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</si>
  <si>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</si>
  <si>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</si>
  <si>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</si>
  <si>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</si>
  <si>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</si>
  <si>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</si>
  <si>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</si>
  <si>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</si>
  <si>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162496</t>
  </si>
  <si>
    <t>TAZIP 4 G/0,5 G</t>
  </si>
  <si>
    <t>INJ+INF PLV SOL 10X4,5GM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</si>
  <si>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</si>
  <si>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</si>
  <si>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</si>
  <si>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</si>
  <si>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</si>
  <si>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</si>
  <si>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</si>
  <si>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</si>
  <si>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</si>
  <si>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</si>
  <si>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</si>
  <si>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</si>
  <si>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</si>
  <si>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</si>
  <si>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</si>
  <si>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849180</t>
  </si>
  <si>
    <t>155941</t>
  </si>
  <si>
    <t>HERPESIN</t>
  </si>
  <si>
    <t>CRM 1X5GM 5%</t>
  </si>
  <si>
    <t>187199</t>
  </si>
  <si>
    <t>87199</t>
  </si>
  <si>
    <t>MAXIPIME 1GM</t>
  </si>
  <si>
    <t>INJ SIC 1X1GM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</si>
  <si>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</si>
  <si>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</si>
  <si>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</si>
  <si>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</si>
  <si>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</si>
  <si>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</si>
  <si>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</si>
  <si>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201030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</si>
  <si>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</si>
  <si>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</si>
  <si>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</si>
  <si>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</si>
  <si>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</si>
  <si>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</si>
  <si>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</si>
  <si>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</si>
  <si>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</si>
  <si>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</si>
  <si>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</si>
  <si>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</si>
  <si>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</si>
  <si>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</si>
  <si>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</si>
  <si>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</si>
  <si>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</si>
  <si>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</si>
  <si>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</si>
  <si>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</si>
  <si>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</si>
  <si>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</si>
  <si>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</si>
  <si>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</si>
  <si>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</si>
  <si>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</si>
  <si>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</si>
  <si>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</si>
  <si>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</si>
  <si>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</si>
  <si>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</si>
  <si>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</si>
  <si>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</si>
  <si>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</si>
  <si>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</si>
  <si>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</si>
  <si>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</si>
  <si>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</si>
  <si>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</si>
  <si>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</si>
  <si>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</si>
  <si>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</si>
  <si>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</si>
  <si>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</si>
  <si>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</si>
  <si>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</si>
  <si>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</si>
  <si>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</si>
  <si>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</si>
  <si>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</si>
  <si>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</si>
  <si>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</si>
  <si>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</si>
  <si>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</si>
  <si>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</si>
  <si>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</si>
  <si>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</si>
  <si>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</si>
  <si>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</si>
  <si>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</si>
  <si>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</si>
  <si>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</si>
  <si>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</si>
  <si>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</si>
  <si>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</si>
  <si>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</si>
  <si>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</si>
  <si>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</si>
  <si>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</si>
  <si>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</si>
  <si>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</si>
  <si>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</si>
  <si>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</si>
  <si>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</si>
  <si>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</si>
  <si>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</si>
  <si>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CRM 1X30GM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</si>
  <si>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</si>
  <si>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</si>
  <si>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</si>
  <si>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</si>
  <si>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</si>
  <si>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</si>
  <si>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</si>
  <si>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</si>
  <si>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</si>
  <si>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</si>
  <si>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</si>
  <si>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</si>
  <si>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</si>
  <si>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</si>
  <si>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</si>
  <si>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</si>
  <si>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</si>
  <si>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</si>
  <si>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</si>
  <si>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</si>
  <si>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</si>
  <si>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</si>
  <si>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</si>
  <si>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</si>
  <si>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</si>
  <si>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</si>
  <si>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</si>
  <si>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</si>
  <si>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</si>
  <si>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</si>
  <si>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</si>
  <si>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</si>
  <si>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</si>
  <si>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</si>
  <si>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50113008</t>
  </si>
  <si>
    <t>6480</t>
  </si>
  <si>
    <t>Ocplex 20ml 500 I.U. Phoenix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</si>
  <si>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</si>
  <si>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</si>
  <si>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</si>
  <si>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</si>
  <si>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</si>
  <si>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</si>
  <si>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</si>
  <si>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</si>
  <si>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</si>
  <si>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</si>
  <si>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</si>
  <si>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</si>
  <si>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</si>
  <si>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</si>
  <si>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</si>
  <si>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</si>
  <si>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</si>
  <si>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</si>
  <si>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</si>
  <si>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137483</t>
  </si>
  <si>
    <t>ANBINEX 1000 I.U. Grifols</t>
  </si>
  <si>
    <t>0147814</t>
  </si>
  <si>
    <t>OCTAGAM 10 %</t>
  </si>
  <si>
    <t>INF SOL 1X100ML/10GM</t>
  </si>
  <si>
    <t>0147813</t>
  </si>
  <si>
    <t>INF SOL 1X50ML/5GM</t>
  </si>
  <si>
    <t>0147815</t>
  </si>
  <si>
    <t>INF SOL 1X200ML/20GM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</si>
  <si>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</si>
  <si>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</si>
  <si>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</si>
  <si>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</si>
  <si>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</si>
  <si>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</si>
  <si>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</si>
  <si>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154709</t>
  </si>
  <si>
    <t>Feiba NF1000U</t>
  </si>
  <si>
    <t>149599</t>
  </si>
  <si>
    <t>ARANESP 500 MCG</t>
  </si>
  <si>
    <t>SDR+IVN INJ SOL 1X1ML II</t>
  </si>
  <si>
    <t>100498</t>
  </si>
  <si>
    <t>498</t>
  </si>
  <si>
    <t>395210</t>
  </si>
  <si>
    <t>Aqua Touch Jelly 25x6ml</t>
  </si>
  <si>
    <t>900240</t>
  </si>
  <si>
    <t>DZ TRIXO LIND 500ML</t>
  </si>
  <si>
    <t>920170</t>
  </si>
  <si>
    <t>DZ TRIXO 500 ML</t>
  </si>
  <si>
    <t>930035</t>
  </si>
  <si>
    <t>KL GLUCOSUM 75g</t>
  </si>
  <si>
    <t>198872</t>
  </si>
  <si>
    <t>98872</t>
  </si>
  <si>
    <t>INF SOL 30X250ML</t>
  </si>
  <si>
    <t>198876</t>
  </si>
  <si>
    <t>98876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</si>
  <si>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</si>
  <si>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</si>
  <si>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</si>
  <si>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</si>
  <si>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</si>
  <si>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</si>
  <si>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</si>
  <si>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</si>
  <si>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</si>
  <si>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</si>
  <si>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</si>
  <si>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155379</t>
  </si>
  <si>
    <t>FERINJECT</t>
  </si>
  <si>
    <t>INJ SOL 1X10ML</t>
  </si>
  <si>
    <t>28070</t>
  </si>
  <si>
    <t>NEORECORMON 30 000 IU</t>
  </si>
  <si>
    <t>INJ SOL 4X0.6ML</t>
  </si>
  <si>
    <t>501136</t>
  </si>
  <si>
    <t>Endoxan tbl.</t>
  </si>
  <si>
    <t>100x50mg</t>
  </si>
  <si>
    <t>849053</t>
  </si>
  <si>
    <t>Cyto-chlorid sodný 0,9% 1x 10ml</t>
  </si>
  <si>
    <t>920340</t>
  </si>
  <si>
    <t>KL CPS DEXAMETHASON 40MG 100CPS</t>
  </si>
  <si>
    <t>848746</t>
  </si>
  <si>
    <t>CYTO-chlorid sodný 0,9% 1x20ml</t>
  </si>
  <si>
    <t>102439</t>
  </si>
  <si>
    <t>2439</t>
  </si>
  <si>
    <t>MARCAINE 0.5%</t>
  </si>
  <si>
    <t>INJ SOL5X20ML/100MG</t>
  </si>
  <si>
    <t>192414</t>
  </si>
  <si>
    <t>92414</t>
  </si>
  <si>
    <t>SPR 1X45ML</t>
  </si>
  <si>
    <t>396293</t>
  </si>
  <si>
    <t xml:space="preserve">IR  PosiFlush  30x 10 ml </t>
  </si>
  <si>
    <t>10 ml F1/1 v předplněné stříkačce</t>
  </si>
  <si>
    <t>116470</t>
  </si>
  <si>
    <t>16470</t>
  </si>
  <si>
    <t>DESFERAL</t>
  </si>
  <si>
    <t>INJ PLV SOL10X500MG</t>
  </si>
  <si>
    <t>180081</t>
  </si>
  <si>
    <t>SYMBICORT TURBUHALER 400 MIKROGRAMŮ/12 MIKROGRAMŮ/</t>
  </si>
  <si>
    <t>INH PLV 1X60DÁV</t>
  </si>
  <si>
    <t>902077</t>
  </si>
  <si>
    <t>CYTO-Aqua pro injectione BRAUN 1x10ML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</si>
  <si>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</si>
  <si>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</si>
  <si>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</si>
  <si>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</si>
  <si>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</si>
  <si>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</si>
  <si>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</si>
  <si>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396810</t>
  </si>
  <si>
    <t>ENDOXAN  50 x 50 mg tbl.</t>
  </si>
  <si>
    <t>50 x 50 mg  tbl.</t>
  </si>
  <si>
    <t>107678</t>
  </si>
  <si>
    <t>INF CNC SOL 20X20ML</t>
  </si>
  <si>
    <t>397174</t>
  </si>
  <si>
    <t>IR  PosiFlush  1x 10 ml  Fresenius Kabi</t>
  </si>
  <si>
    <t>168010</t>
  </si>
  <si>
    <t>BINOCRIT 40000 IU/1,0ML</t>
  </si>
  <si>
    <t>SDR+IVN INJ SOL 1X1.0ML</t>
  </si>
  <si>
    <t>191280</t>
  </si>
  <si>
    <t>91280</t>
  </si>
  <si>
    <t>RANITAL</t>
  </si>
  <si>
    <t>TBL 30X150MG</t>
  </si>
  <si>
    <t>101181</t>
  </si>
  <si>
    <t>1181</t>
  </si>
  <si>
    <t>ZAVEDOS</t>
  </si>
  <si>
    <t>INJ SIC 1X10MG</t>
  </si>
  <si>
    <t>50113016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</si>
  <si>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</si>
  <si>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</si>
  <si>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</si>
  <si>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</si>
  <si>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</si>
  <si>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</si>
  <si>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</si>
  <si>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</si>
  <si>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127803</t>
  </si>
  <si>
    <t>27803</t>
  </si>
  <si>
    <t>EXJADE 500 MG</t>
  </si>
  <si>
    <t>POR TBL SUS 28X500MG</t>
  </si>
  <si>
    <t>129240</t>
  </si>
  <si>
    <t>29240</t>
  </si>
  <si>
    <t>TORISEL 25 MG/ML</t>
  </si>
  <si>
    <t>INF CSL LQF 1X1.2ML+1X1.8ML</t>
  </si>
  <si>
    <t>29981</t>
  </si>
  <si>
    <t>FLEBOGAMMA DIF 50 MG/ML</t>
  </si>
  <si>
    <t>INF SOL 1X400ML</t>
  </si>
  <si>
    <t>0127718</t>
  </si>
  <si>
    <t>IMMUNINE 1200 I.U. BAXTER</t>
  </si>
  <si>
    <t>89029</t>
  </si>
  <si>
    <t>Immunate Stim Plus 1000 I.U.(fVIII)Baxter</t>
  </si>
  <si>
    <t>89028</t>
  </si>
  <si>
    <t>Immunate Stim Plus 500 I.U.(fVIII)Baxter</t>
  </si>
  <si>
    <t>50113017</t>
  </si>
  <si>
    <t>988538</t>
  </si>
  <si>
    <t>193650</t>
  </si>
  <si>
    <t>ADCETRIS 50 MG</t>
  </si>
  <si>
    <t>INF PLV CSL 1X50MG/LAH</t>
  </si>
  <si>
    <t>193474</t>
  </si>
  <si>
    <t>JAKAVI 5 MG</t>
  </si>
  <si>
    <t>POR TBL NOB 60X5MG</t>
  </si>
  <si>
    <t>194249</t>
  </si>
  <si>
    <t>ICLUSIG 15 MG</t>
  </si>
  <si>
    <t>POR TBL FLM 60X15MG</t>
  </si>
  <si>
    <t>159942</t>
  </si>
  <si>
    <t>59942</t>
  </si>
  <si>
    <t>PROPANORM 150MG</t>
  </si>
  <si>
    <t>849747</t>
  </si>
  <si>
    <t>107953</t>
  </si>
  <si>
    <t>DENIBAN</t>
  </si>
  <si>
    <t>POR TBL NOB 60X50MG</t>
  </si>
  <si>
    <t>396917</t>
  </si>
  <si>
    <t>Zavedos inj.sic. ID</t>
  </si>
  <si>
    <t>1x5mg</t>
  </si>
  <si>
    <t>845706</t>
  </si>
  <si>
    <t>113892</t>
  </si>
  <si>
    <t>METFORMIN-TEVA 1000 MG POTAHOVANÉ TABLETY</t>
  </si>
  <si>
    <t>31915</t>
  </si>
  <si>
    <t>GLUKÓZA 10 BRAUN</t>
  </si>
  <si>
    <t>100308</t>
  </si>
  <si>
    <t>HIRUDOID</t>
  </si>
  <si>
    <t>DRM CRM 1X40GM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</si>
  <si>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</si>
  <si>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</si>
  <si>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</si>
  <si>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</si>
  <si>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</si>
  <si>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</si>
  <si>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</si>
  <si>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</si>
  <si>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</si>
  <si>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</si>
  <si>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</si>
  <si>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</si>
  <si>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126803</t>
  </si>
  <si>
    <t>26803</t>
  </si>
  <si>
    <t>TRAVATAN</t>
  </si>
  <si>
    <t>OPH GTT SOL 1X2.5ML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</si>
  <si>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</si>
  <si>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</si>
  <si>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</si>
  <si>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</si>
  <si>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</si>
  <si>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</si>
  <si>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</si>
  <si>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</si>
  <si>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147845</t>
  </si>
  <si>
    <t>47845</t>
  </si>
  <si>
    <t>IBUSTRIN</t>
  </si>
  <si>
    <t>POR TBLNOB30X200MG</t>
  </si>
  <si>
    <t>155947</t>
  </si>
  <si>
    <t>55947</t>
  </si>
  <si>
    <t>OPHTAL LIQ 2X50ML</t>
  </si>
  <si>
    <t>176155</t>
  </si>
  <si>
    <t>76155</t>
  </si>
  <si>
    <t>CORVATON FORTE</t>
  </si>
  <si>
    <t>TBL 30X4MG</t>
  </si>
  <si>
    <t>182952</t>
  </si>
  <si>
    <t>82952</t>
  </si>
  <si>
    <t>QUAMATEL</t>
  </si>
  <si>
    <t>INJ SIC 5X20MG+SOLV</t>
  </si>
  <si>
    <t>183059</t>
  </si>
  <si>
    <t>83059</t>
  </si>
  <si>
    <t>TBL RET 14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</si>
  <si>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</si>
  <si>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</si>
  <si>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</si>
  <si>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</si>
  <si>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</si>
  <si>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</si>
  <si>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</si>
  <si>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</si>
  <si>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184700</t>
  </si>
  <si>
    <t>84700</t>
  </si>
  <si>
    <t>OTOBACID N</t>
  </si>
  <si>
    <t>AUR GTT SOL 1X5ML</t>
  </si>
  <si>
    <t>197402</t>
  </si>
  <si>
    <t>97402</t>
  </si>
  <si>
    <t>SORBIFER DURULES</t>
  </si>
  <si>
    <t>TBL FC 50X100MG</t>
  </si>
  <si>
    <t>840169</t>
  </si>
  <si>
    <t>Indulona  Nechtíková 100g</t>
  </si>
  <si>
    <t>845075</t>
  </si>
  <si>
    <t>125641</t>
  </si>
  <si>
    <t>POR TBL NOB 90X1MG</t>
  </si>
  <si>
    <t>846758</t>
  </si>
  <si>
    <t>103387</t>
  </si>
  <si>
    <t>ACC INJEKT</t>
  </si>
  <si>
    <t>INJ SOL 5X3ML/300MG</t>
  </si>
  <si>
    <t>848209</t>
  </si>
  <si>
    <t>115402</t>
  </si>
  <si>
    <t>CLEXANE</t>
  </si>
  <si>
    <t>INJ SOL 10X0.6ML/6KU</t>
  </si>
  <si>
    <t>848632</t>
  </si>
  <si>
    <t>125315</t>
  </si>
  <si>
    <t>TIAPRIDAL</t>
  </si>
  <si>
    <t>INJ SOL 12X2ML/100MG</t>
  </si>
  <si>
    <t>849302</t>
  </si>
  <si>
    <t>115403</t>
  </si>
  <si>
    <t>INJ SOL 10X0.8ML/8KU</t>
  </si>
  <si>
    <t>849559</t>
  </si>
  <si>
    <t>125066</t>
  </si>
  <si>
    <t>POR TBL NOB 100X5MG</t>
  </si>
  <si>
    <t>849712</t>
  </si>
  <si>
    <t>125053</t>
  </si>
  <si>
    <t>POR TBL NOB 100X10MG</t>
  </si>
  <si>
    <t>849896</t>
  </si>
  <si>
    <t>134281</t>
  </si>
  <si>
    <t>VALSACOMBI 160 MG/12,5 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</si>
  <si>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</si>
  <si>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</si>
  <si>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</si>
  <si>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</si>
  <si>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</si>
  <si>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</si>
  <si>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</si>
  <si>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</si>
  <si>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</si>
  <si>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</si>
  <si>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</si>
  <si>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</si>
  <si>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</si>
  <si>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</si>
  <si>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109844</t>
  </si>
  <si>
    <t>9844</t>
  </si>
  <si>
    <t>DRG 50X6.5MG</t>
  </si>
  <si>
    <t>117173</t>
  </si>
  <si>
    <t>17173</t>
  </si>
  <si>
    <t>OLYNTH 0.1%</t>
  </si>
  <si>
    <t>125362</t>
  </si>
  <si>
    <t>25362</t>
  </si>
  <si>
    <t>HELICID 10 ZENTIVA</t>
  </si>
  <si>
    <t>POR CPS ETD 28X10MG</t>
  </si>
  <si>
    <t>147514</t>
  </si>
  <si>
    <t>47514</t>
  </si>
  <si>
    <t>CALCICHEW D3</t>
  </si>
  <si>
    <t>CTB 20</t>
  </si>
  <si>
    <t>157866</t>
  </si>
  <si>
    <t>57866</t>
  </si>
  <si>
    <t>TOBRADEX</t>
  </si>
  <si>
    <t>GTT OPH 1X5ML</t>
  </si>
  <si>
    <t>162315</t>
  </si>
  <si>
    <t>62315</t>
  </si>
  <si>
    <t>LIQ 1X30ML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</si>
  <si>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</si>
  <si>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</si>
  <si>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</si>
  <si>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</si>
  <si>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</si>
  <si>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</si>
  <si>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</si>
  <si>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</si>
  <si>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199339</t>
  </si>
  <si>
    <t>99339</t>
  </si>
  <si>
    <t>PINOSOL</t>
  </si>
  <si>
    <t>GTT NAS 1X10ML</t>
  </si>
  <si>
    <t>702549</t>
  </si>
  <si>
    <t>Emspoma O 250g/hřejivá</t>
  </si>
  <si>
    <t>100231</t>
  </si>
  <si>
    <t>231</t>
  </si>
  <si>
    <t>NITROGLYCERIN SLOVAKOFARMA</t>
  </si>
  <si>
    <t>TBL 20X0.5MG</t>
  </si>
  <si>
    <t>100874</t>
  </si>
  <si>
    <t>874</t>
  </si>
  <si>
    <t>OPHTHALMO-AZULEN</t>
  </si>
  <si>
    <t>109414</t>
  </si>
  <si>
    <t>9414</t>
  </si>
  <si>
    <t>GTT NAS 10ML 0.05%</t>
  </si>
  <si>
    <t>117172</t>
  </si>
  <si>
    <t>17172</t>
  </si>
  <si>
    <t>OLYNTH 0.05%</t>
  </si>
  <si>
    <t>178277</t>
  </si>
  <si>
    <t>78277</t>
  </si>
  <si>
    <t>CELASKON</t>
  </si>
  <si>
    <t>TBL 30X250MG</t>
  </si>
  <si>
    <t>117292</t>
  </si>
  <si>
    <t>17292</t>
  </si>
  <si>
    <t>POR TBLEFF10X500MG</t>
  </si>
  <si>
    <t>117294</t>
  </si>
  <si>
    <t>17294</t>
  </si>
  <si>
    <t>PORTBLEFF3X10PROMO</t>
  </si>
  <si>
    <t>844964</t>
  </si>
  <si>
    <t>40542</t>
  </si>
  <si>
    <t>Olynth HA 0,1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</si>
  <si>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</si>
  <si>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</si>
  <si>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</si>
  <si>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</si>
  <si>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</si>
  <si>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</si>
  <si>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</si>
  <si>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</si>
  <si>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147535</t>
  </si>
  <si>
    <t>47535</t>
  </si>
  <si>
    <t>DOGMATIL 50 MG</t>
  </si>
  <si>
    <t>702260</t>
  </si>
  <si>
    <t>BOROZAN ung.</t>
  </si>
  <si>
    <t>10g</t>
  </si>
  <si>
    <t>703722</t>
  </si>
  <si>
    <t>MENALIND Olejový spray na ochranu kůže</t>
  </si>
  <si>
    <t>847559</t>
  </si>
  <si>
    <t>Calcium pantothenicum 100g</t>
  </si>
  <si>
    <t>988229</t>
  </si>
  <si>
    <t>HBF Mast Ondřej 100g</t>
  </si>
  <si>
    <t>987463</t>
  </si>
  <si>
    <t>KY Jelly lubrikační gel 50ml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</si>
  <si>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</si>
  <si>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</si>
  <si>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</si>
  <si>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</si>
  <si>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</si>
  <si>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</si>
  <si>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</si>
  <si>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112765</t>
  </si>
  <si>
    <t>184377</t>
  </si>
  <si>
    <t>COMBAIR</t>
  </si>
  <si>
    <t>INH SOL PSS 180DÁVEK</t>
  </si>
  <si>
    <t>117166</t>
  </si>
  <si>
    <t>17166</t>
  </si>
  <si>
    <t>BELOSALIC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</si>
  <si>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</si>
  <si>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</si>
  <si>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</si>
  <si>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</si>
  <si>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</si>
  <si>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</si>
  <si>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</si>
  <si>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</si>
  <si>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</si>
  <si>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</si>
  <si>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</si>
  <si>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</si>
  <si>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</si>
  <si>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</si>
  <si>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</si>
  <si>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849317</t>
  </si>
  <si>
    <t>109821</t>
  </si>
  <si>
    <t>UNITROPIC 1%</t>
  </si>
  <si>
    <t>198169</t>
  </si>
  <si>
    <t>98169</t>
  </si>
  <si>
    <t>BUSCOPAN</t>
  </si>
  <si>
    <t>INJ 5X1ML/20MG</t>
  </si>
  <si>
    <t>127953</t>
  </si>
  <si>
    <t>27953</t>
  </si>
  <si>
    <t>LANTUS 100 JEDNOTEK/ML SOLOSTAR</t>
  </si>
  <si>
    <t xml:space="preserve">SDR INJ SOL 5X3ML </t>
  </si>
  <si>
    <t>147300</t>
  </si>
  <si>
    <t>47300</t>
  </si>
  <si>
    <t>ELOCOM</t>
  </si>
  <si>
    <t>DRM CRM 1X30GM 0.1%</t>
  </si>
  <si>
    <t>147515</t>
  </si>
  <si>
    <t>47515</t>
  </si>
  <si>
    <t>CTB 60</t>
  </si>
  <si>
    <t>188900</t>
  </si>
  <si>
    <t>88900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</si>
  <si>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</si>
  <si>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</si>
  <si>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</si>
  <si>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</si>
  <si>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</si>
  <si>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</si>
  <si>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</si>
  <si>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193157</t>
  </si>
  <si>
    <t>93157</t>
  </si>
  <si>
    <t>ISOCHOL (DRAZOVKA)</t>
  </si>
  <si>
    <t>DRG 30X400MG</t>
  </si>
  <si>
    <t>197580</t>
  </si>
  <si>
    <t>97580</t>
  </si>
  <si>
    <t>BEPANTHEN</t>
  </si>
  <si>
    <t>CRM 1X30GM 5%</t>
  </si>
  <si>
    <t>845532</t>
  </si>
  <si>
    <t>125117</t>
  </si>
  <si>
    <t>PANZYNORM-N</t>
  </si>
  <si>
    <t>POR TBL FLM 10</t>
  </si>
  <si>
    <t>848352</t>
  </si>
  <si>
    <t>130172</t>
  </si>
  <si>
    <t>APO-VENLAFAXIN PROLONG 75 MG</t>
  </si>
  <si>
    <t>POR CPS PRO 30X75MG</t>
  </si>
  <si>
    <t>114676</t>
  </si>
  <si>
    <t>14676</t>
  </si>
  <si>
    <t>DOBEXIL H SUP</t>
  </si>
  <si>
    <t>RCT SUP 10</t>
  </si>
  <si>
    <t>185812</t>
  </si>
  <si>
    <t>85812</t>
  </si>
  <si>
    <t>LIDOCAIN</t>
  </si>
  <si>
    <t>INJ 10X2ML 2%</t>
  </si>
  <si>
    <t>850442</t>
  </si>
  <si>
    <t>150726</t>
  </si>
  <si>
    <t>THYMOGLOBULINE</t>
  </si>
  <si>
    <t>INF PLV SOL 1X25MG</t>
  </si>
  <si>
    <t>107495</t>
  </si>
  <si>
    <t>DOBEXIL H UNG</t>
  </si>
  <si>
    <t>RCT UNG 1X20GM</t>
  </si>
  <si>
    <t>116319</t>
  </si>
  <si>
    <t>16319</t>
  </si>
  <si>
    <t>BRAUNOVIDON MAST</t>
  </si>
  <si>
    <t>UNG 1X20GM-TUBA</t>
  </si>
  <si>
    <t>140274</t>
  </si>
  <si>
    <t>40274</t>
  </si>
  <si>
    <t>BACLOFEN</t>
  </si>
  <si>
    <t>TBL 50X10MG</t>
  </si>
  <si>
    <t>988709</t>
  </si>
  <si>
    <t>Masážní emulze Emspoma O hřejivá tuba 200ml</t>
  </si>
  <si>
    <t>192204</t>
  </si>
  <si>
    <t>DRM UNG 1X15GM 0.1%</t>
  </si>
  <si>
    <t>841680</t>
  </si>
  <si>
    <t>KL SOL.BORGLYCEROLI 3%  20G</t>
  </si>
  <si>
    <t>2584</t>
  </si>
  <si>
    <t>GLUKÓZA 40 BRAUN</t>
  </si>
  <si>
    <t>798615</t>
  </si>
  <si>
    <t>CRYOS SPRAY</t>
  </si>
  <si>
    <t>790012</t>
  </si>
  <si>
    <t>Emspoma O 500g/hřejivá</t>
  </si>
  <si>
    <t>850638</t>
  </si>
  <si>
    <t>500886</t>
  </si>
  <si>
    <t>IFIRMASTA 150 MG</t>
  </si>
  <si>
    <t>POR TBL FLM 28X150MG</t>
  </si>
  <si>
    <t>921267</t>
  </si>
  <si>
    <t>KL BENZINUM 250g</t>
  </si>
  <si>
    <t>196620</t>
  </si>
  <si>
    <t>96620</t>
  </si>
  <si>
    <t>BISACODYL</t>
  </si>
  <si>
    <t>DRG 105X5MG</t>
  </si>
  <si>
    <t>987881</t>
  </si>
  <si>
    <t>Walmark Laktobacily FORTE s fruktooligosach.30+30</t>
  </si>
  <si>
    <t>101845</t>
  </si>
  <si>
    <t>1845</t>
  </si>
  <si>
    <t>TISERCIN</t>
  </si>
  <si>
    <t>INJ 10X1ML/25MG</t>
  </si>
  <si>
    <t>162189</t>
  </si>
  <si>
    <t>62189</t>
  </si>
  <si>
    <t>GTT NAS 1X5ML 0.01%</t>
  </si>
  <si>
    <t>988256</t>
  </si>
  <si>
    <t>Methergin 0.2mg/ml inj.5x1ml</t>
  </si>
  <si>
    <t>102130</t>
  </si>
  <si>
    <t>2130</t>
  </si>
  <si>
    <t>UBRETID</t>
  </si>
  <si>
    <t>105693</t>
  </si>
  <si>
    <t>5693</t>
  </si>
  <si>
    <t>MAALOX</t>
  </si>
  <si>
    <t>CTB 40</t>
  </si>
  <si>
    <t>110224</t>
  </si>
  <si>
    <t>10224</t>
  </si>
  <si>
    <t>BROMHEXIN 12 KM-KAPKY</t>
  </si>
  <si>
    <t>POR GTT SOL 30ML</t>
  </si>
  <si>
    <t>175632</t>
  </si>
  <si>
    <t>75632</t>
  </si>
  <si>
    <t>115520</t>
  </si>
  <si>
    <t>15520</t>
  </si>
  <si>
    <t>POR GTT SOL 1X20ML</t>
  </si>
  <si>
    <t>128837</t>
  </si>
  <si>
    <t>28837</t>
  </si>
  <si>
    <t>AERIUS 0,5 MG/ML</t>
  </si>
  <si>
    <t>POR SOL 1X60ML+LŽ</t>
  </si>
  <si>
    <t>142591</t>
  </si>
  <si>
    <t>42591</t>
  </si>
  <si>
    <t>RECTODELT 100 MG</t>
  </si>
  <si>
    <t>SUP 4X100MG</t>
  </si>
  <si>
    <t>176188</t>
  </si>
  <si>
    <t>76188</t>
  </si>
  <si>
    <t>TBL 40X100MG</t>
  </si>
  <si>
    <t>621370</t>
  </si>
  <si>
    <t>LEROS Šalvějový čaj n.s.</t>
  </si>
  <si>
    <t>195613</t>
  </si>
  <si>
    <t>95613</t>
  </si>
  <si>
    <t>PANADOL JUNIOR ČÍPKY</t>
  </si>
  <si>
    <t>RCT SUP 10X250MG</t>
  </si>
  <si>
    <t>115375</t>
  </si>
  <si>
    <t>15375</t>
  </si>
  <si>
    <t>OPH UNG 1X4.5GM</t>
  </si>
  <si>
    <t>382099</t>
  </si>
  <si>
    <t>82099</t>
  </si>
  <si>
    <t>KRYTÍ GELOVÉ HEMAGEL 5G</t>
  </si>
  <si>
    <t>HEMAGEL V TUBĚ O OBSAHU 5G</t>
  </si>
  <si>
    <t>842453</t>
  </si>
  <si>
    <t>ASPARAGINASE 10000</t>
  </si>
  <si>
    <t>PLV INO 5X10000U</t>
  </si>
  <si>
    <t>848412</t>
  </si>
  <si>
    <t>Celaskon long Effect cps. 30x500mg</t>
  </si>
  <si>
    <t>850007</t>
  </si>
  <si>
    <t>Celaskon long effect cps.60x 500mg</t>
  </si>
  <si>
    <t>900820</t>
  </si>
  <si>
    <t>KL SOL.FORMAL.K FIXACI TKANI,100G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</si>
  <si>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</si>
  <si>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</si>
  <si>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</si>
  <si>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</si>
  <si>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</si>
  <si>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</si>
  <si>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</si>
  <si>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178904</t>
  </si>
  <si>
    <t>78904</t>
  </si>
  <si>
    <t>CARTEOL LP 2%</t>
  </si>
  <si>
    <t>OPH GTT PRO 1X3ML</t>
  </si>
  <si>
    <t>845766</t>
  </si>
  <si>
    <t>Hylo-Comod 10ml</t>
  </si>
  <si>
    <t>160890</t>
  </si>
  <si>
    <t>60890</t>
  </si>
  <si>
    <t>VERRUMAL</t>
  </si>
  <si>
    <t>LIQ 1X13ML</t>
  </si>
  <si>
    <t>121597</t>
  </si>
  <si>
    <t>21597</t>
  </si>
  <si>
    <t>PALLADONE-SR 4 MG</t>
  </si>
  <si>
    <t>POR CPS PRO 30X4MG</t>
  </si>
  <si>
    <t>850411</t>
  </si>
  <si>
    <t>162503</t>
  </si>
  <si>
    <t>DRM SOL 1X10ML</t>
  </si>
  <si>
    <t>176590</t>
  </si>
  <si>
    <t>76590</t>
  </si>
  <si>
    <t>ŠALVĚJOVÁ NAŤ</t>
  </si>
  <si>
    <t>SPC 1X30GM</t>
  </si>
  <si>
    <t>500676</t>
  </si>
  <si>
    <t>169242</t>
  </si>
  <si>
    <t>DZ Prontosan wound gel 250ml</t>
  </si>
  <si>
    <t>118634</t>
  </si>
  <si>
    <t>18634</t>
  </si>
  <si>
    <t>ALKERAN</t>
  </si>
  <si>
    <t>INJ PSO LQF 50MG</t>
  </si>
  <si>
    <t>175569</t>
  </si>
  <si>
    <t>75569</t>
  </si>
  <si>
    <t>SUP 30X500MG</t>
  </si>
  <si>
    <t>185793</t>
  </si>
  <si>
    <t>136395</t>
  </si>
  <si>
    <t>SOLCOSERYL DENTAL ADHESIVE</t>
  </si>
  <si>
    <t>STM PST 1X5GM</t>
  </si>
  <si>
    <t>102715</t>
  </si>
  <si>
    <t>2715</t>
  </si>
  <si>
    <t>DOLSIN</t>
  </si>
  <si>
    <t>INJ 10X1ML 5%</t>
  </si>
  <si>
    <t>167598</t>
  </si>
  <si>
    <t>TEPADINA 15 MG</t>
  </si>
  <si>
    <t>INF PLV CSL 1X15MG</t>
  </si>
  <si>
    <t>843646</t>
  </si>
  <si>
    <t>DARAPRIM</t>
  </si>
  <si>
    <t>900521</t>
  </si>
  <si>
    <t>KL BENZINUM 180g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</si>
  <si>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</si>
  <si>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</si>
  <si>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</si>
  <si>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</si>
  <si>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</si>
  <si>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</si>
  <si>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</si>
  <si>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175633</t>
  </si>
  <si>
    <t>75633</t>
  </si>
  <si>
    <t>TBL OBD 100X100MG</t>
  </si>
  <si>
    <t>187417</t>
  </si>
  <si>
    <t>VOLTAREN OPHTHA CD</t>
  </si>
  <si>
    <t>395593</t>
  </si>
  <si>
    <t>Megafyt Jahody a granátové jablko n.s.20x2 g</t>
  </si>
  <si>
    <t>396254</t>
  </si>
  <si>
    <t>Taurolock hep 100 amp. 10 x 5 ml</t>
  </si>
  <si>
    <t>840230</t>
  </si>
  <si>
    <t>KL NOSNI MAST S HG,15G</t>
  </si>
  <si>
    <t>850144</t>
  </si>
  <si>
    <t>29892</t>
  </si>
  <si>
    <t>DEPOCYTE 50 MG</t>
  </si>
  <si>
    <t>INJ SUS 1X5ML/50MG</t>
  </si>
  <si>
    <t>847403</t>
  </si>
  <si>
    <t>Mátový čaj 20x1g Fytopharma</t>
  </si>
  <si>
    <t>988161</t>
  </si>
  <si>
    <t>MILFORD Ovocný čaj Třešeň/citron n.s.20x2.5g</t>
  </si>
  <si>
    <t>27800</t>
  </si>
  <si>
    <t>TRISENOX 1MG/ML</t>
  </si>
  <si>
    <t>INJ CNC SOL 10X10ML</t>
  </si>
  <si>
    <t>843678</t>
  </si>
  <si>
    <t>Apotheke Divoká třešeň čaj 20x2g</t>
  </si>
  <si>
    <t>850426</t>
  </si>
  <si>
    <t>Apotheke Bylinný čaj na běžné pití</t>
  </si>
  <si>
    <t>20x1,5g</t>
  </si>
  <si>
    <t>126330</t>
  </si>
  <si>
    <t>26330</t>
  </si>
  <si>
    <t>AERIUS</t>
  </si>
  <si>
    <t>POR TBL FLM 50X5MG</t>
  </si>
  <si>
    <t>175744</t>
  </si>
  <si>
    <t>75744</t>
  </si>
  <si>
    <t>988192</t>
  </si>
  <si>
    <t>Bepanthen Care mast 30g</t>
  </si>
  <si>
    <t>843319</t>
  </si>
  <si>
    <t>Apotheke Meduňka 20x1,5g</t>
  </si>
  <si>
    <t>845760</t>
  </si>
  <si>
    <t>Nizoral šampon 60ml</t>
  </si>
  <si>
    <t>397100</t>
  </si>
  <si>
    <t>BICNU Carmustine for inj. ID</t>
  </si>
  <si>
    <t>1x100mg</t>
  </si>
  <si>
    <t>176577</t>
  </si>
  <si>
    <t>Dubová kůra sypaná 50 g Fytopharma</t>
  </si>
  <si>
    <t>192841</t>
  </si>
  <si>
    <t>394153</t>
  </si>
  <si>
    <t>Calcium Pantotenicum 30g Generica</t>
  </si>
  <si>
    <t>114675</t>
  </si>
  <si>
    <t>14675</t>
  </si>
  <si>
    <t>175868</t>
  </si>
  <si>
    <t>75868</t>
  </si>
  <si>
    <t>178550</t>
  </si>
  <si>
    <t>LATIMPOS 0,05 MG/ML + 5 MG/ML</t>
  </si>
  <si>
    <t>OPH GTT SOL 3X2.5ML</t>
  </si>
  <si>
    <t>183514</t>
  </si>
  <si>
    <t>83514</t>
  </si>
  <si>
    <t>REPARIL N</t>
  </si>
  <si>
    <t>GEL 1X40GM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</si>
  <si>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</si>
  <si>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</si>
  <si>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</si>
  <si>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</si>
  <si>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</si>
  <si>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</si>
  <si>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988956</t>
  </si>
  <si>
    <t>Megafyt Ovocný Meduňka s pomerančem 20x2g</t>
  </si>
  <si>
    <t>202701</t>
  </si>
  <si>
    <t>POR TBL ENT 90X20MG</t>
  </si>
  <si>
    <t>846001</t>
  </si>
  <si>
    <t>125133</t>
  </si>
  <si>
    <t>SINGULAIR 5 JUNIOR</t>
  </si>
  <si>
    <t>POR TBL MND 98X5MG</t>
  </si>
  <si>
    <t>500247</t>
  </si>
  <si>
    <t>MS BENZINUM  500 ml  KULICH</t>
  </si>
  <si>
    <t>848058</t>
  </si>
  <si>
    <t>Apotheke Brusinkový čaj 20x1,5g</t>
  </si>
  <si>
    <t>987686</t>
  </si>
  <si>
    <t>Apotheke Tropické ovocné čaje 4v1 20x2g</t>
  </si>
  <si>
    <t>989236</t>
  </si>
  <si>
    <t>Apotheke Ovocno kořeněné čaje II 4v1 20x2g</t>
  </si>
  <si>
    <t>176431</t>
  </si>
  <si>
    <t>76431</t>
  </si>
  <si>
    <t>NERVOVÁ ČAJOVÁ SMĚS</t>
  </si>
  <si>
    <t>989666</t>
  </si>
  <si>
    <t>Taurolock hep 100 amp. 10x3ml</t>
  </si>
  <si>
    <t>621547</t>
  </si>
  <si>
    <t>Apotheke Zelený čaj Sencha</t>
  </si>
  <si>
    <t>397339</t>
  </si>
  <si>
    <t>Menalind mycí žínky</t>
  </si>
  <si>
    <t>8ks</t>
  </si>
  <si>
    <t>849363</t>
  </si>
  <si>
    <t>122494</t>
  </si>
  <si>
    <t>200934</t>
  </si>
  <si>
    <t>989495</t>
  </si>
  <si>
    <t>LEROS Dětský bylinný čaj s heřmánkem 20x1.5g</t>
  </si>
  <si>
    <t>989914</t>
  </si>
  <si>
    <t>Apotheke Jahoda se smetanou čaj 20x2g</t>
  </si>
  <si>
    <t>113767</t>
  </si>
  <si>
    <t>13767</t>
  </si>
  <si>
    <t>POR TBL NOB30X200MG</t>
  </si>
  <si>
    <t>117121</t>
  </si>
  <si>
    <t>17121</t>
  </si>
  <si>
    <t>LANZUL</t>
  </si>
  <si>
    <t>CPS 28X30MG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</si>
  <si>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</si>
  <si>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</si>
  <si>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</si>
  <si>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</si>
  <si>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</si>
  <si>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</si>
  <si>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</si>
  <si>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159672</t>
  </si>
  <si>
    <t>59672</t>
  </si>
  <si>
    <t>POR TBL RET30X100MG</t>
  </si>
  <si>
    <t>845796</t>
  </si>
  <si>
    <t>126031</t>
  </si>
  <si>
    <t>PRENEWEL 4 MG/1,25 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</si>
  <si>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</si>
  <si>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</si>
  <si>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</si>
  <si>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</si>
  <si>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</si>
  <si>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</si>
  <si>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</si>
  <si>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126786</t>
  </si>
  <si>
    <t>26786</t>
  </si>
  <si>
    <t>NOVORAPID 100 U/ML</t>
  </si>
  <si>
    <t>193019</t>
  </si>
  <si>
    <t>93019</t>
  </si>
  <si>
    <t>SORTIS 40MG</t>
  </si>
  <si>
    <t>TBL OBD 30X40MG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</si>
  <si>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</si>
  <si>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</si>
  <si>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</si>
  <si>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</si>
  <si>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</si>
  <si>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</si>
  <si>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</si>
  <si>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128217</t>
  </si>
  <si>
    <t>28217</t>
  </si>
  <si>
    <t>POR CPSDUR56X75MG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</si>
  <si>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</si>
  <si>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</si>
  <si>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</si>
  <si>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</si>
  <si>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</si>
  <si>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</si>
  <si>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</si>
  <si>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</si>
  <si>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110803</t>
  </si>
  <si>
    <t>10803</t>
  </si>
  <si>
    <t>INJ SOL 5X2ML/4MG</t>
  </si>
  <si>
    <t>848895</t>
  </si>
  <si>
    <t>151056</t>
  </si>
  <si>
    <t>LAMICTAL 100 MG</t>
  </si>
  <si>
    <t>POR TBL NOB 42X100MG</t>
  </si>
  <si>
    <t>NEURONTIN 400 MG</t>
  </si>
  <si>
    <t>POR CPS DUR 50X400MG</t>
  </si>
  <si>
    <t>109710</t>
  </si>
  <si>
    <t>9710</t>
  </si>
  <si>
    <t>INJ SIC 1X125MG+2ML</t>
  </si>
  <si>
    <t>197563</t>
  </si>
  <si>
    <t>97563</t>
  </si>
  <si>
    <t>ZOFRAN ZYDIS 8 MG</t>
  </si>
  <si>
    <t>TBL SOL 10X8MG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</si>
  <si>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</si>
  <si>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</si>
  <si>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</si>
  <si>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</si>
  <si>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</si>
  <si>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</si>
  <si>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</si>
  <si>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</si>
  <si>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848722</t>
  </si>
  <si>
    <t>151057</t>
  </si>
  <si>
    <t>POR TBL NOB 98X100MG</t>
  </si>
  <si>
    <t>116469</t>
  </si>
  <si>
    <t>16469</t>
  </si>
  <si>
    <t>FEMARA</t>
  </si>
  <si>
    <t>POR TBL FLM30X2.5MG</t>
  </si>
  <si>
    <t>101182</t>
  </si>
  <si>
    <t>1182</t>
  </si>
  <si>
    <t>844478</t>
  </si>
  <si>
    <t>107104</t>
  </si>
  <si>
    <t>INF EML 4X2053ML</t>
  </si>
  <si>
    <t>133328</t>
  </si>
  <si>
    <t>33328</t>
  </si>
  <si>
    <t>NUTRIDRINK S PŘÍCH. TROP. OVOCE</t>
  </si>
  <si>
    <t>133474</t>
  </si>
  <si>
    <t>33474</t>
  </si>
  <si>
    <t>NUTRIDRINK JUICE STYLE S PŘÍCHUTÍ JABLEČNOU</t>
  </si>
  <si>
    <t>33740</t>
  </si>
  <si>
    <t>NUTRIDRINK COMPACT PROTEIN S PŘÍCHUTÍ KÁVY</t>
  </si>
  <si>
    <t>33750</t>
  </si>
  <si>
    <t>NUTRIDRINK CREME S PŘÍCHUTÍ VANILKOVOU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</si>
  <si>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</si>
  <si>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</si>
  <si>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</si>
  <si>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</si>
  <si>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</si>
  <si>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</si>
  <si>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50113007</t>
  </si>
  <si>
    <t>93173</t>
  </si>
  <si>
    <t>ANTITHROMBIN III IMMUNO</t>
  </si>
  <si>
    <t>INF PSO LQF 1X500UT</t>
  </si>
  <si>
    <t>183487</t>
  </si>
  <si>
    <t>83487</t>
  </si>
  <si>
    <t>MERONEM 500MG I.V.</t>
  </si>
  <si>
    <t>INJ SIC 10X500MG</t>
  </si>
  <si>
    <t>849143</t>
  </si>
  <si>
    <t>155940</t>
  </si>
  <si>
    <t>Herpesin krém 1x2g 5%</t>
  </si>
  <si>
    <t>102723</t>
  </si>
  <si>
    <t>2723</t>
  </si>
  <si>
    <t>PENDEPON COMPOSITUM</t>
  </si>
  <si>
    <t>INJ 10X1.5MU</t>
  </si>
  <si>
    <t>141146</t>
  </si>
  <si>
    <t>41146</t>
  </si>
  <si>
    <t>MACMIROR COMPLEX</t>
  </si>
  <si>
    <t>SUP VAG 12</t>
  </si>
  <si>
    <t>187200</t>
  </si>
  <si>
    <t>87200</t>
  </si>
  <si>
    <t>MAXIPIME 2GM</t>
  </si>
  <si>
    <t>INJ SIC 1X2GM</t>
  </si>
  <si>
    <t>115222</t>
  </si>
  <si>
    <t>15222</t>
  </si>
  <si>
    <t>DALACIN VAGINÁLNÍ KRÉM</t>
  </si>
  <si>
    <t>VAG CRM1X40GM/800MG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</si>
  <si>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</si>
  <si>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</si>
  <si>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</si>
  <si>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</si>
  <si>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</si>
  <si>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166137</t>
  </si>
  <si>
    <t>66137</t>
  </si>
  <si>
    <t>OFLOXIN INF</t>
  </si>
  <si>
    <t>183615</t>
  </si>
  <si>
    <t>83615</t>
  </si>
  <si>
    <t>KLACID 250MG</t>
  </si>
  <si>
    <t>131109</t>
  </si>
  <si>
    <t>31109</t>
  </si>
  <si>
    <t>NIZORAL</t>
  </si>
  <si>
    <t>115892</t>
  </si>
  <si>
    <t>15892</t>
  </si>
  <si>
    <t>LAMISIL</t>
  </si>
  <si>
    <t>DRM CRM 1X15GM</t>
  </si>
  <si>
    <t>127429</t>
  </si>
  <si>
    <t>27429</t>
  </si>
  <si>
    <t>CANCIDAS 50 MG</t>
  </si>
  <si>
    <t>INF PLV SOL 1X50MG</t>
  </si>
  <si>
    <t>101069</t>
  </si>
  <si>
    <t>1069</t>
  </si>
  <si>
    <t>FUNGICIDIN LECIVA</t>
  </si>
  <si>
    <t>103303</t>
  </si>
  <si>
    <t>3303</t>
  </si>
  <si>
    <t>NIDRAZID</t>
  </si>
  <si>
    <t>TBL 250X100MG</t>
  </si>
  <si>
    <t>167150</t>
  </si>
  <si>
    <t>67150</t>
  </si>
  <si>
    <t>NIZORAL CREAM</t>
  </si>
  <si>
    <t>CRM 1X15GM</t>
  </si>
  <si>
    <t>75634</t>
  </si>
  <si>
    <t>Prothromplex Total 600 I.U.BAXTER</t>
  </si>
  <si>
    <t>100527</t>
  </si>
  <si>
    <t>527</t>
  </si>
  <si>
    <t>NATRIUM SALICYLICUM BIOTIKA</t>
  </si>
  <si>
    <t>INJ 10X10ML 10%</t>
  </si>
  <si>
    <t>773465</t>
  </si>
  <si>
    <t>Indulona Rakytníková</t>
  </si>
  <si>
    <t>846341</t>
  </si>
  <si>
    <t>Indulona Kamilková</t>
  </si>
  <si>
    <t>1x100g</t>
  </si>
  <si>
    <t>116594</t>
  </si>
  <si>
    <t>16594</t>
  </si>
  <si>
    <t>MALTOFER TABLETY</t>
  </si>
  <si>
    <t>POR TBL MND30X100MG</t>
  </si>
  <si>
    <t>126329</t>
  </si>
  <si>
    <t>26329</t>
  </si>
  <si>
    <t>145981</t>
  </si>
  <si>
    <t>45981</t>
  </si>
  <si>
    <t>CERNEVIT</t>
  </si>
  <si>
    <t>INJ PLV SOL10X750MG</t>
  </si>
  <si>
    <t>847400</t>
  </si>
  <si>
    <t>Cathejell Lidokain gel anestezující inj</t>
  </si>
  <si>
    <t>1x12,5g</t>
  </si>
  <si>
    <t>169789</t>
  </si>
  <si>
    <t>69789</t>
  </si>
  <si>
    <t>100407</t>
  </si>
  <si>
    <t>407</t>
  </si>
  <si>
    <t>CALCIUM BIOTIKA</t>
  </si>
  <si>
    <t>INJ 10X10ML/1GM</t>
  </si>
  <si>
    <t>185060</t>
  </si>
  <si>
    <t>85060</t>
  </si>
  <si>
    <t>ATARAX</t>
  </si>
  <si>
    <t>TBL OBD 25X25MG</t>
  </si>
  <si>
    <t>850235</t>
  </si>
  <si>
    <t>160806</t>
  </si>
  <si>
    <t>PICOPREP PRÁŠEK PRO PŘÍPRAVU PERORÁLNÍHO ROZTOKU</t>
  </si>
  <si>
    <t>POR PLV SOL 2</t>
  </si>
  <si>
    <t>141334</t>
  </si>
  <si>
    <t>163350</t>
  </si>
  <si>
    <t>VITAMIN A-POS</t>
  </si>
  <si>
    <t>187149</t>
  </si>
  <si>
    <t>87149</t>
  </si>
  <si>
    <t>THYROZOL 10</t>
  </si>
  <si>
    <t>TBL OBD 50X10MG</t>
  </si>
  <si>
    <t>198336</t>
  </si>
  <si>
    <t>98336</t>
  </si>
  <si>
    <t>AMBROBENE 75 MG</t>
  </si>
  <si>
    <t>CPS RET 10X75MG</t>
  </si>
  <si>
    <t>844591</t>
  </si>
  <si>
    <t>107161</t>
  </si>
  <si>
    <t>DIPEPTIVEN</t>
  </si>
  <si>
    <t>175285</t>
  </si>
  <si>
    <t>75285</t>
  </si>
  <si>
    <t>SOL 1X100ML</t>
  </si>
  <si>
    <t>184785</t>
  </si>
  <si>
    <t>84785</t>
  </si>
  <si>
    <t>GEL OPH 3X10GM</t>
  </si>
  <si>
    <t>113342</t>
  </si>
  <si>
    <t>13342</t>
  </si>
  <si>
    <t>CANESTEN 6 VAGINÁLNÍ KRÉM</t>
  </si>
  <si>
    <t>CRM VAG 1X35GM+APL</t>
  </si>
  <si>
    <t>395927</t>
  </si>
  <si>
    <t>98237</t>
  </si>
  <si>
    <t>HYDROGENUHLIČITAN SODNÝ 8,4 (W/V)-BRAUN</t>
  </si>
  <si>
    <t>INF SOL 10X250ML</t>
  </si>
  <si>
    <t>920200</t>
  </si>
  <si>
    <t>15877</t>
  </si>
  <si>
    <t>DZ BRAUNOL 1 L</t>
  </si>
  <si>
    <t>921230</t>
  </si>
  <si>
    <t>KL VASELINUM ALBUM, 20G</t>
  </si>
  <si>
    <t>988137</t>
  </si>
  <si>
    <t>Bepanthen Care mast 100g</t>
  </si>
  <si>
    <t>845100</t>
  </si>
  <si>
    <t>40541</t>
  </si>
  <si>
    <t>Olynth HA 0,05</t>
  </si>
  <si>
    <t>848351</t>
  </si>
  <si>
    <t>130178</t>
  </si>
  <si>
    <t>APO-VENLAFAXIN PROLONG 150 MG</t>
  </si>
  <si>
    <t>POR CPS PRO 30X150MG</t>
  </si>
  <si>
    <t>194763</t>
  </si>
  <si>
    <t>94763</t>
  </si>
  <si>
    <t>NALOXONE POLFA</t>
  </si>
  <si>
    <t>INJ 10X1ML/0.4MG</t>
  </si>
  <si>
    <t>145571</t>
  </si>
  <si>
    <t>45571</t>
  </si>
  <si>
    <t>ČAJ ZE ŠALVĚJE</t>
  </si>
  <si>
    <t>395164</t>
  </si>
  <si>
    <t>Hylo-Comod gtt. 2 x10 ml</t>
  </si>
  <si>
    <t>845827</t>
  </si>
  <si>
    <t>Recugel oční gel 10g</t>
  </si>
  <si>
    <t>920141</t>
  </si>
  <si>
    <t>KL ETHANOL.C.BENZINO 400G</t>
  </si>
  <si>
    <t>843973</t>
  </si>
  <si>
    <t>Hylo-care ster.roztok 10 ml</t>
  </si>
  <si>
    <t>900435</t>
  </si>
  <si>
    <t>KL SOL.FORMALDEHYDI 10%,100G</t>
  </si>
  <si>
    <t>921174</t>
  </si>
  <si>
    <t>KL UNG.ASVA, 100G</t>
  </si>
  <si>
    <t>69741</t>
  </si>
  <si>
    <t>ARDEANUTRISOL G 5</t>
  </si>
  <si>
    <t>INF SOL 1X500ML</t>
  </si>
  <si>
    <t>100725</t>
  </si>
  <si>
    <t>725</t>
  </si>
  <si>
    <t>PLEUMOLYSIN</t>
  </si>
  <si>
    <t>382090</t>
  </si>
  <si>
    <t>82090</t>
  </si>
  <si>
    <t>KRYTÍ S HYALURONANEM  BIONECT KRÉM</t>
  </si>
  <si>
    <t>30G, 1KS</t>
  </si>
  <si>
    <t>396286</t>
  </si>
  <si>
    <t>IR  ALBUMIN - zdrav.mat</t>
  </si>
  <si>
    <t>ZP Brno Bohunice</t>
  </si>
  <si>
    <t>844016</t>
  </si>
  <si>
    <t>27440</t>
  </si>
  <si>
    <t>CELLCEPT 500 MG</t>
  </si>
  <si>
    <t>INF PLV SOL 4X500MG</t>
  </si>
  <si>
    <t>901216</t>
  </si>
  <si>
    <t>IR  ALBUMIN - rozplnění</t>
  </si>
  <si>
    <t>IR Brno Bohunice</t>
  </si>
  <si>
    <t>902056</t>
  </si>
  <si>
    <t>IR  DMSO CryoSure 10x10 ml</t>
  </si>
  <si>
    <t>IR Kysilka</t>
  </si>
  <si>
    <t>396413</t>
  </si>
  <si>
    <t>Optive Plus oční kapky 10ml</t>
  </si>
  <si>
    <t>842731</t>
  </si>
  <si>
    <t>Galmed Calcium pantothenicum</t>
  </si>
  <si>
    <t>169737</t>
  </si>
  <si>
    <t>69737</t>
  </si>
  <si>
    <t>ARDEAELYTOSOL KALIUMCHLOR.7.45%</t>
  </si>
  <si>
    <t>397316</t>
  </si>
  <si>
    <t>Cidofovir inj.375mg/5ml</t>
  </si>
  <si>
    <t>185811</t>
  </si>
  <si>
    <t>85811</t>
  </si>
  <si>
    <t>LERIVON</t>
  </si>
  <si>
    <t>TBL 30X60MG</t>
  </si>
  <si>
    <t>989884</t>
  </si>
  <si>
    <t>Hylo-Protect 10ml</t>
  </si>
  <si>
    <t>197514</t>
  </si>
  <si>
    <t>97514</t>
  </si>
  <si>
    <t>AKNEMYCIN</t>
  </si>
  <si>
    <t>LIQ 1X25ML</t>
  </si>
  <si>
    <t>113768</t>
  </si>
  <si>
    <t>13768</t>
  </si>
  <si>
    <t>POR TBL NOB60X200MG</t>
  </si>
  <si>
    <t>149113</t>
  </si>
  <si>
    <t>49113</t>
  </si>
  <si>
    <t>CONTROLOC 20 MG</t>
  </si>
  <si>
    <t>POR TBL ENT 28X20MG</t>
  </si>
  <si>
    <t>159806</t>
  </si>
  <si>
    <t>59806</t>
  </si>
  <si>
    <t>INJ 10X0.6ML/11.4KU</t>
  </si>
  <si>
    <t>159810</t>
  </si>
  <si>
    <t>59810</t>
  </si>
  <si>
    <t>INJ SOL 10X1.0ML</t>
  </si>
  <si>
    <t>166759</t>
  </si>
  <si>
    <t>KINITO 50 MG, POTAHOVANÉ TABLETY</t>
  </si>
  <si>
    <t>POR TBL FLM 40X50MG</t>
  </si>
  <si>
    <t>118175</t>
  </si>
  <si>
    <t>18175</t>
  </si>
  <si>
    <t>PROPOFOL 1% MCT/LCT FRESENIUS</t>
  </si>
  <si>
    <t>INJ EML 10X100ML</t>
  </si>
  <si>
    <t>846921</t>
  </si>
  <si>
    <t>123265</t>
  </si>
  <si>
    <t>MYCOPHENOLAT MOFETIL SANDOZ 500 MG</t>
  </si>
  <si>
    <t>849054</t>
  </si>
  <si>
    <t>107847</t>
  </si>
  <si>
    <t>APO-PAROX</t>
  </si>
  <si>
    <t>187793</t>
  </si>
  <si>
    <t>TONARSSA 4 MG/5 MG</t>
  </si>
  <si>
    <t>POR TBL NOB 90</t>
  </si>
  <si>
    <t>850405</t>
  </si>
  <si>
    <t>100973</t>
  </si>
  <si>
    <t>MYCOPHENOLAT MOFETIL SANDOZ 250 MG</t>
  </si>
  <si>
    <t>POR CPS DUR 100X250MG</t>
  </si>
  <si>
    <t>133330</t>
  </si>
  <si>
    <t>33330</t>
  </si>
  <si>
    <t>NUTRIDRINK YOGHURT S VAN A CITR</t>
  </si>
  <si>
    <t>192289</t>
  </si>
  <si>
    <t>92289</t>
  </si>
  <si>
    <t>EDICIN 0,5GM</t>
  </si>
  <si>
    <t>INJ.SICC.1X500MG</t>
  </si>
  <si>
    <t>113973</t>
  </si>
  <si>
    <t>13973</t>
  </si>
  <si>
    <t>TOBREX LA</t>
  </si>
  <si>
    <t>OPH GTT SOL5ML/15MG</t>
  </si>
  <si>
    <t>119751</t>
  </si>
  <si>
    <t>19751</t>
  </si>
  <si>
    <t>POR TBLNOB14X1000MG</t>
  </si>
  <si>
    <t>168860</t>
  </si>
  <si>
    <t>DIFICLIR 200 MG</t>
  </si>
  <si>
    <t>POR TBL FLM 2X10X200MG</t>
  </si>
  <si>
    <t>199248</t>
  </si>
  <si>
    <t>99248</t>
  </si>
  <si>
    <t>MYFUNGAR</t>
  </si>
  <si>
    <t>705608</t>
  </si>
  <si>
    <t>Indulona A/64 ung.100ml modrá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</si>
  <si>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</si>
  <si>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</si>
  <si>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</si>
  <si>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</si>
  <si>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</si>
  <si>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</si>
  <si>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69653</t>
  </si>
  <si>
    <t>ARDEAELYTOSOL F 1/1</t>
  </si>
  <si>
    <t>194293</t>
  </si>
  <si>
    <t>IMNOVID 4 MG</t>
  </si>
  <si>
    <t>POR CPS DUR 21X4MG</t>
  </si>
  <si>
    <t>28938</t>
  </si>
  <si>
    <t>REVLIMID 15 MG</t>
  </si>
  <si>
    <t>POR CPS DUR 21X15MG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</si>
  <si>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</si>
  <si>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</si>
  <si>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</si>
  <si>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</si>
  <si>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</si>
  <si>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</si>
  <si>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</si>
  <si>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</si>
  <si>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</si>
  <si>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</si>
  <si>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</si>
  <si>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</si>
  <si>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</si>
  <si>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</si>
  <si>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</si>
  <si>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</si>
  <si>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</si>
  <si>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</si>
  <si>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</si>
  <si>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167471</t>
  </si>
  <si>
    <t>REVOLADE 25 MG</t>
  </si>
  <si>
    <t>POR TBL FLM 28X25MG</t>
  </si>
  <si>
    <t>500947</t>
  </si>
  <si>
    <t>VIDAZA 25 MG/ML</t>
  </si>
  <si>
    <t>INJ PLV SUS 1X100MG</t>
  </si>
  <si>
    <t>27921</t>
  </si>
  <si>
    <t>SPRYCEL 20 MG</t>
  </si>
  <si>
    <t>149375</t>
  </si>
  <si>
    <t>MOZOBIL 20 MG/ML</t>
  </si>
  <si>
    <t>INJ SOL 1X1.2ML/24MG</t>
  </si>
  <si>
    <t>989411</t>
  </si>
  <si>
    <t>Myrin tbl.30x50mg</t>
  </si>
  <si>
    <t>841195</t>
  </si>
  <si>
    <t>Myrin tbl.30x100mg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</si>
  <si>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</si>
  <si>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</si>
  <si>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</si>
  <si>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</si>
  <si>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</si>
  <si>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</si>
  <si>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</si>
  <si>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</si>
  <si>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</si>
  <si>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</si>
  <si>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</si>
  <si>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</si>
  <si>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</si>
  <si>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</si>
  <si>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</si>
  <si>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</si>
  <si>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</si>
  <si>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</si>
  <si>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</si>
  <si>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</si>
  <si>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</si>
  <si>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průtokové cytometrie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</si>
  <si>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</si>
  <si>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</si>
  <si>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</si>
  <si>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</si>
  <si>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</si>
  <si>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</si>
  <si>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</si>
  <si>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Lékárna - onkologie §16</t>
  </si>
  <si>
    <t>Lékárna - deriváty</t>
  </si>
  <si>
    <t>3221 - Hemato-onkologická klinika, ambulance</t>
  </si>
  <si>
    <t>3231 - Hemato-onkologická klinika, JIP 5B</t>
  </si>
  <si>
    <t>3211 - Hemato-onkologická klinika, lůžkové oddělení 5A</t>
  </si>
  <si>
    <t>3232 - Hemato-onkologická klinika, JIP 5C</t>
  </si>
  <si>
    <t>3294 - Hemato-onkologická klinika, centrum -  HOK</t>
  </si>
  <si>
    <t>B03XA02 - Darbepoetin alfa</t>
  </si>
  <si>
    <t>L01BC01 - Cytarabin</t>
  </si>
  <si>
    <t>L01CB01 - Etoposid</t>
  </si>
  <si>
    <t>L01BA01 - Methotrexát</t>
  </si>
  <si>
    <t>N06AX11 - Mirtazapin</t>
  </si>
  <si>
    <t>V03AF03 - Kalcium-folinát</t>
  </si>
  <si>
    <t>N03AX14 - Levetiracetam</t>
  </si>
  <si>
    <t>N05AL05 - Amisulprid</t>
  </si>
  <si>
    <t>V06XX - Potraviny pro zvláštní lékařské účely (PZLÚ)</t>
  </si>
  <si>
    <t>A10BA02 - Metformin</t>
  </si>
  <si>
    <t>C01BC03 - Propafenon</t>
  </si>
  <si>
    <t>N02CC01 - Sumatriptan</t>
  </si>
  <si>
    <t>H03AA01 - Levothyroxin, sodná sůl</t>
  </si>
  <si>
    <t>C10AA01 - Simvastatin</t>
  </si>
  <si>
    <t>N05AH04 - Kvetiapin</t>
  </si>
  <si>
    <t>A10BB12 - Glimepirid</t>
  </si>
  <si>
    <t>L01AX04 - Dakarbazin</t>
  </si>
  <si>
    <t>A02BA03 - Famotidin</t>
  </si>
  <si>
    <t>L01XE01 - Imatinib</t>
  </si>
  <si>
    <t>N01AX10 - Propofol</t>
  </si>
  <si>
    <t>A07DA - Antipropulziva</t>
  </si>
  <si>
    <t>J01XA02 - Teikoplanin</t>
  </si>
  <si>
    <t>C01BD01 - Amiodaron</t>
  </si>
  <si>
    <t>L01BC05 - Gemcitabin</t>
  </si>
  <si>
    <t>C02AC05 - Moxonidin</t>
  </si>
  <si>
    <t>L04AA06 - Mykofenolová kyselina</t>
  </si>
  <si>
    <t>C07AB05 - Betaxolol</t>
  </si>
  <si>
    <t>N03AX12 - Gabapentin</t>
  </si>
  <si>
    <t>C07AB07 - Bisoprolol</t>
  </si>
  <si>
    <t>R06AE07 - Cetirizin</t>
  </si>
  <si>
    <t>C07AG02 - Karvedilol</t>
  </si>
  <si>
    <t>J02AC03 - Vorikonazol</t>
  </si>
  <si>
    <t>C08CA08 - Nitrendipin</t>
  </si>
  <si>
    <t>L01BB05 - Fludarabin</t>
  </si>
  <si>
    <t>C09AA03 - Lisinopril</t>
  </si>
  <si>
    <t>L01DB06 - Idarubicin</t>
  </si>
  <si>
    <t>C09AA04 - Perindopril</t>
  </si>
  <si>
    <t>L02BG04 - Letrozol</t>
  </si>
  <si>
    <t>C09AA05 - Ramipril</t>
  </si>
  <si>
    <t>M04AA01 - Alopurinol</t>
  </si>
  <si>
    <t>C09BA04 - Perindopril a diuretika</t>
  </si>
  <si>
    <t>B01AB06 - Nadroparin</t>
  </si>
  <si>
    <t>C09BA06 - Chinapril a diuretika</t>
  </si>
  <si>
    <t>B03XA01 - Erytropoetin</t>
  </si>
  <si>
    <t>C09BB03 - Lisinopril a amlodipin</t>
  </si>
  <si>
    <t>N07CA01 - Betahistin</t>
  </si>
  <si>
    <t>C09BB04 - Perindopril a amlodipin</t>
  </si>
  <si>
    <t>S01EE01 - Latanoprost</t>
  </si>
  <si>
    <t>C09CA01 - Losartan</t>
  </si>
  <si>
    <t>J02AC01 - Flukonazol</t>
  </si>
  <si>
    <t>C09DA01 - Losartan a diuretika</t>
  </si>
  <si>
    <t>J05AB11 - Valaciklovir</t>
  </si>
  <si>
    <t>A16AA02 - Ademethionin</t>
  </si>
  <si>
    <t>A02BC03 - Lansoprazol</t>
  </si>
  <si>
    <t>C10AA05 - Atorvastatin</t>
  </si>
  <si>
    <t>A03FA - Prokinetika</t>
  </si>
  <si>
    <t>C10AA07 - Rosuvastatin</t>
  </si>
  <si>
    <t>A04AA01 - Ondansetron</t>
  </si>
  <si>
    <t>C10AB05 - Fenofibrát</t>
  </si>
  <si>
    <t>L01XA01 - Cisplatina</t>
  </si>
  <si>
    <t>G04CA02 - Tamsulosin</t>
  </si>
  <si>
    <t>L01XE08 - Nilotinib</t>
  </si>
  <si>
    <t>G04CB01 - Finasterid</t>
  </si>
  <si>
    <t>L03AA02 - Filgrastim</t>
  </si>
  <si>
    <t>H02AB04 - Methylprednisolon</t>
  </si>
  <si>
    <t>M01AX17 - Nimesulid</t>
  </si>
  <si>
    <t>B01AA03 - Warfarin</t>
  </si>
  <si>
    <t>M05BA03 - Kyselina pamidronová</t>
  </si>
  <si>
    <t>J01AA12 - Tigecyklin</t>
  </si>
  <si>
    <t>N02AX02 - Tramadol</t>
  </si>
  <si>
    <t>N03AX16 - Pregabalin</t>
  </si>
  <si>
    <t>N03AX09 - Lamotrigin</t>
  </si>
  <si>
    <t>A06AD11 - Laktulóza</t>
  </si>
  <si>
    <t>A04AA02 - Granisetron</t>
  </si>
  <si>
    <t>N06AB04 - Citalopram</t>
  </si>
  <si>
    <t>N06AB06 - Sertralin</t>
  </si>
  <si>
    <t>J01CR02 - Amoxicilin a enzymový inhibitor</t>
  </si>
  <si>
    <t>N05BA12 - Alprazolam</t>
  </si>
  <si>
    <t>J01DC02 - Cefuroxim</t>
  </si>
  <si>
    <t>N06AB05 - Paroxetin</t>
  </si>
  <si>
    <t>J01FA09 - Klarithromycin</t>
  </si>
  <si>
    <t>N06AB10 - Escitalopram</t>
  </si>
  <si>
    <t>A02BC02 - Pantoprazol</t>
  </si>
  <si>
    <t>N06BX18 - Vinpocetin</t>
  </si>
  <si>
    <t>R03AK06 - Salmeterol a flutikason</t>
  </si>
  <si>
    <t>R03AC02 - Salbutamol</t>
  </si>
  <si>
    <t>J01MA01 - Ofloxacin</t>
  </si>
  <si>
    <t>R06AE09 - Levocetirizin</t>
  </si>
  <si>
    <t>J01MA02 - Ciprofloxacin</t>
  </si>
  <si>
    <t>A10AB05 - Inzulin aspart</t>
  </si>
  <si>
    <t>J01XA01 - Vankomycin</t>
  </si>
  <si>
    <t>J01FA10 - Azithromycin</t>
  </si>
  <si>
    <t>A02BA02 - Ranitidin</t>
  </si>
  <si>
    <t>J01FF01 - Klindamycin</t>
  </si>
  <si>
    <t>A02BC02</t>
  </si>
  <si>
    <t>POR TBL ENT 28X40MG I</t>
  </si>
  <si>
    <t>A02BC03</t>
  </si>
  <si>
    <t>A04AA01</t>
  </si>
  <si>
    <t>POR TBL FLM 10X8MG</t>
  </si>
  <si>
    <t>A04AA02</t>
  </si>
  <si>
    <t>INJ SOL 5X3ML/3MG</t>
  </si>
  <si>
    <t>A06AD11</t>
  </si>
  <si>
    <t>A10BA02</t>
  </si>
  <si>
    <t>POR TBL FLM 60X500MG</t>
  </si>
  <si>
    <t>A10BB12</t>
  </si>
  <si>
    <t>A16AA02</t>
  </si>
  <si>
    <t>TRANSMETIL 500 MG TABLETY</t>
  </si>
  <si>
    <t>POR TBL ENT 10X500MG</t>
  </si>
  <si>
    <t>TRANSMETIL 500 MG INJEKCE</t>
  </si>
  <si>
    <t>INJ PSO LQF 5X500MG</t>
  </si>
  <si>
    <t>B01AA03</t>
  </si>
  <si>
    <t>WARFARIN ORION 3 MG</t>
  </si>
  <si>
    <t>POR TBL NOB 100X3MG</t>
  </si>
  <si>
    <t>B01AB06</t>
  </si>
  <si>
    <t>C01BC03</t>
  </si>
  <si>
    <t>POR TBL FLM 50X150MG</t>
  </si>
  <si>
    <t>C01BD01</t>
  </si>
  <si>
    <t>C02AC05</t>
  </si>
  <si>
    <t>POR TBL FLM 30X0.4MG</t>
  </si>
  <si>
    <t>C07AB05</t>
  </si>
  <si>
    <t>C07AB07</t>
  </si>
  <si>
    <t>C07AG02</t>
  </si>
  <si>
    <t>C09AA03</t>
  </si>
  <si>
    <t>DIROTON 5 MG</t>
  </si>
  <si>
    <t>POR TBL NOB 28X5MG</t>
  </si>
  <si>
    <t>C09AA04</t>
  </si>
  <si>
    <t>C09AA05</t>
  </si>
  <si>
    <t>TRITACE 5 MG</t>
  </si>
  <si>
    <t>C09BA06</t>
  </si>
  <si>
    <t>C09BB04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</si>
  <si>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</si>
  <si>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</si>
  <si>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</si>
  <si>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</si>
  <si>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</si>
  <si>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</si>
  <si>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</si>
  <si>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C10AA07</t>
  </si>
  <si>
    <t>C10AB05</t>
  </si>
  <si>
    <t>POR CPS DUR 30X267MG</t>
  </si>
  <si>
    <t>LIPANTHYL SUPRA 160 MG</t>
  </si>
  <si>
    <t>POR TBL FLM 30X160MG</t>
  </si>
  <si>
    <t>G04CA02</t>
  </si>
  <si>
    <t>POR CPS RDR 30X0.4MG</t>
  </si>
  <si>
    <t>G04CB01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</si>
  <si>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</si>
  <si>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</si>
  <si>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</si>
  <si>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</si>
  <si>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</si>
  <si>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</si>
  <si>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</si>
  <si>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</si>
  <si>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100X100RG I</t>
  </si>
  <si>
    <t>J01AA12</t>
  </si>
  <si>
    <t>J01CR02</t>
  </si>
  <si>
    <t>AMOKSIKLAV 1 G</t>
  </si>
  <si>
    <t>POR TBL FLM 14X1GM</t>
  </si>
  <si>
    <t>AMOKSIKLAV 1,2 G</t>
  </si>
  <si>
    <t>INJ+INF PLV SOL 5X1.2GM</t>
  </si>
  <si>
    <t>AMOKSIKLAV 375 MG</t>
  </si>
  <si>
    <t>POR TBL FLM 21X375MG</t>
  </si>
  <si>
    <t>J01DC02</t>
  </si>
  <si>
    <t>POR TBL FLM 10X250MG</t>
  </si>
  <si>
    <t>POR TBL FLM 10X500MG</t>
  </si>
  <si>
    <t>ZINACEF 1,5 G</t>
  </si>
  <si>
    <t>INJ PLV SOL 1X1.5GM</t>
  </si>
  <si>
    <t>ZINACEF 750 MG</t>
  </si>
  <si>
    <t>INJ PLV SOL 1X750MG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</si>
  <si>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</si>
  <si>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</si>
  <si>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</si>
  <si>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</si>
  <si>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</si>
  <si>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</si>
  <si>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</si>
  <si>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</si>
  <si>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</si>
  <si>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</si>
  <si>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</si>
  <si>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</si>
  <si>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</si>
  <si>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J01XA01</t>
  </si>
  <si>
    <t>EDICIN 1 G</t>
  </si>
  <si>
    <t>INF PLV SOL 1X1GM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</si>
  <si>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</si>
  <si>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</si>
  <si>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</si>
  <si>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</si>
  <si>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</si>
  <si>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</si>
  <si>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</si>
  <si>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INF SOL 1X100ML</t>
  </si>
  <si>
    <t>POR CPS DUR 28X100MG</t>
  </si>
  <si>
    <t>J02AC03</t>
  </si>
  <si>
    <t>POR TBL FLM 14X200MG</t>
  </si>
  <si>
    <t>J05AB11</t>
  </si>
  <si>
    <t>POR TBL FLM 42X500MG</t>
  </si>
  <si>
    <t>L01AX04</t>
  </si>
  <si>
    <t>L01BA01</t>
  </si>
  <si>
    <t>L01BB05</t>
  </si>
  <si>
    <t>L01BC01</t>
  </si>
  <si>
    <t>L01CB01</t>
  </si>
  <si>
    <t>INF CNC SOL 1X10ML/200MG</t>
  </si>
  <si>
    <t>ETOPOSID 'EBEWE'</t>
  </si>
  <si>
    <t>INF SOL 1X2.5ML/50MG</t>
  </si>
  <si>
    <t>INF SOL 1X5ML/100MG</t>
  </si>
  <si>
    <t>INF SOL 1X20ML/400MG</t>
  </si>
  <si>
    <t>L01XA01</t>
  </si>
  <si>
    <t>L03AA02</t>
  </si>
  <si>
    <t>M01AX17</t>
  </si>
  <si>
    <t>POR TBL NOB 15X100MG</t>
  </si>
  <si>
    <t>POR TBL NOB 30X100MG</t>
  </si>
  <si>
    <t>M04AA01</t>
  </si>
  <si>
    <t>M05BA03</t>
  </si>
  <si>
    <t>N02AX02</t>
  </si>
  <si>
    <t>POR TBL PRO 50X100MG</t>
  </si>
  <si>
    <t>N02CC01</t>
  </si>
  <si>
    <t>POR TBL FLM 6X50MG I</t>
  </si>
  <si>
    <t>POR TBL FLM 2X50MG I</t>
  </si>
  <si>
    <t>POR TBL SUS 6X50MG I</t>
  </si>
  <si>
    <t>N03AX12</t>
  </si>
  <si>
    <t>NEURONTIN 300 MG</t>
  </si>
  <si>
    <t>POR CPS DUR 50X300MG</t>
  </si>
  <si>
    <t>N03AX14</t>
  </si>
  <si>
    <t>POR TBL FLM 50X1000MG</t>
  </si>
  <si>
    <t>N03AX16</t>
  </si>
  <si>
    <t>POR CPS DUR 14X75MG</t>
  </si>
  <si>
    <t>POR CPS DUR 56X150MG</t>
  </si>
  <si>
    <t>N05AH04</t>
  </si>
  <si>
    <t>N05BA12</t>
  </si>
  <si>
    <t>XANAX SR 1 MG</t>
  </si>
  <si>
    <t>POR TBL PRO 30X1MG</t>
  </si>
  <si>
    <t>XANAX 0,25 MG</t>
  </si>
  <si>
    <t>POR TBL NOB 30X0.25MG</t>
  </si>
  <si>
    <t>N06AB04</t>
  </si>
  <si>
    <t>POR TBL FLM 30X10 MG</t>
  </si>
  <si>
    <t>POR TBL FLM 30X20 MG</t>
  </si>
  <si>
    <t>POR TBL FLM 60X20 MG</t>
  </si>
  <si>
    <t>N06AB06</t>
  </si>
  <si>
    <t>ZOLOFT 50 MG</t>
  </si>
  <si>
    <t>N06AB10</t>
  </si>
  <si>
    <t>N06AX11</t>
  </si>
  <si>
    <t>N06BX18</t>
  </si>
  <si>
    <t>INJ SOL 10X2ML/10MG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</si>
  <si>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</si>
  <si>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</si>
  <si>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</si>
  <si>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</si>
  <si>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</si>
  <si>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</si>
  <si>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</si>
  <si>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POR TBL FLM 60X10MG</t>
  </si>
  <si>
    <t>R06AE09</t>
  </si>
  <si>
    <t>S01EE01</t>
  </si>
  <si>
    <t>OPH GTT SOL 1X2.5ML I</t>
  </si>
  <si>
    <t>V03AF03</t>
  </si>
  <si>
    <t>CALCIUMFOLINAT 'EBEWE' 15 MG</t>
  </si>
  <si>
    <t>POR CPS DUR 20X15MG</t>
  </si>
  <si>
    <t>V06XX</t>
  </si>
  <si>
    <t>NUTRIDRINK S PŘÍCHUTÍ KARAMELOVOU</t>
  </si>
  <si>
    <t>CUBITAN S PŘÍCHUTÍ VANILKOVOU</t>
  </si>
  <si>
    <t>CUBITAN S PŘÍCHUTÍ ČOKOLÁDOVOU</t>
  </si>
  <si>
    <t>CUBITAN S PŘÍCHUTÍ JAHODOVOU</t>
  </si>
  <si>
    <t>NUTRIDRINK S PŘÍCHUTÍ VANILKOVOU</t>
  </si>
  <si>
    <t>NUTRIDRINK CREME S PŘÍCHUTÍ LESNÍHO OVOCE</t>
  </si>
  <si>
    <t>A02BA02</t>
  </si>
  <si>
    <t>RANITAL 150 MG POTAHOVANÉ TABLETY</t>
  </si>
  <si>
    <t>POR TBL FLM 30X150MG</t>
  </si>
  <si>
    <t>B03XA01</t>
  </si>
  <si>
    <t>B03XA02</t>
  </si>
  <si>
    <t>L01BC05</t>
  </si>
  <si>
    <t>GEMCITABIN EBEWE 40 MG/ML</t>
  </si>
  <si>
    <t>INF CNC SOL 1X5ML/200MG</t>
  </si>
  <si>
    <t>INF CNC SOL 1X50ML/2000MG PŘEB</t>
  </si>
  <si>
    <t>INF CNC SOL 1X25ML/1000MG PŘEB</t>
  </si>
  <si>
    <t>L01DB06</t>
  </si>
  <si>
    <t>INJ PLV SOL 1X10MG</t>
  </si>
  <si>
    <t>A02BA03</t>
  </si>
  <si>
    <t>LANZUL 30 MG</t>
  </si>
  <si>
    <t>POR CPS DUR 28X30MG</t>
  </si>
  <si>
    <t>ORM TBL BUC 10X8MG</t>
  </si>
  <si>
    <t>A07DA</t>
  </si>
  <si>
    <t>A10AB05</t>
  </si>
  <si>
    <t>INJ SOL 10X5ML/47.5KU</t>
  </si>
  <si>
    <t>PROPANORM 150 MG</t>
  </si>
  <si>
    <t>POR TBL NOB 30X200MG</t>
  </si>
  <si>
    <t>C08CA08</t>
  </si>
  <si>
    <t>C09BA04</t>
  </si>
  <si>
    <t>C09BB03</t>
  </si>
  <si>
    <t>SORTIS 40 MG</t>
  </si>
  <si>
    <t>INJ PSO LQF 125MG+2ML</t>
  </si>
  <si>
    <t>KLACID 250</t>
  </si>
  <si>
    <t>INJ PLV SOL 1X5MG</t>
  </si>
  <si>
    <t>L02BG04</t>
  </si>
  <si>
    <t>POR TBL FLM 30X2.5MG</t>
  </si>
  <si>
    <t>POR TBL PRO 30X100MG</t>
  </si>
  <si>
    <t>N03AX09</t>
  </si>
  <si>
    <t>POR CPS DUR 56X75MG</t>
  </si>
  <si>
    <t>N05AL05</t>
  </si>
  <si>
    <t>ZOLOFT 100 MG</t>
  </si>
  <si>
    <t>POR TBL FLM 28X100MG</t>
  </si>
  <si>
    <t>POR TBL NOB 100X8MG</t>
  </si>
  <si>
    <t>NUTRIDRINK S PŘÍCHUTÍ TROPICKÉHO OVOCE</t>
  </si>
  <si>
    <t>POR TBL ENT 28X20MG I</t>
  </si>
  <si>
    <t>A03FA</t>
  </si>
  <si>
    <t>POR TBL NOB 60X200MG</t>
  </si>
  <si>
    <t>EDICIN 0,5 G</t>
  </si>
  <si>
    <t>L04AA06</t>
  </si>
  <si>
    <t>N01AX10</t>
  </si>
  <si>
    <t>N06AB05</t>
  </si>
  <si>
    <t>NUTRIDRINK YOGHURT S PŘÍCHUTÍ VANILKA A CITRÓN</t>
  </si>
  <si>
    <t>L01XE01</t>
  </si>
  <si>
    <t>POR TBL FLM 60X100MG</t>
  </si>
  <si>
    <t>L01XE08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</si>
  <si>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</si>
  <si>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</si>
  <si>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</si>
  <si>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</si>
  <si>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</si>
  <si>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</si>
  <si>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</si>
  <si>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3294 - centrum -  HOK</t>
  </si>
  <si>
    <t>3247 - laboratoř molekulární biologie</t>
  </si>
  <si>
    <t>3246 - laboratoř průtokové cytometrie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</si>
  <si>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</si>
  <si>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</si>
  <si>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</si>
  <si>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</si>
  <si>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</si>
  <si>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</si>
  <si>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</si>
  <si>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</si>
  <si>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</si>
  <si>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</si>
  <si>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</si>
  <si>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Bačovský Jaroslav</t>
  </si>
  <si>
    <t>Faber Edgar</t>
  </si>
  <si>
    <t>Hluší Antonín</t>
  </si>
  <si>
    <t>Hubáček Jaromír</t>
  </si>
  <si>
    <t>Indrák Karel</t>
  </si>
  <si>
    <t>Kapitáňová Zuzana</t>
  </si>
  <si>
    <t>Klíčová Anna</t>
  </si>
  <si>
    <t>Kuba Adam</t>
  </si>
  <si>
    <t>Machová Renata</t>
  </si>
  <si>
    <t>Minařík Jiří</t>
  </si>
  <si>
    <t>Mohelníková Duchoňová Beatrice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</si>
  <si>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</si>
  <si>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</si>
  <si>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</si>
  <si>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</si>
  <si>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</si>
  <si>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</si>
  <si>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</si>
  <si>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</si>
  <si>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</si>
  <si>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</si>
  <si>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</si>
  <si>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</si>
  <si>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</si>
  <si>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</si>
  <si>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</si>
  <si>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</si>
  <si>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Puščiznová Petra</t>
  </si>
  <si>
    <t>Burgetová Anna</t>
  </si>
  <si>
    <t>Jančíková Veronika</t>
  </si>
  <si>
    <t>Kubová Zuzana</t>
  </si>
  <si>
    <t>Aciklovir</t>
  </si>
  <si>
    <t>Alopurinol</t>
  </si>
  <si>
    <t>MILURIT 100</t>
  </si>
  <si>
    <t>POR TBL NOB 50X100MG</t>
  </si>
  <si>
    <t>132670</t>
  </si>
  <si>
    <t>Betamethason a antibiotika</t>
  </si>
  <si>
    <t>DRM CRM 1X30GM</t>
  </si>
  <si>
    <t>Bisoprolol a jiná antihypertenziva</t>
  </si>
  <si>
    <t>184288</t>
  </si>
  <si>
    <t>CONCOR COMBI 5 MG/10 MG</t>
  </si>
  <si>
    <t>Cefuroxim</t>
  </si>
  <si>
    <t>Cetirizin</t>
  </si>
  <si>
    <t>Febuxostát</t>
  </si>
  <si>
    <t>Fentanyl</t>
  </si>
  <si>
    <t>47285</t>
  </si>
  <si>
    <t>DUROGESIC 75 MCG/H</t>
  </si>
  <si>
    <t>DRM EMP TDR 5X12.6MG</t>
  </si>
  <si>
    <t>Flukonazol</t>
  </si>
  <si>
    <t>66037</t>
  </si>
  <si>
    <t>POR CPS DUR 7X100MG</t>
  </si>
  <si>
    <t>Hořčík (různé sole v kombinaci)</t>
  </si>
  <si>
    <t>POR GRA SOL 30</t>
  </si>
  <si>
    <t>Chlorid draselný</t>
  </si>
  <si>
    <t>POR TBL FLM 100X500MG</t>
  </si>
  <si>
    <t>Karvedilol</t>
  </si>
  <si>
    <t>CORYOL 3,125 MG</t>
  </si>
  <si>
    <t>POR TBL NOB 30X3.125MG</t>
  </si>
  <si>
    <t>Klindamycin</t>
  </si>
  <si>
    <t>Kyselina acetylsalicylová</t>
  </si>
  <si>
    <t>200214</t>
  </si>
  <si>
    <t>ANOPYRIN 100 MG</t>
  </si>
  <si>
    <t>POR TBL NOB 56X100MG</t>
  </si>
  <si>
    <t>Kyselina klodronová</t>
  </si>
  <si>
    <t>132822</t>
  </si>
  <si>
    <t>BONEFOS 800 MG</t>
  </si>
  <si>
    <t>POR TBL FLM 60X800MG</t>
  </si>
  <si>
    <t>Magnesium-laktát</t>
  </si>
  <si>
    <t>MAGNESII LACTICI 0,5 TBL. MEDICAMENTA</t>
  </si>
  <si>
    <t>POR TBL NOB 100X0.5GM</t>
  </si>
  <si>
    <t>Nadroparin</t>
  </si>
  <si>
    <t>Ofloxacin</t>
  </si>
  <si>
    <t>87225</t>
  </si>
  <si>
    <t>POR TBL FLM 20X200MG</t>
  </si>
  <si>
    <t>Omeprazol</t>
  </si>
  <si>
    <t>POR CPS ETD 90X20MG SKLO</t>
  </si>
  <si>
    <t>Sodná sůl metamizolu</t>
  </si>
  <si>
    <t>NOVALGIN TABLETY</t>
  </si>
  <si>
    <t>POR TBL FLM 20X500MG</t>
  </si>
  <si>
    <t>Jiná</t>
  </si>
  <si>
    <t>*1023</t>
  </si>
  <si>
    <t>Jiný</t>
  </si>
  <si>
    <t>*1024</t>
  </si>
  <si>
    <t>132531</t>
  </si>
  <si>
    <t>HELICID 20</t>
  </si>
  <si>
    <t>Prednison</t>
  </si>
  <si>
    <t>PREDNISON 20 LÉČIVA</t>
  </si>
  <si>
    <t>POR TBL NOB 20X20MG</t>
  </si>
  <si>
    <t>Amoxicilin a enzymový inhibitor</t>
  </si>
  <si>
    <t>POR TBL NOB 70X400MG</t>
  </si>
  <si>
    <t>84129</t>
  </si>
  <si>
    <t>POR TBL NOB 50X400MG</t>
  </si>
  <si>
    <t>155937</t>
  </si>
  <si>
    <t>POR TBL NOB 30X300MG</t>
  </si>
  <si>
    <t>1711</t>
  </si>
  <si>
    <t>POR TBL NOB 100X300MG</t>
  </si>
  <si>
    <t>Alprazolam</t>
  </si>
  <si>
    <t>Betaxolol</t>
  </si>
  <si>
    <t>Bromazepam</t>
  </si>
  <si>
    <t>LEXAURIN 1,5</t>
  </si>
  <si>
    <t>POR TBL NOB 30X1.5MG</t>
  </si>
  <si>
    <t>132600</t>
  </si>
  <si>
    <t>132676</t>
  </si>
  <si>
    <t>Ciprofloxacin</t>
  </si>
  <si>
    <t>Citalopram</t>
  </si>
  <si>
    <t>Cyklosporin</t>
  </si>
  <si>
    <t>SANDIMMUN NEORAL 50 MG</t>
  </si>
  <si>
    <t>POR CPS MOL 50X50MG</t>
  </si>
  <si>
    <t>Fludarabin</t>
  </si>
  <si>
    <t>58898</t>
  </si>
  <si>
    <t>FLUDARA</t>
  </si>
  <si>
    <t>Gabapentin</t>
  </si>
  <si>
    <t>84398</t>
  </si>
  <si>
    <t>NEURONTIN 100 MG</t>
  </si>
  <si>
    <t>POR CPS DUR 100X100MG</t>
  </si>
  <si>
    <t>Granisetron</t>
  </si>
  <si>
    <t>102406</t>
  </si>
  <si>
    <t>EMEGAR 2 MG</t>
  </si>
  <si>
    <t>POR TBL FLM 5X2MG</t>
  </si>
  <si>
    <t>Hydrokortison</t>
  </si>
  <si>
    <t>180826</t>
  </si>
  <si>
    <t>HYDROCORTISON 10 MG JENAPHARM</t>
  </si>
  <si>
    <t>POR TBL NOB 50X10MG</t>
  </si>
  <si>
    <t>Ibuprofen</t>
  </si>
  <si>
    <t>162673</t>
  </si>
  <si>
    <t>IBALGIN 400</t>
  </si>
  <si>
    <t>POR TBL FLM 36X400MG</t>
  </si>
  <si>
    <t>Itrakonazol</t>
  </si>
  <si>
    <t>50353</t>
  </si>
  <si>
    <t>Jiná kapiláry stabilizující látky</t>
  </si>
  <si>
    <t>202700</t>
  </si>
  <si>
    <t>POR TBL ENT 60X20MG</t>
  </si>
  <si>
    <t>Klarithromycin</t>
  </si>
  <si>
    <t>53189</t>
  </si>
  <si>
    <t>POR TBL RET 7X500MG</t>
  </si>
  <si>
    <t>Kodein</t>
  </si>
  <si>
    <t>CODEIN SLOVAKOFARMA 15 MG</t>
  </si>
  <si>
    <t>POR TBL NOB 10X15MG</t>
  </si>
  <si>
    <t>Komplex železa s isomaltosou</t>
  </si>
  <si>
    <t>POR TBL MND 30X100MG</t>
  </si>
  <si>
    <t>151142</t>
  </si>
  <si>
    <t>Kyselina listová</t>
  </si>
  <si>
    <t>ACIDUM FOLICUM LÉČIVA</t>
  </si>
  <si>
    <t>POR TBL OBD 30X10MG</t>
  </si>
  <si>
    <t>Levothyroxin, sodná sůl</t>
  </si>
  <si>
    <t>147452</t>
  </si>
  <si>
    <t>EUTHYROX 88 MIKROGRAMŮ</t>
  </si>
  <si>
    <t>POR TBL NOB 100X88RG I</t>
  </si>
  <si>
    <t>EUTHYROX 100 MIKROGRAMŮ</t>
  </si>
  <si>
    <t>POR TBL NOB 100X100RG</t>
  </si>
  <si>
    <t>86393</t>
  </si>
  <si>
    <t>POR TBL NOB 50X0.5GM</t>
  </si>
  <si>
    <t>25364</t>
  </si>
  <si>
    <t>POR CPS ETD 14X20MG SKLO</t>
  </si>
  <si>
    <t>POR CPS ETD 28X20MG SKLO</t>
  </si>
  <si>
    <t>Ondansetron</t>
  </si>
  <si>
    <t>99592</t>
  </si>
  <si>
    <t>ZOFRAN 4 MG</t>
  </si>
  <si>
    <t>POR TBL FLM 10X4MG</t>
  </si>
  <si>
    <t>Paracetamol</t>
  </si>
  <si>
    <t>Rosuvastatin</t>
  </si>
  <si>
    <t>Silikony</t>
  </si>
  <si>
    <t>POR CPS MOL 100X40MG</t>
  </si>
  <si>
    <t>Sulfamethoxazol a trimethoprim</t>
  </si>
  <si>
    <t>POR TBL NOB 20X960MG</t>
  </si>
  <si>
    <t>Sultamicilin</t>
  </si>
  <si>
    <t>POR TBL FLM 12X375MG</t>
  </si>
  <si>
    <t>Thiethylperazin</t>
  </si>
  <si>
    <t>RCT SUP 6X6.5MG</t>
  </si>
  <si>
    <t>Tizanidin</t>
  </si>
  <si>
    <t>Urea</t>
  </si>
  <si>
    <t>Valganciklovir</t>
  </si>
  <si>
    <t>POR TBL FLM 60X450MG</t>
  </si>
  <si>
    <t>Vápník, kombinace s vitaminem D a/nebo jinými léčivy</t>
  </si>
  <si>
    <t>Warfarin</t>
  </si>
  <si>
    <t>Metronidazol</t>
  </si>
  <si>
    <t>POR TBL NOB 20X250MG</t>
  </si>
  <si>
    <t>Kombinace a komplexy sloučenin hliníku, vápníku a hořčíku</t>
  </si>
  <si>
    <t>POR SUS 30X5ML</t>
  </si>
  <si>
    <t>122114</t>
  </si>
  <si>
    <t>APO-OME 20</t>
  </si>
  <si>
    <t>POR CPS ETD 100X20MG</t>
  </si>
  <si>
    <t>Cinchokain</t>
  </si>
  <si>
    <t>53201</t>
  </si>
  <si>
    <t>CIPHIN 250</t>
  </si>
  <si>
    <t>15158</t>
  </si>
  <si>
    <t>CITALON 10 MG</t>
  </si>
  <si>
    <t>POR TBL FLM 28X10MG</t>
  </si>
  <si>
    <t>Dexamethason</t>
  </si>
  <si>
    <t>Diosmin, kombinace</t>
  </si>
  <si>
    <t>Furosemid</t>
  </si>
  <si>
    <t>FURON 40 MG</t>
  </si>
  <si>
    <t>POR TBL NOB 50X40MG</t>
  </si>
  <si>
    <t>Glycerol</t>
  </si>
  <si>
    <t>SUPPOSITORIA GLYCERINI LÉČIVA</t>
  </si>
  <si>
    <t>RCT SUP 10X2.06GM</t>
  </si>
  <si>
    <t>47133</t>
  </si>
  <si>
    <t>LETROX 150</t>
  </si>
  <si>
    <t>POR TBL NOB 100X150RG</t>
  </si>
  <si>
    <t>POR TBL OBD 50</t>
  </si>
  <si>
    <t>Metoprolol</t>
  </si>
  <si>
    <t>49941</t>
  </si>
  <si>
    <t>POR TBL PRO 100X100MG</t>
  </si>
  <si>
    <t>Organo-heparinoid</t>
  </si>
  <si>
    <t>HEPAROID LÉČIVA</t>
  </si>
  <si>
    <t>Pregabalin</t>
  </si>
  <si>
    <t>Ramipril</t>
  </si>
  <si>
    <t>131750</t>
  </si>
  <si>
    <t>MEDORAM 5 MG</t>
  </si>
  <si>
    <t>POR TBL NOB 98X5MG</t>
  </si>
  <si>
    <t>183304</t>
  </si>
  <si>
    <t>AMPRILAN 10</t>
  </si>
  <si>
    <t>Rilmenidin</t>
  </si>
  <si>
    <t>Tramadol, kombinace</t>
  </si>
  <si>
    <t>17929</t>
  </si>
  <si>
    <t>ZALDIAR</t>
  </si>
  <si>
    <t>Dále nespecifikované pomůcky</t>
  </si>
  <si>
    <t>278</t>
  </si>
  <si>
    <t>PARUKA</t>
  </si>
  <si>
    <t>PŘÍSPĚVEK POJIŠŤOVNY DO VÝŠE</t>
  </si>
  <si>
    <t>200531</t>
  </si>
  <si>
    <t>AUGMENTIN 1 G</t>
  </si>
  <si>
    <t>POR TBL FLM 30X1GM</t>
  </si>
  <si>
    <t>13705</t>
  </si>
  <si>
    <t>ZOVIRAX 800 MG</t>
  </si>
  <si>
    <t>POR TBL NOB 35X800MG</t>
  </si>
  <si>
    <t>Ademethionin</t>
  </si>
  <si>
    <t>46988</t>
  </si>
  <si>
    <t>POR TBL ENT 30X500MG</t>
  </si>
  <si>
    <t>202888</t>
  </si>
  <si>
    <t>107868</t>
  </si>
  <si>
    <t>119773</t>
  </si>
  <si>
    <t>Ambroxol</t>
  </si>
  <si>
    <t>12494</t>
  </si>
  <si>
    <t>5950</t>
  </si>
  <si>
    <t>POR TBL FLM 10X1GM</t>
  </si>
  <si>
    <t>132654</t>
  </si>
  <si>
    <t>Aprepitant</t>
  </si>
  <si>
    <t>26637</t>
  </si>
  <si>
    <t>EMEND 125 MG + 80 MG</t>
  </si>
  <si>
    <t>POR CPS DUR 1(125MG)+2(80MG)</t>
  </si>
  <si>
    <t>Bromhexin</t>
  </si>
  <si>
    <t>43996</t>
  </si>
  <si>
    <t>192354</t>
  </si>
  <si>
    <t>47728</t>
  </si>
  <si>
    <t>132575</t>
  </si>
  <si>
    <t>15658</t>
  </si>
  <si>
    <t>CIPLOX 500</t>
  </si>
  <si>
    <t>96039</t>
  </si>
  <si>
    <t>CIPRINOL 500</t>
  </si>
  <si>
    <t>Erdostein</t>
  </si>
  <si>
    <t>POR CPS DUR 20X300MG</t>
  </si>
  <si>
    <t>66035</t>
  </si>
  <si>
    <t>POR CPS DUR 70X100MG</t>
  </si>
  <si>
    <t>98218</t>
  </si>
  <si>
    <t>POR TBL NOB 20X40MG</t>
  </si>
  <si>
    <t>50349</t>
  </si>
  <si>
    <t>POR CPS DUR 14X100MG</t>
  </si>
  <si>
    <t>POR TBL ENT 30X20MG</t>
  </si>
  <si>
    <t>CODEIN SLOVAKOFARMA 30 MG</t>
  </si>
  <si>
    <t>POR TBL NOB 10X30MG</t>
  </si>
  <si>
    <t>88</t>
  </si>
  <si>
    <t>Kyselina ursodeoxycholová</t>
  </si>
  <si>
    <t>Léčiva k terapii onemocnění jater</t>
  </si>
  <si>
    <t>POR CPS DUR 100</t>
  </si>
  <si>
    <t>Levocetirizin</t>
  </si>
  <si>
    <t>42952</t>
  </si>
  <si>
    <t>XYZAL</t>
  </si>
  <si>
    <t>POR TBL FLM 14X5MG</t>
  </si>
  <si>
    <t>BETALOC SR 200 MG</t>
  </si>
  <si>
    <t>132530</t>
  </si>
  <si>
    <t>Palonosetron</t>
  </si>
  <si>
    <t>167644</t>
  </si>
  <si>
    <t>ALOXI 500 MCG</t>
  </si>
  <si>
    <t>POR CPS MOL 1X500RG</t>
  </si>
  <si>
    <t>Rutosid, kombinace</t>
  </si>
  <si>
    <t>ASCORUTIN</t>
  </si>
  <si>
    <t>POR TBL FLM 50</t>
  </si>
  <si>
    <t>Různé jiné kombinace železa</t>
  </si>
  <si>
    <t>POR TBL FLM 50X100MG</t>
  </si>
  <si>
    <t>Spironolakton</t>
  </si>
  <si>
    <t>POR TBL NOB 20X25MG</t>
  </si>
  <si>
    <t>Theofylin</t>
  </si>
  <si>
    <t>44305</t>
  </si>
  <si>
    <t>EUPHYLLIN CR N 200</t>
  </si>
  <si>
    <t>POR CPS PRO 50X200MG</t>
  </si>
  <si>
    <t>POR CPS PRO 50X300MG</t>
  </si>
  <si>
    <t>Tramadol</t>
  </si>
  <si>
    <t>12687</t>
  </si>
  <si>
    <t>TRAMAL RETARD TABLETY 100 MG</t>
  </si>
  <si>
    <t>Valaciklovir</t>
  </si>
  <si>
    <t>Zolpidem</t>
  </si>
  <si>
    <t>146891</t>
  </si>
  <si>
    <t>POR TBL FLM 14X10MG</t>
  </si>
  <si>
    <t>Posakonazol</t>
  </si>
  <si>
    <t>NOXAFIL 40 MG/ML</t>
  </si>
  <si>
    <t>POR SUS 1X105ML</t>
  </si>
  <si>
    <t>84128</t>
  </si>
  <si>
    <t>96977</t>
  </si>
  <si>
    <t>XANAX 1 MG</t>
  </si>
  <si>
    <t>POR TBL NOB 30X1MG</t>
  </si>
  <si>
    <t>Desloratadin</t>
  </si>
  <si>
    <t>56808</t>
  </si>
  <si>
    <t>POR TBL NOB 50X125MG</t>
  </si>
  <si>
    <t>Hydroxymočovina</t>
  </si>
  <si>
    <t>POR CPS DUR 100X500MG</t>
  </si>
  <si>
    <t>132612</t>
  </si>
  <si>
    <t>EUTHYROX 125 MIKROGRAMŮ</t>
  </si>
  <si>
    <t>POR TBL NOB 100X125RG</t>
  </si>
  <si>
    <t>Methylprednisolon</t>
  </si>
  <si>
    <t>POR TBL PRO 30X50MG</t>
  </si>
  <si>
    <t>Mirtazapin</t>
  </si>
  <si>
    <t>Multienzymové přípravky (lipáza, proteáza apod.)</t>
  </si>
  <si>
    <t>54535</t>
  </si>
  <si>
    <t>PANZYTRAT 25 000</t>
  </si>
  <si>
    <t>POR CPS DUR 100-SKLO</t>
  </si>
  <si>
    <t>Perindopril</t>
  </si>
  <si>
    <t>Perindopril a diuretika</t>
  </si>
  <si>
    <t>PRESTARIUM NEO COMBI 5 MG/1,25 MG</t>
  </si>
  <si>
    <t>Rifaximin</t>
  </si>
  <si>
    <t>POR TBL FLM 12X200MG</t>
  </si>
  <si>
    <t>46754</t>
  </si>
  <si>
    <t>VEROSPIRON 100 MG</t>
  </si>
  <si>
    <t>Trazodon</t>
  </si>
  <si>
    <t>54094</t>
  </si>
  <si>
    <t>TRITTICO AC 75</t>
  </si>
  <si>
    <t>POR TBL RET 30X75MG</t>
  </si>
  <si>
    <t>169675</t>
  </si>
  <si>
    <t>Vitamin B1 v kombinaci s vitaminem B6 a/nebo B12</t>
  </si>
  <si>
    <t>13816</t>
  </si>
  <si>
    <t>POR CPS MOL 50</t>
  </si>
  <si>
    <t>146889</t>
  </si>
  <si>
    <t>142656</t>
  </si>
  <si>
    <t>APO-ZOLPIDEM 10 MG</t>
  </si>
  <si>
    <t>Benfotiamin</t>
  </si>
  <si>
    <t>85314</t>
  </si>
  <si>
    <t>BENFOGAMMA</t>
  </si>
  <si>
    <t>Aminokyseliny včetně kombinací s polypeptidy</t>
  </si>
  <si>
    <t>88116</t>
  </si>
  <si>
    <t>POR TBL FLM 300</t>
  </si>
  <si>
    <t>Bisoprolol</t>
  </si>
  <si>
    <t>94163</t>
  </si>
  <si>
    <t>CONCOR 10</t>
  </si>
  <si>
    <t>Ciklopirox</t>
  </si>
  <si>
    <t>76150</t>
  </si>
  <si>
    <t>BATRAFEN KRÉM</t>
  </si>
  <si>
    <t>DRM CRM 1X20GM/200MG</t>
  </si>
  <si>
    <t>84400</t>
  </si>
  <si>
    <t>POR CPS DUR 100X300MG</t>
  </si>
  <si>
    <t>Laktulóza</t>
  </si>
  <si>
    <t>Loperamid</t>
  </si>
  <si>
    <t>Metoklopramid</t>
  </si>
  <si>
    <t>DEGAN 10 MG TABLETY</t>
  </si>
  <si>
    <t>POR TBL NOB 40X10MG</t>
  </si>
  <si>
    <t>97776</t>
  </si>
  <si>
    <t>ZOFRAN ZYDIS 4 MG</t>
  </si>
  <si>
    <t>ORM TBL BUC 10X4MG</t>
  </si>
  <si>
    <t>Potraviny pro zvláštní lékařské účely (PZLÚ)</t>
  </si>
  <si>
    <t>33326</t>
  </si>
  <si>
    <t>NUTRIDRINK MULTI FIBRE S PŘÍCHUTÍ VANILKOVOU</t>
  </si>
  <si>
    <t>33335</t>
  </si>
  <si>
    <t>NUTRIDRINK MULTI FIBRE S PŘÍCHUTÍ BANÁNOVOU</t>
  </si>
  <si>
    <t>3377</t>
  </si>
  <si>
    <t>POR TBL NOB 20X480MG</t>
  </si>
  <si>
    <t>Terbinafin</t>
  </si>
  <si>
    <t>106144</t>
  </si>
  <si>
    <t>TERFIMED 250</t>
  </si>
  <si>
    <t>POR TBL NOB 14X250MG I</t>
  </si>
  <si>
    <t>92644</t>
  </si>
  <si>
    <t>AFONILUM SR 125 MG</t>
  </si>
  <si>
    <t>POR CPS PRO 50X125MG</t>
  </si>
  <si>
    <t>Amlodipin</t>
  </si>
  <si>
    <t>125059</t>
  </si>
  <si>
    <t>SANDIMMUN NEORAL 100 MG</t>
  </si>
  <si>
    <t>POR CPS MOL 50X100MG</t>
  </si>
  <si>
    <t>17188</t>
  </si>
  <si>
    <t>Jiná antibiotika pro lokální aplikaci</t>
  </si>
  <si>
    <t>DRM UNG 1X10GM</t>
  </si>
  <si>
    <t>Kyanokobalamin</t>
  </si>
  <si>
    <t>VITAMIN B12 LÉČIVA 1000 MCG</t>
  </si>
  <si>
    <t>INJ SOL 5X1ML/1000RG</t>
  </si>
  <si>
    <t>Megestrol</t>
  </si>
  <si>
    <t>199963</t>
  </si>
  <si>
    <t>Pantoprazol</t>
  </si>
  <si>
    <t>49115</t>
  </si>
  <si>
    <t>POR TBL ENT 100X20MG</t>
  </si>
  <si>
    <t>Perindopril a amlodipin</t>
  </si>
  <si>
    <t>Pitofenon a analgetika</t>
  </si>
  <si>
    <t>Pyridoxin (vitamin B6)</t>
  </si>
  <si>
    <t>PYRIDOXIN LÉČIVA</t>
  </si>
  <si>
    <t>42477</t>
  </si>
  <si>
    <t>MILGAMMA</t>
  </si>
  <si>
    <t>POR TBL OBD 100</t>
  </si>
  <si>
    <t>30961</t>
  </si>
  <si>
    <t>NEUROMAX FORTE</t>
  </si>
  <si>
    <t>ZOLPIDEM MYLAN 10 MG</t>
  </si>
  <si>
    <t>POR TBL FLM 50X10MG</t>
  </si>
  <si>
    <t>85315</t>
  </si>
  <si>
    <t>180651</t>
  </si>
  <si>
    <t>POR TBL ENT 50X40MG HOSP II</t>
  </si>
  <si>
    <t>122683</t>
  </si>
  <si>
    <t>180444</t>
  </si>
  <si>
    <t>POR TBL FLM 90X500MG</t>
  </si>
  <si>
    <t>94114</t>
  </si>
  <si>
    <t>WARFARIN ORION 5 MG</t>
  </si>
  <si>
    <t>Amiodaron</t>
  </si>
  <si>
    <t>Amoxicilin</t>
  </si>
  <si>
    <t>Atorvastatin</t>
  </si>
  <si>
    <t>49007</t>
  </si>
  <si>
    <t>ATORIS 20</t>
  </si>
  <si>
    <t>Azelastin</t>
  </si>
  <si>
    <t>159593</t>
  </si>
  <si>
    <t>AZELASTIN-POS 0,5 MG/ML OČNÍ KAPKY</t>
  </si>
  <si>
    <t>OPH GTT SOL 1X10ML/5MG</t>
  </si>
  <si>
    <t>Betamethason</t>
  </si>
  <si>
    <t>DRM CRM 1X30GM 0.05%</t>
  </si>
  <si>
    <t>15646</t>
  </si>
  <si>
    <t>CIPLOX</t>
  </si>
  <si>
    <t>OPH+AUR GTT SOL 5ML</t>
  </si>
  <si>
    <t>132524</t>
  </si>
  <si>
    <t>2079</t>
  </si>
  <si>
    <t>FUROSEMID-SLOVAKOFARMA</t>
  </si>
  <si>
    <t>56804</t>
  </si>
  <si>
    <t>FURORESE 40</t>
  </si>
  <si>
    <t>Hydrochlorothiazid a kalium šetřící diuretika</t>
  </si>
  <si>
    <t>32081</t>
  </si>
  <si>
    <t>Indometacin</t>
  </si>
  <si>
    <t>RCT SUP 10X100MG</t>
  </si>
  <si>
    <t>188846</t>
  </si>
  <si>
    <t>STACYL 100 MG ENTEROSOLVENTNÍ TABLETY</t>
  </si>
  <si>
    <t>POR TBL ENT 50X100MG I</t>
  </si>
  <si>
    <t>181293</t>
  </si>
  <si>
    <t>ESSENTIALE FORTE 600 MG</t>
  </si>
  <si>
    <t>POR CPS DUR 30X600MG</t>
  </si>
  <si>
    <t>171577</t>
  </si>
  <si>
    <t>MAGNESIUM LACTATE BIOMEDICA 500 MG TABLETY</t>
  </si>
  <si>
    <t>POR TBL NOB 50X500MG</t>
  </si>
  <si>
    <t>Metformin</t>
  </si>
  <si>
    <t>152142</t>
  </si>
  <si>
    <t>GLUCOPHAGE XR 750 MG TABLETY S PRODLOUŽENÝM UVOLŇOVÁNÍM</t>
  </si>
  <si>
    <t>POR TBL PRO 30X750MG I</t>
  </si>
  <si>
    <t>56504</t>
  </si>
  <si>
    <t>SIOFOR 850</t>
  </si>
  <si>
    <t>POR TBL FLM 60X850MG</t>
  </si>
  <si>
    <t>132559</t>
  </si>
  <si>
    <t>VAG TBL 10X500MG</t>
  </si>
  <si>
    <t>59805</t>
  </si>
  <si>
    <t>INJ SOL 2X0.6ML</t>
  </si>
  <si>
    <t>59687</t>
  </si>
  <si>
    <t>56977</t>
  </si>
  <si>
    <t>POR TBL NOB 30X2.5MG</t>
  </si>
  <si>
    <t>56978</t>
  </si>
  <si>
    <t>POR TBL NOB 50X2.5MG</t>
  </si>
  <si>
    <t>Ramipril a felodipin</t>
  </si>
  <si>
    <t>202740</t>
  </si>
  <si>
    <t>POR TBL FLM 28X200MG</t>
  </si>
  <si>
    <t>POR TBL NOB 100X25MG</t>
  </si>
  <si>
    <t>VEROSPIRON 50 MG</t>
  </si>
  <si>
    <t>75022</t>
  </si>
  <si>
    <t>POR TBL NOB 10X960MG</t>
  </si>
  <si>
    <t>201125</t>
  </si>
  <si>
    <t>TRAMAL TOBOLKY 50 MG</t>
  </si>
  <si>
    <t>POR CPS DUR 20X50MG I</t>
  </si>
  <si>
    <t>17925</t>
  </si>
  <si>
    <t>30959</t>
  </si>
  <si>
    <t>Vorikonazol</t>
  </si>
  <si>
    <t>Pomůcky dále nespecifikované,paruky</t>
  </si>
  <si>
    <t>Azathioprin</t>
  </si>
  <si>
    <t>14318</t>
  </si>
  <si>
    <t>POR TBL FLM 100X50MG</t>
  </si>
  <si>
    <t>Etamsylát</t>
  </si>
  <si>
    <t>40539</t>
  </si>
  <si>
    <t>DICYNONE 500</t>
  </si>
  <si>
    <t>POR CPS DUR 60X500MG</t>
  </si>
  <si>
    <t>13461</t>
  </si>
  <si>
    <t>FUROSEMID - SLOVAKOFARMA FORTE</t>
  </si>
  <si>
    <t>POR TBL NOB 60X250MG</t>
  </si>
  <si>
    <t>50351</t>
  </si>
  <si>
    <t>POR CPS DUR 18X100MG</t>
  </si>
  <si>
    <t>Kyselina aminomethylbenzoová</t>
  </si>
  <si>
    <t>98168</t>
  </si>
  <si>
    <t>147456</t>
  </si>
  <si>
    <t>EUTHYROX 112 MIKROGRAMŮ</t>
  </si>
  <si>
    <t>POR TBL NOB 100X112RG I</t>
  </si>
  <si>
    <t>Losartan</t>
  </si>
  <si>
    <t>13892</t>
  </si>
  <si>
    <t>Tamsulosin</t>
  </si>
  <si>
    <t>POR SOL 1X50ML/5GM</t>
  </si>
  <si>
    <t>Diklofenak</t>
  </si>
  <si>
    <t>POR TBL FLM 30X500MG</t>
  </si>
  <si>
    <t>POR CPS DUR 30X500MG</t>
  </si>
  <si>
    <t>POR TBL NOB 10X250MG</t>
  </si>
  <si>
    <t>47141</t>
  </si>
  <si>
    <t>POR TBL NOB 100X50RG I</t>
  </si>
  <si>
    <t>146893</t>
  </si>
  <si>
    <t>90</t>
  </si>
  <si>
    <t>6618</t>
  </si>
  <si>
    <t>NEUROL 0,5</t>
  </si>
  <si>
    <t>POR TBL NOB 30X0.5MG</t>
  </si>
  <si>
    <t>91788</t>
  </si>
  <si>
    <t>NEUROL 0,25</t>
  </si>
  <si>
    <t>2954</t>
  </si>
  <si>
    <t>AGEN 10</t>
  </si>
  <si>
    <t>62053</t>
  </si>
  <si>
    <t>DUOMOX 375</t>
  </si>
  <si>
    <t>POR TBL SUS 20X375MG</t>
  </si>
  <si>
    <t>52335</t>
  </si>
  <si>
    <t>Diazepam</t>
  </si>
  <si>
    <t>DIAZEPAM SLOVAKOFARMA 5 MG</t>
  </si>
  <si>
    <t>119672</t>
  </si>
  <si>
    <t>DICLOFENAC DUO PHARMASWISS 75 MG</t>
  </si>
  <si>
    <t>POR CPS RDR 30X75MG</t>
  </si>
  <si>
    <t>169278</t>
  </si>
  <si>
    <t>132632</t>
  </si>
  <si>
    <t>132634</t>
  </si>
  <si>
    <t>95560</t>
  </si>
  <si>
    <t>POR CPS DUR 30X300MG</t>
  </si>
  <si>
    <t>Erythromycin</t>
  </si>
  <si>
    <t>DRM SOL 1X100ML</t>
  </si>
  <si>
    <t>Fumaran železnatý a kyselina listová</t>
  </si>
  <si>
    <t>169452</t>
  </si>
  <si>
    <t>FERRETAB COMP.</t>
  </si>
  <si>
    <t>56802</t>
  </si>
  <si>
    <t>Glukosamin</t>
  </si>
  <si>
    <t>59645</t>
  </si>
  <si>
    <t>DONA</t>
  </si>
  <si>
    <t>POR PLV SOL 1X20SÁČKŮ</t>
  </si>
  <si>
    <t>POR TBL NOB 20X10MG</t>
  </si>
  <si>
    <t>180827</t>
  </si>
  <si>
    <t>Chondroitin-sulfát</t>
  </si>
  <si>
    <t>14821</t>
  </si>
  <si>
    <t>CONDROSULF 800</t>
  </si>
  <si>
    <t>POR TBL OBD 30X800MG</t>
  </si>
  <si>
    <t>Interferon alfa-2a</t>
  </si>
  <si>
    <t>16558</t>
  </si>
  <si>
    <t>ROFERON-A 3 MIU/0,5ML</t>
  </si>
  <si>
    <t>INJ SOL 5X0.5ML/3MU S</t>
  </si>
  <si>
    <t>Isradipin</t>
  </si>
  <si>
    <t>Klotrimazol</t>
  </si>
  <si>
    <t>Kodein, kombinace kromě psycholeptik</t>
  </si>
  <si>
    <t>POR TBL NOB 10</t>
  </si>
  <si>
    <t>Kyselina ibandronová</t>
  </si>
  <si>
    <t>132805</t>
  </si>
  <si>
    <t>147458</t>
  </si>
  <si>
    <t>POR TBL NOB 100X112RG II</t>
  </si>
  <si>
    <t>EUTHYROX 50 MIKROGRAMŮ</t>
  </si>
  <si>
    <t>POR TBL NOB 100X50RG</t>
  </si>
  <si>
    <t>46991</t>
  </si>
  <si>
    <t>IMODIUM</t>
  </si>
  <si>
    <t>Methotrexát (pouze perorální)</t>
  </si>
  <si>
    <t>157123</t>
  </si>
  <si>
    <t>METHOTREXAT EBEWE 10 MG TABLETY</t>
  </si>
  <si>
    <t>31536</t>
  </si>
  <si>
    <t>POR TBL PRO 100X25MG</t>
  </si>
  <si>
    <t>46980</t>
  </si>
  <si>
    <t>POR TBL PRO 100X200MG</t>
  </si>
  <si>
    <t>Nimesulid</t>
  </si>
  <si>
    <t>17187</t>
  </si>
  <si>
    <t>NIMESIL</t>
  </si>
  <si>
    <t>POR GRA SUS 30X100MG</t>
  </si>
  <si>
    <t>2181</t>
  </si>
  <si>
    <t>POR GRA SUS 6SÁČ I</t>
  </si>
  <si>
    <t>115318</t>
  </si>
  <si>
    <t>POR CPS ETD 90X20MG HDPE</t>
  </si>
  <si>
    <t>Paracetamol, kombinace kromě psycholeptik</t>
  </si>
  <si>
    <t>30229</t>
  </si>
  <si>
    <t>PARALEN PLUS</t>
  </si>
  <si>
    <t>POR TBL FLM 24</t>
  </si>
  <si>
    <t>Pentoxifylin</t>
  </si>
  <si>
    <t>97699</t>
  </si>
  <si>
    <t>PENTOMER RETARD 400 MG</t>
  </si>
  <si>
    <t>POR TBL PRO 50X400MG</t>
  </si>
  <si>
    <t>126013</t>
  </si>
  <si>
    <t>PRENEWEL 2 MG/0,625 MG</t>
  </si>
  <si>
    <t>162012</t>
  </si>
  <si>
    <t>PRESTARIUM NEO COMBI 10 MG/2,5 MG</t>
  </si>
  <si>
    <t>PREDNISON 5 LÉČIVA</t>
  </si>
  <si>
    <t>Prokinetika</t>
  </si>
  <si>
    <t>166774</t>
  </si>
  <si>
    <t>ITOPRID PMCS 50 MG</t>
  </si>
  <si>
    <t>POR TBL FLM 40X50MG I</t>
  </si>
  <si>
    <t>Propafenon</t>
  </si>
  <si>
    <t>99309</t>
  </si>
  <si>
    <t>RYTMONORM 150 MG</t>
  </si>
  <si>
    <t>POR TBL FLM 100X150MG</t>
  </si>
  <si>
    <t>Pseudoefedrin, kombinace</t>
  </si>
  <si>
    <t>56982</t>
  </si>
  <si>
    <t>169178</t>
  </si>
  <si>
    <t>POR TBL RET 100</t>
  </si>
  <si>
    <t>119653</t>
  </si>
  <si>
    <t>119654</t>
  </si>
  <si>
    <t>POR TBL FLM 100X100MG</t>
  </si>
  <si>
    <t>Sertralin</t>
  </si>
  <si>
    <t>Sulodexid</t>
  </si>
  <si>
    <t>96118</t>
  </si>
  <si>
    <t>VESSEL DUE F</t>
  </si>
  <si>
    <t>POR CPS MOL 50X250LSU</t>
  </si>
  <si>
    <t>Sumatriptan</t>
  </si>
  <si>
    <t>10170</t>
  </si>
  <si>
    <t>SUMIGRA 50 MG</t>
  </si>
  <si>
    <t>132631</t>
  </si>
  <si>
    <t>17926</t>
  </si>
  <si>
    <t>201609</t>
  </si>
  <si>
    <t>Tretinoin</t>
  </si>
  <si>
    <t>POR CPS MOL 100X10MG</t>
  </si>
  <si>
    <t>189079</t>
  </si>
  <si>
    <t>CALCICHEW D3 LEMON 400 IU</t>
  </si>
  <si>
    <t>POR TBL MND 60</t>
  </si>
  <si>
    <t>Železo v kombinaci s kyanokobalaminem a kyselinou listovou</t>
  </si>
  <si>
    <t>59571</t>
  </si>
  <si>
    <t>FERRO-FOLGAMMA</t>
  </si>
  <si>
    <t>POR CPS MOL 100</t>
  </si>
  <si>
    <t>Acetylcystein</t>
  </si>
  <si>
    <t>POR TBL EFF 20X600MG</t>
  </si>
  <si>
    <t>Alfakalcidol</t>
  </si>
  <si>
    <t>14398</t>
  </si>
  <si>
    <t>ALPHA D3 1 MCG</t>
  </si>
  <si>
    <t>POR CPS MOL 30X1RG</t>
  </si>
  <si>
    <t>86656</t>
  </si>
  <si>
    <t>NEUROL 1,0</t>
  </si>
  <si>
    <t>Anagrelid</t>
  </si>
  <si>
    <t>47614</t>
  </si>
  <si>
    <t>THROMBOREDUCTIN 0,5 MG</t>
  </si>
  <si>
    <t>POR CPS DUR 100X0.5MG</t>
  </si>
  <si>
    <t>Antitusika a expektorancia</t>
  </si>
  <si>
    <t>Azithromycin</t>
  </si>
  <si>
    <t>LEXAURIN 3</t>
  </si>
  <si>
    <t>POR GTT SOL 1X100ML</t>
  </si>
  <si>
    <t>31001</t>
  </si>
  <si>
    <t>ANALERGIN</t>
  </si>
  <si>
    <t>76152</t>
  </si>
  <si>
    <t>BATRAFEN ROZTOK</t>
  </si>
  <si>
    <t>DRM SOL 1X20ML</t>
  </si>
  <si>
    <t>Cyklofosfamid</t>
  </si>
  <si>
    <t>10184</t>
  </si>
  <si>
    <t>EQUORAL 50 MG</t>
  </si>
  <si>
    <t>Deferipron</t>
  </si>
  <si>
    <t>29317</t>
  </si>
  <si>
    <t>FERRIPROX 500 MG</t>
  </si>
  <si>
    <t>15626</t>
  </si>
  <si>
    <t>VOLTAREN RETARD</t>
  </si>
  <si>
    <t>16032</t>
  </si>
  <si>
    <t>VOLTAREN RAPID 50 MG TABLETY</t>
  </si>
  <si>
    <t>POR TBL OBD 10X50MG</t>
  </si>
  <si>
    <t>46622</t>
  </si>
  <si>
    <t>UNO</t>
  </si>
  <si>
    <t>POR TBL RET 50X150MG</t>
  </si>
  <si>
    <t>Enoxaparin</t>
  </si>
  <si>
    <t>INJ SOL ISP 10X0.6ML/6KU</t>
  </si>
  <si>
    <t>115400</t>
  </si>
  <si>
    <t>INJ SOL ISP 10X0.2ML/2KU</t>
  </si>
  <si>
    <t>Ergokalciferol</t>
  </si>
  <si>
    <t>353</t>
  </si>
  <si>
    <t>VITAMIN D SLOVAKOFARMA</t>
  </si>
  <si>
    <t>POR CPS MOL 1X300KU</t>
  </si>
  <si>
    <t>Escitalopram</t>
  </si>
  <si>
    <t>20132</t>
  </si>
  <si>
    <t>CIPRALEX 10 MG</t>
  </si>
  <si>
    <t>POR TBL FLM 28X10MG I</t>
  </si>
  <si>
    <t>Famotidin</t>
  </si>
  <si>
    <t>122121</t>
  </si>
  <si>
    <t>APO-FAMOTIDINE 40 MG</t>
  </si>
  <si>
    <t>POR TBL FLM 100X40MG</t>
  </si>
  <si>
    <t>Glycerol-trinitrát</t>
  </si>
  <si>
    <t>85071</t>
  </si>
  <si>
    <t>NITROMINT</t>
  </si>
  <si>
    <t>ORM SPR SLG 1X10GM</t>
  </si>
  <si>
    <t>Guajazulen</t>
  </si>
  <si>
    <t>OPH UNG 1X5GM/7.5MG</t>
  </si>
  <si>
    <t>Heparin</t>
  </si>
  <si>
    <t>11265</t>
  </si>
  <si>
    <t>LIOTON 100 000 GEL</t>
  </si>
  <si>
    <t>DRM GEL 1X30GM</t>
  </si>
  <si>
    <t>Hydrochlorothiazid</t>
  </si>
  <si>
    <t>168</t>
  </si>
  <si>
    <t>HYDROCHLOROTHIAZID LÉČIVA</t>
  </si>
  <si>
    <t>47475</t>
  </si>
  <si>
    <t>LORADUR</t>
  </si>
  <si>
    <t>94805</t>
  </si>
  <si>
    <t>Chlorambucil</t>
  </si>
  <si>
    <t>47717</t>
  </si>
  <si>
    <t>LEUKERAN</t>
  </si>
  <si>
    <t>POR TBL FLM 25X2MG</t>
  </si>
  <si>
    <t>11063</t>
  </si>
  <si>
    <t>IBALGIN 600</t>
  </si>
  <si>
    <t>POR TBL FLM 30X600MG</t>
  </si>
  <si>
    <t>23750</t>
  </si>
  <si>
    <t>BRUFEN 600 MG</t>
  </si>
  <si>
    <t>POR GRA EFF 30X600MG</t>
  </si>
  <si>
    <t>Indobufen</t>
  </si>
  <si>
    <t>Ipratropium-bromid</t>
  </si>
  <si>
    <t>INH SOL PSS 200X20 MCG</t>
  </si>
  <si>
    <t>125866</t>
  </si>
  <si>
    <t>POR CPS PRO 100X5MG</t>
  </si>
  <si>
    <t>999999</t>
  </si>
  <si>
    <t>Jiná léčiva pro lokální léčbu v dutině ústní</t>
  </si>
  <si>
    <t>ORM GEL 1X8GM/697MG</t>
  </si>
  <si>
    <t>VAG TBL 6X100MG+APL</t>
  </si>
  <si>
    <t>58654</t>
  </si>
  <si>
    <t>CLOTRIMAZOL AL 200</t>
  </si>
  <si>
    <t>VAG TBL 3X200MG+APL</t>
  </si>
  <si>
    <t>86397</t>
  </si>
  <si>
    <t>CLOTRIMAZOL AL 1%</t>
  </si>
  <si>
    <t>DRM CRM 1X50GM 1%</t>
  </si>
  <si>
    <t>21570</t>
  </si>
  <si>
    <t>POR TBL ENT 100X100MG</t>
  </si>
  <si>
    <t>Lamivudin</t>
  </si>
  <si>
    <t>27036</t>
  </si>
  <si>
    <t>ZEFFIX 100 MG</t>
  </si>
  <si>
    <t>POR TBL FLM 84X100MG</t>
  </si>
  <si>
    <t>Lansoprazol</t>
  </si>
  <si>
    <t>Lornoxikam</t>
  </si>
  <si>
    <t>119899</t>
  </si>
  <si>
    <t>XEFO RAPID 8 MG</t>
  </si>
  <si>
    <t>POR TBL FLM 30X8MG</t>
  </si>
  <si>
    <t>13894</t>
  </si>
  <si>
    <t>POR TBL FLM 90X50MG</t>
  </si>
  <si>
    <t>Mefenoxalon</t>
  </si>
  <si>
    <t>85656</t>
  </si>
  <si>
    <t>DORSIFLEX 200 MG</t>
  </si>
  <si>
    <t>Měkký parafin a tukové produkty</t>
  </si>
  <si>
    <t>12354</t>
  </si>
  <si>
    <t>49937</t>
  </si>
  <si>
    <t>POR TBL PRO 28X50MG</t>
  </si>
  <si>
    <t>94357</t>
  </si>
  <si>
    <t>VAG TBL 50X500MG</t>
  </si>
  <si>
    <t>192390</t>
  </si>
  <si>
    <t>POR TBL ENT 60X220MG</t>
  </si>
  <si>
    <t>Naftidrofuryl</t>
  </si>
  <si>
    <t>119512</t>
  </si>
  <si>
    <t>LOSEPRAZOL 20 MG</t>
  </si>
  <si>
    <t>POR CPS ETD 56X20MG</t>
  </si>
  <si>
    <t>17104</t>
  </si>
  <si>
    <t>14451</t>
  </si>
  <si>
    <t>OMEPRAZOL 20 GALMED</t>
  </si>
  <si>
    <t>POR CPS DUR 28X20MG</t>
  </si>
  <si>
    <t>128810</t>
  </si>
  <si>
    <t>POR TBL ENT 100X20MG I</t>
  </si>
  <si>
    <t>180581</t>
  </si>
  <si>
    <t>POR TBL ENT 100X20MG II</t>
  </si>
  <si>
    <t>166760</t>
  </si>
  <si>
    <t>56974</t>
  </si>
  <si>
    <t>POR TBL NOB 50X1.25MG</t>
  </si>
  <si>
    <t>4361</t>
  </si>
  <si>
    <t>ANAVENOL</t>
  </si>
  <si>
    <t>POR TBL OBD 60</t>
  </si>
  <si>
    <t>3424</t>
  </si>
  <si>
    <t>AKTIFERRIN COMPOSITUM</t>
  </si>
  <si>
    <t>94584</t>
  </si>
  <si>
    <t>AKTIFERRIN</t>
  </si>
  <si>
    <t>Sulfadiazin, stříbrná sůl, kombinace</t>
  </si>
  <si>
    <t>14877</t>
  </si>
  <si>
    <t>IALUGEN PLUS</t>
  </si>
  <si>
    <t>DRM CRM 1X60GM</t>
  </si>
  <si>
    <t>Telmisartan</t>
  </si>
  <si>
    <t>167666</t>
  </si>
  <si>
    <t>TOLURA 40 MG</t>
  </si>
  <si>
    <t>POR TBL NOB 28X40MG</t>
  </si>
  <si>
    <t>POR CPS PRO 50X100MG</t>
  </si>
  <si>
    <t>POR TBL OBD 50X6.5MG</t>
  </si>
  <si>
    <t>Tiaprid</t>
  </si>
  <si>
    <t>48578</t>
  </si>
  <si>
    <t>48431</t>
  </si>
  <si>
    <t>MABRON RETARD 200</t>
  </si>
  <si>
    <t>67570</t>
  </si>
  <si>
    <t>MABRON 50 MG</t>
  </si>
  <si>
    <t>54093</t>
  </si>
  <si>
    <t>POR TBL RET 20X150MG</t>
  </si>
  <si>
    <t>Triamcinolon</t>
  </si>
  <si>
    <t>162501</t>
  </si>
  <si>
    <t>DRM EML 1X15GM</t>
  </si>
  <si>
    <t>Trimetazidin</t>
  </si>
  <si>
    <t>32919</t>
  </si>
  <si>
    <t>POR TBL RET 100X35MG</t>
  </si>
  <si>
    <t>CALCICHEW D3 200 IU</t>
  </si>
  <si>
    <t>POR TBL MND 20</t>
  </si>
  <si>
    <t>16285</t>
  </si>
  <si>
    <t>STILNOX</t>
  </si>
  <si>
    <t>16286</t>
  </si>
  <si>
    <t>163146</t>
  </si>
  <si>
    <t>HYPNOGEN</t>
  </si>
  <si>
    <t>146901</t>
  </si>
  <si>
    <t>Ruxolitinib</t>
  </si>
  <si>
    <t>Fenoterol a ipratropium-bromid</t>
  </si>
  <si>
    <t>2679</t>
  </si>
  <si>
    <t>BERODUAL N</t>
  </si>
  <si>
    <t>INH SOL PSS 200DÁV</t>
  </si>
  <si>
    <t>Ponatinib</t>
  </si>
  <si>
    <t>HERPESIN KRÉM</t>
  </si>
  <si>
    <t>DRM CRM 1X2GM 5%</t>
  </si>
  <si>
    <t>84127</t>
  </si>
  <si>
    <t>94921</t>
  </si>
  <si>
    <t>AMBROBENE 15 MG/5 ML</t>
  </si>
  <si>
    <t>85525</t>
  </si>
  <si>
    <t>AMOKSIKLAV 625 MG</t>
  </si>
  <si>
    <t>POR TBL FLM 21X625MG</t>
  </si>
  <si>
    <t>201642</t>
  </si>
  <si>
    <t>66029</t>
  </si>
  <si>
    <t>6408</t>
  </si>
  <si>
    <t>EQUORAL</t>
  </si>
  <si>
    <t>15644</t>
  </si>
  <si>
    <t>INF CNC SOL 10X1ML</t>
  </si>
  <si>
    <t>26331</t>
  </si>
  <si>
    <t>POR TBL FLM 100X5MG</t>
  </si>
  <si>
    <t>115401</t>
  </si>
  <si>
    <t>INJ SOL ISP 10X0.4ML/4KU</t>
  </si>
  <si>
    <t>POR CPS DUR 10X300MG</t>
  </si>
  <si>
    <t>125524</t>
  </si>
  <si>
    <t>APO-AMILZIDE 5/50 MG</t>
  </si>
  <si>
    <t>POR TBL NOB 100X5MG/50MG</t>
  </si>
  <si>
    <t>Jiná antihistaminika pro systémovou aplikaci</t>
  </si>
  <si>
    <t>POR TBL NOB 20X2MG</t>
  </si>
  <si>
    <t>Jiná antiinfektiva</t>
  </si>
  <si>
    <t>OPH GTT SOL 1X10ML SKLO</t>
  </si>
  <si>
    <t>Klonazepam</t>
  </si>
  <si>
    <t>RIVOTRIL 0,5 MG</t>
  </si>
  <si>
    <t>POR TBL NOB 50X0.5MG</t>
  </si>
  <si>
    <t>16592</t>
  </si>
  <si>
    <t>MALTOFER</t>
  </si>
  <si>
    <t>POR SIR 150ML</t>
  </si>
  <si>
    <t>Komplex železa s isomaltosou a kyselina listová</t>
  </si>
  <si>
    <t>155781</t>
  </si>
  <si>
    <t>Kyselina tranexamová</t>
  </si>
  <si>
    <t>42613</t>
  </si>
  <si>
    <t>EXACYL</t>
  </si>
  <si>
    <t>17122</t>
  </si>
  <si>
    <t>POR CPS DUR 56X30MG</t>
  </si>
  <si>
    <t>TBL.MAGNESII LACTICI 0,5 GLO</t>
  </si>
  <si>
    <t>POR TBL NOB 100X500MG</t>
  </si>
  <si>
    <t>Makrogol</t>
  </si>
  <si>
    <t>POR PLV SOL 1X4(SÁČKY)</t>
  </si>
  <si>
    <t>Meloxikam</t>
  </si>
  <si>
    <t>13280</t>
  </si>
  <si>
    <t>RECOXA 15</t>
  </si>
  <si>
    <t>40369</t>
  </si>
  <si>
    <t>POR TBL NOB 100X4MG</t>
  </si>
  <si>
    <t>Montelukast</t>
  </si>
  <si>
    <t>14812</t>
  </si>
  <si>
    <t>POR CPS ETD 100</t>
  </si>
  <si>
    <t>200310</t>
  </si>
  <si>
    <t>32057</t>
  </si>
  <si>
    <t>INJ SOL 2X0.3ML</t>
  </si>
  <si>
    <t>32060</t>
  </si>
  <si>
    <t>Nitrofurantoin</t>
  </si>
  <si>
    <t>154748</t>
  </si>
  <si>
    <t>NITROFURANTOIN - RATIOPHARM 100 MG</t>
  </si>
  <si>
    <t>25363</t>
  </si>
  <si>
    <t>POR CPS ETD 90X10MG SKLO</t>
  </si>
  <si>
    <t>Organismy produkující kyselinu mléčnou</t>
  </si>
  <si>
    <t>POR SOL 1X100ML</t>
  </si>
  <si>
    <t>Oxykodon</t>
  </si>
  <si>
    <t>11062</t>
  </si>
  <si>
    <t>OXYCONTIN 20 MG</t>
  </si>
  <si>
    <t>POR TBL PRO 30X20MG</t>
  </si>
  <si>
    <t>49114</t>
  </si>
  <si>
    <t>POR TBL ENT 56X20MG</t>
  </si>
  <si>
    <t>180652</t>
  </si>
  <si>
    <t>POR TBL ENT 90X40MG HOSP II</t>
  </si>
  <si>
    <t>Rivaroxaban</t>
  </si>
  <si>
    <t>168903</t>
  </si>
  <si>
    <t>XARELTO 20 MG</t>
  </si>
  <si>
    <t>168904</t>
  </si>
  <si>
    <t>Roxithromycin</t>
  </si>
  <si>
    <t>10859</t>
  </si>
  <si>
    <t>ROXITHROMYCIN-RATIOPHARM 150 MG</t>
  </si>
  <si>
    <t>POR TBL FLM 20X150MG</t>
  </si>
  <si>
    <t>10860</t>
  </si>
  <si>
    <t>98194</t>
  </si>
  <si>
    <t>CYCLO 3 FORT</t>
  </si>
  <si>
    <t>POR CPS DUR 30</t>
  </si>
  <si>
    <t>11029</t>
  </si>
  <si>
    <t>BISEPTOL 120</t>
  </si>
  <si>
    <t>POR TBL NOB 20X120MG-LAG</t>
  </si>
  <si>
    <t>26556</t>
  </si>
  <si>
    <t>MICARDIS 80 MG</t>
  </si>
  <si>
    <t>POR TBL NOB 98X80MG</t>
  </si>
  <si>
    <t>Telmisartan a diuretika</t>
  </si>
  <si>
    <t>29387</t>
  </si>
  <si>
    <t>MICARDISPLUS 80/25 MG</t>
  </si>
  <si>
    <t>POR TBL NOB 56</t>
  </si>
  <si>
    <t>Timolol</t>
  </si>
  <si>
    <t>162304</t>
  </si>
  <si>
    <t>TIMO-COMOD 0,5%</t>
  </si>
  <si>
    <t>32083</t>
  </si>
  <si>
    <t>POR GTT SOL 1X10ML</t>
  </si>
  <si>
    <t>189081</t>
  </si>
  <si>
    <t>POR TBL MND 100</t>
  </si>
  <si>
    <t>Venlafaxin</t>
  </si>
  <si>
    <t>31237</t>
  </si>
  <si>
    <t>ARGOFAN 75 SR</t>
  </si>
  <si>
    <t>POR TBL PRO 60X75MG</t>
  </si>
  <si>
    <t>192342</t>
  </si>
  <si>
    <t>WARFARIN PMCS 5 MG</t>
  </si>
  <si>
    <t>Sodná sůl pentosan-polysulfátu</t>
  </si>
  <si>
    <t>21782</t>
  </si>
  <si>
    <t>THROMBOCID GEL</t>
  </si>
  <si>
    <t>DRM GEL 1X40GM</t>
  </si>
  <si>
    <t>193476</t>
  </si>
  <si>
    <t>JAKAVI 20 MG</t>
  </si>
  <si>
    <t>POR TBL NOB 60X20MG</t>
  </si>
  <si>
    <t>Formoterol a budesonid</t>
  </si>
  <si>
    <t>180082</t>
  </si>
  <si>
    <t>SYMBICORT TURBUHALER 400 MIKROGRAMŮ/12 MIKROGRAMŮ/INHALACE</t>
  </si>
  <si>
    <t>INH PLV 2X60DÁV</t>
  </si>
  <si>
    <t>Acebutolol</t>
  </si>
  <si>
    <t>SECTRAL 400 MG</t>
  </si>
  <si>
    <t>12496</t>
  </si>
  <si>
    <t>BROMHEXIN 12 BC</t>
  </si>
  <si>
    <t>INJ+INF PLV SOL 1X1GM</t>
  </si>
  <si>
    <t>SANDIMMUN NEORAL 25 MG</t>
  </si>
  <si>
    <t>POR CPS MOL 50X25MG</t>
  </si>
  <si>
    <t>POR SOL 1X60ML LŽIČKA</t>
  </si>
  <si>
    <t>Fluvastatin</t>
  </si>
  <si>
    <t>200995</t>
  </si>
  <si>
    <t>POR TBL PRO 98X80MG</t>
  </si>
  <si>
    <t>32082</t>
  </si>
  <si>
    <t>202362</t>
  </si>
  <si>
    <t>POR TBL FLM 48X400MG</t>
  </si>
  <si>
    <t>132657</t>
  </si>
  <si>
    <t>132658</t>
  </si>
  <si>
    <t>Jiná imunostimulancia</t>
  </si>
  <si>
    <t>17804</t>
  </si>
  <si>
    <t>BRONCHO-VAXOM PRO INFANTIBUS</t>
  </si>
  <si>
    <t>POR CPS DUR 30X3.5MG</t>
  </si>
  <si>
    <t>53190</t>
  </si>
  <si>
    <t>POR TBL RET 14X500MG</t>
  </si>
  <si>
    <t>Klopidogrel</t>
  </si>
  <si>
    <t>149543</t>
  </si>
  <si>
    <t>CLOPIDOGREL APOTEX 75 MG</t>
  </si>
  <si>
    <t>POR TBL FLM 30X75MG</t>
  </si>
  <si>
    <t>85140</t>
  </si>
  <si>
    <t>POR TBL FLM 60X5MG</t>
  </si>
  <si>
    <t>Merkaptopurin</t>
  </si>
  <si>
    <t>12355</t>
  </si>
  <si>
    <t>POR TBL FLM 30X850MG</t>
  </si>
  <si>
    <t>23797</t>
  </si>
  <si>
    <t>GLUCOPHAGE 1000 MG</t>
  </si>
  <si>
    <t>157119</t>
  </si>
  <si>
    <t>METHOTREXAT EBEWE 2,5 MG TABLETY</t>
  </si>
  <si>
    <t>184701</t>
  </si>
  <si>
    <t>115396</t>
  </si>
  <si>
    <t>POR CPS ETD 90X10MG HDPE</t>
  </si>
  <si>
    <t>124101</t>
  </si>
  <si>
    <t>PRESTANCE 5 MG/10 MG</t>
  </si>
  <si>
    <t>POR TBL RET 7</t>
  </si>
  <si>
    <t>Silymarin</t>
  </si>
  <si>
    <t>180146</t>
  </si>
  <si>
    <t>POR TBL FLM 100X70MG</t>
  </si>
  <si>
    <t>4305</t>
  </si>
  <si>
    <t>POR CPS DUR 10X50MG I</t>
  </si>
  <si>
    <t>146898</t>
  </si>
  <si>
    <t>146897</t>
  </si>
  <si>
    <t>132603</t>
  </si>
  <si>
    <t>132642</t>
  </si>
  <si>
    <t>Etoposid</t>
  </si>
  <si>
    <t>Doxorubicin</t>
  </si>
  <si>
    <t>90959</t>
  </si>
  <si>
    <t>XANAX 0,5 MG</t>
  </si>
  <si>
    <t>153609</t>
  </si>
  <si>
    <t>AMOXICILLIN/CLAVULANIC ACID AUROBINDO 875 MG/125 MG POTAHOVANÉ TABLETY</t>
  </si>
  <si>
    <t>POR TBL FLM 21</t>
  </si>
  <si>
    <t>203097</t>
  </si>
  <si>
    <t>POR TBL FLM 21X1GM</t>
  </si>
  <si>
    <t>Atorvastatin a amlodipin</t>
  </si>
  <si>
    <t>30550</t>
  </si>
  <si>
    <t>CADUET 10 MG/10 MG</t>
  </si>
  <si>
    <t>45011</t>
  </si>
  <si>
    <t>POR TBL FLM 6X500MG</t>
  </si>
  <si>
    <t>Betahistin</t>
  </si>
  <si>
    <t>BETAHISTIN ACTAVIS 16 MG</t>
  </si>
  <si>
    <t>POR TBL NOB 60X16MG</t>
  </si>
  <si>
    <t>132728</t>
  </si>
  <si>
    <t>12495</t>
  </si>
  <si>
    <t>94174</t>
  </si>
  <si>
    <t>CYCLOPHOSPHAMIDE ORION</t>
  </si>
  <si>
    <t>28834</t>
  </si>
  <si>
    <t>POR TBL DIS 90X2.5MG</t>
  </si>
  <si>
    <t>Digoxin</t>
  </si>
  <si>
    <t>DIGOXIN 0,125 LÉČIVA</t>
  </si>
  <si>
    <t>POR TBL NOB 30X0.125MG</t>
  </si>
  <si>
    <t>POR TBL RET 100X100MG</t>
  </si>
  <si>
    <t>Dosulepin</t>
  </si>
  <si>
    <t>4207</t>
  </si>
  <si>
    <t>PROTHIADEN 25</t>
  </si>
  <si>
    <t>POR TBL OBD 30X25MG</t>
  </si>
  <si>
    <t>Doxycyklin</t>
  </si>
  <si>
    <t>POR TBL NOB 10X200MG</t>
  </si>
  <si>
    <t>Drotaverin</t>
  </si>
  <si>
    <t>Enalapril</t>
  </si>
  <si>
    <t>59642</t>
  </si>
  <si>
    <t>ENAP 10 MG</t>
  </si>
  <si>
    <t>Etofylin-nikotinát</t>
  </si>
  <si>
    <t>Fenofibrát</t>
  </si>
  <si>
    <t>122212</t>
  </si>
  <si>
    <t>APO-FENO</t>
  </si>
  <si>
    <t>POR CPS DUR 100X200MG</t>
  </si>
  <si>
    <t>DUROGESIC 25 MCG/H</t>
  </si>
  <si>
    <t>DRM EMP TDR 5X4.2MG</t>
  </si>
  <si>
    <t>Finasterid</t>
  </si>
  <si>
    <t>64942</t>
  </si>
  <si>
    <t>DIFLUCAN 100 MG</t>
  </si>
  <si>
    <t>POR CPS DUR 28X100MG I</t>
  </si>
  <si>
    <t>31089</t>
  </si>
  <si>
    <t>NITROMINT 2,6 MG</t>
  </si>
  <si>
    <t>POR TBL RET 60X2.6MG</t>
  </si>
  <si>
    <t>Isosorbid-mononitrát</t>
  </si>
  <si>
    <t>164340</t>
  </si>
  <si>
    <t>MONO MACK DEPOT</t>
  </si>
  <si>
    <t>91679</t>
  </si>
  <si>
    <t>OLICARD 60 MG RETARD</t>
  </si>
  <si>
    <t>POR CPS PRO 100X60MG</t>
  </si>
  <si>
    <t>58872</t>
  </si>
  <si>
    <t>SPORANOX</t>
  </si>
  <si>
    <t>Jiná léčiva k terapii onemocnění žlučových cest</t>
  </si>
  <si>
    <t>699</t>
  </si>
  <si>
    <t>CHOLAGOL</t>
  </si>
  <si>
    <t>Kandesartan a diuretika</t>
  </si>
  <si>
    <t>158994</t>
  </si>
  <si>
    <t>CANCOMBINO 16 MG/12,5 MG</t>
  </si>
  <si>
    <t>POR TBL NOB 28 II</t>
  </si>
  <si>
    <t>158998</t>
  </si>
  <si>
    <t>POR TBL NOB 56 II</t>
  </si>
  <si>
    <t>132560</t>
  </si>
  <si>
    <t>FROMILID 500</t>
  </si>
  <si>
    <t>132644</t>
  </si>
  <si>
    <t>POR TBL NOB 14X500MG</t>
  </si>
  <si>
    <t>149480</t>
  </si>
  <si>
    <t>ZYLLT 75 MG</t>
  </si>
  <si>
    <t>POR TBL FLM 28X75MG</t>
  </si>
  <si>
    <t>27348</t>
  </si>
  <si>
    <t>PLAVIX 75 MG</t>
  </si>
  <si>
    <t>POR TBL FLM 84X75MG</t>
  </si>
  <si>
    <t>155780</t>
  </si>
  <si>
    <t>Lisinopril a amlodipin</t>
  </si>
  <si>
    <t>13897</t>
  </si>
  <si>
    <t>POR TBL FLM 90X100MG</t>
  </si>
  <si>
    <t>18630</t>
  </si>
  <si>
    <t>18631</t>
  </si>
  <si>
    <t>POR TBL FLM 90X1000MG</t>
  </si>
  <si>
    <t>Moxonidin</t>
  </si>
  <si>
    <t>16926</t>
  </si>
  <si>
    <t>MOXOSTAD 0,3 MG</t>
  </si>
  <si>
    <t>POR TBL FLM 100X0.3MG</t>
  </si>
  <si>
    <t>32062</t>
  </si>
  <si>
    <t>Nifedipin</t>
  </si>
  <si>
    <t>93460</t>
  </si>
  <si>
    <t>CORDIPIN RETARD</t>
  </si>
  <si>
    <t>157247</t>
  </si>
  <si>
    <t>OMEPRAZOL ACTAVIS 20 MG</t>
  </si>
  <si>
    <t>59092</t>
  </si>
  <si>
    <t>POR TBL NOB 20X500MG</t>
  </si>
  <si>
    <t>148070</t>
  </si>
  <si>
    <t>Salbutamol</t>
  </si>
  <si>
    <t>Simvastatin</t>
  </si>
  <si>
    <t>125086</t>
  </si>
  <si>
    <t>APO-SIMVA 20</t>
  </si>
  <si>
    <t>POR TBL FLM 100X20MG</t>
  </si>
  <si>
    <t>Sotalol</t>
  </si>
  <si>
    <t>49013</t>
  </si>
  <si>
    <t>SOTAHEXAL 80</t>
  </si>
  <si>
    <t>POR TBL NOB 50X80MG</t>
  </si>
  <si>
    <t>49014</t>
  </si>
  <si>
    <t>POR TBL NOB 100X80MG</t>
  </si>
  <si>
    <t>49196</t>
  </si>
  <si>
    <t>POR CPS RDR 100X0.4MG</t>
  </si>
  <si>
    <t>26575</t>
  </si>
  <si>
    <t>MICARDISPLUS 80/12,5 MG</t>
  </si>
  <si>
    <t>POR TBL NOB 98</t>
  </si>
  <si>
    <t>Valsartan</t>
  </si>
  <si>
    <t>125597</t>
  </si>
  <si>
    <t>VALSACOR 160 MG</t>
  </si>
  <si>
    <t>POR TBL FLM 98X160MG</t>
  </si>
  <si>
    <t>Vápník, kombinace různých solí</t>
  </si>
  <si>
    <t>184279</t>
  </si>
  <si>
    <t>CALCIUM-SANDOZ FORTE 500 MG</t>
  </si>
  <si>
    <t>13818</t>
  </si>
  <si>
    <t>192341</t>
  </si>
  <si>
    <t>146895</t>
  </si>
  <si>
    <t>Erytropoetin</t>
  </si>
  <si>
    <t>26705</t>
  </si>
  <si>
    <t>NEORECORMON 3 000 IU</t>
  </si>
  <si>
    <t>INJ SOL 6X0.3ML</t>
  </si>
  <si>
    <t>Deferasirox</t>
  </si>
  <si>
    <t>27804</t>
  </si>
  <si>
    <t>POR TBL SUS 84X500MG</t>
  </si>
  <si>
    <t>Pegfilgrastim</t>
  </si>
  <si>
    <t>149770</t>
  </si>
  <si>
    <t>NEULASTA 6 MG</t>
  </si>
  <si>
    <t>INJ SOL 1X0.6ML-BLI II</t>
  </si>
  <si>
    <t>83099</t>
  </si>
  <si>
    <t>XANAX SR 0,5 MG</t>
  </si>
  <si>
    <t>POR TBL PRO 30X0.5MG</t>
  </si>
  <si>
    <t>15383</t>
  </si>
  <si>
    <t>HIPRES 5</t>
  </si>
  <si>
    <t>POR TBL NOB 90X5MG</t>
  </si>
  <si>
    <t>132601</t>
  </si>
  <si>
    <t>DIAZEPAM SLOVAKOFARMA 10 MG</t>
  </si>
  <si>
    <t>Chinapril</t>
  </si>
  <si>
    <t>94963</t>
  </si>
  <si>
    <t>ACCUPRO 10</t>
  </si>
  <si>
    <t>Chinapril a diuretika</t>
  </si>
  <si>
    <t>64790</t>
  </si>
  <si>
    <t>POR TBL FLM 100</t>
  </si>
  <si>
    <t>48261</t>
  </si>
  <si>
    <t>PLV ADS 1X20GM</t>
  </si>
  <si>
    <t>Ketokonazol</t>
  </si>
  <si>
    <t>146253</t>
  </si>
  <si>
    <t>DRM SAT 100ML 2%</t>
  </si>
  <si>
    <t>Ketoprofen</t>
  </si>
  <si>
    <t>16287</t>
  </si>
  <si>
    <t>FASTUM GEL</t>
  </si>
  <si>
    <t>DRM GEL 1X100GM</t>
  </si>
  <si>
    <t>VITAMIN B12 LÉČIVA 300 MCG</t>
  </si>
  <si>
    <t>INJ SOL 5X1ML/300RG</t>
  </si>
  <si>
    <t>124346</t>
  </si>
  <si>
    <t>137177</t>
  </si>
  <si>
    <t>Losartan a diuretika</t>
  </si>
  <si>
    <t>104711</t>
  </si>
  <si>
    <t>LORISTA H 50 MG/12,5 MG</t>
  </si>
  <si>
    <t>POR TBL FLM 56X50/12.5MG</t>
  </si>
  <si>
    <t>163154</t>
  </si>
  <si>
    <t>49934</t>
  </si>
  <si>
    <t>POR TBL PRO 30X25MG</t>
  </si>
  <si>
    <t>Mupirocin</t>
  </si>
  <si>
    <t>Progesteron</t>
  </si>
  <si>
    <t>76921</t>
  </si>
  <si>
    <t>UTROGESTAN</t>
  </si>
  <si>
    <t>POR CPS MOL 30X100MG</t>
  </si>
  <si>
    <t>94329</t>
  </si>
  <si>
    <t>1147</t>
  </si>
  <si>
    <t>SILYMARIN AL 50</t>
  </si>
  <si>
    <t>POR TBL OBD 100X50MG</t>
  </si>
  <si>
    <t>163149</t>
  </si>
  <si>
    <t>94776</t>
  </si>
  <si>
    <t>ZOLPINOX</t>
  </si>
  <si>
    <t>163145</t>
  </si>
  <si>
    <t>132619</t>
  </si>
  <si>
    <t>*3009</t>
  </si>
  <si>
    <t>165000</t>
  </si>
  <si>
    <t>132620</t>
  </si>
  <si>
    <t>16557</t>
  </si>
  <si>
    <t>ROFERON-A 6 MIU/0,5 ML</t>
  </si>
  <si>
    <t>INJ SOL 5X0.5ML/6MU S</t>
  </si>
  <si>
    <t>POR TBL NOB 3X20X100MG</t>
  </si>
  <si>
    <t>112561</t>
  </si>
  <si>
    <t>POR TBL NOB 30X15MG</t>
  </si>
  <si>
    <t>199348</t>
  </si>
  <si>
    <t>CYNT 0,4</t>
  </si>
  <si>
    <t>115317</t>
  </si>
  <si>
    <t>POR CPS ETD 28X20MG HDPE</t>
  </si>
  <si>
    <t>20583</t>
  </si>
  <si>
    <t>POR CPS MOL 50X40MG</t>
  </si>
  <si>
    <t>Uhličitan vápenatý</t>
  </si>
  <si>
    <t>192339</t>
  </si>
  <si>
    <t>WARFARIN PMCS 2 MG</t>
  </si>
  <si>
    <t>POR TBL NOB 50X2MG</t>
  </si>
  <si>
    <t>DRM CRM 1X5GM 5%</t>
  </si>
  <si>
    <t>Alprostadil</t>
  </si>
  <si>
    <t>70426</t>
  </si>
  <si>
    <t>KARON</t>
  </si>
  <si>
    <t>INJ SOL 0.2ML/100RG+SOL</t>
  </si>
  <si>
    <t>125045</t>
  </si>
  <si>
    <t>42848</t>
  </si>
  <si>
    <t>3801</t>
  </si>
  <si>
    <t>CONCOR COR 2,5 MG</t>
  </si>
  <si>
    <t>POR TBL FLM 28X2.5MG</t>
  </si>
  <si>
    <t>158700</t>
  </si>
  <si>
    <t>BISOPROLOL MYLAN 5 MG</t>
  </si>
  <si>
    <t>Dihydrokodein</t>
  </si>
  <si>
    <t>41823</t>
  </si>
  <si>
    <t>DHC CONTINUS 60 MG</t>
  </si>
  <si>
    <t>POR TBL RET 60X60MG</t>
  </si>
  <si>
    <t>107950</t>
  </si>
  <si>
    <t>CLEXANE FORTE</t>
  </si>
  <si>
    <t>INJ SOL ISP 10X0.8ML/12KU</t>
  </si>
  <si>
    <t>Fenoterol</t>
  </si>
  <si>
    <t>Fytomenadion</t>
  </si>
  <si>
    <t>POR GTT EML 1X5ML/100MG</t>
  </si>
  <si>
    <t>14958</t>
  </si>
  <si>
    <t>RIVOTRIL 2 MG</t>
  </si>
  <si>
    <t>71960</t>
  </si>
  <si>
    <t>POR TBL NOB 5X10X100MG</t>
  </si>
  <si>
    <t>Kyselina valproová</t>
  </si>
  <si>
    <t>92587</t>
  </si>
  <si>
    <t>DEPAKINE CHRONO 500 MG SÉCABLE</t>
  </si>
  <si>
    <t>POR TBL RET 30X500MG</t>
  </si>
  <si>
    <t>30018</t>
  </si>
  <si>
    <t>LETROX 75</t>
  </si>
  <si>
    <t>POR TBL NOB 100X75MCG I</t>
  </si>
  <si>
    <t>12754</t>
  </si>
  <si>
    <t>TABULETTA MAGNESII LACTICI 0,5 CSC</t>
  </si>
  <si>
    <t>32103</t>
  </si>
  <si>
    <t>MEGAPLEX 160 MG</t>
  </si>
  <si>
    <t>Mometason</t>
  </si>
  <si>
    <t>POR GRA SUS 30SÁČ I</t>
  </si>
  <si>
    <t>16005</t>
  </si>
  <si>
    <t>LOMAC</t>
  </si>
  <si>
    <t>Prednisolon a antiseptika</t>
  </si>
  <si>
    <t>194193</t>
  </si>
  <si>
    <t>XARELTO 10 MG</t>
  </si>
  <si>
    <t>POR TBL FLM 100X(10X10X1)X10MG</t>
  </si>
  <si>
    <t>3423</t>
  </si>
  <si>
    <t>POR CPS MOL 30</t>
  </si>
  <si>
    <t>132817</t>
  </si>
  <si>
    <t>179330</t>
  </si>
  <si>
    <t>DORETA 75 MG/650 MG</t>
  </si>
  <si>
    <t>179328</t>
  </si>
  <si>
    <t>POR TBL FLM 40</t>
  </si>
  <si>
    <t>189080</t>
  </si>
  <si>
    <t>POR TBL MND 90</t>
  </si>
  <si>
    <t>132803</t>
  </si>
  <si>
    <t>Imatinib</t>
  </si>
  <si>
    <t>28386</t>
  </si>
  <si>
    <t>POR TBL FLM 90X400MG</t>
  </si>
  <si>
    <t>Oktenidin, kombinace</t>
  </si>
  <si>
    <t>158766</t>
  </si>
  <si>
    <t>OCTENISEPT 0,1 G/100 G KOŽNÍ SPREJ, ROZTOK</t>
  </si>
  <si>
    <t>DRM SPR SOL 1X50ML</t>
  </si>
  <si>
    <t>14330</t>
  </si>
  <si>
    <t>ALPHA D3 0.25 MCG</t>
  </si>
  <si>
    <t>POR CPS MOL 100X0.25RG</t>
  </si>
  <si>
    <t>96599</t>
  </si>
  <si>
    <t>SEDACORON</t>
  </si>
  <si>
    <t>POR TBL NOB 50X200MG</t>
  </si>
  <si>
    <t>Atenolol</t>
  </si>
  <si>
    <t>62861</t>
  </si>
  <si>
    <t>ATENOBENE 25 MG</t>
  </si>
  <si>
    <t>POR TBL FLM 30X25MG</t>
  </si>
  <si>
    <t>93018</t>
  </si>
  <si>
    <t>93021</t>
  </si>
  <si>
    <t>176914</t>
  </si>
  <si>
    <t>Bisoprolol a thiazidy</t>
  </si>
  <si>
    <t>13601</t>
  </si>
  <si>
    <t>LODOZ 2,5 MG</t>
  </si>
  <si>
    <t>17429</t>
  </si>
  <si>
    <t>POR TBL FLM 100X10 MG</t>
  </si>
  <si>
    <t>52336</t>
  </si>
  <si>
    <t>185471</t>
  </si>
  <si>
    <t>56809</t>
  </si>
  <si>
    <t>POR TBL NOB 100X125MG</t>
  </si>
  <si>
    <t>200935</t>
  </si>
  <si>
    <t>23305</t>
  </si>
  <si>
    <t>MONOSAN 20 MG</t>
  </si>
  <si>
    <t>POR TBL NOB 100X20MG</t>
  </si>
  <si>
    <t>Jinanový list (Ginkgo biloba)</t>
  </si>
  <si>
    <t>47224</t>
  </si>
  <si>
    <t>TANAKAN</t>
  </si>
  <si>
    <t>POR TBL FLM 90X40MG</t>
  </si>
  <si>
    <t>Kalcitriol</t>
  </si>
  <si>
    <t>14937</t>
  </si>
  <si>
    <t>ROCALTROL 0,25 MCG</t>
  </si>
  <si>
    <t>POR CPS MOL 30X0.25RG</t>
  </si>
  <si>
    <t>Melfalan</t>
  </si>
  <si>
    <t>187413</t>
  </si>
  <si>
    <t>17685</t>
  </si>
  <si>
    <t>MIRZATEN 30 MG</t>
  </si>
  <si>
    <t>POR TBL FLM 30X30MG</t>
  </si>
  <si>
    <t>47302</t>
  </si>
  <si>
    <t>DRM CRM 1X100GM 0.1%</t>
  </si>
  <si>
    <t>125391</t>
  </si>
  <si>
    <t>POR TBL FLM 98X0.4MG</t>
  </si>
  <si>
    <t>Nitrendipin</t>
  </si>
  <si>
    <t>111904</t>
  </si>
  <si>
    <t>101233</t>
  </si>
  <si>
    <t>POR TBL FLM 90X10 MG</t>
  </si>
  <si>
    <t>122690</t>
  </si>
  <si>
    <t>Pikosíran sodný</t>
  </si>
  <si>
    <t>53536</t>
  </si>
  <si>
    <t>23965</t>
  </si>
  <si>
    <t>AMPRILAN 5</t>
  </si>
  <si>
    <t>84924</t>
  </si>
  <si>
    <t>RAMIL 5</t>
  </si>
  <si>
    <t>151236</t>
  </si>
  <si>
    <t>TAMSULOSIN HCL MYLAN 0,4 MG</t>
  </si>
  <si>
    <t>POR CPS RDR 90X0,4MG</t>
  </si>
  <si>
    <t>Testosteron</t>
  </si>
  <si>
    <t>17932</t>
  </si>
  <si>
    <t>UNDESTOR</t>
  </si>
  <si>
    <t>POR CPS MOL 120X40MG</t>
  </si>
  <si>
    <t>201139</t>
  </si>
  <si>
    <t>199405</t>
  </si>
  <si>
    <t>PARTRAMEC 37,5 MG/325 MG</t>
  </si>
  <si>
    <t>17994</t>
  </si>
  <si>
    <t>CALCII CARBONICI 0,5 TBL. MEDICAMENTA</t>
  </si>
  <si>
    <t>125592</t>
  </si>
  <si>
    <t>VALSACOR 80 MG</t>
  </si>
  <si>
    <t>POR TBL FLM 84X80MG</t>
  </si>
  <si>
    <t>146952</t>
  </si>
  <si>
    <t>BLESSIN 160 MG</t>
  </si>
  <si>
    <t>Valsartan a diuretika</t>
  </si>
  <si>
    <t>140387</t>
  </si>
  <si>
    <t>BLESSIN PLUS H 80/12,5 MG</t>
  </si>
  <si>
    <t>POR TBL FLM 98X80/12.5MG</t>
  </si>
  <si>
    <t>Vildagliptin</t>
  </si>
  <si>
    <t>29199</t>
  </si>
  <si>
    <t>GALVUS 50 MG</t>
  </si>
  <si>
    <t>POR TBL NOB 56X50MG</t>
  </si>
  <si>
    <t>146877</t>
  </si>
  <si>
    <t>Kompresní punčochy a návleky</t>
  </si>
  <si>
    <t>45389</t>
  </si>
  <si>
    <t>PUNČOCHY KOMPRESNÍ STEHENNÍ II.K.T.</t>
  </si>
  <si>
    <t>MAXIS COMFORT A-G</t>
  </si>
  <si>
    <t>Dexamethason a antiinfektiva</t>
  </si>
  <si>
    <t>OPH GTT SUS 1X5ML</t>
  </si>
  <si>
    <t>125061</t>
  </si>
  <si>
    <t>POR TBL NOB 56X5MG</t>
  </si>
  <si>
    <t>163140</t>
  </si>
  <si>
    <t>BETAXA 20</t>
  </si>
  <si>
    <t>Cyproheptadin</t>
  </si>
  <si>
    <t>2868</t>
  </si>
  <si>
    <t>Drospirenon a ethinylestradiol</t>
  </si>
  <si>
    <t>129842</t>
  </si>
  <si>
    <t>YAZ 0,02 MG/3 MG POTAHOVANÉ TABLETY</t>
  </si>
  <si>
    <t>POR TBL FLM 3X28</t>
  </si>
  <si>
    <t>125189</t>
  </si>
  <si>
    <t>POR TBL FLM 100X10MG II</t>
  </si>
  <si>
    <t>58897</t>
  </si>
  <si>
    <t>POR TBL FLM 15X10MG</t>
  </si>
  <si>
    <t>97027</t>
  </si>
  <si>
    <t>POR TBL FLM 28X50/12.5MG</t>
  </si>
  <si>
    <t>40375</t>
  </si>
  <si>
    <t>MEDROL 32 MG</t>
  </si>
  <si>
    <t>POR TBL NOB 20X32MG</t>
  </si>
  <si>
    <t>166874</t>
  </si>
  <si>
    <t>162008</t>
  </si>
  <si>
    <t>91003</t>
  </si>
  <si>
    <t>4306</t>
  </si>
  <si>
    <t>21783</t>
  </si>
  <si>
    <t>Aceklofenak</t>
  </si>
  <si>
    <t>160839</t>
  </si>
  <si>
    <t>BIOFENAC 100 MG POTAHOVANÉ TABLETY</t>
  </si>
  <si>
    <t>14710</t>
  </si>
  <si>
    <t>RIVODARON 200</t>
  </si>
  <si>
    <t>14709</t>
  </si>
  <si>
    <t>125064</t>
  </si>
  <si>
    <t>125065</t>
  </si>
  <si>
    <t>186046</t>
  </si>
  <si>
    <t>TORVACARD 10</t>
  </si>
  <si>
    <t>19591</t>
  </si>
  <si>
    <t>176913</t>
  </si>
  <si>
    <t>Budesonid</t>
  </si>
  <si>
    <t>16305</t>
  </si>
  <si>
    <t>MIFLONID 400</t>
  </si>
  <si>
    <t>INH PLV CPS 120X400RG</t>
  </si>
  <si>
    <t>Celiprolol</t>
  </si>
  <si>
    <t>163143</t>
  </si>
  <si>
    <t>TENOLOC 200</t>
  </si>
  <si>
    <t>POR TBL FLM 30X200MG</t>
  </si>
  <si>
    <t>107849</t>
  </si>
  <si>
    <t>66263</t>
  </si>
  <si>
    <t>ZYRTEC</t>
  </si>
  <si>
    <t>202090</t>
  </si>
  <si>
    <t>17428</t>
  </si>
  <si>
    <t>10185</t>
  </si>
  <si>
    <t>EQUORAL 100 MG</t>
  </si>
  <si>
    <t>85239</t>
  </si>
  <si>
    <t>POR CPS MOL 60X100MG</t>
  </si>
  <si>
    <t>85237</t>
  </si>
  <si>
    <t>POR CPS MOL 60X50MG</t>
  </si>
  <si>
    <t>85236</t>
  </si>
  <si>
    <t>POR CPS MOL 30X50MG</t>
  </si>
  <si>
    <t>85238</t>
  </si>
  <si>
    <t>125122</t>
  </si>
  <si>
    <t>APO-DICLO SR 100</t>
  </si>
  <si>
    <t>115481</t>
  </si>
  <si>
    <t>APO-ENALAPRIL 20 MG</t>
  </si>
  <si>
    <t>125184</t>
  </si>
  <si>
    <t>POR TBL FLM 98X10MG I</t>
  </si>
  <si>
    <t>Esomeprazol</t>
  </si>
  <si>
    <t>147933</t>
  </si>
  <si>
    <t>EMANERA 40 MG</t>
  </si>
  <si>
    <t>POR CPS ETD 90X40MG I</t>
  </si>
  <si>
    <t>183477</t>
  </si>
  <si>
    <t>ESOMEPRAZOL ACTAVIS 40 MG</t>
  </si>
  <si>
    <t>POR TBL ENT 90X40MG II</t>
  </si>
  <si>
    <t>135868</t>
  </si>
  <si>
    <t>ESOMEPRAZOL SANDOZ 20 MG</t>
  </si>
  <si>
    <t>80537</t>
  </si>
  <si>
    <t>QUAMATEL 20 MG</t>
  </si>
  <si>
    <t>80629</t>
  </si>
  <si>
    <t>QUAMATEL 40 MG</t>
  </si>
  <si>
    <t>Felodipin</t>
  </si>
  <si>
    <t>POR TBL PRO 30X5MG</t>
  </si>
  <si>
    <t>59505</t>
  </si>
  <si>
    <t>POR TBL FLM 90X160MG</t>
  </si>
  <si>
    <t>POR TBL RET 90X160MG</t>
  </si>
  <si>
    <t>151192</t>
  </si>
  <si>
    <t>SUPRELIP</t>
  </si>
  <si>
    <t>POR CPS DUR 30X200MG</t>
  </si>
  <si>
    <t>Fexofenadin</t>
  </si>
  <si>
    <t>120930</t>
  </si>
  <si>
    <t>EWOFEX 120 MG POTAHOVANÉ TABLETY</t>
  </si>
  <si>
    <t>POR TBL FLM 50X120MG</t>
  </si>
  <si>
    <t>120938</t>
  </si>
  <si>
    <t>EWOFEX 180 MG POTAHOVANÉ TABLETY</t>
  </si>
  <si>
    <t>POR TBL FLM 50X180MG</t>
  </si>
  <si>
    <t>120939</t>
  </si>
  <si>
    <t>POR TBL FLM 100X180MG</t>
  </si>
  <si>
    <t>Fosinopril</t>
  </si>
  <si>
    <t>84530</t>
  </si>
  <si>
    <t>MONOPRIL 20 MG</t>
  </si>
  <si>
    <t>POR TBL NOB 28X20MG</t>
  </si>
  <si>
    <t>107857</t>
  </si>
  <si>
    <t>APO-GAB 400</t>
  </si>
  <si>
    <t>Gliklazid</t>
  </si>
  <si>
    <t>112666</t>
  </si>
  <si>
    <t>GLYCLADA 30 MG</t>
  </si>
  <si>
    <t>POR TBL RET 60X30MG</t>
  </si>
  <si>
    <t>94959</t>
  </si>
  <si>
    <t>187411</t>
  </si>
  <si>
    <t>Cholekalciferol</t>
  </si>
  <si>
    <t>Indapamid</t>
  </si>
  <si>
    <t>120328</t>
  </si>
  <si>
    <t>POR TBL PRO 90X1.5MG</t>
  </si>
  <si>
    <t>158286</t>
  </si>
  <si>
    <t>INDAP 1,25 MG</t>
  </si>
  <si>
    <t>POR TBL NOB 100X1.25MG</t>
  </si>
  <si>
    <t>Jiná antiinfektiva a antiseptika</t>
  </si>
  <si>
    <t>44315</t>
  </si>
  <si>
    <t>GLOBULUS CUM NATRIO TETRABORICO 0,6 CSC</t>
  </si>
  <si>
    <t>VAG GLB 10X0.6GM</t>
  </si>
  <si>
    <t>17802</t>
  </si>
  <si>
    <t>BRONCHO-VAXOM PRO ADULTIS</t>
  </si>
  <si>
    <t>POR CPS DUR 30X7MG</t>
  </si>
  <si>
    <t>55675</t>
  </si>
  <si>
    <t>RIBOMUNYL</t>
  </si>
  <si>
    <t>55676</t>
  </si>
  <si>
    <t>98189</t>
  </si>
  <si>
    <t>POR GRA SOL 20KS(SÁČKY)</t>
  </si>
  <si>
    <t>21955</t>
  </si>
  <si>
    <t>CORYOL 12,5 MG</t>
  </si>
  <si>
    <t>POR TBL NOB 56X12.5 MG</t>
  </si>
  <si>
    <t>21883</t>
  </si>
  <si>
    <t>CORYOL 6,25 MG</t>
  </si>
  <si>
    <t>POR TBL NOB 56X6.25 MG</t>
  </si>
  <si>
    <t>163426</t>
  </si>
  <si>
    <t>Kyselina askorbová (vitamin C)</t>
  </si>
  <si>
    <t>201312</t>
  </si>
  <si>
    <t>VITAMIN C-INJEKTOPAS 7.5 G</t>
  </si>
  <si>
    <t>INF CNC SOL 7.5G/50ML</t>
  </si>
  <si>
    <t>40522</t>
  </si>
  <si>
    <t>Kyselina tiaprofenová</t>
  </si>
  <si>
    <t>96484</t>
  </si>
  <si>
    <t>SURGAM LÉČIVA</t>
  </si>
  <si>
    <t>POR TBL NOB 20X300MG</t>
  </si>
  <si>
    <t>97864</t>
  </si>
  <si>
    <t>POR CPS DUR 50X250MG</t>
  </si>
  <si>
    <t>Lerkanidipin</t>
  </si>
  <si>
    <t>169623</t>
  </si>
  <si>
    <t>KAPIDIN 10 MG</t>
  </si>
  <si>
    <t>114067</t>
  </si>
  <si>
    <t>32104</t>
  </si>
  <si>
    <t>POR TBL NOB 60X160MG</t>
  </si>
  <si>
    <t>23795</t>
  </si>
  <si>
    <t>GLUCOPHAGE 850 MG</t>
  </si>
  <si>
    <t>POR TBL FLM 100X850MG</t>
  </si>
  <si>
    <t>164660</t>
  </si>
  <si>
    <t>POR TBL FLM 90X850MG</t>
  </si>
  <si>
    <t>POR TBL PRO 28X25MG</t>
  </si>
  <si>
    <t>132638</t>
  </si>
  <si>
    <t>Naftifin</t>
  </si>
  <si>
    <t>49505</t>
  </si>
  <si>
    <t>EXODERIL</t>
  </si>
  <si>
    <t>13316</t>
  </si>
  <si>
    <t>LUSOPRESS</t>
  </si>
  <si>
    <t>Olopatadin</t>
  </si>
  <si>
    <t>Oxybutynin</t>
  </si>
  <si>
    <t>66791</t>
  </si>
  <si>
    <t>DITROPAN</t>
  </si>
  <si>
    <t>93420</t>
  </si>
  <si>
    <t>119688</t>
  </si>
  <si>
    <t>POR TBL ENT 100X40MG I</t>
  </si>
  <si>
    <t>180645</t>
  </si>
  <si>
    <t>125102</t>
  </si>
  <si>
    <t>NOLPAZA 40 MG ENTEROSOLVENTNÍ TABLETY</t>
  </si>
  <si>
    <t>POR TBL ENT 100X1X40MG</t>
  </si>
  <si>
    <t>109406</t>
  </si>
  <si>
    <t>NOLPAZA 20 MG ENTEROSOLVENTNÍ TABLETY</t>
  </si>
  <si>
    <t>POR TBL ENT 140X20MG</t>
  </si>
  <si>
    <t>Sildenafil</t>
  </si>
  <si>
    <t>26914</t>
  </si>
  <si>
    <t>VIAGRA 100 MG</t>
  </si>
  <si>
    <t>POR TBL FLM 12X100MG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</si>
  <si>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</si>
  <si>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</si>
  <si>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</si>
  <si>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</si>
  <si>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</si>
  <si>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</si>
  <si>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29259</t>
  </si>
  <si>
    <t>CIALIS 20 MG</t>
  </si>
  <si>
    <t>POR TBL FLM 4X20MG</t>
  </si>
  <si>
    <t>29260</t>
  </si>
  <si>
    <t>POR TBL FLM 8X20MG</t>
  </si>
  <si>
    <t>14499</t>
  </si>
  <si>
    <t>OMNIC TOCAS 0,4</t>
  </si>
  <si>
    <t>POR TBL PRO 30X0.4MG</t>
  </si>
  <si>
    <t>29678</t>
  </si>
  <si>
    <t>POR TBL NOB 30X1</t>
  </si>
  <si>
    <t>29677</t>
  </si>
  <si>
    <t>POR TBL NOB 84</t>
  </si>
  <si>
    <t>16052</t>
  </si>
  <si>
    <t>SIRDALUD 4 MG</t>
  </si>
  <si>
    <t>Tolperison</t>
  </si>
  <si>
    <t>MYDOCALM 150 MG</t>
  </si>
  <si>
    <t>101793</t>
  </si>
  <si>
    <t>NOAX UNO 200 MG</t>
  </si>
  <si>
    <t>146900</t>
  </si>
  <si>
    <t>146902</t>
  </si>
  <si>
    <t>84797</t>
  </si>
  <si>
    <t>84798</t>
  </si>
  <si>
    <t>135899</t>
  </si>
  <si>
    <t>ZOLPIDEM ORION 10 MG</t>
  </si>
  <si>
    <t>94301</t>
  </si>
  <si>
    <t>Dienogest a ethinylestradiol</t>
  </si>
  <si>
    <t>132607</t>
  </si>
  <si>
    <t>JEANINE</t>
  </si>
  <si>
    <t>POR TBL OBD 3X21</t>
  </si>
  <si>
    <t>200928</t>
  </si>
  <si>
    <t>Salmeterol a flutikason</t>
  </si>
  <si>
    <t>*1004</t>
  </si>
  <si>
    <t>Atenolol a thiazidy</t>
  </si>
  <si>
    <t>163141</t>
  </si>
  <si>
    <t>Cinarizin</t>
  </si>
  <si>
    <t>99886</t>
  </si>
  <si>
    <t>CINARIZIN LEK 25 MG</t>
  </si>
  <si>
    <t>POR TBL NOB 50X25MG</t>
  </si>
  <si>
    <t>47718</t>
  </si>
  <si>
    <t>DOXYCYCLIN AL 100</t>
  </si>
  <si>
    <t>POR TBL NOB 10X100MG</t>
  </si>
  <si>
    <t>97655</t>
  </si>
  <si>
    <t>DOXYBENE 100 MG</t>
  </si>
  <si>
    <t>POR CPS MOL 20X100MG</t>
  </si>
  <si>
    <t>123264</t>
  </si>
  <si>
    <t>CIPRALEX 20 MG/ML</t>
  </si>
  <si>
    <t>23528</t>
  </si>
  <si>
    <t>FENOFIX 200 MG</t>
  </si>
  <si>
    <t>POR CPS DUR 90X200MG</t>
  </si>
  <si>
    <t>56811</t>
  </si>
  <si>
    <t>FURORESE 250</t>
  </si>
  <si>
    <t>POR TBL NOB 50X250MG</t>
  </si>
  <si>
    <t>Isosorbid-dinitrát</t>
  </si>
  <si>
    <t>POR TBL PRO 50X40MG</t>
  </si>
  <si>
    <t>21794</t>
  </si>
  <si>
    <t>MONOTAB SR</t>
  </si>
  <si>
    <t>59467</t>
  </si>
  <si>
    <t>POR TBL PRO 28X100MG</t>
  </si>
  <si>
    <t>56067</t>
  </si>
  <si>
    <t>POR SOL 1X150ML</t>
  </si>
  <si>
    <t>Ketotifen</t>
  </si>
  <si>
    <t>66003</t>
  </si>
  <si>
    <t>KETOTIFEN AL</t>
  </si>
  <si>
    <t>POR CPS DUR 50X1MG</t>
  </si>
  <si>
    <t>141036</t>
  </si>
  <si>
    <t>TROMBEX 75 MG POTAHOVANÉ TABLETY</t>
  </si>
  <si>
    <t>POR TBL FLM 90X75MG</t>
  </si>
  <si>
    <t>POR TBL MND 40</t>
  </si>
  <si>
    <t>25422</t>
  </si>
  <si>
    <t>BONVIVA 150 MG</t>
  </si>
  <si>
    <t>POR TBL FLM 3X150MG</t>
  </si>
  <si>
    <t>30021</t>
  </si>
  <si>
    <t>LETROX 125</t>
  </si>
  <si>
    <t>POR TBL NOB 100X125MCG</t>
  </si>
  <si>
    <t>EUTHYROX 75 MIKROGRAMŮ</t>
  </si>
  <si>
    <t>POR TBL NOB 100X75RG</t>
  </si>
  <si>
    <t>EUTHYROX 150 MIKROGRAMŮ</t>
  </si>
  <si>
    <t>15317</t>
  </si>
  <si>
    <t>187983</t>
  </si>
  <si>
    <t>CERUCAL</t>
  </si>
  <si>
    <t>Midodrin</t>
  </si>
  <si>
    <t>GUTRON 5 MG</t>
  </si>
  <si>
    <t>12893</t>
  </si>
  <si>
    <t>POR TBL NOB 60X100MG</t>
  </si>
  <si>
    <t>119513</t>
  </si>
  <si>
    <t>POR CPS ETD 98X20MG</t>
  </si>
  <si>
    <t>47085</t>
  </si>
  <si>
    <t>POR TBL PRO 100X400MG</t>
  </si>
  <si>
    <t>124091</t>
  </si>
  <si>
    <t>124133</t>
  </si>
  <si>
    <t>Pikosíran sodný, kombinace</t>
  </si>
  <si>
    <t>PICOPREP PRÁŠEK PRO PERORÁLNÍ ROZTOK</t>
  </si>
  <si>
    <t>33324</t>
  </si>
  <si>
    <t>NUTRIDRINK MULTI FIBRE S PŘÍCHUTÍ JAHODOVOU</t>
  </si>
  <si>
    <t>33340</t>
  </si>
  <si>
    <t>DIASIP S PŘÍCHUTÍ VANILKOVOU</t>
  </si>
  <si>
    <t>13470</t>
  </si>
  <si>
    <t>RAMIL 1,25</t>
  </si>
  <si>
    <t>POR TBL NOB 90X1.25MG</t>
  </si>
  <si>
    <t>23957</t>
  </si>
  <si>
    <t>AMPRILAN 1,25</t>
  </si>
  <si>
    <t>184404</t>
  </si>
  <si>
    <t>SORVASTA 15 MG</t>
  </si>
  <si>
    <t>POR TBL FLM 100X15MG</t>
  </si>
  <si>
    <t>107887</t>
  </si>
  <si>
    <t>POR CPS DUR 100X50MG</t>
  </si>
  <si>
    <t>125077</t>
  </si>
  <si>
    <t>APO-SIMVA 10</t>
  </si>
  <si>
    <t>42780</t>
  </si>
  <si>
    <t>TRALGIT SR 200</t>
  </si>
  <si>
    <t>57793</t>
  </si>
  <si>
    <t>TRAMAL KAPKY 100 MG/1 ML</t>
  </si>
  <si>
    <t>187016</t>
  </si>
  <si>
    <t>TRIMETAZIDIN TEVA RETARD 35 MG</t>
  </si>
  <si>
    <t>POR TBL PRO 120X35MG</t>
  </si>
  <si>
    <t>Urapidil</t>
  </si>
  <si>
    <t>140394</t>
  </si>
  <si>
    <t>BLESSIN PLUS H 160/12,5 MG</t>
  </si>
  <si>
    <t>POR TBL FLM 98X160/12.5MG</t>
  </si>
  <si>
    <t>146896</t>
  </si>
  <si>
    <t>198057</t>
  </si>
  <si>
    <t>59756</t>
  </si>
  <si>
    <t>FRONTIN 0,5 MG</t>
  </si>
  <si>
    <t>125052</t>
  </si>
  <si>
    <t>15382</t>
  </si>
  <si>
    <t>132529</t>
  </si>
  <si>
    <t>TORVACARD 20</t>
  </si>
  <si>
    <t>153973</t>
  </si>
  <si>
    <t>AZITROMYCIN MYLAN 500 MG</t>
  </si>
  <si>
    <t>Baklofen</t>
  </si>
  <si>
    <t>BACLOFEN-POLPHARMA 10 MG</t>
  </si>
  <si>
    <t>139478</t>
  </si>
  <si>
    <t>BETAMED 20 MG</t>
  </si>
  <si>
    <t>POR TBL FLM 50X20MG</t>
  </si>
  <si>
    <t>Brinzolamid</t>
  </si>
  <si>
    <t>26249</t>
  </si>
  <si>
    <t>AZOPT 10 MG/ML</t>
  </si>
  <si>
    <t>OPH GTT SUS 3X5ML</t>
  </si>
  <si>
    <t>114263</t>
  </si>
  <si>
    <t>APO-CETIRIZIN 10 MG</t>
  </si>
  <si>
    <t>17427</t>
  </si>
  <si>
    <t>POR TBL FLM 60X10 MG</t>
  </si>
  <si>
    <t>17434</t>
  </si>
  <si>
    <t>POR TBL FLM 90X20 MG</t>
  </si>
  <si>
    <t>17435</t>
  </si>
  <si>
    <t>POR TBL FLM 100X20 MG</t>
  </si>
  <si>
    <t>178661</t>
  </si>
  <si>
    <t>DESLORATADIN +PHARMA 5 MG POTAHOVANÉ TABLETY</t>
  </si>
  <si>
    <t>POR TBL FLM 50X5MG I</t>
  </si>
  <si>
    <t>154890</t>
  </si>
  <si>
    <t>107807</t>
  </si>
  <si>
    <t>25263</t>
  </si>
  <si>
    <t>POR PLV SOL 10X225MG</t>
  </si>
  <si>
    <t>147921</t>
  </si>
  <si>
    <t>EMANERA 20 MG</t>
  </si>
  <si>
    <t>POR CPS ETD 90X20MG I</t>
  </si>
  <si>
    <t>176522</t>
  </si>
  <si>
    <t>Flutikason-furoát</t>
  </si>
  <si>
    <t>29814</t>
  </si>
  <si>
    <t>AVAMYS</t>
  </si>
  <si>
    <t>NAS SPR SUS 30X27.5RG</t>
  </si>
  <si>
    <t>AVAMYS 27 MIKROGRAMŮ/DÁVKA</t>
  </si>
  <si>
    <t>29815</t>
  </si>
  <si>
    <t>NAS SPR SUS 60X27.5RG</t>
  </si>
  <si>
    <t>NAS SPR SUS 120X27.5RG</t>
  </si>
  <si>
    <t>Glimepirid</t>
  </si>
  <si>
    <t>128446</t>
  </si>
  <si>
    <t>MEDOPIRID 4 MG</t>
  </si>
  <si>
    <t>Guajfenesin</t>
  </si>
  <si>
    <t>94234</t>
  </si>
  <si>
    <t>GUAJACURAN</t>
  </si>
  <si>
    <t>POR TBL OBD 30X200MG</t>
  </si>
  <si>
    <t>20031</t>
  </si>
  <si>
    <t>RAWEL SR</t>
  </si>
  <si>
    <t>102600</t>
  </si>
  <si>
    <t>POR TBL NOB 100X6,25MG</t>
  </si>
  <si>
    <t>10680</t>
  </si>
  <si>
    <t>POR TBL NOB 30X12.5MG</t>
  </si>
  <si>
    <t>Kombinace různých antibiotik</t>
  </si>
  <si>
    <t>OPH UNG 1X5GM</t>
  </si>
  <si>
    <t>40523</t>
  </si>
  <si>
    <t>INF CNC SOL 20X7.5G/50ML</t>
  </si>
  <si>
    <t>24426</t>
  </si>
  <si>
    <t>VALPROAT CHRONO SANDOZ 500 MG</t>
  </si>
  <si>
    <t>POR TBL PRO 90X500MG</t>
  </si>
  <si>
    <t>107169</t>
  </si>
  <si>
    <t>LORISTA 100</t>
  </si>
  <si>
    <t>POR TBL FLM 98X100MG</t>
  </si>
  <si>
    <t>13888</t>
  </si>
  <si>
    <t>POR TBL FLM 90X12.5MG</t>
  </si>
  <si>
    <t>13887</t>
  </si>
  <si>
    <t>POR TBL FLM 60X12.5MG</t>
  </si>
  <si>
    <t>104712</t>
  </si>
  <si>
    <t>POR TBL FLM 84X50/12.5MG</t>
  </si>
  <si>
    <t>23794</t>
  </si>
  <si>
    <t>40367</t>
  </si>
  <si>
    <t>125516</t>
  </si>
  <si>
    <t>APO-METOPROLOL 50</t>
  </si>
  <si>
    <t>POR TBL NOB 100X50MG</t>
  </si>
  <si>
    <t>58036</t>
  </si>
  <si>
    <t>POR TBL PRO 56X50MG</t>
  </si>
  <si>
    <t>163155</t>
  </si>
  <si>
    <t>122112</t>
  </si>
  <si>
    <t>9158</t>
  </si>
  <si>
    <t>POR SOL 1X30ML</t>
  </si>
  <si>
    <t>20028</t>
  </si>
  <si>
    <t>AGAPURIN SR 400</t>
  </si>
  <si>
    <t>POR TBL PRO 100X400 MG</t>
  </si>
  <si>
    <t>124105</t>
  </si>
  <si>
    <t>126023</t>
  </si>
  <si>
    <t>33621</t>
  </si>
  <si>
    <t>FRESUBIN ENERGY FIBRE ČOKOLÁDA</t>
  </si>
  <si>
    <t>POR SOL 24X200ML</t>
  </si>
  <si>
    <t>33625</t>
  </si>
  <si>
    <t>FRESUBIN ENERGY FIBRE BANÁN</t>
  </si>
  <si>
    <t>33855</t>
  </si>
  <si>
    <t>NUTRIDRINK BALÍČEK 5 + 1</t>
  </si>
  <si>
    <t>500714</t>
  </si>
  <si>
    <t>15419</t>
  </si>
  <si>
    <t>SERTRALIN 50 GENERICON</t>
  </si>
  <si>
    <t>Síran železnatý a kyselina listová</t>
  </si>
  <si>
    <t>92160</t>
  </si>
  <si>
    <t>TARDYFERON-FOL</t>
  </si>
  <si>
    <t>THEOPLUS 300</t>
  </si>
  <si>
    <t>POR TBL PRO 30X300MG</t>
  </si>
  <si>
    <t>192725</t>
  </si>
  <si>
    <t>TRAMYLPA 37,5 MG/325 MG</t>
  </si>
  <si>
    <t>POR TBL FLM 70</t>
  </si>
  <si>
    <t>Vinpocetin</t>
  </si>
  <si>
    <t>11485</t>
  </si>
  <si>
    <t>INJ SOL 5X2ML</t>
  </si>
  <si>
    <t>11486</t>
  </si>
  <si>
    <t>INJ SOL 25X2ML</t>
  </si>
  <si>
    <t>94744</t>
  </si>
  <si>
    <t>146892</t>
  </si>
  <si>
    <t>198055</t>
  </si>
  <si>
    <t>180087</t>
  </si>
  <si>
    <t>SYMBICORT TURBUHALER 200 MIKROGRAMŮ/ 6 MIKROGRAMŮ/ INHALACE</t>
  </si>
  <si>
    <t>INH PLV 1X120DÁV</t>
  </si>
  <si>
    <t>*1014</t>
  </si>
  <si>
    <t>*1019</t>
  </si>
  <si>
    <t>75939</t>
  </si>
  <si>
    <t>ACECOR 400</t>
  </si>
  <si>
    <t>1631</t>
  </si>
  <si>
    <t>PURINOL 100 MG</t>
  </si>
  <si>
    <t>125049</t>
  </si>
  <si>
    <t>POR TBL NOB 84X10MG</t>
  </si>
  <si>
    <t>Antipropulziva</t>
  </si>
  <si>
    <t>Avokádový a sójový olej, nezmýdelnitelné</t>
  </si>
  <si>
    <t>49688</t>
  </si>
  <si>
    <t>PIASCLEDINE 300</t>
  </si>
  <si>
    <t>94164</t>
  </si>
  <si>
    <t>CONCOR 5</t>
  </si>
  <si>
    <t>5476</t>
  </si>
  <si>
    <t>POR TBL FLM 7X10MG</t>
  </si>
  <si>
    <t>114262</t>
  </si>
  <si>
    <t>132523</t>
  </si>
  <si>
    <t>Dabigatran-etexilát</t>
  </si>
  <si>
    <t>29328</t>
  </si>
  <si>
    <t>PRADAXA 110 MG</t>
  </si>
  <si>
    <t>POR CPS DUR 60X1X110MG</t>
  </si>
  <si>
    <t>147612</t>
  </si>
  <si>
    <t>GENTADEX 5 MG/ML + 1 MG/ML</t>
  </si>
  <si>
    <t>132547</t>
  </si>
  <si>
    <t>132647</t>
  </si>
  <si>
    <t>INJ SOL 10X0.4ML/4KU</t>
  </si>
  <si>
    <t>INJ SOL ISP 10X0.8ML/8KU</t>
  </si>
  <si>
    <t>176521</t>
  </si>
  <si>
    <t>107135</t>
  </si>
  <si>
    <t>DALACIN C 150 MG</t>
  </si>
  <si>
    <t>POR CPS DUR 16X150MG</t>
  </si>
  <si>
    <t>4234</t>
  </si>
  <si>
    <t>INJ SOL 1X2ML/300MG</t>
  </si>
  <si>
    <t>Klíšťová encefalitida, inaktivovaný celý virus</t>
  </si>
  <si>
    <t>55111</t>
  </si>
  <si>
    <t>FSME-IMMUN 0,5 ML BAXTER</t>
  </si>
  <si>
    <t>INJ SUS ISP 1X0.5ML/DÁV+ INTJ</t>
  </si>
  <si>
    <t>29885</t>
  </si>
  <si>
    <t>16595</t>
  </si>
  <si>
    <t>POR GTT SOL 30 ML</t>
  </si>
  <si>
    <t>85143</t>
  </si>
  <si>
    <t>Levokabastin</t>
  </si>
  <si>
    <t>147466</t>
  </si>
  <si>
    <t>EUTHYROX 137 MIKROGRAMŮ</t>
  </si>
  <si>
    <t>POR TBL NOB 100X137RG II</t>
  </si>
  <si>
    <t>Midazolam</t>
  </si>
  <si>
    <t>15013</t>
  </si>
  <si>
    <t>DORMICUM 7,5 MG</t>
  </si>
  <si>
    <t>POR TBL FLM 10X7.5MG</t>
  </si>
  <si>
    <t>POR CPS ETD 28X10MG SKLO</t>
  </si>
  <si>
    <t>157234</t>
  </si>
  <si>
    <t>OMEPRAZOL ACTAVIS 10 MG</t>
  </si>
  <si>
    <t>POR CPS ETD 90X10MG</t>
  </si>
  <si>
    <t>Paroxetin</t>
  </si>
  <si>
    <t>136249</t>
  </si>
  <si>
    <t>50118</t>
  </si>
  <si>
    <t>TRIASYN 2,5/2,5 MG</t>
  </si>
  <si>
    <t>Ranitidin</t>
  </si>
  <si>
    <t>96056</t>
  </si>
  <si>
    <t>RANISAN 150 MG</t>
  </si>
  <si>
    <t>168906</t>
  </si>
  <si>
    <t>POR TBL FLM 100X1X20MG</t>
  </si>
  <si>
    <t>500719</t>
  </si>
  <si>
    <t>POR TBL FLM 100X1X10MG</t>
  </si>
  <si>
    <t>500715</t>
  </si>
  <si>
    <t>Síran železnatý</t>
  </si>
  <si>
    <t>14712</t>
  </si>
  <si>
    <t>TARDYFERON</t>
  </si>
  <si>
    <t>115449</t>
  </si>
  <si>
    <t>SUMATRIPTAN ACTAVIS 50 MG</t>
  </si>
  <si>
    <t>POR TBL OBD 6X50MG</t>
  </si>
  <si>
    <t>14498</t>
  </si>
  <si>
    <t>POR TBL PRO 100X0.4MG</t>
  </si>
  <si>
    <t>158198</t>
  </si>
  <si>
    <t>TELMISARTAN SANDOZ 80 MG</t>
  </si>
  <si>
    <t>Telmisartan a amlodipin</t>
  </si>
  <si>
    <t>167859</t>
  </si>
  <si>
    <t>TWYNSTA 80 MG/10 MG</t>
  </si>
  <si>
    <t>167863</t>
  </si>
  <si>
    <t>29679</t>
  </si>
  <si>
    <t>Tetryzolin, kombinace</t>
  </si>
  <si>
    <t>47516</t>
  </si>
  <si>
    <t>192340</t>
  </si>
  <si>
    <t>POR TBL NOB 100X2MG</t>
  </si>
  <si>
    <t>163147</t>
  </si>
  <si>
    <t>58138</t>
  </si>
  <si>
    <t>53914</t>
  </si>
  <si>
    <t>AZITROMYCIN SANDOZ 250 MG</t>
  </si>
  <si>
    <t>POR TBL FLM 12X250MG</t>
  </si>
  <si>
    <t>158711</t>
  </si>
  <si>
    <t>BISOPROLOL MYLAN 10 MG</t>
  </si>
  <si>
    <t>151832</t>
  </si>
  <si>
    <t>RCT UNG 1X30GM</t>
  </si>
  <si>
    <t>114290</t>
  </si>
  <si>
    <t>APO-CITAL 20 MG</t>
  </si>
  <si>
    <t>POR TBL FLM 84X20MG</t>
  </si>
  <si>
    <t>41790</t>
  </si>
  <si>
    <t>POR TBL RET 20X60MG</t>
  </si>
  <si>
    <t>Draslík</t>
  </si>
  <si>
    <t>Inosin pranobex</t>
  </si>
  <si>
    <t>107676</t>
  </si>
  <si>
    <t>ISOPRINOSINE</t>
  </si>
  <si>
    <t>Ivabradin</t>
  </si>
  <si>
    <t>25979</t>
  </si>
  <si>
    <t>PROCORALAN 7,5 MG</t>
  </si>
  <si>
    <t>POR TBL FLM 28X7,5MG</t>
  </si>
  <si>
    <t>Jodovaný povidon</t>
  </si>
  <si>
    <t>DRM SOL 1X120ML</t>
  </si>
  <si>
    <t>Kyselina alendronová a cholekalciferol</t>
  </si>
  <si>
    <t>25416</t>
  </si>
  <si>
    <t>FOSAVANCE 70 MG/2800 IU</t>
  </si>
  <si>
    <t>POR TBL NOB 12</t>
  </si>
  <si>
    <t>Levodopa a inhibitor dekarboxylázy</t>
  </si>
  <si>
    <t>ISICOM 100 MG</t>
  </si>
  <si>
    <t>119900</t>
  </si>
  <si>
    <t>POR TBL FLM 50X8MG</t>
  </si>
  <si>
    <t>187266</t>
  </si>
  <si>
    <t>POR TBL NOB 15X10MG</t>
  </si>
  <si>
    <t>Mianserin</t>
  </si>
  <si>
    <t>45771</t>
  </si>
  <si>
    <t>MIABENE 30 MG</t>
  </si>
  <si>
    <t>POR TBL FLM 20X30MG</t>
  </si>
  <si>
    <t>Oxikonazol</t>
  </si>
  <si>
    <t>117521</t>
  </si>
  <si>
    <t>TAFLOSIN 0,4 MG</t>
  </si>
  <si>
    <t>POR CPS RDR 50X0,4MG</t>
  </si>
  <si>
    <t>Umělé slzy a jiné indiferentní přípravky</t>
  </si>
  <si>
    <t>OPH GTT SOL 1X15ML</t>
  </si>
  <si>
    <t>DRM UNG 1X30GM 0.05%</t>
  </si>
  <si>
    <t>132810</t>
  </si>
  <si>
    <t>114292</t>
  </si>
  <si>
    <t>POR TBL PRO 4X7X80MG</t>
  </si>
  <si>
    <t>120959</t>
  </si>
  <si>
    <t>FLUVASTATIN ACTAVIS 80 MG</t>
  </si>
  <si>
    <t>POR TBL PRO 50X80MG</t>
  </si>
  <si>
    <t>200994</t>
  </si>
  <si>
    <t>76708</t>
  </si>
  <si>
    <t>ACCUZIDE 10</t>
  </si>
  <si>
    <t>132844</t>
  </si>
  <si>
    <t>162482</t>
  </si>
  <si>
    <t>IBUPROFEN AL 400</t>
  </si>
  <si>
    <t>POR TBL FLM 10X400MG</t>
  </si>
  <si>
    <t>Irbesartan</t>
  </si>
  <si>
    <t>194144</t>
  </si>
  <si>
    <t>POR TBL FLM 90X150MG</t>
  </si>
  <si>
    <t>21563</t>
  </si>
  <si>
    <t>14839</t>
  </si>
  <si>
    <t>DILATREND 6,25</t>
  </si>
  <si>
    <t>POR TBL NOB 30X6.25MG</t>
  </si>
  <si>
    <t>POR CPS DUR 50-SKLO</t>
  </si>
  <si>
    <t>132526</t>
  </si>
  <si>
    <t>HELICID 10</t>
  </si>
  <si>
    <t>3378</t>
  </si>
  <si>
    <t>POR TBL NOB 20X120MG</t>
  </si>
  <si>
    <t>189084</t>
  </si>
  <si>
    <t>POR TBL MND 180</t>
  </si>
  <si>
    <t>191729</t>
  </si>
  <si>
    <t>POR TBL FLM 20X100MG</t>
  </si>
  <si>
    <t>132553</t>
  </si>
  <si>
    <t>ATORIS 10</t>
  </si>
  <si>
    <t>159819</t>
  </si>
  <si>
    <t>AMLATOR 20 MG/5 MG POTAHOVANÉ TABLETY</t>
  </si>
  <si>
    <t>3802</t>
  </si>
  <si>
    <t>POR TBL FLM 56X2.5MG</t>
  </si>
  <si>
    <t>132639</t>
  </si>
  <si>
    <t>200877</t>
  </si>
  <si>
    <t>CITALOPRAM +PHARMA 20 MG</t>
  </si>
  <si>
    <t>26324</t>
  </si>
  <si>
    <t>POR TBL FLM 10X5MG</t>
  </si>
  <si>
    <t>26326</t>
  </si>
  <si>
    <t>POR TBL FLM 15X5MG</t>
  </si>
  <si>
    <t>26325</t>
  </si>
  <si>
    <t>26344</t>
  </si>
  <si>
    <t>POR LYO 7X5MG</t>
  </si>
  <si>
    <t>Dienogest a estradiol</t>
  </si>
  <si>
    <t>129928</t>
  </si>
  <si>
    <t>QLAIRA</t>
  </si>
  <si>
    <t>POR TBL FLM 1X28</t>
  </si>
  <si>
    <t>129929</t>
  </si>
  <si>
    <t>58142</t>
  </si>
  <si>
    <t>DICLOFENAC AL 50</t>
  </si>
  <si>
    <t>132806</t>
  </si>
  <si>
    <t>185435</t>
  </si>
  <si>
    <t>87073</t>
  </si>
  <si>
    <t>POR PLV SOL 20X225MG</t>
  </si>
  <si>
    <t>147923</t>
  </si>
  <si>
    <t>POR CPS ETD 100X20MG I</t>
  </si>
  <si>
    <t>Fenoxymethylpenicilin</t>
  </si>
  <si>
    <t>92805</t>
  </si>
  <si>
    <t>V-PENICILIN 250 MG SLOVAKOFARMA</t>
  </si>
  <si>
    <t>POR TBL NOB 30X250MG</t>
  </si>
  <si>
    <t>Hydrokortison-butyrát</t>
  </si>
  <si>
    <t>LOCOID 0,1%</t>
  </si>
  <si>
    <t>75289</t>
  </si>
  <si>
    <t>DOLGIT KRÉM</t>
  </si>
  <si>
    <t>99579</t>
  </si>
  <si>
    <t>BRUFEN 400</t>
  </si>
  <si>
    <t>191952</t>
  </si>
  <si>
    <t>48262</t>
  </si>
  <si>
    <t>PLV ADS 1X5GM</t>
  </si>
  <si>
    <t>PAMYCON NA PŘÍPRAVU KAPEK</t>
  </si>
  <si>
    <t>DRM PLV SOL 1X1LAH</t>
  </si>
  <si>
    <t>10553</t>
  </si>
  <si>
    <t>FERMALAC VAGINAL</t>
  </si>
  <si>
    <t>VAG CPS DUR 10</t>
  </si>
  <si>
    <t>Kolchicin</t>
  </si>
  <si>
    <t>119697</t>
  </si>
  <si>
    <t>COLCHICUM-DISPERT</t>
  </si>
  <si>
    <t>POR TBL OBD 20X500RG</t>
  </si>
  <si>
    <t>26243</t>
  </si>
  <si>
    <t>POR TBL FLM 84X50MG</t>
  </si>
  <si>
    <t>124339</t>
  </si>
  <si>
    <t>137170</t>
  </si>
  <si>
    <t>Mebeverin</t>
  </si>
  <si>
    <t>100301</t>
  </si>
  <si>
    <t>DUSPATALIN RETARD</t>
  </si>
  <si>
    <t>POR CPS RDR 30X200MG</t>
  </si>
  <si>
    <t>Mesalazin</t>
  </si>
  <si>
    <t>PENTASA SLOW RELEASE TABLETS 500 MG</t>
  </si>
  <si>
    <t>POR TBL RET 100X500MG</t>
  </si>
  <si>
    <t>47299</t>
  </si>
  <si>
    <t>DRM CRM 1X10GM 0.1%</t>
  </si>
  <si>
    <t>199349</t>
  </si>
  <si>
    <t>14813</t>
  </si>
  <si>
    <t>KREON 10 000</t>
  </si>
  <si>
    <t>POR CPS ETD 20</t>
  </si>
  <si>
    <t>128710</t>
  </si>
  <si>
    <t>POR TBL NOB 98X20MG</t>
  </si>
  <si>
    <t>Norethisteron</t>
  </si>
  <si>
    <t>180627</t>
  </si>
  <si>
    <t>180663</t>
  </si>
  <si>
    <t>POR TBL ENT 50X40MG HOSP</t>
  </si>
  <si>
    <t>33382</t>
  </si>
  <si>
    <t>33383</t>
  </si>
  <si>
    <t>33384</t>
  </si>
  <si>
    <t>FORTICARE S PŘÍCHUTÍ POMERANČ A CITRON</t>
  </si>
  <si>
    <t>33346</t>
  </si>
  <si>
    <t>POR SOL 1X125ML</t>
  </si>
  <si>
    <t>58838</t>
  </si>
  <si>
    <t>PROPANORM 300 MG</t>
  </si>
  <si>
    <t>POR TBL FLM 50X300MG</t>
  </si>
  <si>
    <t>56983</t>
  </si>
  <si>
    <t>POR TBL NOB 99X2.5MG</t>
  </si>
  <si>
    <t>13388</t>
  </si>
  <si>
    <t>POR CPS MOL 25X40MG</t>
  </si>
  <si>
    <t>POR TBL OBD 50X150MG</t>
  </si>
  <si>
    <t>POR TBL OBD 100X150MG</t>
  </si>
  <si>
    <t>MAGNESIUM SULFURICUM BIOTIKA 20%</t>
  </si>
  <si>
    <t>INJ SOL 5X10ML 20%</t>
  </si>
  <si>
    <t>92195</t>
  </si>
  <si>
    <t>57339</t>
  </si>
  <si>
    <t>POR TBL NOB 100X25MG(LAHV.)</t>
  </si>
  <si>
    <t>187418</t>
  </si>
  <si>
    <t>59671</t>
  </si>
  <si>
    <t>POR TBL PRO 10X100MG</t>
  </si>
  <si>
    <t>191960</t>
  </si>
  <si>
    <t>POR CPS DUR 20X50MG II</t>
  </si>
  <si>
    <t>94294</t>
  </si>
  <si>
    <t>88111</t>
  </si>
  <si>
    <t>84895</t>
  </si>
  <si>
    <t>ZINNAT 125 MG</t>
  </si>
  <si>
    <t>POR TBL FLM 10X125MG</t>
  </si>
  <si>
    <t>17424</t>
  </si>
  <si>
    <t>POR TBL FLM 20X10 MG</t>
  </si>
  <si>
    <t>Dexpanthenol</t>
  </si>
  <si>
    <t>97579</t>
  </si>
  <si>
    <t>45273</t>
  </si>
  <si>
    <t>ENAP 5 MG</t>
  </si>
  <si>
    <t>147928</t>
  </si>
  <si>
    <t>POR CPS ETD 28X40MG I</t>
  </si>
  <si>
    <t>45996</t>
  </si>
  <si>
    <t>OSPEN 500</t>
  </si>
  <si>
    <t>POR TBL FLM 30X500KU</t>
  </si>
  <si>
    <t>191877</t>
  </si>
  <si>
    <t>INDAPAMID PMCS 2,5 MG</t>
  </si>
  <si>
    <t>Kalcium-folinát</t>
  </si>
  <si>
    <t>41629</t>
  </si>
  <si>
    <t>10604</t>
  </si>
  <si>
    <t>LORISTA 50</t>
  </si>
  <si>
    <t>Mykofenolová kyselina</t>
  </si>
  <si>
    <t>100309</t>
  </si>
  <si>
    <t>Tetrazepam</t>
  </si>
  <si>
    <t>57780</t>
  </si>
  <si>
    <t>MYOLASTAN</t>
  </si>
  <si>
    <t>POR TBL FLM 20X50MG</t>
  </si>
  <si>
    <t>19592</t>
  </si>
  <si>
    <t>19593</t>
  </si>
  <si>
    <t>10183</t>
  </si>
  <si>
    <t>EQUORAL 25 MG</t>
  </si>
  <si>
    <t>193503</t>
  </si>
  <si>
    <t>PRADAXA 150 MG</t>
  </si>
  <si>
    <t>POR CPS DUR 100X150MG</t>
  </si>
  <si>
    <t>167767</t>
  </si>
  <si>
    <t>FERRIPROX 1000 MG</t>
  </si>
  <si>
    <t>POR TBL FLM 100X1000MG</t>
  </si>
  <si>
    <t>Kyselina fusidová</t>
  </si>
  <si>
    <t>84492</t>
  </si>
  <si>
    <t>DRM CRM 1X15GM 2%</t>
  </si>
  <si>
    <t>120810</t>
  </si>
  <si>
    <t>1813</t>
  </si>
  <si>
    <t>PIRAMIL 5 MG</t>
  </si>
  <si>
    <t>16369</t>
  </si>
  <si>
    <t>POR TBL NOB 100X5MG I</t>
  </si>
  <si>
    <t>201612</t>
  </si>
  <si>
    <t>94249</t>
  </si>
  <si>
    <t>19590</t>
  </si>
  <si>
    <t>Cilazapril</t>
  </si>
  <si>
    <t>125440</t>
  </si>
  <si>
    <t>INHIBACE 2,5 MG</t>
  </si>
  <si>
    <t>POR TBL FLM 100X2.5MG</t>
  </si>
  <si>
    <t>171177</t>
  </si>
  <si>
    <t>VOLTAREN FORTE 2,32%</t>
  </si>
  <si>
    <t>Duloxetin</t>
  </si>
  <si>
    <t>28389</t>
  </si>
  <si>
    <t>CYMBALTA 60 MG</t>
  </si>
  <si>
    <t>POR CPS ETD 28X60MG</t>
  </si>
  <si>
    <t>28390</t>
  </si>
  <si>
    <t>POR CPS ETD 84X60MG</t>
  </si>
  <si>
    <t>191880</t>
  </si>
  <si>
    <t>POR TBL NOB 100X2.5MG</t>
  </si>
  <si>
    <t>23315</t>
  </si>
  <si>
    <t>FROMILID UNO</t>
  </si>
  <si>
    <t>158391</t>
  </si>
  <si>
    <t>CLOPIDOGREL ACCORD 75 MG POTAHOVANÉ TABLETY</t>
  </si>
  <si>
    <t>86022</t>
  </si>
  <si>
    <t>TALVOSILEN FORTE</t>
  </si>
  <si>
    <t>POR CPS DUR 10</t>
  </si>
  <si>
    <t>72812</t>
  </si>
  <si>
    <t>ANOPYRIN 30 MG</t>
  </si>
  <si>
    <t>POR TBL NOB 50X30MG</t>
  </si>
  <si>
    <t>POR TBL NOB 2X10X100MG</t>
  </si>
  <si>
    <t>Lisinopril</t>
  </si>
  <si>
    <t>53642</t>
  </si>
  <si>
    <t>DIROTON 10 MG</t>
  </si>
  <si>
    <t>POR TBL NOB 28X10MG</t>
  </si>
  <si>
    <t>53643</t>
  </si>
  <si>
    <t>DIROTON 20 MG</t>
  </si>
  <si>
    <t>Metformin a sitagliptin</t>
  </si>
  <si>
    <t>500132</t>
  </si>
  <si>
    <t>JANUMET 50 MG/850 MG</t>
  </si>
  <si>
    <t>POR TBL FLM 28X50MG/850MG</t>
  </si>
  <si>
    <t>194598</t>
  </si>
  <si>
    <t>POR TBL FLM 168X50MG/850MG</t>
  </si>
  <si>
    <t>3198</t>
  </si>
  <si>
    <t>EMZOK 50 MG</t>
  </si>
  <si>
    <t>14449</t>
  </si>
  <si>
    <t>POR CPS DUR 56X20MG</t>
  </si>
  <si>
    <t>157241</t>
  </si>
  <si>
    <t>POR CPS ETD 30X20MG</t>
  </si>
  <si>
    <t>170659</t>
  </si>
  <si>
    <t>AMLESSA 4 MG/5 MG</t>
  </si>
  <si>
    <t>170658</t>
  </si>
  <si>
    <t>49016</t>
  </si>
  <si>
    <t>Ramipril a diuretika</t>
  </si>
  <si>
    <t>51403</t>
  </si>
  <si>
    <t>AMPRILAN H 5 MG/25 MG</t>
  </si>
  <si>
    <t>166422</t>
  </si>
  <si>
    <t>RILMENIDIN TEVA 1 MG TABLETY</t>
  </si>
  <si>
    <t>POR TBL NOB 60X1MG</t>
  </si>
  <si>
    <t>Stroncium-ranelát</t>
  </si>
  <si>
    <t>28270</t>
  </si>
  <si>
    <t>PROTELOS 2 G</t>
  </si>
  <si>
    <t>POR GRA SUS 56X2GM</t>
  </si>
  <si>
    <t>28271</t>
  </si>
  <si>
    <t>POR GRA SUS 84X2GM</t>
  </si>
  <si>
    <t>26554</t>
  </si>
  <si>
    <t>POR TBL NOB 28X80MG</t>
  </si>
  <si>
    <t>164388</t>
  </si>
  <si>
    <t>17924</t>
  </si>
  <si>
    <t>164889</t>
  </si>
  <si>
    <t>POR TBL FLM 180</t>
  </si>
  <si>
    <t>45330</t>
  </si>
  <si>
    <t>POR GTT SOL+INH SOL 100ML</t>
  </si>
  <si>
    <t>99366</t>
  </si>
  <si>
    <t>AMOKSIKLAV 457 MG/5 ML</t>
  </si>
  <si>
    <t>POR PLV SUS 70ML</t>
  </si>
  <si>
    <t>26635</t>
  </si>
  <si>
    <t>EMEND 125 MG</t>
  </si>
  <si>
    <t>POR CPS DUR 1X125MG</t>
  </si>
  <si>
    <t>26632</t>
  </si>
  <si>
    <t>EMEND 80 MG</t>
  </si>
  <si>
    <t>POR CPS DUR 1X80MG</t>
  </si>
  <si>
    <t>199645</t>
  </si>
  <si>
    <t>IMURAN 25 MG</t>
  </si>
  <si>
    <t>POR TBL FLM 100X25MG</t>
  </si>
  <si>
    <t>INJ+INF PLV SOL 1X500MG</t>
  </si>
  <si>
    <t>Dimetinden</t>
  </si>
  <si>
    <t>Diosmektit</t>
  </si>
  <si>
    <t>132663</t>
  </si>
  <si>
    <t>POR PLV SUS 30X3GM</t>
  </si>
  <si>
    <t>Elektrolyty</t>
  </si>
  <si>
    <t>199372</t>
  </si>
  <si>
    <t>Imidazolové a triazolové deriváty, kombinace</t>
  </si>
  <si>
    <t>16896</t>
  </si>
  <si>
    <t>IMAZOL PLUS</t>
  </si>
  <si>
    <t>100338</t>
  </si>
  <si>
    <t>Nystatin, kombinace</t>
  </si>
  <si>
    <t>92490</t>
  </si>
  <si>
    <t>MACMIROR COMPLEX 500</t>
  </si>
  <si>
    <t>VAG GLB 8</t>
  </si>
  <si>
    <t>115308</t>
  </si>
  <si>
    <t>POR CPS ETD 14X20MG HDPE</t>
  </si>
  <si>
    <t>50771</t>
  </si>
  <si>
    <t>AGAPURIN SR 600</t>
  </si>
  <si>
    <t>POR TBL PRO 100X600MG</t>
  </si>
  <si>
    <t>84003</t>
  </si>
  <si>
    <t>RCT SUP 6X100MG</t>
  </si>
  <si>
    <t>POR TBL SUS 6X50MG</t>
  </si>
  <si>
    <t>Triamcinolon a antiseptika</t>
  </si>
  <si>
    <t>TRIAMCINOLON E LÉČIVA</t>
  </si>
  <si>
    <t>DRM UNG 1X20GM</t>
  </si>
  <si>
    <t>146890</t>
  </si>
  <si>
    <t>155859</t>
  </si>
  <si>
    <t>SUMAMED 500 MG</t>
  </si>
  <si>
    <t>19756</t>
  </si>
  <si>
    <t>DRM UNG 1X15GM 0.05%</t>
  </si>
  <si>
    <t>132710</t>
  </si>
  <si>
    <t>132688</t>
  </si>
  <si>
    <t>97654</t>
  </si>
  <si>
    <t>POR CPS MOL 10X100MG</t>
  </si>
  <si>
    <t>147916</t>
  </si>
  <si>
    <t>POR CPS ETD 28X20MG I</t>
  </si>
  <si>
    <t>13459</t>
  </si>
  <si>
    <t>201970</t>
  </si>
  <si>
    <t>Loratadin</t>
  </si>
  <si>
    <t>83527</t>
  </si>
  <si>
    <t>CLARITINE</t>
  </si>
  <si>
    <t>180643</t>
  </si>
  <si>
    <t>POR TBL ENT 60X40MG II</t>
  </si>
  <si>
    <t>Retinol</t>
  </si>
  <si>
    <t>347</t>
  </si>
  <si>
    <t>VITAMIN A-SLOVAKOFARMA</t>
  </si>
  <si>
    <t>POR CPS MOL 50X30KU</t>
  </si>
  <si>
    <t>44302</t>
  </si>
  <si>
    <t>POR CPS PRO 20X100MG</t>
  </si>
  <si>
    <t>16050</t>
  </si>
  <si>
    <t>12686</t>
  </si>
  <si>
    <t>47466</t>
  </si>
  <si>
    <t>164887</t>
  </si>
  <si>
    <t>Gestoden a ethinylestradiol</t>
  </si>
  <si>
    <t>8831</t>
  </si>
  <si>
    <t>SUNYA</t>
  </si>
  <si>
    <t>POR TBL OBD 6X21</t>
  </si>
  <si>
    <t>192768</t>
  </si>
  <si>
    <t>POR TBL OBD 1X21</t>
  </si>
  <si>
    <t>Nifuroxazid</t>
  </si>
  <si>
    <t>46405</t>
  </si>
  <si>
    <t>ERCEFURYL 200 MG CPS.</t>
  </si>
  <si>
    <t>POR CPS DUR 14X200MG</t>
  </si>
  <si>
    <t>132824</t>
  </si>
  <si>
    <t>BONADEA</t>
  </si>
  <si>
    <t>POR TBL FLM 3X21</t>
  </si>
  <si>
    <t>Jiná střevní antiinfektiva</t>
  </si>
  <si>
    <t>POR TBL FLM 20X250MG</t>
  </si>
  <si>
    <t>Kalcium-pantothenát</t>
  </si>
  <si>
    <t>150535</t>
  </si>
  <si>
    <t>CALCIUM PANTOTHENICUM ZENTIVA</t>
  </si>
  <si>
    <t>Lidokain</t>
  </si>
  <si>
    <t>201704</t>
  </si>
  <si>
    <t>198697</t>
  </si>
  <si>
    <t>70535</t>
  </si>
  <si>
    <t>POR TBL NOB 1000X0.5GM</t>
  </si>
  <si>
    <t>186334</t>
  </si>
  <si>
    <t>120796</t>
  </si>
  <si>
    <t>Thiamazol</t>
  </si>
  <si>
    <t>87150</t>
  </si>
  <si>
    <t>*2002</t>
  </si>
  <si>
    <t>Klomifen</t>
  </si>
  <si>
    <t>10233</t>
  </si>
  <si>
    <t>CLOSTILBEGYT</t>
  </si>
  <si>
    <t>POR TBL NOB 10X50MG</t>
  </si>
  <si>
    <t>66196</t>
  </si>
  <si>
    <t>YADINE</t>
  </si>
  <si>
    <t>150837</t>
  </si>
  <si>
    <t>LARUS 10 MG</t>
  </si>
  <si>
    <t>12026</t>
  </si>
  <si>
    <t>GLIMEPIRID SANDOZ 1 MG TABLETY</t>
  </si>
  <si>
    <t>51602</t>
  </si>
  <si>
    <t>OLTAR 4 MG</t>
  </si>
  <si>
    <t>Letrozol</t>
  </si>
  <si>
    <t>203253</t>
  </si>
  <si>
    <t>LETROZOL APOTEX 2,5 MG</t>
  </si>
  <si>
    <t>46693</t>
  </si>
  <si>
    <t>POR TBL NOB 50X125RG</t>
  </si>
  <si>
    <t>14811</t>
  </si>
  <si>
    <t>RCT SUP 30X500MG</t>
  </si>
  <si>
    <t>32916</t>
  </si>
  <si>
    <t>POR TBL RET 56X35MG</t>
  </si>
  <si>
    <t>Amisulprid</t>
  </si>
  <si>
    <t>155053</t>
  </si>
  <si>
    <t>AMISULPRID MYLAN 50 MG</t>
  </si>
  <si>
    <t>125058</t>
  </si>
  <si>
    <t>12755</t>
  </si>
  <si>
    <t>57860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</si>
  <si>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</si>
  <si>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</si>
  <si>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</si>
  <si>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</si>
  <si>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</si>
  <si>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</si>
  <si>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</si>
  <si>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A02BC05 - Esomeprazol</t>
  </si>
  <si>
    <t>C09CA07 - Telmisartan</t>
  </si>
  <si>
    <t>B01AC04 - Klopidogrel</t>
  </si>
  <si>
    <t>C07AB02 - Metoprolol</t>
  </si>
  <si>
    <t>C03EA01 - Hydrochlorothiazid a kalium šetřící diuretika</t>
  </si>
  <si>
    <t>C09BA05 - Ramipril a diuretika</t>
  </si>
  <si>
    <t>J01AA02 - Doxycyklin</t>
  </si>
  <si>
    <t>C07BB07 - Bisoprolol a thiazidy</t>
  </si>
  <si>
    <t>R06AX13 - Loratadin</t>
  </si>
  <si>
    <t>B01AE07 - Dabigatran-etexilát</t>
  </si>
  <si>
    <t>D01BA02 - Terbinafin</t>
  </si>
  <si>
    <t>N03AG01 - Kyselina valproová</t>
  </si>
  <si>
    <t>M01AC06 - Meloxikam</t>
  </si>
  <si>
    <t>C08CA01 - Amlodipin</t>
  </si>
  <si>
    <t>C09AA02 - Enalapril</t>
  </si>
  <si>
    <t>N05CD08 - Midazolam</t>
  </si>
  <si>
    <t>R06AX17 - Ketotifen</t>
  </si>
  <si>
    <t>L03AB04 - Interferon alfa-2a</t>
  </si>
  <si>
    <t>L03AB04</t>
  </si>
  <si>
    <t>C03EA01</t>
  </si>
  <si>
    <t>C09CA07</t>
  </si>
  <si>
    <t>M01AC06</t>
  </si>
  <si>
    <t>B01AC04</t>
  </si>
  <si>
    <t>C07AB02</t>
  </si>
  <si>
    <t>C10BX03</t>
  </si>
  <si>
    <t>N03AG01</t>
  </si>
  <si>
    <t>C07BB07</t>
  </si>
  <si>
    <t>A02BC05</t>
  </si>
  <si>
    <t>C09AA02</t>
  </si>
  <si>
    <t>D01BA02</t>
  </si>
  <si>
    <t>J01AA02</t>
  </si>
  <si>
    <t>R06AX17</t>
  </si>
  <si>
    <t>C08CA01</t>
  </si>
  <si>
    <t>B01AE07</t>
  </si>
  <si>
    <t>N05CD08</t>
  </si>
  <si>
    <t>C09BA05</t>
  </si>
  <si>
    <t>R06AX13</t>
  </si>
  <si>
    <t>Přehled plnění PL - Preskripce léčivých přípravků - orientační přehled</t>
  </si>
  <si>
    <t>50115062     ostatní ZPr - materiál pro hemodialýzu (sk.Z_525)</t>
  </si>
  <si>
    <t>3242</t>
  </si>
  <si>
    <t>tkáňová banka</t>
  </si>
  <si>
    <t>tkáňová banka Celkem</t>
  </si>
  <si>
    <t>3201</t>
  </si>
  <si>
    <t>vedení klinického pracoviště</t>
  </si>
  <si>
    <t>vedení klinického pracoviště Celkem</t>
  </si>
  <si>
    <t>3244</t>
  </si>
  <si>
    <t>laboratoř koagulační</t>
  </si>
  <si>
    <t>laboratoř koagulační Celkem</t>
  </si>
  <si>
    <t>ZA006</t>
  </si>
  <si>
    <t>Obinadlo pruban č. 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</si>
  <si>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</si>
  <si>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</si>
  <si>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</si>
  <si>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</si>
  <si>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</si>
  <si>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</si>
  <si>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</si>
  <si>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</si>
  <si>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</si>
  <si>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</si>
  <si>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</si>
  <si>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</si>
  <si>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</si>
  <si>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Obinadlo pruban č.  6 427306</t>
  </si>
  <si>
    <t>ZA444</t>
  </si>
  <si>
    <t>Tampon nesterilní stáčený 20 x 19 cm 1320300404</t>
  </si>
  <si>
    <t>ZA446</t>
  </si>
  <si>
    <t>Vata buničitá přířezy 20 x 30 cm 1230200129</t>
  </si>
  <si>
    <t>ZA447</t>
  </si>
  <si>
    <t>Vata obvazová 200 g nesterilní skládaná 1102352</t>
  </si>
  <si>
    <t>ZA497</t>
  </si>
  <si>
    <t>Krytí bactigras   5 x   5 cm bal. á 50 ks 7456</t>
  </si>
  <si>
    <t>ZA561</t>
  </si>
  <si>
    <t>Kompresa AB 20 x 40 cm / 1 ks sterilní NT savá 1230114051</t>
  </si>
  <si>
    <t>ZA593</t>
  </si>
  <si>
    <t>Tampon stáčený sterilní 20 x 20 cm / 5 ks 28003</t>
  </si>
  <si>
    <t>ZA604</t>
  </si>
  <si>
    <t>Tyčinka vatová sterilní jednotlivě balalená bal. á 1000 ks 5100/SG/CS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</si>
  <si>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</si>
  <si>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</si>
  <si>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</si>
  <si>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</si>
  <si>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</si>
  <si>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</si>
  <si>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ZD668</t>
  </si>
  <si>
    <t>Kompresa gáza 10 x 10 cm / 5 ks sterilní 1325019275</t>
  </si>
  <si>
    <t>ZE483</t>
  </si>
  <si>
    <t>Náplast easi-v 49-664M</t>
  </si>
  <si>
    <t>Náplast easi-v transparentní fixace perif.a centr.ven.k 49-664-M</t>
  </si>
  <si>
    <t>ZH403</t>
  </si>
  <si>
    <t>Krytí excilon 5 x 5 cm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</si>
  <si>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</si>
  <si>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</si>
  <si>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</si>
  <si>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</si>
  <si>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</si>
  <si>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</si>
  <si>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ZL664</t>
  </si>
  <si>
    <t>Krytí mastný tyl pharmatull 10 x 20 cm bal. á 10 ks P-Tull1020</t>
  </si>
  <si>
    <t>ZL667</t>
  </si>
  <si>
    <t>Náplast tegaderm i.v. advanced 6,5 cm x 7 cm bal. á 400 ks 1683</t>
  </si>
  <si>
    <t>ZL669</t>
  </si>
  <si>
    <t>Náplast tegaderm diamond 10 cm x 12 cm bal. á 50 ks 1686</t>
  </si>
  <si>
    <t>ZL684</t>
  </si>
  <si>
    <t>Náplast santiband standard poinjekční jednotl. baleno 19 mm x 72 mm 652</t>
  </si>
  <si>
    <t>ZL662</t>
  </si>
  <si>
    <t>Krytí mastný tyl pharmatull   5 x   5 cm bal. á 10 ks P-Tull5050</t>
  </si>
  <si>
    <t>ZA005</t>
  </si>
  <si>
    <t>Obinadlo pruban č.  7 427307</t>
  </si>
  <si>
    <t>ZA687</t>
  </si>
  <si>
    <t>Sáček močový curity s hod.diurézou 200 ml hadička 150 cm 6502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</si>
  <si>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</si>
  <si>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</si>
  <si>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</si>
  <si>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</si>
  <si>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</si>
  <si>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</si>
  <si>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</si>
  <si>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</si>
  <si>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</si>
  <si>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</si>
  <si>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</si>
  <si>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</si>
  <si>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</si>
  <si>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</si>
  <si>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</si>
  <si>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</si>
  <si>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ZB006</t>
  </si>
  <si>
    <t>Teploměr digitální thermoval basic 9250391</t>
  </si>
  <si>
    <t>ZB117</t>
  </si>
  <si>
    <t>Lanceta haemolance modrá, á 150 ks, DIS7575</t>
  </si>
  <si>
    <t>Lanceta haemolance modrá bal. á 100 ks DIS7575</t>
  </si>
  <si>
    <t>ZB173</t>
  </si>
  <si>
    <t>Maska kyslíková s hadičkou a nosní svorkou dospělá H-103013, OS/100</t>
  </si>
  <si>
    <t>ZB231</t>
  </si>
  <si>
    <t>Pinzeta anatomická 14 cm P00894</t>
  </si>
  <si>
    <t>ZB249</t>
  </si>
  <si>
    <t>Sáček močový s křížovou výpustí sterilní 2000 ml ZAR-TNU201601</t>
  </si>
  <si>
    <t>ZB351</t>
  </si>
  <si>
    <t>Miska petri UH pr. 60 mm á 20 ks 400927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</si>
  <si>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</si>
  <si>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</si>
  <si>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</si>
  <si>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</si>
  <si>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</si>
  <si>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</si>
  <si>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ZB453</t>
  </si>
  <si>
    <t>Lopatka dřevěná ústní sterilní bal. á 100 ks 4700096 - již se nevyrábí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</si>
  <si>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</si>
  <si>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</si>
  <si>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</si>
  <si>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</si>
  <si>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</si>
  <si>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</si>
  <si>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</si>
  <si>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</si>
  <si>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</si>
  <si>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</si>
  <si>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</si>
  <si>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</si>
  <si>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</si>
  <si>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</si>
  <si>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</si>
  <si>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</si>
  <si>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</si>
  <si>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</si>
  <si>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</si>
  <si>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</si>
  <si>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</si>
  <si>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</si>
  <si>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</si>
  <si>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</si>
  <si>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</si>
  <si>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</si>
  <si>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</si>
  <si>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</si>
  <si>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</si>
  <si>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</si>
  <si>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ZC733</t>
  </si>
  <si>
    <t>Vzduchovod ústní guedell   80 mm 24105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</si>
  <si>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</si>
  <si>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</si>
  <si>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</si>
  <si>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</si>
  <si>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</si>
  <si>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</si>
  <si>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</si>
  <si>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á 1500 ks, 140 ul</t>
  </si>
  <si>
    <t>Zátka ke kapiláře 140 ul</t>
  </si>
  <si>
    <t>ZD052</t>
  </si>
  <si>
    <t>Hadička haidelberg 75 cm 2200 1075E</t>
  </si>
  <si>
    <t>ZD130</t>
  </si>
  <si>
    <t>Hadička haidelberg 30 cm 2200 1030E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</si>
  <si>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</si>
  <si>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</si>
  <si>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</si>
  <si>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</si>
  <si>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</si>
  <si>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</si>
  <si>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</si>
  <si>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</si>
  <si>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</si>
  <si>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</si>
  <si>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</si>
  <si>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</si>
  <si>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</si>
  <si>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</si>
  <si>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</si>
  <si>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</si>
  <si>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</si>
  <si>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</si>
  <si>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</si>
  <si>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</si>
  <si>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</si>
  <si>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</si>
  <si>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</si>
  <si>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</si>
  <si>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</si>
  <si>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</si>
  <si>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</si>
  <si>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</si>
  <si>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</si>
  <si>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</si>
  <si>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</si>
  <si>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ZK884</t>
  </si>
  <si>
    <t>Kohout trojcestný discofix modrý 4095111</t>
  </si>
  <si>
    <t>ZK974</t>
  </si>
  <si>
    <t>Cévka odsávací CH8 s přerušovačem sání P01192a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</si>
  <si>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</si>
  <si>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</si>
  <si>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</si>
  <si>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</si>
  <si>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</si>
  <si>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</si>
  <si>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</si>
  <si>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</si>
  <si>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</si>
  <si>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</si>
  <si>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</si>
  <si>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</si>
  <si>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</si>
  <si>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</si>
  <si>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</si>
  <si>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</si>
  <si>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</si>
  <si>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ZC086</t>
  </si>
  <si>
    <t>Manžeta TK k tonometru dvouhadičková dospělá zavinovací 14 x 50 cm KVS M2 50</t>
  </si>
  <si>
    <t>ZC732</t>
  </si>
  <si>
    <t>Vzduchovod ústní guedell   70 mm 24104</t>
  </si>
  <si>
    <t>ZC065</t>
  </si>
  <si>
    <t>Kapilára hep. sodný 140 ul+drátek 125/140</t>
  </si>
  <si>
    <t>ZA205</t>
  </si>
  <si>
    <t>Katetr hemodialyzační 2 lumen 12Fr bal. á 5 ks CS-12122-F</t>
  </si>
  <si>
    <t>ZD848</t>
  </si>
  <si>
    <t>Katetr CVC 2 lumen certofix duo 730 bal. á 10 ks 4162307E</t>
  </si>
  <si>
    <t>ZA162</t>
  </si>
  <si>
    <t>Katetr implantofix perfusní 24x370 mm 4438647</t>
  </si>
  <si>
    <t>ZA715</t>
  </si>
  <si>
    <t>Set infuzní intrafix 4062957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</si>
  <si>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</si>
  <si>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</si>
  <si>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</si>
  <si>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</si>
  <si>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</si>
  <si>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</si>
  <si>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2/0 bal. á 36 ks EH6604H</t>
  </si>
  <si>
    <t>ZA309</t>
  </si>
  <si>
    <t>Jehla sternální mielo-can 15G 1,8MM x 4,8 cm MCN 02</t>
  </si>
  <si>
    <t>ZA360</t>
  </si>
  <si>
    <t>Jehla sterican 0,5 x 25 mm oranžová 9186158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</si>
  <si>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</si>
  <si>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</si>
  <si>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</si>
  <si>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</si>
  <si>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</si>
  <si>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</si>
  <si>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</si>
  <si>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</si>
  <si>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</si>
  <si>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</si>
  <si>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</si>
  <si>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</si>
  <si>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</si>
  <si>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</si>
  <si>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</si>
  <si>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</si>
  <si>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</si>
  <si>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ZB661</t>
  </si>
  <si>
    <t>Jehla sternální 15G x 6,80 cm bal. á 10 ks DBMNI1501</t>
  </si>
  <si>
    <t>ZB781</t>
  </si>
  <si>
    <t>Jehla cytocan žlutá bal. á 25 ks 4439767</t>
  </si>
  <si>
    <t>ZB272</t>
  </si>
  <si>
    <t>Jehla spinální spinocan G22 88 mm černá 4507908-01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</si>
  <si>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</si>
  <si>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</si>
  <si>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</si>
  <si>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</si>
  <si>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</si>
  <si>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</si>
  <si>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</si>
  <si>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</si>
  <si>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</si>
  <si>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</si>
  <si>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</si>
  <si>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</si>
  <si>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</si>
  <si>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303505 (302925)</t>
  </si>
  <si>
    <t>ZK477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</si>
  <si>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</si>
  <si>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</si>
  <si>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</si>
  <si>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</si>
  <si>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</si>
  <si>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</si>
  <si>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</si>
  <si>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</si>
  <si>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</si>
  <si>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</si>
  <si>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</si>
  <si>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</si>
  <si>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</si>
  <si>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</si>
  <si>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</si>
  <si>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</si>
  <si>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</si>
  <si>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</si>
  <si>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</si>
  <si>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</si>
  <si>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</si>
  <si>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</si>
  <si>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</si>
  <si>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</si>
  <si>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</si>
  <si>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</si>
  <si>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</si>
  <si>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DG384</t>
  </si>
  <si>
    <t>Bactec Mycosis IC/F</t>
  </si>
  <si>
    <t>ZA004</t>
  </si>
  <si>
    <t>Obinadlo pruban č.  5 4273051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</si>
  <si>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</si>
  <si>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</si>
  <si>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</si>
  <si>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</si>
  <si>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</si>
  <si>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</si>
  <si>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ZB404</t>
  </si>
  <si>
    <t>Náplast cosmos 8 cm x 1m 5403353</t>
  </si>
  <si>
    <t>Náplast cosmos 8 cm x 1 m 5403353</t>
  </si>
  <si>
    <t>ZD740</t>
  </si>
  <si>
    <t>Kompresa gáza 7,5 x 7,5 cm / 5 ks sterilní 1325019265</t>
  </si>
  <si>
    <t>Kompresa gáza sterilkompres 7,5 x 7,5 cm / 5 ks sterilní 1230119225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</si>
  <si>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</si>
  <si>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</si>
  <si>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</si>
  <si>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</si>
  <si>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</si>
  <si>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ZE396</t>
  </si>
  <si>
    <t>Krytí mastný tyl grassolind 7,5 x 10 cm bal. á 10 ks 499313</t>
  </si>
  <si>
    <t>ZL996</t>
  </si>
  <si>
    <t>Obinadlo hyrofilní sterilní  8 cm x 5 m  004310182</t>
  </si>
  <si>
    <t>ZL995</t>
  </si>
  <si>
    <t>Obinadlo hyrofilní sterilní  6 cm x 5 m  004310190</t>
  </si>
  <si>
    <t>ZA750</t>
  </si>
  <si>
    <t>Kanyla venofix 21G zelená ( malé křidýlko ) 4056337</t>
  </si>
  <si>
    <t>ZA808</t>
  </si>
  <si>
    <t>Kanyla venofix safety 23G modrá 4056353</t>
  </si>
  <si>
    <t>Lopatka dřevěná ústní sterilní bal. á 100 ks 4700096</t>
  </si>
  <si>
    <t>Lopatka lékařská sterilní dřevěná ústní bal. á 100 ks 4700096 - již se nevyrábí</t>
  </si>
  <si>
    <t>ZB586</t>
  </si>
  <si>
    <t>Vzduchovod nosní PVC 7/9 579209</t>
  </si>
  <si>
    <t>ZB588</t>
  </si>
  <si>
    <t>Vzduchovod nosní PVC 8,5/11 579211</t>
  </si>
  <si>
    <t>ZB724</t>
  </si>
  <si>
    <t>Kapilára sedimentační kalibrovaná 727111</t>
  </si>
  <si>
    <t>ZB755</t>
  </si>
  <si>
    <t>Zkumavka 1 ml K3 edta fialová 454034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</si>
  <si>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</si>
  <si>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</si>
  <si>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</si>
  <si>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</si>
  <si>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</si>
  <si>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</si>
  <si>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</si>
  <si>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</si>
  <si>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</si>
  <si>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</si>
  <si>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</si>
  <si>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</si>
  <si>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</si>
  <si>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</si>
  <si>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ZB777</t>
  </si>
  <si>
    <t>Zkumavka červená 4 ml gel 454071</t>
  </si>
  <si>
    <t>ZD383</t>
  </si>
  <si>
    <t>Vak suchý 500 ml bal. á 50 ks 814-0503</t>
  </si>
  <si>
    <t>ZF233</t>
  </si>
  <si>
    <t>Stříkačka injekční arteriální 3 ml bez jehly line draw L/S bal. á 200 ks 4043E</t>
  </si>
  <si>
    <t>ZH273</t>
  </si>
  <si>
    <t>Pinzeta anatomická rovná jemná matovaná 14,5 cm 397114080101</t>
  </si>
  <si>
    <t>ZL689</t>
  </si>
  <si>
    <t>Roztok Accu-Check Performa Int´l Controls 1+2 level 04861736</t>
  </si>
  <si>
    <t>ZD069</t>
  </si>
  <si>
    <t>Pinzeta anatomická rovná 14,5 cm B397114920003</t>
  </si>
  <si>
    <t>ZD030</t>
  </si>
  <si>
    <t>Skalpel jednorázový cutfix sterilní bal. á 10 ks 5518040</t>
  </si>
  <si>
    <t>ZB585</t>
  </si>
  <si>
    <t>Vzduchovod nosní PVC 6/8 579208</t>
  </si>
  <si>
    <t>ZJ672</t>
  </si>
  <si>
    <t>Pohár na moč 250 ml UH GAMA204809</t>
  </si>
  <si>
    <t>ZF511</t>
  </si>
  <si>
    <t>Kladívko neurologické 195 mm P00524</t>
  </si>
  <si>
    <t>ZA692</t>
  </si>
  <si>
    <t>Kanyla venofix 19G béžová 4056310</t>
  </si>
  <si>
    <t>ZA876</t>
  </si>
  <si>
    <t>Zkumavka čistá 13 x 75 4 ml 454001</t>
  </si>
  <si>
    <t>ZC774</t>
  </si>
  <si>
    <t>Sklo podložní řezané, čiré 76 x 26 mm 635901000076</t>
  </si>
  <si>
    <t>ZI367</t>
  </si>
  <si>
    <t>Jehla dialyzační AVF BT111YBRS(pův.k.č.BR 2515-16)</t>
  </si>
  <si>
    <t>ZA999</t>
  </si>
  <si>
    <t>Jehla injekční 0,5 x   16 mm oranžová 4657853</t>
  </si>
  <si>
    <t>ZB104</t>
  </si>
  <si>
    <t>Jehla trepanobioptická T-Lok 8G x 15,2 cm bal. á 10 ks DBMNJ0806TL</t>
  </si>
  <si>
    <t>ZB729</t>
  </si>
  <si>
    <t>Jehla surecan 90°G20 žlutá zahnutá bal. á 50 ks 4439937</t>
  </si>
  <si>
    <t>Jehla surecan 90°G20 žlutá zahnutá 20 mm ke krátkodobé infuzi bal. á 50 ks 4439937</t>
  </si>
  <si>
    <t>ZB768</t>
  </si>
  <si>
    <t>Jehla vakuová 216/38 mm zelená 450076</t>
  </si>
  <si>
    <t>ZC185</t>
  </si>
  <si>
    <t>Jehla sternální 15G x 10,2 cm bal. á 10 ks DBMNI1504</t>
  </si>
  <si>
    <t>ZM539</t>
  </si>
  <si>
    <t>Jehla trepanobioptická T-Lok 11 G x 15,2 cm bal. á 10 ks DBMNJ1106TL</t>
  </si>
  <si>
    <t>ZL289</t>
  </si>
  <si>
    <t>Rukavice operační latexové s pudrem ansell medigrip plus vel. 9,0 bal. á 50 párů 302928 (302768)</t>
  </si>
  <si>
    <t>ZL076</t>
  </si>
  <si>
    <t>Rukavice operační gammex bez pudru PF EnLite vel. 9,0 bal. á 40 párů 353388</t>
  </si>
  <si>
    <t>804528</t>
  </si>
  <si>
    <t>-Roztok Lowyho 200 ml</t>
  </si>
  <si>
    <t>DG383</t>
  </si>
  <si>
    <t>Bactec PEDS</t>
  </si>
  <si>
    <t>DG393</t>
  </si>
  <si>
    <t>Ethanol 96%</t>
  </si>
  <si>
    <t>ZA330</t>
  </si>
  <si>
    <t>Obinadlo fixa crep   8 cm x 4 m 1323100103</t>
  </si>
  <si>
    <t>ZA459</t>
  </si>
  <si>
    <t>Kompresa AB 10 x 20 cm / 1 ks sterilní NT savá 1230114021</t>
  </si>
  <si>
    <t>ZA466</t>
  </si>
  <si>
    <t>Tyčinka vatová sterilní 14 cm 9679501</t>
  </si>
  <si>
    <t>ZA476</t>
  </si>
  <si>
    <t>Krytí mepilex border lite 10 x 10 cm bal. á 5 ks 281300-00</t>
  </si>
  <si>
    <t>ZA498</t>
  </si>
  <si>
    <t>Krytí bactigras 10 x 10 cm bal. á 10 ks 7457</t>
  </si>
  <si>
    <t>ZA518</t>
  </si>
  <si>
    <t>Kompresa NT 7,5 x 7,5 cm nesterilní 06102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</si>
  <si>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</si>
  <si>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</si>
  <si>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</si>
  <si>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</si>
  <si>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</si>
  <si>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</si>
  <si>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</si>
  <si>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</si>
  <si>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</si>
  <si>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</si>
  <si>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ZA601</t>
  </si>
  <si>
    <t>Obinadlo fixa crep 12 cm x 4 m 1323100105</t>
  </si>
  <si>
    <t>Tyčinka vatová sterilní á 1000 ks 5100/SG/CS</t>
  </si>
  <si>
    <t>ZA627</t>
  </si>
  <si>
    <t>Krytí granuflex 5 x 10 cm á 10 ks 187959</t>
  </si>
  <si>
    <t>ZA658</t>
  </si>
  <si>
    <t>Krytí granuflex 10 x 10 cm á 10 ks 187639</t>
  </si>
  <si>
    <t>ZA664</t>
  </si>
  <si>
    <t>Flamigel 250 ml FLAM250</t>
  </si>
  <si>
    <t>ZC550</t>
  </si>
  <si>
    <t>Krytí mepilex silikonový Ag 10 x 10 cm bal. á 5 ks 287110-00</t>
  </si>
  <si>
    <t>ZC854</t>
  </si>
  <si>
    <t xml:space="preserve">Kompresa NT 7,5 x 7,5 cm / 2 ks sterilní 26510 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</si>
  <si>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</si>
  <si>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</si>
  <si>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</si>
  <si>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</si>
  <si>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</si>
  <si>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</si>
  <si>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ZF108</t>
  </si>
  <si>
    <t>Krytí mepilex lite 6 x  8,5 cm bal. á 5 ks 284000-01</t>
  </si>
  <si>
    <t>ZG613</t>
  </si>
  <si>
    <t>Krytí mepitel one 8 x 10 cm  bal. á 5 ks 289200-00</t>
  </si>
  <si>
    <t>ZA471</t>
  </si>
  <si>
    <t>Náplast curaplast poinjekční bal. á 250 ks 30625</t>
  </si>
  <si>
    <t>ZE486</t>
  </si>
  <si>
    <t>Krytí mepilex border lite 4 x 5 cm bal. á 10 ks 281000</t>
  </si>
  <si>
    <t>ZG612</t>
  </si>
  <si>
    <t>Krytí mepilex 10 x 10 cm bal. á 5 ks 294100</t>
  </si>
  <si>
    <t>ZL410</t>
  </si>
  <si>
    <t>Hemagel 100 g A2681147</t>
  </si>
  <si>
    <t>ZL663</t>
  </si>
  <si>
    <t>Krytí mastný tyl pharmatull 10 x 10 cm bal. á 10 ks P-Tull1010</t>
  </si>
  <si>
    <t>ZD229</t>
  </si>
  <si>
    <t>Krytí hydrosorb gel 15 g 7031320</t>
  </si>
  <si>
    <t>ZE292</t>
  </si>
  <si>
    <t>Krytí carboflex 10 x 10 cm á 10 ks 403202</t>
  </si>
  <si>
    <t>ZB571</t>
  </si>
  <si>
    <t>Krytí melgisorb Ag alginátové 5 x 5 cm bal. á 10 ks 256050-00</t>
  </si>
  <si>
    <t>ZL999</t>
  </si>
  <si>
    <t>Rychloobvaz 8 x 4 cm / 3 ks ( pro obj. 1 kus = 3 náplasti) 001445510</t>
  </si>
  <si>
    <t>ZF042</t>
  </si>
  <si>
    <t>Krytí mastný tyl jelonet 10 x 10 cm á 10 ks 7404</t>
  </si>
  <si>
    <t>ZE280</t>
  </si>
  <si>
    <t>Krytí melgisorb alginátové 5 x   5 cm bal. á 10 ks 250600-00</t>
  </si>
  <si>
    <t>ZD634</t>
  </si>
  <si>
    <t>Krytí mepilex border sacrum 23 x 23 cm bal. á 5 ks 282400-01</t>
  </si>
  <si>
    <t>ZA615</t>
  </si>
  <si>
    <t>Tampón cavilon 1 ml bal. á 25 ks 3343E</t>
  </si>
  <si>
    <t>ZJ616</t>
  </si>
  <si>
    <t>Krytí  traumacel biodress comfort 10 x 10 cm bal. á 5 ks V0082085</t>
  </si>
  <si>
    <t>ZD819</t>
  </si>
  <si>
    <t xml:space="preserve">Krytí debrisoft 10 x 10 cm bal. á 5 ks 31222   </t>
  </si>
  <si>
    <t>ZA473</t>
  </si>
  <si>
    <t>Krytí melgisorb pro dutiny 3 x 32 cm bal. á 5 ks 253000</t>
  </si>
  <si>
    <t>ZE894</t>
  </si>
  <si>
    <t>Krytí mepilex transfer Ag 7,5 x 8,5 cm bal. á 10 ks 394000</t>
  </si>
  <si>
    <t>ZD619</t>
  </si>
  <si>
    <t>Krytí aquacel hydrofibre 10 x 10 cm á 10 ks 177902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</si>
  <si>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</si>
  <si>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</si>
  <si>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</si>
  <si>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</si>
  <si>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</si>
  <si>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</si>
  <si>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</si>
  <si>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</si>
  <si>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ZA883</t>
  </si>
  <si>
    <t>Rourka rektální CH18 délka 40 cm 19-18.100</t>
  </si>
  <si>
    <t>ZA964</t>
  </si>
  <si>
    <t>Stříkačka janett 3-dílná 60 ml vyplachovací MRG564</t>
  </si>
  <si>
    <t>ZA965</t>
  </si>
  <si>
    <t>Stříkačka inzulínová omnican 1 ml 100j bal. á 100 ks 9151141S</t>
  </si>
  <si>
    <t>ZB103</t>
  </si>
  <si>
    <t>Láhev k odsávačce flovac 2l hadice 1,8 m 000-036-021</t>
  </si>
  <si>
    <t>ZB424</t>
  </si>
  <si>
    <t>Elektroda EKG H34SG 31.1946.21</t>
  </si>
  <si>
    <t>ZB449</t>
  </si>
  <si>
    <t>Kanyla ET 7,0 s manžetou 9570E</t>
  </si>
  <si>
    <t>ZB488</t>
  </si>
  <si>
    <t>Sprej cavilon 28 ml bal. á 12 ks 3346E</t>
  </si>
  <si>
    <t>ZB765</t>
  </si>
  <si>
    <t>Zkumavka zelená 9 ml 455051</t>
  </si>
  <si>
    <t>ZB780</t>
  </si>
  <si>
    <t>Kontejner 120 ml sterilní 331690250350</t>
  </si>
  <si>
    <t>ZB794</t>
  </si>
  <si>
    <t>Lžíce laryngoskopická 4 bal. á 10 ks DS.2940.150.25</t>
  </si>
  <si>
    <t>ZB804</t>
  </si>
  <si>
    <t>Regulátor průtoku infúze dosicair DF 100</t>
  </si>
  <si>
    <t>ZB966</t>
  </si>
  <si>
    <t>Nůžky chirurgické rovné hrotnaté 15 cm B397113920005</t>
  </si>
  <si>
    <t>ZC506</t>
  </si>
  <si>
    <t>Kompresa NT 10 x 10 cm / 5 ks sterilní 1325020275</t>
  </si>
  <si>
    <t>ZC698</t>
  </si>
  <si>
    <t>Maska kyslíková + hadička pro dosp.1105000</t>
  </si>
  <si>
    <t>ZC744</t>
  </si>
  <si>
    <t>Katetr močový tiemann CH16 s balonkem bal. á 12 ks K02-9816-02</t>
  </si>
  <si>
    <t>ZD010</t>
  </si>
  <si>
    <t>Mediset pro žilní katetrizaci 4752002</t>
  </si>
  <si>
    <t>Mediset pro žilní katetrizaci 4752003</t>
  </si>
  <si>
    <t>ZD212</t>
  </si>
  <si>
    <t>Brýle kyslíkové pro dospělé 1161000/L</t>
  </si>
  <si>
    <t>ZD616</t>
  </si>
  <si>
    <t>Mediset pro močovou katetriz.+ aqua 4753881</t>
  </si>
  <si>
    <t>ZH168</t>
  </si>
  <si>
    <t>Stříkačka injekční 3-dílná 1 ml L tuberculin KD-JECT III 831786</t>
  </si>
  <si>
    <t>Stříkačka injekční 3-dílná 1 ml L tuberculin s jehlou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</si>
  <si>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</si>
  <si>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</si>
  <si>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</si>
  <si>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</si>
  <si>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Konektor bezjehlový caresite bal. á 200 ks 415122</t>
  </si>
  <si>
    <t>ZA776</t>
  </si>
  <si>
    <t>Průbojník stiefel pr. 5 mm bal. á 10 ks I4 1005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</si>
  <si>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</si>
  <si>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</si>
  <si>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</si>
  <si>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</si>
  <si>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ZF911</t>
  </si>
  <si>
    <t>Nůžky oční rovné hrotnaté 10,5 cm B397113920043</t>
  </si>
  <si>
    <t>ZD254</t>
  </si>
  <si>
    <t>Souprava flexi seal FMS pro fekální inkont. 411100</t>
  </si>
  <si>
    <t>ZD153</t>
  </si>
  <si>
    <t>Sáček flexi seal bal. á 10 ks  FMS 411101</t>
  </si>
  <si>
    <t>ZC055</t>
  </si>
  <si>
    <t>Zkumavka močová sklo bal. á 100 ks 9991.7958</t>
  </si>
  <si>
    <t>ZD881</t>
  </si>
  <si>
    <t>Katetr CVC 3 lumen certofix trio SB730 bal. á 10 ks 4163303E</t>
  </si>
  <si>
    <t>ZE027</t>
  </si>
  <si>
    <t>Katetr CVC 1 lumen certofix mono 330 4160282E</t>
  </si>
  <si>
    <t>ZI435</t>
  </si>
  <si>
    <t xml:space="preserve">Katetr 7.5F Port singl titanium detached silicon bílý 8 F Introducer H787SSDX14I0 </t>
  </si>
  <si>
    <t>ZC588</t>
  </si>
  <si>
    <t>Katetr CVC 2 lumen certofix duo V730 bal. á 10 ks 4161319</t>
  </si>
  <si>
    <t>Set infuzní intrafix 180 cm 4063000</t>
  </si>
  <si>
    <t>ZF490</t>
  </si>
  <si>
    <t>Set k odběru kmenových buněk Spectra Optia collection bal. á 6 ks 10110</t>
  </si>
  <si>
    <t>ZE395</t>
  </si>
  <si>
    <t>Set na separaci leukocytů FC WBC bal. á 6 ks 70620</t>
  </si>
  <si>
    <t>ZB693</t>
  </si>
  <si>
    <t>Set RBCX blood tubing bal. á 6 ks 777007000</t>
  </si>
  <si>
    <t>ZD246</t>
  </si>
  <si>
    <t>Šití dafilon modrý 2/0 bal. á 36 ks C0932361</t>
  </si>
  <si>
    <t>ZB126</t>
  </si>
  <si>
    <t>Šití nurolon bk 2/0 bal. á 36 ks EH6623H</t>
  </si>
  <si>
    <t>ZB111</t>
  </si>
  <si>
    <t>Šití nurolon bk 3/0 bal. á 36 ks EH6622H</t>
  </si>
  <si>
    <t>ZA836</t>
  </si>
  <si>
    <t>Jehla injekční 0,9 x 70 mm žlutá 4665791</t>
  </si>
  <si>
    <t>Jehla spinocan G22 88 mm černá 4507908-01</t>
  </si>
  <si>
    <t>ZB288</t>
  </si>
  <si>
    <t>Jehla spinální spinocan G20 88 mm žlutá 4509900</t>
  </si>
  <si>
    <t>ZB466</t>
  </si>
  <si>
    <t>Jehla chirurgická B14</t>
  </si>
  <si>
    <t>ZC305</t>
  </si>
  <si>
    <t>Jehla injekční 0,4 x   20 mm šedá 4657705</t>
  </si>
  <si>
    <t>Rukavice operační latexové s pudrem ansell medigrip plus vel. 8,0 302926</t>
  </si>
  <si>
    <t>ZK792</t>
  </si>
  <si>
    <t>Rukavice operační gammex PFXP cytostatické vel. 7,5 353115</t>
  </si>
  <si>
    <t>DG388</t>
  </si>
  <si>
    <t>Játrový bujon (10ml)</t>
  </si>
  <si>
    <t>ZA007</t>
  </si>
  <si>
    <t>Obinadlo pruban č.  9 427309</t>
  </si>
  <si>
    <t>ZA324</t>
  </si>
  <si>
    <t>Náplast tegaderm 10,0 cm x 12,0 cm bal. á 50 ks 1626W</t>
  </si>
  <si>
    <t>ZA421</t>
  </si>
  <si>
    <t>Obinadlo elastické idealtex 10 cm x 5 m 931062</t>
  </si>
  <si>
    <t>ZA436</t>
  </si>
  <si>
    <t>Obinadlo pruban č.12 427312</t>
  </si>
  <si>
    <t>Tyčinka vatová sterilní 14 cm bal. á 200 ks 9679501</t>
  </si>
  <si>
    <t>ZC100</t>
  </si>
  <si>
    <t>Vata buničitá dělená 2 role / 500 ks 40 x 50 mm 1230200310</t>
  </si>
  <si>
    <t>ZF352</t>
  </si>
  <si>
    <t>Náplast transpore bílá 2,50 cm x 9,14 m bal. á 12 ks 1534-1</t>
  </si>
  <si>
    <t>ZK646</t>
  </si>
  <si>
    <t>Náplast tegaderm CHG 8,5 cm x 11,5 cm na CŽK-antibakt. bal. á 25 ks 1657R</t>
  </si>
  <si>
    <t>ZL668</t>
  </si>
  <si>
    <t>Náplast silikon tape 2,5 cm x 5 m bal. á 12 ks 2770-1</t>
  </si>
  <si>
    <t>ZK087</t>
  </si>
  <si>
    <t>Krém cavilon ochranný bariérový á 28 g bal. á 12 ks 3391E</t>
  </si>
  <si>
    <t>ZL997</t>
  </si>
  <si>
    <t>Obinadlo hyrofilní sterilní 10 cm x 5 m  004310174</t>
  </si>
  <si>
    <t>ZA449</t>
  </si>
  <si>
    <t>Obinadlo pruban č.  3 427303</t>
  </si>
  <si>
    <t>ZA791</t>
  </si>
  <si>
    <t>Stříkačka janett 3-dílná 140-160 ml sterilní vyplachovací JNP1543 MED114408</t>
  </si>
  <si>
    <t>ZA817</t>
  </si>
  <si>
    <t>Zkumavka PS 10 ml sterilní 400914</t>
  </si>
  <si>
    <t>Stříkačka janett 3-dílná 60 ml sterilní vyplachovací MRG564</t>
  </si>
  <si>
    <t>ZB487</t>
  </si>
  <si>
    <t>Peán rovný rochester 16 cm P00662</t>
  </si>
  <si>
    <t>ZB760</t>
  </si>
  <si>
    <t>Zkumavka červená 3 ml 454095</t>
  </si>
  <si>
    <t>ZB764</t>
  </si>
  <si>
    <t>Zkumavka zelená 4 ml 454051</t>
  </si>
  <si>
    <t>ZB890</t>
  </si>
  <si>
    <t>Souprava pro měření CVP délka hadičky 150 cm MP 100</t>
  </si>
  <si>
    <t>ZC756</t>
  </si>
  <si>
    <t>Čepelka skalpelová 23 BB523</t>
  </si>
  <si>
    <t>ZC777</t>
  </si>
  <si>
    <t>Filtr sací MSF 271-022-001</t>
  </si>
  <si>
    <t>ZD748</t>
  </si>
  <si>
    <t xml:space="preserve">Mediset pro žilní katetrizaci a rouškování bal. á 10 ks CVK Kit </t>
  </si>
  <si>
    <t>ZD945</t>
  </si>
  <si>
    <t>Filtr bakteriální a virový 1544</t>
  </si>
  <si>
    <t>ZJ312</t>
  </si>
  <si>
    <t>Sonda žaludeční CH16 1200 mm s RTG linkou bal. á 50 ks 412016</t>
  </si>
  <si>
    <t>ZJ695</t>
  </si>
  <si>
    <t>Sonda žaludeční CH14 1200 mm s RTG linkou bal. á 50 ks 412014</t>
  </si>
  <si>
    <t>ZK435</t>
  </si>
  <si>
    <t>Rampa 5 kohouty discofix bal. á 50 ks 4085450</t>
  </si>
  <si>
    <t>ZB720</t>
  </si>
  <si>
    <t>Manžeta přetlaková 1000 ml s manometrem 100 M10105 (052-006-100)</t>
  </si>
  <si>
    <t>ZF186</t>
  </si>
  <si>
    <t>Stříkačka janett 2-dílná 150 ml vyplachovací balená 08151</t>
  </si>
  <si>
    <t>ZA942</t>
  </si>
  <si>
    <t>Nůžky oční rovné 11 cm S1630-11</t>
  </si>
  <si>
    <t>ZA669</t>
  </si>
  <si>
    <t>Držák discofix kombinovaný 4086007</t>
  </si>
  <si>
    <t>ZB950</t>
  </si>
  <si>
    <t>Ventil STOP jednorázový 111-008-001</t>
  </si>
  <si>
    <t>ZB908</t>
  </si>
  <si>
    <t>Hadička spojovací stíněná 1 mm/150 cm bal. á 20 ks 1100 1150 E</t>
  </si>
  <si>
    <t>ZG126</t>
  </si>
  <si>
    <t>Elektroda defibrilační pro dospělé quik combo 3010188 (11996-000091)</t>
  </si>
  <si>
    <t>ZC047</t>
  </si>
  <si>
    <t>Miska petri 60 mm sklo 713874</t>
  </si>
  <si>
    <t>ZA941</t>
  </si>
  <si>
    <t>Set transplantační ASD1T</t>
  </si>
  <si>
    <t>ZA835</t>
  </si>
  <si>
    <t>Jehla injekční 0,6 x 25 mm modrá 4657667</t>
  </si>
  <si>
    <t>DG379</t>
  </si>
  <si>
    <t>Doprava 21%</t>
  </si>
  <si>
    <t>DF601</t>
  </si>
  <si>
    <t>IMDM medium(1x) 500ml, w GlutaMAX</t>
  </si>
  <si>
    <t>ZA321</t>
  </si>
  <si>
    <t>Kompresa gáza 7,5 cm x 7,5 cm / 100 ks 17 nití, 8 vrstev 06002</t>
  </si>
  <si>
    <t>ZA451</t>
  </si>
  <si>
    <t>Náplast omniplast 5 cm x 9,2 m 9004540 (900429)</t>
  </si>
  <si>
    <t>ZF351</t>
  </si>
  <si>
    <t>Náplast transpore bílá 1,25 cm x 9,14 m bal. á 24 ks 1534-0</t>
  </si>
  <si>
    <t>ZC718</t>
  </si>
  <si>
    <t>Náplast softpore 5,00 cm x 9,15 m bal. á 6 ks 1320103113</t>
  </si>
  <si>
    <t>ZA740</t>
  </si>
  <si>
    <t>Miska petri 90 mm UH, bal.á 480 ks, 400974</t>
  </si>
  <si>
    <t>ZB440</t>
  </si>
  <si>
    <t>Kyveta na analyzátor ACL TOP á 2400 ks, 6 x 100 x 4 29400100</t>
  </si>
  <si>
    <t>ZC752</t>
  </si>
  <si>
    <t>Čepelka skalpelová 15 BB515</t>
  </si>
  <si>
    <t>ZE310</t>
  </si>
  <si>
    <t>Nádoba na kontaminovaný odpad CS 6 l pův. 077802300</t>
  </si>
  <si>
    <t>ZA816</t>
  </si>
  <si>
    <t>Zkumavka PS 15 ml sterilní 400915</t>
  </si>
  <si>
    <t>ZA844</t>
  </si>
  <si>
    <t>Destička mikrotitr. U steril bal. á 240 ks 400916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</si>
  <si>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</si>
  <si>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</si>
  <si>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</si>
  <si>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</si>
  <si>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</si>
  <si>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</si>
  <si>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</si>
  <si>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</si>
  <si>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</si>
  <si>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</si>
  <si>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</si>
  <si>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331690270550</t>
  </si>
  <si>
    <t>ZJ137</t>
  </si>
  <si>
    <t>Víčko oranžové bal. á 500 ks U340025.O</t>
  </si>
  <si>
    <t>ZD012</t>
  </si>
  <si>
    <t>Válec odměrný 100 ml 632432151130</t>
  </si>
  <si>
    <t>ZB862</t>
  </si>
  <si>
    <t>Pipeta serologická 10 ml á 200 ks 94010</t>
  </si>
  <si>
    <t>ZM095</t>
  </si>
  <si>
    <t>Kyveta na analyzátor ACL á 1400 ks 9801100</t>
  </si>
  <si>
    <t>ZH681</t>
  </si>
  <si>
    <t>Stojan na zkumavky KARTELL 3x8 K000568</t>
  </si>
  <si>
    <t>ZM089</t>
  </si>
  <si>
    <t>Pipeta serologická 25 ml á 100 ks 94024</t>
  </si>
  <si>
    <t>ZG830</t>
  </si>
  <si>
    <t>Dóza na mikroskla dle Hellendahla vyšší 632211002954</t>
  </si>
  <si>
    <t>ZE324</t>
  </si>
  <si>
    <t>Krabička 9*9 pro mikrozkumavky R114041</t>
  </si>
  <si>
    <t xml:space="preserve">Krabička 9*9 pro mikrozkumavky I428041.N   </t>
  </si>
  <si>
    <t>ZG980</t>
  </si>
  <si>
    <t>Destička pro PCR 4Ti-0750/B</t>
  </si>
  <si>
    <t>ZC754</t>
  </si>
  <si>
    <t>Čepelka skalpelová 21 BB521</t>
  </si>
  <si>
    <t>ZF004</t>
  </si>
  <si>
    <t>Stojan pro pipety MLT-ST2</t>
  </si>
  <si>
    <t>ZH753</t>
  </si>
  <si>
    <t>Destička pro RT-PCR FramerStar bal. á 480 ks 4Ti-0952</t>
  </si>
  <si>
    <t>ZH478</t>
  </si>
  <si>
    <t>Kyveta Sample cups 0,5 ml 6799200</t>
  </si>
  <si>
    <t>ZJ215</t>
  </si>
  <si>
    <t>Stříčka PE barevný šroubový uzávěr - širokohrdlá barva červený 500ml  1331853191638</t>
  </si>
  <si>
    <t>ZC298</t>
  </si>
  <si>
    <t>Nástavec combitips plus 1,0 ml bal. á 100 ks 0030089430</t>
  </si>
  <si>
    <t>ZC544</t>
  </si>
  <si>
    <t>Kyveta micro with á 500 ks 211-01-100-00</t>
  </si>
  <si>
    <t>ZB554</t>
  </si>
  <si>
    <t>Rotory ACL 00/000 á 100 ks 6800000</t>
  </si>
  <si>
    <t>ZK567</t>
  </si>
  <si>
    <t>Zkumavka centrifugační falcon 50 ml sterilní bal. á 50 ks 331432041001</t>
  </si>
  <si>
    <t>ZK566</t>
  </si>
  <si>
    <t>Zkumavka centrifugační falcon 15 ml sterilní bal. á 50 ks 331432041003</t>
  </si>
  <si>
    <t>ZG212</t>
  </si>
  <si>
    <t>Láhev duran 2000 ml L302000</t>
  </si>
  <si>
    <t>ZK913</t>
  </si>
  <si>
    <t>Kryozkumavky s vnitřním závitem kulaté stojící objem 1 ml. bal. á 500 ks 366656/4</t>
  </si>
  <si>
    <t>ZM535</t>
  </si>
  <si>
    <t>Klips nerezový pro Cyto Fuge filter concentrátor bal. po 4 ks FFCL</t>
  </si>
  <si>
    <t>ZC302</t>
  </si>
  <si>
    <t>Nástavec combitips plus 2,5 ml bal. á 100 ks 0030089448</t>
  </si>
  <si>
    <t>ZG213</t>
  </si>
  <si>
    <t>Láhev duran 1000 ml PP víčko L301000</t>
  </si>
  <si>
    <t>ZB544</t>
  </si>
  <si>
    <t>Mikrozkumavka eppendorf 1,5 ml 72.690.475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</si>
  <si>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</si>
  <si>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</si>
  <si>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</si>
  <si>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</si>
  <si>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</si>
  <si>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pipetovací žlutá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</si>
  <si>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</si>
  <si>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</si>
  <si>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</si>
  <si>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</si>
  <si>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</si>
  <si>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</si>
  <si>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</si>
  <si>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</si>
  <si>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ZG353</t>
  </si>
  <si>
    <t>Špička pipetovací s filtrem 200ul á 960 ks 4221S</t>
  </si>
  <si>
    <t>ZG892</t>
  </si>
  <si>
    <t>Sklo podložní sysmex microscope slides bal. á 50 ks 37001300T</t>
  </si>
  <si>
    <t>ZH571</t>
  </si>
  <si>
    <t>Špička DF1000ST 100-1000ul bal. 10 x 96 ks F171703</t>
  </si>
  <si>
    <t>ZI041</t>
  </si>
  <si>
    <t>Mikrozkumavka 0,5 ml PP s přiloženým uzávěrem s podstavcem á 500 ks 72.730</t>
  </si>
  <si>
    <t>ZI127</t>
  </si>
  <si>
    <t>Špička s filtrem 05-10 mikrolitrů 12 krabiček á 1152 ks ZP1015S</t>
  </si>
  <si>
    <t>ZI566</t>
  </si>
  <si>
    <t>Zkumavka PS 3 ml 56 x 12 mm bal. á 1000 ks 1056</t>
  </si>
  <si>
    <t>ZK459</t>
  </si>
  <si>
    <t>Nálevka s krátkým stonkem pr. 125 mm 632413001125</t>
  </si>
  <si>
    <t>ZK797</t>
  </si>
  <si>
    <t>Systém odběrový - multi adapter 14.1205</t>
  </si>
  <si>
    <t>ZE071</t>
  </si>
  <si>
    <t>Kádinka 1000 ml nízká sklo 632417010940</t>
  </si>
  <si>
    <t>ZL385</t>
  </si>
  <si>
    <t>Nálevka s krátkým stonkem pr. 85 mm 632413001085</t>
  </si>
  <si>
    <t>ZK796</t>
  </si>
  <si>
    <t>Zkumavka s - manovette - tromboExact 05.1168.001</t>
  </si>
  <si>
    <t>ZG125</t>
  </si>
  <si>
    <t>Mikrozkumavka s uzávěrem 2,0 ml 72.693</t>
  </si>
  <si>
    <t>ZE009</t>
  </si>
  <si>
    <t>Kádinka 600 ml nízká sklo 632417010600</t>
  </si>
  <si>
    <t>ZG349</t>
  </si>
  <si>
    <t>Špička pipetovací s filtrem 100ul á 960 ks 4211S</t>
  </si>
  <si>
    <t>ZD574</t>
  </si>
  <si>
    <t>Mikrozkumavka flat cap tubes 0.2 ml AB-0620</t>
  </si>
  <si>
    <t>ZC005</t>
  </si>
  <si>
    <t>Špička DF30ST 2-30ul bal. 10 x 96 ks F171303</t>
  </si>
  <si>
    <t>ZD760</t>
  </si>
  <si>
    <t>Mikrozkumavka PCR 0,2 ml U342510.N</t>
  </si>
  <si>
    <t>ZG979</t>
  </si>
  <si>
    <t>Sklo mikro krycí 22 x 22 mm superior 634990101050</t>
  </si>
  <si>
    <t>ZC068</t>
  </si>
  <si>
    <t>Kádinka 800 ml vysoká 153800</t>
  </si>
  <si>
    <t>ZM542</t>
  </si>
  <si>
    <t>Vana skleněná hranatá 150 x 100 x 150 mm HAVA23210313</t>
  </si>
  <si>
    <t>ZM543</t>
  </si>
  <si>
    <t>Držák nádoby barvící na 10 sklíček 631-9321</t>
  </si>
  <si>
    <t>ZM583</t>
  </si>
  <si>
    <t>Nádoba barvící na 10 sklíček 10,5 x 8,5 x 8 cm 631-9328</t>
  </si>
  <si>
    <t>ZC693</t>
  </si>
  <si>
    <t xml:space="preserve">Teploměr lihový -60/+50 1637001110250 </t>
  </si>
  <si>
    <t>ZM658</t>
  </si>
  <si>
    <t>Špička pipetovací 0,1-20µl DL10ST sterilní bal. á 10 x 96 F171201</t>
  </si>
  <si>
    <t>ZM660</t>
  </si>
  <si>
    <t>Špička pipetovací 2-200µl D200ST sterilní bal. á 10 x 96 F171301</t>
  </si>
  <si>
    <t>ZM659</t>
  </si>
  <si>
    <t>Špička pipetovací 1000µl D1000ST sterilní bal. á 10 x 96 F171501</t>
  </si>
  <si>
    <t>910021</t>
  </si>
  <si>
    <t>-CHLORID SODNY P.A. 1 KG</t>
  </si>
  <si>
    <t>804536</t>
  </si>
  <si>
    <t xml:space="preserve">-Diagnostikum připr. </t>
  </si>
  <si>
    <t>801631</t>
  </si>
  <si>
    <t xml:space="preserve">-PRIMER </t>
  </si>
  <si>
    <t>910058</t>
  </si>
  <si>
    <t>-CHLORID AMONNY P.A. 1000 G</t>
  </si>
  <si>
    <t>500884</t>
  </si>
  <si>
    <t>-E-CHECK (XE) N,LEVEL 1 211190</t>
  </si>
  <si>
    <t>500885</t>
  </si>
  <si>
    <t>-E-CHECK (XE) N,LEVEL 3 211192</t>
  </si>
  <si>
    <t>800095</t>
  </si>
  <si>
    <t>-SULFOLYSER 5 L 90411511</t>
  </si>
  <si>
    <t>800389</t>
  </si>
  <si>
    <t>-PBS s NaN3 pH=7,4 1000 ml</t>
  </si>
  <si>
    <t>800398</t>
  </si>
  <si>
    <t>-CELLPACK 20 l 83400116</t>
  </si>
  <si>
    <t>800660</t>
  </si>
  <si>
    <t>-CELLSHEATH 20 L 83400324</t>
  </si>
  <si>
    <t>800673</t>
  </si>
  <si>
    <t>-CELLCLEAN 50 ml 83401621</t>
  </si>
  <si>
    <t>800872</t>
  </si>
  <si>
    <t>-Pufr elektrodový 10x 1000 ml</t>
  </si>
  <si>
    <t>801440</t>
  </si>
  <si>
    <t>-RETSEARCH II /RED-700A/ 98416211</t>
  </si>
  <si>
    <t>801488</t>
  </si>
  <si>
    <t>-STROMATOLYSER-IM 10 L 93403213</t>
  </si>
  <si>
    <t>801489</t>
  </si>
  <si>
    <t>-STROMATOLYSER-FB 5 L 94404613</t>
  </si>
  <si>
    <t>801520</t>
  </si>
  <si>
    <t>-STROMATOLYSER 4 DL 5 LT 98417615</t>
  </si>
  <si>
    <t>801549</t>
  </si>
  <si>
    <t>-STROMATOLYSER NR 98416717</t>
  </si>
  <si>
    <t>801565</t>
  </si>
  <si>
    <t>-CHELATON III P.A. 1000 G</t>
  </si>
  <si>
    <t>801648</t>
  </si>
  <si>
    <t>-STROMATOLYSER 4 DS 3X42 ML 98417216</t>
  </si>
  <si>
    <t>801696</t>
  </si>
  <si>
    <t>-Lyzační roztok (HEM) pH=7,29 1000 ml</t>
  </si>
  <si>
    <t>801697</t>
  </si>
  <si>
    <t>-E-CHECK (XE) N,LEVEL 2 211191</t>
  </si>
  <si>
    <t>801979</t>
  </si>
  <si>
    <t>-KYS.CITRONOVA BEZV. P.A. 1000 G</t>
  </si>
  <si>
    <t>802057</t>
  </si>
  <si>
    <t>-Hydrogenuhličitan amonný p.a. 1000g</t>
  </si>
  <si>
    <t>802126</t>
  </si>
  <si>
    <t>-TBE pufr 10xkonc. 500 ml</t>
  </si>
  <si>
    <t>803229</t>
  </si>
  <si>
    <t>-Tween roztok pH=7,4 500 ml</t>
  </si>
  <si>
    <t>803447</t>
  </si>
  <si>
    <t>-PBS PUFR 10X KONC steril. 500 ml</t>
  </si>
  <si>
    <t>803728</t>
  </si>
  <si>
    <t>-Anti-human Lamda Chain,AMCA labeled VC-CI-3070-MC05</t>
  </si>
  <si>
    <t>804999</t>
  </si>
  <si>
    <t>-Stromatolyser-NR(L) 3,6 l 06428815</t>
  </si>
  <si>
    <t>805036</t>
  </si>
  <si>
    <t>-Stromatolyser-NR(S), 3 sacky 06428912</t>
  </si>
  <si>
    <t>805084</t>
  </si>
  <si>
    <t>-Pufr KCL 0,075M, pH 7,3 1000 ml</t>
  </si>
  <si>
    <t>805203</t>
  </si>
  <si>
    <t>-PBS pufr pro cytogenetiku, pH 7,4 (HEM) 100 ml</t>
  </si>
  <si>
    <t>804296</t>
  </si>
  <si>
    <t>-EIGHTCHECK-3WP (N) 12x1,5 ml TJ904-0611-6</t>
  </si>
  <si>
    <t>394930</t>
  </si>
  <si>
    <t>-CD38 APC 100 tests 1A-366-T100</t>
  </si>
  <si>
    <t>394931</t>
  </si>
  <si>
    <t>-CD138 FITC 100 tests 1F-520-T100</t>
  </si>
  <si>
    <t>397015</t>
  </si>
  <si>
    <t>-CD19 FITC BD 345776</t>
  </si>
  <si>
    <t>DG145</t>
  </si>
  <si>
    <t>kyselina CHLOROVOD.35% P.A.</t>
  </si>
  <si>
    <t>DG146</t>
  </si>
  <si>
    <t>kyselina OCTOVA 99,8%  P.A. - ledova</t>
  </si>
  <si>
    <t>DD341</t>
  </si>
  <si>
    <t>METHANOL  P.A. 1000 ML</t>
  </si>
  <si>
    <t>DC417</t>
  </si>
  <si>
    <t>BSA 22%</t>
  </si>
  <si>
    <t>397084</t>
  </si>
  <si>
    <t>-CD19 PerCP Exbio PC-305-T100</t>
  </si>
  <si>
    <t>397085</t>
  </si>
  <si>
    <t>-CD8 PerCP Exbio 100 tests PC-207-T100</t>
  </si>
  <si>
    <t>501313</t>
  </si>
  <si>
    <t>-CEP 8 SpectrumOrange 7J2208</t>
  </si>
  <si>
    <t>501318</t>
  </si>
  <si>
    <t>-CD7 FITC BD 332773</t>
  </si>
  <si>
    <t>804349</t>
  </si>
  <si>
    <t>-VYS CEP 7 SpectrumOrange Probe 32-130007</t>
  </si>
  <si>
    <t>DG209</t>
  </si>
  <si>
    <t>MAY-GRUNWALD</t>
  </si>
  <si>
    <t>DB849</t>
  </si>
  <si>
    <t>ROZTOK KYS.CHROMSIROVE</t>
  </si>
  <si>
    <t>DG208</t>
  </si>
  <si>
    <t>GIEMSA-ROMANOWSKI</t>
  </si>
  <si>
    <t>DG420</t>
  </si>
  <si>
    <t>Sterilní voda - 500 ml sklo</t>
  </si>
  <si>
    <t>DC858</t>
  </si>
  <si>
    <t>PRIMER</t>
  </si>
  <si>
    <t>DG403</t>
  </si>
  <si>
    <t>Hydrogenfosforečnan sodný x12H2O</t>
  </si>
  <si>
    <t>DA293</t>
  </si>
  <si>
    <t>SALSA MLPA EK1 reagent kit –100rxn -FAM</t>
  </si>
  <si>
    <t>DF574</t>
  </si>
  <si>
    <t>Methanol P.A. 5000ml</t>
  </si>
  <si>
    <t>DG229</t>
  </si>
  <si>
    <t>METHANOL P.A.</t>
  </si>
  <si>
    <t>801583</t>
  </si>
  <si>
    <t>-TRANSFORMACNI ROZTOK 1000 G</t>
  </si>
  <si>
    <t>921009</t>
  </si>
  <si>
    <t>-Pufr na alkalickou fosfatázu (HEM),pH 9,2-9,4 100 ml</t>
  </si>
  <si>
    <t>DE371</t>
  </si>
  <si>
    <t>RPMI-1640 medium,w l-glutamine and s</t>
  </si>
  <si>
    <t>DG549</t>
  </si>
  <si>
    <t>Telomera 11pter green</t>
  </si>
  <si>
    <t>DG550</t>
  </si>
  <si>
    <t>Telomera 11qter red</t>
  </si>
  <si>
    <t>DB215</t>
  </si>
  <si>
    <t>CD3/CD16+CD56</t>
  </si>
  <si>
    <t>DG354</t>
  </si>
  <si>
    <t>XCP chr 16 orange</t>
  </si>
  <si>
    <t>DG376</t>
  </si>
  <si>
    <t>XCP Chromosome 2, Orange</t>
  </si>
  <si>
    <t>DD434</t>
  </si>
  <si>
    <t>KaryoMAX Giemsa 100 ml</t>
  </si>
  <si>
    <t>DC487</t>
  </si>
  <si>
    <t>KARYOMAX COLCEMID SOLUTION (CE LABEL)</t>
  </si>
  <si>
    <t>396355</t>
  </si>
  <si>
    <t>-Roztok síranu amonného, nasycený 170 g</t>
  </si>
  <si>
    <t>801346</t>
  </si>
  <si>
    <t>-PARAFORMALDEHYD 4% v PBS 1000 ml</t>
  </si>
  <si>
    <t>803362</t>
  </si>
  <si>
    <t>-FERROKYANID DRASELNÝ 2% ROZTOK 500 ml</t>
  </si>
  <si>
    <t>DG687</t>
  </si>
  <si>
    <t>CEP 8 Spectrum Green</t>
  </si>
  <si>
    <t>DA348</t>
  </si>
  <si>
    <t>RPMI-1640 medium,w L-glutamine,phenol red) 500 ml</t>
  </si>
  <si>
    <t>DC631</t>
  </si>
  <si>
    <t>HISTOPAQUE-1077 HYBRI-MAX, 100 ml</t>
  </si>
  <si>
    <t>DG686</t>
  </si>
  <si>
    <t>XCP Chromosome 3 FITC</t>
  </si>
  <si>
    <t>395867</t>
  </si>
  <si>
    <t>-Roztok sacharózy (0,7M) ve fosf.pufru (hem) 500 ml</t>
  </si>
  <si>
    <t>DG374</t>
  </si>
  <si>
    <t>HemosIL AcuStar Controls Anti-ß2 Glycoprot.-I IgM</t>
  </si>
  <si>
    <t>DG372</t>
  </si>
  <si>
    <t>HemosIL AcuStar Controls  Anti-Cardiolipin IgM</t>
  </si>
  <si>
    <t>DG715</t>
  </si>
  <si>
    <t>XL ETV6</t>
  </si>
  <si>
    <t>DG371</t>
  </si>
  <si>
    <t>HemosIL AcuStar Controls Anti-Cardiolipin IgG</t>
  </si>
  <si>
    <t>DG695</t>
  </si>
  <si>
    <t>Coagulation reference 5 x 1 ml</t>
  </si>
  <si>
    <t>DG684</t>
  </si>
  <si>
    <t>CD Check Plus CD4 2x2,5 ml</t>
  </si>
  <si>
    <t>DA767</t>
  </si>
  <si>
    <t>ON BLIMP1/6p22contr</t>
  </si>
  <si>
    <t>DA099</t>
  </si>
  <si>
    <t>XCP Chromosome 6 FITC</t>
  </si>
  <si>
    <t>DG727</t>
  </si>
  <si>
    <t>CEP 17SpGreen</t>
  </si>
  <si>
    <t>DB418</t>
  </si>
  <si>
    <t>Proteináza K 500 mg</t>
  </si>
  <si>
    <t>DG477</t>
  </si>
  <si>
    <t>XL-TP53/CEP 17</t>
  </si>
  <si>
    <t>DA385</t>
  </si>
  <si>
    <t>XL 6q21/6q23</t>
  </si>
  <si>
    <t>DG617</t>
  </si>
  <si>
    <t>ETV6 FISH DNA probe, Split signal</t>
  </si>
  <si>
    <t>DD045</t>
  </si>
  <si>
    <t>DAPI II (32-804831)</t>
  </si>
  <si>
    <t>DE042</t>
  </si>
  <si>
    <t>Medium pro KD, 100 ml(BONE MARROW KARYTYPING MEDI</t>
  </si>
  <si>
    <t>DE908</t>
  </si>
  <si>
    <t>Interleukin-7 human</t>
  </si>
  <si>
    <t>DC784</t>
  </si>
  <si>
    <t>LSI IgH/BCL2</t>
  </si>
  <si>
    <t>DG475</t>
  </si>
  <si>
    <t>TLX1 PROBE</t>
  </si>
  <si>
    <t>DA026</t>
  </si>
  <si>
    <t>LSI 13(RB1)13q14 Spectrum Orange CE</t>
  </si>
  <si>
    <t>DG389</t>
  </si>
  <si>
    <t>ON MYCN/LAF</t>
  </si>
  <si>
    <t>DG396</t>
  </si>
  <si>
    <t>XL Del (7q31/7q22)</t>
  </si>
  <si>
    <t>DA807</t>
  </si>
  <si>
    <t>Iscove medium Gibco IMDM 500ml</t>
  </si>
  <si>
    <t>DG390</t>
  </si>
  <si>
    <t>ON ELN Williams-Beuren ELN</t>
  </si>
  <si>
    <t>DE992</t>
  </si>
  <si>
    <t>Sonda Inv (3) dualcol</t>
  </si>
  <si>
    <t>DA752</t>
  </si>
  <si>
    <t>XL IGH plus</t>
  </si>
  <si>
    <t>DG478</t>
  </si>
  <si>
    <t>XCE 15</t>
  </si>
  <si>
    <t>DG576</t>
  </si>
  <si>
    <t>XL del (20q)</t>
  </si>
  <si>
    <t>DG045</t>
  </si>
  <si>
    <t>XCP Chromosome 1, FITX</t>
  </si>
  <si>
    <t>DA833</t>
  </si>
  <si>
    <t>XL BCR/ABL1 PLUS</t>
  </si>
  <si>
    <t>DA078</t>
  </si>
  <si>
    <t>XCP Chromosome 5 - Human Chr 5 Paint, FITC</t>
  </si>
  <si>
    <t>DG353</t>
  </si>
  <si>
    <t>XCE chr 8, blue</t>
  </si>
  <si>
    <t>DA652</t>
  </si>
  <si>
    <t>XCP Chromosome 11</t>
  </si>
  <si>
    <t>DG530</t>
  </si>
  <si>
    <t>XCP 21 Green</t>
  </si>
  <si>
    <t>DG275</t>
  </si>
  <si>
    <t>XL del(20q)</t>
  </si>
  <si>
    <t>DG529</t>
  </si>
  <si>
    <t>XCP 21 Orange</t>
  </si>
  <si>
    <t>DF261</t>
  </si>
  <si>
    <t>24XCyte kit</t>
  </si>
  <si>
    <t>DG531</t>
  </si>
  <si>
    <t>XCP 1 ORANGE</t>
  </si>
  <si>
    <t>DG532</t>
  </si>
  <si>
    <t>XCP 12 ORANGE</t>
  </si>
  <si>
    <t>DG597</t>
  </si>
  <si>
    <t>XCP 20 Green</t>
  </si>
  <si>
    <t>DA651</t>
  </si>
  <si>
    <t>XCP Chromosome 11, FITC</t>
  </si>
  <si>
    <t>DG618</t>
  </si>
  <si>
    <t>XL MLL plus</t>
  </si>
  <si>
    <t>DG616</t>
  </si>
  <si>
    <t>XCE 10 Orange</t>
  </si>
  <si>
    <t>DD290</t>
  </si>
  <si>
    <t>EARLES BAL. SALT SOLUTION, W CA,MG.PHRED</t>
  </si>
  <si>
    <t>DG630</t>
  </si>
  <si>
    <t>XL EVI 1probe</t>
  </si>
  <si>
    <t>DA756</t>
  </si>
  <si>
    <t>MYC FISH probe ss</t>
  </si>
  <si>
    <t>DG685</t>
  </si>
  <si>
    <t>XCE 11 FITC</t>
  </si>
  <si>
    <t>DG631</t>
  </si>
  <si>
    <t>ON EVI t(3;3)/inv(3) probe</t>
  </si>
  <si>
    <t>DA772</t>
  </si>
  <si>
    <t>XL CDKN2A</t>
  </si>
  <si>
    <t>DG679</t>
  </si>
  <si>
    <t>FLI1/EWSR1 Dual Fusion probe</t>
  </si>
  <si>
    <t>DG696</t>
  </si>
  <si>
    <t>XCP 20 Orange</t>
  </si>
  <si>
    <t>DA550</t>
  </si>
  <si>
    <t>ChromoLympho-B prolif. factor, 500nmol (107-18A)</t>
  </si>
  <si>
    <t>DD652</t>
  </si>
  <si>
    <t>Imersní olej pro mikroskopii 500 ml OLYMPUS</t>
  </si>
  <si>
    <t>DG761</t>
  </si>
  <si>
    <t>BCL2 FISH probe</t>
  </si>
  <si>
    <t>DG759</t>
  </si>
  <si>
    <t>XCP17 Orange</t>
  </si>
  <si>
    <t>DG728</t>
  </si>
  <si>
    <t>XL 5q31</t>
  </si>
  <si>
    <t>DG743</t>
  </si>
  <si>
    <t>SHOX (Xp22)/SE x</t>
  </si>
  <si>
    <t>DG760</t>
  </si>
  <si>
    <t>XL BCL6 probe</t>
  </si>
  <si>
    <t>DA041</t>
  </si>
  <si>
    <t>XCP Chromosome 7, FITC</t>
  </si>
  <si>
    <t>DG816</t>
  </si>
  <si>
    <t>XCyte5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</si>
  <si>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</si>
  <si>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</si>
  <si>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</si>
  <si>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</si>
  <si>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</si>
  <si>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</si>
  <si>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</si>
  <si>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</si>
  <si>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</si>
  <si>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</si>
  <si>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</si>
  <si>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</si>
  <si>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</si>
  <si>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</si>
  <si>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</si>
  <si>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</si>
  <si>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</si>
  <si>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</si>
  <si>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</si>
  <si>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</si>
  <si>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</si>
  <si>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</si>
  <si>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DC785</t>
  </si>
  <si>
    <t>STROMATOLYSER NR</t>
  </si>
  <si>
    <t>DB944</t>
  </si>
  <si>
    <t>CELLSHEATH 20 L</t>
  </si>
  <si>
    <t>DC921</t>
  </si>
  <si>
    <t>E-CHECK (XE) N,LEVEL 2</t>
  </si>
  <si>
    <t>DB124</t>
  </si>
  <si>
    <t>E-CHECK (XE) L,LEVEL 1</t>
  </si>
  <si>
    <t>DB412</t>
  </si>
  <si>
    <t>SULFOLYSER 5 L</t>
  </si>
  <si>
    <t>DC443</t>
  </si>
  <si>
    <t>ROZTOK SCHIFF</t>
  </si>
  <si>
    <t>DC575</t>
  </si>
  <si>
    <t>FREE PROTEIN S</t>
  </si>
  <si>
    <t>IL FREE PROTEIN S</t>
  </si>
  <si>
    <t>DB575</t>
  </si>
  <si>
    <t>IL TEST HEPARIN KIT</t>
  </si>
  <si>
    <t>DA763</t>
  </si>
  <si>
    <t xml:space="preserve"> Acustar Rinse</t>
  </si>
  <si>
    <t>IL Acustar Rinse</t>
  </si>
  <si>
    <t>DD807</t>
  </si>
  <si>
    <t>Cleaning agent</t>
  </si>
  <si>
    <t>IL Cleaning agent</t>
  </si>
  <si>
    <t>DB711</t>
  </si>
  <si>
    <t>dRVVt  SCREEN,10X2 ML</t>
  </si>
  <si>
    <t>IL TEST dRVVt  SCREEN,10X2 ML</t>
  </si>
  <si>
    <t>DC045</t>
  </si>
  <si>
    <t>APTT SYNTHETIC PHOSPHOLIPID</t>
  </si>
  <si>
    <t>IL APTT SP</t>
  </si>
  <si>
    <t>DB577</t>
  </si>
  <si>
    <t>IL TEST PROTEIN C KIT</t>
  </si>
  <si>
    <t>DE695</t>
  </si>
  <si>
    <t>D-Dimer HS</t>
  </si>
  <si>
    <t>IL D-Dimer HS</t>
  </si>
  <si>
    <t>DG063</t>
  </si>
  <si>
    <t>Collagen ABP</t>
  </si>
  <si>
    <t xml:space="preserve">ABP Collagen </t>
  </si>
  <si>
    <t>DE027</t>
  </si>
  <si>
    <t>Wash-R Emulsion</t>
  </si>
  <si>
    <t>IL Wash-R Emulsion</t>
  </si>
  <si>
    <t>DE700</t>
  </si>
  <si>
    <t>Cleaning solution 500ml</t>
  </si>
  <si>
    <t>IL Cleaning solution 500ml</t>
  </si>
  <si>
    <t>DE696</t>
  </si>
  <si>
    <t>Rinse Solution -TOP 4l</t>
  </si>
  <si>
    <t>IL Rinse Solution -TOP 4l</t>
  </si>
  <si>
    <t>DA906</t>
  </si>
  <si>
    <t>Apixaban kalibracni set</t>
  </si>
  <si>
    <t>DD519</t>
  </si>
  <si>
    <t>AT III REAGENT A1</t>
  </si>
  <si>
    <t>TC ATIII A1 thrombin</t>
  </si>
  <si>
    <t>DD625</t>
  </si>
  <si>
    <t>APC Resistance Kit</t>
  </si>
  <si>
    <t>TC APC Resistance Kit</t>
  </si>
  <si>
    <t>DB576</t>
  </si>
  <si>
    <t>IL TEST PLASMINOGEN KIT</t>
  </si>
  <si>
    <t>DE723</t>
  </si>
  <si>
    <t>PT RGT,RecombiPlastin 2G</t>
  </si>
  <si>
    <t>IL Recombiplastin 2G</t>
  </si>
  <si>
    <t>DA392</t>
  </si>
  <si>
    <t>Epinephrine 3x0,5 ml (160ug)</t>
  </si>
  <si>
    <t>ABP Epinephrine 3x0,5 ml (160ug)</t>
  </si>
  <si>
    <t>DG061</t>
  </si>
  <si>
    <t>ADP ABP</t>
  </si>
  <si>
    <t>DB762</t>
  </si>
  <si>
    <t>PAI 1 ELISA KIT</t>
  </si>
  <si>
    <t>TC PAI 1 ELISA KIT</t>
  </si>
  <si>
    <t>DD571</t>
  </si>
  <si>
    <t>wWF activity</t>
  </si>
  <si>
    <t>IL wWF activity</t>
  </si>
  <si>
    <t>DC798</t>
  </si>
  <si>
    <t>Factor XI def. plasma 10 x 1 ml</t>
  </si>
  <si>
    <t>IL TEST FACTOR XI,10x1 ML</t>
  </si>
  <si>
    <t>DA822</t>
  </si>
  <si>
    <t>HemosIL FDP</t>
  </si>
  <si>
    <t>IL FDP</t>
  </si>
  <si>
    <t>DA907</t>
  </si>
  <si>
    <t>Apixaban high kontrol</t>
  </si>
  <si>
    <t>DD040</t>
  </si>
  <si>
    <t>COAGULATION CONTROL A 1 ML</t>
  </si>
  <si>
    <t>TC COAGULATION CONTROL A 1 ML</t>
  </si>
  <si>
    <t>DF843</t>
  </si>
  <si>
    <t>Plasmin Inhibitor</t>
  </si>
  <si>
    <t>DB579</t>
  </si>
  <si>
    <t>IL TEST VON WILLEBRAND FACTOR</t>
  </si>
  <si>
    <t>DG037</t>
  </si>
  <si>
    <t>Fletcher def. plasma</t>
  </si>
  <si>
    <t>DC632</t>
  </si>
  <si>
    <t>FIX clotting DG-FIX (5x1 ml)</t>
  </si>
  <si>
    <t>DG FIX (5x1 ml)</t>
  </si>
  <si>
    <t>DA908</t>
  </si>
  <si>
    <t>Apixaban low kontrol</t>
  </si>
  <si>
    <t>DC686</t>
  </si>
  <si>
    <t>t-PA antigen kit</t>
  </si>
  <si>
    <t>TC t-PA antigen kit</t>
  </si>
  <si>
    <t>DB425</t>
  </si>
  <si>
    <t>Factor II def. plasma 10 x 1 ml</t>
  </si>
  <si>
    <t>IL TEST FACTOR II,10x1 ML</t>
  </si>
  <si>
    <t>DA579</t>
  </si>
  <si>
    <t>DG F-VIII (5x1ml)</t>
  </si>
  <si>
    <t>DC622</t>
  </si>
  <si>
    <t>COAGULATION CONTROL N 1 ML</t>
  </si>
  <si>
    <t>TC COAGULATION CONTROL N 1 ML</t>
  </si>
  <si>
    <t>DC255</t>
  </si>
  <si>
    <t>AT III TH1</t>
  </si>
  <si>
    <t>TC AT III TH1 substrate</t>
  </si>
  <si>
    <t>DA817</t>
  </si>
  <si>
    <t>HemosIL AcuStar Triggers 500 ml</t>
  </si>
  <si>
    <t>IL AcuStar Triggers 500 ml</t>
  </si>
  <si>
    <t>DA760</t>
  </si>
  <si>
    <t>HemosIL AcuStar Anti-Cardiolipin IgG</t>
  </si>
  <si>
    <t>IL AcuStar Anti-Cardiolipin IgG</t>
  </si>
  <si>
    <t>DB219</t>
  </si>
  <si>
    <t>HemosIL AcuStar Anti-ß2 Glycoprotein-I IgM</t>
  </si>
  <si>
    <t>IL AcuStar Anti-ß2 Glycoprotein-I IgM</t>
  </si>
  <si>
    <t>DF082</t>
  </si>
  <si>
    <t>LightCycler 480 HRM Master 5 x 1 ml</t>
  </si>
  <si>
    <t>ROCHE LightCycler 480 HRM Master 5 x 1 ml</t>
  </si>
  <si>
    <t>DA028</t>
  </si>
  <si>
    <t>LightCycler 480 Sealing Foil (50)</t>
  </si>
  <si>
    <t>DB702</t>
  </si>
  <si>
    <t>PCR MULTIPLEX KIT</t>
  </si>
  <si>
    <t>TC PCR MULTIPLEX KIT</t>
  </si>
  <si>
    <t>DC539</t>
  </si>
  <si>
    <t>IL TEST FACTOR XII, 5X1 ML</t>
  </si>
  <si>
    <t>DG610</t>
  </si>
  <si>
    <t>Hemokoagulace, Vzorek A z cyklu HKG1/14, 1 ml</t>
  </si>
  <si>
    <t>DB574</t>
  </si>
  <si>
    <t>Factor VIII def.plasma, 10 x 1 ml</t>
  </si>
  <si>
    <t>IL TEST FACTOR VIII,10x1 ML</t>
  </si>
  <si>
    <t>DG547</t>
  </si>
  <si>
    <t>Human Thrombomodulin/BDCA-3 Quantikine ELISA Kit</t>
  </si>
  <si>
    <t>RD Human Thrombomodulin/BDCA-3 Quantikine ELISA Kit</t>
  </si>
  <si>
    <t>DA761</t>
  </si>
  <si>
    <t>HemosIL AcuStar Anti-Cardiolipin IgM</t>
  </si>
  <si>
    <t>IL AcuStar Anti-Cardiolipin IgM</t>
  </si>
  <si>
    <t>DF988</t>
  </si>
  <si>
    <t>STA Stachrom TAFI</t>
  </si>
  <si>
    <t>DG611</t>
  </si>
  <si>
    <t>Hemokoagulace, Vzorek B z cyklu HKG1/14  1 ml</t>
  </si>
  <si>
    <t>DG036</t>
  </si>
  <si>
    <t>Fitzgerald def.plasm</t>
  </si>
  <si>
    <t>DB826</t>
  </si>
  <si>
    <t>IL TEST CALIBRATION PLASMA</t>
  </si>
  <si>
    <t>DE364</t>
  </si>
  <si>
    <t>Factor XIII Antigen</t>
  </si>
  <si>
    <t>DA054</t>
  </si>
  <si>
    <t>HYPHEN Hemoclot Thrombin Inhibitor</t>
  </si>
  <si>
    <t>DC254</t>
  </si>
  <si>
    <t>TC FIBRINOGEN</t>
  </si>
  <si>
    <t>DC334</t>
  </si>
  <si>
    <t>IL TEST FACTOR V - 5X1 ML</t>
  </si>
  <si>
    <t>DC584</t>
  </si>
  <si>
    <t>RISTOCETIN  10x0,5 ml</t>
  </si>
  <si>
    <t>DD482</t>
  </si>
  <si>
    <t>PLATELET NEUTRALIZING REAGENT</t>
  </si>
  <si>
    <t>DB269</t>
  </si>
  <si>
    <t>IL FDP kontrola</t>
  </si>
  <si>
    <t>DC605</t>
  </si>
  <si>
    <t>IL TEST FACTOR VII,5X1 ML</t>
  </si>
  <si>
    <t>DC574</t>
  </si>
  <si>
    <t>IL TEST FACTOR X,10x1 ML</t>
  </si>
  <si>
    <t>DG064</t>
  </si>
  <si>
    <t>ABP Epinephrine</t>
  </si>
  <si>
    <t>DG762</t>
  </si>
  <si>
    <t>TC ATIII A2 thrombin</t>
  </si>
  <si>
    <t>DE279</t>
  </si>
  <si>
    <t>Prostaglandin</t>
  </si>
  <si>
    <t>DG062</t>
  </si>
  <si>
    <t>ABP Arachidonic Acid</t>
  </si>
  <si>
    <t>DG401</t>
  </si>
  <si>
    <t>CD14 FITC 100 tests</t>
  </si>
  <si>
    <t>DB224</t>
  </si>
  <si>
    <t>CD14 APC 100 tests</t>
  </si>
  <si>
    <t>DB255</t>
  </si>
  <si>
    <t>CD38 PE</t>
  </si>
  <si>
    <t>DE299</t>
  </si>
  <si>
    <t>Anti-human Kappa Chain,AMCA labeled</t>
  </si>
  <si>
    <t>DC085</t>
  </si>
  <si>
    <t>FACS Flow sheath fluid</t>
  </si>
  <si>
    <t>DB254</t>
  </si>
  <si>
    <t>CD10 FITC BD</t>
  </si>
  <si>
    <t>DE931</t>
  </si>
  <si>
    <t>CD4(FITC)/CD8(R-PE)(hu.)(2-Color)Kombitest™</t>
  </si>
  <si>
    <t>DB214</t>
  </si>
  <si>
    <t>CD 13 PE DB</t>
  </si>
  <si>
    <t>DB217</t>
  </si>
  <si>
    <t>FMC-7 FITC BD</t>
  </si>
  <si>
    <t>DG544</t>
  </si>
  <si>
    <t>CD38 FITC</t>
  </si>
  <si>
    <t>DG468</t>
  </si>
  <si>
    <t>CD138 PerCP Exbio</t>
  </si>
  <si>
    <t>DG362</t>
  </si>
  <si>
    <t>CD33 PerCP Exbio</t>
  </si>
  <si>
    <t>DG465</t>
  </si>
  <si>
    <t>CD117 PE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</si>
  <si>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</si>
  <si>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</si>
  <si>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</si>
  <si>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</si>
  <si>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</si>
  <si>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</si>
  <si>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</si>
  <si>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</si>
  <si>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DC972</t>
  </si>
  <si>
    <t>CD14 FITC</t>
  </si>
  <si>
    <t>DG609</t>
  </si>
  <si>
    <t>Anti-human V alpha 24 J alpha 18 TCR  PE - 25 tests</t>
  </si>
  <si>
    <t>DG495</t>
  </si>
  <si>
    <t>CD45 PerCP PC-222-T100 Exbio</t>
  </si>
  <si>
    <t>DE946</t>
  </si>
  <si>
    <t>CD34 APC, 100 t.</t>
  </si>
  <si>
    <t>DA926</t>
  </si>
  <si>
    <t>CD22 FITC BD</t>
  </si>
  <si>
    <t>DF265</t>
  </si>
  <si>
    <t>7-AAD Viability Dye</t>
  </si>
  <si>
    <t>DE954</t>
  </si>
  <si>
    <t>IgG1 PE</t>
  </si>
  <si>
    <t>DG068</t>
  </si>
  <si>
    <t>CD 45 PerCP</t>
  </si>
  <si>
    <t>DA974</t>
  </si>
  <si>
    <t>CD20 FITC Exbio Exbio 100 tests</t>
  </si>
  <si>
    <t>DB594</t>
  </si>
  <si>
    <t>RB A-HU LAMBDA CHAINS/500/</t>
  </si>
  <si>
    <t>DG010</t>
  </si>
  <si>
    <t>CD16b FITC (MEM-154) Exbio 100 tests</t>
  </si>
  <si>
    <t>DB526</t>
  </si>
  <si>
    <t>RB A-HU IGA/FITC FOR FLOW/DK</t>
  </si>
  <si>
    <t>DC593</t>
  </si>
  <si>
    <t>CD23  FITC</t>
  </si>
  <si>
    <t>DB213</t>
  </si>
  <si>
    <t>CD117 PE BD</t>
  </si>
  <si>
    <t>DA830</t>
  </si>
  <si>
    <t>CD34-PE BectonDickin</t>
  </si>
  <si>
    <t>DG449</t>
  </si>
  <si>
    <t>CD5 FITC BD</t>
  </si>
  <si>
    <t>DG733</t>
  </si>
  <si>
    <t>Transfix 10x1 ml</t>
  </si>
  <si>
    <t>DB844</t>
  </si>
  <si>
    <t>CD19-FITC/CD5-PE DUAL COLOR</t>
  </si>
  <si>
    <t>DG284</t>
  </si>
  <si>
    <t>CD2 FITC BD</t>
  </si>
  <si>
    <t>DB737</t>
  </si>
  <si>
    <t>PUREGENE Blood Kit</t>
  </si>
  <si>
    <t>DF914</t>
  </si>
  <si>
    <t>SALSA MLPA kit HBA</t>
  </si>
  <si>
    <t>DC199</t>
  </si>
  <si>
    <t>BCR-ABL b3a2 Mbcr (FGRS-10)</t>
  </si>
  <si>
    <t>DD304</t>
  </si>
  <si>
    <t>FusionQuant Standard ABL (CGRS-01)</t>
  </si>
  <si>
    <t>DE235</t>
  </si>
  <si>
    <t>ABI PRISM BigDye Terminator v 1.1 ( 100 reakcí )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</si>
  <si>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</si>
  <si>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</si>
  <si>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</si>
  <si>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</si>
  <si>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</si>
  <si>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</si>
  <si>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</si>
  <si>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</si>
  <si>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</si>
  <si>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</si>
  <si>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DC678</t>
  </si>
  <si>
    <t>ETHIDIUM BROMID, 5x1 ml</t>
  </si>
  <si>
    <t>DC735</t>
  </si>
  <si>
    <t>SET OF DATP,DCTP,DGTP,DTTP,40umol each</t>
  </si>
  <si>
    <t>DC376</t>
  </si>
  <si>
    <t>LC KAPILARY</t>
  </si>
  <si>
    <t>DD993</t>
  </si>
  <si>
    <t>QIAQUICK GEL EXTRACTION KIT (250)</t>
  </si>
  <si>
    <t>DD307</t>
  </si>
  <si>
    <t>LA DNA Polymerases Mix,500 U</t>
  </si>
  <si>
    <t>DG587</t>
  </si>
  <si>
    <t>RNA later 100 ml</t>
  </si>
  <si>
    <t>DG589</t>
  </si>
  <si>
    <t>Restrikční endonukleáza BSiEI 1000U</t>
  </si>
  <si>
    <t>DF529</t>
  </si>
  <si>
    <t>JAK2 MUTAQUANT (MQPP-02)</t>
  </si>
  <si>
    <t>DD126</t>
  </si>
  <si>
    <t>TRIZOL Reagent 200 ml</t>
  </si>
  <si>
    <t>DB461</t>
  </si>
  <si>
    <t>GENERI BIOTECH PRODUKTY</t>
  </si>
  <si>
    <t>DC985</t>
  </si>
  <si>
    <t>BCR-ABL e1a2 mbcr (FGRS-09)</t>
  </si>
  <si>
    <t>DC257</t>
  </si>
  <si>
    <t>Generi Biotech SONDA</t>
  </si>
  <si>
    <t>DB212</t>
  </si>
  <si>
    <t>Histopaque-1077</t>
  </si>
  <si>
    <t>DF526</t>
  </si>
  <si>
    <t>TAQMAN Universal PCR Master Mix 2x</t>
  </si>
  <si>
    <t>DF079</t>
  </si>
  <si>
    <t>High Capacity RNA-to-cDNA Kit</t>
  </si>
  <si>
    <t>DB366</t>
  </si>
  <si>
    <t>SICKLE THAL HBA2 KIT</t>
  </si>
  <si>
    <t>DB939</t>
  </si>
  <si>
    <t>SYBR GREEN I   0,5 ml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</si>
  <si>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</si>
  <si>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</si>
  <si>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</si>
  <si>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</si>
  <si>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</si>
  <si>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</si>
  <si>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ZB384</t>
  </si>
  <si>
    <t>Stříkačka injekční 3-dílná 20 ml LL Omnifix Solo 4617207V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</si>
  <si>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</si>
  <si>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</si>
  <si>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</si>
  <si>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</si>
  <si>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</si>
  <si>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</si>
  <si>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ZG347</t>
  </si>
  <si>
    <t>Obal na zamrazovací vak bal á 10 ks OW1430</t>
  </si>
  <si>
    <t>ZF194</t>
  </si>
  <si>
    <t>Set I-jednocestný 10 ml, 9990 3000E</t>
  </si>
  <si>
    <t>ZH480</t>
  </si>
  <si>
    <t>Miska petri 150 x 25 mm TPPA93150</t>
  </si>
  <si>
    <t>ZE194</t>
  </si>
  <si>
    <t>Set III-dvoucestný 50 ml, 9990 3003E</t>
  </si>
  <si>
    <t>ZB803</t>
  </si>
  <si>
    <t>Miska petri sterilní polys. 35 x 10 mm 83.1800.002</t>
  </si>
  <si>
    <t>Miska petri 35 x 10 mm sterilní polys.83.3900.500( 83.1800.002)</t>
  </si>
  <si>
    <t>ZL306</t>
  </si>
  <si>
    <t>Vak transfer 2000 ml R4R2041</t>
  </si>
  <si>
    <t>ZB456</t>
  </si>
  <si>
    <t>Set na odběr granulocytů a deplece WBC i Plt Spectra Optia IDL 10300</t>
  </si>
  <si>
    <t>ZC488</t>
  </si>
  <si>
    <t>Jehla rozplňovací gauge blunt 28110</t>
  </si>
  <si>
    <t>DD276</t>
  </si>
  <si>
    <t>Xylen p.a.</t>
  </si>
  <si>
    <t>DD451</t>
  </si>
  <si>
    <t>UltraPure Glycogen 100 ul</t>
  </si>
  <si>
    <t>DG276</t>
  </si>
  <si>
    <t>XL TEL/AML1</t>
  </si>
  <si>
    <t>DG861</t>
  </si>
  <si>
    <t>Human Cot-1 DNA®</t>
  </si>
  <si>
    <t>DF411</t>
  </si>
  <si>
    <t>Agilent DNA 1000 kit</t>
  </si>
  <si>
    <t>DG948</t>
  </si>
  <si>
    <t>Insulin-transferrin-Selenium 10ml</t>
  </si>
  <si>
    <t>DG944</t>
  </si>
  <si>
    <t xml:space="preserve">Linoleic acid </t>
  </si>
  <si>
    <t>DA966</t>
  </si>
  <si>
    <t>Anti-Goat IgG (H+L), made in horse</t>
  </si>
  <si>
    <t>DA793</t>
  </si>
  <si>
    <t>BCL6 FISH DNA probe</t>
  </si>
  <si>
    <t>DA858</t>
  </si>
  <si>
    <t>XCP Chromosome 10 FITC</t>
  </si>
  <si>
    <t>DA860</t>
  </si>
  <si>
    <t>XCP Chromosome 6</t>
  </si>
  <si>
    <t>DB814</t>
  </si>
  <si>
    <t>IgH/CCND1 DF FISH probe</t>
  </si>
  <si>
    <t>DG370</t>
  </si>
  <si>
    <t>XCE 4 FITC</t>
  </si>
  <si>
    <t>DG867</t>
  </si>
  <si>
    <t>XCyte11</t>
  </si>
  <si>
    <t>DA757</t>
  </si>
  <si>
    <t>XL CCl Probe Kit</t>
  </si>
  <si>
    <t>DG876</t>
  </si>
  <si>
    <t>XCE 2 FITC</t>
  </si>
  <si>
    <t>DE075</t>
  </si>
  <si>
    <t>LSI IgH/MYC/CEP8 Tri-color, Dual Fusion,32-191020</t>
  </si>
  <si>
    <t>DG874</t>
  </si>
  <si>
    <t>Xp22/SE X - 5 tests</t>
  </si>
  <si>
    <t>DG883</t>
  </si>
  <si>
    <t>Cust.probe 2-loci 6q21(OR)/8q24(FITC)</t>
  </si>
  <si>
    <t>DA109</t>
  </si>
  <si>
    <t>Counterstain Diluent - 1ml</t>
  </si>
  <si>
    <t>DG884</t>
  </si>
  <si>
    <t>XCE 5/19 OR</t>
  </si>
  <si>
    <t>DG994</t>
  </si>
  <si>
    <t>TCL1 Breakapart Probe</t>
  </si>
  <si>
    <t>DG979</t>
  </si>
  <si>
    <t>CEP Y (DYZ1) orange</t>
  </si>
  <si>
    <t>DG988</t>
  </si>
  <si>
    <t>CEP 7 spectrum orange</t>
  </si>
  <si>
    <t>DG999</t>
  </si>
  <si>
    <t>FAST PML/RARA Translocation, Dual Fusion</t>
  </si>
  <si>
    <t>DG996</t>
  </si>
  <si>
    <t>TCRB Breakapart Probe</t>
  </si>
  <si>
    <t>DG998</t>
  </si>
  <si>
    <t>TLX3 Breakapart Probe</t>
  </si>
  <si>
    <t>DG980</t>
  </si>
  <si>
    <t>CEP 3 (Alpha Satelite) orange</t>
  </si>
  <si>
    <t>DG995</t>
  </si>
  <si>
    <t>TCRAD Breakapart Probe</t>
  </si>
  <si>
    <t>DE991</t>
  </si>
  <si>
    <t>VYS NP-40</t>
  </si>
  <si>
    <t>DE602</t>
  </si>
  <si>
    <t>TCF3(E2A)Probe</t>
  </si>
  <si>
    <t>DG981</t>
  </si>
  <si>
    <t>SureTag DNA labeling kit</t>
  </si>
  <si>
    <t>DG975</t>
  </si>
  <si>
    <t>CEP 11 (Alpha satelite) orange</t>
  </si>
  <si>
    <t>DG985</t>
  </si>
  <si>
    <t>1xTE buffer mol grade 3x100ml</t>
  </si>
  <si>
    <t>DG989</t>
  </si>
  <si>
    <t>CEP 7 spectrum green</t>
  </si>
  <si>
    <t>DG997</t>
  </si>
  <si>
    <t>TLX1 Breakapart Probe</t>
  </si>
  <si>
    <t>DG976</t>
  </si>
  <si>
    <t>CEP 11 (Alpha satelite) green</t>
  </si>
  <si>
    <t>DB222</t>
  </si>
  <si>
    <t>VYS LSI P53 (17p13.1)</t>
  </si>
  <si>
    <t>DD673</t>
  </si>
  <si>
    <t>VYS LSI 13/RB1 13Q14 Kit</t>
  </si>
  <si>
    <t>DG886</t>
  </si>
  <si>
    <t>CEP 2 (D2Z1) SpectrumOrange</t>
  </si>
  <si>
    <t>DG978</t>
  </si>
  <si>
    <t>CEP X (DXZ1) green</t>
  </si>
  <si>
    <t>DG952</t>
  </si>
  <si>
    <t>20xSSC  500g</t>
  </si>
  <si>
    <t>DF412</t>
  </si>
  <si>
    <t>Oligo aCGH Hybridization kit</t>
  </si>
  <si>
    <t>DG949</t>
  </si>
  <si>
    <t>Tissue FISH Pretreatment kit</t>
  </si>
  <si>
    <t>DG947</t>
  </si>
  <si>
    <t>Histology FISH accessory Kit</t>
  </si>
  <si>
    <t>DE300</t>
  </si>
  <si>
    <t>Anti-human Lamda Chain,AMCA labeled</t>
  </si>
  <si>
    <t>DC101</t>
  </si>
  <si>
    <t>CD4/CD8</t>
  </si>
  <si>
    <t>DG849</t>
  </si>
  <si>
    <t>CD33 FITC Exbio(100TESTŮ)</t>
  </si>
  <si>
    <t>DB308</t>
  </si>
  <si>
    <t>CD33 FITC BD</t>
  </si>
  <si>
    <t>DA925</t>
  </si>
  <si>
    <t>CD45 FITC EXBIO Exbio 100 tests</t>
  </si>
  <si>
    <t>DG451</t>
  </si>
  <si>
    <t>CD7 FITC BD</t>
  </si>
  <si>
    <t>DG457</t>
  </si>
  <si>
    <t>TCR g/d PECy7 Euroflow</t>
  </si>
  <si>
    <t>DG450</t>
  </si>
  <si>
    <t>CD PerCP5.5 Euroflow</t>
  </si>
  <si>
    <t>DG447</t>
  </si>
  <si>
    <t>CD38 APC-H7 Euroflow</t>
  </si>
  <si>
    <t>DG309</t>
  </si>
  <si>
    <t>CD15 FITC Exbio</t>
  </si>
  <si>
    <t>DG364</t>
  </si>
  <si>
    <t>Lambda chain PE Exb.</t>
  </si>
  <si>
    <t>DG283</t>
  </si>
  <si>
    <t>CD24 PE Exbio</t>
  </si>
  <si>
    <t>DG352</t>
  </si>
  <si>
    <t>FACSDiva CST IVD BD</t>
  </si>
  <si>
    <t>DG445</t>
  </si>
  <si>
    <t>CD13 PE BD</t>
  </si>
  <si>
    <t>DC221</t>
  </si>
  <si>
    <t>HLA-DR PE</t>
  </si>
  <si>
    <t>DD958</t>
  </si>
  <si>
    <t>BD CALIBRITE 3</t>
  </si>
  <si>
    <t>DE080</t>
  </si>
  <si>
    <t>BD CaliBRITE APC</t>
  </si>
  <si>
    <t>DG483</t>
  </si>
  <si>
    <t>CD28 PE Exbio</t>
  </si>
  <si>
    <t>DF167</t>
  </si>
  <si>
    <t>CD19 APC (LT19) Exbio 100 tests</t>
  </si>
  <si>
    <t>DG458</t>
  </si>
  <si>
    <t>TdT FITC BD</t>
  </si>
  <si>
    <t>DG990</t>
  </si>
  <si>
    <t>FLAER (Alexa 488 proaerolysin variant) liquid format 50 ug</t>
  </si>
  <si>
    <t>DD060</t>
  </si>
  <si>
    <t>FG,HI-DI FORMAMIDE 25 ml</t>
  </si>
  <si>
    <t>DA501</t>
  </si>
  <si>
    <t>CE 10x Running buffer w/EDTA, 100 ml</t>
  </si>
  <si>
    <t>DF545</t>
  </si>
  <si>
    <t>GeneTrace 500bp sizing std (800 reactions)</t>
  </si>
  <si>
    <t>DG862</t>
  </si>
  <si>
    <t>ipsogen BAALC ProfileQuant Kit (24)</t>
  </si>
  <si>
    <t>DF481</t>
  </si>
  <si>
    <t>POP-4 Polymer for 3100 Genetic Analyzer</t>
  </si>
  <si>
    <t>DA647</t>
  </si>
  <si>
    <t>Agarose SFR J234 super fine resolution</t>
  </si>
  <si>
    <t>DC342</t>
  </si>
  <si>
    <t>ACETON P.A.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</si>
  <si>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</si>
  <si>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</si>
  <si>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</si>
  <si>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</si>
  <si>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</si>
  <si>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</si>
  <si>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</si>
  <si>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</si>
  <si>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</si>
  <si>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</si>
  <si>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</si>
  <si>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</si>
  <si>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DG909</t>
  </si>
  <si>
    <t>Cellpack DFL - 2x1.5L</t>
  </si>
  <si>
    <t>DG912</t>
  </si>
  <si>
    <t>XN CHECK  L2 - 3.0 ML</t>
  </si>
  <si>
    <t>DG911</t>
  </si>
  <si>
    <t>XN CHECK  L1 - 3.0 ML</t>
  </si>
  <si>
    <t>DG913</t>
  </si>
  <si>
    <t>XN CHECK  L3 - 3.0 ML</t>
  </si>
  <si>
    <t>DG879</t>
  </si>
  <si>
    <t>SEKK krevní obraz, Vzorek A z cyklu KO3/2014, 2 ml</t>
  </si>
  <si>
    <t>DG880</t>
  </si>
  <si>
    <t>SEKK krevní obraz, Vzorek B z cyklu KO3/2014, 2 ml</t>
  </si>
  <si>
    <t>DG855</t>
  </si>
  <si>
    <t>NB Free Protein S</t>
  </si>
  <si>
    <t>IL PLASMIN INHIBITOR</t>
  </si>
  <si>
    <t>TC Fitzgerald def.plasm</t>
  </si>
  <si>
    <t>IL F XIII Ag</t>
  </si>
  <si>
    <t>DB710</t>
  </si>
  <si>
    <t>IL TEST dRVVt CONFIRM,10X2 ML</t>
  </si>
  <si>
    <t>DD020</t>
  </si>
  <si>
    <t>Barbitalum natricum</t>
  </si>
  <si>
    <t>DG827</t>
  </si>
  <si>
    <t xml:space="preserve">TC ADAMTS 13 </t>
  </si>
  <si>
    <t>DG828</t>
  </si>
  <si>
    <t>TC ADAMTS 13 INH</t>
  </si>
  <si>
    <t>DE710</t>
  </si>
  <si>
    <t>IL APTT silica</t>
  </si>
  <si>
    <t>DA425</t>
  </si>
  <si>
    <t>TC Rivaroxaban Control Medium 5x1ml</t>
  </si>
  <si>
    <t>DA523</t>
  </si>
  <si>
    <t>IL Factor diluent 100 ml</t>
  </si>
  <si>
    <t>DA762</t>
  </si>
  <si>
    <t>IL AcuStar Anti-ß2 Glycoprotein-I IgG</t>
  </si>
  <si>
    <t>DH008</t>
  </si>
  <si>
    <t>IL D-DIM controls</t>
  </si>
  <si>
    <t>DD195</t>
  </si>
  <si>
    <t>kyselina CITRONOVA BEZV. P.A.</t>
  </si>
  <si>
    <t>DE694</t>
  </si>
  <si>
    <t>FETAL BOVINE SERUM HEAT INAC. 100 ml</t>
  </si>
  <si>
    <t>DB973</t>
  </si>
  <si>
    <t>dimethylsulfoxid amp 10X10ML</t>
  </si>
  <si>
    <t>DF709</t>
  </si>
  <si>
    <t>MethoCult H4531, 100mL</t>
  </si>
  <si>
    <t>DF013</t>
  </si>
  <si>
    <t>Quality Control Kit, StemCell QC, BM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</si>
  <si>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</si>
  <si>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</si>
  <si>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</si>
  <si>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</si>
  <si>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</si>
  <si>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</si>
  <si>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</si>
  <si>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</si>
  <si>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</si>
  <si>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</si>
  <si>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</si>
  <si>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</si>
  <si>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</si>
  <si>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</si>
  <si>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</si>
  <si>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</si>
  <si>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</si>
  <si>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</si>
  <si>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50115062</t>
  </si>
  <si>
    <t>525 SZM materiál pro hemodialýzu (112 02 037)</t>
  </si>
  <si>
    <t>Tkáňová banka</t>
  </si>
  <si>
    <t>HOK, laboratoř cytogenetiky a molekul.cytogenetiky</t>
  </si>
  <si>
    <t>HOK, laboratoř rutinního provozu</t>
  </si>
  <si>
    <t>HOK, laboratoř koagulační</t>
  </si>
  <si>
    <t>HOK, laboratoř tkáňových kultur</t>
  </si>
  <si>
    <t>Spotřeba zdravotnického materiálu - orientační přehled</t>
  </si>
  <si>
    <t>ON Data</t>
  </si>
  <si>
    <t>202 - Pracoviště klinické hematologie</t>
  </si>
  <si>
    <t>2F2 - Pracov. standard.úst.lůž. péče klinické hematologi</t>
  </si>
  <si>
    <t>816 - Laboratoř lékařské genetiky</t>
  </si>
  <si>
    <t>818 - Laboratoř hematologická</t>
  </si>
  <si>
    <t>(prázdné)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</si>
  <si>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</si>
  <si>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</si>
  <si>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</si>
  <si>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</si>
  <si>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</si>
  <si>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Doležel Michal</t>
  </si>
  <si>
    <t>Lukášová Marie</t>
  </si>
  <si>
    <t>Novák Zbyněk</t>
  </si>
  <si>
    <t>Zdravotní výkony vykázané na pracovišti v rámci ambulantní péče dle lékařů *</t>
  </si>
  <si>
    <t>202</t>
  </si>
  <si>
    <t>0001181</t>
  </si>
  <si>
    <t>0001182</t>
  </si>
  <si>
    <t>0009709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</si>
  <si>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</si>
  <si>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</si>
  <si>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</si>
  <si>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</si>
  <si>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</si>
  <si>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</si>
  <si>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</si>
  <si>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0017376</t>
  </si>
  <si>
    <t>GAMMAGARD S/D</t>
  </si>
  <si>
    <t>0017377</t>
  </si>
  <si>
    <t>0026041</t>
  </si>
  <si>
    <t>KIOVIG 100MG/ML</t>
  </si>
  <si>
    <t>KIOVIG 100 MG/ML</t>
  </si>
  <si>
    <t>0026042</t>
  </si>
  <si>
    <t>0026543</t>
  </si>
  <si>
    <t>MABTHE</t>
  </si>
  <si>
    <t>0026544</t>
  </si>
  <si>
    <t>MABTHERA 500 MG</t>
  </si>
  <si>
    <t>0027803</t>
  </si>
  <si>
    <t>EXJADE</t>
  </si>
  <si>
    <t>0027928</t>
  </si>
  <si>
    <t>SPRYCE</t>
  </si>
  <si>
    <t>0028026</t>
  </si>
  <si>
    <t>GLIVEC</t>
  </si>
  <si>
    <t>0028028</t>
  </si>
  <si>
    <t>0028070</t>
  </si>
  <si>
    <t>0028139</t>
  </si>
  <si>
    <t>0028140</t>
  </si>
  <si>
    <t>VELCAD</t>
  </si>
  <si>
    <t>VELCADE 3,5 MG</t>
  </si>
  <si>
    <t>0028194</t>
  </si>
  <si>
    <t>0028197</t>
  </si>
  <si>
    <t>0028344</t>
  </si>
  <si>
    <t>MABCAM</t>
  </si>
  <si>
    <t>0028937</t>
  </si>
  <si>
    <t>REVLIM</t>
  </si>
  <si>
    <t>0028938</t>
  </si>
  <si>
    <t>0028939</t>
  </si>
  <si>
    <t>0029240</t>
  </si>
  <si>
    <t>TORISEL 30 MG</t>
  </si>
  <si>
    <t>0029246</t>
  </si>
  <si>
    <t>TASIGN</t>
  </si>
  <si>
    <t>0029979</t>
  </si>
  <si>
    <t>0029980</t>
  </si>
  <si>
    <t>0031134</t>
  </si>
  <si>
    <t>VINBLASTIN-RICHTER 5MG</t>
  </si>
  <si>
    <t>0031966</t>
  </si>
  <si>
    <t>0031968</t>
  </si>
  <si>
    <t>0042267</t>
  </si>
  <si>
    <t>0042270</t>
  </si>
  <si>
    <t>0050699</t>
  </si>
  <si>
    <t>0070425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</si>
  <si>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</si>
  <si>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</si>
  <si>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</si>
  <si>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</si>
  <si>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</si>
  <si>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</si>
  <si>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</si>
  <si>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</si>
  <si>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</si>
  <si>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</si>
  <si>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</si>
  <si>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</si>
  <si>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0085516</t>
  </si>
  <si>
    <t>0087239</t>
  </si>
  <si>
    <t>FANHDI 50 I.U./ML</t>
  </si>
  <si>
    <t>0087240</t>
  </si>
  <si>
    <t>FANHDI 100 I.U./ML</t>
  </si>
  <si>
    <t>0088441</t>
  </si>
  <si>
    <t>0089027</t>
  </si>
  <si>
    <t>IMMUNATE STIM PLUS 250</t>
  </si>
  <si>
    <t>0089028</t>
  </si>
  <si>
    <t>IMMUNATE STIM PLUS 500</t>
  </si>
  <si>
    <t>0089029</t>
  </si>
  <si>
    <t>IMMUNATE STIM PLUS 1000</t>
  </si>
  <si>
    <t>0091836</t>
  </si>
  <si>
    <t>0092012</t>
  </si>
  <si>
    <t>METHOTREXAT EBEWE</t>
  </si>
  <si>
    <t>0092290</t>
  </si>
  <si>
    <t>0093105</t>
  </si>
  <si>
    <t>DEGAN 10 MG ROZTOK PRO INJEKCI</t>
  </si>
  <si>
    <t>0093174</t>
  </si>
  <si>
    <t>0097910</t>
  </si>
  <si>
    <t>HUMAN ALBUMIN GRIFOLS 20%</t>
  </si>
  <si>
    <t>0107681</t>
  </si>
  <si>
    <t>DOXORUBICIN EBEWE 2 MG/ML</t>
  </si>
  <si>
    <t>0107682</t>
  </si>
  <si>
    <t>0122067</t>
  </si>
  <si>
    <t>0124825</t>
  </si>
  <si>
    <t>IMMUNINE BAXTER 600 IU</t>
  </si>
  <si>
    <t>IMMUNINE BAXTER 1200 IU</t>
  </si>
  <si>
    <t>0129597</t>
  </si>
  <si>
    <t>0139063</t>
  </si>
  <si>
    <t>DOXORUBICIN TEVA 2 MG/ML</t>
  </si>
  <si>
    <t>0149993</t>
  </si>
  <si>
    <t>0149996</t>
  </si>
  <si>
    <t>0151436</t>
  </si>
  <si>
    <t>0155379</t>
  </si>
  <si>
    <t>0162207</t>
  </si>
  <si>
    <t>0163175</t>
  </si>
  <si>
    <t>0167973</t>
  </si>
  <si>
    <t>0191565</t>
  </si>
  <si>
    <t>0500251</t>
  </si>
  <si>
    <t>RATIOGRASTIM 30 MU/0,5 ML</t>
  </si>
  <si>
    <t>0500255</t>
  </si>
  <si>
    <t>RATIOGRASTIM 48 MU/0,8 ML</t>
  </si>
  <si>
    <t>0500552</t>
  </si>
  <si>
    <t>NPLATE</t>
  </si>
  <si>
    <t>NPLATE 250 MCG</t>
  </si>
  <si>
    <t>0500566</t>
  </si>
  <si>
    <t>0500570</t>
  </si>
  <si>
    <t>0500682</t>
  </si>
  <si>
    <t>0500683</t>
  </si>
  <si>
    <t>0500687</t>
  </si>
  <si>
    <t>0500689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</si>
  <si>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</si>
  <si>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</si>
  <si>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</si>
  <si>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</si>
  <si>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</si>
  <si>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</si>
  <si>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</si>
  <si>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</t>
  </si>
  <si>
    <t>0179310</t>
  </si>
  <si>
    <t>LEVACT</t>
  </si>
  <si>
    <t>0027921</t>
  </si>
  <si>
    <t>0085172</t>
  </si>
  <si>
    <t>PNEUMO 23</t>
  </si>
  <si>
    <t>0500647</t>
  </si>
  <si>
    <t>FIRMAGON 120 MG</t>
  </si>
  <si>
    <t>0193650</t>
  </si>
  <si>
    <t>0084336</t>
  </si>
  <si>
    <t>GEMZAR 1 G</t>
  </si>
  <si>
    <t>0029976</t>
  </si>
  <si>
    <t>0149375</t>
  </si>
  <si>
    <t>0031967</t>
  </si>
  <si>
    <t>CYTOSAR 500 MG</t>
  </si>
  <si>
    <t>0167474</t>
  </si>
  <si>
    <t>REVOLA</t>
  </si>
  <si>
    <t>0167471</t>
  </si>
  <si>
    <t>0139064</t>
  </si>
  <si>
    <t>0149572</t>
  </si>
  <si>
    <t>0050702</t>
  </si>
  <si>
    <t>0149570</t>
  </si>
  <si>
    <t>0179308</t>
  </si>
  <si>
    <t>0168008</t>
  </si>
  <si>
    <t>0028410</t>
  </si>
  <si>
    <t>TRUVADA 200 MG/245 MG</t>
  </si>
  <si>
    <t>0094882</t>
  </si>
  <si>
    <t>0085837</t>
  </si>
  <si>
    <t>0010820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</si>
  <si>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</si>
  <si>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</si>
  <si>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</si>
  <si>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</si>
  <si>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</si>
  <si>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</si>
  <si>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</si>
  <si>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</si>
  <si>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0107959</t>
  </si>
  <si>
    <t>Trombocyty z aferézy deleukotizované</t>
  </si>
  <si>
    <t>0407942</t>
  </si>
  <si>
    <t>Příplatek za ozáření</t>
  </si>
  <si>
    <t>0407949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</si>
  <si>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</si>
  <si>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</si>
  <si>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</si>
  <si>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</si>
  <si>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</si>
  <si>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</si>
  <si>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</si>
  <si>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0038968</t>
  </si>
  <si>
    <t>JEHLA STERNÁLNÍ - ILLINOIS DIN1515X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</si>
  <si>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</si>
  <si>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</si>
  <si>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</si>
  <si>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</si>
  <si>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</si>
  <si>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22022</t>
  </si>
  <si>
    <t>CÍLENÉ VYŠETŘENÍ HEMATOLOGEM</t>
  </si>
  <si>
    <t>22023</t>
  </si>
  <si>
    <t>KONTROLNÍ VYŠETŘENÍ HEMATOLOGEM</t>
  </si>
  <si>
    <t>22021</t>
  </si>
  <si>
    <t>KOMPLEXNÍ VYŠETŘENÍ HEMATOLOGEM</t>
  </si>
  <si>
    <t>09220</t>
  </si>
  <si>
    <t>KANYLACE PERIFERNÍ ŽÍLY VČETNĚ INFÚZE</t>
  </si>
  <si>
    <t>09227</t>
  </si>
  <si>
    <t>I. V. APLIKACE KRVE NEBO KREVNÍCH DERIVÁTŮ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</si>
  <si>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</si>
  <si>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</si>
  <si>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</si>
  <si>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</si>
  <si>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</si>
  <si>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</si>
  <si>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00881</t>
  </si>
  <si>
    <t>ROZLIŠENÍ VYKÁZANÉ HOSPITALIZACE JAKO: = POKRAČOVÁ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</si>
  <si>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</si>
  <si>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</si>
  <si>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</si>
  <si>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</si>
  <si>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</si>
  <si>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</si>
  <si>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</si>
  <si>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</si>
  <si>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</si>
  <si>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</si>
  <si>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</si>
  <si>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REGULAČNÍ POPLATEK ZA NÁVŠTĚVU -- POPLATEK UHRAZEN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</si>
  <si>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</si>
  <si>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</si>
  <si>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</si>
  <si>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</si>
  <si>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</si>
  <si>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</si>
  <si>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</si>
  <si>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</si>
  <si>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</si>
  <si>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</si>
  <si>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09113</t>
  </si>
  <si>
    <t>ODBĚR KRVE Z ARTERIE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</si>
  <si>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</si>
  <si>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</si>
  <si>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</si>
  <si>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</si>
  <si>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</si>
  <si>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</si>
  <si>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</si>
  <si>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</si>
  <si>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</si>
  <si>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</si>
  <si>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09523</t>
  </si>
  <si>
    <t>EDUKAČNÍ POHOVOR LÉKAŘE S NEMOCNÝM ČI RODINOU</t>
  </si>
  <si>
    <t>2F2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</si>
  <si>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</si>
  <si>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</si>
  <si>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</si>
  <si>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</si>
  <si>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</si>
  <si>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</si>
  <si>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</si>
  <si>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</si>
  <si>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</si>
  <si>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</si>
  <si>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</si>
  <si>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</si>
  <si>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</si>
  <si>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</si>
  <si>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</si>
  <si>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</si>
  <si>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</si>
  <si>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</si>
  <si>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</si>
  <si>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</si>
  <si>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</si>
  <si>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</si>
  <si>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</si>
  <si>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</si>
  <si>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</si>
  <si>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</si>
  <si>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</si>
  <si>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</si>
  <si>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</si>
  <si>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</si>
  <si>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</si>
  <si>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</si>
  <si>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</si>
  <si>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</si>
  <si>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</si>
  <si>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</si>
  <si>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</si>
  <si>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</si>
  <si>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</si>
  <si>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</si>
  <si>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</si>
  <si>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</si>
  <si>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</si>
  <si>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</si>
  <si>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</si>
  <si>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</si>
  <si>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</si>
  <si>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</si>
  <si>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</si>
  <si>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</si>
  <si>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</si>
  <si>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</si>
  <si>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</si>
  <si>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</si>
  <si>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</si>
  <si>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</si>
  <si>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</si>
  <si>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</si>
  <si>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</si>
  <si>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</si>
  <si>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</si>
  <si>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</si>
  <si>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</si>
  <si>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</si>
  <si>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</si>
  <si>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</si>
  <si>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</si>
  <si>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</si>
  <si>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</si>
  <si>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</si>
  <si>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</si>
  <si>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</si>
  <si>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</si>
  <si>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</si>
  <si>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</si>
  <si>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</si>
  <si>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</si>
  <si>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</si>
  <si>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</si>
  <si>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</si>
  <si>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</si>
  <si>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</si>
  <si>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</si>
  <si>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</si>
  <si>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</si>
  <si>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</si>
  <si>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</si>
  <si>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</si>
  <si>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</si>
  <si>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</si>
  <si>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</si>
  <si>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</si>
  <si>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</si>
  <si>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</si>
  <si>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</si>
  <si>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</si>
  <si>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</si>
  <si>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</si>
  <si>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</si>
  <si>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</si>
  <si>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</si>
  <si>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</si>
  <si>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</si>
  <si>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</si>
  <si>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</si>
  <si>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</si>
  <si>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</si>
  <si>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</si>
  <si>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</si>
  <si>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</si>
  <si>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</si>
  <si>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</si>
  <si>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</si>
  <si>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</si>
  <si>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</si>
  <si>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</si>
  <si>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</si>
  <si>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</si>
  <si>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</si>
  <si>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</si>
  <si>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</si>
  <si>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</si>
  <si>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</si>
  <si>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</si>
  <si>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</si>
  <si>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</si>
  <si>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</si>
  <si>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</si>
  <si>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</si>
  <si>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</si>
  <si>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</si>
  <si>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</si>
  <si>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</si>
  <si>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</si>
  <si>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</si>
  <si>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</si>
  <si>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</si>
  <si>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</si>
  <si>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</si>
  <si>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</si>
  <si>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</si>
  <si>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</si>
  <si>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</si>
  <si>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</si>
  <si>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</si>
  <si>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</si>
  <si>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</si>
  <si>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</si>
  <si>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</si>
  <si>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</si>
  <si>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</si>
  <si>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</si>
  <si>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</si>
  <si>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</si>
  <si>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</si>
  <si>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</si>
  <si>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</si>
  <si>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</si>
  <si>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</si>
  <si>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</si>
  <si>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</si>
  <si>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</si>
  <si>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</si>
  <si>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</si>
  <si>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</si>
  <si>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</si>
  <si>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</si>
  <si>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</si>
  <si>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</si>
  <si>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</si>
  <si>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</si>
  <si>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</si>
  <si>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</si>
  <si>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</si>
  <si>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</si>
  <si>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</si>
  <si>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</si>
  <si>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</si>
  <si>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</si>
  <si>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</si>
  <si>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</si>
  <si>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</si>
  <si>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</si>
  <si>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</si>
  <si>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</si>
  <si>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</si>
  <si>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</si>
  <si>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</si>
  <si>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</si>
  <si>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</si>
  <si>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</si>
  <si>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</si>
  <si>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</si>
  <si>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</si>
  <si>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</si>
  <si>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</si>
  <si>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</si>
  <si>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</si>
  <si>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</si>
  <si>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</si>
  <si>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</si>
  <si>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</si>
  <si>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</si>
  <si>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</si>
  <si>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</si>
  <si>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</si>
  <si>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</si>
  <si>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09544</t>
  </si>
  <si>
    <t>REGULAČNÍ POPLATEK ZA KAŽDÝ DEN LŮŽKOVÉ PÉČE -- PO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</si>
  <si>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</si>
  <si>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</si>
  <si>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</si>
  <si>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</si>
  <si>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</si>
  <si>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</si>
  <si>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</si>
  <si>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</si>
  <si>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</si>
  <si>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</si>
  <si>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</si>
  <si>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</si>
  <si>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</si>
  <si>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</si>
  <si>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</si>
  <si>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</si>
  <si>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</si>
  <si>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</si>
  <si>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</si>
  <si>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</si>
  <si>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</si>
  <si>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</si>
  <si>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</si>
  <si>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0001933</t>
  </si>
  <si>
    <t>0003952</t>
  </si>
  <si>
    <t>AMIKIN 500 MG</t>
  </si>
  <si>
    <t>0004234</t>
  </si>
  <si>
    <t>0005113</t>
  </si>
  <si>
    <t>0006480</t>
  </si>
  <si>
    <t>OCPLEX</t>
  </si>
  <si>
    <t>0008807</t>
  </si>
  <si>
    <t>0011184</t>
  </si>
  <si>
    <t>0011185</t>
  </si>
  <si>
    <t>0011785</t>
  </si>
  <si>
    <t>AMIKIN 1 G</t>
  </si>
  <si>
    <t>0013873</t>
  </si>
  <si>
    <t>ALEXAN 50 MG/ML</t>
  </si>
  <si>
    <t>0013874</t>
  </si>
  <si>
    <t>0014570</t>
  </si>
  <si>
    <t>0014583</t>
  </si>
  <si>
    <t>0015273</t>
  </si>
  <si>
    <t>SULPERAZON 2 G IM/IV</t>
  </si>
  <si>
    <t>0015643</t>
  </si>
  <si>
    <t>0016547</t>
  </si>
  <si>
    <t>0017810</t>
  </si>
  <si>
    <t>0018634</t>
  </si>
  <si>
    <t>0020605</t>
  </si>
  <si>
    <t>0026127</t>
  </si>
  <si>
    <t>0026902</t>
  </si>
  <si>
    <t>0027429</t>
  </si>
  <si>
    <t>0029191</t>
  </si>
  <si>
    <t>0029428</t>
  </si>
  <si>
    <t>0029892</t>
  </si>
  <si>
    <t>0031547</t>
  </si>
  <si>
    <t>0049193</t>
  </si>
  <si>
    <t>CEFTAX 1000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</si>
  <si>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</si>
  <si>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</si>
  <si>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</si>
  <si>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</si>
  <si>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</si>
  <si>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</si>
  <si>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</si>
  <si>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</si>
  <si>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</si>
  <si>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HAEMOCOMPLETTAN P</t>
  </si>
  <si>
    <t>0064783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</si>
  <si>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</si>
  <si>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</si>
  <si>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</si>
  <si>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</si>
  <si>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</si>
  <si>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</si>
  <si>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</si>
  <si>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</si>
  <si>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</si>
  <si>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</si>
  <si>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</si>
  <si>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</si>
  <si>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</si>
  <si>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</si>
  <si>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</si>
  <si>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0085514</t>
  </si>
  <si>
    <t>0087199</t>
  </si>
  <si>
    <t>MAXIPIME 1 G</t>
  </si>
  <si>
    <t>0092300</t>
  </si>
  <si>
    <t>CISPLATIN EBEWE</t>
  </si>
  <si>
    <t>0092302</t>
  </si>
  <si>
    <t>0093173</t>
  </si>
  <si>
    <t>0093260</t>
  </si>
  <si>
    <t>0094176</t>
  </si>
  <si>
    <t>0096414</t>
  </si>
  <si>
    <t>0096455</t>
  </si>
  <si>
    <t>0097000</t>
  </si>
  <si>
    <t>METRONIDAZOLE 0.5%-POLPHARMA</t>
  </si>
  <si>
    <t>0112782</t>
  </si>
  <si>
    <t>GENTAMICIN B.BRAUN 3 MG/ML INFUZNÍ ROZTOK</t>
  </si>
  <si>
    <t>0119095</t>
  </si>
  <si>
    <t>FLEXBUMIN 200 G/L</t>
  </si>
  <si>
    <t>0119440</t>
  </si>
  <si>
    <t>FLUDARABIN ACTAVIS 50 MG</t>
  </si>
  <si>
    <t>0121238</t>
  </si>
  <si>
    <t>CEFTRIAXON KABI 1 G</t>
  </si>
  <si>
    <t>0125298</t>
  </si>
  <si>
    <t>0131654</t>
  </si>
  <si>
    <t>0137484</t>
  </si>
  <si>
    <t>ANBINEX</t>
  </si>
  <si>
    <t>0137499</t>
  </si>
  <si>
    <t>0150726</t>
  </si>
  <si>
    <t>0154000</t>
  </si>
  <si>
    <t>MENOINFEX 1 G</t>
  </si>
  <si>
    <t>0155939</t>
  </si>
  <si>
    <t>0162187</t>
  </si>
  <si>
    <t>0163179</t>
  </si>
  <si>
    <t>0163187</t>
  </si>
  <si>
    <t>0164350</t>
  </si>
  <si>
    <t>TAZOCIN 4 G/0,5 G</t>
  </si>
  <si>
    <t>0167598</t>
  </si>
  <si>
    <t>0167599</t>
  </si>
  <si>
    <t>TEPADINA 100 MG</t>
  </si>
  <si>
    <t>0500720</t>
  </si>
  <si>
    <t>0500875</t>
  </si>
  <si>
    <t>0085513</t>
  </si>
  <si>
    <t>0087200</t>
  </si>
  <si>
    <t>MAXIPIME 2 G</t>
  </si>
  <si>
    <t>0137483</t>
  </si>
  <si>
    <t>0193477</t>
  </si>
  <si>
    <t>ZINFORO 600 MG</t>
  </si>
  <si>
    <t>0149384</t>
  </si>
  <si>
    <t>ECALTA 100 MG</t>
  </si>
  <si>
    <t>MOZOBI</t>
  </si>
  <si>
    <t>0029896</t>
  </si>
  <si>
    <t>BUSILVEX 6 MG/ML</t>
  </si>
  <si>
    <t>0156835</t>
  </si>
  <si>
    <t>0107499</t>
  </si>
  <si>
    <t>FEIBA NF 1000 J.</t>
  </si>
  <si>
    <t>0032851</t>
  </si>
  <si>
    <t>0057615</t>
  </si>
  <si>
    <t>0156183</t>
  </si>
  <si>
    <t>MEROPENEM KABI 500 MG</t>
  </si>
  <si>
    <t>0149960</t>
  </si>
  <si>
    <t>TAXOTERE 20 MG/1 ML</t>
  </si>
  <si>
    <t>0178169</t>
  </si>
  <si>
    <t>GEMCITABINE ACCORD 100 MG/ML KONCENTRÁT PRO INFUZN</t>
  </si>
  <si>
    <t>0007901</t>
  </si>
  <si>
    <t>0007905</t>
  </si>
  <si>
    <t>0007963</t>
  </si>
  <si>
    <t>Erytrocyty z aferézy</t>
  </si>
  <si>
    <t>Trombocyty z buffy coatu směsné, deleukotizované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</si>
  <si>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</si>
  <si>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</si>
  <si>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</si>
  <si>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</si>
  <si>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</si>
  <si>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</si>
  <si>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</si>
  <si>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</si>
  <si>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</si>
  <si>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0049487</t>
  </si>
  <si>
    <t>PUMPA INFUZNÍ - INFUSOR, 1009KP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</si>
  <si>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</si>
  <si>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</si>
  <si>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</si>
  <si>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</si>
  <si>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</si>
  <si>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</si>
  <si>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09225</t>
  </si>
  <si>
    <t>KANYLACE CENTRÁLNÍ ŽÍLY ZA KONTROLY CELKOVÉHO STAV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</si>
  <si>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</si>
  <si>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</si>
  <si>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</si>
  <si>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</si>
  <si>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</si>
  <si>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</si>
  <si>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</si>
  <si>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</si>
  <si>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</si>
  <si>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78860</t>
  </si>
  <si>
    <t>TUNELIZACE KATÉTRU</t>
  </si>
  <si>
    <t>2T2</t>
  </si>
  <si>
    <t>0005114</t>
  </si>
  <si>
    <t>0011389</t>
  </si>
  <si>
    <t>0015651</t>
  </si>
  <si>
    <t>0055768</t>
  </si>
  <si>
    <t>CARBOPLATIN EBEWE</t>
  </si>
  <si>
    <t>0083487</t>
  </si>
  <si>
    <t>MERONEM 500 MG</t>
  </si>
  <si>
    <t>0096454</t>
  </si>
  <si>
    <t>0131656</t>
  </si>
  <si>
    <t>0162809</t>
  </si>
  <si>
    <t>AVELOX 400 MG/250 ML INFUZNÍ ROZTOK</t>
  </si>
  <si>
    <t>0026962</t>
  </si>
  <si>
    <t>0107960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</si>
  <si>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</si>
  <si>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</si>
  <si>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</si>
  <si>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</si>
  <si>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</si>
  <si>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</si>
  <si>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</si>
  <si>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</si>
  <si>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</si>
  <si>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</si>
  <si>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</si>
  <si>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51311</t>
  </si>
  <si>
    <t>SPLENEKTOMIE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</si>
  <si>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</si>
  <si>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</si>
  <si>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</si>
  <si>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</si>
  <si>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</si>
  <si>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</si>
  <si>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</si>
  <si>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</si>
  <si>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</si>
  <si>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</si>
  <si>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</si>
  <si>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94139</t>
  </si>
  <si>
    <t>RUTINNÍ VYŠETŘENÍ CHROMOZOMŮ Z PERIFERNÍ KRVE S 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</si>
  <si>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</si>
  <si>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</si>
  <si>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</si>
  <si>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</si>
  <si>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</si>
  <si>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</si>
  <si>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</si>
  <si>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</si>
  <si>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</si>
  <si>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</si>
  <si>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</si>
  <si>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</si>
  <si>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</si>
  <si>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</si>
  <si>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</si>
  <si>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</si>
  <si>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</si>
  <si>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</si>
  <si>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</si>
  <si>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</si>
  <si>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01062</t>
  </si>
  <si>
    <t xml:space="preserve">JINÉ VÝKONY PŘI ONEMOCNĚNÍCH A PORUCHÁCH NERVOVÉHO SYSTÉMU S CC                                     </t>
  </si>
  <si>
    <t>04321</t>
  </si>
  <si>
    <t xml:space="preserve">PLICNÍ EMBOLIE BEZ CC   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</si>
  <si>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</si>
  <si>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</si>
  <si>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</si>
  <si>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</si>
  <si>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06303</t>
  </si>
  <si>
    <t xml:space="preserve">MALIGNÍ ONEMOCNĚNÍ TRÁVICÍHO SYSTÉMU S MCC                                                          </t>
  </si>
  <si>
    <t>07321</t>
  </si>
  <si>
    <t xml:space="preserve">PORUCHY PANKREATU. KROMĚ MALIGNÍHO ONEMOCNĚNÍ BEZ CC                                                </t>
  </si>
  <si>
    <t>11322</t>
  </si>
  <si>
    <t xml:space="preserve">INFEKCE LEDVIN A MOČOVÝCH CEST S CC                          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</si>
  <si>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</si>
  <si>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</si>
  <si>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</si>
  <si>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</si>
  <si>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</si>
  <si>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</si>
  <si>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</si>
  <si>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</si>
  <si>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</si>
  <si>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</si>
  <si>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</si>
  <si>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</si>
  <si>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</si>
  <si>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</si>
  <si>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</si>
  <si>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</si>
  <si>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</si>
  <si>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</si>
  <si>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</si>
  <si>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</si>
  <si>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</si>
  <si>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</si>
  <si>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</si>
  <si>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</si>
  <si>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</si>
  <si>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</si>
  <si>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</si>
  <si>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</si>
  <si>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</si>
  <si>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</si>
  <si>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</si>
  <si>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</si>
  <si>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</si>
  <si>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</si>
  <si>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</si>
  <si>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</si>
  <si>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</si>
  <si>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</si>
  <si>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</si>
  <si>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</si>
  <si>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</si>
  <si>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</si>
  <si>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</si>
  <si>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</si>
  <si>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</si>
  <si>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</si>
  <si>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</si>
  <si>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</si>
  <si>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</si>
  <si>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</si>
  <si>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</si>
  <si>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</si>
  <si>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</si>
  <si>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</si>
  <si>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</si>
  <si>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</si>
  <si>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</si>
  <si>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</si>
  <si>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</si>
  <si>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</si>
  <si>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</si>
  <si>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</si>
  <si>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</si>
  <si>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</si>
  <si>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</si>
  <si>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</si>
  <si>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</si>
  <si>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</si>
  <si>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</si>
  <si>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</si>
  <si>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</si>
  <si>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</si>
  <si>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</si>
  <si>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</si>
  <si>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</si>
  <si>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</si>
  <si>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</si>
  <si>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</si>
  <si>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</si>
  <si>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</si>
  <si>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</si>
  <si>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</si>
  <si>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</si>
  <si>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</si>
  <si>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</si>
  <si>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</si>
  <si>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</si>
  <si>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</si>
  <si>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</si>
  <si>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</si>
  <si>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</si>
  <si>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</si>
  <si>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</si>
  <si>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</si>
  <si>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</si>
  <si>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</si>
  <si>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</si>
  <si>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</si>
  <si>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</si>
  <si>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</si>
  <si>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</si>
  <si>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</si>
  <si>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</si>
  <si>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</si>
  <si>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</si>
  <si>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</si>
  <si>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</si>
  <si>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</si>
  <si>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</si>
  <si>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</si>
  <si>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</si>
  <si>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</si>
  <si>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</si>
  <si>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</si>
  <si>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</si>
  <si>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</si>
  <si>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</si>
  <si>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</si>
  <si>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</si>
  <si>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</si>
  <si>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</si>
  <si>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</si>
  <si>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</si>
  <si>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</si>
  <si>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</si>
  <si>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</si>
  <si>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</si>
  <si>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</si>
  <si>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</si>
  <si>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</si>
  <si>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</si>
  <si>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</si>
  <si>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</si>
  <si>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</si>
  <si>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</si>
  <si>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</si>
  <si>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</si>
  <si>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0002027</t>
  </si>
  <si>
    <t>99mTc-MIBI inj.</t>
  </si>
  <si>
    <t>0002028</t>
  </si>
  <si>
    <t>0002061</t>
  </si>
  <si>
    <t>0002062</t>
  </si>
  <si>
    <t>0002066</t>
  </si>
  <si>
    <t>51Cr-trombocyty</t>
  </si>
  <si>
    <t>0002073</t>
  </si>
  <si>
    <t>0002087</t>
  </si>
  <si>
    <t>18F-FDG</t>
  </si>
  <si>
    <t>0002097</t>
  </si>
  <si>
    <t>99Y-IB</t>
  </si>
  <si>
    <t>0002058</t>
  </si>
  <si>
    <t>99mTc-erytrocyty alterované</t>
  </si>
  <si>
    <t>0110740</t>
  </si>
  <si>
    <t>VÁLCE (DVA) STERILNÍ, JEDNORÁZOVÉ DO INJEKTORU, CE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</si>
  <si>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</si>
  <si>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</si>
  <si>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</si>
  <si>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</si>
  <si>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</si>
  <si>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</si>
  <si>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</si>
  <si>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</si>
  <si>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</si>
  <si>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</si>
  <si>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</si>
  <si>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</si>
  <si>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47239</t>
  </si>
  <si>
    <t>SCINTIGRAFIE SLEZINY ZNAČENÝMI ALTEROVANÝMI ERYTRO</t>
  </si>
  <si>
    <t>47241</t>
  </si>
  <si>
    <t>SCINTIGRAFIE SKELETU</t>
  </si>
  <si>
    <t>47237</t>
  </si>
  <si>
    <t>DETEKCE ZÁNĚTLIVÝCH LOŽISEK POMOCI AUTOLOGNÍCH LEU</t>
  </si>
  <si>
    <t>47267</t>
  </si>
  <si>
    <t>SCINTIGRAFIE  NÁDORU</t>
  </si>
  <si>
    <t>47231</t>
  </si>
  <si>
    <t>PŘEŽÍVÁNÍ A LOKALIZACE DESTRUKCE 51Cr ERYTROCYTŮ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</si>
  <si>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</si>
  <si>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</si>
  <si>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</si>
  <si>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</si>
  <si>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</si>
  <si>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</si>
  <si>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</si>
  <si>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</si>
  <si>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</si>
  <si>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</si>
  <si>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</si>
  <si>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</si>
  <si>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</si>
  <si>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</si>
  <si>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</si>
  <si>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</si>
  <si>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</si>
  <si>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</si>
  <si>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</si>
  <si>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</si>
  <si>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</si>
  <si>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</si>
  <si>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</si>
  <si>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</si>
  <si>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</si>
  <si>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</si>
  <si>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</si>
  <si>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</si>
  <si>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</si>
  <si>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</si>
  <si>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</si>
  <si>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</si>
  <si>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</si>
  <si>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</si>
  <si>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</si>
  <si>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</si>
  <si>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</si>
  <si>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</si>
  <si>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</si>
  <si>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</si>
  <si>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</si>
  <si>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</si>
  <si>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</si>
  <si>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</si>
  <si>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</si>
  <si>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</si>
  <si>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</si>
  <si>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</si>
  <si>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</si>
  <si>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</si>
  <si>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</si>
  <si>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</si>
  <si>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</si>
  <si>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</si>
  <si>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</si>
  <si>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</si>
  <si>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</si>
  <si>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</si>
  <si>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</si>
  <si>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</si>
  <si>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</si>
  <si>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</si>
  <si>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</si>
  <si>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</si>
  <si>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</si>
  <si>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</si>
  <si>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</si>
  <si>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</si>
  <si>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</si>
  <si>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</si>
  <si>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</si>
  <si>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</si>
  <si>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</si>
  <si>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</si>
  <si>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</si>
  <si>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</si>
  <si>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</si>
  <si>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</si>
  <si>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</si>
  <si>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</si>
  <si>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</si>
  <si>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</si>
  <si>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</si>
  <si>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</si>
  <si>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</si>
  <si>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</si>
  <si>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</si>
  <si>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</si>
  <si>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</si>
  <si>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</si>
  <si>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</si>
  <si>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</si>
  <si>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</si>
  <si>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</si>
  <si>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</si>
  <si>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</si>
  <si>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</si>
  <si>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</si>
  <si>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</si>
  <si>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</si>
  <si>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</si>
  <si>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</si>
  <si>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</si>
  <si>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</si>
  <si>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</si>
  <si>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</si>
  <si>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</si>
  <si>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</si>
  <si>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</si>
  <si>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</si>
  <si>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</si>
  <si>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</si>
  <si>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</si>
  <si>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</si>
  <si>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</si>
  <si>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</si>
  <si>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</si>
  <si>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</si>
  <si>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</si>
  <si>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</si>
  <si>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</si>
  <si>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</si>
  <si>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</si>
  <si>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</si>
  <si>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</si>
  <si>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</si>
  <si>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</si>
  <si>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</si>
  <si>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</si>
  <si>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</si>
  <si>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</si>
  <si>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</si>
  <si>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</si>
  <si>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</si>
  <si>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</si>
  <si>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</si>
  <si>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</si>
  <si>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</si>
  <si>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</si>
  <si>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</si>
  <si>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</si>
  <si>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</si>
  <si>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</si>
  <si>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</si>
  <si>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</si>
  <si>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</si>
  <si>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</si>
  <si>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</si>
  <si>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</si>
  <si>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</si>
  <si>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</si>
  <si>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</si>
  <si>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</si>
  <si>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</si>
  <si>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</si>
  <si>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</si>
  <si>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</si>
  <si>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</si>
  <si>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</si>
  <si>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</si>
  <si>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</si>
  <si>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</si>
  <si>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</si>
  <si>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</si>
  <si>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</si>
  <si>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</si>
  <si>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</si>
  <si>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</si>
  <si>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</si>
  <si>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</si>
  <si>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</si>
  <si>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</si>
  <si>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</si>
  <si>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</si>
  <si>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</si>
  <si>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</si>
  <si>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</si>
  <si>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</si>
  <si>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</si>
  <si>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</si>
  <si>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</si>
  <si>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</si>
  <si>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</si>
  <si>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</si>
  <si>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</si>
  <si>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</si>
  <si>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</si>
  <si>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</si>
  <si>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</si>
  <si>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</si>
  <si>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</si>
  <si>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</si>
  <si>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</si>
  <si>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</si>
  <si>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</si>
  <si>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</si>
  <si>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</si>
  <si>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</si>
  <si>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</si>
  <si>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</si>
  <si>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</si>
  <si>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</si>
  <si>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</si>
  <si>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</si>
  <si>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</si>
  <si>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</si>
  <si>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</si>
  <si>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</si>
  <si>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</si>
  <si>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</si>
  <si>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</si>
  <si>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</si>
  <si>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</si>
  <si>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</si>
  <si>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</si>
  <si>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</si>
  <si>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</si>
  <si>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</si>
  <si>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</si>
  <si>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</si>
  <si>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</si>
  <si>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</si>
  <si>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</si>
  <si>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</si>
  <si>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</si>
  <si>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</si>
  <si>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</si>
  <si>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</si>
  <si>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</si>
  <si>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</si>
  <si>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</si>
  <si>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</si>
  <si>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</si>
  <si>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</si>
  <si>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</si>
  <si>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</si>
  <si>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</si>
  <si>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</si>
  <si>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</si>
  <si>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</si>
  <si>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</si>
  <si>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</si>
  <si>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</si>
  <si>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</si>
  <si>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</si>
  <si>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</si>
  <si>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</si>
  <si>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</si>
  <si>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</si>
  <si>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</si>
  <si>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</si>
  <si>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</si>
  <si>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</si>
  <si>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</si>
  <si>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</si>
  <si>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</si>
  <si>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</si>
  <si>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</si>
  <si>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</si>
  <si>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</si>
  <si>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</si>
  <si>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</si>
  <si>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</si>
  <si>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</si>
  <si>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</si>
  <si>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</si>
  <si>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</si>
  <si>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</si>
  <si>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</si>
  <si>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</si>
  <si>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</si>
  <si>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</si>
  <si>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</si>
  <si>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</si>
  <si>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</si>
  <si>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</si>
  <si>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</si>
  <si>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</si>
  <si>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</si>
  <si>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</si>
  <si>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</si>
  <si>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</si>
  <si>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</si>
  <si>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</si>
  <si>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</si>
  <si>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</si>
  <si>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</si>
  <si>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</si>
  <si>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</si>
  <si>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</si>
  <si>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</si>
  <si>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</si>
  <si>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</si>
  <si>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</si>
  <si>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</si>
  <si>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</si>
  <si>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</si>
  <si>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</si>
  <si>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</si>
  <si>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</si>
  <si>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</si>
  <si>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</si>
  <si>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</si>
  <si>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</si>
  <si>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</si>
  <si>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</si>
  <si>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</si>
  <si>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</si>
  <si>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</si>
  <si>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</si>
  <si>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</si>
  <si>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</si>
  <si>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</si>
  <si>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</si>
  <si>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</si>
  <si>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</si>
  <si>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</si>
  <si>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</si>
  <si>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</si>
  <si>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</si>
  <si>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</si>
  <si>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</si>
  <si>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0045123</t>
  </si>
  <si>
    <t>0065978</t>
  </si>
  <si>
    <t>DOTAREM</t>
  </si>
  <si>
    <t>0065980</t>
  </si>
  <si>
    <t>0077016</t>
  </si>
  <si>
    <t>0077024</t>
  </si>
  <si>
    <t>ULTRAVIST 300</t>
  </si>
  <si>
    <t>0095607</t>
  </si>
  <si>
    <t>MICROPAQUE</t>
  </si>
  <si>
    <t>0038482</t>
  </si>
  <si>
    <t>DRÁT VODÍCÍ GUIDE WIRE M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</si>
  <si>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</si>
  <si>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</si>
  <si>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</si>
  <si>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</si>
  <si>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</si>
  <si>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</si>
  <si>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</si>
  <si>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</si>
  <si>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0057769</t>
  </si>
  <si>
    <t>DILATÁTOR COPE-SADDEKNI SFA ACCESS</t>
  </si>
  <si>
    <t>0057788</t>
  </si>
  <si>
    <t>SET TRANSJUGULÁRNÍ PŘÍSTUPOVÝ/BIOPTICKÝ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</si>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</sst>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48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99" xfId="0" applyNumberFormat="1" applyFont="1" applyFill="1" applyBorder="1"/>
    <xf numFmtId="170" fontId="34" fillId="0" borderId="92" xfId="0" applyNumberFormat="1" applyFont="1" applyFill="1" applyBorder="1"/>
    <xf numFmtId="0" fontId="41" fillId="0" borderId="9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100" xfId="0" applyNumberFormat="1" applyFont="1" applyFill="1" applyBorder="1"/>
    <xf numFmtId="170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8" fillId="0" borderId="155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7" fontId="67" fillId="0" borderId="155" xfId="0" applyNumberFormat="1" applyFont="1" applyBorder="1" applyAlignment="1">
      <alignment horizontal="right"/>
    </xf>
    <xf numFmtId="167" fontId="67" fillId="0" borderId="18" xfId="0" applyNumberFormat="1" applyFont="1" applyBorder="1" applyAlignment="1">
      <alignment horizontal="right"/>
    </xf>
    <xf numFmtId="167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59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8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167" fontId="67" fillId="0" borderId="158" xfId="0" applyNumberFormat="1" applyFont="1" applyBorder="1" applyAlignment="1">
      <alignment horizontal="right"/>
    </xf>
    <xf numFmtId="167" fontId="67" fillId="0" borderId="18" xfId="0" applyNumberFormat="1" applyFont="1" applyBorder="1"/>
    <xf numFmtId="3" fontId="34" fillId="0" borderId="156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167" fontId="34" fillId="0" borderId="18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7" fontId="34" fillId="0" borderId="52" xfId="0" applyNumberFormat="1" applyFont="1" applyBorder="1"/>
    <xf numFmtId="167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67" fillId="0" borderId="52" xfId="0" applyNumberFormat="1" applyFont="1" applyBorder="1" applyAlignment="1">
      <alignment horizontal="right"/>
    </xf>
    <xf numFmtId="167" fontId="67" fillId="0" borderId="52" xfId="0" applyNumberFormat="1" applyFont="1" applyBorder="1" applyAlignment="1">
      <alignment horizontal="right"/>
    </xf>
    <xf numFmtId="167" fontId="68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3" fontId="34" fillId="0" borderId="162" xfId="0" applyNumberFormat="1" applyFont="1" applyBorder="1"/>
    <xf numFmtId="167" fontId="34" fillId="0" borderId="162" xfId="0" applyNumberFormat="1" applyFont="1" applyBorder="1"/>
    <xf numFmtId="167" fontId="34" fillId="0" borderId="163" xfId="0" applyNumberFormat="1" applyFont="1" applyBorder="1"/>
    <xf numFmtId="3" fontId="67" fillId="0" borderId="162" xfId="0" applyNumberFormat="1" applyFont="1" applyBorder="1" applyAlignment="1">
      <alignment horizontal="right"/>
    </xf>
    <xf numFmtId="167" fontId="67" fillId="0" borderId="162" xfId="0" applyNumberFormat="1" applyFont="1" applyBorder="1" applyAlignment="1">
      <alignment horizontal="right"/>
    </xf>
    <xf numFmtId="167" fontId="67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7" fontId="5" fillId="0" borderId="162" xfId="0" applyNumberFormat="1" applyFont="1" applyBorder="1" applyAlignment="1">
      <alignment horizontal="right"/>
    </xf>
    <xf numFmtId="167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9" fontId="34" fillId="0" borderId="162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91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14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91" xfId="76" applyNumberFormat="1" applyFont="1" applyFill="1" applyBorder="1"/>
    <xf numFmtId="3" fontId="31" fillId="0" borderId="92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14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0.46921410786874351</c:v>
                </c:pt>
                <c:pt idx="1">
                  <c:v>0.53701963169283895</c:v>
                </c:pt>
                <c:pt idx="2">
                  <c:v>0.47671481358260892</c:v>
                </c:pt>
                <c:pt idx="3">
                  <c:v>0.55456687921488612</c:v>
                </c:pt>
                <c:pt idx="4">
                  <c:v>0.52292351944624105</c:v>
                </c:pt>
                <c:pt idx="5">
                  <c:v>0.49469402024490305</c:v>
                </c:pt>
                <c:pt idx="6">
                  <c:v>0.48788141524042317</c:v>
                </c:pt>
                <c:pt idx="7">
                  <c:v>0.47625564090171402</c:v>
                </c:pt>
                <c:pt idx="8">
                  <c:v>0.48258300245754249</c:v>
                </c:pt>
                <c:pt idx="9">
                  <c:v>0.48167962485548899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830208"/>
        <c:axId val="1444836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0.44894335792521467</c:v>
                </c:pt>
                <c:pt idx="1">
                  <c:v>0.44894335792521467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838400"/>
        <c:axId val="1444840576"/>
      </c:scatterChart>
      <c:catAx>
        <c:axId val="14448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48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836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4830208"/>
        <c:crosses val="autoZero"/>
        <c:crossBetween val="between"/>
      </c:valAx>
      <c:valAx>
        <c:axId val="144483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4840576"/>
        <c:crosses val="max"/>
        <c:crossBetween val="midCat"/>
      </c:valAx>
      <c:valAx>
        <c:axId val="1444840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4838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1.0561834741577967</c:v>
                </c:pt>
                <c:pt idx="1">
                  <c:v>1.1044523234288224</c:v>
                </c:pt>
                <c:pt idx="2">
                  <c:v>1.1651460252324617</c:v>
                </c:pt>
                <c:pt idx="3">
                  <c:v>1.2271069135247232</c:v>
                </c:pt>
                <c:pt idx="4">
                  <c:v>1.2268489353660073</c:v>
                </c:pt>
                <c:pt idx="5">
                  <c:v>1.2155930007928266</c:v>
                </c:pt>
                <c:pt idx="6">
                  <c:v>1.2222138608118847</c:v>
                </c:pt>
                <c:pt idx="7">
                  <c:v>1.2382347596618495</c:v>
                </c:pt>
                <c:pt idx="8">
                  <c:v>1.2354523027114979</c:v>
                </c:pt>
                <c:pt idx="9">
                  <c:v>1.2401356934844558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076992"/>
        <c:axId val="1749079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213184"/>
        <c:axId val="1749215872"/>
      </c:scatterChart>
      <c:catAx>
        <c:axId val="17490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907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079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49076992"/>
        <c:crosses val="autoZero"/>
        <c:crossBetween val="between"/>
      </c:valAx>
      <c:valAx>
        <c:axId val="1749213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9215872"/>
        <c:crosses val="max"/>
        <c:crossBetween val="midCat"/>
      </c:valAx>
      <c:valAx>
        <c:axId val="17492158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492131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4602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6850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6851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6890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8537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8547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8552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8961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9223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9341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10082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345874.13592132111</v>
      </c>
      <c r="D4" s="287">
        <f ca="1">IF(ISERROR(VLOOKUP("Náklady celkem",INDIRECT("HI!$A:$G"),5,0)),0,VLOOKUP("Náklady celkem",INDIRECT("HI!$A:$G"),5,0))</f>
        <v>364419.55595000018</v>
      </c>
      <c r="E4" s="288">
        <f ca="1">IF(C4=0,0,D4/C4)</f>
        <v>1.053618984776872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230386.03340016486</v>
      </c>
      <c r="D7" s="295">
        <f>IF(ISERROR(HI!E5),"",HI!E5)</f>
        <v>238240.94969000012</v>
      </c>
      <c r="E7" s="292">
        <f t="shared" ref="E7:E15" si="0">IF(C7=0,0,D7/C7)</f>
        <v>1.0340945853961199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0.97987602869778978</v>
      </c>
      <c r="E8" s="292">
        <f t="shared" si="0"/>
        <v>1.0887511429975443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0.53309815314380582</v>
      </c>
      <c r="E9" s="292">
        <f>IF(C9=0,0,D9/C9)</f>
        <v>1.7769938438126862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0.69930698378650469</v>
      </c>
      <c r="E11" s="292">
        <f t="shared" si="0"/>
        <v>1.1655116396441745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0.99414309513351151</v>
      </c>
      <c r="E12" s="292">
        <f t="shared" si="0"/>
        <v>1.2426788689168893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24707.569509538193</v>
      </c>
      <c r="D15" s="295">
        <f>IF(ISERROR(HI!E6),"",HI!E6)</f>
        <v>24033.19533000001</v>
      </c>
      <c r="E15" s="292">
        <f t="shared" si="0"/>
        <v>0.97270576617105764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58010.286599726256</v>
      </c>
      <c r="D16" s="291">
        <f ca="1">IF(ISERROR(VLOOKUP("Osobní náklady (Kč) *",INDIRECT("HI!$A:$G"),5,0)),0,VLOOKUP("Osobní náklady (Kč) *",INDIRECT("HI!$A:$G"),5,0))</f>
        <v>63134.173320000038</v>
      </c>
      <c r="E16" s="292">
        <f ca="1">IF(C16=0,0,D16/C16)</f>
        <v>1.0883272092004792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155277.89600000001</v>
      </c>
      <c r="D18" s="311">
        <f ca="1">IF(ISERROR(VLOOKUP("Výnosy celkem",INDIRECT("HI!$A:$G"),5,0)),0,VLOOKUP("Výnosy celkem",INDIRECT("HI!$A:$G"),5,0))</f>
        <v>175533.47499999998</v>
      </c>
      <c r="E18" s="312">
        <f t="shared" ref="E18:E28" ca="1" si="1">IF(C18=0,0,D18/C18)</f>
        <v>1.1304472788580286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63021.716</v>
      </c>
      <c r="D19" s="291">
        <f ca="1">IF(ISERROR(VLOOKUP("Ambulance *",INDIRECT("HI!$A:$G"),5,0)),0,VLOOKUP("Ambulance *",INDIRECT("HI!$A:$G"),5,0))</f>
        <v>68655.024999999994</v>
      </c>
      <c r="E19" s="292">
        <f t="shared" ca="1" si="1"/>
        <v>1.0893867916893916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1.0893867916893916</v>
      </c>
      <c r="E20" s="292">
        <f t="shared" si="1"/>
        <v>1.0893867916893916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1.1262822712498206</v>
      </c>
      <c r="E21" s="292">
        <f t="shared" si="1"/>
        <v>1.3250379661762597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92256.18</v>
      </c>
      <c r="D22" s="291">
        <f ca="1">IF(ISERROR(VLOOKUP("Hospitalizace *",INDIRECT("HI!$A:$G"),5,0)),0,VLOOKUP("Hospitalizace *",INDIRECT("HI!$A:$G"),5,0))</f>
        <v>106878.45</v>
      </c>
      <c r="E22" s="292">
        <f ca="1">IF(C22=0,0,D22/C22)</f>
        <v>1.1584963739014558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1.1584963739014558</v>
      </c>
      <c r="E23" s="292">
        <f t="shared" si="1"/>
        <v>1.1584963739014558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1.1584963739014558</v>
      </c>
      <c r="E24" s="292">
        <f t="shared" si="1"/>
        <v>1.1584963739014558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0.91625615763546797</v>
      </c>
      <c r="E26" s="292">
        <f t="shared" si="1"/>
        <v>0.96448016593207164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1.2401356934844558</v>
      </c>
      <c r="E27" s="292">
        <f t="shared" si="1"/>
        <v>1.2401356934844558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1.3270060560012813</v>
      </c>
      <c r="E28" s="292">
        <f t="shared" si="1"/>
        <v>1.3968484800013488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144275.45293</v>
      </c>
      <c r="C5" s="33">
        <v>204190.48718</v>
      </c>
      <c r="D5" s="12"/>
      <c r="E5" s="230">
        <v>238240.94969000012</v>
      </c>
      <c r="F5" s="32">
        <v>230386.03340016486</v>
      </c>
      <c r="G5" s="229">
        <f>E5-F5</f>
        <v>7854.9162898352661</v>
      </c>
      <c r="H5" s="235">
        <f>IF(F5&lt;0.00000001,"",E5/F5)</f>
        <v>1.0340945853961199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20005.423739999998</v>
      </c>
      <c r="C6" s="35">
        <v>20868.034769999998</v>
      </c>
      <c r="D6" s="12"/>
      <c r="E6" s="231">
        <v>24033.19533000001</v>
      </c>
      <c r="F6" s="34">
        <v>24707.569509538193</v>
      </c>
      <c r="G6" s="232">
        <f>E6-F6</f>
        <v>-674.37417953818294</v>
      </c>
      <c r="H6" s="236">
        <f>IF(F6&lt;0.00000001,"",E6/F6)</f>
        <v>0.97270576617105764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60333.04662999999</v>
      </c>
      <c r="C7" s="35">
        <v>58805.546119999985</v>
      </c>
      <c r="D7" s="12"/>
      <c r="E7" s="231">
        <v>63134.173320000038</v>
      </c>
      <c r="F7" s="34">
        <v>58010.286599726256</v>
      </c>
      <c r="G7" s="232">
        <f>E7-F7</f>
        <v>5123.886720273782</v>
      </c>
      <c r="H7" s="236">
        <f>IF(F7&lt;0.00000001,"",E7/F7)</f>
        <v>1.0883272092004792</v>
      </c>
    </row>
    <row r="8" spans="1:8" ht="14.4" customHeight="1" thickBot="1" x14ac:dyDescent="0.35">
      <c r="A8" s="1" t="s">
        <v>97</v>
      </c>
      <c r="B8" s="15">
        <v>29429.956449999998</v>
      </c>
      <c r="C8" s="37">
        <v>30913.16068000003</v>
      </c>
      <c r="D8" s="12"/>
      <c r="E8" s="233">
        <v>39011.237609999989</v>
      </c>
      <c r="F8" s="36">
        <v>32770.246411891814</v>
      </c>
      <c r="G8" s="234">
        <f>E8-F8</f>
        <v>6240.991198108175</v>
      </c>
      <c r="H8" s="237">
        <f>IF(F8&lt;0.00000001,"",E8/F8)</f>
        <v>1.1904468803702195</v>
      </c>
    </row>
    <row r="9" spans="1:8" ht="14.4" customHeight="1" thickBot="1" x14ac:dyDescent="0.35">
      <c r="A9" s="2" t="s">
        <v>98</v>
      </c>
      <c r="B9" s="3">
        <v>254043.87974999999</v>
      </c>
      <c r="C9" s="39">
        <v>314777.22875000001</v>
      </c>
      <c r="D9" s="12"/>
      <c r="E9" s="3">
        <v>364419.55595000018</v>
      </c>
      <c r="F9" s="38">
        <v>345874.13592132111</v>
      </c>
      <c r="G9" s="38">
        <f>E9-F9</f>
        <v>18545.420028679073</v>
      </c>
      <c r="H9" s="238">
        <f>IF(F9&lt;0.00000001,"",E9/F9)</f>
        <v>1.053618984776872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63021.716</v>
      </c>
      <c r="C11" s="33">
        <f>IF(ISERROR(VLOOKUP("Celkem:",'ZV Vykáz.-A'!A:F,4,0)),0,VLOOKUP("Celkem:",'ZV Vykáz.-A'!A:F,4,0)/1000)</f>
        <v>60713.161999999997</v>
      </c>
      <c r="D11" s="12"/>
      <c r="E11" s="230">
        <f>IF(ISERROR(VLOOKUP("Celkem:",'ZV Vykáz.-A'!A:F,6,0)),0,VLOOKUP("Celkem:",'ZV Vykáz.-A'!A:F,6,0)/1000)</f>
        <v>68655.024999999994</v>
      </c>
      <c r="F11" s="32">
        <f>B11</f>
        <v>63021.716</v>
      </c>
      <c r="G11" s="229">
        <f>E11-F11</f>
        <v>5633.3089999999938</v>
      </c>
      <c r="H11" s="235">
        <f>IF(F11&lt;0.00000001,"",E11/F11)</f>
        <v>1.0893867916893916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92256.18</v>
      </c>
      <c r="C12" s="37">
        <f>IF(ISERROR(VLOOKUP("Celkem",CaseMix!A:D,3,0)),0,VLOOKUP("Celkem",CaseMix!A:D,3,0)*30)</f>
        <v>91294.53</v>
      </c>
      <c r="D12" s="12"/>
      <c r="E12" s="233">
        <f>IF(ISERROR(VLOOKUP("Celkem",CaseMix!A:D,4,0)),0,VLOOKUP("Celkem",CaseMix!A:D,4,0)*30)</f>
        <v>106878.45</v>
      </c>
      <c r="F12" s="36">
        <f>B12</f>
        <v>92256.18</v>
      </c>
      <c r="G12" s="234">
        <f>E12-F12</f>
        <v>14622.270000000004</v>
      </c>
      <c r="H12" s="237">
        <f>IF(F12&lt;0.00000001,"",E12/F12)</f>
        <v>1.1584963739014558</v>
      </c>
    </row>
    <row r="13" spans="1:8" ht="14.4" customHeight="1" thickBot="1" x14ac:dyDescent="0.35">
      <c r="A13" s="4" t="s">
        <v>101</v>
      </c>
      <c r="B13" s="9">
        <f>SUM(B11:B12)</f>
        <v>155277.89600000001</v>
      </c>
      <c r="C13" s="41">
        <f>SUM(C11:C12)</f>
        <v>152007.69199999998</v>
      </c>
      <c r="D13" s="12"/>
      <c r="E13" s="9">
        <f>SUM(E11:E12)</f>
        <v>175533.47499999998</v>
      </c>
      <c r="F13" s="40">
        <f>SUM(F11:F12)</f>
        <v>155277.89600000001</v>
      </c>
      <c r="G13" s="40">
        <f>E13-F13</f>
        <v>20255.578999999969</v>
      </c>
      <c r="H13" s="239">
        <f>IF(F13&lt;0.00000001,"",E13/F13)</f>
        <v>1.1304472788580286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0.61122470713644506</v>
      </c>
      <c r="C15" s="43">
        <f>IF(C9=0,"",C13/C9)</f>
        <v>0.48290561742230209</v>
      </c>
      <c r="D15" s="12"/>
      <c r="E15" s="10">
        <f>IF(E9=0,"",E13/E9)</f>
        <v>0.48167962485548899</v>
      </c>
      <c r="F15" s="42">
        <f>IF(F9=0,"",F13/F9)</f>
        <v>0.44894335792521467</v>
      </c>
      <c r="G15" s="42">
        <f>IF(ISERROR(F15-E15),"",E15-F15)</f>
        <v>3.2736266930274316E-2</v>
      </c>
      <c r="H15" s="240">
        <f>IF(ISERROR(F15-E15),"",IF(F15&lt;0.00000001,"",E15/F15))</f>
        <v>1.0729184792521811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0.46921410786874351</v>
      </c>
      <c r="C4" s="331">
        <f t="shared" ref="C4:M4" si="0">(C10+C8)/C6</f>
        <v>0.53701963169283895</v>
      </c>
      <c r="D4" s="331">
        <f t="shared" si="0"/>
        <v>0.47671481358260892</v>
      </c>
      <c r="E4" s="331">
        <f t="shared" si="0"/>
        <v>0.55456687921488612</v>
      </c>
      <c r="F4" s="331">
        <f t="shared" si="0"/>
        <v>0.52292351944624105</v>
      </c>
      <c r="G4" s="331">
        <f t="shared" si="0"/>
        <v>0.49469402024490305</v>
      </c>
      <c r="H4" s="331">
        <f t="shared" si="0"/>
        <v>0.48788141524042317</v>
      </c>
      <c r="I4" s="331">
        <f t="shared" si="0"/>
        <v>0.47625564090171402</v>
      </c>
      <c r="J4" s="331">
        <f t="shared" si="0"/>
        <v>0.48258300245754249</v>
      </c>
      <c r="K4" s="331">
        <f t="shared" si="0"/>
        <v>0.48167962485548899</v>
      </c>
      <c r="L4" s="331">
        <f t="shared" si="0"/>
        <v>0.18839555638287353</v>
      </c>
      <c r="M4" s="331">
        <f t="shared" si="0"/>
        <v>0.18839555638287353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32098.636310000202</v>
      </c>
      <c r="C5" s="331">
        <f>IF(ISERROR(VLOOKUP($A5,'Man Tab'!$A:$Q,COLUMN()+2,0)),0,VLOOKUP($A5,'Man Tab'!$A:$Q,COLUMN()+2,0))</f>
        <v>26086.95162</v>
      </c>
      <c r="D5" s="331">
        <f>IF(ISERROR(VLOOKUP($A5,'Man Tab'!$A:$Q,COLUMN()+2,0)),0,VLOOKUP($A5,'Man Tab'!$A:$Q,COLUMN()+2,0))</f>
        <v>37237.213510000001</v>
      </c>
      <c r="E5" s="331">
        <f>IF(ISERROR(VLOOKUP($A5,'Man Tab'!$A:$Q,COLUMN()+2,0)),0,VLOOKUP($A5,'Man Tab'!$A:$Q,COLUMN()+2,0))</f>
        <v>29548.385259999999</v>
      </c>
      <c r="F5" s="331">
        <f>IF(ISERROR(VLOOKUP($A5,'Man Tab'!$A:$Q,COLUMN()+2,0)),0,VLOOKUP($A5,'Man Tab'!$A:$Q,COLUMN()+2,0))</f>
        <v>34719.756419999998</v>
      </c>
      <c r="G5" s="331">
        <f>IF(ISERROR(VLOOKUP($A5,'Man Tab'!$A:$Q,COLUMN()+2,0)),0,VLOOKUP($A5,'Man Tab'!$A:$Q,COLUMN()+2,0))</f>
        <v>41350.12455</v>
      </c>
      <c r="H5" s="331">
        <f>IF(ISERROR(VLOOKUP($A5,'Man Tab'!$A:$Q,COLUMN()+2,0)),0,VLOOKUP($A5,'Man Tab'!$A:$Q,COLUMN()+2,0))</f>
        <v>41996.140339999998</v>
      </c>
      <c r="I5" s="331">
        <f>IF(ISERROR(VLOOKUP($A5,'Man Tab'!$A:$Q,COLUMN()+2,0)),0,VLOOKUP($A5,'Man Tab'!$A:$Q,COLUMN()+2,0))</f>
        <v>39946.43864</v>
      </c>
      <c r="J5" s="331">
        <f>IF(ISERROR(VLOOKUP($A5,'Man Tab'!$A:$Q,COLUMN()+2,0)),0,VLOOKUP($A5,'Man Tab'!$A:$Q,COLUMN()+2,0))</f>
        <v>41973.486530000002</v>
      </c>
      <c r="K5" s="331">
        <f>IF(ISERROR(VLOOKUP($A5,'Man Tab'!$A:$Q,COLUMN()+2,0)),0,VLOOKUP($A5,'Man Tab'!$A:$Q,COLUMN()+2,0))</f>
        <v>39462.422769999997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32098.636310000202</v>
      </c>
      <c r="C6" s="333">
        <f t="shared" ref="C6:M6" si="1">C5+B6</f>
        <v>58185.587930000198</v>
      </c>
      <c r="D6" s="333">
        <f t="shared" si="1"/>
        <v>95422.801440000199</v>
      </c>
      <c r="E6" s="333">
        <f t="shared" si="1"/>
        <v>124971.18670000019</v>
      </c>
      <c r="F6" s="333">
        <f t="shared" si="1"/>
        <v>159690.94312000019</v>
      </c>
      <c r="G6" s="333">
        <f t="shared" si="1"/>
        <v>201041.06767000019</v>
      </c>
      <c r="H6" s="333">
        <f t="shared" si="1"/>
        <v>243037.20801000018</v>
      </c>
      <c r="I6" s="333">
        <f t="shared" si="1"/>
        <v>282983.64665000018</v>
      </c>
      <c r="J6" s="333">
        <f t="shared" si="1"/>
        <v>324957.13318000018</v>
      </c>
      <c r="K6" s="333">
        <f t="shared" si="1"/>
        <v>364419.55595000018</v>
      </c>
      <c r="L6" s="333">
        <f t="shared" si="1"/>
        <v>364419.55595000018</v>
      </c>
      <c r="M6" s="333">
        <f t="shared" si="1"/>
        <v>364419.55595000018</v>
      </c>
    </row>
    <row r="7" spans="1:13" ht="14.4" customHeight="1" x14ac:dyDescent="0.3">
      <c r="A7" s="332" t="s">
        <v>127</v>
      </c>
      <c r="B7" s="332">
        <v>248.14500000000001</v>
      </c>
      <c r="C7" s="332">
        <v>593.56200000000001</v>
      </c>
      <c r="D7" s="332">
        <v>851.53499999999997</v>
      </c>
      <c r="E7" s="332">
        <v>1373.93</v>
      </c>
      <c r="F7" s="332">
        <v>1617.84</v>
      </c>
      <c r="G7" s="332">
        <v>1908.364</v>
      </c>
      <c r="H7" s="332">
        <v>2306.0149999999999</v>
      </c>
      <c r="I7" s="332">
        <v>2640.86</v>
      </c>
      <c r="J7" s="332">
        <v>3067.3020000000001</v>
      </c>
      <c r="K7" s="332">
        <v>3562.6149999999998</v>
      </c>
      <c r="L7" s="332"/>
      <c r="M7" s="332"/>
    </row>
    <row r="8" spans="1:13" ht="14.4" customHeight="1" x14ac:dyDescent="0.3">
      <c r="A8" s="332" t="s">
        <v>99</v>
      </c>
      <c r="B8" s="333">
        <f>B7*30</f>
        <v>7444.35</v>
      </c>
      <c r="C8" s="333">
        <f t="shared" ref="C8:M8" si="2">C7*30</f>
        <v>17806.86</v>
      </c>
      <c r="D8" s="333">
        <f t="shared" si="2"/>
        <v>25546.05</v>
      </c>
      <c r="E8" s="333">
        <f t="shared" si="2"/>
        <v>41217.9</v>
      </c>
      <c r="F8" s="333">
        <f t="shared" si="2"/>
        <v>48535.199999999997</v>
      </c>
      <c r="G8" s="333">
        <f t="shared" si="2"/>
        <v>57250.92</v>
      </c>
      <c r="H8" s="333">
        <f t="shared" si="2"/>
        <v>69180.45</v>
      </c>
      <c r="I8" s="333">
        <f t="shared" si="2"/>
        <v>79225.8</v>
      </c>
      <c r="J8" s="333">
        <f t="shared" si="2"/>
        <v>92019.06</v>
      </c>
      <c r="K8" s="333">
        <f t="shared" si="2"/>
        <v>106878.45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7616783</v>
      </c>
      <c r="C9" s="332">
        <v>5823160</v>
      </c>
      <c r="D9" s="332">
        <v>6503470</v>
      </c>
      <c r="E9" s="332">
        <v>8143568</v>
      </c>
      <c r="F9" s="332">
        <v>6883969</v>
      </c>
      <c r="G9" s="332">
        <v>7231944</v>
      </c>
      <c r="H9" s="332">
        <v>7189993</v>
      </c>
      <c r="I9" s="332">
        <v>6153871</v>
      </c>
      <c r="J9" s="332">
        <v>9252971</v>
      </c>
      <c r="K9" s="332">
        <v>3855296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7616.7830000000004</v>
      </c>
      <c r="C10" s="333">
        <f t="shared" ref="C10:M10" si="3">C9/1000+B10</f>
        <v>13439.942999999999</v>
      </c>
      <c r="D10" s="333">
        <f t="shared" si="3"/>
        <v>19943.413</v>
      </c>
      <c r="E10" s="333">
        <f t="shared" si="3"/>
        <v>28086.981</v>
      </c>
      <c r="F10" s="333">
        <f t="shared" si="3"/>
        <v>34970.949999999997</v>
      </c>
      <c r="G10" s="333">
        <f t="shared" si="3"/>
        <v>42202.894</v>
      </c>
      <c r="H10" s="333">
        <f t="shared" si="3"/>
        <v>49392.887000000002</v>
      </c>
      <c r="I10" s="333">
        <f t="shared" si="3"/>
        <v>55546.758000000002</v>
      </c>
      <c r="J10" s="333">
        <f t="shared" si="3"/>
        <v>64799.728999999999</v>
      </c>
      <c r="K10" s="333">
        <f t="shared" si="3"/>
        <v>68655.024999999994</v>
      </c>
      <c r="L10" s="333">
        <f t="shared" si="3"/>
        <v>68655.024999999994</v>
      </c>
      <c r="M10" s="333">
        <f t="shared" si="3"/>
        <v>68655.024999999994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0.44894335792521467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0.44894335792521467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276463.24008019798</v>
      </c>
      <c r="C7" s="56">
        <v>23038.6033400165</v>
      </c>
      <c r="D7" s="56">
        <v>21055.2320800001</v>
      </c>
      <c r="E7" s="56">
        <v>14892.72006</v>
      </c>
      <c r="F7" s="56">
        <v>25696.35241</v>
      </c>
      <c r="G7" s="56">
        <v>17967.888879999999</v>
      </c>
      <c r="H7" s="56">
        <v>22548.09215</v>
      </c>
      <c r="I7" s="56">
        <v>27807.44773</v>
      </c>
      <c r="J7" s="56">
        <v>26688.942739999999</v>
      </c>
      <c r="K7" s="56">
        <v>26671.337899999999</v>
      </c>
      <c r="L7" s="56">
        <v>29211.886009999998</v>
      </c>
      <c r="M7" s="56">
        <v>25701.049729999999</v>
      </c>
      <c r="N7" s="56">
        <v>0</v>
      </c>
      <c r="O7" s="56">
        <v>0</v>
      </c>
      <c r="P7" s="57">
        <v>238240.94969000001</v>
      </c>
      <c r="Q7" s="189">
        <v>1.034094585396</v>
      </c>
    </row>
    <row r="8" spans="1:17" ht="14.4" customHeight="1" x14ac:dyDescent="0.3">
      <c r="A8" s="19" t="s">
        <v>36</v>
      </c>
      <c r="B8" s="55">
        <v>23104.863100282</v>
      </c>
      <c r="C8" s="56">
        <v>1925.40525835683</v>
      </c>
      <c r="D8" s="56">
        <v>1730.7140000000099</v>
      </c>
      <c r="E8" s="56">
        <v>1927.6769999999999</v>
      </c>
      <c r="F8" s="56">
        <v>2620.2759999999998</v>
      </c>
      <c r="G8" s="56">
        <v>2091.77</v>
      </c>
      <c r="H8" s="56">
        <v>2527.92</v>
      </c>
      <c r="I8" s="56">
        <v>2578.962</v>
      </c>
      <c r="J8" s="56">
        <v>2397.614</v>
      </c>
      <c r="K8" s="56">
        <v>2971.4769999999999</v>
      </c>
      <c r="L8" s="56">
        <v>3275.6860000000001</v>
      </c>
      <c r="M8" s="56">
        <v>2915.6840000000002</v>
      </c>
      <c r="N8" s="56">
        <v>0</v>
      </c>
      <c r="O8" s="56">
        <v>0</v>
      </c>
      <c r="P8" s="57">
        <v>25037.78</v>
      </c>
      <c r="Q8" s="189">
        <v>1.3003901330030001</v>
      </c>
    </row>
    <row r="9" spans="1:17" ht="14.4" customHeight="1" x14ac:dyDescent="0.3">
      <c r="A9" s="19" t="s">
        <v>37</v>
      </c>
      <c r="B9" s="55">
        <v>29649.083411445801</v>
      </c>
      <c r="C9" s="56">
        <v>2470.7569509538098</v>
      </c>
      <c r="D9" s="56">
        <v>2375.4163900000099</v>
      </c>
      <c r="E9" s="56">
        <v>2427.6621799999998</v>
      </c>
      <c r="F9" s="56">
        <v>1817.1063999999999</v>
      </c>
      <c r="G9" s="56">
        <v>2519.0866299999998</v>
      </c>
      <c r="H9" s="56">
        <v>2322.1867000000002</v>
      </c>
      <c r="I9" s="56">
        <v>2597.3387600000001</v>
      </c>
      <c r="J9" s="56">
        <v>2499.1464500000002</v>
      </c>
      <c r="K9" s="56">
        <v>2385.1893</v>
      </c>
      <c r="L9" s="56">
        <v>2046.91383</v>
      </c>
      <c r="M9" s="56">
        <v>3043.14869</v>
      </c>
      <c r="N9" s="56">
        <v>0</v>
      </c>
      <c r="O9" s="56">
        <v>0</v>
      </c>
      <c r="P9" s="57">
        <v>24033.195329999999</v>
      </c>
      <c r="Q9" s="189">
        <v>0.97270576617100002</v>
      </c>
    </row>
    <row r="10" spans="1:17" ht="14.4" customHeight="1" x14ac:dyDescent="0.3">
      <c r="A10" s="19" t="s">
        <v>38</v>
      </c>
      <c r="B10" s="55">
        <v>894.99684352181305</v>
      </c>
      <c r="C10" s="56">
        <v>74.583070293483999</v>
      </c>
      <c r="D10" s="56">
        <v>101.040930000001</v>
      </c>
      <c r="E10" s="56">
        <v>92.090050000000005</v>
      </c>
      <c r="F10" s="56">
        <v>94.641220000000004</v>
      </c>
      <c r="G10" s="56">
        <v>91.592690000000005</v>
      </c>
      <c r="H10" s="56">
        <v>85.808070000000001</v>
      </c>
      <c r="I10" s="56">
        <v>89.571669999999997</v>
      </c>
      <c r="J10" s="56">
        <v>92.053610000000006</v>
      </c>
      <c r="K10" s="56">
        <v>113.65088</v>
      </c>
      <c r="L10" s="56">
        <v>102.95401</v>
      </c>
      <c r="M10" s="56">
        <v>100.3912</v>
      </c>
      <c r="N10" s="56">
        <v>0</v>
      </c>
      <c r="O10" s="56">
        <v>0</v>
      </c>
      <c r="P10" s="57">
        <v>963.79433000000097</v>
      </c>
      <c r="Q10" s="189">
        <v>1.292242765291</v>
      </c>
    </row>
    <row r="11" spans="1:17" ht="14.4" customHeight="1" x14ac:dyDescent="0.3">
      <c r="A11" s="19" t="s">
        <v>39</v>
      </c>
      <c r="B11" s="55">
        <v>2065.80654400307</v>
      </c>
      <c r="C11" s="56">
        <v>172.15054533359</v>
      </c>
      <c r="D11" s="56">
        <v>149.02448000000101</v>
      </c>
      <c r="E11" s="56">
        <v>148.69274999999999</v>
      </c>
      <c r="F11" s="56">
        <v>180.10682</v>
      </c>
      <c r="G11" s="56">
        <v>226.17511999999999</v>
      </c>
      <c r="H11" s="56">
        <v>250.6584</v>
      </c>
      <c r="I11" s="56">
        <v>232.87081000000001</v>
      </c>
      <c r="J11" s="56">
        <v>214.90012999999999</v>
      </c>
      <c r="K11" s="56">
        <v>189.80579</v>
      </c>
      <c r="L11" s="56">
        <v>159.43393</v>
      </c>
      <c r="M11" s="56">
        <v>182.19675000000001</v>
      </c>
      <c r="N11" s="56">
        <v>0</v>
      </c>
      <c r="O11" s="56">
        <v>0</v>
      </c>
      <c r="P11" s="57">
        <v>1933.8649800000001</v>
      </c>
      <c r="Q11" s="189">
        <v>1.123356871308</v>
      </c>
    </row>
    <row r="12" spans="1:17" ht="14.4" customHeight="1" x14ac:dyDescent="0.3">
      <c r="A12" s="19" t="s">
        <v>40</v>
      </c>
      <c r="B12" s="55">
        <v>91.892371699742995</v>
      </c>
      <c r="C12" s="56">
        <v>7.657697641645</v>
      </c>
      <c r="D12" s="56">
        <v>16.20505</v>
      </c>
      <c r="E12" s="56">
        <v>1.33081</v>
      </c>
      <c r="F12" s="56">
        <v>6.2104799999999996</v>
      </c>
      <c r="G12" s="56">
        <v>25.054939999999998</v>
      </c>
      <c r="H12" s="56">
        <v>14.119529999999999</v>
      </c>
      <c r="I12" s="56">
        <v>17.99249</v>
      </c>
      <c r="J12" s="56">
        <v>17.567440000000001</v>
      </c>
      <c r="K12" s="56">
        <v>10.590450000000001</v>
      </c>
      <c r="L12" s="56">
        <v>64.904970000000006</v>
      </c>
      <c r="M12" s="56">
        <v>19.34751</v>
      </c>
      <c r="N12" s="56">
        <v>0</v>
      </c>
      <c r="O12" s="56">
        <v>0</v>
      </c>
      <c r="P12" s="57">
        <v>193.32366999999999</v>
      </c>
      <c r="Q12" s="189">
        <v>2.5245665087189999</v>
      </c>
    </row>
    <row r="13" spans="1:17" ht="14.4" customHeight="1" x14ac:dyDescent="0.3">
      <c r="A13" s="19" t="s">
        <v>41</v>
      </c>
      <c r="B13" s="55">
        <v>335.687087421841</v>
      </c>
      <c r="C13" s="56">
        <v>27.973923951820002</v>
      </c>
      <c r="D13" s="56">
        <v>20.360810000000001</v>
      </c>
      <c r="E13" s="56">
        <v>24.683720000000001</v>
      </c>
      <c r="F13" s="56">
        <v>21.65015</v>
      </c>
      <c r="G13" s="56">
        <v>34.179400000000001</v>
      </c>
      <c r="H13" s="56">
        <v>19.413039999999999</v>
      </c>
      <c r="I13" s="56">
        <v>34.830629999999999</v>
      </c>
      <c r="J13" s="56">
        <v>35.597540000000002</v>
      </c>
      <c r="K13" s="56">
        <v>23.043949999999999</v>
      </c>
      <c r="L13" s="56">
        <v>36.750900000000001</v>
      </c>
      <c r="M13" s="56">
        <v>22.78378</v>
      </c>
      <c r="N13" s="56">
        <v>0</v>
      </c>
      <c r="O13" s="56">
        <v>0</v>
      </c>
      <c r="P13" s="57">
        <v>273.29392000000001</v>
      </c>
      <c r="Q13" s="189">
        <v>0.97695954443300004</v>
      </c>
    </row>
    <row r="14" spans="1:17" ht="14.4" customHeight="1" x14ac:dyDescent="0.3">
      <c r="A14" s="19" t="s">
        <v>42</v>
      </c>
      <c r="B14" s="55">
        <v>3378.1618853462801</v>
      </c>
      <c r="C14" s="56">
        <v>281.51349044552398</v>
      </c>
      <c r="D14" s="56">
        <v>379.10100000000199</v>
      </c>
      <c r="E14" s="56">
        <v>317.67500000000001</v>
      </c>
      <c r="F14" s="56">
        <v>284.51299999999998</v>
      </c>
      <c r="G14" s="56">
        <v>241.22499999999999</v>
      </c>
      <c r="H14" s="56">
        <v>205.87200000000001</v>
      </c>
      <c r="I14" s="56">
        <v>183.21899999999999</v>
      </c>
      <c r="J14" s="56">
        <v>169.82499999999999</v>
      </c>
      <c r="K14" s="56">
        <v>164.477</v>
      </c>
      <c r="L14" s="56">
        <v>178.58099999999999</v>
      </c>
      <c r="M14" s="56">
        <v>257.51299999999998</v>
      </c>
      <c r="N14" s="56">
        <v>0</v>
      </c>
      <c r="O14" s="56">
        <v>0</v>
      </c>
      <c r="P14" s="57">
        <v>2382.0010000000002</v>
      </c>
      <c r="Q14" s="189">
        <v>0.846140977553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901.34778368556101</v>
      </c>
      <c r="C17" s="56">
        <v>75.112315307130004</v>
      </c>
      <c r="D17" s="56">
        <v>51.720039999999997</v>
      </c>
      <c r="E17" s="56">
        <v>246.99412000000001</v>
      </c>
      <c r="F17" s="56">
        <v>83.849739999999997</v>
      </c>
      <c r="G17" s="56">
        <v>122.79161000000001</v>
      </c>
      <c r="H17" s="56">
        <v>52.370849999999997</v>
      </c>
      <c r="I17" s="56">
        <v>184.79279</v>
      </c>
      <c r="J17" s="56">
        <v>154.71772999999999</v>
      </c>
      <c r="K17" s="56">
        <v>160.74080000000001</v>
      </c>
      <c r="L17" s="56">
        <v>25.905000000000001</v>
      </c>
      <c r="M17" s="56">
        <v>33.558900000000001</v>
      </c>
      <c r="N17" s="56">
        <v>0</v>
      </c>
      <c r="O17" s="56">
        <v>0</v>
      </c>
      <c r="P17" s="57">
        <v>1117.4415799999999</v>
      </c>
      <c r="Q17" s="189">
        <v>1.487694228876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4.4290000000000003</v>
      </c>
      <c r="E18" s="56">
        <v>7.3070000000000004</v>
      </c>
      <c r="F18" s="56">
        <v>19.655999999999999</v>
      </c>
      <c r="G18" s="56">
        <v>11.586</v>
      </c>
      <c r="H18" s="56">
        <v>11.634</v>
      </c>
      <c r="I18" s="56">
        <v>6.1890000000000001</v>
      </c>
      <c r="J18" s="56">
        <v>0.59699999999999998</v>
      </c>
      <c r="K18" s="56">
        <v>4.6139999999999999</v>
      </c>
      <c r="L18" s="56">
        <v>22.132000000000001</v>
      </c>
      <c r="M18" s="56">
        <v>20.745999999999999</v>
      </c>
      <c r="N18" s="56">
        <v>0</v>
      </c>
      <c r="O18" s="56">
        <v>0</v>
      </c>
      <c r="P18" s="57">
        <v>108.89</v>
      </c>
      <c r="Q18" s="189" t="s">
        <v>335</v>
      </c>
    </row>
    <row r="19" spans="1:17" ht="14.4" customHeight="1" x14ac:dyDescent="0.3">
      <c r="A19" s="19" t="s">
        <v>47</v>
      </c>
      <c r="B19" s="55">
        <v>3283.5584829254399</v>
      </c>
      <c r="C19" s="56">
        <v>273.62987357712001</v>
      </c>
      <c r="D19" s="56">
        <v>265.71646000000101</v>
      </c>
      <c r="E19" s="56">
        <v>103.27905</v>
      </c>
      <c r="F19" s="56">
        <v>355.62358</v>
      </c>
      <c r="G19" s="56">
        <v>197.74680000000001</v>
      </c>
      <c r="H19" s="56">
        <v>419.58834999999999</v>
      </c>
      <c r="I19" s="56">
        <v>435.94490000000002</v>
      </c>
      <c r="J19" s="56">
        <v>375.52114999999998</v>
      </c>
      <c r="K19" s="56">
        <v>221.68323000000001</v>
      </c>
      <c r="L19" s="56">
        <v>319.78426000000002</v>
      </c>
      <c r="M19" s="56">
        <v>229.71834000000001</v>
      </c>
      <c r="N19" s="56">
        <v>0</v>
      </c>
      <c r="O19" s="56">
        <v>0</v>
      </c>
      <c r="P19" s="57">
        <v>2924.6061199999999</v>
      </c>
      <c r="Q19" s="189">
        <v>1.0688182842630001</v>
      </c>
    </row>
    <row r="20" spans="1:17" ht="14.4" customHeight="1" x14ac:dyDescent="0.3">
      <c r="A20" s="19" t="s">
        <v>48</v>
      </c>
      <c r="B20" s="55">
        <v>69612.343919671504</v>
      </c>
      <c r="C20" s="56">
        <v>5801.0286599726196</v>
      </c>
      <c r="D20" s="56">
        <v>5621.4942200000296</v>
      </c>
      <c r="E20" s="56">
        <v>5538.3334699999996</v>
      </c>
      <c r="F20" s="56">
        <v>5703.3165099999997</v>
      </c>
      <c r="G20" s="56">
        <v>5653.0783899999997</v>
      </c>
      <c r="H20" s="56">
        <v>5882.1681799999997</v>
      </c>
      <c r="I20" s="56">
        <v>6676.9351299999998</v>
      </c>
      <c r="J20" s="56">
        <v>8486.0542499999992</v>
      </c>
      <c r="K20" s="56">
        <v>6566.2757199999996</v>
      </c>
      <c r="L20" s="56">
        <v>6472.6899700000004</v>
      </c>
      <c r="M20" s="56">
        <v>6533.8274799999999</v>
      </c>
      <c r="N20" s="56">
        <v>0</v>
      </c>
      <c r="O20" s="56">
        <v>0</v>
      </c>
      <c r="P20" s="57">
        <v>63134.173320000002</v>
      </c>
      <c r="Q20" s="189">
        <v>1.0883272092</v>
      </c>
    </row>
    <row r="21" spans="1:17" ht="14.4" customHeight="1" x14ac:dyDescent="0.3">
      <c r="A21" s="20" t="s">
        <v>49</v>
      </c>
      <c r="B21" s="55">
        <v>4193.9815953844</v>
      </c>
      <c r="C21" s="56">
        <v>349.49846628203397</v>
      </c>
      <c r="D21" s="56">
        <v>317.79300000000097</v>
      </c>
      <c r="E21" s="56">
        <v>334.11900000000003</v>
      </c>
      <c r="F21" s="56">
        <v>334.11799999999999</v>
      </c>
      <c r="G21" s="56">
        <v>331.30799999999999</v>
      </c>
      <c r="H21" s="56">
        <v>324.54599999999999</v>
      </c>
      <c r="I21" s="56">
        <v>335.03500000000003</v>
      </c>
      <c r="J21" s="56">
        <v>335.03399999999999</v>
      </c>
      <c r="K21" s="56">
        <v>335.03399999999999</v>
      </c>
      <c r="L21" s="56">
        <v>335.31599999999997</v>
      </c>
      <c r="M21" s="56">
        <v>374.27499999999998</v>
      </c>
      <c r="N21" s="56">
        <v>0</v>
      </c>
      <c r="O21" s="56">
        <v>0</v>
      </c>
      <c r="P21" s="57">
        <v>3356.578</v>
      </c>
      <c r="Q21" s="189">
        <v>0.96039849207500005</v>
      </c>
    </row>
    <row r="22" spans="1:17" ht="14.4" customHeight="1" x14ac:dyDescent="0.3">
      <c r="A22" s="19" t="s">
        <v>50</v>
      </c>
      <c r="B22" s="55">
        <v>1074</v>
      </c>
      <c r="C22" s="56">
        <v>89.5</v>
      </c>
      <c r="D22" s="56">
        <v>0</v>
      </c>
      <c r="E22" s="56">
        <v>0</v>
      </c>
      <c r="F22" s="56">
        <v>8.39</v>
      </c>
      <c r="G22" s="56">
        <v>6.5945</v>
      </c>
      <c r="H22" s="56">
        <v>38.127099999999999</v>
      </c>
      <c r="I22" s="56">
        <v>156.14026999999999</v>
      </c>
      <c r="J22" s="56">
        <v>526.90331000000003</v>
      </c>
      <c r="K22" s="56">
        <v>127.16500000000001</v>
      </c>
      <c r="L22" s="56">
        <v>491.86905999999999</v>
      </c>
      <c r="M22" s="56">
        <v>0</v>
      </c>
      <c r="N22" s="56">
        <v>0</v>
      </c>
      <c r="O22" s="56">
        <v>0</v>
      </c>
      <c r="P22" s="57">
        <v>1355.1892399999999</v>
      </c>
      <c r="Q22" s="189">
        <v>1.5141779217869999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7.2759576141834308E-12</v>
      </c>
      <c r="D24" s="56">
        <v>10.388850000010001</v>
      </c>
      <c r="E24" s="56">
        <v>24.387410000003001</v>
      </c>
      <c r="F24" s="56">
        <v>11.403199999992999</v>
      </c>
      <c r="G24" s="56">
        <v>28.307300000007</v>
      </c>
      <c r="H24" s="56">
        <v>17.252050000010001</v>
      </c>
      <c r="I24" s="56">
        <v>12.854370000008</v>
      </c>
      <c r="J24" s="56">
        <v>1.6659900000009999</v>
      </c>
      <c r="K24" s="56">
        <v>1.3536200000080001</v>
      </c>
      <c r="L24" s="56">
        <v>-771.32040999999299</v>
      </c>
      <c r="M24" s="56">
        <v>28.182390000001</v>
      </c>
      <c r="N24" s="56">
        <v>0</v>
      </c>
      <c r="O24" s="56">
        <v>0</v>
      </c>
      <c r="P24" s="57">
        <v>-635.52522999994801</v>
      </c>
      <c r="Q24" s="189"/>
    </row>
    <row r="25" spans="1:17" ht="14.4" customHeight="1" x14ac:dyDescent="0.3">
      <c r="A25" s="21" t="s">
        <v>53</v>
      </c>
      <c r="B25" s="58">
        <v>415048.96310558601</v>
      </c>
      <c r="C25" s="59">
        <v>34587.413592132099</v>
      </c>
      <c r="D25" s="59">
        <v>32098.636310000202</v>
      </c>
      <c r="E25" s="59">
        <v>26086.95162</v>
      </c>
      <c r="F25" s="59">
        <v>37237.213510000001</v>
      </c>
      <c r="G25" s="59">
        <v>29548.385259999999</v>
      </c>
      <c r="H25" s="59">
        <v>34719.756419999998</v>
      </c>
      <c r="I25" s="59">
        <v>41350.12455</v>
      </c>
      <c r="J25" s="59">
        <v>41996.140339999998</v>
      </c>
      <c r="K25" s="59">
        <v>39946.43864</v>
      </c>
      <c r="L25" s="59">
        <v>41973.486530000002</v>
      </c>
      <c r="M25" s="59">
        <v>39462.422769999997</v>
      </c>
      <c r="N25" s="59">
        <v>0</v>
      </c>
      <c r="O25" s="59">
        <v>0</v>
      </c>
      <c r="P25" s="60">
        <v>364419.55595000001</v>
      </c>
      <c r="Q25" s="190">
        <v>1.053618984776</v>
      </c>
    </row>
    <row r="26" spans="1:17" ht="14.4" customHeight="1" x14ac:dyDescent="0.3">
      <c r="A26" s="19" t="s">
        <v>54</v>
      </c>
      <c r="B26" s="55">
        <v>12906.123901332599</v>
      </c>
      <c r="C26" s="56">
        <v>1075.51032511105</v>
      </c>
      <c r="D26" s="56">
        <v>1225.5255299999999</v>
      </c>
      <c r="E26" s="56">
        <v>1187.8802700000001</v>
      </c>
      <c r="F26" s="56">
        <v>1271.3821</v>
      </c>
      <c r="G26" s="56">
        <v>1266.7709400000001</v>
      </c>
      <c r="H26" s="56">
        <v>1297.4141099999999</v>
      </c>
      <c r="I26" s="56">
        <v>1300.79774</v>
      </c>
      <c r="J26" s="56">
        <v>1874.02286</v>
      </c>
      <c r="K26" s="56">
        <v>1401.6653699999999</v>
      </c>
      <c r="L26" s="56">
        <v>1389.04187</v>
      </c>
      <c r="M26" s="56">
        <v>1537.6269500000001</v>
      </c>
      <c r="N26" s="56">
        <v>0</v>
      </c>
      <c r="O26" s="56">
        <v>0</v>
      </c>
      <c r="P26" s="57">
        <v>13752.12774</v>
      </c>
      <c r="Q26" s="189">
        <v>1.2786606896199999</v>
      </c>
    </row>
    <row r="27" spans="1:17" ht="14.4" customHeight="1" x14ac:dyDescent="0.3">
      <c r="A27" s="22" t="s">
        <v>55</v>
      </c>
      <c r="B27" s="58">
        <v>427955.08700691798</v>
      </c>
      <c r="C27" s="59">
        <v>35662.923917243199</v>
      </c>
      <c r="D27" s="59">
        <v>33324.161840000197</v>
      </c>
      <c r="E27" s="59">
        <v>27274.831890000001</v>
      </c>
      <c r="F27" s="59">
        <v>38508.595609999997</v>
      </c>
      <c r="G27" s="59">
        <v>30815.156200000001</v>
      </c>
      <c r="H27" s="59">
        <v>36017.170530000003</v>
      </c>
      <c r="I27" s="59">
        <v>42650.922290000002</v>
      </c>
      <c r="J27" s="59">
        <v>43870.163200000003</v>
      </c>
      <c r="K27" s="59">
        <v>41348.104010000003</v>
      </c>
      <c r="L27" s="59">
        <v>43362.528400000003</v>
      </c>
      <c r="M27" s="59">
        <v>41000.049720000003</v>
      </c>
      <c r="N27" s="59">
        <v>0</v>
      </c>
      <c r="O27" s="59">
        <v>0</v>
      </c>
      <c r="P27" s="60">
        <v>378171.68368999998</v>
      </c>
      <c r="Q27" s="190">
        <v>1.06040571594</v>
      </c>
    </row>
    <row r="28" spans="1:17" ht="14.4" customHeight="1" x14ac:dyDescent="0.3">
      <c r="A28" s="20" t="s">
        <v>56</v>
      </c>
      <c r="B28" s="55">
        <v>146.73059035630899</v>
      </c>
      <c r="C28" s="56">
        <v>12.227549196359</v>
      </c>
      <c r="D28" s="56">
        <v>10.099769999999999</v>
      </c>
      <c r="E28" s="56">
        <v>9.6572200000000006</v>
      </c>
      <c r="F28" s="56">
        <v>26.357199999999999</v>
      </c>
      <c r="G28" s="56">
        <v>9.0424000000000007</v>
      </c>
      <c r="H28" s="56">
        <v>7.21122</v>
      </c>
      <c r="I28" s="56">
        <v>14.86206</v>
      </c>
      <c r="J28" s="56">
        <v>14.3254</v>
      </c>
      <c r="K28" s="56">
        <v>14.551539999999999</v>
      </c>
      <c r="L28" s="56">
        <v>39.219299999999997</v>
      </c>
      <c r="M28" s="56">
        <v>11.231719999999999</v>
      </c>
      <c r="N28" s="56">
        <v>0</v>
      </c>
      <c r="O28" s="56">
        <v>0</v>
      </c>
      <c r="P28" s="57">
        <v>156.55783</v>
      </c>
      <c r="Q28" s="189">
        <v>1.2803696594130001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363072.71090656897</v>
      </c>
      <c r="C6" s="615">
        <v>390355.12338</v>
      </c>
      <c r="D6" s="616">
        <v>27282.412473431501</v>
      </c>
      <c r="E6" s="617">
        <v>1.075143109503</v>
      </c>
      <c r="F6" s="615">
        <v>415048.96310558601</v>
      </c>
      <c r="G6" s="616">
        <v>345874.13592132099</v>
      </c>
      <c r="H6" s="618">
        <v>39462.422769999997</v>
      </c>
      <c r="I6" s="615">
        <v>364419.55595000001</v>
      </c>
      <c r="J6" s="616">
        <v>18545.420028678898</v>
      </c>
      <c r="K6" s="619">
        <v>0.87801582064700001</v>
      </c>
    </row>
    <row r="7" spans="1:11" ht="14.4" customHeight="1" thickBot="1" x14ac:dyDescent="0.35">
      <c r="A7" s="634" t="s">
        <v>338</v>
      </c>
      <c r="B7" s="615">
        <v>289321.73427304399</v>
      </c>
      <c r="C7" s="615">
        <v>309106.33727000002</v>
      </c>
      <c r="D7" s="616">
        <v>19784.602996956499</v>
      </c>
      <c r="E7" s="617">
        <v>1.068382705663</v>
      </c>
      <c r="F7" s="615">
        <v>335983.73132391903</v>
      </c>
      <c r="G7" s="616">
        <v>279986.44276993198</v>
      </c>
      <c r="H7" s="618">
        <v>32242.11493</v>
      </c>
      <c r="I7" s="615">
        <v>293058.20630000002</v>
      </c>
      <c r="J7" s="616">
        <v>13071.763530067899</v>
      </c>
      <c r="K7" s="619">
        <v>0.87223927523199996</v>
      </c>
    </row>
    <row r="8" spans="1:11" ht="14.4" customHeight="1" thickBot="1" x14ac:dyDescent="0.35">
      <c r="A8" s="635" t="s">
        <v>339</v>
      </c>
      <c r="B8" s="615">
        <v>285880.21665822202</v>
      </c>
      <c r="C8" s="615">
        <v>305753.36427000002</v>
      </c>
      <c r="D8" s="616">
        <v>19873.147611778099</v>
      </c>
      <c r="E8" s="617">
        <v>1.0695156448530001</v>
      </c>
      <c r="F8" s="615">
        <v>332605.56943857198</v>
      </c>
      <c r="G8" s="616">
        <v>277171.30786547699</v>
      </c>
      <c r="H8" s="618">
        <v>31984.601930000001</v>
      </c>
      <c r="I8" s="615">
        <v>290676.20529999997</v>
      </c>
      <c r="J8" s="616">
        <v>13504.8974345231</v>
      </c>
      <c r="K8" s="619">
        <v>0.87393667457400004</v>
      </c>
    </row>
    <row r="9" spans="1:11" ht="14.4" customHeight="1" thickBot="1" x14ac:dyDescent="0.35">
      <c r="A9" s="636" t="s">
        <v>340</v>
      </c>
      <c r="B9" s="620">
        <v>0</v>
      </c>
      <c r="C9" s="620">
        <v>5.47E-3</v>
      </c>
      <c r="D9" s="621">
        <v>5.47E-3</v>
      </c>
      <c r="E9" s="622" t="s">
        <v>341</v>
      </c>
      <c r="F9" s="620">
        <v>0</v>
      </c>
      <c r="G9" s="621">
        <v>0</v>
      </c>
      <c r="H9" s="623">
        <v>2.7E-4</v>
      </c>
      <c r="I9" s="620">
        <v>3.3800000000000002E-3</v>
      </c>
      <c r="J9" s="621">
        <v>3.3800000000000002E-3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5.47E-3</v>
      </c>
      <c r="D10" s="616">
        <v>5.47E-3</v>
      </c>
      <c r="E10" s="625" t="s">
        <v>341</v>
      </c>
      <c r="F10" s="615">
        <v>0</v>
      </c>
      <c r="G10" s="616">
        <v>0</v>
      </c>
      <c r="H10" s="618">
        <v>2.7E-4</v>
      </c>
      <c r="I10" s="615">
        <v>3.3800000000000002E-3</v>
      </c>
      <c r="J10" s="616">
        <v>3.3800000000000002E-3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237701.158449126</v>
      </c>
      <c r="C11" s="620">
        <v>253016.68195999999</v>
      </c>
      <c r="D11" s="621">
        <v>15315.5235108737</v>
      </c>
      <c r="E11" s="627">
        <v>1.0644318421109999</v>
      </c>
      <c r="F11" s="620">
        <v>276463.24008019798</v>
      </c>
      <c r="G11" s="621">
        <v>230386.033400165</v>
      </c>
      <c r="H11" s="623">
        <v>25701.049729999999</v>
      </c>
      <c r="I11" s="620">
        <v>238240.94969000001</v>
      </c>
      <c r="J11" s="621">
        <v>7854.9162898350596</v>
      </c>
      <c r="K11" s="628">
        <v>0.86174548783000005</v>
      </c>
    </row>
    <row r="12" spans="1:11" ht="14.4" customHeight="1" thickBot="1" x14ac:dyDescent="0.35">
      <c r="A12" s="637" t="s">
        <v>344</v>
      </c>
      <c r="B12" s="615">
        <v>37652.510783752397</v>
      </c>
      <c r="C12" s="615">
        <v>43291.497040000002</v>
      </c>
      <c r="D12" s="616">
        <v>5638.9862562476301</v>
      </c>
      <c r="E12" s="617">
        <v>1.149763883971</v>
      </c>
      <c r="F12" s="615">
        <v>48395.178342267303</v>
      </c>
      <c r="G12" s="616">
        <v>40329.315285222699</v>
      </c>
      <c r="H12" s="618">
        <v>2752.37122</v>
      </c>
      <c r="I12" s="615">
        <v>30625.61015</v>
      </c>
      <c r="J12" s="616">
        <v>-9703.7051352227209</v>
      </c>
      <c r="K12" s="619">
        <v>0.63282358282399997</v>
      </c>
    </row>
    <row r="13" spans="1:11" ht="14.4" customHeight="1" thickBot="1" x14ac:dyDescent="0.35">
      <c r="A13" s="637" t="s">
        <v>345</v>
      </c>
      <c r="B13" s="615">
        <v>556.64526380545203</v>
      </c>
      <c r="C13" s="615">
        <v>543.01000999999997</v>
      </c>
      <c r="D13" s="616">
        <v>-13.635253805452001</v>
      </c>
      <c r="E13" s="617">
        <v>0.97550459028000003</v>
      </c>
      <c r="F13" s="615">
        <v>852.19874497264095</v>
      </c>
      <c r="G13" s="616">
        <v>710.16562081053496</v>
      </c>
      <c r="H13" s="618">
        <v>96.059880000000007</v>
      </c>
      <c r="I13" s="615">
        <v>566.80424000000005</v>
      </c>
      <c r="J13" s="616">
        <v>-143.361380810534</v>
      </c>
      <c r="K13" s="619">
        <v>0.66510804356800002</v>
      </c>
    </row>
    <row r="14" spans="1:11" ht="14.4" customHeight="1" thickBot="1" x14ac:dyDescent="0.35">
      <c r="A14" s="637" t="s">
        <v>346</v>
      </c>
      <c r="B14" s="615">
        <v>279.19676833722298</v>
      </c>
      <c r="C14" s="615">
        <v>114.93886999999999</v>
      </c>
      <c r="D14" s="616">
        <v>-164.257898337223</v>
      </c>
      <c r="E14" s="617">
        <v>0.411676935533</v>
      </c>
      <c r="F14" s="615">
        <v>111.97476872754601</v>
      </c>
      <c r="G14" s="616">
        <v>93.312307272954996</v>
      </c>
      <c r="H14" s="618">
        <v>6.7259799999999998</v>
      </c>
      <c r="I14" s="615">
        <v>6.7259799999999998</v>
      </c>
      <c r="J14" s="616">
        <v>-86.586327272955003</v>
      </c>
      <c r="K14" s="619">
        <v>6.0066924686000001E-2</v>
      </c>
    </row>
    <row r="15" spans="1:11" ht="14.4" customHeight="1" thickBot="1" x14ac:dyDescent="0.35">
      <c r="A15" s="637" t="s">
        <v>347</v>
      </c>
      <c r="B15" s="615">
        <v>10766.880639303399</v>
      </c>
      <c r="C15" s="615">
        <v>14230.76298</v>
      </c>
      <c r="D15" s="616">
        <v>3463.8823406965698</v>
      </c>
      <c r="E15" s="617">
        <v>1.321716424351</v>
      </c>
      <c r="F15" s="615">
        <v>18380.126266011601</v>
      </c>
      <c r="G15" s="616">
        <v>15316.771888343001</v>
      </c>
      <c r="H15" s="618">
        <v>1372.3607</v>
      </c>
      <c r="I15" s="615">
        <v>21715.848300000001</v>
      </c>
      <c r="J15" s="616">
        <v>6399.0764116570199</v>
      </c>
      <c r="K15" s="619">
        <v>1.1814852621630001</v>
      </c>
    </row>
    <row r="16" spans="1:11" ht="14.4" customHeight="1" thickBot="1" x14ac:dyDescent="0.35">
      <c r="A16" s="637" t="s">
        <v>348</v>
      </c>
      <c r="B16" s="615">
        <v>11348.491902740499</v>
      </c>
      <c r="C16" s="615">
        <v>9944.3104000000094</v>
      </c>
      <c r="D16" s="616">
        <v>-1404.18150274051</v>
      </c>
      <c r="E16" s="617">
        <v>0.87626712740500001</v>
      </c>
      <c r="F16" s="615">
        <v>9944.9999999998199</v>
      </c>
      <c r="G16" s="616">
        <v>8287.4999999998508</v>
      </c>
      <c r="H16" s="618">
        <v>1144.7870600000001</v>
      </c>
      <c r="I16" s="615">
        <v>8941.7549799999997</v>
      </c>
      <c r="J16" s="616">
        <v>654.25498000015295</v>
      </c>
      <c r="K16" s="619">
        <v>0.89912066163899995</v>
      </c>
    </row>
    <row r="17" spans="1:11" ht="14.4" customHeight="1" thickBot="1" x14ac:dyDescent="0.35">
      <c r="A17" s="637" t="s">
        <v>349</v>
      </c>
      <c r="B17" s="615">
        <v>7248.2176375863401</v>
      </c>
      <c r="C17" s="615">
        <v>6989.0652799999998</v>
      </c>
      <c r="D17" s="616">
        <v>-259.15235758633798</v>
      </c>
      <c r="E17" s="617">
        <v>0.96424605736900004</v>
      </c>
      <c r="F17" s="615">
        <v>6584.7371113359704</v>
      </c>
      <c r="G17" s="616">
        <v>5487.2809261133098</v>
      </c>
      <c r="H17" s="618">
        <v>625.56937000000005</v>
      </c>
      <c r="I17" s="615">
        <v>5235.53269</v>
      </c>
      <c r="J17" s="616">
        <v>-251.74823611330399</v>
      </c>
      <c r="K17" s="619">
        <v>0.795101247244</v>
      </c>
    </row>
    <row r="18" spans="1:11" ht="14.4" customHeight="1" thickBot="1" x14ac:dyDescent="0.35">
      <c r="A18" s="637" t="s">
        <v>350</v>
      </c>
      <c r="B18" s="615">
        <v>12620.459300606801</v>
      </c>
      <c r="C18" s="615">
        <v>13327.739390000001</v>
      </c>
      <c r="D18" s="616">
        <v>707.28008939323297</v>
      </c>
      <c r="E18" s="617">
        <v>1.0560423414510001</v>
      </c>
      <c r="F18" s="615">
        <v>18582.603820562701</v>
      </c>
      <c r="G18" s="616">
        <v>15485.503183802301</v>
      </c>
      <c r="H18" s="618">
        <v>1352.2942</v>
      </c>
      <c r="I18" s="615">
        <v>15762.746590000001</v>
      </c>
      <c r="J18" s="616">
        <v>277.24340619773602</v>
      </c>
      <c r="K18" s="619">
        <v>0.84825284670500001</v>
      </c>
    </row>
    <row r="19" spans="1:11" ht="14.4" customHeight="1" thickBot="1" x14ac:dyDescent="0.35">
      <c r="A19" s="637" t="s">
        <v>351</v>
      </c>
      <c r="B19" s="615">
        <v>157157.49999999299</v>
      </c>
      <c r="C19" s="615">
        <v>164514.00385000001</v>
      </c>
      <c r="D19" s="616">
        <v>7356.5038500072596</v>
      </c>
      <c r="E19" s="617">
        <v>1.0468097535909999</v>
      </c>
      <c r="F19" s="615">
        <v>173552.72222077701</v>
      </c>
      <c r="G19" s="616">
        <v>144627.26851731399</v>
      </c>
      <c r="H19" s="618">
        <v>15052.12851</v>
      </c>
      <c r="I19" s="615">
        <v>142076.28242</v>
      </c>
      <c r="J19" s="616">
        <v>-2550.98609731434</v>
      </c>
      <c r="K19" s="619">
        <v>0.81863470997099996</v>
      </c>
    </row>
    <row r="20" spans="1:11" ht="14.4" customHeight="1" thickBot="1" x14ac:dyDescent="0.35">
      <c r="A20" s="637" t="s">
        <v>352</v>
      </c>
      <c r="B20" s="615">
        <v>0</v>
      </c>
      <c r="C20" s="615">
        <v>0</v>
      </c>
      <c r="D20" s="616">
        <v>0</v>
      </c>
      <c r="E20" s="617">
        <v>1</v>
      </c>
      <c r="F20" s="615">
        <v>0</v>
      </c>
      <c r="G20" s="616">
        <v>0</v>
      </c>
      <c r="H20" s="618">
        <v>3290.53719</v>
      </c>
      <c r="I20" s="615">
        <v>13255.6044</v>
      </c>
      <c r="J20" s="616">
        <v>13255.6044</v>
      </c>
      <c r="K20" s="626" t="s">
        <v>341</v>
      </c>
    </row>
    <row r="21" spans="1:11" ht="14.4" customHeight="1" thickBot="1" x14ac:dyDescent="0.35">
      <c r="A21" s="637" t="s">
        <v>353</v>
      </c>
      <c r="B21" s="615">
        <v>71.256153001496997</v>
      </c>
      <c r="C21" s="615">
        <v>61.354140000000001</v>
      </c>
      <c r="D21" s="616">
        <v>-9.902013001497</v>
      </c>
      <c r="E21" s="617">
        <v>0.86103637953400003</v>
      </c>
      <c r="F21" s="615">
        <v>58.698805543280002</v>
      </c>
      <c r="G21" s="616">
        <v>48.915671286066001</v>
      </c>
      <c r="H21" s="618">
        <v>8.2156199999999995</v>
      </c>
      <c r="I21" s="615">
        <v>54.039940000000001</v>
      </c>
      <c r="J21" s="616">
        <v>5.1242687139329997</v>
      </c>
      <c r="K21" s="619">
        <v>0.92063099921400005</v>
      </c>
    </row>
    <row r="22" spans="1:11" ht="14.4" customHeight="1" thickBot="1" x14ac:dyDescent="0.35">
      <c r="A22" s="636" t="s">
        <v>354</v>
      </c>
      <c r="B22" s="620">
        <v>21708.3899197098</v>
      </c>
      <c r="C22" s="620">
        <v>22791.235000000001</v>
      </c>
      <c r="D22" s="621">
        <v>1082.84508029016</v>
      </c>
      <c r="E22" s="627">
        <v>1.049881409183</v>
      </c>
      <c r="F22" s="620">
        <v>23104.863100282</v>
      </c>
      <c r="G22" s="621">
        <v>19254.0525835683</v>
      </c>
      <c r="H22" s="623">
        <v>2915.6840000000002</v>
      </c>
      <c r="I22" s="620">
        <v>25037.78</v>
      </c>
      <c r="J22" s="621">
        <v>5783.7274164316996</v>
      </c>
      <c r="K22" s="628">
        <v>1.083658444169</v>
      </c>
    </row>
    <row r="23" spans="1:11" ht="14.4" customHeight="1" thickBot="1" x14ac:dyDescent="0.35">
      <c r="A23" s="637" t="s">
        <v>355</v>
      </c>
      <c r="B23" s="615">
        <v>21642.899305503499</v>
      </c>
      <c r="C23" s="615">
        <v>22605.044000000002</v>
      </c>
      <c r="D23" s="616">
        <v>962.14469449651699</v>
      </c>
      <c r="E23" s="617">
        <v>1.0444554438339999</v>
      </c>
      <c r="F23" s="615">
        <v>22884.8644038067</v>
      </c>
      <c r="G23" s="616">
        <v>19070.720336505601</v>
      </c>
      <c r="H23" s="618">
        <v>2905.924</v>
      </c>
      <c r="I23" s="615">
        <v>24823.98</v>
      </c>
      <c r="J23" s="616">
        <v>5753.2596634944503</v>
      </c>
      <c r="K23" s="619">
        <v>1.084733540997</v>
      </c>
    </row>
    <row r="24" spans="1:11" ht="14.4" customHeight="1" thickBot="1" x14ac:dyDescent="0.35">
      <c r="A24" s="637" t="s">
        <v>356</v>
      </c>
      <c r="B24" s="615">
        <v>65.490614206350003</v>
      </c>
      <c r="C24" s="615">
        <v>186.191</v>
      </c>
      <c r="D24" s="616">
        <v>120.70038579365</v>
      </c>
      <c r="E24" s="617">
        <v>2.8430180760449999</v>
      </c>
      <c r="F24" s="615">
        <v>219.99869647531</v>
      </c>
      <c r="G24" s="616">
        <v>183.332247062758</v>
      </c>
      <c r="H24" s="618">
        <v>9.76</v>
      </c>
      <c r="I24" s="615">
        <v>213.8</v>
      </c>
      <c r="J24" s="616">
        <v>30.467752937240999</v>
      </c>
      <c r="K24" s="619">
        <v>0.97182393998399996</v>
      </c>
    </row>
    <row r="25" spans="1:11" ht="14.4" customHeight="1" thickBot="1" x14ac:dyDescent="0.35">
      <c r="A25" s="636" t="s">
        <v>357</v>
      </c>
      <c r="B25" s="620">
        <v>23426.703313676298</v>
      </c>
      <c r="C25" s="620">
        <v>26300.31178</v>
      </c>
      <c r="D25" s="621">
        <v>2873.6084663237202</v>
      </c>
      <c r="E25" s="627">
        <v>1.122663800699</v>
      </c>
      <c r="F25" s="620">
        <v>29649.083411445801</v>
      </c>
      <c r="G25" s="621">
        <v>24707.569509538102</v>
      </c>
      <c r="H25" s="623">
        <v>3043.14869</v>
      </c>
      <c r="I25" s="620">
        <v>24033.195329999999</v>
      </c>
      <c r="J25" s="621">
        <v>-674.37417953813895</v>
      </c>
      <c r="K25" s="628">
        <v>0.810588138475</v>
      </c>
    </row>
    <row r="26" spans="1:11" ht="14.4" customHeight="1" thickBot="1" x14ac:dyDescent="0.35">
      <c r="A26" s="637" t="s">
        <v>358</v>
      </c>
      <c r="B26" s="615">
        <v>16455.7820094577</v>
      </c>
      <c r="C26" s="615">
        <v>19310.51154</v>
      </c>
      <c r="D26" s="616">
        <v>2854.7295305422799</v>
      </c>
      <c r="E26" s="617">
        <v>1.1734788130330001</v>
      </c>
      <c r="F26" s="615">
        <v>21810.494021809402</v>
      </c>
      <c r="G26" s="616">
        <v>18175.411684841099</v>
      </c>
      <c r="H26" s="618">
        <v>2411.8883599999999</v>
      </c>
      <c r="I26" s="615">
        <v>17630.30272</v>
      </c>
      <c r="J26" s="616">
        <v>-545.10896484113596</v>
      </c>
      <c r="K26" s="619">
        <v>0.80834036598900005</v>
      </c>
    </row>
    <row r="27" spans="1:11" ht="14.4" customHeight="1" thickBot="1" x14ac:dyDescent="0.35">
      <c r="A27" s="637" t="s">
        <v>359</v>
      </c>
      <c r="B27" s="615">
        <v>205.62067188754901</v>
      </c>
      <c r="C27" s="615">
        <v>405.89337999999998</v>
      </c>
      <c r="D27" s="616">
        <v>200.272708112451</v>
      </c>
      <c r="E27" s="617">
        <v>1.9739911180809999</v>
      </c>
      <c r="F27" s="615">
        <v>492.01640604672201</v>
      </c>
      <c r="G27" s="616">
        <v>410.01367170560098</v>
      </c>
      <c r="H27" s="618">
        <v>56.753630000000001</v>
      </c>
      <c r="I27" s="615">
        <v>487.79541999999998</v>
      </c>
      <c r="J27" s="616">
        <v>77.781748294398</v>
      </c>
      <c r="K27" s="619">
        <v>0.99142104613799997</v>
      </c>
    </row>
    <row r="28" spans="1:11" ht="14.4" customHeight="1" thickBot="1" x14ac:dyDescent="0.35">
      <c r="A28" s="637" t="s">
        <v>360</v>
      </c>
      <c r="B28" s="615">
        <v>515.38149183454198</v>
      </c>
      <c r="C28" s="615">
        <v>564.89261999999997</v>
      </c>
      <c r="D28" s="616">
        <v>49.511128165457002</v>
      </c>
      <c r="E28" s="617">
        <v>1.096066950307</v>
      </c>
      <c r="F28" s="615">
        <v>553.17725688745304</v>
      </c>
      <c r="G28" s="616">
        <v>460.98104740621</v>
      </c>
      <c r="H28" s="618">
        <v>64.705349999999996</v>
      </c>
      <c r="I28" s="615">
        <v>551.60496000000001</v>
      </c>
      <c r="J28" s="616">
        <v>90.623912593789001</v>
      </c>
      <c r="K28" s="619">
        <v>0.99715769788399999</v>
      </c>
    </row>
    <row r="29" spans="1:11" ht="14.4" customHeight="1" thickBot="1" x14ac:dyDescent="0.35">
      <c r="A29" s="637" t="s">
        <v>361</v>
      </c>
      <c r="B29" s="615">
        <v>3267.27816755412</v>
      </c>
      <c r="C29" s="615">
        <v>3030.6939900000002</v>
      </c>
      <c r="D29" s="616">
        <v>-236.58417755412299</v>
      </c>
      <c r="E29" s="617">
        <v>0.92758982693799996</v>
      </c>
      <c r="F29" s="615">
        <v>3653.23326575383</v>
      </c>
      <c r="G29" s="616">
        <v>3044.3610547948601</v>
      </c>
      <c r="H29" s="618">
        <v>318.01177999999999</v>
      </c>
      <c r="I29" s="615">
        <v>2630.3829099999998</v>
      </c>
      <c r="J29" s="616">
        <v>-413.97814479485402</v>
      </c>
      <c r="K29" s="619">
        <v>0.72001504384000004</v>
      </c>
    </row>
    <row r="30" spans="1:11" ht="14.4" customHeight="1" thickBot="1" x14ac:dyDescent="0.35">
      <c r="A30" s="637" t="s">
        <v>362</v>
      </c>
      <c r="B30" s="615">
        <v>1199.6574058562401</v>
      </c>
      <c r="C30" s="615">
        <v>1332.70498</v>
      </c>
      <c r="D30" s="616">
        <v>133.04757414376101</v>
      </c>
      <c r="E30" s="617">
        <v>1.110904641186</v>
      </c>
      <c r="F30" s="615">
        <v>1396.5503784049299</v>
      </c>
      <c r="G30" s="616">
        <v>1163.79198200411</v>
      </c>
      <c r="H30" s="618">
        <v>54.069240000000001</v>
      </c>
      <c r="I30" s="615">
        <v>1210.35394</v>
      </c>
      <c r="J30" s="616">
        <v>46.561957995895</v>
      </c>
      <c r="K30" s="619">
        <v>0.86667402674100003</v>
      </c>
    </row>
    <row r="31" spans="1:11" ht="14.4" customHeight="1" thickBot="1" x14ac:dyDescent="0.35">
      <c r="A31" s="637" t="s">
        <v>363</v>
      </c>
      <c r="B31" s="615">
        <v>15.131324538765</v>
      </c>
      <c r="C31" s="615">
        <v>17.0504</v>
      </c>
      <c r="D31" s="616">
        <v>1.919075461234</v>
      </c>
      <c r="E31" s="617">
        <v>1.126827988938</v>
      </c>
      <c r="F31" s="615">
        <v>19.716532677219998</v>
      </c>
      <c r="G31" s="616">
        <v>16.430443897682999</v>
      </c>
      <c r="H31" s="618">
        <v>0</v>
      </c>
      <c r="I31" s="615">
        <v>19.874749999999999</v>
      </c>
      <c r="J31" s="616">
        <v>3.4443061023160002</v>
      </c>
      <c r="K31" s="619">
        <v>1.008024601757</v>
      </c>
    </row>
    <row r="32" spans="1:11" ht="14.4" customHeight="1" thickBot="1" x14ac:dyDescent="0.35">
      <c r="A32" s="637" t="s">
        <v>364</v>
      </c>
      <c r="B32" s="615">
        <v>736.07295166350502</v>
      </c>
      <c r="C32" s="615">
        <v>660.89721999999995</v>
      </c>
      <c r="D32" s="616">
        <v>-75.175731663503996</v>
      </c>
      <c r="E32" s="617">
        <v>0.89786918335499999</v>
      </c>
      <c r="F32" s="615">
        <v>742.95884519437504</v>
      </c>
      <c r="G32" s="616">
        <v>619.13237099531295</v>
      </c>
      <c r="H32" s="618">
        <v>61.956470000000003</v>
      </c>
      <c r="I32" s="615">
        <v>692.19831999999997</v>
      </c>
      <c r="J32" s="616">
        <v>73.065949004686999</v>
      </c>
      <c r="K32" s="619">
        <v>0.93167787755300002</v>
      </c>
    </row>
    <row r="33" spans="1:11" ht="14.4" customHeight="1" thickBot="1" x14ac:dyDescent="0.35">
      <c r="A33" s="637" t="s">
        <v>365</v>
      </c>
      <c r="B33" s="615">
        <v>336.57799305562901</v>
      </c>
      <c r="C33" s="615">
        <v>372.55700000000002</v>
      </c>
      <c r="D33" s="616">
        <v>35.979006944371001</v>
      </c>
      <c r="E33" s="617">
        <v>1.1068964926010001</v>
      </c>
      <c r="F33" s="615">
        <v>386.828880279077</v>
      </c>
      <c r="G33" s="616">
        <v>322.35740023256398</v>
      </c>
      <c r="H33" s="618">
        <v>34.250999999999998</v>
      </c>
      <c r="I33" s="615">
        <v>334.56747999999999</v>
      </c>
      <c r="J33" s="616">
        <v>12.210079767436</v>
      </c>
      <c r="K33" s="619">
        <v>0.86489788393900002</v>
      </c>
    </row>
    <row r="34" spans="1:11" ht="14.4" customHeight="1" thickBot="1" x14ac:dyDescent="0.35">
      <c r="A34" s="637" t="s">
        <v>366</v>
      </c>
      <c r="B34" s="615">
        <v>695.20129782821198</v>
      </c>
      <c r="C34" s="615">
        <v>605.11064999999996</v>
      </c>
      <c r="D34" s="616">
        <v>-90.090647828211004</v>
      </c>
      <c r="E34" s="617">
        <v>0.87041070246800001</v>
      </c>
      <c r="F34" s="615">
        <v>594.10782439280297</v>
      </c>
      <c r="G34" s="616">
        <v>495.08985366066901</v>
      </c>
      <c r="H34" s="618">
        <v>41.512860000000003</v>
      </c>
      <c r="I34" s="615">
        <v>476.11482999999998</v>
      </c>
      <c r="J34" s="616">
        <v>-18.975023660668001</v>
      </c>
      <c r="K34" s="619">
        <v>0.801394646647</v>
      </c>
    </row>
    <row r="35" spans="1:11" ht="14.4" customHeight="1" thickBot="1" x14ac:dyDescent="0.35">
      <c r="A35" s="636" t="s">
        <v>367</v>
      </c>
      <c r="B35" s="620">
        <v>724.03939107126303</v>
      </c>
      <c r="C35" s="620">
        <v>1137.76198</v>
      </c>
      <c r="D35" s="621">
        <v>413.72258892873901</v>
      </c>
      <c r="E35" s="627">
        <v>1.5714089509910001</v>
      </c>
      <c r="F35" s="620">
        <v>894.99684352181305</v>
      </c>
      <c r="G35" s="621">
        <v>745.83070293484502</v>
      </c>
      <c r="H35" s="623">
        <v>100.3912</v>
      </c>
      <c r="I35" s="620">
        <v>963.79433000000097</v>
      </c>
      <c r="J35" s="621">
        <v>217.963627065156</v>
      </c>
      <c r="K35" s="628">
        <v>1.076868971076</v>
      </c>
    </row>
    <row r="36" spans="1:11" ht="14.4" customHeight="1" thickBot="1" x14ac:dyDescent="0.35">
      <c r="A36" s="637" t="s">
        <v>368</v>
      </c>
      <c r="B36" s="615">
        <v>631.04260890048204</v>
      </c>
      <c r="C36" s="615">
        <v>971.61370000000102</v>
      </c>
      <c r="D36" s="616">
        <v>340.57109109951898</v>
      </c>
      <c r="E36" s="617">
        <v>1.5396958720309999</v>
      </c>
      <c r="F36" s="615">
        <v>745.99736901371296</v>
      </c>
      <c r="G36" s="616">
        <v>621.664474178094</v>
      </c>
      <c r="H36" s="618">
        <v>82.264849999999996</v>
      </c>
      <c r="I36" s="615">
        <v>801.02093000000002</v>
      </c>
      <c r="J36" s="616">
        <v>179.35645582190699</v>
      </c>
      <c r="K36" s="619">
        <v>1.0737583847759999</v>
      </c>
    </row>
    <row r="37" spans="1:11" ht="14.4" customHeight="1" thickBot="1" x14ac:dyDescent="0.35">
      <c r="A37" s="637" t="s">
        <v>369</v>
      </c>
      <c r="B37" s="615">
        <v>92.996782170779994</v>
      </c>
      <c r="C37" s="615">
        <v>166.14828</v>
      </c>
      <c r="D37" s="616">
        <v>73.151497829218997</v>
      </c>
      <c r="E37" s="617">
        <v>1.786602462167</v>
      </c>
      <c r="F37" s="615">
        <v>148.999474508101</v>
      </c>
      <c r="G37" s="616">
        <v>124.166228756751</v>
      </c>
      <c r="H37" s="618">
        <v>18.126349999999999</v>
      </c>
      <c r="I37" s="615">
        <v>162.77340000000001</v>
      </c>
      <c r="J37" s="616">
        <v>38.607171243248999</v>
      </c>
      <c r="K37" s="619">
        <v>1.0924427789919999</v>
      </c>
    </row>
    <row r="38" spans="1:11" ht="14.4" customHeight="1" thickBot="1" x14ac:dyDescent="0.35">
      <c r="A38" s="636" t="s">
        <v>370</v>
      </c>
      <c r="B38" s="620">
        <v>1894.85119939263</v>
      </c>
      <c r="C38" s="620">
        <v>1990.4136699999999</v>
      </c>
      <c r="D38" s="621">
        <v>95.562470607373001</v>
      </c>
      <c r="E38" s="627">
        <v>1.050432704498</v>
      </c>
      <c r="F38" s="620">
        <v>2065.80654400307</v>
      </c>
      <c r="G38" s="621">
        <v>1721.5054533359</v>
      </c>
      <c r="H38" s="623">
        <v>182.19675000000001</v>
      </c>
      <c r="I38" s="620">
        <v>1933.8649800000001</v>
      </c>
      <c r="J38" s="621">
        <v>212.359526664105</v>
      </c>
      <c r="K38" s="628">
        <v>0.93613072609000003</v>
      </c>
    </row>
    <row r="39" spans="1:11" ht="14.4" customHeight="1" thickBot="1" x14ac:dyDescent="0.35">
      <c r="A39" s="637" t="s">
        <v>371</v>
      </c>
      <c r="B39" s="615">
        <v>177.581641541751</v>
      </c>
      <c r="C39" s="615">
        <v>45.865949999999998</v>
      </c>
      <c r="D39" s="616">
        <v>-131.715691541751</v>
      </c>
      <c r="E39" s="617">
        <v>0.25828092139300002</v>
      </c>
      <c r="F39" s="615">
        <v>52.934130704029997</v>
      </c>
      <c r="G39" s="616">
        <v>44.111775586691998</v>
      </c>
      <c r="H39" s="618">
        <v>2.68486</v>
      </c>
      <c r="I39" s="615">
        <v>62.952869999999997</v>
      </c>
      <c r="J39" s="616">
        <v>18.841094413307001</v>
      </c>
      <c r="K39" s="619">
        <v>1.1892680424269999</v>
      </c>
    </row>
    <row r="40" spans="1:11" ht="14.4" customHeight="1" thickBot="1" x14ac:dyDescent="0.35">
      <c r="A40" s="637" t="s">
        <v>372</v>
      </c>
      <c r="B40" s="615">
        <v>27.690725842913999</v>
      </c>
      <c r="C40" s="615">
        <v>31.581050000000001</v>
      </c>
      <c r="D40" s="616">
        <v>3.8903241570859999</v>
      </c>
      <c r="E40" s="617">
        <v>1.140491953123</v>
      </c>
      <c r="F40" s="615">
        <v>38.988158337420998</v>
      </c>
      <c r="G40" s="616">
        <v>32.490131947850003</v>
      </c>
      <c r="H40" s="618">
        <v>1.9689300000000001</v>
      </c>
      <c r="I40" s="615">
        <v>36.566809999999997</v>
      </c>
      <c r="J40" s="616">
        <v>4.076678052149</v>
      </c>
      <c r="K40" s="619">
        <v>0.93789528819300005</v>
      </c>
    </row>
    <row r="41" spans="1:11" ht="14.4" customHeight="1" thickBot="1" x14ac:dyDescent="0.35">
      <c r="A41" s="637" t="s">
        <v>373</v>
      </c>
      <c r="B41" s="615">
        <v>435.60806283733803</v>
      </c>
      <c r="C41" s="615">
        <v>537.58843999999999</v>
      </c>
      <c r="D41" s="616">
        <v>101.98037716266199</v>
      </c>
      <c r="E41" s="617">
        <v>1.234110398458</v>
      </c>
      <c r="F41" s="615">
        <v>552.98935468486104</v>
      </c>
      <c r="G41" s="616">
        <v>460.82446223738401</v>
      </c>
      <c r="H41" s="618">
        <v>68.014859999999999</v>
      </c>
      <c r="I41" s="615">
        <v>584.47911999999997</v>
      </c>
      <c r="J41" s="616">
        <v>123.654657762616</v>
      </c>
      <c r="K41" s="619">
        <v>1.056944613939</v>
      </c>
    </row>
    <row r="42" spans="1:11" ht="14.4" customHeight="1" thickBot="1" x14ac:dyDescent="0.35">
      <c r="A42" s="637" t="s">
        <v>374</v>
      </c>
      <c r="B42" s="615">
        <v>247.339382307281</v>
      </c>
      <c r="C42" s="615">
        <v>223.57963000000001</v>
      </c>
      <c r="D42" s="616">
        <v>-23.759752307281001</v>
      </c>
      <c r="E42" s="617">
        <v>0.90393866077499996</v>
      </c>
      <c r="F42" s="615">
        <v>232.176617358768</v>
      </c>
      <c r="G42" s="616">
        <v>193.48051446564</v>
      </c>
      <c r="H42" s="618">
        <v>14.87598</v>
      </c>
      <c r="I42" s="615">
        <v>194.88881000000001</v>
      </c>
      <c r="J42" s="616">
        <v>1.408295534359</v>
      </c>
      <c r="K42" s="619">
        <v>0.839398955058</v>
      </c>
    </row>
    <row r="43" spans="1:11" ht="14.4" customHeight="1" thickBot="1" x14ac:dyDescent="0.35">
      <c r="A43" s="637" t="s">
        <v>375</v>
      </c>
      <c r="B43" s="615">
        <v>30.970765298775</v>
      </c>
      <c r="C43" s="615">
        <v>40.433419999999998</v>
      </c>
      <c r="D43" s="616">
        <v>9.4626547012240003</v>
      </c>
      <c r="E43" s="617">
        <v>1.305535062176</v>
      </c>
      <c r="F43" s="615">
        <v>20.998298451703999</v>
      </c>
      <c r="G43" s="616">
        <v>17.498582043087001</v>
      </c>
      <c r="H43" s="618">
        <v>0.49930000000000002</v>
      </c>
      <c r="I43" s="615">
        <v>81.737539999999996</v>
      </c>
      <c r="J43" s="616">
        <v>64.238957956912998</v>
      </c>
      <c r="K43" s="619">
        <v>3.8925792100719998</v>
      </c>
    </row>
    <row r="44" spans="1:11" ht="14.4" customHeight="1" thickBot="1" x14ac:dyDescent="0.35">
      <c r="A44" s="637" t="s">
        <v>376</v>
      </c>
      <c r="B44" s="615">
        <v>5.3344038636999998E-2</v>
      </c>
      <c r="C44" s="615">
        <v>0</v>
      </c>
      <c r="D44" s="616">
        <v>-5.3344038636999998E-2</v>
      </c>
      <c r="E44" s="617">
        <v>0</v>
      </c>
      <c r="F44" s="615">
        <v>0</v>
      </c>
      <c r="G44" s="616">
        <v>0</v>
      </c>
      <c r="H44" s="618">
        <v>0</v>
      </c>
      <c r="I44" s="615">
        <v>0.224</v>
      </c>
      <c r="J44" s="616">
        <v>0.224</v>
      </c>
      <c r="K44" s="626" t="s">
        <v>341</v>
      </c>
    </row>
    <row r="45" spans="1:11" ht="14.4" customHeight="1" thickBot="1" x14ac:dyDescent="0.35">
      <c r="A45" s="637" t="s">
        <v>377</v>
      </c>
      <c r="B45" s="615">
        <v>9.7629791412479996</v>
      </c>
      <c r="C45" s="615">
        <v>14.385490000000001</v>
      </c>
      <c r="D45" s="616">
        <v>4.6225108587510002</v>
      </c>
      <c r="E45" s="617">
        <v>1.4734733928929999</v>
      </c>
      <c r="F45" s="615">
        <v>8.0302800558499996</v>
      </c>
      <c r="G45" s="616">
        <v>6.691900046542</v>
      </c>
      <c r="H45" s="618">
        <v>3.3540800000000002</v>
      </c>
      <c r="I45" s="615">
        <v>24.69659</v>
      </c>
      <c r="J45" s="616">
        <v>18.004689953457</v>
      </c>
      <c r="K45" s="619">
        <v>3.0754332138140001</v>
      </c>
    </row>
    <row r="46" spans="1:11" ht="14.4" customHeight="1" thickBot="1" x14ac:dyDescent="0.35">
      <c r="A46" s="637" t="s">
        <v>378</v>
      </c>
      <c r="B46" s="615">
        <v>105.365574563183</v>
      </c>
      <c r="C46" s="615">
        <v>104.47147</v>
      </c>
      <c r="D46" s="616">
        <v>-0.89410456318300002</v>
      </c>
      <c r="E46" s="617">
        <v>0.99151426291800004</v>
      </c>
      <c r="F46" s="615">
        <v>116.808596562389</v>
      </c>
      <c r="G46" s="616">
        <v>97.340497135324</v>
      </c>
      <c r="H46" s="618">
        <v>5.1696999999999997</v>
      </c>
      <c r="I46" s="615">
        <v>93.670689999999993</v>
      </c>
      <c r="J46" s="616">
        <v>-3.669807135324</v>
      </c>
      <c r="K46" s="619">
        <v>0.80191606402799998</v>
      </c>
    </row>
    <row r="47" spans="1:11" ht="14.4" customHeight="1" thickBot="1" x14ac:dyDescent="0.35">
      <c r="A47" s="637" t="s">
        <v>379</v>
      </c>
      <c r="B47" s="615">
        <v>0</v>
      </c>
      <c r="C47" s="615">
        <v>1.2706</v>
      </c>
      <c r="D47" s="616">
        <v>1.2706</v>
      </c>
      <c r="E47" s="625" t="s">
        <v>341</v>
      </c>
      <c r="F47" s="615">
        <v>0</v>
      </c>
      <c r="G47" s="616">
        <v>0</v>
      </c>
      <c r="H47" s="618">
        <v>0</v>
      </c>
      <c r="I47" s="615">
        <v>6.9279999999999999</v>
      </c>
      <c r="J47" s="616">
        <v>6.9279999999999999</v>
      </c>
      <c r="K47" s="626" t="s">
        <v>335</v>
      </c>
    </row>
    <row r="48" spans="1:11" ht="14.4" customHeight="1" thickBot="1" x14ac:dyDescent="0.35">
      <c r="A48" s="637" t="s">
        <v>380</v>
      </c>
      <c r="B48" s="615">
        <v>0</v>
      </c>
      <c r="C48" s="615">
        <v>4.4654699999999998</v>
      </c>
      <c r="D48" s="616">
        <v>4.4654699999999998</v>
      </c>
      <c r="E48" s="625" t="s">
        <v>341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0</v>
      </c>
      <c r="C49" s="615">
        <v>2.77122</v>
      </c>
      <c r="D49" s="616">
        <v>2.77122</v>
      </c>
      <c r="E49" s="625" t="s">
        <v>341</v>
      </c>
      <c r="F49" s="615">
        <v>0</v>
      </c>
      <c r="G49" s="616">
        <v>0</v>
      </c>
      <c r="H49" s="618">
        <v>0</v>
      </c>
      <c r="I49" s="615">
        <v>1.1599999999999999</v>
      </c>
      <c r="J49" s="616">
        <v>1.1599999999999999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7.5185500000000003</v>
      </c>
      <c r="D50" s="616">
        <v>7.5185500000000003</v>
      </c>
      <c r="E50" s="625" t="s">
        <v>341</v>
      </c>
      <c r="F50" s="615">
        <v>0</v>
      </c>
      <c r="G50" s="616">
        <v>0</v>
      </c>
      <c r="H50" s="618">
        <v>0</v>
      </c>
      <c r="I50" s="615">
        <v>5.9939999999999998</v>
      </c>
      <c r="J50" s="616">
        <v>5.9939999999999998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150.01025000000001</v>
      </c>
      <c r="D51" s="616">
        <v>150.01025000000001</v>
      </c>
      <c r="E51" s="625" t="s">
        <v>341</v>
      </c>
      <c r="F51" s="615">
        <v>157.98947298958799</v>
      </c>
      <c r="G51" s="616">
        <v>131.65789415799</v>
      </c>
      <c r="H51" s="618">
        <v>8.8968900000000009</v>
      </c>
      <c r="I51" s="615">
        <v>168.47645</v>
      </c>
      <c r="J51" s="616">
        <v>36.818555842009999</v>
      </c>
      <c r="K51" s="619">
        <v>1.066377694741</v>
      </c>
    </row>
    <row r="52" spans="1:11" ht="14.4" customHeight="1" thickBot="1" x14ac:dyDescent="0.35">
      <c r="A52" s="637" t="s">
        <v>384</v>
      </c>
      <c r="B52" s="615">
        <v>0</v>
      </c>
      <c r="C52" s="615">
        <v>9.2999999999999999E-2</v>
      </c>
      <c r="D52" s="616">
        <v>9.2999999999999999E-2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859.52441334829098</v>
      </c>
      <c r="C53" s="615">
        <v>826.37913000000003</v>
      </c>
      <c r="D53" s="616">
        <v>-33.145283348291002</v>
      </c>
      <c r="E53" s="617">
        <v>0.96143764757100003</v>
      </c>
      <c r="F53" s="615">
        <v>884.89163485846098</v>
      </c>
      <c r="G53" s="616">
        <v>737.40969571538403</v>
      </c>
      <c r="H53" s="618">
        <v>76.732150000000004</v>
      </c>
      <c r="I53" s="615">
        <v>672.09010000000001</v>
      </c>
      <c r="J53" s="616">
        <v>-65.319595715383002</v>
      </c>
      <c r="K53" s="619">
        <v>0.75951684197699998</v>
      </c>
    </row>
    <row r="54" spans="1:11" ht="14.4" customHeight="1" thickBot="1" x14ac:dyDescent="0.35">
      <c r="A54" s="636" t="s">
        <v>386</v>
      </c>
      <c r="B54" s="620">
        <v>157.998347328329</v>
      </c>
      <c r="C54" s="620">
        <v>232.96098000000001</v>
      </c>
      <c r="D54" s="621">
        <v>74.962632671671003</v>
      </c>
      <c r="E54" s="627">
        <v>1.4744520049680001</v>
      </c>
      <c r="F54" s="620">
        <v>91.892371699742995</v>
      </c>
      <c r="G54" s="621">
        <v>76.576976416451998</v>
      </c>
      <c r="H54" s="623">
        <v>19.34751</v>
      </c>
      <c r="I54" s="620">
        <v>193.32366999999999</v>
      </c>
      <c r="J54" s="621">
        <v>116.74669358354799</v>
      </c>
      <c r="K54" s="628">
        <v>2.1038054239330002</v>
      </c>
    </row>
    <row r="55" spans="1:11" ht="14.4" customHeight="1" thickBot="1" x14ac:dyDescent="0.35">
      <c r="A55" s="637" t="s">
        <v>387</v>
      </c>
      <c r="B55" s="615">
        <v>0</v>
      </c>
      <c r="C55" s="615">
        <v>0.14044999999999999</v>
      </c>
      <c r="D55" s="616">
        <v>0.14044999999999999</v>
      </c>
      <c r="E55" s="625" t="s">
        <v>335</v>
      </c>
      <c r="F55" s="615">
        <v>0.221968689218</v>
      </c>
      <c r="G55" s="616">
        <v>0.184973907681</v>
      </c>
      <c r="H55" s="618">
        <v>0</v>
      </c>
      <c r="I55" s="615">
        <v>0.23799999999999999</v>
      </c>
      <c r="J55" s="616">
        <v>5.3026092317999998E-2</v>
      </c>
      <c r="K55" s="619">
        <v>0</v>
      </c>
    </row>
    <row r="56" spans="1:11" ht="14.4" customHeight="1" thickBot="1" x14ac:dyDescent="0.35">
      <c r="A56" s="637" t="s">
        <v>388</v>
      </c>
      <c r="B56" s="615">
        <v>78.193998373832002</v>
      </c>
      <c r="C56" s="615">
        <v>96.19144</v>
      </c>
      <c r="D56" s="616">
        <v>17.997441626168001</v>
      </c>
      <c r="E56" s="617">
        <v>1.230163976781</v>
      </c>
      <c r="F56" s="615">
        <v>0</v>
      </c>
      <c r="G56" s="616">
        <v>0</v>
      </c>
      <c r="H56" s="618">
        <v>10.6722</v>
      </c>
      <c r="I56" s="615">
        <v>66.219160000000002</v>
      </c>
      <c r="J56" s="616">
        <v>66.219160000000002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22.618425011904002</v>
      </c>
      <c r="C57" s="615">
        <v>45.347059999999999</v>
      </c>
      <c r="D57" s="616">
        <v>22.728634988094999</v>
      </c>
      <c r="E57" s="617">
        <v>2.0048725751740002</v>
      </c>
      <c r="F57" s="615">
        <v>36.733476650432003</v>
      </c>
      <c r="G57" s="616">
        <v>30.611230542026998</v>
      </c>
      <c r="H57" s="618">
        <v>0</v>
      </c>
      <c r="I57" s="615">
        <v>5.4450000000000003</v>
      </c>
      <c r="J57" s="616">
        <v>-25.166230542027002</v>
      </c>
      <c r="K57" s="619">
        <v>0.148229911691</v>
      </c>
    </row>
    <row r="58" spans="1:11" ht="14.4" customHeight="1" thickBot="1" x14ac:dyDescent="0.35">
      <c r="A58" s="637" t="s">
        <v>390</v>
      </c>
      <c r="B58" s="615">
        <v>50.748190963121999</v>
      </c>
      <c r="C58" s="615">
        <v>67.068209999999993</v>
      </c>
      <c r="D58" s="616">
        <v>16.320019036877</v>
      </c>
      <c r="E58" s="617">
        <v>1.321588193138</v>
      </c>
      <c r="F58" s="615">
        <v>44.707135536324003</v>
      </c>
      <c r="G58" s="616">
        <v>37.255946280270003</v>
      </c>
      <c r="H58" s="618">
        <v>0</v>
      </c>
      <c r="I58" s="615">
        <v>75.546040000000005</v>
      </c>
      <c r="J58" s="616">
        <v>38.290093719729001</v>
      </c>
      <c r="K58" s="619">
        <v>1.6897982636040001</v>
      </c>
    </row>
    <row r="59" spans="1:11" ht="14.4" customHeight="1" thickBot="1" x14ac:dyDescent="0.35">
      <c r="A59" s="637" t="s">
        <v>391</v>
      </c>
      <c r="B59" s="615">
        <v>0</v>
      </c>
      <c r="C59" s="615">
        <v>0.20333000000000001</v>
      </c>
      <c r="D59" s="616">
        <v>0.20333000000000001</v>
      </c>
      <c r="E59" s="625" t="s">
        <v>335</v>
      </c>
      <c r="F59" s="615">
        <v>0</v>
      </c>
      <c r="G59" s="616">
        <v>0</v>
      </c>
      <c r="H59" s="618">
        <v>0</v>
      </c>
      <c r="I59" s="615">
        <v>6.8550000000000004</v>
      </c>
      <c r="J59" s="616">
        <v>6.8550000000000004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6.4377329794689997</v>
      </c>
      <c r="C60" s="615">
        <v>24.010490000000001</v>
      </c>
      <c r="D60" s="616">
        <v>17.572757020529998</v>
      </c>
      <c r="E60" s="617">
        <v>3.729649874663</v>
      </c>
      <c r="F60" s="615">
        <v>10.229790823767001</v>
      </c>
      <c r="G60" s="616">
        <v>8.5248256864729992</v>
      </c>
      <c r="H60" s="618">
        <v>8.6753099999999996</v>
      </c>
      <c r="I60" s="615">
        <v>39.020470000000003</v>
      </c>
      <c r="J60" s="616">
        <v>30.495644313526</v>
      </c>
      <c r="K60" s="619">
        <v>3.8143956872840001</v>
      </c>
    </row>
    <row r="61" spans="1:11" ht="14.4" customHeight="1" thickBot="1" x14ac:dyDescent="0.35">
      <c r="A61" s="636" t="s">
        <v>393</v>
      </c>
      <c r="B61" s="620">
        <v>267.076037917213</v>
      </c>
      <c r="C61" s="620">
        <v>283.99342999999999</v>
      </c>
      <c r="D61" s="621">
        <v>16.917392082786002</v>
      </c>
      <c r="E61" s="627">
        <v>1.0633429798289999</v>
      </c>
      <c r="F61" s="620">
        <v>335.687087421841</v>
      </c>
      <c r="G61" s="621">
        <v>279.73923951820097</v>
      </c>
      <c r="H61" s="623">
        <v>22.78378</v>
      </c>
      <c r="I61" s="620">
        <v>273.29392000000001</v>
      </c>
      <c r="J61" s="621">
        <v>-6.4453195182009999</v>
      </c>
      <c r="K61" s="628">
        <v>0.81413295369399996</v>
      </c>
    </row>
    <row r="62" spans="1:11" ht="14.4" customHeight="1" thickBot="1" x14ac:dyDescent="0.35">
      <c r="A62" s="637" t="s">
        <v>394</v>
      </c>
      <c r="B62" s="615">
        <v>58.146854323043002</v>
      </c>
      <c r="C62" s="615">
        <v>63.385980000000004</v>
      </c>
      <c r="D62" s="616">
        <v>5.2391256769560002</v>
      </c>
      <c r="E62" s="617">
        <v>1.0901016183579999</v>
      </c>
      <c r="F62" s="615">
        <v>56.700685657546003</v>
      </c>
      <c r="G62" s="616">
        <v>47.250571381287997</v>
      </c>
      <c r="H62" s="618">
        <v>3.2393100000000001</v>
      </c>
      <c r="I62" s="615">
        <v>52.385129999999997</v>
      </c>
      <c r="J62" s="616">
        <v>5.1345586187109999</v>
      </c>
      <c r="K62" s="619">
        <v>0.92388882766500002</v>
      </c>
    </row>
    <row r="63" spans="1:11" ht="14.4" customHeight="1" thickBot="1" x14ac:dyDescent="0.35">
      <c r="A63" s="637" t="s">
        <v>395</v>
      </c>
      <c r="B63" s="615">
        <v>7.9342689276009999</v>
      </c>
      <c r="C63" s="615">
        <v>10.544460000000001</v>
      </c>
      <c r="D63" s="616">
        <v>2.610191072398</v>
      </c>
      <c r="E63" s="617">
        <v>1.3289768844759999</v>
      </c>
      <c r="F63" s="615">
        <v>0</v>
      </c>
      <c r="G63" s="616">
        <v>0</v>
      </c>
      <c r="H63" s="618">
        <v>0</v>
      </c>
      <c r="I63" s="615">
        <v>19.095379999999999</v>
      </c>
      <c r="J63" s="616">
        <v>19.095379999999999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200.99491466656801</v>
      </c>
      <c r="C64" s="615">
        <v>210.06299000000001</v>
      </c>
      <c r="D64" s="616">
        <v>9.0680753334320006</v>
      </c>
      <c r="E64" s="617">
        <v>1.0451159440940001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0</v>
      </c>
      <c r="C65" s="615">
        <v>0</v>
      </c>
      <c r="D65" s="616">
        <v>0</v>
      </c>
      <c r="E65" s="617">
        <v>1</v>
      </c>
      <c r="F65" s="615">
        <v>80.002885821719005</v>
      </c>
      <c r="G65" s="616">
        <v>66.669071518099003</v>
      </c>
      <c r="H65" s="618">
        <v>3.4529000000000001</v>
      </c>
      <c r="I65" s="615">
        <v>44.158200000000001</v>
      </c>
      <c r="J65" s="616">
        <v>-22.510871518099002</v>
      </c>
      <c r="K65" s="619">
        <v>0.55195758935999994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61.999145631612002</v>
      </c>
      <c r="G66" s="616">
        <v>51.665954693010001</v>
      </c>
      <c r="H66" s="618">
        <v>2.63673</v>
      </c>
      <c r="I66" s="615">
        <v>47.701239999999999</v>
      </c>
      <c r="J66" s="616">
        <v>-3.9647146930099999</v>
      </c>
      <c r="K66" s="619">
        <v>0.76938544094500005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136.98437031096299</v>
      </c>
      <c r="G67" s="616">
        <v>114.153641925803</v>
      </c>
      <c r="H67" s="618">
        <v>13.454840000000001</v>
      </c>
      <c r="I67" s="615">
        <v>109.95397</v>
      </c>
      <c r="J67" s="616">
        <v>-4.1996719258019999</v>
      </c>
      <c r="K67" s="619">
        <v>0.80267529609599997</v>
      </c>
    </row>
    <row r="68" spans="1:11" ht="14.4" customHeight="1" thickBot="1" x14ac:dyDescent="0.35">
      <c r="A68" s="635" t="s">
        <v>42</v>
      </c>
      <c r="B68" s="615">
        <v>3441.5176148215701</v>
      </c>
      <c r="C68" s="615">
        <v>3352.973</v>
      </c>
      <c r="D68" s="616">
        <v>-88.544614821566</v>
      </c>
      <c r="E68" s="617">
        <v>0.97427163689600005</v>
      </c>
      <c r="F68" s="615">
        <v>3378.1618853462801</v>
      </c>
      <c r="G68" s="616">
        <v>2815.1349044552398</v>
      </c>
      <c r="H68" s="618">
        <v>257.51299999999998</v>
      </c>
      <c r="I68" s="615">
        <v>2382.0010000000002</v>
      </c>
      <c r="J68" s="616">
        <v>-433.13390445523402</v>
      </c>
      <c r="K68" s="619">
        <v>0.70511748129399998</v>
      </c>
    </row>
    <row r="69" spans="1:11" ht="14.4" customHeight="1" thickBot="1" x14ac:dyDescent="0.35">
      <c r="A69" s="636" t="s">
        <v>400</v>
      </c>
      <c r="B69" s="620">
        <v>3441.5176148215701</v>
      </c>
      <c r="C69" s="620">
        <v>3352.973</v>
      </c>
      <c r="D69" s="621">
        <v>-88.544614821566</v>
      </c>
      <c r="E69" s="627">
        <v>0.97427163689600005</v>
      </c>
      <c r="F69" s="620">
        <v>3378.1618853462801</v>
      </c>
      <c r="G69" s="621">
        <v>2815.1349044552398</v>
      </c>
      <c r="H69" s="623">
        <v>257.51299999999998</v>
      </c>
      <c r="I69" s="620">
        <v>2382.0010000000002</v>
      </c>
      <c r="J69" s="621">
        <v>-433.13390445523402</v>
      </c>
      <c r="K69" s="628">
        <v>0.70511748129399998</v>
      </c>
    </row>
    <row r="70" spans="1:11" ht="14.4" customHeight="1" thickBot="1" x14ac:dyDescent="0.35">
      <c r="A70" s="637" t="s">
        <v>401</v>
      </c>
      <c r="B70" s="615">
        <v>1138.35491626361</v>
      </c>
      <c r="C70" s="615">
        <v>1150.96</v>
      </c>
      <c r="D70" s="616">
        <v>12.605083736388</v>
      </c>
      <c r="E70" s="617">
        <v>1.011073070056</v>
      </c>
      <c r="F70" s="615">
        <v>1142.3579683411699</v>
      </c>
      <c r="G70" s="616">
        <v>951.964973617645</v>
      </c>
      <c r="H70" s="618">
        <v>80.608000000000004</v>
      </c>
      <c r="I70" s="615">
        <v>799.56</v>
      </c>
      <c r="J70" s="616">
        <v>-152.404973617645</v>
      </c>
      <c r="K70" s="619">
        <v>0.69992070975800003</v>
      </c>
    </row>
    <row r="71" spans="1:11" ht="14.4" customHeight="1" thickBot="1" x14ac:dyDescent="0.35">
      <c r="A71" s="637" t="s">
        <v>402</v>
      </c>
      <c r="B71" s="615">
        <v>403.01732091782901</v>
      </c>
      <c r="C71" s="615">
        <v>394.56900000000002</v>
      </c>
      <c r="D71" s="616">
        <v>-8.4483209178289993</v>
      </c>
      <c r="E71" s="617">
        <v>0.97903732549599998</v>
      </c>
      <c r="F71" s="615">
        <v>403.08913112727402</v>
      </c>
      <c r="G71" s="616">
        <v>335.907609272728</v>
      </c>
      <c r="H71" s="618">
        <v>33.487000000000002</v>
      </c>
      <c r="I71" s="615">
        <v>316.05799999999999</v>
      </c>
      <c r="J71" s="616">
        <v>-19.849609272727001</v>
      </c>
      <c r="K71" s="619">
        <v>0.78408961093999996</v>
      </c>
    </row>
    <row r="72" spans="1:11" ht="14.4" customHeight="1" thickBot="1" x14ac:dyDescent="0.35">
      <c r="A72" s="637" t="s">
        <v>403</v>
      </c>
      <c r="B72" s="615">
        <v>1900.1453776401299</v>
      </c>
      <c r="C72" s="615">
        <v>1807.444</v>
      </c>
      <c r="D72" s="616">
        <v>-92.701377640125003</v>
      </c>
      <c r="E72" s="617">
        <v>0.95121353411599996</v>
      </c>
      <c r="F72" s="615">
        <v>1832.7147858778301</v>
      </c>
      <c r="G72" s="616">
        <v>1527.26232156486</v>
      </c>
      <c r="H72" s="618">
        <v>143.41800000000001</v>
      </c>
      <c r="I72" s="615">
        <v>1266.383</v>
      </c>
      <c r="J72" s="616">
        <v>-260.87932156486102</v>
      </c>
      <c r="K72" s="619">
        <v>0.69098749557600003</v>
      </c>
    </row>
    <row r="73" spans="1:11" ht="14.4" customHeight="1" thickBot="1" x14ac:dyDescent="0.35">
      <c r="A73" s="638" t="s">
        <v>404</v>
      </c>
      <c r="B73" s="620">
        <v>4322.9944342761401</v>
      </c>
      <c r="C73" s="620">
        <v>3950.9949499999998</v>
      </c>
      <c r="D73" s="621">
        <v>-371.99948427614203</v>
      </c>
      <c r="E73" s="627">
        <v>0.91394865528199998</v>
      </c>
      <c r="F73" s="620">
        <v>4184.9062666110003</v>
      </c>
      <c r="G73" s="621">
        <v>3487.4218888424998</v>
      </c>
      <c r="H73" s="623">
        <v>284.02323999999999</v>
      </c>
      <c r="I73" s="620">
        <v>4150.9377000000004</v>
      </c>
      <c r="J73" s="621">
        <v>663.515811157499</v>
      </c>
      <c r="K73" s="628">
        <v>0.991883075881</v>
      </c>
    </row>
    <row r="74" spans="1:11" ht="14.4" customHeight="1" thickBot="1" x14ac:dyDescent="0.35">
      <c r="A74" s="635" t="s">
        <v>45</v>
      </c>
      <c r="B74" s="615">
        <v>1025.9232337912799</v>
      </c>
      <c r="C74" s="615">
        <v>829.97934999999995</v>
      </c>
      <c r="D74" s="616">
        <v>-195.94388379128301</v>
      </c>
      <c r="E74" s="617">
        <v>0.80900726551699997</v>
      </c>
      <c r="F74" s="615">
        <v>901.34778368556101</v>
      </c>
      <c r="G74" s="616">
        <v>751.12315307130098</v>
      </c>
      <c r="H74" s="618">
        <v>33.558900000000001</v>
      </c>
      <c r="I74" s="615">
        <v>1117.4415799999999</v>
      </c>
      <c r="J74" s="616">
        <v>366.31842692869998</v>
      </c>
      <c r="K74" s="619">
        <v>1.2397451907299999</v>
      </c>
    </row>
    <row r="75" spans="1:11" ht="14.4" customHeight="1" thickBot="1" x14ac:dyDescent="0.35">
      <c r="A75" s="639" t="s">
        <v>405</v>
      </c>
      <c r="B75" s="615">
        <v>1025.9232337912799</v>
      </c>
      <c r="C75" s="615">
        <v>829.97934999999995</v>
      </c>
      <c r="D75" s="616">
        <v>-195.94388379128301</v>
      </c>
      <c r="E75" s="617">
        <v>0.80900726551699997</v>
      </c>
      <c r="F75" s="615">
        <v>901.34778368556101</v>
      </c>
      <c r="G75" s="616">
        <v>751.12315307130098</v>
      </c>
      <c r="H75" s="618">
        <v>33.558900000000001</v>
      </c>
      <c r="I75" s="615">
        <v>1117.4415799999999</v>
      </c>
      <c r="J75" s="616">
        <v>366.31842692869998</v>
      </c>
      <c r="K75" s="619">
        <v>1.2397451907299999</v>
      </c>
    </row>
    <row r="76" spans="1:11" ht="14.4" customHeight="1" thickBot="1" x14ac:dyDescent="0.35">
      <c r="A76" s="637" t="s">
        <v>406</v>
      </c>
      <c r="B76" s="615">
        <v>542.34441512641399</v>
      </c>
      <c r="C76" s="615">
        <v>510.45796999999999</v>
      </c>
      <c r="D76" s="616">
        <v>-31.886445126413999</v>
      </c>
      <c r="E76" s="617">
        <v>0.94120628103199999</v>
      </c>
      <c r="F76" s="615">
        <v>470.71364189174699</v>
      </c>
      <c r="G76" s="616">
        <v>392.26136824312198</v>
      </c>
      <c r="H76" s="618">
        <v>16.870920000000002</v>
      </c>
      <c r="I76" s="615">
        <v>479.30394999999999</v>
      </c>
      <c r="J76" s="616">
        <v>87.042581756876999</v>
      </c>
      <c r="K76" s="619">
        <v>1.0182495414270001</v>
      </c>
    </row>
    <row r="77" spans="1:11" ht="14.4" customHeight="1" thickBot="1" x14ac:dyDescent="0.35">
      <c r="A77" s="637" t="s">
        <v>407</v>
      </c>
      <c r="B77" s="615">
        <v>0</v>
      </c>
      <c r="C77" s="615">
        <v>3.7389999999999999</v>
      </c>
      <c r="D77" s="616">
        <v>3.7389999999999999</v>
      </c>
      <c r="E77" s="625" t="s">
        <v>335</v>
      </c>
      <c r="F77" s="615">
        <v>0</v>
      </c>
      <c r="G77" s="616">
        <v>0</v>
      </c>
      <c r="H77" s="618">
        <v>0</v>
      </c>
      <c r="I77" s="615">
        <v>0</v>
      </c>
      <c r="J77" s="616">
        <v>0</v>
      </c>
      <c r="K77" s="626" t="s">
        <v>335</v>
      </c>
    </row>
    <row r="78" spans="1:11" ht="14.4" customHeight="1" thickBot="1" x14ac:dyDescent="0.35">
      <c r="A78" s="637" t="s">
        <v>408</v>
      </c>
      <c r="B78" s="615">
        <v>94.609086971847006</v>
      </c>
      <c r="C78" s="615">
        <v>120.85568000000001</v>
      </c>
      <c r="D78" s="616">
        <v>26.246593028153001</v>
      </c>
      <c r="E78" s="617">
        <v>1.2774214810460001</v>
      </c>
      <c r="F78" s="615">
        <v>157.14801947333501</v>
      </c>
      <c r="G78" s="616">
        <v>130.956682894446</v>
      </c>
      <c r="H78" s="618">
        <v>-3.7090000000000001</v>
      </c>
      <c r="I78" s="615">
        <v>165.72201000000001</v>
      </c>
      <c r="J78" s="616">
        <v>34.765327105554</v>
      </c>
      <c r="K78" s="619">
        <v>1.0545599655360001</v>
      </c>
    </row>
    <row r="79" spans="1:11" ht="14.4" customHeight="1" thickBot="1" x14ac:dyDescent="0.35">
      <c r="A79" s="637" t="s">
        <v>409</v>
      </c>
      <c r="B79" s="615">
        <v>228.98153322677601</v>
      </c>
      <c r="C79" s="615">
        <v>81.266940000000005</v>
      </c>
      <c r="D79" s="616">
        <v>-147.714593226776</v>
      </c>
      <c r="E79" s="617">
        <v>0.35490608720599998</v>
      </c>
      <c r="F79" s="615">
        <v>154.99973831296899</v>
      </c>
      <c r="G79" s="616">
        <v>129.166448594141</v>
      </c>
      <c r="H79" s="618">
        <v>0.66429000000000005</v>
      </c>
      <c r="I79" s="615">
        <v>333.19641000000001</v>
      </c>
      <c r="J79" s="616">
        <v>204.02996140586001</v>
      </c>
      <c r="K79" s="619">
        <v>2.149657887339</v>
      </c>
    </row>
    <row r="80" spans="1:11" ht="14.4" customHeight="1" thickBot="1" x14ac:dyDescent="0.35">
      <c r="A80" s="637" t="s">
        <v>410</v>
      </c>
      <c r="B80" s="615">
        <v>159.98819846624599</v>
      </c>
      <c r="C80" s="615">
        <v>113.65976000000001</v>
      </c>
      <c r="D80" s="616">
        <v>-46.328438466244997</v>
      </c>
      <c r="E80" s="617">
        <v>0.71042590072</v>
      </c>
      <c r="F80" s="615">
        <v>118.48638400751</v>
      </c>
      <c r="G80" s="616">
        <v>98.738653339590996</v>
      </c>
      <c r="H80" s="618">
        <v>19.732690000000002</v>
      </c>
      <c r="I80" s="615">
        <v>128.16320999999999</v>
      </c>
      <c r="J80" s="616">
        <v>29.424556660408001</v>
      </c>
      <c r="K80" s="619">
        <v>1.081670363</v>
      </c>
    </row>
    <row r="81" spans="1:11" ht="14.4" customHeight="1" thickBot="1" x14ac:dyDescent="0.35">
      <c r="A81" s="637" t="s">
        <v>411</v>
      </c>
      <c r="B81" s="615">
        <v>0</v>
      </c>
      <c r="C81" s="615">
        <v>0</v>
      </c>
      <c r="D81" s="616">
        <v>0</v>
      </c>
      <c r="E81" s="617">
        <v>1</v>
      </c>
      <c r="F81" s="615">
        <v>0</v>
      </c>
      <c r="G81" s="616">
        <v>0</v>
      </c>
      <c r="H81" s="618">
        <v>0</v>
      </c>
      <c r="I81" s="615">
        <v>11.055999999999999</v>
      </c>
      <c r="J81" s="616">
        <v>11.055999999999999</v>
      </c>
      <c r="K81" s="626" t="s">
        <v>341</v>
      </c>
    </row>
    <row r="82" spans="1:11" ht="14.4" customHeight="1" thickBot="1" x14ac:dyDescent="0.35">
      <c r="A82" s="640" t="s">
        <v>46</v>
      </c>
      <c r="B82" s="620">
        <v>0</v>
      </c>
      <c r="C82" s="620">
        <v>55.478999999999999</v>
      </c>
      <c r="D82" s="621">
        <v>55.478999999999999</v>
      </c>
      <c r="E82" s="622" t="s">
        <v>335</v>
      </c>
      <c r="F82" s="620">
        <v>0</v>
      </c>
      <c r="G82" s="621">
        <v>0</v>
      </c>
      <c r="H82" s="623">
        <v>20.745999999999999</v>
      </c>
      <c r="I82" s="620">
        <v>108.89</v>
      </c>
      <c r="J82" s="621">
        <v>108.89</v>
      </c>
      <c r="K82" s="624" t="s">
        <v>335</v>
      </c>
    </row>
    <row r="83" spans="1:11" ht="14.4" customHeight="1" thickBot="1" x14ac:dyDescent="0.35">
      <c r="A83" s="636" t="s">
        <v>412</v>
      </c>
      <c r="B83" s="620">
        <v>0</v>
      </c>
      <c r="C83" s="620">
        <v>53.38</v>
      </c>
      <c r="D83" s="621">
        <v>53.38</v>
      </c>
      <c r="E83" s="622" t="s">
        <v>335</v>
      </c>
      <c r="F83" s="620">
        <v>0</v>
      </c>
      <c r="G83" s="621">
        <v>0</v>
      </c>
      <c r="H83" s="623">
        <v>20.745999999999999</v>
      </c>
      <c r="I83" s="620">
        <v>104.276</v>
      </c>
      <c r="J83" s="621">
        <v>104.276</v>
      </c>
      <c r="K83" s="624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47.884999999999998</v>
      </c>
      <c r="D84" s="616">
        <v>47.884999999999998</v>
      </c>
      <c r="E84" s="625" t="s">
        <v>335</v>
      </c>
      <c r="F84" s="615">
        <v>0</v>
      </c>
      <c r="G84" s="616">
        <v>0</v>
      </c>
      <c r="H84" s="618">
        <v>20.745999999999999</v>
      </c>
      <c r="I84" s="615">
        <v>92.325000000000003</v>
      </c>
      <c r="J84" s="616">
        <v>92.325000000000003</v>
      </c>
      <c r="K84" s="626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5.4950000000000001</v>
      </c>
      <c r="D85" s="616">
        <v>5.4950000000000001</v>
      </c>
      <c r="E85" s="625" t="s">
        <v>335</v>
      </c>
      <c r="F85" s="615">
        <v>0</v>
      </c>
      <c r="G85" s="616">
        <v>0</v>
      </c>
      <c r="H85" s="618">
        <v>0</v>
      </c>
      <c r="I85" s="615">
        <v>11.951000000000001</v>
      </c>
      <c r="J85" s="616">
        <v>11.951000000000001</v>
      </c>
      <c r="K85" s="626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2.0990000000000002</v>
      </c>
      <c r="D86" s="621">
        <v>2.0990000000000002</v>
      </c>
      <c r="E86" s="622" t="s">
        <v>341</v>
      </c>
      <c r="F86" s="620">
        <v>0</v>
      </c>
      <c r="G86" s="621">
        <v>0</v>
      </c>
      <c r="H86" s="623">
        <v>0</v>
      </c>
      <c r="I86" s="620">
        <v>4.6139999999999999</v>
      </c>
      <c r="J86" s="621">
        <v>4.6139999999999999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2.0990000000000002</v>
      </c>
      <c r="D87" s="616">
        <v>2.0990000000000002</v>
      </c>
      <c r="E87" s="625" t="s">
        <v>341</v>
      </c>
      <c r="F87" s="615">
        <v>0</v>
      </c>
      <c r="G87" s="616">
        <v>0</v>
      </c>
      <c r="H87" s="618">
        <v>0</v>
      </c>
      <c r="I87" s="615">
        <v>4.6139999999999999</v>
      </c>
      <c r="J87" s="616">
        <v>4.6139999999999999</v>
      </c>
      <c r="K87" s="626" t="s">
        <v>335</v>
      </c>
    </row>
    <row r="88" spans="1:11" ht="14.4" customHeight="1" thickBot="1" x14ac:dyDescent="0.35">
      <c r="A88" s="635" t="s">
        <v>47</v>
      </c>
      <c r="B88" s="615">
        <v>3297.0712004848601</v>
      </c>
      <c r="C88" s="615">
        <v>3065.5365999999999</v>
      </c>
      <c r="D88" s="616">
        <v>-231.53460048485999</v>
      </c>
      <c r="E88" s="617">
        <v>0.92977567471</v>
      </c>
      <c r="F88" s="615">
        <v>3283.5584829254399</v>
      </c>
      <c r="G88" s="616">
        <v>2736.2987357712</v>
      </c>
      <c r="H88" s="618">
        <v>229.71834000000001</v>
      </c>
      <c r="I88" s="615">
        <v>2924.6061199999999</v>
      </c>
      <c r="J88" s="616">
        <v>188.30738422879901</v>
      </c>
      <c r="K88" s="619">
        <v>0.89068190355300003</v>
      </c>
    </row>
    <row r="89" spans="1:11" ht="14.4" customHeight="1" thickBot="1" x14ac:dyDescent="0.35">
      <c r="A89" s="636" t="s">
        <v>417</v>
      </c>
      <c r="B89" s="620">
        <v>117.18780951022499</v>
      </c>
      <c r="C89" s="620">
        <v>53.135910000000003</v>
      </c>
      <c r="D89" s="621">
        <v>-64.051899510224004</v>
      </c>
      <c r="E89" s="627">
        <v>0.45342523443400001</v>
      </c>
      <c r="F89" s="620">
        <v>21.238358687938</v>
      </c>
      <c r="G89" s="621">
        <v>17.698632239948999</v>
      </c>
      <c r="H89" s="623">
        <v>22.941199999999998</v>
      </c>
      <c r="I89" s="620">
        <v>116.608</v>
      </c>
      <c r="J89" s="621">
        <v>98.909367760050003</v>
      </c>
      <c r="K89" s="628">
        <v>5.4904431040709998</v>
      </c>
    </row>
    <row r="90" spans="1:11" ht="14.4" customHeight="1" thickBot="1" x14ac:dyDescent="0.35">
      <c r="A90" s="637" t="s">
        <v>418</v>
      </c>
      <c r="B90" s="615">
        <v>117.18780951022499</v>
      </c>
      <c r="C90" s="615">
        <v>53.135910000000003</v>
      </c>
      <c r="D90" s="616">
        <v>-64.051899510224004</v>
      </c>
      <c r="E90" s="617">
        <v>0.45342523443400001</v>
      </c>
      <c r="F90" s="615">
        <v>21.238358687938</v>
      </c>
      <c r="G90" s="616">
        <v>17.698632239948999</v>
      </c>
      <c r="H90" s="618">
        <v>22.941199999999998</v>
      </c>
      <c r="I90" s="615">
        <v>116.608</v>
      </c>
      <c r="J90" s="616">
        <v>98.909367760050003</v>
      </c>
      <c r="K90" s="619">
        <v>5.4904431040709998</v>
      </c>
    </row>
    <row r="91" spans="1:11" ht="14.4" customHeight="1" thickBot="1" x14ac:dyDescent="0.35">
      <c r="A91" s="636" t="s">
        <v>419</v>
      </c>
      <c r="B91" s="620">
        <v>67.448859889869993</v>
      </c>
      <c r="C91" s="620">
        <v>75.636309999999995</v>
      </c>
      <c r="D91" s="621">
        <v>8.1874501101289994</v>
      </c>
      <c r="E91" s="627">
        <v>1.12138752417</v>
      </c>
      <c r="F91" s="620">
        <v>73.926382366415993</v>
      </c>
      <c r="G91" s="621">
        <v>61.605318638679996</v>
      </c>
      <c r="H91" s="623">
        <v>8.6824700000000004</v>
      </c>
      <c r="I91" s="620">
        <v>64.967160000000007</v>
      </c>
      <c r="J91" s="621">
        <v>3.3618413613190001</v>
      </c>
      <c r="K91" s="628">
        <v>0.87880886255099999</v>
      </c>
    </row>
    <row r="92" spans="1:11" ht="14.4" customHeight="1" thickBot="1" x14ac:dyDescent="0.35">
      <c r="A92" s="637" t="s">
        <v>420</v>
      </c>
      <c r="B92" s="615">
        <v>33.228909909576998</v>
      </c>
      <c r="C92" s="615">
        <v>34.4818</v>
      </c>
      <c r="D92" s="616">
        <v>1.2528900904219999</v>
      </c>
      <c r="E92" s="617">
        <v>1.037704820706</v>
      </c>
      <c r="F92" s="615">
        <v>35.274406507720002</v>
      </c>
      <c r="G92" s="616">
        <v>29.395338756432999</v>
      </c>
      <c r="H92" s="618">
        <v>5.2007000000000003</v>
      </c>
      <c r="I92" s="615">
        <v>33.434600000000003</v>
      </c>
      <c r="J92" s="616">
        <v>4.039261243566</v>
      </c>
      <c r="K92" s="619">
        <v>0.94784302019800004</v>
      </c>
    </row>
    <row r="93" spans="1:11" ht="14.4" customHeight="1" thickBot="1" x14ac:dyDescent="0.35">
      <c r="A93" s="637" t="s">
        <v>421</v>
      </c>
      <c r="B93" s="615">
        <v>34.219949980293002</v>
      </c>
      <c r="C93" s="615">
        <v>41.154510000000002</v>
      </c>
      <c r="D93" s="616">
        <v>6.9345600197069999</v>
      </c>
      <c r="E93" s="617">
        <v>1.202646702397</v>
      </c>
      <c r="F93" s="615">
        <v>38.651975858695998</v>
      </c>
      <c r="G93" s="616">
        <v>32.209979882246003</v>
      </c>
      <c r="H93" s="618">
        <v>3.48177</v>
      </c>
      <c r="I93" s="615">
        <v>31.53256</v>
      </c>
      <c r="J93" s="616">
        <v>-0.67741988224600003</v>
      </c>
      <c r="K93" s="619">
        <v>0.81580719483200004</v>
      </c>
    </row>
    <row r="94" spans="1:11" ht="14.4" customHeight="1" thickBot="1" x14ac:dyDescent="0.35">
      <c r="A94" s="636" t="s">
        <v>422</v>
      </c>
      <c r="B94" s="620">
        <v>58.739233519319001</v>
      </c>
      <c r="C94" s="620">
        <v>81.415260000000004</v>
      </c>
      <c r="D94" s="621">
        <v>22.676026480680999</v>
      </c>
      <c r="E94" s="627">
        <v>1.3860456652569999</v>
      </c>
      <c r="F94" s="620">
        <v>75.242808448218</v>
      </c>
      <c r="G94" s="621">
        <v>62.702340373515</v>
      </c>
      <c r="H94" s="623">
        <v>8.02182</v>
      </c>
      <c r="I94" s="620">
        <v>68.014709999999994</v>
      </c>
      <c r="J94" s="621">
        <v>5.3123696264840001</v>
      </c>
      <c r="K94" s="628">
        <v>0.90393635488500002</v>
      </c>
    </row>
    <row r="95" spans="1:11" ht="14.4" customHeight="1" thickBot="1" x14ac:dyDescent="0.35">
      <c r="A95" s="637" t="s">
        <v>423</v>
      </c>
      <c r="B95" s="615">
        <v>6.755906226415</v>
      </c>
      <c r="C95" s="615">
        <v>5.94</v>
      </c>
      <c r="D95" s="616">
        <v>-0.81590622641499999</v>
      </c>
      <c r="E95" s="617">
        <v>0.87923067622999995</v>
      </c>
      <c r="F95" s="615">
        <v>6.152714614312</v>
      </c>
      <c r="G95" s="616">
        <v>5.127262178594</v>
      </c>
      <c r="H95" s="618">
        <v>1.4850000000000001</v>
      </c>
      <c r="I95" s="615">
        <v>5.94</v>
      </c>
      <c r="J95" s="616">
        <v>0.81273782140499995</v>
      </c>
      <c r="K95" s="619">
        <v>0.96542751815299999</v>
      </c>
    </row>
    <row r="96" spans="1:11" ht="14.4" customHeight="1" thickBot="1" x14ac:dyDescent="0.35">
      <c r="A96" s="637" t="s">
        <v>424</v>
      </c>
      <c r="B96" s="615">
        <v>51.983327292902999</v>
      </c>
      <c r="C96" s="615">
        <v>75.475260000000006</v>
      </c>
      <c r="D96" s="616">
        <v>23.491932707096002</v>
      </c>
      <c r="E96" s="617">
        <v>1.451912833026</v>
      </c>
      <c r="F96" s="615">
        <v>69.090093833905001</v>
      </c>
      <c r="G96" s="616">
        <v>57.575078194920998</v>
      </c>
      <c r="H96" s="618">
        <v>6.5368199999999996</v>
      </c>
      <c r="I96" s="615">
        <v>62.074710000000003</v>
      </c>
      <c r="J96" s="616">
        <v>4.4996318050779998</v>
      </c>
      <c r="K96" s="619">
        <v>0.898460351627</v>
      </c>
    </row>
    <row r="97" spans="1:11" ht="14.4" customHeight="1" thickBot="1" x14ac:dyDescent="0.35">
      <c r="A97" s="636" t="s">
        <v>425</v>
      </c>
      <c r="B97" s="620">
        <v>0</v>
      </c>
      <c r="C97" s="620">
        <v>0</v>
      </c>
      <c r="D97" s="621">
        <v>0</v>
      </c>
      <c r="E97" s="622" t="s">
        <v>335</v>
      </c>
      <c r="F97" s="620">
        <v>0</v>
      </c>
      <c r="G97" s="621">
        <v>0</v>
      </c>
      <c r="H97" s="623">
        <v>1.21</v>
      </c>
      <c r="I97" s="620">
        <v>12.705</v>
      </c>
      <c r="J97" s="621">
        <v>12.705</v>
      </c>
      <c r="K97" s="624" t="s">
        <v>341</v>
      </c>
    </row>
    <row r="98" spans="1:11" ht="14.4" customHeight="1" thickBot="1" x14ac:dyDescent="0.35">
      <c r="A98" s="637" t="s">
        <v>426</v>
      </c>
      <c r="B98" s="615">
        <v>0</v>
      </c>
      <c r="C98" s="615">
        <v>0</v>
      </c>
      <c r="D98" s="616">
        <v>0</v>
      </c>
      <c r="E98" s="625" t="s">
        <v>335</v>
      </c>
      <c r="F98" s="615">
        <v>0</v>
      </c>
      <c r="G98" s="616">
        <v>0</v>
      </c>
      <c r="H98" s="618">
        <v>1.21</v>
      </c>
      <c r="I98" s="615">
        <v>12.705</v>
      </c>
      <c r="J98" s="616">
        <v>12.705</v>
      </c>
      <c r="K98" s="626" t="s">
        <v>341</v>
      </c>
    </row>
    <row r="99" spans="1:11" ht="14.4" customHeight="1" thickBot="1" x14ac:dyDescent="0.35">
      <c r="A99" s="636" t="s">
        <v>427</v>
      </c>
      <c r="B99" s="620">
        <v>1947.2358643335699</v>
      </c>
      <c r="C99" s="620">
        <v>1961.85914</v>
      </c>
      <c r="D99" s="621">
        <v>14.623275666433001</v>
      </c>
      <c r="E99" s="627">
        <v>1.0075097608529999</v>
      </c>
      <c r="F99" s="620">
        <v>1973.91705091381</v>
      </c>
      <c r="G99" s="621">
        <v>1644.9308757614999</v>
      </c>
      <c r="H99" s="623">
        <v>165.73684</v>
      </c>
      <c r="I99" s="620">
        <v>1597.3661300000001</v>
      </c>
      <c r="J99" s="621">
        <v>-47.564745761502998</v>
      </c>
      <c r="K99" s="628">
        <v>0.80923670488599997</v>
      </c>
    </row>
    <row r="100" spans="1:11" ht="14.4" customHeight="1" thickBot="1" x14ac:dyDescent="0.35">
      <c r="A100" s="637" t="s">
        <v>428</v>
      </c>
      <c r="B100" s="615">
        <v>1674.0016998127401</v>
      </c>
      <c r="C100" s="615">
        <v>1685.2811999999999</v>
      </c>
      <c r="D100" s="616">
        <v>11.279500187264</v>
      </c>
      <c r="E100" s="617">
        <v>1.006738045838</v>
      </c>
      <c r="F100" s="615">
        <v>1697.0993083880701</v>
      </c>
      <c r="G100" s="616">
        <v>1414.24942365672</v>
      </c>
      <c r="H100" s="618">
        <v>135.50547</v>
      </c>
      <c r="I100" s="615">
        <v>1368.1420700000001</v>
      </c>
      <c r="J100" s="616">
        <v>-46.107353656721003</v>
      </c>
      <c r="K100" s="619">
        <v>0.80616500356599996</v>
      </c>
    </row>
    <row r="101" spans="1:11" ht="14.4" customHeight="1" thickBot="1" x14ac:dyDescent="0.35">
      <c r="A101" s="637" t="s">
        <v>429</v>
      </c>
      <c r="B101" s="615">
        <v>11.7685971121</v>
      </c>
      <c r="C101" s="615">
        <v>11.73</v>
      </c>
      <c r="D101" s="616">
        <v>-3.8597112099999997E-2</v>
      </c>
      <c r="E101" s="617">
        <v>0.99672033023700002</v>
      </c>
      <c r="F101" s="615">
        <v>10.046754666987001</v>
      </c>
      <c r="G101" s="616">
        <v>8.3722955558219994</v>
      </c>
      <c r="H101" s="618">
        <v>4.6929999999999996</v>
      </c>
      <c r="I101" s="615">
        <v>4.6929999999999996</v>
      </c>
      <c r="J101" s="616">
        <v>-3.6792955558220002</v>
      </c>
      <c r="K101" s="619">
        <v>0.46711601462899999</v>
      </c>
    </row>
    <row r="102" spans="1:11" ht="14.4" customHeight="1" thickBot="1" x14ac:dyDescent="0.35">
      <c r="A102" s="637" t="s">
        <v>430</v>
      </c>
      <c r="B102" s="615">
        <v>261.46556740873098</v>
      </c>
      <c r="C102" s="615">
        <v>264.84793999999999</v>
      </c>
      <c r="D102" s="616">
        <v>3.3823725912680001</v>
      </c>
      <c r="E102" s="617">
        <v>1.0129362065709999</v>
      </c>
      <c r="F102" s="615">
        <v>266.77098785875103</v>
      </c>
      <c r="G102" s="616">
        <v>222.30915654895901</v>
      </c>
      <c r="H102" s="618">
        <v>25.53837</v>
      </c>
      <c r="I102" s="615">
        <v>224.15906000000001</v>
      </c>
      <c r="J102" s="616">
        <v>1.849903451041</v>
      </c>
      <c r="K102" s="619">
        <v>0.84026775849599999</v>
      </c>
    </row>
    <row r="103" spans="1:11" ht="14.4" customHeight="1" thickBot="1" x14ac:dyDescent="0.35">
      <c r="A103" s="637" t="s">
        <v>431</v>
      </c>
      <c r="B103" s="615">
        <v>0</v>
      </c>
      <c r="C103" s="615">
        <v>0</v>
      </c>
      <c r="D103" s="616">
        <v>0</v>
      </c>
      <c r="E103" s="617">
        <v>0</v>
      </c>
      <c r="F103" s="615">
        <v>0</v>
      </c>
      <c r="G103" s="616">
        <v>0</v>
      </c>
      <c r="H103" s="618">
        <v>0</v>
      </c>
      <c r="I103" s="615">
        <v>0.372</v>
      </c>
      <c r="J103" s="616">
        <v>0.372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1106.2337132032001</v>
      </c>
      <c r="C104" s="620">
        <v>824.75408000000004</v>
      </c>
      <c r="D104" s="621">
        <v>-281.47963320319798</v>
      </c>
      <c r="E104" s="627">
        <v>0.74555138769999996</v>
      </c>
      <c r="F104" s="620">
        <v>839.23388250906896</v>
      </c>
      <c r="G104" s="621">
        <v>699.36156875755796</v>
      </c>
      <c r="H104" s="623">
        <v>23.126010000000001</v>
      </c>
      <c r="I104" s="620">
        <v>1041.87862</v>
      </c>
      <c r="J104" s="621">
        <v>342.51705124244302</v>
      </c>
      <c r="K104" s="628">
        <v>1.241463961017</v>
      </c>
    </row>
    <row r="105" spans="1:11" ht="14.4" customHeight="1" thickBot="1" x14ac:dyDescent="0.35">
      <c r="A105" s="637" t="s">
        <v>433</v>
      </c>
      <c r="B105" s="615">
        <v>1.001306779394</v>
      </c>
      <c r="C105" s="615">
        <v>12.904</v>
      </c>
      <c r="D105" s="616">
        <v>11.902693220605</v>
      </c>
      <c r="E105" s="617">
        <v>12.887159325743999</v>
      </c>
      <c r="F105" s="615">
        <v>13.243588673</v>
      </c>
      <c r="G105" s="616">
        <v>11.036323894166999</v>
      </c>
      <c r="H105" s="618">
        <v>0</v>
      </c>
      <c r="I105" s="615">
        <v>0</v>
      </c>
      <c r="J105" s="616">
        <v>-11.036323894166999</v>
      </c>
      <c r="K105" s="619">
        <v>0</v>
      </c>
    </row>
    <row r="106" spans="1:11" ht="14.4" customHeight="1" thickBot="1" x14ac:dyDescent="0.35">
      <c r="A106" s="637" t="s">
        <v>434</v>
      </c>
      <c r="B106" s="615">
        <v>598.61914492040103</v>
      </c>
      <c r="C106" s="615">
        <v>460.09325999999999</v>
      </c>
      <c r="D106" s="616">
        <v>-138.52588492040101</v>
      </c>
      <c r="E106" s="617">
        <v>0.76859095453899995</v>
      </c>
      <c r="F106" s="615">
        <v>454.87743852290498</v>
      </c>
      <c r="G106" s="616">
        <v>379.06453210242103</v>
      </c>
      <c r="H106" s="618">
        <v>16.679449999999999</v>
      </c>
      <c r="I106" s="615">
        <v>542.80619000000002</v>
      </c>
      <c r="J106" s="616">
        <v>163.74165789757899</v>
      </c>
      <c r="K106" s="619">
        <v>1.193302072229</v>
      </c>
    </row>
    <row r="107" spans="1:11" ht="14.4" customHeight="1" thickBot="1" x14ac:dyDescent="0.35">
      <c r="A107" s="637" t="s">
        <v>435</v>
      </c>
      <c r="B107" s="615">
        <v>11.993813483908999</v>
      </c>
      <c r="C107" s="615">
        <v>18.666239999999998</v>
      </c>
      <c r="D107" s="616">
        <v>6.6724265160899998</v>
      </c>
      <c r="E107" s="617">
        <v>1.5563223511049999</v>
      </c>
      <c r="F107" s="615">
        <v>14.005101834368</v>
      </c>
      <c r="G107" s="616">
        <v>11.670918195306999</v>
      </c>
      <c r="H107" s="618">
        <v>0</v>
      </c>
      <c r="I107" s="615">
        <v>15.086600000000001</v>
      </c>
      <c r="J107" s="616">
        <v>3.4156818046919999</v>
      </c>
      <c r="K107" s="619">
        <v>1.0772217280830001</v>
      </c>
    </row>
    <row r="108" spans="1:11" ht="14.4" customHeight="1" thickBot="1" x14ac:dyDescent="0.35">
      <c r="A108" s="637" t="s">
        <v>436</v>
      </c>
      <c r="B108" s="615">
        <v>189.81805708854</v>
      </c>
      <c r="C108" s="615">
        <v>152.38310999999999</v>
      </c>
      <c r="D108" s="616">
        <v>-37.434947088538998</v>
      </c>
      <c r="E108" s="617">
        <v>0.80278511084299997</v>
      </c>
      <c r="F108" s="615">
        <v>143.96710243309499</v>
      </c>
      <c r="G108" s="616">
        <v>119.97258536091201</v>
      </c>
      <c r="H108" s="618">
        <v>0</v>
      </c>
      <c r="I108" s="615">
        <v>352.64247</v>
      </c>
      <c r="J108" s="616">
        <v>232.669884639088</v>
      </c>
      <c r="K108" s="619">
        <v>2.4494656351359998</v>
      </c>
    </row>
    <row r="109" spans="1:11" ht="14.4" customHeight="1" thickBot="1" x14ac:dyDescent="0.35">
      <c r="A109" s="637" t="s">
        <v>437</v>
      </c>
      <c r="B109" s="615">
        <v>304.80139093095403</v>
      </c>
      <c r="C109" s="615">
        <v>180.70747</v>
      </c>
      <c r="D109" s="616">
        <v>-124.093920930954</v>
      </c>
      <c r="E109" s="617">
        <v>0.59286957138800001</v>
      </c>
      <c r="F109" s="615">
        <v>213.1406510457</v>
      </c>
      <c r="G109" s="616">
        <v>177.61720920475</v>
      </c>
      <c r="H109" s="618">
        <v>6.4465599999999998</v>
      </c>
      <c r="I109" s="615">
        <v>131.34335999999999</v>
      </c>
      <c r="J109" s="616">
        <v>-46.27384920475</v>
      </c>
      <c r="K109" s="619">
        <v>0.61622857655499996</v>
      </c>
    </row>
    <row r="110" spans="1:11" ht="14.4" customHeight="1" thickBot="1" x14ac:dyDescent="0.35">
      <c r="A110" s="636" t="s">
        <v>438</v>
      </c>
      <c r="B110" s="620">
        <v>0.225720028681</v>
      </c>
      <c r="C110" s="620">
        <v>68.735900000000001</v>
      </c>
      <c r="D110" s="621">
        <v>68.510179971317996</v>
      </c>
      <c r="E110" s="627">
        <v>304.51839121898399</v>
      </c>
      <c r="F110" s="620">
        <v>299.999999999995</v>
      </c>
      <c r="G110" s="621">
        <v>249.999999999995</v>
      </c>
      <c r="H110" s="623">
        <v>0</v>
      </c>
      <c r="I110" s="620">
        <v>23.066500000000001</v>
      </c>
      <c r="J110" s="621">
        <v>-226.93349999999501</v>
      </c>
      <c r="K110" s="628">
        <v>7.6888333333000006E-2</v>
      </c>
    </row>
    <row r="111" spans="1:11" ht="14.4" customHeight="1" thickBot="1" x14ac:dyDescent="0.35">
      <c r="A111" s="637" t="s">
        <v>439</v>
      </c>
      <c r="B111" s="615">
        <v>0</v>
      </c>
      <c r="C111" s="615">
        <v>2.5714999999999999</v>
      </c>
      <c r="D111" s="616">
        <v>2.5714999999999999</v>
      </c>
      <c r="E111" s="625" t="s">
        <v>335</v>
      </c>
      <c r="F111" s="615">
        <v>0</v>
      </c>
      <c r="G111" s="616">
        <v>0</v>
      </c>
      <c r="H111" s="618">
        <v>0</v>
      </c>
      <c r="I111" s="615">
        <v>2.36</v>
      </c>
      <c r="J111" s="616">
        <v>2.36</v>
      </c>
      <c r="K111" s="626" t="s">
        <v>335</v>
      </c>
    </row>
    <row r="112" spans="1:11" ht="14.4" customHeight="1" thickBot="1" x14ac:dyDescent="0.35">
      <c r="A112" s="637" t="s">
        <v>440</v>
      </c>
      <c r="B112" s="615">
        <v>0</v>
      </c>
      <c r="C112" s="615">
        <v>63.650399999999998</v>
      </c>
      <c r="D112" s="616">
        <v>63.650399999999998</v>
      </c>
      <c r="E112" s="625" t="s">
        <v>335</v>
      </c>
      <c r="F112" s="615">
        <v>99.999999999997996</v>
      </c>
      <c r="G112" s="616">
        <v>83.333333333330998</v>
      </c>
      <c r="H112" s="618">
        <v>0</v>
      </c>
      <c r="I112" s="615">
        <v>20.706499999999998</v>
      </c>
      <c r="J112" s="616">
        <v>-62.626833333331</v>
      </c>
      <c r="K112" s="619">
        <v>0.207065</v>
      </c>
    </row>
    <row r="113" spans="1:11" ht="14.4" customHeight="1" thickBot="1" x14ac:dyDescent="0.35">
      <c r="A113" s="637" t="s">
        <v>441</v>
      </c>
      <c r="B113" s="615">
        <v>0</v>
      </c>
      <c r="C113" s="615">
        <v>2.5139999999999998</v>
      </c>
      <c r="D113" s="616">
        <v>2.5139999999999998</v>
      </c>
      <c r="E113" s="625" t="s">
        <v>341</v>
      </c>
      <c r="F113" s="615">
        <v>199.99999999999599</v>
      </c>
      <c r="G113" s="616">
        <v>166.66666666666401</v>
      </c>
      <c r="H113" s="618">
        <v>0</v>
      </c>
      <c r="I113" s="615">
        <v>0</v>
      </c>
      <c r="J113" s="616">
        <v>-166.66666666666401</v>
      </c>
      <c r="K113" s="619">
        <v>0</v>
      </c>
    </row>
    <row r="114" spans="1:11" ht="14.4" customHeight="1" thickBot="1" x14ac:dyDescent="0.35">
      <c r="A114" s="634" t="s">
        <v>48</v>
      </c>
      <c r="B114" s="615">
        <v>65957.982199249207</v>
      </c>
      <c r="C114" s="615">
        <v>73376.438999999998</v>
      </c>
      <c r="D114" s="616">
        <v>7418.4568007507896</v>
      </c>
      <c r="E114" s="617">
        <v>1.112472464338</v>
      </c>
      <c r="F114" s="615">
        <v>69612.343919671504</v>
      </c>
      <c r="G114" s="616">
        <v>58010.286599726198</v>
      </c>
      <c r="H114" s="618">
        <v>6533.8274799999999</v>
      </c>
      <c r="I114" s="615">
        <v>63134.173320000002</v>
      </c>
      <c r="J114" s="616">
        <v>5123.8867202738102</v>
      </c>
      <c r="K114" s="619">
        <v>0.90693934099999995</v>
      </c>
    </row>
    <row r="115" spans="1:11" ht="14.4" customHeight="1" thickBot="1" x14ac:dyDescent="0.35">
      <c r="A115" s="640" t="s">
        <v>442</v>
      </c>
      <c r="B115" s="620">
        <v>48884.999999997301</v>
      </c>
      <c r="C115" s="620">
        <v>54562.34</v>
      </c>
      <c r="D115" s="621">
        <v>5677.3400000027004</v>
      </c>
      <c r="E115" s="627">
        <v>1.1161366472330001</v>
      </c>
      <c r="F115" s="620">
        <v>51628.999999999098</v>
      </c>
      <c r="G115" s="621">
        <v>43024.1666666659</v>
      </c>
      <c r="H115" s="623">
        <v>4862.8270000000002</v>
      </c>
      <c r="I115" s="620">
        <v>46830.858</v>
      </c>
      <c r="J115" s="621">
        <v>3806.6913333341299</v>
      </c>
      <c r="K115" s="628">
        <v>0.90706498285799997</v>
      </c>
    </row>
    <row r="116" spans="1:11" ht="14.4" customHeight="1" thickBot="1" x14ac:dyDescent="0.35">
      <c r="A116" s="636" t="s">
        <v>443</v>
      </c>
      <c r="B116" s="620">
        <v>48784.999999997301</v>
      </c>
      <c r="C116" s="620">
        <v>54319.77</v>
      </c>
      <c r="D116" s="621">
        <v>5534.7700000026998</v>
      </c>
      <c r="E116" s="627">
        <v>1.113452290663</v>
      </c>
      <c r="F116" s="620">
        <v>51379.999999999098</v>
      </c>
      <c r="G116" s="621">
        <v>42816.6666666659</v>
      </c>
      <c r="H116" s="623">
        <v>4852.1270000000004</v>
      </c>
      <c r="I116" s="620">
        <v>46680.305</v>
      </c>
      <c r="J116" s="621">
        <v>3863.63833333414</v>
      </c>
      <c r="K116" s="628">
        <v>0.90853065394999999</v>
      </c>
    </row>
    <row r="117" spans="1:11" ht="14.4" customHeight="1" thickBot="1" x14ac:dyDescent="0.35">
      <c r="A117" s="637" t="s">
        <v>444</v>
      </c>
      <c r="B117" s="615">
        <v>48784.999999997301</v>
      </c>
      <c r="C117" s="615">
        <v>54319.77</v>
      </c>
      <c r="D117" s="616">
        <v>5534.7700000026998</v>
      </c>
      <c r="E117" s="617">
        <v>1.113452290663</v>
      </c>
      <c r="F117" s="615">
        <v>51379.999999999098</v>
      </c>
      <c r="G117" s="616">
        <v>42816.6666666659</v>
      </c>
      <c r="H117" s="618">
        <v>4852.1270000000004</v>
      </c>
      <c r="I117" s="615">
        <v>46680.305</v>
      </c>
      <c r="J117" s="616">
        <v>3863.63833333414</v>
      </c>
      <c r="K117" s="619">
        <v>0.90853065394999999</v>
      </c>
    </row>
    <row r="118" spans="1:11" ht="14.4" customHeight="1" thickBot="1" x14ac:dyDescent="0.35">
      <c r="A118" s="636" t="s">
        <v>445</v>
      </c>
      <c r="B118" s="620">
        <v>0</v>
      </c>
      <c r="C118" s="620">
        <v>-1.073</v>
      </c>
      <c r="D118" s="621">
        <v>-1.073</v>
      </c>
      <c r="E118" s="622" t="s">
        <v>335</v>
      </c>
      <c r="F118" s="620">
        <v>0</v>
      </c>
      <c r="G118" s="621">
        <v>0</v>
      </c>
      <c r="H118" s="623">
        <v>0</v>
      </c>
      <c r="I118" s="620">
        <v>0</v>
      </c>
      <c r="J118" s="621">
        <v>0</v>
      </c>
      <c r="K118" s="624" t="s">
        <v>335</v>
      </c>
    </row>
    <row r="119" spans="1:11" ht="14.4" customHeight="1" thickBot="1" x14ac:dyDescent="0.35">
      <c r="A119" s="637" t="s">
        <v>446</v>
      </c>
      <c r="B119" s="615">
        <v>0</v>
      </c>
      <c r="C119" s="615">
        <v>-1.073</v>
      </c>
      <c r="D119" s="616">
        <v>-1.073</v>
      </c>
      <c r="E119" s="625" t="s">
        <v>335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99.999999999994003</v>
      </c>
      <c r="C120" s="620">
        <v>97.3</v>
      </c>
      <c r="D120" s="621">
        <v>-2.6999999999940001</v>
      </c>
      <c r="E120" s="627">
        <v>0.97299999999999998</v>
      </c>
      <c r="F120" s="620">
        <v>76.999999999997996</v>
      </c>
      <c r="G120" s="621">
        <v>64.166666666664995</v>
      </c>
      <c r="H120" s="623">
        <v>10.7</v>
      </c>
      <c r="I120" s="620">
        <v>88.4</v>
      </c>
      <c r="J120" s="621">
        <v>24.233333333333999</v>
      </c>
      <c r="K120" s="628">
        <v>1.1480519480510001</v>
      </c>
    </row>
    <row r="121" spans="1:11" ht="14.4" customHeight="1" thickBot="1" x14ac:dyDescent="0.35">
      <c r="A121" s="637" t="s">
        <v>448</v>
      </c>
      <c r="B121" s="615">
        <v>99.999999999994003</v>
      </c>
      <c r="C121" s="615">
        <v>97.3</v>
      </c>
      <c r="D121" s="616">
        <v>-2.6999999999940001</v>
      </c>
      <c r="E121" s="617">
        <v>0.97299999999999998</v>
      </c>
      <c r="F121" s="615">
        <v>76.999999999997996</v>
      </c>
      <c r="G121" s="616">
        <v>64.166666666664995</v>
      </c>
      <c r="H121" s="618">
        <v>10.7</v>
      </c>
      <c r="I121" s="615">
        <v>88.4</v>
      </c>
      <c r="J121" s="616">
        <v>24.233333333333999</v>
      </c>
      <c r="K121" s="619">
        <v>1.1480519480510001</v>
      </c>
    </row>
    <row r="122" spans="1:11" ht="14.4" customHeight="1" thickBot="1" x14ac:dyDescent="0.35">
      <c r="A122" s="636" t="s">
        <v>449</v>
      </c>
      <c r="B122" s="620">
        <v>0</v>
      </c>
      <c r="C122" s="620">
        <v>146.34299999999999</v>
      </c>
      <c r="D122" s="621">
        <v>146.34299999999999</v>
      </c>
      <c r="E122" s="622" t="s">
        <v>335</v>
      </c>
      <c r="F122" s="620">
        <v>171.99999999999699</v>
      </c>
      <c r="G122" s="621">
        <v>143.33333333333101</v>
      </c>
      <c r="H122" s="623">
        <v>0</v>
      </c>
      <c r="I122" s="620">
        <v>62.152999999999999</v>
      </c>
      <c r="J122" s="621">
        <v>-81.180333333329997</v>
      </c>
      <c r="K122" s="628">
        <v>0.361354651162</v>
      </c>
    </row>
    <row r="123" spans="1:11" ht="14.4" customHeight="1" thickBot="1" x14ac:dyDescent="0.35">
      <c r="A123" s="637" t="s">
        <v>450</v>
      </c>
      <c r="B123" s="615">
        <v>0</v>
      </c>
      <c r="C123" s="615">
        <v>146.34299999999999</v>
      </c>
      <c r="D123" s="616">
        <v>146.34299999999999</v>
      </c>
      <c r="E123" s="625" t="s">
        <v>335</v>
      </c>
      <c r="F123" s="615">
        <v>171.99999999999699</v>
      </c>
      <c r="G123" s="616">
        <v>143.33333333333101</v>
      </c>
      <c r="H123" s="618">
        <v>0</v>
      </c>
      <c r="I123" s="615">
        <v>62.152999999999999</v>
      </c>
      <c r="J123" s="616">
        <v>-81.180333333329997</v>
      </c>
      <c r="K123" s="619">
        <v>0.361354651162</v>
      </c>
    </row>
    <row r="124" spans="1:11" ht="14.4" customHeight="1" thickBot="1" x14ac:dyDescent="0.35">
      <c r="A124" s="635" t="s">
        <v>451</v>
      </c>
      <c r="B124" s="615">
        <v>16584.982199251899</v>
      </c>
      <c r="C124" s="615">
        <v>18269.439559999999</v>
      </c>
      <c r="D124" s="616">
        <v>1684.45736074808</v>
      </c>
      <c r="E124" s="617">
        <v>1.1015652196970001</v>
      </c>
      <c r="F124" s="615">
        <v>17469.343919672399</v>
      </c>
      <c r="G124" s="616">
        <v>14557.786599727</v>
      </c>
      <c r="H124" s="618">
        <v>1622.47801</v>
      </c>
      <c r="I124" s="615">
        <v>15835.64633</v>
      </c>
      <c r="J124" s="616">
        <v>1277.859730273</v>
      </c>
      <c r="K124" s="619">
        <v>0.90648202948000001</v>
      </c>
    </row>
    <row r="125" spans="1:11" ht="14.4" customHeight="1" thickBot="1" x14ac:dyDescent="0.35">
      <c r="A125" s="636" t="s">
        <v>452</v>
      </c>
      <c r="B125" s="620">
        <v>4389.9999662105301</v>
      </c>
      <c r="C125" s="620">
        <v>4890.90344</v>
      </c>
      <c r="D125" s="621">
        <v>500.90347378946802</v>
      </c>
      <c r="E125" s="627">
        <v>1.114101019964</v>
      </c>
      <c r="F125" s="620">
        <v>4624.3439196726704</v>
      </c>
      <c r="G125" s="621">
        <v>3853.61993306056</v>
      </c>
      <c r="H125" s="623">
        <v>436.68950999999998</v>
      </c>
      <c r="I125" s="620">
        <v>4201.3112499999997</v>
      </c>
      <c r="J125" s="621">
        <v>347.69131693944701</v>
      </c>
      <c r="K125" s="628">
        <v>0.90852049998399997</v>
      </c>
    </row>
    <row r="126" spans="1:11" ht="14.4" customHeight="1" thickBot="1" x14ac:dyDescent="0.35">
      <c r="A126" s="637" t="s">
        <v>453</v>
      </c>
      <c r="B126" s="615">
        <v>4389.9999662105301</v>
      </c>
      <c r="C126" s="615">
        <v>4890.90344</v>
      </c>
      <c r="D126" s="616">
        <v>500.90347378946802</v>
      </c>
      <c r="E126" s="617">
        <v>1.114101019964</v>
      </c>
      <c r="F126" s="615">
        <v>4624.3439196726704</v>
      </c>
      <c r="G126" s="616">
        <v>3853.61993306056</v>
      </c>
      <c r="H126" s="618">
        <v>436.68950999999998</v>
      </c>
      <c r="I126" s="615">
        <v>4201.3112499999997</v>
      </c>
      <c r="J126" s="616">
        <v>347.69131693944701</v>
      </c>
      <c r="K126" s="619">
        <v>0.90852049998399997</v>
      </c>
    </row>
    <row r="127" spans="1:11" ht="14.4" customHeight="1" thickBot="1" x14ac:dyDescent="0.35">
      <c r="A127" s="636" t="s">
        <v>454</v>
      </c>
      <c r="B127" s="620">
        <v>12194.982233041401</v>
      </c>
      <c r="C127" s="620">
        <v>13378.536120000001</v>
      </c>
      <c r="D127" s="621">
        <v>1183.5538869586101</v>
      </c>
      <c r="E127" s="627">
        <v>1.0970525306500001</v>
      </c>
      <c r="F127" s="620">
        <v>12844.9999999997</v>
      </c>
      <c r="G127" s="621">
        <v>10704.166666666501</v>
      </c>
      <c r="H127" s="623">
        <v>1185.7885000000001</v>
      </c>
      <c r="I127" s="620">
        <v>11634.335080000001</v>
      </c>
      <c r="J127" s="621">
        <v>930.16841333355706</v>
      </c>
      <c r="K127" s="628">
        <v>0.90574815725900004</v>
      </c>
    </row>
    <row r="128" spans="1:11" ht="14.4" customHeight="1" thickBot="1" x14ac:dyDescent="0.35">
      <c r="A128" s="637" t="s">
        <v>455</v>
      </c>
      <c r="B128" s="615">
        <v>12194.982233041401</v>
      </c>
      <c r="C128" s="615">
        <v>13378.536120000001</v>
      </c>
      <c r="D128" s="616">
        <v>1183.5538869586101</v>
      </c>
      <c r="E128" s="617">
        <v>1.0970525306500001</v>
      </c>
      <c r="F128" s="615">
        <v>12844.9999999997</v>
      </c>
      <c r="G128" s="616">
        <v>10704.166666666501</v>
      </c>
      <c r="H128" s="618">
        <v>1185.7885000000001</v>
      </c>
      <c r="I128" s="615">
        <v>11634.335080000001</v>
      </c>
      <c r="J128" s="616">
        <v>930.16841333355706</v>
      </c>
      <c r="K128" s="619">
        <v>0.90574815725900004</v>
      </c>
    </row>
    <row r="129" spans="1:11" ht="14.4" customHeight="1" thickBot="1" x14ac:dyDescent="0.35">
      <c r="A129" s="635" t="s">
        <v>456</v>
      </c>
      <c r="B129" s="615">
        <v>487.999999999973</v>
      </c>
      <c r="C129" s="615">
        <v>544.65944000000002</v>
      </c>
      <c r="D129" s="616">
        <v>56.659440000026997</v>
      </c>
      <c r="E129" s="617">
        <v>1.1161054098359999</v>
      </c>
      <c r="F129" s="615">
        <v>513.99999999999</v>
      </c>
      <c r="G129" s="616">
        <v>428.33333333332502</v>
      </c>
      <c r="H129" s="618">
        <v>48.522469999999998</v>
      </c>
      <c r="I129" s="615">
        <v>467.66899000000001</v>
      </c>
      <c r="J129" s="616">
        <v>39.335656666675</v>
      </c>
      <c r="K129" s="619">
        <v>0.90986184824899996</v>
      </c>
    </row>
    <row r="130" spans="1:11" ht="14.4" customHeight="1" thickBot="1" x14ac:dyDescent="0.35">
      <c r="A130" s="636" t="s">
        <v>457</v>
      </c>
      <c r="B130" s="620">
        <v>487.999999999973</v>
      </c>
      <c r="C130" s="620">
        <v>544.65944000000002</v>
      </c>
      <c r="D130" s="621">
        <v>56.659440000026997</v>
      </c>
      <c r="E130" s="627">
        <v>1.1161054098359999</v>
      </c>
      <c r="F130" s="620">
        <v>513.99999999999</v>
      </c>
      <c r="G130" s="621">
        <v>428.33333333332502</v>
      </c>
      <c r="H130" s="623">
        <v>48.522469999999998</v>
      </c>
      <c r="I130" s="620">
        <v>467.66899000000001</v>
      </c>
      <c r="J130" s="621">
        <v>39.335656666675</v>
      </c>
      <c r="K130" s="628">
        <v>0.90986184824899996</v>
      </c>
    </row>
    <row r="131" spans="1:11" ht="14.4" customHeight="1" thickBot="1" x14ac:dyDescent="0.35">
      <c r="A131" s="637" t="s">
        <v>458</v>
      </c>
      <c r="B131" s="615">
        <v>487.999999999973</v>
      </c>
      <c r="C131" s="615">
        <v>544.65944000000002</v>
      </c>
      <c r="D131" s="616">
        <v>56.659440000026997</v>
      </c>
      <c r="E131" s="617">
        <v>1.1161054098359999</v>
      </c>
      <c r="F131" s="615">
        <v>513.99999999999</v>
      </c>
      <c r="G131" s="616">
        <v>428.33333333332502</v>
      </c>
      <c r="H131" s="618">
        <v>48.522469999999998</v>
      </c>
      <c r="I131" s="615">
        <v>467.66899000000001</v>
      </c>
      <c r="J131" s="616">
        <v>39.335656666675</v>
      </c>
      <c r="K131" s="619">
        <v>0.90986184824899996</v>
      </c>
    </row>
    <row r="132" spans="1:11" ht="14.4" customHeight="1" thickBot="1" x14ac:dyDescent="0.35">
      <c r="A132" s="634" t="s">
        <v>459</v>
      </c>
      <c r="B132" s="615">
        <v>0</v>
      </c>
      <c r="C132" s="615">
        <v>18</v>
      </c>
      <c r="D132" s="616">
        <v>18</v>
      </c>
      <c r="E132" s="625" t="s">
        <v>335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0</v>
      </c>
      <c r="C133" s="615">
        <v>18</v>
      </c>
      <c r="D133" s="616">
        <v>18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18</v>
      </c>
      <c r="D134" s="621">
        <v>18</v>
      </c>
      <c r="E134" s="622" t="s">
        <v>335</v>
      </c>
      <c r="F134" s="620">
        <v>0</v>
      </c>
      <c r="G134" s="621">
        <v>0</v>
      </c>
      <c r="H134" s="623">
        <v>0</v>
      </c>
      <c r="I134" s="620">
        <v>0</v>
      </c>
      <c r="J134" s="621">
        <v>0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18</v>
      </c>
      <c r="D135" s="616">
        <v>18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335</v>
      </c>
    </row>
    <row r="136" spans="1:11" ht="14.4" customHeight="1" thickBot="1" x14ac:dyDescent="0.35">
      <c r="A136" s="634" t="s">
        <v>463</v>
      </c>
      <c r="B136" s="615">
        <v>0</v>
      </c>
      <c r="C136" s="615">
        <v>61.446399999999997</v>
      </c>
      <c r="D136" s="616">
        <v>61.446399999999997</v>
      </c>
      <c r="E136" s="625" t="s">
        <v>335</v>
      </c>
      <c r="F136" s="615">
        <v>0</v>
      </c>
      <c r="G136" s="616">
        <v>0</v>
      </c>
      <c r="H136" s="618">
        <v>28.182120000000001</v>
      </c>
      <c r="I136" s="615">
        <v>-635.52860999999996</v>
      </c>
      <c r="J136" s="616">
        <v>-635.52860999999996</v>
      </c>
      <c r="K136" s="626" t="s">
        <v>335</v>
      </c>
    </row>
    <row r="137" spans="1:11" ht="14.4" customHeight="1" thickBot="1" x14ac:dyDescent="0.35">
      <c r="A137" s="635" t="s">
        <v>464</v>
      </c>
      <c r="B137" s="615">
        <v>0</v>
      </c>
      <c r="C137" s="615">
        <v>0</v>
      </c>
      <c r="D137" s="616">
        <v>0</v>
      </c>
      <c r="E137" s="625" t="s">
        <v>335</v>
      </c>
      <c r="F137" s="615">
        <v>0</v>
      </c>
      <c r="G137" s="616">
        <v>0</v>
      </c>
      <c r="H137" s="618">
        <v>0</v>
      </c>
      <c r="I137" s="615">
        <v>-805.88300000000004</v>
      </c>
      <c r="J137" s="616">
        <v>-805.88300000000004</v>
      </c>
      <c r="K137" s="626" t="s">
        <v>341</v>
      </c>
    </row>
    <row r="138" spans="1:11" ht="14.4" customHeight="1" thickBot="1" x14ac:dyDescent="0.35">
      <c r="A138" s="636" t="s">
        <v>465</v>
      </c>
      <c r="B138" s="620">
        <v>0</v>
      </c>
      <c r="C138" s="620">
        <v>0</v>
      </c>
      <c r="D138" s="621">
        <v>0</v>
      </c>
      <c r="E138" s="622" t="s">
        <v>335</v>
      </c>
      <c r="F138" s="620">
        <v>0</v>
      </c>
      <c r="G138" s="621">
        <v>0</v>
      </c>
      <c r="H138" s="623">
        <v>0</v>
      </c>
      <c r="I138" s="620">
        <v>-805.88300000000004</v>
      </c>
      <c r="J138" s="621">
        <v>-805.88300000000004</v>
      </c>
      <c r="K138" s="624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0</v>
      </c>
      <c r="D139" s="616">
        <v>0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-805.88300000000004</v>
      </c>
      <c r="J139" s="616">
        <v>-805.88300000000004</v>
      </c>
      <c r="K139" s="626" t="s">
        <v>341</v>
      </c>
    </row>
    <row r="140" spans="1:11" ht="14.4" customHeight="1" thickBot="1" x14ac:dyDescent="0.35">
      <c r="A140" s="635" t="s">
        <v>467</v>
      </c>
      <c r="B140" s="615">
        <v>0</v>
      </c>
      <c r="C140" s="615">
        <v>61.446399999999997</v>
      </c>
      <c r="D140" s="616">
        <v>61.446399999999997</v>
      </c>
      <c r="E140" s="625" t="s">
        <v>335</v>
      </c>
      <c r="F140" s="615">
        <v>0</v>
      </c>
      <c r="G140" s="616">
        <v>0</v>
      </c>
      <c r="H140" s="618">
        <v>28.182120000000001</v>
      </c>
      <c r="I140" s="615">
        <v>170.35439</v>
      </c>
      <c r="J140" s="616">
        <v>170.35439</v>
      </c>
      <c r="K140" s="626" t="s">
        <v>335</v>
      </c>
    </row>
    <row r="141" spans="1:11" ht="14.4" customHeight="1" thickBot="1" x14ac:dyDescent="0.35">
      <c r="A141" s="636" t="s">
        <v>468</v>
      </c>
      <c r="B141" s="620">
        <v>0</v>
      </c>
      <c r="C141" s="620">
        <v>38.793399999999998</v>
      </c>
      <c r="D141" s="621">
        <v>38.793399999999998</v>
      </c>
      <c r="E141" s="622" t="s">
        <v>335</v>
      </c>
      <c r="F141" s="620">
        <v>0</v>
      </c>
      <c r="G141" s="621">
        <v>0</v>
      </c>
      <c r="H141" s="623">
        <v>19.08212</v>
      </c>
      <c r="I141" s="620">
        <v>144.78391999999999</v>
      </c>
      <c r="J141" s="621">
        <v>144.78391999999999</v>
      </c>
      <c r="K141" s="624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2.5364</v>
      </c>
      <c r="D142" s="616">
        <v>2.5364</v>
      </c>
      <c r="E142" s="625" t="s">
        <v>335</v>
      </c>
      <c r="F142" s="615">
        <v>0</v>
      </c>
      <c r="G142" s="616">
        <v>0</v>
      </c>
      <c r="H142" s="618">
        <v>0.38212000000000002</v>
      </c>
      <c r="I142" s="615">
        <v>18.096920000000001</v>
      </c>
      <c r="J142" s="616">
        <v>18.096920000000001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6.2039999999999997</v>
      </c>
      <c r="D143" s="616">
        <v>6.2039999999999997</v>
      </c>
      <c r="E143" s="625" t="s">
        <v>341</v>
      </c>
      <c r="F143" s="615">
        <v>0</v>
      </c>
      <c r="G143" s="616">
        <v>0</v>
      </c>
      <c r="H143" s="618">
        <v>4.8</v>
      </c>
      <c r="I143" s="615">
        <v>4.93</v>
      </c>
      <c r="J143" s="616">
        <v>4.93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29.652999999999999</v>
      </c>
      <c r="D144" s="616">
        <v>29.652999999999999</v>
      </c>
      <c r="E144" s="625" t="s">
        <v>335</v>
      </c>
      <c r="F144" s="615">
        <v>0</v>
      </c>
      <c r="G144" s="616">
        <v>0</v>
      </c>
      <c r="H144" s="618">
        <v>13.9</v>
      </c>
      <c r="I144" s="615">
        <v>121.45699999999999</v>
      </c>
      <c r="J144" s="616">
        <v>121.45699999999999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0.4</v>
      </c>
      <c r="D145" s="616">
        <v>0.4</v>
      </c>
      <c r="E145" s="625" t="s">
        <v>335</v>
      </c>
      <c r="F145" s="615">
        <v>0</v>
      </c>
      <c r="G145" s="616">
        <v>0</v>
      </c>
      <c r="H145" s="618">
        <v>0</v>
      </c>
      <c r="I145" s="615">
        <v>0.3</v>
      </c>
      <c r="J145" s="616">
        <v>0.3</v>
      </c>
      <c r="K145" s="626" t="s">
        <v>335</v>
      </c>
    </row>
    <row r="146" spans="1:11" ht="14.4" customHeight="1" thickBot="1" x14ac:dyDescent="0.35">
      <c r="A146" s="636" t="s">
        <v>473</v>
      </c>
      <c r="B146" s="620">
        <v>0</v>
      </c>
      <c r="C146" s="620">
        <v>2</v>
      </c>
      <c r="D146" s="621">
        <v>2</v>
      </c>
      <c r="E146" s="622" t="s">
        <v>341</v>
      </c>
      <c r="F146" s="620">
        <v>0</v>
      </c>
      <c r="G146" s="621">
        <v>0</v>
      </c>
      <c r="H146" s="623">
        <v>0</v>
      </c>
      <c r="I146" s="620">
        <v>0</v>
      </c>
      <c r="J146" s="621">
        <v>0</v>
      </c>
      <c r="K146" s="624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2</v>
      </c>
      <c r="D147" s="616">
        <v>2</v>
      </c>
      <c r="E147" s="625" t="s">
        <v>341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335</v>
      </c>
    </row>
    <row r="148" spans="1:11" ht="14.4" customHeight="1" thickBot="1" x14ac:dyDescent="0.35">
      <c r="A148" s="636" t="s">
        <v>475</v>
      </c>
      <c r="B148" s="620">
        <v>0</v>
      </c>
      <c r="C148" s="620">
        <v>1.3</v>
      </c>
      <c r="D148" s="621">
        <v>1.3</v>
      </c>
      <c r="E148" s="622" t="s">
        <v>341</v>
      </c>
      <c r="F148" s="620">
        <v>0</v>
      </c>
      <c r="G148" s="621">
        <v>0</v>
      </c>
      <c r="H148" s="623">
        <v>0</v>
      </c>
      <c r="I148" s="620">
        <v>0</v>
      </c>
      <c r="J148" s="621">
        <v>0</v>
      </c>
      <c r="K148" s="624" t="s">
        <v>335</v>
      </c>
    </row>
    <row r="149" spans="1:11" ht="14.4" customHeight="1" thickBot="1" x14ac:dyDescent="0.35">
      <c r="A149" s="637" t="s">
        <v>476</v>
      </c>
      <c r="B149" s="615">
        <v>0</v>
      </c>
      <c r="C149" s="615">
        <v>1.3</v>
      </c>
      <c r="D149" s="616">
        <v>1.3</v>
      </c>
      <c r="E149" s="625" t="s">
        <v>341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335</v>
      </c>
    </row>
    <row r="150" spans="1:11" ht="14.4" customHeight="1" thickBot="1" x14ac:dyDescent="0.35">
      <c r="A150" s="639" t="s">
        <v>477</v>
      </c>
      <c r="B150" s="615">
        <v>0</v>
      </c>
      <c r="C150" s="615">
        <v>11.952999999999999</v>
      </c>
      <c r="D150" s="616">
        <v>11.952999999999999</v>
      </c>
      <c r="E150" s="625" t="s">
        <v>341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335</v>
      </c>
    </row>
    <row r="151" spans="1:11" ht="14.4" customHeight="1" thickBot="1" x14ac:dyDescent="0.35">
      <c r="A151" s="637" t="s">
        <v>478</v>
      </c>
      <c r="B151" s="615">
        <v>0</v>
      </c>
      <c r="C151" s="615">
        <v>11.952999999999999</v>
      </c>
      <c r="D151" s="616">
        <v>11.952999999999999</v>
      </c>
      <c r="E151" s="625" t="s">
        <v>341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335</v>
      </c>
    </row>
    <row r="152" spans="1:11" ht="14.4" customHeight="1" thickBot="1" x14ac:dyDescent="0.35">
      <c r="A152" s="636" t="s">
        <v>479</v>
      </c>
      <c r="B152" s="620">
        <v>0</v>
      </c>
      <c r="C152" s="620">
        <v>0</v>
      </c>
      <c r="D152" s="621">
        <v>0</v>
      </c>
      <c r="E152" s="627">
        <v>1</v>
      </c>
      <c r="F152" s="620">
        <v>0</v>
      </c>
      <c r="G152" s="621">
        <v>0</v>
      </c>
      <c r="H152" s="623">
        <v>0</v>
      </c>
      <c r="I152" s="620">
        <v>6.3724699999999999</v>
      </c>
      <c r="J152" s="621">
        <v>6.3724699999999999</v>
      </c>
      <c r="K152" s="624" t="s">
        <v>341</v>
      </c>
    </row>
    <row r="153" spans="1:11" ht="14.4" customHeight="1" thickBot="1" x14ac:dyDescent="0.35">
      <c r="A153" s="637" t="s">
        <v>480</v>
      </c>
      <c r="B153" s="615">
        <v>0</v>
      </c>
      <c r="C153" s="615">
        <v>0</v>
      </c>
      <c r="D153" s="616">
        <v>0</v>
      </c>
      <c r="E153" s="617">
        <v>1</v>
      </c>
      <c r="F153" s="615">
        <v>0</v>
      </c>
      <c r="G153" s="616">
        <v>0</v>
      </c>
      <c r="H153" s="618">
        <v>0</v>
      </c>
      <c r="I153" s="615">
        <v>6.3724699999999999</v>
      </c>
      <c r="J153" s="616">
        <v>6.3724699999999999</v>
      </c>
      <c r="K153" s="626" t="s">
        <v>341</v>
      </c>
    </row>
    <row r="154" spans="1:11" ht="14.4" customHeight="1" thickBot="1" x14ac:dyDescent="0.35">
      <c r="A154" s="639" t="s">
        <v>481</v>
      </c>
      <c r="B154" s="615">
        <v>0</v>
      </c>
      <c r="C154" s="615">
        <v>0</v>
      </c>
      <c r="D154" s="616">
        <v>0</v>
      </c>
      <c r="E154" s="617">
        <v>1</v>
      </c>
      <c r="F154" s="615">
        <v>0</v>
      </c>
      <c r="G154" s="616">
        <v>0</v>
      </c>
      <c r="H154" s="618">
        <v>0</v>
      </c>
      <c r="I154" s="615">
        <v>0.5</v>
      </c>
      <c r="J154" s="616">
        <v>0.5</v>
      </c>
      <c r="K154" s="626" t="s">
        <v>341</v>
      </c>
    </row>
    <row r="155" spans="1:11" ht="14.4" customHeight="1" thickBot="1" x14ac:dyDescent="0.35">
      <c r="A155" s="637" t="s">
        <v>482</v>
      </c>
      <c r="B155" s="615">
        <v>0</v>
      </c>
      <c r="C155" s="615">
        <v>0</v>
      </c>
      <c r="D155" s="616">
        <v>0</v>
      </c>
      <c r="E155" s="617">
        <v>1</v>
      </c>
      <c r="F155" s="615">
        <v>0</v>
      </c>
      <c r="G155" s="616">
        <v>0</v>
      </c>
      <c r="H155" s="618">
        <v>0</v>
      </c>
      <c r="I155" s="615">
        <v>0.5</v>
      </c>
      <c r="J155" s="616">
        <v>0.5</v>
      </c>
      <c r="K155" s="626" t="s">
        <v>341</v>
      </c>
    </row>
    <row r="156" spans="1:11" ht="14.4" customHeight="1" thickBot="1" x14ac:dyDescent="0.35">
      <c r="A156" s="639" t="s">
        <v>483</v>
      </c>
      <c r="B156" s="615">
        <v>0</v>
      </c>
      <c r="C156" s="615">
        <v>7.4</v>
      </c>
      <c r="D156" s="616">
        <v>7.4</v>
      </c>
      <c r="E156" s="625" t="s">
        <v>335</v>
      </c>
      <c r="F156" s="615">
        <v>0</v>
      </c>
      <c r="G156" s="616">
        <v>0</v>
      </c>
      <c r="H156" s="618">
        <v>9.1</v>
      </c>
      <c r="I156" s="615">
        <v>17.600000000000001</v>
      </c>
      <c r="J156" s="616">
        <v>17.600000000000001</v>
      </c>
      <c r="K156" s="626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7.4</v>
      </c>
      <c r="D157" s="616">
        <v>7.4</v>
      </c>
      <c r="E157" s="625" t="s">
        <v>335</v>
      </c>
      <c r="F157" s="615">
        <v>0</v>
      </c>
      <c r="G157" s="616">
        <v>0</v>
      </c>
      <c r="H157" s="618">
        <v>9.1</v>
      </c>
      <c r="I157" s="615">
        <v>17.600000000000001</v>
      </c>
      <c r="J157" s="616">
        <v>17.600000000000001</v>
      </c>
      <c r="K157" s="626" t="s">
        <v>335</v>
      </c>
    </row>
    <row r="158" spans="1:11" ht="14.4" customHeight="1" thickBot="1" x14ac:dyDescent="0.35">
      <c r="A158" s="639" t="s">
        <v>485</v>
      </c>
      <c r="B158" s="615">
        <v>0</v>
      </c>
      <c r="C158" s="615">
        <v>0</v>
      </c>
      <c r="D158" s="616">
        <v>0</v>
      </c>
      <c r="E158" s="617">
        <v>1</v>
      </c>
      <c r="F158" s="615">
        <v>0</v>
      </c>
      <c r="G158" s="616">
        <v>0</v>
      </c>
      <c r="H158" s="618">
        <v>0</v>
      </c>
      <c r="I158" s="615">
        <v>1.0980000000000001</v>
      </c>
      <c r="J158" s="616">
        <v>1.0980000000000001</v>
      </c>
      <c r="K158" s="626" t="s">
        <v>341</v>
      </c>
    </row>
    <row r="159" spans="1:11" ht="14.4" customHeight="1" thickBot="1" x14ac:dyDescent="0.35">
      <c r="A159" s="637" t="s">
        <v>486</v>
      </c>
      <c r="B159" s="615">
        <v>0</v>
      </c>
      <c r="C159" s="615">
        <v>0</v>
      </c>
      <c r="D159" s="616">
        <v>0</v>
      </c>
      <c r="E159" s="617">
        <v>1</v>
      </c>
      <c r="F159" s="615">
        <v>0</v>
      </c>
      <c r="G159" s="616">
        <v>0</v>
      </c>
      <c r="H159" s="618">
        <v>0</v>
      </c>
      <c r="I159" s="615">
        <v>1.0980000000000001</v>
      </c>
      <c r="J159" s="616">
        <v>1.0980000000000001</v>
      </c>
      <c r="K159" s="626" t="s">
        <v>341</v>
      </c>
    </row>
    <row r="160" spans="1:11" ht="14.4" customHeight="1" thickBot="1" x14ac:dyDescent="0.35">
      <c r="A160" s="634" t="s">
        <v>487</v>
      </c>
      <c r="B160" s="615">
        <v>3469.9999999998099</v>
      </c>
      <c r="C160" s="615">
        <v>3841.9057600000001</v>
      </c>
      <c r="D160" s="616">
        <v>371.905760000192</v>
      </c>
      <c r="E160" s="617">
        <v>1.1071774524489999</v>
      </c>
      <c r="F160" s="615">
        <v>5267.9815953844</v>
      </c>
      <c r="G160" s="616">
        <v>4389.9846628203404</v>
      </c>
      <c r="H160" s="618">
        <v>374.27499999999998</v>
      </c>
      <c r="I160" s="615">
        <v>4711.7672400000001</v>
      </c>
      <c r="J160" s="616">
        <v>321.782577179665</v>
      </c>
      <c r="K160" s="619">
        <v>0.89441604050500001</v>
      </c>
    </row>
    <row r="161" spans="1:11" ht="14.4" customHeight="1" thickBot="1" x14ac:dyDescent="0.35">
      <c r="A161" s="635" t="s">
        <v>488</v>
      </c>
      <c r="B161" s="615">
        <v>3469.9999999998099</v>
      </c>
      <c r="C161" s="615">
        <v>3302.6950000000002</v>
      </c>
      <c r="D161" s="616">
        <v>-167.30499999981001</v>
      </c>
      <c r="E161" s="617">
        <v>0.95178530259299998</v>
      </c>
      <c r="F161" s="615">
        <v>4193.9815953844</v>
      </c>
      <c r="G161" s="616">
        <v>3494.98466282034</v>
      </c>
      <c r="H161" s="618">
        <v>374.27499999999998</v>
      </c>
      <c r="I161" s="615">
        <v>3356.578</v>
      </c>
      <c r="J161" s="616">
        <v>-138.40666282033499</v>
      </c>
      <c r="K161" s="619">
        <v>0.80033207672899997</v>
      </c>
    </row>
    <row r="162" spans="1:11" ht="14.4" customHeight="1" thickBot="1" x14ac:dyDescent="0.35">
      <c r="A162" s="636" t="s">
        <v>489</v>
      </c>
      <c r="B162" s="620">
        <v>3469.9999999998099</v>
      </c>
      <c r="C162" s="620">
        <v>3302.6950000000002</v>
      </c>
      <c r="D162" s="621">
        <v>-167.30499999981001</v>
      </c>
      <c r="E162" s="627">
        <v>0.95178530259299998</v>
      </c>
      <c r="F162" s="620">
        <v>4193.9815953844</v>
      </c>
      <c r="G162" s="621">
        <v>3494.98466282034</v>
      </c>
      <c r="H162" s="623">
        <v>374.27499999999998</v>
      </c>
      <c r="I162" s="620">
        <v>3349.8159999999998</v>
      </c>
      <c r="J162" s="621">
        <v>-145.16866282033399</v>
      </c>
      <c r="K162" s="628">
        <v>0.79871976636300002</v>
      </c>
    </row>
    <row r="163" spans="1:11" ht="14.4" customHeight="1" thickBot="1" x14ac:dyDescent="0.35">
      <c r="A163" s="637" t="s">
        <v>490</v>
      </c>
      <c r="B163" s="615">
        <v>85.999999999994998</v>
      </c>
      <c r="C163" s="615">
        <v>85.8</v>
      </c>
      <c r="D163" s="616">
        <v>-0.19999999999500001</v>
      </c>
      <c r="E163" s="617">
        <v>0.99767441860399997</v>
      </c>
      <c r="F163" s="615">
        <v>85.999999999997996</v>
      </c>
      <c r="G163" s="616">
        <v>71.666666666664995</v>
      </c>
      <c r="H163" s="618">
        <v>7.15</v>
      </c>
      <c r="I163" s="615">
        <v>71.5</v>
      </c>
      <c r="J163" s="616">
        <v>-0.16666666666499999</v>
      </c>
      <c r="K163" s="619">
        <v>0.83139534883699995</v>
      </c>
    </row>
    <row r="164" spans="1:11" ht="14.4" customHeight="1" thickBot="1" x14ac:dyDescent="0.35">
      <c r="A164" s="637" t="s">
        <v>491</v>
      </c>
      <c r="B164" s="615">
        <v>507.99999999997198</v>
      </c>
      <c r="C164" s="615">
        <v>512.72900000000004</v>
      </c>
      <c r="D164" s="616">
        <v>4.7290000000279999</v>
      </c>
      <c r="E164" s="617">
        <v>1.009309055118</v>
      </c>
      <c r="F164" s="615">
        <v>529.97894321743297</v>
      </c>
      <c r="G164" s="616">
        <v>441.64911934786102</v>
      </c>
      <c r="H164" s="618">
        <v>71.298000000000002</v>
      </c>
      <c r="I164" s="615">
        <v>475.98399999999998</v>
      </c>
      <c r="J164" s="616">
        <v>34.334880652138999</v>
      </c>
      <c r="K164" s="619">
        <v>0.89811870092400004</v>
      </c>
    </row>
    <row r="165" spans="1:11" ht="14.4" customHeight="1" thickBot="1" x14ac:dyDescent="0.35">
      <c r="A165" s="637" t="s">
        <v>492</v>
      </c>
      <c r="B165" s="615">
        <v>2546.9999999998599</v>
      </c>
      <c r="C165" s="615">
        <v>2324.819</v>
      </c>
      <c r="D165" s="616">
        <v>-222.180999999861</v>
      </c>
      <c r="E165" s="617">
        <v>0.91276756968899997</v>
      </c>
      <c r="F165" s="615">
        <v>2867.99999999995</v>
      </c>
      <c r="G165" s="616">
        <v>2389.99999999996</v>
      </c>
      <c r="H165" s="618">
        <v>242.93100000000001</v>
      </c>
      <c r="I165" s="615">
        <v>2367.1619999999998</v>
      </c>
      <c r="J165" s="616">
        <v>-22.837999999954999</v>
      </c>
      <c r="K165" s="619">
        <v>0.82537029288700003</v>
      </c>
    </row>
    <row r="166" spans="1:11" ht="14.4" customHeight="1" thickBot="1" x14ac:dyDescent="0.35">
      <c r="A166" s="637" t="s">
        <v>493</v>
      </c>
      <c r="B166" s="615">
        <v>70.999999999996007</v>
      </c>
      <c r="C166" s="615">
        <v>119.187</v>
      </c>
      <c r="D166" s="616">
        <v>48.187000000003998</v>
      </c>
      <c r="E166" s="617">
        <v>1.6786901408449999</v>
      </c>
      <c r="F166" s="615">
        <v>317.00265216703201</v>
      </c>
      <c r="G166" s="616">
        <v>264.16887680586001</v>
      </c>
      <c r="H166" s="618">
        <v>22.684999999999999</v>
      </c>
      <c r="I166" s="615">
        <v>209.833</v>
      </c>
      <c r="J166" s="616">
        <v>-54.335876805859002</v>
      </c>
      <c r="K166" s="619">
        <v>0.661928215948</v>
      </c>
    </row>
    <row r="167" spans="1:11" ht="14.4" customHeight="1" thickBot="1" x14ac:dyDescent="0.35">
      <c r="A167" s="637" t="s">
        <v>494</v>
      </c>
      <c r="B167" s="615">
        <v>0</v>
      </c>
      <c r="C167" s="615">
        <v>1.504</v>
      </c>
      <c r="D167" s="616">
        <v>1.504</v>
      </c>
      <c r="E167" s="625" t="s">
        <v>335</v>
      </c>
      <c r="F167" s="615">
        <v>0</v>
      </c>
      <c r="G167" s="616">
        <v>0</v>
      </c>
      <c r="H167" s="618">
        <v>0.27800000000000002</v>
      </c>
      <c r="I167" s="615">
        <v>1.4179999999999999</v>
      </c>
      <c r="J167" s="616">
        <v>1.4179999999999999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257.99999999998602</v>
      </c>
      <c r="C168" s="615">
        <v>258.65600000000001</v>
      </c>
      <c r="D168" s="616">
        <v>0.65600000001400005</v>
      </c>
      <c r="E168" s="617">
        <v>1.0025426356580001</v>
      </c>
      <c r="F168" s="615">
        <v>392.99999999999301</v>
      </c>
      <c r="G168" s="616">
        <v>327.49999999999397</v>
      </c>
      <c r="H168" s="618">
        <v>29.933</v>
      </c>
      <c r="I168" s="615">
        <v>223.91900000000001</v>
      </c>
      <c r="J168" s="616">
        <v>-103.58099999999401</v>
      </c>
      <c r="K168" s="619">
        <v>0.56976844783699998</v>
      </c>
    </row>
    <row r="169" spans="1:11" ht="14.4" customHeight="1" thickBot="1" x14ac:dyDescent="0.35">
      <c r="A169" s="636" t="s">
        <v>496</v>
      </c>
      <c r="B169" s="620">
        <v>0</v>
      </c>
      <c r="C169" s="620">
        <v>0</v>
      </c>
      <c r="D169" s="621">
        <v>0</v>
      </c>
      <c r="E169" s="627">
        <v>1</v>
      </c>
      <c r="F169" s="620">
        <v>0</v>
      </c>
      <c r="G169" s="621">
        <v>0</v>
      </c>
      <c r="H169" s="623">
        <v>0</v>
      </c>
      <c r="I169" s="620">
        <v>6.7619999999999996</v>
      </c>
      <c r="J169" s="621">
        <v>6.7619999999999996</v>
      </c>
      <c r="K169" s="624" t="s">
        <v>341</v>
      </c>
    </row>
    <row r="170" spans="1:11" ht="14.4" customHeight="1" thickBot="1" x14ac:dyDescent="0.35">
      <c r="A170" s="637" t="s">
        <v>497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</v>
      </c>
      <c r="I170" s="615">
        <v>6.7619999999999996</v>
      </c>
      <c r="J170" s="616">
        <v>6.7619999999999996</v>
      </c>
      <c r="K170" s="626" t="s">
        <v>341</v>
      </c>
    </row>
    <row r="171" spans="1:11" ht="14.4" customHeight="1" thickBot="1" x14ac:dyDescent="0.35">
      <c r="A171" s="635" t="s">
        <v>498</v>
      </c>
      <c r="B171" s="615">
        <v>0</v>
      </c>
      <c r="C171" s="615">
        <v>539.21076000000198</v>
      </c>
      <c r="D171" s="616">
        <v>539.21076000000198</v>
      </c>
      <c r="E171" s="625" t="s">
        <v>335</v>
      </c>
      <c r="F171" s="615">
        <v>1074</v>
      </c>
      <c r="G171" s="616">
        <v>895</v>
      </c>
      <c r="H171" s="618">
        <v>0</v>
      </c>
      <c r="I171" s="615">
        <v>1355.1892399999999</v>
      </c>
      <c r="J171" s="616">
        <v>460.18923999999998</v>
      </c>
      <c r="K171" s="619">
        <v>1.2618149348229999</v>
      </c>
    </row>
    <row r="172" spans="1:11" ht="14.4" customHeight="1" thickBot="1" x14ac:dyDescent="0.35">
      <c r="A172" s="636" t="s">
        <v>499</v>
      </c>
      <c r="B172" s="620">
        <v>0</v>
      </c>
      <c r="C172" s="620">
        <v>531.72526000000198</v>
      </c>
      <c r="D172" s="621">
        <v>531.72526000000198</v>
      </c>
      <c r="E172" s="622" t="s">
        <v>335</v>
      </c>
      <c r="F172" s="620">
        <v>1074</v>
      </c>
      <c r="G172" s="621">
        <v>895</v>
      </c>
      <c r="H172" s="623">
        <v>0</v>
      </c>
      <c r="I172" s="620">
        <v>1011.45217</v>
      </c>
      <c r="J172" s="621">
        <v>116.45217</v>
      </c>
      <c r="K172" s="628">
        <v>0.94176179701999996</v>
      </c>
    </row>
    <row r="173" spans="1:11" ht="14.4" customHeight="1" thickBot="1" x14ac:dyDescent="0.35">
      <c r="A173" s="637" t="s">
        <v>500</v>
      </c>
      <c r="B173" s="615">
        <v>0</v>
      </c>
      <c r="C173" s="615">
        <v>531.72526000000198</v>
      </c>
      <c r="D173" s="616">
        <v>531.72526000000198</v>
      </c>
      <c r="E173" s="625" t="s">
        <v>335</v>
      </c>
      <c r="F173" s="615">
        <v>1074</v>
      </c>
      <c r="G173" s="616">
        <v>895</v>
      </c>
      <c r="H173" s="618">
        <v>0</v>
      </c>
      <c r="I173" s="615">
        <v>1011.45217</v>
      </c>
      <c r="J173" s="616">
        <v>116.45217</v>
      </c>
      <c r="K173" s="619">
        <v>0.94176179701999996</v>
      </c>
    </row>
    <row r="174" spans="1:11" ht="14.4" customHeight="1" thickBot="1" x14ac:dyDescent="0.35">
      <c r="A174" s="636" t="s">
        <v>501</v>
      </c>
      <c r="B174" s="620">
        <v>0</v>
      </c>
      <c r="C174" s="620">
        <v>7.4855</v>
      </c>
      <c r="D174" s="621">
        <v>7.4855</v>
      </c>
      <c r="E174" s="622" t="s">
        <v>335</v>
      </c>
      <c r="F174" s="620">
        <v>0</v>
      </c>
      <c r="G174" s="621">
        <v>0</v>
      </c>
      <c r="H174" s="623">
        <v>0</v>
      </c>
      <c r="I174" s="620">
        <v>8.39</v>
      </c>
      <c r="J174" s="621">
        <v>8.39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3.19</v>
      </c>
      <c r="D175" s="616">
        <v>3.19</v>
      </c>
      <c r="E175" s="625" t="s">
        <v>335</v>
      </c>
      <c r="F175" s="615">
        <v>0</v>
      </c>
      <c r="G175" s="616">
        <v>0</v>
      </c>
      <c r="H175" s="618">
        <v>0</v>
      </c>
      <c r="I175" s="615">
        <v>8.39</v>
      </c>
      <c r="J175" s="616">
        <v>8.39</v>
      </c>
      <c r="K175" s="626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4.2954999999999997</v>
      </c>
      <c r="D176" s="616">
        <v>4.2954999999999997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0</v>
      </c>
      <c r="C177" s="620">
        <v>0</v>
      </c>
      <c r="D177" s="621">
        <v>0</v>
      </c>
      <c r="E177" s="627">
        <v>1</v>
      </c>
      <c r="F177" s="620">
        <v>0</v>
      </c>
      <c r="G177" s="621">
        <v>0</v>
      </c>
      <c r="H177" s="623">
        <v>0</v>
      </c>
      <c r="I177" s="620">
        <v>62.738500000000002</v>
      </c>
      <c r="J177" s="621">
        <v>62.738500000000002</v>
      </c>
      <c r="K177" s="624" t="s">
        <v>341</v>
      </c>
    </row>
    <row r="178" spans="1:11" ht="14.4" customHeight="1" thickBot="1" x14ac:dyDescent="0.35">
      <c r="A178" s="637" t="s">
        <v>505</v>
      </c>
      <c r="B178" s="615">
        <v>0</v>
      </c>
      <c r="C178" s="615">
        <v>0</v>
      </c>
      <c r="D178" s="616">
        <v>0</v>
      </c>
      <c r="E178" s="617">
        <v>1</v>
      </c>
      <c r="F178" s="615">
        <v>0</v>
      </c>
      <c r="G178" s="616">
        <v>0</v>
      </c>
      <c r="H178" s="618">
        <v>0</v>
      </c>
      <c r="I178" s="615">
        <v>62.738500000000002</v>
      </c>
      <c r="J178" s="616">
        <v>62.738500000000002</v>
      </c>
      <c r="K178" s="626" t="s">
        <v>341</v>
      </c>
    </row>
    <row r="179" spans="1:11" ht="14.4" customHeight="1" thickBot="1" x14ac:dyDescent="0.35">
      <c r="A179" s="636" t="s">
        <v>506</v>
      </c>
      <c r="B179" s="620">
        <v>0</v>
      </c>
      <c r="C179" s="620">
        <v>0</v>
      </c>
      <c r="D179" s="621">
        <v>0</v>
      </c>
      <c r="E179" s="622" t="s">
        <v>335</v>
      </c>
      <c r="F179" s="620">
        <v>0</v>
      </c>
      <c r="G179" s="621">
        <v>0</v>
      </c>
      <c r="H179" s="623">
        <v>0</v>
      </c>
      <c r="I179" s="620">
        <v>176.75837000000001</v>
      </c>
      <c r="J179" s="621">
        <v>176.75837000000001</v>
      </c>
      <c r="K179" s="624" t="s">
        <v>341</v>
      </c>
    </row>
    <row r="180" spans="1:11" ht="14.4" customHeight="1" thickBot="1" x14ac:dyDescent="0.35">
      <c r="A180" s="637" t="s">
        <v>507</v>
      </c>
      <c r="B180" s="615">
        <v>0</v>
      </c>
      <c r="C180" s="615">
        <v>0</v>
      </c>
      <c r="D180" s="616">
        <v>0</v>
      </c>
      <c r="E180" s="625" t="s">
        <v>335</v>
      </c>
      <c r="F180" s="615">
        <v>0</v>
      </c>
      <c r="G180" s="616">
        <v>0</v>
      </c>
      <c r="H180" s="618">
        <v>0</v>
      </c>
      <c r="I180" s="615">
        <v>176.75837000000001</v>
      </c>
      <c r="J180" s="616">
        <v>176.75837000000001</v>
      </c>
      <c r="K180" s="626" t="s">
        <v>341</v>
      </c>
    </row>
    <row r="181" spans="1:11" ht="14.4" customHeight="1" thickBot="1" x14ac:dyDescent="0.35">
      <c r="A181" s="636" t="s">
        <v>508</v>
      </c>
      <c r="B181" s="620">
        <v>0</v>
      </c>
      <c r="C181" s="620">
        <v>0</v>
      </c>
      <c r="D181" s="621">
        <v>0</v>
      </c>
      <c r="E181" s="622" t="s">
        <v>335</v>
      </c>
      <c r="F181" s="620">
        <v>0</v>
      </c>
      <c r="G181" s="621">
        <v>0</v>
      </c>
      <c r="H181" s="623">
        <v>0</v>
      </c>
      <c r="I181" s="620">
        <v>95.850200000000001</v>
      </c>
      <c r="J181" s="621">
        <v>95.850200000000001</v>
      </c>
      <c r="K181" s="624" t="s">
        <v>341</v>
      </c>
    </row>
    <row r="182" spans="1:11" ht="14.4" customHeight="1" thickBot="1" x14ac:dyDescent="0.35">
      <c r="A182" s="637" t="s">
        <v>509</v>
      </c>
      <c r="B182" s="615">
        <v>0</v>
      </c>
      <c r="C182" s="615">
        <v>0</v>
      </c>
      <c r="D182" s="616">
        <v>0</v>
      </c>
      <c r="E182" s="625" t="s">
        <v>335</v>
      </c>
      <c r="F182" s="615">
        <v>0</v>
      </c>
      <c r="G182" s="616">
        <v>0</v>
      </c>
      <c r="H182" s="618">
        <v>0</v>
      </c>
      <c r="I182" s="615">
        <v>95.850200000000001</v>
      </c>
      <c r="J182" s="616">
        <v>95.850200000000001</v>
      </c>
      <c r="K182" s="626" t="s">
        <v>341</v>
      </c>
    </row>
    <row r="183" spans="1:11" ht="14.4" customHeight="1" thickBot="1" x14ac:dyDescent="0.35">
      <c r="A183" s="633" t="s">
        <v>510</v>
      </c>
      <c r="B183" s="615">
        <v>368076.970832263</v>
      </c>
      <c r="C183" s="615">
        <v>431317.54407</v>
      </c>
      <c r="D183" s="616">
        <v>63240.573237737299</v>
      </c>
      <c r="E183" s="617">
        <v>1.1718134473190001</v>
      </c>
      <c r="F183" s="615">
        <v>448784.69656639802</v>
      </c>
      <c r="G183" s="616">
        <v>373987.247138665</v>
      </c>
      <c r="H183" s="618">
        <v>54031.131170000001</v>
      </c>
      <c r="I183" s="615">
        <v>432226.1581</v>
      </c>
      <c r="J183" s="616">
        <v>58238.910961334797</v>
      </c>
      <c r="K183" s="619">
        <v>0.96310360269999995</v>
      </c>
    </row>
    <row r="184" spans="1:11" ht="14.4" customHeight="1" thickBot="1" x14ac:dyDescent="0.35">
      <c r="A184" s="634" t="s">
        <v>511</v>
      </c>
      <c r="B184" s="615">
        <v>366956.12516590999</v>
      </c>
      <c r="C184" s="615">
        <v>430366.21042000002</v>
      </c>
      <c r="D184" s="616">
        <v>63410.085254090103</v>
      </c>
      <c r="E184" s="617">
        <v>1.172800182107</v>
      </c>
      <c r="F184" s="615">
        <v>448604.74235459499</v>
      </c>
      <c r="G184" s="616">
        <v>373837.285295496</v>
      </c>
      <c r="H184" s="618">
        <v>53949.602120000003</v>
      </c>
      <c r="I184" s="615">
        <v>431996.01108999999</v>
      </c>
      <c r="J184" s="616">
        <v>58158.725794503902</v>
      </c>
      <c r="K184" s="619">
        <v>0.96297691554099996</v>
      </c>
    </row>
    <row r="185" spans="1:11" ht="14.4" customHeight="1" thickBot="1" x14ac:dyDescent="0.35">
      <c r="A185" s="635" t="s">
        <v>512</v>
      </c>
      <c r="B185" s="615">
        <v>366956.12516590999</v>
      </c>
      <c r="C185" s="615">
        <v>430366.21042000002</v>
      </c>
      <c r="D185" s="616">
        <v>63410.085254090103</v>
      </c>
      <c r="E185" s="617">
        <v>1.172800182107</v>
      </c>
      <c r="F185" s="615">
        <v>448604.74235459499</v>
      </c>
      <c r="G185" s="616">
        <v>373837.285295496</v>
      </c>
      <c r="H185" s="618">
        <v>53949.602120000003</v>
      </c>
      <c r="I185" s="615">
        <v>431996.01108999999</v>
      </c>
      <c r="J185" s="616">
        <v>58158.725794503902</v>
      </c>
      <c r="K185" s="619">
        <v>0.96297691554099996</v>
      </c>
    </row>
    <row r="186" spans="1:11" ht="14.4" customHeight="1" thickBot="1" x14ac:dyDescent="0.35">
      <c r="A186" s="636" t="s">
        <v>513</v>
      </c>
      <c r="B186" s="620">
        <v>489.044360819693</v>
      </c>
      <c r="C186" s="620">
        <v>148.66854000000001</v>
      </c>
      <c r="D186" s="621">
        <v>-340.37582081969299</v>
      </c>
      <c r="E186" s="627">
        <v>0.30399806624999998</v>
      </c>
      <c r="F186" s="620">
        <v>146.73059035630899</v>
      </c>
      <c r="G186" s="621">
        <v>122.27549196359</v>
      </c>
      <c r="H186" s="623">
        <v>11.231719999999999</v>
      </c>
      <c r="I186" s="620">
        <v>156.55783</v>
      </c>
      <c r="J186" s="621">
        <v>34.282338036409001</v>
      </c>
      <c r="K186" s="628">
        <v>1.066974716177</v>
      </c>
    </row>
    <row r="187" spans="1:11" ht="14.4" customHeight="1" thickBot="1" x14ac:dyDescent="0.35">
      <c r="A187" s="637" t="s">
        <v>514</v>
      </c>
      <c r="B187" s="615">
        <v>97.218555436407996</v>
      </c>
      <c r="C187" s="615">
        <v>116.89149999999999</v>
      </c>
      <c r="D187" s="616">
        <v>19.672944563590999</v>
      </c>
      <c r="E187" s="617">
        <v>1.202357918972</v>
      </c>
      <c r="F187" s="615">
        <v>116.211725158202</v>
      </c>
      <c r="G187" s="616">
        <v>96.843104298501004</v>
      </c>
      <c r="H187" s="618">
        <v>6.2830000000000004</v>
      </c>
      <c r="I187" s="615">
        <v>128.57148000000001</v>
      </c>
      <c r="J187" s="616">
        <v>31.728375701497999</v>
      </c>
      <c r="K187" s="619">
        <v>1.1063554888710001</v>
      </c>
    </row>
    <row r="188" spans="1:11" ht="14.4" customHeight="1" thickBot="1" x14ac:dyDescent="0.35">
      <c r="A188" s="637" t="s">
        <v>515</v>
      </c>
      <c r="B188" s="615">
        <v>10.515824359542</v>
      </c>
      <c r="C188" s="615">
        <v>5.2061999999999999</v>
      </c>
      <c r="D188" s="616">
        <v>-5.3096243595420001</v>
      </c>
      <c r="E188" s="617">
        <v>0.49508244165999998</v>
      </c>
      <c r="F188" s="615">
        <v>5.2829132859649999</v>
      </c>
      <c r="G188" s="616">
        <v>4.4024277383039996</v>
      </c>
      <c r="H188" s="618">
        <v>0</v>
      </c>
      <c r="I188" s="615">
        <v>2.3483999999999998</v>
      </c>
      <c r="J188" s="616">
        <v>-2.0540277383040002</v>
      </c>
      <c r="K188" s="619">
        <v>0.44452745537900001</v>
      </c>
    </row>
    <row r="189" spans="1:11" ht="14.4" customHeight="1" thickBot="1" x14ac:dyDescent="0.35">
      <c r="A189" s="637" t="s">
        <v>516</v>
      </c>
      <c r="B189" s="615">
        <v>372.23094668877297</v>
      </c>
      <c r="C189" s="615">
        <v>22.649170000000002</v>
      </c>
      <c r="D189" s="616">
        <v>-349.581776688773</v>
      </c>
      <c r="E189" s="617">
        <v>6.0847090231000003E-2</v>
      </c>
      <c r="F189" s="615">
        <v>21.182488784488001</v>
      </c>
      <c r="G189" s="616">
        <v>17.652073987072999</v>
      </c>
      <c r="H189" s="618">
        <v>4.5152200000000002</v>
      </c>
      <c r="I189" s="615">
        <v>20.325040000000001</v>
      </c>
      <c r="J189" s="616">
        <v>2.672966012926</v>
      </c>
      <c r="K189" s="619">
        <v>0.95952086682399995</v>
      </c>
    </row>
    <row r="190" spans="1:11" ht="14.4" customHeight="1" thickBot="1" x14ac:dyDescent="0.35">
      <c r="A190" s="637" t="s">
        <v>517</v>
      </c>
      <c r="B190" s="615">
        <v>9.0790343349690001</v>
      </c>
      <c r="C190" s="615">
        <v>3.9216700000000002</v>
      </c>
      <c r="D190" s="616">
        <v>-5.1573643349690004</v>
      </c>
      <c r="E190" s="617">
        <v>0.43194792037399998</v>
      </c>
      <c r="F190" s="615">
        <v>4.053463127653</v>
      </c>
      <c r="G190" s="616">
        <v>3.3778859397100001</v>
      </c>
      <c r="H190" s="618">
        <v>0.4335</v>
      </c>
      <c r="I190" s="615">
        <v>5.3129099999999996</v>
      </c>
      <c r="J190" s="616">
        <v>1.9350240602890001</v>
      </c>
      <c r="K190" s="619">
        <v>1.3107088513409999</v>
      </c>
    </row>
    <row r="191" spans="1:11" ht="14.4" customHeight="1" thickBot="1" x14ac:dyDescent="0.35">
      <c r="A191" s="636" t="s">
        <v>518</v>
      </c>
      <c r="B191" s="620">
        <v>125.001743510854</v>
      </c>
      <c r="C191" s="620">
        <v>866.65202999999997</v>
      </c>
      <c r="D191" s="621">
        <v>741.65028648914597</v>
      </c>
      <c r="E191" s="627">
        <v>6.9331195362460001</v>
      </c>
      <c r="F191" s="620">
        <v>0</v>
      </c>
      <c r="G191" s="621">
        <v>0</v>
      </c>
      <c r="H191" s="623">
        <v>1.9465699999999999</v>
      </c>
      <c r="I191" s="620">
        <v>241.79703000000001</v>
      </c>
      <c r="J191" s="621">
        <v>241.79703000000001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125.001743510854</v>
      </c>
      <c r="C192" s="615">
        <v>866.28572999999994</v>
      </c>
      <c r="D192" s="616">
        <v>741.28398648914595</v>
      </c>
      <c r="E192" s="617">
        <v>6.9301891771189998</v>
      </c>
      <c r="F192" s="615">
        <v>0</v>
      </c>
      <c r="G192" s="616">
        <v>0</v>
      </c>
      <c r="H192" s="618">
        <v>1.87507</v>
      </c>
      <c r="I192" s="615">
        <v>241.53192999999999</v>
      </c>
      <c r="J192" s="616">
        <v>241.53192999999999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0.36630000000000001</v>
      </c>
      <c r="D193" s="616">
        <v>0.36630000000000001</v>
      </c>
      <c r="E193" s="625" t="s">
        <v>335</v>
      </c>
      <c r="F193" s="615">
        <v>0</v>
      </c>
      <c r="G193" s="616">
        <v>0</v>
      </c>
      <c r="H193" s="618">
        <v>7.1499999999999994E-2</v>
      </c>
      <c r="I193" s="615">
        <v>0.2651</v>
      </c>
      <c r="J193" s="616">
        <v>0.2651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23.079775599348</v>
      </c>
      <c r="C194" s="620">
        <v>26.706399999999999</v>
      </c>
      <c r="D194" s="621">
        <v>3.626624400651</v>
      </c>
      <c r="E194" s="627">
        <v>1.157134300766</v>
      </c>
      <c r="F194" s="620">
        <v>46.999686113751999</v>
      </c>
      <c r="G194" s="621">
        <v>39.166405094792999</v>
      </c>
      <c r="H194" s="623">
        <v>3.3664999999999998</v>
      </c>
      <c r="I194" s="620">
        <v>26.284559999999999</v>
      </c>
      <c r="J194" s="621">
        <v>-12.881845094793</v>
      </c>
      <c r="K194" s="628">
        <v>0.55924969235699995</v>
      </c>
    </row>
    <row r="195" spans="1:11" ht="14.4" customHeight="1" thickBot="1" x14ac:dyDescent="0.35">
      <c r="A195" s="637" t="s">
        <v>522</v>
      </c>
      <c r="B195" s="615">
        <v>16.078390525524</v>
      </c>
      <c r="C195" s="615">
        <v>21.351600000000001</v>
      </c>
      <c r="D195" s="616">
        <v>5.2732094744750002</v>
      </c>
      <c r="E195" s="617">
        <v>1.3279687395390001</v>
      </c>
      <c r="F195" s="615">
        <v>46.999686113751999</v>
      </c>
      <c r="G195" s="616">
        <v>39.166405094792999</v>
      </c>
      <c r="H195" s="618">
        <v>4.5499999999999999E-2</v>
      </c>
      <c r="I195" s="615">
        <v>2.4731900000000002</v>
      </c>
      <c r="J195" s="616">
        <v>-36.693215094792997</v>
      </c>
      <c r="K195" s="619">
        <v>5.2621415258000001E-2</v>
      </c>
    </row>
    <row r="196" spans="1:11" ht="14.4" customHeight="1" thickBot="1" x14ac:dyDescent="0.35">
      <c r="A196" s="637" t="s">
        <v>523</v>
      </c>
      <c r="B196" s="615">
        <v>7.0013850738230001</v>
      </c>
      <c r="C196" s="615">
        <v>5.3548</v>
      </c>
      <c r="D196" s="616">
        <v>-1.6465850738229999</v>
      </c>
      <c r="E196" s="617">
        <v>0.76482009538600004</v>
      </c>
      <c r="F196" s="615">
        <v>0</v>
      </c>
      <c r="G196" s="616">
        <v>0</v>
      </c>
      <c r="H196" s="618">
        <v>3.3210000000000002</v>
      </c>
      <c r="I196" s="615">
        <v>23.81137</v>
      </c>
      <c r="J196" s="616">
        <v>23.81137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0</v>
      </c>
      <c r="C197" s="620">
        <v>-5.3487200000000001</v>
      </c>
      <c r="D197" s="621">
        <v>-5.3487200000000001</v>
      </c>
      <c r="E197" s="622" t="s">
        <v>341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-5.1132499999999999</v>
      </c>
      <c r="D198" s="616">
        <v>-5.1132499999999999</v>
      </c>
      <c r="E198" s="625" t="s">
        <v>341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-0.23547000000000001</v>
      </c>
      <c r="D199" s="616">
        <v>-0.23547000000000001</v>
      </c>
      <c r="E199" s="625" t="s">
        <v>341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6" t="s">
        <v>527</v>
      </c>
      <c r="B200" s="620">
        <v>0.99999968363900005</v>
      </c>
      <c r="C200" s="620">
        <v>0.66869999999999996</v>
      </c>
      <c r="D200" s="621">
        <v>-0.33129968363899998</v>
      </c>
      <c r="E200" s="627">
        <v>0.66870021155000003</v>
      </c>
      <c r="F200" s="620">
        <v>1</v>
      </c>
      <c r="G200" s="621">
        <v>0.83333333333299997</v>
      </c>
      <c r="H200" s="623">
        <v>0.216</v>
      </c>
      <c r="I200" s="620">
        <v>1.3095000000000001</v>
      </c>
      <c r="J200" s="621">
        <v>0.47616666666599999</v>
      </c>
      <c r="K200" s="628">
        <v>1.3095000000000001</v>
      </c>
    </row>
    <row r="201" spans="1:11" ht="14.4" customHeight="1" thickBot="1" x14ac:dyDescent="0.35">
      <c r="A201" s="637" t="s">
        <v>528</v>
      </c>
      <c r="B201" s="615">
        <v>0.99999968363900005</v>
      </c>
      <c r="C201" s="615">
        <v>0.66869999999999996</v>
      </c>
      <c r="D201" s="616">
        <v>-0.33129968363899998</v>
      </c>
      <c r="E201" s="617">
        <v>0.66870021155000003</v>
      </c>
      <c r="F201" s="615">
        <v>1</v>
      </c>
      <c r="G201" s="616">
        <v>0.83333333333299997</v>
      </c>
      <c r="H201" s="618">
        <v>0.216</v>
      </c>
      <c r="I201" s="615">
        <v>1.3095000000000001</v>
      </c>
      <c r="J201" s="616">
        <v>0.47616666666599999</v>
      </c>
      <c r="K201" s="619">
        <v>1.3095000000000001</v>
      </c>
    </row>
    <row r="202" spans="1:11" ht="14.4" customHeight="1" thickBot="1" x14ac:dyDescent="0.35">
      <c r="A202" s="636" t="s">
        <v>529</v>
      </c>
      <c r="B202" s="620">
        <v>366317.99928629602</v>
      </c>
      <c r="C202" s="620">
        <v>416391.39055000001</v>
      </c>
      <c r="D202" s="621">
        <v>50073.391263703699</v>
      </c>
      <c r="E202" s="627">
        <v>1.1366937779770001</v>
      </c>
      <c r="F202" s="620">
        <v>448410.01207812497</v>
      </c>
      <c r="G202" s="621">
        <v>373675.010065104</v>
      </c>
      <c r="H202" s="623">
        <v>53932.841330000003</v>
      </c>
      <c r="I202" s="620">
        <v>425836.58597000001</v>
      </c>
      <c r="J202" s="621">
        <v>52161.575904895697</v>
      </c>
      <c r="K202" s="628">
        <v>0.94965896054900001</v>
      </c>
    </row>
    <row r="203" spans="1:11" ht="14.4" customHeight="1" thickBot="1" x14ac:dyDescent="0.35">
      <c r="A203" s="637" t="s">
        <v>530</v>
      </c>
      <c r="B203" s="615">
        <v>99258.999700758606</v>
      </c>
      <c r="C203" s="615">
        <v>119801.79158999999</v>
      </c>
      <c r="D203" s="616">
        <v>20542.791889241402</v>
      </c>
      <c r="E203" s="617">
        <v>1.206961504258</v>
      </c>
      <c r="F203" s="615">
        <v>148935</v>
      </c>
      <c r="G203" s="616">
        <v>124112.5</v>
      </c>
      <c r="H203" s="618">
        <v>17162.676869999999</v>
      </c>
      <c r="I203" s="615">
        <v>131391.79456000001</v>
      </c>
      <c r="J203" s="616">
        <v>7279.2945599999102</v>
      </c>
      <c r="K203" s="619">
        <v>0.88220898082999999</v>
      </c>
    </row>
    <row r="204" spans="1:11" ht="14.4" customHeight="1" thickBot="1" x14ac:dyDescent="0.35">
      <c r="A204" s="637" t="s">
        <v>531</v>
      </c>
      <c r="B204" s="615">
        <v>114401.999585538</v>
      </c>
      <c r="C204" s="615">
        <v>140754.64056999999</v>
      </c>
      <c r="D204" s="616">
        <v>26352.640984462301</v>
      </c>
      <c r="E204" s="617">
        <v>1.2303512270750001</v>
      </c>
      <c r="F204" s="615">
        <v>140872</v>
      </c>
      <c r="G204" s="616">
        <v>117393.33333333299</v>
      </c>
      <c r="H204" s="618">
        <v>18101.491910000001</v>
      </c>
      <c r="I204" s="615">
        <v>145622.59166000001</v>
      </c>
      <c r="J204" s="616">
        <v>28229.258326666699</v>
      </c>
      <c r="K204" s="619">
        <v>1.0337227529949999</v>
      </c>
    </row>
    <row r="205" spans="1:11" ht="14.4" customHeight="1" thickBot="1" x14ac:dyDescent="0.35">
      <c r="A205" s="637" t="s">
        <v>532</v>
      </c>
      <c r="B205" s="615">
        <v>81486</v>
      </c>
      <c r="C205" s="615">
        <v>79014.162469999996</v>
      </c>
      <c r="D205" s="616">
        <v>-2471.8375299999998</v>
      </c>
      <c r="E205" s="617">
        <v>0.96966549431799998</v>
      </c>
      <c r="F205" s="615">
        <v>76439.012078125001</v>
      </c>
      <c r="G205" s="616">
        <v>63699.176731770902</v>
      </c>
      <c r="H205" s="618">
        <v>8184.5595599999997</v>
      </c>
      <c r="I205" s="615">
        <v>70619.274009999994</v>
      </c>
      <c r="J205" s="616">
        <v>6920.0972782291401</v>
      </c>
      <c r="K205" s="619">
        <v>0.92386429507699996</v>
      </c>
    </row>
    <row r="206" spans="1:11" ht="14.4" customHeight="1" thickBot="1" x14ac:dyDescent="0.35">
      <c r="A206" s="637" t="s">
        <v>533</v>
      </c>
      <c r="B206" s="615">
        <v>71171</v>
      </c>
      <c r="C206" s="615">
        <v>76820.795920000004</v>
      </c>
      <c r="D206" s="616">
        <v>5649.7959199999996</v>
      </c>
      <c r="E206" s="617">
        <v>1.079383399418</v>
      </c>
      <c r="F206" s="615">
        <v>82164</v>
      </c>
      <c r="G206" s="616">
        <v>68470</v>
      </c>
      <c r="H206" s="618">
        <v>10484.11299</v>
      </c>
      <c r="I206" s="615">
        <v>78202.925740000006</v>
      </c>
      <c r="J206" s="616">
        <v>9732.9257399999897</v>
      </c>
      <c r="K206" s="619">
        <v>0.95179063507100004</v>
      </c>
    </row>
    <row r="207" spans="1:11" ht="14.4" customHeight="1" thickBot="1" x14ac:dyDescent="0.35">
      <c r="A207" s="636" t="s">
        <v>534</v>
      </c>
      <c r="B207" s="620">
        <v>0</v>
      </c>
      <c r="C207" s="620">
        <v>12937.47292</v>
      </c>
      <c r="D207" s="621">
        <v>12937.47292</v>
      </c>
      <c r="E207" s="622" t="s">
        <v>335</v>
      </c>
      <c r="F207" s="620">
        <v>0</v>
      </c>
      <c r="G207" s="621">
        <v>0</v>
      </c>
      <c r="H207" s="623">
        <v>0</v>
      </c>
      <c r="I207" s="620">
        <v>5733.4762000000001</v>
      </c>
      <c r="J207" s="621">
        <v>5733.4762000000001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9090.6749500000005</v>
      </c>
      <c r="D208" s="616">
        <v>9090.6749500000005</v>
      </c>
      <c r="E208" s="625" t="s">
        <v>341</v>
      </c>
      <c r="F208" s="615">
        <v>0</v>
      </c>
      <c r="G208" s="616">
        <v>0</v>
      </c>
      <c r="H208" s="618">
        <v>0</v>
      </c>
      <c r="I208" s="615">
        <v>731.00075000000004</v>
      </c>
      <c r="J208" s="616">
        <v>731.00075000000004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3846.7979700000001</v>
      </c>
      <c r="D209" s="616">
        <v>3846.7979700000001</v>
      </c>
      <c r="E209" s="625" t="s">
        <v>335</v>
      </c>
      <c r="F209" s="615">
        <v>0</v>
      </c>
      <c r="G209" s="616">
        <v>0</v>
      </c>
      <c r="H209" s="618">
        <v>0</v>
      </c>
      <c r="I209" s="615">
        <v>5002.4754499999999</v>
      </c>
      <c r="J209" s="616">
        <v>5002.4754499999999</v>
      </c>
      <c r="K209" s="626" t="s">
        <v>335</v>
      </c>
    </row>
    <row r="210" spans="1:11" ht="14.4" customHeight="1" thickBot="1" x14ac:dyDescent="0.35">
      <c r="A210" s="634" t="s">
        <v>537</v>
      </c>
      <c r="B210" s="615">
        <v>1076.8456663528</v>
      </c>
      <c r="C210" s="615">
        <v>909.50364999999999</v>
      </c>
      <c r="D210" s="616">
        <v>-167.34201635280101</v>
      </c>
      <c r="E210" s="617">
        <v>0.84459981445599996</v>
      </c>
      <c r="F210" s="615">
        <v>50.954211802960003</v>
      </c>
      <c r="G210" s="616">
        <v>42.461843169132997</v>
      </c>
      <c r="H210" s="618">
        <v>8.5950500000000005</v>
      </c>
      <c r="I210" s="615">
        <v>47.120010000000001</v>
      </c>
      <c r="J210" s="616">
        <v>4.6581668308659996</v>
      </c>
      <c r="K210" s="619">
        <v>0.92475201426300002</v>
      </c>
    </row>
    <row r="211" spans="1:11" ht="14.4" customHeight="1" thickBot="1" x14ac:dyDescent="0.35">
      <c r="A211" s="635" t="s">
        <v>538</v>
      </c>
      <c r="B211" s="615">
        <v>1025.91040596983</v>
      </c>
      <c r="C211" s="615">
        <v>806.25593000000003</v>
      </c>
      <c r="D211" s="616">
        <v>-219.654475969826</v>
      </c>
      <c r="E211" s="617">
        <v>0.785893120206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6" t="s">
        <v>539</v>
      </c>
      <c r="B212" s="620">
        <v>1025.91040596983</v>
      </c>
      <c r="C212" s="620">
        <v>806.25593000000003</v>
      </c>
      <c r="D212" s="621">
        <v>-219.654475969826</v>
      </c>
      <c r="E212" s="627">
        <v>0.785893120206</v>
      </c>
      <c r="F212" s="620">
        <v>0</v>
      </c>
      <c r="G212" s="621">
        <v>0</v>
      </c>
      <c r="H212" s="623">
        <v>0</v>
      </c>
      <c r="I212" s="620">
        <v>0</v>
      </c>
      <c r="J212" s="621">
        <v>0</v>
      </c>
      <c r="K212" s="624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508.78897000000001</v>
      </c>
      <c r="D213" s="616">
        <v>508.78897000000001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0</v>
      </c>
      <c r="J213" s="616">
        <v>0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3.7389999999999999</v>
      </c>
      <c r="D214" s="616">
        <v>3.7389999999999999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113.82537000000001</v>
      </c>
      <c r="D215" s="616">
        <v>113.82537000000001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74.69605</v>
      </c>
      <c r="D216" s="616">
        <v>74.69605</v>
      </c>
      <c r="E216" s="625" t="s">
        <v>335</v>
      </c>
      <c r="F216" s="615">
        <v>0</v>
      </c>
      <c r="G216" s="616">
        <v>0</v>
      </c>
      <c r="H216" s="618">
        <v>0</v>
      </c>
      <c r="I216" s="615">
        <v>0</v>
      </c>
      <c r="J216" s="616">
        <v>0</v>
      </c>
      <c r="K216" s="626" t="s">
        <v>335</v>
      </c>
    </row>
    <row r="217" spans="1:11" ht="14.4" customHeight="1" thickBot="1" x14ac:dyDescent="0.35">
      <c r="A217" s="637" t="s">
        <v>544</v>
      </c>
      <c r="B217" s="615">
        <v>0</v>
      </c>
      <c r="C217" s="615">
        <v>105.20654</v>
      </c>
      <c r="D217" s="616">
        <v>105.20654</v>
      </c>
      <c r="E217" s="625" t="s">
        <v>335</v>
      </c>
      <c r="F217" s="615">
        <v>0</v>
      </c>
      <c r="G217" s="616">
        <v>0</v>
      </c>
      <c r="H217" s="618">
        <v>0</v>
      </c>
      <c r="I217" s="615">
        <v>0</v>
      </c>
      <c r="J217" s="616">
        <v>0</v>
      </c>
      <c r="K217" s="626" t="s">
        <v>335</v>
      </c>
    </row>
    <row r="218" spans="1:11" ht="14.4" customHeight="1" thickBot="1" x14ac:dyDescent="0.35">
      <c r="A218" s="640" t="s">
        <v>545</v>
      </c>
      <c r="B218" s="620">
        <v>50.935260382974</v>
      </c>
      <c r="C218" s="620">
        <v>103.24772</v>
      </c>
      <c r="D218" s="621">
        <v>52.312459617024999</v>
      </c>
      <c r="E218" s="627">
        <v>2.0270382289920001</v>
      </c>
      <c r="F218" s="620">
        <v>50.954211802960003</v>
      </c>
      <c r="G218" s="621">
        <v>42.461843169132997</v>
      </c>
      <c r="H218" s="623">
        <v>8.5950500000000005</v>
      </c>
      <c r="I218" s="620">
        <v>47.120010000000001</v>
      </c>
      <c r="J218" s="621">
        <v>4.6581668308659996</v>
      </c>
      <c r="K218" s="628">
        <v>0.92475201426300002</v>
      </c>
    </row>
    <row r="219" spans="1:11" ht="14.4" customHeight="1" thickBot="1" x14ac:dyDescent="0.35">
      <c r="A219" s="636" t="s">
        <v>546</v>
      </c>
      <c r="B219" s="620">
        <v>0</v>
      </c>
      <c r="C219" s="620">
        <v>13.25489</v>
      </c>
      <c r="D219" s="621">
        <v>13.25489</v>
      </c>
      <c r="E219" s="622" t="s">
        <v>335</v>
      </c>
      <c r="F219" s="620">
        <v>0</v>
      </c>
      <c r="G219" s="621">
        <v>0</v>
      </c>
      <c r="H219" s="623">
        <v>2.0000000000000002E-5</v>
      </c>
      <c r="I219" s="620">
        <v>1.0499999999999999E-3</v>
      </c>
      <c r="J219" s="621">
        <v>1.0499999999999999E-3</v>
      </c>
      <c r="K219" s="624" t="s">
        <v>335</v>
      </c>
    </row>
    <row r="220" spans="1:11" ht="14.4" customHeight="1" thickBot="1" x14ac:dyDescent="0.35">
      <c r="A220" s="637" t="s">
        <v>547</v>
      </c>
      <c r="B220" s="615">
        <v>0</v>
      </c>
      <c r="C220" s="615">
        <v>1.89E-3</v>
      </c>
      <c r="D220" s="616">
        <v>1.89E-3</v>
      </c>
      <c r="E220" s="625" t="s">
        <v>335</v>
      </c>
      <c r="F220" s="615">
        <v>0</v>
      </c>
      <c r="G220" s="616">
        <v>0</v>
      </c>
      <c r="H220" s="618">
        <v>2.0000000000000002E-5</v>
      </c>
      <c r="I220" s="615">
        <v>1.0499999999999999E-3</v>
      </c>
      <c r="J220" s="616">
        <v>1.0499999999999999E-3</v>
      </c>
      <c r="K220" s="626" t="s">
        <v>335</v>
      </c>
    </row>
    <row r="221" spans="1:11" ht="14.4" customHeight="1" thickBot="1" x14ac:dyDescent="0.35">
      <c r="A221" s="637" t="s">
        <v>548</v>
      </c>
      <c r="B221" s="615">
        <v>0</v>
      </c>
      <c r="C221" s="615">
        <v>13.253</v>
      </c>
      <c r="D221" s="616">
        <v>13.253</v>
      </c>
      <c r="E221" s="625" t="s">
        <v>341</v>
      </c>
      <c r="F221" s="615">
        <v>0</v>
      </c>
      <c r="G221" s="616">
        <v>0</v>
      </c>
      <c r="H221" s="618">
        <v>0</v>
      </c>
      <c r="I221" s="615">
        <v>0</v>
      </c>
      <c r="J221" s="616">
        <v>0</v>
      </c>
      <c r="K221" s="626" t="s">
        <v>335</v>
      </c>
    </row>
    <row r="222" spans="1:11" ht="14.4" customHeight="1" thickBot="1" x14ac:dyDescent="0.35">
      <c r="A222" s="636" t="s">
        <v>549</v>
      </c>
      <c r="B222" s="620">
        <v>50.935260382974</v>
      </c>
      <c r="C222" s="620">
        <v>89.992829999999998</v>
      </c>
      <c r="D222" s="621">
        <v>39.057569617025003</v>
      </c>
      <c r="E222" s="627">
        <v>1.7668080878220001</v>
      </c>
      <c r="F222" s="620">
        <v>50.954211802960003</v>
      </c>
      <c r="G222" s="621">
        <v>42.461843169132997</v>
      </c>
      <c r="H222" s="623">
        <v>8.5950299999999995</v>
      </c>
      <c r="I222" s="620">
        <v>47.118960000000001</v>
      </c>
      <c r="J222" s="621">
        <v>4.6571168308660003</v>
      </c>
      <c r="K222" s="628">
        <v>0.924731407527</v>
      </c>
    </row>
    <row r="223" spans="1:11" ht="14.4" customHeight="1" thickBot="1" x14ac:dyDescent="0.35">
      <c r="A223" s="637" t="s">
        <v>550</v>
      </c>
      <c r="B223" s="615">
        <v>0</v>
      </c>
      <c r="C223" s="615">
        <v>1.893</v>
      </c>
      <c r="D223" s="616">
        <v>1.893</v>
      </c>
      <c r="E223" s="625" t="s">
        <v>335</v>
      </c>
      <c r="F223" s="615">
        <v>0</v>
      </c>
      <c r="G223" s="616">
        <v>0</v>
      </c>
      <c r="H223" s="618">
        <v>0</v>
      </c>
      <c r="I223" s="615">
        <v>0.24299999999999999</v>
      </c>
      <c r="J223" s="616">
        <v>0.24299999999999999</v>
      </c>
      <c r="K223" s="626" t="s">
        <v>335</v>
      </c>
    </row>
    <row r="224" spans="1:11" ht="14.4" customHeight="1" thickBot="1" x14ac:dyDescent="0.35">
      <c r="A224" s="637" t="s">
        <v>551</v>
      </c>
      <c r="B224" s="615">
        <v>0.28427129978600002</v>
      </c>
      <c r="C224" s="615">
        <v>0.29520000000000002</v>
      </c>
      <c r="D224" s="616">
        <v>1.0928700213000001E-2</v>
      </c>
      <c r="E224" s="617">
        <v>1.038444613374</v>
      </c>
      <c r="F224" s="615">
        <v>0.30322271977199999</v>
      </c>
      <c r="G224" s="616">
        <v>0.25268559980999999</v>
      </c>
      <c r="H224" s="618">
        <v>0</v>
      </c>
      <c r="I224" s="615">
        <v>0</v>
      </c>
      <c r="J224" s="616">
        <v>-0.25268559980999999</v>
      </c>
      <c r="K224" s="619">
        <v>0</v>
      </c>
    </row>
    <row r="225" spans="1:11" ht="14.4" customHeight="1" thickBot="1" x14ac:dyDescent="0.35">
      <c r="A225" s="637" t="s">
        <v>552</v>
      </c>
      <c r="B225" s="615">
        <v>50.650989083188001</v>
      </c>
      <c r="C225" s="615">
        <v>52.866630000000001</v>
      </c>
      <c r="D225" s="616">
        <v>2.2156409168110001</v>
      </c>
      <c r="E225" s="617">
        <v>1.0437432902470001</v>
      </c>
      <c r="F225" s="615">
        <v>50.650989083188001</v>
      </c>
      <c r="G225" s="616">
        <v>42.209157569322997</v>
      </c>
      <c r="H225" s="618">
        <v>8.5950299999999995</v>
      </c>
      <c r="I225" s="615">
        <v>46.875959999999999</v>
      </c>
      <c r="J225" s="616">
        <v>4.6668024306760003</v>
      </c>
      <c r="K225" s="619">
        <v>0.925469785456</v>
      </c>
    </row>
    <row r="226" spans="1:11" ht="14.4" customHeight="1" thickBot="1" x14ac:dyDescent="0.35">
      <c r="A226" s="637" t="s">
        <v>553</v>
      </c>
      <c r="B226" s="615">
        <v>0</v>
      </c>
      <c r="C226" s="615">
        <v>34.938000000000002</v>
      </c>
      <c r="D226" s="616">
        <v>34.938000000000002</v>
      </c>
      <c r="E226" s="625" t="s">
        <v>341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335</v>
      </c>
    </row>
    <row r="227" spans="1:11" ht="14.4" customHeight="1" thickBot="1" x14ac:dyDescent="0.35">
      <c r="A227" s="634" t="s">
        <v>554</v>
      </c>
      <c r="B227" s="615">
        <v>43.999999999998998</v>
      </c>
      <c r="C227" s="615">
        <v>41.83</v>
      </c>
      <c r="D227" s="616">
        <v>-2.1699999999989998</v>
      </c>
      <c r="E227" s="617">
        <v>0.95068181818099995</v>
      </c>
      <c r="F227" s="615">
        <v>129</v>
      </c>
      <c r="G227" s="616">
        <v>107.5</v>
      </c>
      <c r="H227" s="618">
        <v>72.933999999999997</v>
      </c>
      <c r="I227" s="615">
        <v>183.02699999999999</v>
      </c>
      <c r="J227" s="616">
        <v>75.527000000000001</v>
      </c>
      <c r="K227" s="619">
        <v>1.418813953488</v>
      </c>
    </row>
    <row r="228" spans="1:11" ht="14.4" customHeight="1" thickBot="1" x14ac:dyDescent="0.35">
      <c r="A228" s="640" t="s">
        <v>555</v>
      </c>
      <c r="B228" s="620">
        <v>43.999999999998998</v>
      </c>
      <c r="C228" s="620">
        <v>41.83</v>
      </c>
      <c r="D228" s="621">
        <v>-2.1699999999989998</v>
      </c>
      <c r="E228" s="627">
        <v>0.95068181818099995</v>
      </c>
      <c r="F228" s="620">
        <v>129</v>
      </c>
      <c r="G228" s="621">
        <v>107.5</v>
      </c>
      <c r="H228" s="623">
        <v>72.933999999999997</v>
      </c>
      <c r="I228" s="620">
        <v>183.02699999999999</v>
      </c>
      <c r="J228" s="621">
        <v>75.527000000000001</v>
      </c>
      <c r="K228" s="628">
        <v>1.418813953488</v>
      </c>
    </row>
    <row r="229" spans="1:11" ht="14.4" customHeight="1" thickBot="1" x14ac:dyDescent="0.35">
      <c r="A229" s="636" t="s">
        <v>556</v>
      </c>
      <c r="B229" s="620">
        <v>43.999999999998998</v>
      </c>
      <c r="C229" s="620">
        <v>22.11</v>
      </c>
      <c r="D229" s="621">
        <v>-21.889999999998999</v>
      </c>
      <c r="E229" s="627">
        <v>0.50249999999999995</v>
      </c>
      <c r="F229" s="620">
        <v>129</v>
      </c>
      <c r="G229" s="621">
        <v>107.5</v>
      </c>
      <c r="H229" s="623">
        <v>64.659000000000006</v>
      </c>
      <c r="I229" s="620">
        <v>129.31800000000001</v>
      </c>
      <c r="J229" s="621">
        <v>21.818000000000001</v>
      </c>
      <c r="K229" s="628">
        <v>1.0024651162789999</v>
      </c>
    </row>
    <row r="230" spans="1:11" ht="14.4" customHeight="1" thickBot="1" x14ac:dyDescent="0.35">
      <c r="A230" s="637" t="s">
        <v>557</v>
      </c>
      <c r="B230" s="615">
        <v>43.999999999998998</v>
      </c>
      <c r="C230" s="615">
        <v>22.11</v>
      </c>
      <c r="D230" s="616">
        <v>-21.889999999998999</v>
      </c>
      <c r="E230" s="617">
        <v>0.50249999999999995</v>
      </c>
      <c r="F230" s="615">
        <v>129</v>
      </c>
      <c r="G230" s="616">
        <v>107.5</v>
      </c>
      <c r="H230" s="618">
        <v>64.659000000000006</v>
      </c>
      <c r="I230" s="615">
        <v>129.31800000000001</v>
      </c>
      <c r="J230" s="616">
        <v>21.818000000000001</v>
      </c>
      <c r="K230" s="619">
        <v>1.0024651162789999</v>
      </c>
    </row>
    <row r="231" spans="1:11" ht="14.4" customHeight="1" thickBot="1" x14ac:dyDescent="0.35">
      <c r="A231" s="639" t="s">
        <v>558</v>
      </c>
      <c r="B231" s="615">
        <v>0</v>
      </c>
      <c r="C231" s="615">
        <v>19.72</v>
      </c>
      <c r="D231" s="616">
        <v>19.72</v>
      </c>
      <c r="E231" s="625" t="s">
        <v>341</v>
      </c>
      <c r="F231" s="615">
        <v>0</v>
      </c>
      <c r="G231" s="616">
        <v>0</v>
      </c>
      <c r="H231" s="618">
        <v>8.2750000000000004</v>
      </c>
      <c r="I231" s="615">
        <v>53.709000000000003</v>
      </c>
      <c r="J231" s="616">
        <v>53.709000000000003</v>
      </c>
      <c r="K231" s="626" t="s">
        <v>335</v>
      </c>
    </row>
    <row r="232" spans="1:11" ht="14.4" customHeight="1" thickBot="1" x14ac:dyDescent="0.35">
      <c r="A232" s="637" t="s">
        <v>559</v>
      </c>
      <c r="B232" s="615">
        <v>0</v>
      </c>
      <c r="C232" s="615">
        <v>19.72</v>
      </c>
      <c r="D232" s="616">
        <v>19.72</v>
      </c>
      <c r="E232" s="625" t="s">
        <v>341</v>
      </c>
      <c r="F232" s="615">
        <v>0</v>
      </c>
      <c r="G232" s="616">
        <v>0</v>
      </c>
      <c r="H232" s="618">
        <v>8.2750000000000004</v>
      </c>
      <c r="I232" s="615">
        <v>53.709000000000003</v>
      </c>
      <c r="J232" s="616">
        <v>53.709000000000003</v>
      </c>
      <c r="K232" s="626" t="s">
        <v>335</v>
      </c>
    </row>
    <row r="233" spans="1:11" ht="14.4" customHeight="1" thickBot="1" x14ac:dyDescent="0.35">
      <c r="A233" s="633" t="s">
        <v>560</v>
      </c>
      <c r="B233" s="615">
        <v>13566.577779122899</v>
      </c>
      <c r="C233" s="615">
        <v>14474.52037</v>
      </c>
      <c r="D233" s="616">
        <v>907.94259087705495</v>
      </c>
      <c r="E233" s="617">
        <v>1.066924953784</v>
      </c>
      <c r="F233" s="615">
        <v>12906.123901332599</v>
      </c>
      <c r="G233" s="616">
        <v>10755.1032511105</v>
      </c>
      <c r="H233" s="618">
        <v>1537.6269500000001</v>
      </c>
      <c r="I233" s="615">
        <v>13752.12774</v>
      </c>
      <c r="J233" s="616">
        <v>2997.0244888895199</v>
      </c>
      <c r="K233" s="619">
        <v>1.0655505746830001</v>
      </c>
    </row>
    <row r="234" spans="1:11" ht="14.4" customHeight="1" thickBot="1" x14ac:dyDescent="0.35">
      <c r="A234" s="638" t="s">
        <v>561</v>
      </c>
      <c r="B234" s="620">
        <v>13566.577779122899</v>
      </c>
      <c r="C234" s="620">
        <v>14474.52037</v>
      </c>
      <c r="D234" s="621">
        <v>907.94259087705495</v>
      </c>
      <c r="E234" s="627">
        <v>1.066924953784</v>
      </c>
      <c r="F234" s="620">
        <v>12906.123901332599</v>
      </c>
      <c r="G234" s="621">
        <v>10755.1032511105</v>
      </c>
      <c r="H234" s="623">
        <v>1537.6269500000001</v>
      </c>
      <c r="I234" s="620">
        <v>13752.12774</v>
      </c>
      <c r="J234" s="621">
        <v>2997.0244888895199</v>
      </c>
      <c r="K234" s="628">
        <v>1.0655505746830001</v>
      </c>
    </row>
    <row r="235" spans="1:11" ht="14.4" customHeight="1" thickBot="1" x14ac:dyDescent="0.35">
      <c r="A235" s="640" t="s">
        <v>54</v>
      </c>
      <c r="B235" s="620">
        <v>13566.577779122899</v>
      </c>
      <c r="C235" s="620">
        <v>14474.52037</v>
      </c>
      <c r="D235" s="621">
        <v>907.94259087705495</v>
      </c>
      <c r="E235" s="627">
        <v>1.066924953784</v>
      </c>
      <c r="F235" s="620">
        <v>12906.123901332599</v>
      </c>
      <c r="G235" s="621">
        <v>10755.1032511105</v>
      </c>
      <c r="H235" s="623">
        <v>1537.6269500000001</v>
      </c>
      <c r="I235" s="620">
        <v>13752.12774</v>
      </c>
      <c r="J235" s="621">
        <v>2997.0244888895199</v>
      </c>
      <c r="K235" s="628">
        <v>1.0655505746830001</v>
      </c>
    </row>
    <row r="236" spans="1:11" ht="14.4" customHeight="1" thickBot="1" x14ac:dyDescent="0.35">
      <c r="A236" s="636" t="s">
        <v>562</v>
      </c>
      <c r="B236" s="620">
        <v>132.99999999999801</v>
      </c>
      <c r="C236" s="620">
        <v>173.02592999999999</v>
      </c>
      <c r="D236" s="621">
        <v>40.025930000000997</v>
      </c>
      <c r="E236" s="627">
        <v>1.3009468421049999</v>
      </c>
      <c r="F236" s="620">
        <v>100</v>
      </c>
      <c r="G236" s="621">
        <v>83.333333333333002</v>
      </c>
      <c r="H236" s="623">
        <v>14.136100000000001</v>
      </c>
      <c r="I236" s="620">
        <v>141.36099999999999</v>
      </c>
      <c r="J236" s="621">
        <v>58.027666666666001</v>
      </c>
      <c r="K236" s="628">
        <v>1.41361</v>
      </c>
    </row>
    <row r="237" spans="1:11" ht="14.4" customHeight="1" thickBot="1" x14ac:dyDescent="0.35">
      <c r="A237" s="637" t="s">
        <v>563</v>
      </c>
      <c r="B237" s="615">
        <v>132.99999999999801</v>
      </c>
      <c r="C237" s="615">
        <v>173.02592999999999</v>
      </c>
      <c r="D237" s="616">
        <v>40.025930000000997</v>
      </c>
      <c r="E237" s="617">
        <v>1.3009468421049999</v>
      </c>
      <c r="F237" s="615">
        <v>100</v>
      </c>
      <c r="G237" s="616">
        <v>83.333333333333002</v>
      </c>
      <c r="H237" s="618">
        <v>14.136100000000001</v>
      </c>
      <c r="I237" s="615">
        <v>141.36099999999999</v>
      </c>
      <c r="J237" s="616">
        <v>58.027666666666001</v>
      </c>
      <c r="K237" s="619">
        <v>1.41361</v>
      </c>
    </row>
    <row r="238" spans="1:11" ht="14.4" customHeight="1" thickBot="1" x14ac:dyDescent="0.35">
      <c r="A238" s="636" t="s">
        <v>564</v>
      </c>
      <c r="B238" s="620">
        <v>999.33642716166503</v>
      </c>
      <c r="C238" s="620">
        <v>864.59500000000003</v>
      </c>
      <c r="D238" s="621">
        <v>-134.741427161666</v>
      </c>
      <c r="E238" s="627">
        <v>0.86516910271699998</v>
      </c>
      <c r="F238" s="620">
        <v>874.12390133257702</v>
      </c>
      <c r="G238" s="621">
        <v>728.43658444381401</v>
      </c>
      <c r="H238" s="623">
        <v>149.19756000000001</v>
      </c>
      <c r="I238" s="620">
        <v>1106.75262</v>
      </c>
      <c r="J238" s="621">
        <v>378.31603555618602</v>
      </c>
      <c r="K238" s="628">
        <v>1.2661278547720001</v>
      </c>
    </row>
    <row r="239" spans="1:11" ht="14.4" customHeight="1" thickBot="1" x14ac:dyDescent="0.35">
      <c r="A239" s="637" t="s">
        <v>565</v>
      </c>
      <c r="B239" s="615">
        <v>999.33642716166503</v>
      </c>
      <c r="C239" s="615">
        <v>864.59500000000003</v>
      </c>
      <c r="D239" s="616">
        <v>-134.741427161666</v>
      </c>
      <c r="E239" s="617">
        <v>0.86516910271699998</v>
      </c>
      <c r="F239" s="615">
        <v>874.12390133257702</v>
      </c>
      <c r="G239" s="616">
        <v>728.43658444381401</v>
      </c>
      <c r="H239" s="618">
        <v>149.19756000000001</v>
      </c>
      <c r="I239" s="615">
        <v>1106.75262</v>
      </c>
      <c r="J239" s="616">
        <v>378.31603555618602</v>
      </c>
      <c r="K239" s="619">
        <v>1.2661278547720001</v>
      </c>
    </row>
    <row r="240" spans="1:11" ht="14.4" customHeight="1" thickBot="1" x14ac:dyDescent="0.35">
      <c r="A240" s="636" t="s">
        <v>566</v>
      </c>
      <c r="B240" s="620">
        <v>1202.2413519614299</v>
      </c>
      <c r="C240" s="620">
        <v>1317.5906</v>
      </c>
      <c r="D240" s="621">
        <v>115.349248038574</v>
      </c>
      <c r="E240" s="627">
        <v>1.095945167624</v>
      </c>
      <c r="F240" s="620">
        <v>1442</v>
      </c>
      <c r="G240" s="621">
        <v>1201.6666666666699</v>
      </c>
      <c r="H240" s="623">
        <v>113.36347000000001</v>
      </c>
      <c r="I240" s="620">
        <v>1050.22047</v>
      </c>
      <c r="J240" s="621">
        <v>-151.44619666666699</v>
      </c>
      <c r="K240" s="628">
        <v>0.72830823162199998</v>
      </c>
    </row>
    <row r="241" spans="1:11" ht="14.4" customHeight="1" thickBot="1" x14ac:dyDescent="0.35">
      <c r="A241" s="637" t="s">
        <v>567</v>
      </c>
      <c r="B241" s="615">
        <v>1202.2413519614299</v>
      </c>
      <c r="C241" s="615">
        <v>1317.5906</v>
      </c>
      <c r="D241" s="616">
        <v>115.349248038574</v>
      </c>
      <c r="E241" s="617">
        <v>1.095945167624</v>
      </c>
      <c r="F241" s="615">
        <v>1442</v>
      </c>
      <c r="G241" s="616">
        <v>1201.6666666666699</v>
      </c>
      <c r="H241" s="618">
        <v>113.36347000000001</v>
      </c>
      <c r="I241" s="615">
        <v>1050.22047</v>
      </c>
      <c r="J241" s="616">
        <v>-151.44619666666699</v>
      </c>
      <c r="K241" s="619">
        <v>0.72830823162199998</v>
      </c>
    </row>
    <row r="242" spans="1:11" ht="14.4" customHeight="1" thickBot="1" x14ac:dyDescent="0.35">
      <c r="A242" s="636" t="s">
        <v>568</v>
      </c>
      <c r="B242" s="620">
        <v>0</v>
      </c>
      <c r="C242" s="620">
        <v>9.3130000000000006</v>
      </c>
      <c r="D242" s="621">
        <v>9.3130000000000006</v>
      </c>
      <c r="E242" s="622" t="s">
        <v>335</v>
      </c>
      <c r="F242" s="620">
        <v>0</v>
      </c>
      <c r="G242" s="621">
        <v>0</v>
      </c>
      <c r="H242" s="623">
        <v>0.246</v>
      </c>
      <c r="I242" s="620">
        <v>4.2990000000000004</v>
      </c>
      <c r="J242" s="621">
        <v>4.2990000000000004</v>
      </c>
      <c r="K242" s="624" t="s">
        <v>341</v>
      </c>
    </row>
    <row r="243" spans="1:11" ht="14.4" customHeight="1" thickBot="1" x14ac:dyDescent="0.35">
      <c r="A243" s="637" t="s">
        <v>569</v>
      </c>
      <c r="B243" s="615">
        <v>0</v>
      </c>
      <c r="C243" s="615">
        <v>9.3130000000000006</v>
      </c>
      <c r="D243" s="616">
        <v>9.3130000000000006</v>
      </c>
      <c r="E243" s="625" t="s">
        <v>335</v>
      </c>
      <c r="F243" s="615">
        <v>0</v>
      </c>
      <c r="G243" s="616">
        <v>0</v>
      </c>
      <c r="H243" s="618">
        <v>0.246</v>
      </c>
      <c r="I243" s="615">
        <v>4.2990000000000004</v>
      </c>
      <c r="J243" s="616">
        <v>4.2990000000000004</v>
      </c>
      <c r="K243" s="626" t="s">
        <v>341</v>
      </c>
    </row>
    <row r="244" spans="1:11" ht="14.4" customHeight="1" thickBot="1" x14ac:dyDescent="0.35">
      <c r="A244" s="636" t="s">
        <v>570</v>
      </c>
      <c r="B244" s="620">
        <v>2275.99999999997</v>
      </c>
      <c r="C244" s="620">
        <v>2018.12057</v>
      </c>
      <c r="D244" s="621">
        <v>-257.87942999997</v>
      </c>
      <c r="E244" s="627">
        <v>0.88669620825999995</v>
      </c>
      <c r="F244" s="620">
        <v>2724</v>
      </c>
      <c r="G244" s="621">
        <v>2270</v>
      </c>
      <c r="H244" s="623">
        <v>203.89966999999999</v>
      </c>
      <c r="I244" s="620">
        <v>1982.3045500000001</v>
      </c>
      <c r="J244" s="621">
        <v>-287.69544999999999</v>
      </c>
      <c r="K244" s="628">
        <v>0.72771826358199998</v>
      </c>
    </row>
    <row r="245" spans="1:11" ht="14.4" customHeight="1" thickBot="1" x14ac:dyDescent="0.35">
      <c r="A245" s="637" t="s">
        <v>571</v>
      </c>
      <c r="B245" s="615">
        <v>2274.99999999997</v>
      </c>
      <c r="C245" s="615">
        <v>2017.73669</v>
      </c>
      <c r="D245" s="616">
        <v>-257.26330999996998</v>
      </c>
      <c r="E245" s="617">
        <v>0.88691722637299997</v>
      </c>
      <c r="F245" s="615">
        <v>2703</v>
      </c>
      <c r="G245" s="616">
        <v>2252.5</v>
      </c>
      <c r="H245" s="618">
        <v>201.09029000000001</v>
      </c>
      <c r="I245" s="615">
        <v>1963.7401</v>
      </c>
      <c r="J245" s="616">
        <v>-288.75990000000002</v>
      </c>
      <c r="K245" s="619">
        <v>0.72650392156800003</v>
      </c>
    </row>
    <row r="246" spans="1:11" ht="14.4" customHeight="1" thickBot="1" x14ac:dyDescent="0.35">
      <c r="A246" s="637" t="s">
        <v>572</v>
      </c>
      <c r="B246" s="615">
        <v>0.99999999999900002</v>
      </c>
      <c r="C246" s="615">
        <v>0.38388</v>
      </c>
      <c r="D246" s="616">
        <v>-0.61611999999900002</v>
      </c>
      <c r="E246" s="617">
        <v>0.38388</v>
      </c>
      <c r="F246" s="615">
        <v>21</v>
      </c>
      <c r="G246" s="616">
        <v>17.5</v>
      </c>
      <c r="H246" s="618">
        <v>2.80938</v>
      </c>
      <c r="I246" s="615">
        <v>18.564450000000001</v>
      </c>
      <c r="J246" s="616">
        <v>1.0644499999999999</v>
      </c>
      <c r="K246" s="619">
        <v>0.88402142857099997</v>
      </c>
    </row>
    <row r="247" spans="1:11" ht="14.4" customHeight="1" thickBot="1" x14ac:dyDescent="0.35">
      <c r="A247" s="636" t="s">
        <v>573</v>
      </c>
      <c r="B247" s="620">
        <v>0</v>
      </c>
      <c r="C247" s="620">
        <v>2484.0407</v>
      </c>
      <c r="D247" s="621">
        <v>2484.0407</v>
      </c>
      <c r="E247" s="622" t="s">
        <v>335</v>
      </c>
      <c r="F247" s="620">
        <v>0</v>
      </c>
      <c r="G247" s="621">
        <v>0</v>
      </c>
      <c r="H247" s="623">
        <v>242.35054</v>
      </c>
      <c r="I247" s="620">
        <v>2493.68532</v>
      </c>
      <c r="J247" s="621">
        <v>2493.68532</v>
      </c>
      <c r="K247" s="624" t="s">
        <v>341</v>
      </c>
    </row>
    <row r="248" spans="1:11" ht="14.4" customHeight="1" thickBot="1" x14ac:dyDescent="0.35">
      <c r="A248" s="637" t="s">
        <v>574</v>
      </c>
      <c r="B248" s="615">
        <v>0</v>
      </c>
      <c r="C248" s="615">
        <v>149.92367999999999</v>
      </c>
      <c r="D248" s="616">
        <v>149.92367999999999</v>
      </c>
      <c r="E248" s="625" t="s">
        <v>335</v>
      </c>
      <c r="F248" s="615">
        <v>0</v>
      </c>
      <c r="G248" s="616">
        <v>0</v>
      </c>
      <c r="H248" s="618">
        <v>0</v>
      </c>
      <c r="I248" s="615">
        <v>157.27287999999999</v>
      </c>
      <c r="J248" s="616">
        <v>157.27287999999999</v>
      </c>
      <c r="K248" s="626" t="s">
        <v>341</v>
      </c>
    </row>
    <row r="249" spans="1:11" ht="14.4" customHeight="1" thickBot="1" x14ac:dyDescent="0.35">
      <c r="A249" s="637" t="s">
        <v>575</v>
      </c>
      <c r="B249" s="615">
        <v>0</v>
      </c>
      <c r="C249" s="615">
        <v>2298.4216799999999</v>
      </c>
      <c r="D249" s="616">
        <v>2298.4216799999999</v>
      </c>
      <c r="E249" s="625" t="s">
        <v>335</v>
      </c>
      <c r="F249" s="615">
        <v>0</v>
      </c>
      <c r="G249" s="616">
        <v>0</v>
      </c>
      <c r="H249" s="618">
        <v>242.35054</v>
      </c>
      <c r="I249" s="615">
        <v>2336.4124400000001</v>
      </c>
      <c r="J249" s="616">
        <v>2336.4124400000001</v>
      </c>
      <c r="K249" s="626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35.695340000000002</v>
      </c>
      <c r="D250" s="616">
        <v>35.695340000000002</v>
      </c>
      <c r="E250" s="625" t="s">
        <v>335</v>
      </c>
      <c r="F250" s="615">
        <v>0</v>
      </c>
      <c r="G250" s="616">
        <v>0</v>
      </c>
      <c r="H250" s="618">
        <v>0</v>
      </c>
      <c r="I250" s="615">
        <v>0</v>
      </c>
      <c r="J250" s="616">
        <v>0</v>
      </c>
      <c r="K250" s="619">
        <v>0</v>
      </c>
    </row>
    <row r="251" spans="1:11" ht="14.4" customHeight="1" thickBot="1" x14ac:dyDescent="0.35">
      <c r="A251" s="636" t="s">
        <v>577</v>
      </c>
      <c r="B251" s="620">
        <v>8955.9999999998799</v>
      </c>
      <c r="C251" s="620">
        <v>7607.83457</v>
      </c>
      <c r="D251" s="621">
        <v>-1348.16542999988</v>
      </c>
      <c r="E251" s="627">
        <v>0.84946790643100001</v>
      </c>
      <c r="F251" s="620">
        <v>7766</v>
      </c>
      <c r="G251" s="621">
        <v>6471.6666666666697</v>
      </c>
      <c r="H251" s="623">
        <v>814.43361000000004</v>
      </c>
      <c r="I251" s="620">
        <v>6973.5047800000002</v>
      </c>
      <c r="J251" s="621">
        <v>501.83811333333199</v>
      </c>
      <c r="K251" s="628">
        <v>0.89795322946099998</v>
      </c>
    </row>
    <row r="252" spans="1:11" ht="14.4" customHeight="1" thickBot="1" x14ac:dyDescent="0.35">
      <c r="A252" s="637" t="s">
        <v>578</v>
      </c>
      <c r="B252" s="615">
        <v>8955.9999999998799</v>
      </c>
      <c r="C252" s="615">
        <v>7607.83457</v>
      </c>
      <c r="D252" s="616">
        <v>-1348.16542999988</v>
      </c>
      <c r="E252" s="617">
        <v>0.84946790643100001</v>
      </c>
      <c r="F252" s="615">
        <v>7766</v>
      </c>
      <c r="G252" s="616">
        <v>6471.6666666666697</v>
      </c>
      <c r="H252" s="618">
        <v>814.43361000000004</v>
      </c>
      <c r="I252" s="615">
        <v>6973.5047800000002</v>
      </c>
      <c r="J252" s="616">
        <v>501.83811333333199</v>
      </c>
      <c r="K252" s="619">
        <v>0.89795322946099998</v>
      </c>
    </row>
    <row r="253" spans="1:11" ht="14.4" customHeight="1" thickBot="1" x14ac:dyDescent="0.35">
      <c r="A253" s="641" t="s">
        <v>579</v>
      </c>
      <c r="B253" s="620">
        <v>0</v>
      </c>
      <c r="C253" s="620">
        <v>3958.16507</v>
      </c>
      <c r="D253" s="621">
        <v>3958.16507</v>
      </c>
      <c r="E253" s="622" t="s">
        <v>335</v>
      </c>
      <c r="F253" s="620">
        <v>0</v>
      </c>
      <c r="G253" s="621">
        <v>0</v>
      </c>
      <c r="H253" s="623">
        <v>334.14652999999998</v>
      </c>
      <c r="I253" s="620">
        <v>3831.1312499999999</v>
      </c>
      <c r="J253" s="621">
        <v>3831.1312499999999</v>
      </c>
      <c r="K253" s="624" t="s">
        <v>341</v>
      </c>
    </row>
    <row r="254" spans="1:11" ht="14.4" customHeight="1" thickBot="1" x14ac:dyDescent="0.35">
      <c r="A254" s="638" t="s">
        <v>580</v>
      </c>
      <c r="B254" s="620">
        <v>0</v>
      </c>
      <c r="C254" s="620">
        <v>3958.16507</v>
      </c>
      <c r="D254" s="621">
        <v>3958.16507</v>
      </c>
      <c r="E254" s="622" t="s">
        <v>335</v>
      </c>
      <c r="F254" s="620">
        <v>0</v>
      </c>
      <c r="G254" s="621">
        <v>0</v>
      </c>
      <c r="H254" s="623">
        <v>334.14652999999998</v>
      </c>
      <c r="I254" s="620">
        <v>3831.1312499999999</v>
      </c>
      <c r="J254" s="621">
        <v>3831.1312499999999</v>
      </c>
      <c r="K254" s="624" t="s">
        <v>341</v>
      </c>
    </row>
    <row r="255" spans="1:11" ht="14.4" customHeight="1" thickBot="1" x14ac:dyDescent="0.35">
      <c r="A255" s="640" t="s">
        <v>581</v>
      </c>
      <c r="B255" s="620">
        <v>0</v>
      </c>
      <c r="C255" s="620">
        <v>3958.16507</v>
      </c>
      <c r="D255" s="621">
        <v>3958.16507</v>
      </c>
      <c r="E255" s="622" t="s">
        <v>335</v>
      </c>
      <c r="F255" s="620">
        <v>0</v>
      </c>
      <c r="G255" s="621">
        <v>0</v>
      </c>
      <c r="H255" s="623">
        <v>334.14652999999998</v>
      </c>
      <c r="I255" s="620">
        <v>3831.1312499999999</v>
      </c>
      <c r="J255" s="621">
        <v>3831.1312499999999</v>
      </c>
      <c r="K255" s="624" t="s">
        <v>341</v>
      </c>
    </row>
    <row r="256" spans="1:11" ht="14.4" customHeight="1" thickBot="1" x14ac:dyDescent="0.35">
      <c r="A256" s="636" t="s">
        <v>582</v>
      </c>
      <c r="B256" s="620">
        <v>0</v>
      </c>
      <c r="C256" s="620">
        <v>3958.16507</v>
      </c>
      <c r="D256" s="621">
        <v>3958.16507</v>
      </c>
      <c r="E256" s="622" t="s">
        <v>335</v>
      </c>
      <c r="F256" s="620">
        <v>0</v>
      </c>
      <c r="G256" s="621">
        <v>0</v>
      </c>
      <c r="H256" s="623">
        <v>334.14652999999998</v>
      </c>
      <c r="I256" s="620">
        <v>3831.1312499999999</v>
      </c>
      <c r="J256" s="621">
        <v>3831.1312499999999</v>
      </c>
      <c r="K256" s="624" t="s">
        <v>341</v>
      </c>
    </row>
    <row r="257" spans="1:11" ht="14.4" customHeight="1" thickBot="1" x14ac:dyDescent="0.35">
      <c r="A257" s="637" t="s">
        <v>583</v>
      </c>
      <c r="B257" s="615">
        <v>0</v>
      </c>
      <c r="C257" s="615">
        <v>41.3292</v>
      </c>
      <c r="D257" s="616">
        <v>41.3292</v>
      </c>
      <c r="E257" s="625" t="s">
        <v>335</v>
      </c>
      <c r="F257" s="615">
        <v>0</v>
      </c>
      <c r="G257" s="616">
        <v>0</v>
      </c>
      <c r="H257" s="618">
        <v>0.06</v>
      </c>
      <c r="I257" s="615">
        <v>51.0989</v>
      </c>
      <c r="J257" s="616">
        <v>51.0989</v>
      </c>
      <c r="K257" s="626" t="s">
        <v>341</v>
      </c>
    </row>
    <row r="258" spans="1:11" ht="14.4" customHeight="1" thickBot="1" x14ac:dyDescent="0.35">
      <c r="A258" s="637" t="s">
        <v>584</v>
      </c>
      <c r="B258" s="615">
        <v>0</v>
      </c>
      <c r="C258" s="615">
        <v>3671.3016699999998</v>
      </c>
      <c r="D258" s="616">
        <v>3671.3016699999998</v>
      </c>
      <c r="E258" s="625" t="s">
        <v>335</v>
      </c>
      <c r="F258" s="615">
        <v>0</v>
      </c>
      <c r="G258" s="616">
        <v>0</v>
      </c>
      <c r="H258" s="618">
        <v>332.22753</v>
      </c>
      <c r="I258" s="615">
        <v>3507.1728499999999</v>
      </c>
      <c r="J258" s="616">
        <v>3507.1728499999999</v>
      </c>
      <c r="K258" s="626" t="s">
        <v>341</v>
      </c>
    </row>
    <row r="259" spans="1:11" ht="14.4" customHeight="1" thickBot="1" x14ac:dyDescent="0.35">
      <c r="A259" s="637" t="s">
        <v>585</v>
      </c>
      <c r="B259" s="615">
        <v>0</v>
      </c>
      <c r="C259" s="615">
        <v>245.5342</v>
      </c>
      <c r="D259" s="616">
        <v>245.5342</v>
      </c>
      <c r="E259" s="625" t="s">
        <v>335</v>
      </c>
      <c r="F259" s="615">
        <v>0</v>
      </c>
      <c r="G259" s="616">
        <v>0</v>
      </c>
      <c r="H259" s="618">
        <v>1.859</v>
      </c>
      <c r="I259" s="615">
        <v>272.85950000000003</v>
      </c>
      <c r="J259" s="616">
        <v>272.85950000000003</v>
      </c>
      <c r="K259" s="626" t="s">
        <v>341</v>
      </c>
    </row>
    <row r="260" spans="1:11" ht="14.4" customHeight="1" thickBot="1" x14ac:dyDescent="0.35">
      <c r="A260" s="642"/>
      <c r="B260" s="615">
        <v>-8562.3178534290601</v>
      </c>
      <c r="C260" s="615">
        <v>30446.065389999701</v>
      </c>
      <c r="D260" s="616">
        <v>39008.383243428798</v>
      </c>
      <c r="E260" s="617">
        <v>-3.5558205045850002</v>
      </c>
      <c r="F260" s="615">
        <v>20829.609559479999</v>
      </c>
      <c r="G260" s="616">
        <v>17358.007966233399</v>
      </c>
      <c r="H260" s="618">
        <v>13365.22798</v>
      </c>
      <c r="I260" s="615">
        <v>57885.605659999797</v>
      </c>
      <c r="J260" s="616">
        <v>40527.597693766402</v>
      </c>
      <c r="K260" s="619">
        <v>2.7790057943569999</v>
      </c>
    </row>
    <row r="261" spans="1:11" ht="14.4" customHeight="1" thickBot="1" x14ac:dyDescent="0.35">
      <c r="A261" s="643" t="s">
        <v>66</v>
      </c>
      <c r="B261" s="629">
        <v>-8562.3178534290091</v>
      </c>
      <c r="C261" s="629">
        <v>30446.065389999701</v>
      </c>
      <c r="D261" s="630">
        <v>39008.383243428703</v>
      </c>
      <c r="E261" s="631" t="s">
        <v>335</v>
      </c>
      <c r="F261" s="629">
        <v>20829.609559479999</v>
      </c>
      <c r="G261" s="630">
        <v>17358.007966233399</v>
      </c>
      <c r="H261" s="629">
        <v>13365.22798</v>
      </c>
      <c r="I261" s="629">
        <v>57885.605659999703</v>
      </c>
      <c r="J261" s="630">
        <v>40527.597693766402</v>
      </c>
      <c r="K261" s="632">
        <v>2.7790057943569999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586</v>
      </c>
      <c r="B5" s="645" t="s">
        <v>587</v>
      </c>
      <c r="C5" s="646" t="s">
        <v>588</v>
      </c>
      <c r="D5" s="646" t="s">
        <v>588</v>
      </c>
      <c r="E5" s="646"/>
      <c r="F5" s="646" t="s">
        <v>588</v>
      </c>
      <c r="G5" s="646" t="s">
        <v>588</v>
      </c>
      <c r="H5" s="646" t="s">
        <v>588</v>
      </c>
      <c r="I5" s="647" t="s">
        <v>588</v>
      </c>
      <c r="J5" s="648" t="s">
        <v>74</v>
      </c>
    </row>
    <row r="6" spans="1:10" ht="14.4" customHeight="1" x14ac:dyDescent="0.3">
      <c r="A6" s="644" t="s">
        <v>586</v>
      </c>
      <c r="B6" s="645" t="s">
        <v>344</v>
      </c>
      <c r="C6" s="646">
        <v>30631.110150000004</v>
      </c>
      <c r="D6" s="646">
        <v>32329.461289999996</v>
      </c>
      <c r="E6" s="646"/>
      <c r="F6" s="646">
        <v>30625.610150000019</v>
      </c>
      <c r="G6" s="646">
        <v>40329.315285222678</v>
      </c>
      <c r="H6" s="646">
        <v>-9703.705135222659</v>
      </c>
      <c r="I6" s="647">
        <v>0.75938829938979258</v>
      </c>
      <c r="J6" s="648" t="s">
        <v>1</v>
      </c>
    </row>
    <row r="7" spans="1:10" ht="14.4" customHeight="1" x14ac:dyDescent="0.3">
      <c r="A7" s="644" t="s">
        <v>586</v>
      </c>
      <c r="B7" s="645" t="s">
        <v>345</v>
      </c>
      <c r="C7" s="646">
        <v>448.63764000000003</v>
      </c>
      <c r="D7" s="646">
        <v>408.700549999999</v>
      </c>
      <c r="E7" s="646"/>
      <c r="F7" s="646">
        <v>566.80423999999994</v>
      </c>
      <c r="G7" s="646">
        <v>710.16562081053416</v>
      </c>
      <c r="H7" s="646">
        <v>-143.36138081053423</v>
      </c>
      <c r="I7" s="647">
        <v>0.79812965228179955</v>
      </c>
      <c r="J7" s="648" t="s">
        <v>1</v>
      </c>
    </row>
    <row r="8" spans="1:10" ht="14.4" customHeight="1" x14ac:dyDescent="0.3">
      <c r="A8" s="644" t="s">
        <v>586</v>
      </c>
      <c r="B8" s="645" t="s">
        <v>346</v>
      </c>
      <c r="C8" s="646">
        <v>220.32577000000001</v>
      </c>
      <c r="D8" s="646">
        <v>114.93887000000001</v>
      </c>
      <c r="E8" s="646"/>
      <c r="F8" s="646">
        <v>6.7259799999999998</v>
      </c>
      <c r="G8" s="646">
        <v>93.312307272954172</v>
      </c>
      <c r="H8" s="646">
        <v>-86.586327272954179</v>
      </c>
      <c r="I8" s="647">
        <v>7.2080309624381902E-2</v>
      </c>
      <c r="J8" s="648" t="s">
        <v>1</v>
      </c>
    </row>
    <row r="9" spans="1:10" ht="14.4" customHeight="1" x14ac:dyDescent="0.3">
      <c r="A9" s="644" t="s">
        <v>586</v>
      </c>
      <c r="B9" s="645" t="s">
        <v>347</v>
      </c>
      <c r="C9" s="646">
        <v>9572.1239399999995</v>
      </c>
      <c r="D9" s="646">
        <v>11623.431519999998</v>
      </c>
      <c r="E9" s="646"/>
      <c r="F9" s="646">
        <v>21715.848300000012</v>
      </c>
      <c r="G9" s="646">
        <v>15316.771888342999</v>
      </c>
      <c r="H9" s="646">
        <v>6399.0764116570135</v>
      </c>
      <c r="I9" s="647">
        <v>1.4177823145964001</v>
      </c>
      <c r="J9" s="648" t="s">
        <v>1</v>
      </c>
    </row>
    <row r="10" spans="1:10" ht="14.4" customHeight="1" x14ac:dyDescent="0.3">
      <c r="A10" s="644" t="s">
        <v>586</v>
      </c>
      <c r="B10" s="645" t="s">
        <v>348</v>
      </c>
      <c r="C10" s="646">
        <v>9421.8397100000002</v>
      </c>
      <c r="D10" s="646">
        <v>8175.0861299999988</v>
      </c>
      <c r="E10" s="646"/>
      <c r="F10" s="646">
        <v>8941.7549800000015</v>
      </c>
      <c r="G10" s="646">
        <v>8287.4999999998563</v>
      </c>
      <c r="H10" s="646">
        <v>654.25498000014522</v>
      </c>
      <c r="I10" s="647">
        <v>1.0789447939668364</v>
      </c>
      <c r="J10" s="648" t="s">
        <v>1</v>
      </c>
    </row>
    <row r="11" spans="1:10" ht="14.4" customHeight="1" x14ac:dyDescent="0.3">
      <c r="A11" s="644" t="s">
        <v>586</v>
      </c>
      <c r="B11" s="645" t="s">
        <v>349</v>
      </c>
      <c r="C11" s="646">
        <v>6481.5855899999997</v>
      </c>
      <c r="D11" s="646">
        <v>5720.5621100000008</v>
      </c>
      <c r="E11" s="646"/>
      <c r="F11" s="646">
        <v>5235.5326900000009</v>
      </c>
      <c r="G11" s="646">
        <v>5487.2809261133043</v>
      </c>
      <c r="H11" s="646">
        <v>-251.74823611330339</v>
      </c>
      <c r="I11" s="647">
        <v>0.95412149669333235</v>
      </c>
      <c r="J11" s="648" t="s">
        <v>1</v>
      </c>
    </row>
    <row r="12" spans="1:10" ht="14.4" customHeight="1" x14ac:dyDescent="0.3">
      <c r="A12" s="644" t="s">
        <v>586</v>
      </c>
      <c r="B12" s="645" t="s">
        <v>350</v>
      </c>
      <c r="C12" s="646">
        <v>14027.163430000001</v>
      </c>
      <c r="D12" s="646">
        <v>10063.617679999999</v>
      </c>
      <c r="E12" s="646"/>
      <c r="F12" s="646">
        <v>15762.746590000002</v>
      </c>
      <c r="G12" s="646">
        <v>15485.503183802255</v>
      </c>
      <c r="H12" s="646">
        <v>277.24340619774739</v>
      </c>
      <c r="I12" s="647">
        <v>1.0179034160470641</v>
      </c>
      <c r="J12" s="648" t="s">
        <v>1</v>
      </c>
    </row>
    <row r="13" spans="1:10" ht="14.4" customHeight="1" x14ac:dyDescent="0.3">
      <c r="A13" s="644" t="s">
        <v>586</v>
      </c>
      <c r="B13" s="645" t="s">
        <v>351</v>
      </c>
      <c r="C13" s="646">
        <v>73413.177200000006</v>
      </c>
      <c r="D13" s="646">
        <v>135704.08202999999</v>
      </c>
      <c r="E13" s="646"/>
      <c r="F13" s="646">
        <v>142076.28242000009</v>
      </c>
      <c r="G13" s="646">
        <v>144627.26851731417</v>
      </c>
      <c r="H13" s="646">
        <v>-2550.9860973140749</v>
      </c>
      <c r="I13" s="647">
        <v>0.98236165196600744</v>
      </c>
      <c r="J13" s="648" t="s">
        <v>1</v>
      </c>
    </row>
    <row r="14" spans="1:10" ht="14.4" customHeight="1" x14ac:dyDescent="0.3">
      <c r="A14" s="644" t="s">
        <v>586</v>
      </c>
      <c r="B14" s="645" t="s">
        <v>352</v>
      </c>
      <c r="C14" s="646" t="s">
        <v>588</v>
      </c>
      <c r="D14" s="646" t="s">
        <v>588</v>
      </c>
      <c r="E14" s="646"/>
      <c r="F14" s="646">
        <v>13255.6044</v>
      </c>
      <c r="G14" s="646">
        <v>0</v>
      </c>
      <c r="H14" s="646">
        <v>13255.6044</v>
      </c>
      <c r="I14" s="647" t="s">
        <v>588</v>
      </c>
      <c r="J14" s="648" t="s">
        <v>1</v>
      </c>
    </row>
    <row r="15" spans="1:10" ht="14.4" customHeight="1" x14ac:dyDescent="0.3">
      <c r="A15" s="644" t="s">
        <v>586</v>
      </c>
      <c r="B15" s="645" t="s">
        <v>353</v>
      </c>
      <c r="C15" s="646">
        <v>59.4895</v>
      </c>
      <c r="D15" s="646">
        <v>50.607000000000006</v>
      </c>
      <c r="E15" s="646"/>
      <c r="F15" s="646">
        <v>54.039940000000001</v>
      </c>
      <c r="G15" s="646">
        <v>48.91567128606583</v>
      </c>
      <c r="H15" s="646">
        <v>5.1242687139341712</v>
      </c>
      <c r="I15" s="647">
        <v>1.1047571990572655</v>
      </c>
      <c r="J15" s="648" t="s">
        <v>1</v>
      </c>
    </row>
    <row r="16" spans="1:10" ht="14.4" customHeight="1" x14ac:dyDescent="0.3">
      <c r="A16" s="644" t="s">
        <v>586</v>
      </c>
      <c r="B16" s="645" t="s">
        <v>589</v>
      </c>
      <c r="C16" s="646">
        <v>144275.45293</v>
      </c>
      <c r="D16" s="646">
        <v>204190.48717999997</v>
      </c>
      <c r="E16" s="646"/>
      <c r="F16" s="646">
        <v>238240.94969000012</v>
      </c>
      <c r="G16" s="646">
        <v>230386.0334001648</v>
      </c>
      <c r="H16" s="646">
        <v>7854.9162898353243</v>
      </c>
      <c r="I16" s="647">
        <v>1.0340945853961203</v>
      </c>
      <c r="J16" s="648" t="s">
        <v>590</v>
      </c>
    </row>
    <row r="18" spans="1:10" ht="14.4" customHeight="1" x14ac:dyDescent="0.3">
      <c r="A18" s="644" t="s">
        <v>586</v>
      </c>
      <c r="B18" s="645" t="s">
        <v>587</v>
      </c>
      <c r="C18" s="646" t="s">
        <v>588</v>
      </c>
      <c r="D18" s="646" t="s">
        <v>588</v>
      </c>
      <c r="E18" s="646"/>
      <c r="F18" s="646" t="s">
        <v>588</v>
      </c>
      <c r="G18" s="646" t="s">
        <v>588</v>
      </c>
      <c r="H18" s="646" t="s">
        <v>588</v>
      </c>
      <c r="I18" s="647" t="s">
        <v>588</v>
      </c>
      <c r="J18" s="648" t="s">
        <v>74</v>
      </c>
    </row>
    <row r="19" spans="1:10" ht="14.4" customHeight="1" x14ac:dyDescent="0.3">
      <c r="A19" s="644" t="s">
        <v>591</v>
      </c>
      <c r="B19" s="645" t="s">
        <v>592</v>
      </c>
      <c r="C19" s="646" t="s">
        <v>588</v>
      </c>
      <c r="D19" s="646" t="s">
        <v>588</v>
      </c>
      <c r="E19" s="646"/>
      <c r="F19" s="646" t="s">
        <v>588</v>
      </c>
      <c r="G19" s="646" t="s">
        <v>588</v>
      </c>
      <c r="H19" s="646" t="s">
        <v>588</v>
      </c>
      <c r="I19" s="647" t="s">
        <v>588</v>
      </c>
      <c r="J19" s="648" t="s">
        <v>0</v>
      </c>
    </row>
    <row r="20" spans="1:10" ht="14.4" customHeight="1" x14ac:dyDescent="0.3">
      <c r="A20" s="644" t="s">
        <v>591</v>
      </c>
      <c r="B20" s="645" t="s">
        <v>344</v>
      </c>
      <c r="C20" s="646">
        <v>5705.8416100000004</v>
      </c>
      <c r="D20" s="646">
        <v>5799.8649699999987</v>
      </c>
      <c r="E20" s="646"/>
      <c r="F20" s="646">
        <v>5374.4353200000032</v>
      </c>
      <c r="G20" s="646">
        <v>6142.4263955044253</v>
      </c>
      <c r="H20" s="646">
        <v>-767.99107550442204</v>
      </c>
      <c r="I20" s="647">
        <v>0.87496942965950619</v>
      </c>
      <c r="J20" s="648" t="s">
        <v>1</v>
      </c>
    </row>
    <row r="21" spans="1:10" ht="14.4" customHeight="1" x14ac:dyDescent="0.3">
      <c r="A21" s="644" t="s">
        <v>591</v>
      </c>
      <c r="B21" s="645" t="s">
        <v>345</v>
      </c>
      <c r="C21" s="646">
        <v>62.100290000000001</v>
      </c>
      <c r="D21" s="646">
        <v>64.556029999998998</v>
      </c>
      <c r="E21" s="646"/>
      <c r="F21" s="646">
        <v>95.531549999999996</v>
      </c>
      <c r="G21" s="646">
        <v>163.20947072561583</v>
      </c>
      <c r="H21" s="646">
        <v>-67.677920725615834</v>
      </c>
      <c r="I21" s="647">
        <v>0.58533092212893412</v>
      </c>
      <c r="J21" s="648" t="s">
        <v>1</v>
      </c>
    </row>
    <row r="22" spans="1:10" ht="14.4" customHeight="1" x14ac:dyDescent="0.3">
      <c r="A22" s="644" t="s">
        <v>591</v>
      </c>
      <c r="B22" s="645" t="s">
        <v>346</v>
      </c>
      <c r="C22" s="646">
        <v>0</v>
      </c>
      <c r="D22" s="646">
        <v>0</v>
      </c>
      <c r="E22" s="646"/>
      <c r="F22" s="646" t="s">
        <v>588</v>
      </c>
      <c r="G22" s="646" t="s">
        <v>588</v>
      </c>
      <c r="H22" s="646" t="s">
        <v>588</v>
      </c>
      <c r="I22" s="647" t="s">
        <v>588</v>
      </c>
      <c r="J22" s="648" t="s">
        <v>1</v>
      </c>
    </row>
    <row r="23" spans="1:10" ht="14.4" customHeight="1" x14ac:dyDescent="0.3">
      <c r="A23" s="644" t="s">
        <v>591</v>
      </c>
      <c r="B23" s="645" t="s">
        <v>347</v>
      </c>
      <c r="C23" s="646">
        <v>2519.5364500000001</v>
      </c>
      <c r="D23" s="646">
        <v>2330.1347900000001</v>
      </c>
      <c r="E23" s="646"/>
      <c r="F23" s="646">
        <v>4168.9565000000021</v>
      </c>
      <c r="G23" s="646">
        <v>3131.6868475695419</v>
      </c>
      <c r="H23" s="646">
        <v>1037.2696524304602</v>
      </c>
      <c r="I23" s="647">
        <v>1.331217552366537</v>
      </c>
      <c r="J23" s="648" t="s">
        <v>1</v>
      </c>
    </row>
    <row r="24" spans="1:10" ht="14.4" customHeight="1" x14ac:dyDescent="0.3">
      <c r="A24" s="644" t="s">
        <v>591</v>
      </c>
      <c r="B24" s="645" t="s">
        <v>348</v>
      </c>
      <c r="C24" s="646">
        <v>1853.1248800000001</v>
      </c>
      <c r="D24" s="646">
        <v>823.18373999999994</v>
      </c>
      <c r="E24" s="646"/>
      <c r="F24" s="646">
        <v>1646.7653299999999</v>
      </c>
      <c r="G24" s="646">
        <v>949.16666666664992</v>
      </c>
      <c r="H24" s="646">
        <v>697.59866333335003</v>
      </c>
      <c r="I24" s="647">
        <v>1.7349590834065274</v>
      </c>
      <c r="J24" s="648" t="s">
        <v>1</v>
      </c>
    </row>
    <row r="25" spans="1:10" ht="14.4" customHeight="1" x14ac:dyDescent="0.3">
      <c r="A25" s="644" t="s">
        <v>591</v>
      </c>
      <c r="B25" s="645" t="s">
        <v>349</v>
      </c>
      <c r="C25" s="646">
        <v>1447.03433</v>
      </c>
      <c r="D25" s="646">
        <v>1637.4458099999999</v>
      </c>
      <c r="E25" s="646"/>
      <c r="F25" s="646">
        <v>1550.91311</v>
      </c>
      <c r="G25" s="646">
        <v>1325.7459361067502</v>
      </c>
      <c r="H25" s="646">
        <v>225.16717389324981</v>
      </c>
      <c r="I25" s="647">
        <v>1.1698418737412741</v>
      </c>
      <c r="J25" s="648" t="s">
        <v>1</v>
      </c>
    </row>
    <row r="26" spans="1:10" ht="14.4" customHeight="1" x14ac:dyDescent="0.3">
      <c r="A26" s="644" t="s">
        <v>591</v>
      </c>
      <c r="B26" s="645" t="s">
        <v>350</v>
      </c>
      <c r="C26" s="646">
        <v>1796.2308800000001</v>
      </c>
      <c r="D26" s="646">
        <v>1523.741289999999</v>
      </c>
      <c r="E26" s="646"/>
      <c r="F26" s="646">
        <v>3229.7125599999999</v>
      </c>
      <c r="G26" s="646">
        <v>2955.7934640340836</v>
      </c>
      <c r="H26" s="646">
        <v>273.91909596591631</v>
      </c>
      <c r="I26" s="647">
        <v>1.0926719337121986</v>
      </c>
      <c r="J26" s="648" t="s">
        <v>1</v>
      </c>
    </row>
    <row r="27" spans="1:10" ht="14.4" customHeight="1" x14ac:dyDescent="0.3">
      <c r="A27" s="644" t="s">
        <v>591</v>
      </c>
      <c r="B27" s="645" t="s">
        <v>353</v>
      </c>
      <c r="C27" s="646">
        <v>28.174329999999998</v>
      </c>
      <c r="D27" s="646">
        <v>25.118350000000003</v>
      </c>
      <c r="E27" s="646"/>
      <c r="F27" s="646">
        <v>26.46452</v>
      </c>
      <c r="G27" s="646">
        <v>24.310221536819164</v>
      </c>
      <c r="H27" s="646">
        <v>2.1542984631808366</v>
      </c>
      <c r="I27" s="647">
        <v>1.0886169819521403</v>
      </c>
      <c r="J27" s="648" t="s">
        <v>1</v>
      </c>
    </row>
    <row r="28" spans="1:10" ht="14.4" customHeight="1" x14ac:dyDescent="0.3">
      <c r="A28" s="644" t="s">
        <v>591</v>
      </c>
      <c r="B28" s="645" t="s">
        <v>593</v>
      </c>
      <c r="C28" s="646">
        <v>13412.042770000002</v>
      </c>
      <c r="D28" s="646">
        <v>12204.044979999999</v>
      </c>
      <c r="E28" s="646"/>
      <c r="F28" s="646">
        <v>16092.778890000003</v>
      </c>
      <c r="G28" s="646">
        <v>14692.339002143886</v>
      </c>
      <c r="H28" s="646">
        <v>1400.4398878561169</v>
      </c>
      <c r="I28" s="647">
        <v>1.0953176950008958</v>
      </c>
      <c r="J28" s="648" t="s">
        <v>594</v>
      </c>
    </row>
    <row r="29" spans="1:10" ht="14.4" customHeight="1" x14ac:dyDescent="0.3">
      <c r="A29" s="644" t="s">
        <v>588</v>
      </c>
      <c r="B29" s="645" t="s">
        <v>588</v>
      </c>
      <c r="C29" s="646" t="s">
        <v>588</v>
      </c>
      <c r="D29" s="646" t="s">
        <v>588</v>
      </c>
      <c r="E29" s="646"/>
      <c r="F29" s="646" t="s">
        <v>588</v>
      </c>
      <c r="G29" s="646" t="s">
        <v>588</v>
      </c>
      <c r="H29" s="646" t="s">
        <v>588</v>
      </c>
      <c r="I29" s="647" t="s">
        <v>588</v>
      </c>
      <c r="J29" s="648" t="s">
        <v>595</v>
      </c>
    </row>
    <row r="30" spans="1:10" ht="14.4" customHeight="1" x14ac:dyDescent="0.3">
      <c r="A30" s="644" t="s">
        <v>596</v>
      </c>
      <c r="B30" s="645" t="s">
        <v>597</v>
      </c>
      <c r="C30" s="646" t="s">
        <v>588</v>
      </c>
      <c r="D30" s="646" t="s">
        <v>588</v>
      </c>
      <c r="E30" s="646"/>
      <c r="F30" s="646" t="s">
        <v>588</v>
      </c>
      <c r="G30" s="646" t="s">
        <v>588</v>
      </c>
      <c r="H30" s="646" t="s">
        <v>588</v>
      </c>
      <c r="I30" s="647" t="s">
        <v>588</v>
      </c>
      <c r="J30" s="648" t="s">
        <v>0</v>
      </c>
    </row>
    <row r="31" spans="1:10" ht="14.4" customHeight="1" x14ac:dyDescent="0.3">
      <c r="A31" s="644" t="s">
        <v>596</v>
      </c>
      <c r="B31" s="645" t="s">
        <v>344</v>
      </c>
      <c r="C31" s="646">
        <v>12942.584340000001</v>
      </c>
      <c r="D31" s="646">
        <v>10988.743799999998</v>
      </c>
      <c r="E31" s="646"/>
      <c r="F31" s="646">
        <v>9007.9240700000028</v>
      </c>
      <c r="G31" s="646">
        <v>12767.558839761499</v>
      </c>
      <c r="H31" s="646">
        <v>-3759.6347697614965</v>
      </c>
      <c r="I31" s="647">
        <v>0.70553221512846953</v>
      </c>
      <c r="J31" s="648" t="s">
        <v>1</v>
      </c>
    </row>
    <row r="32" spans="1:10" ht="14.4" customHeight="1" x14ac:dyDescent="0.3">
      <c r="A32" s="644" t="s">
        <v>596</v>
      </c>
      <c r="B32" s="645" t="s">
        <v>347</v>
      </c>
      <c r="C32" s="646">
        <v>2332.93858</v>
      </c>
      <c r="D32" s="646">
        <v>3276.0798000000004</v>
      </c>
      <c r="E32" s="646"/>
      <c r="F32" s="646">
        <v>4806.4895200000037</v>
      </c>
      <c r="G32" s="646">
        <v>4424.1981965834493</v>
      </c>
      <c r="H32" s="646">
        <v>382.29132341655441</v>
      </c>
      <c r="I32" s="647">
        <v>1.0864091766304176</v>
      </c>
      <c r="J32" s="648" t="s">
        <v>1</v>
      </c>
    </row>
    <row r="33" spans="1:10" ht="14.4" customHeight="1" x14ac:dyDescent="0.3">
      <c r="A33" s="644" t="s">
        <v>596</v>
      </c>
      <c r="B33" s="645" t="s">
        <v>348</v>
      </c>
      <c r="C33" s="646">
        <v>7504.7608300000002</v>
      </c>
      <c r="D33" s="646">
        <v>7177.5031499999996</v>
      </c>
      <c r="E33" s="646"/>
      <c r="F33" s="646">
        <v>7294.9896500000023</v>
      </c>
      <c r="G33" s="646">
        <v>7192.4999999998763</v>
      </c>
      <c r="H33" s="646">
        <v>102.48965000012595</v>
      </c>
      <c r="I33" s="647">
        <v>1.0142495168578558</v>
      </c>
      <c r="J33" s="648" t="s">
        <v>1</v>
      </c>
    </row>
    <row r="34" spans="1:10" ht="14.4" customHeight="1" x14ac:dyDescent="0.3">
      <c r="A34" s="644" t="s">
        <v>596</v>
      </c>
      <c r="B34" s="645" t="s">
        <v>349</v>
      </c>
      <c r="C34" s="646">
        <v>1.12568</v>
      </c>
      <c r="D34" s="646">
        <v>1.25118</v>
      </c>
      <c r="E34" s="646"/>
      <c r="F34" s="646">
        <v>0.20588000000000001</v>
      </c>
      <c r="G34" s="646">
        <v>1.1210329653125002</v>
      </c>
      <c r="H34" s="646">
        <v>-0.91515296531250012</v>
      </c>
      <c r="I34" s="647">
        <v>0.18365204804000451</v>
      </c>
      <c r="J34" s="648" t="s">
        <v>1</v>
      </c>
    </row>
    <row r="35" spans="1:10" ht="14.4" customHeight="1" x14ac:dyDescent="0.3">
      <c r="A35" s="644" t="s">
        <v>596</v>
      </c>
      <c r="B35" s="645" t="s">
        <v>350</v>
      </c>
      <c r="C35" s="646" t="s">
        <v>588</v>
      </c>
      <c r="D35" s="646">
        <v>35.137160000000002</v>
      </c>
      <c r="E35" s="646"/>
      <c r="F35" s="646">
        <v>0</v>
      </c>
      <c r="G35" s="646">
        <v>29.324811123922498</v>
      </c>
      <c r="H35" s="646">
        <v>-29.324811123922498</v>
      </c>
      <c r="I35" s="647">
        <v>0</v>
      </c>
      <c r="J35" s="648" t="s">
        <v>1</v>
      </c>
    </row>
    <row r="36" spans="1:10" ht="14.4" customHeight="1" x14ac:dyDescent="0.3">
      <c r="A36" s="644" t="s">
        <v>596</v>
      </c>
      <c r="B36" s="645" t="s">
        <v>352</v>
      </c>
      <c r="C36" s="646" t="s">
        <v>588</v>
      </c>
      <c r="D36" s="646" t="s">
        <v>588</v>
      </c>
      <c r="E36" s="646"/>
      <c r="F36" s="646">
        <v>8890.8498299999992</v>
      </c>
      <c r="G36" s="646">
        <v>0</v>
      </c>
      <c r="H36" s="646">
        <v>8890.8498299999992</v>
      </c>
      <c r="I36" s="647" t="s">
        <v>588</v>
      </c>
      <c r="J36" s="648" t="s">
        <v>1</v>
      </c>
    </row>
    <row r="37" spans="1:10" ht="14.4" customHeight="1" x14ac:dyDescent="0.3">
      <c r="A37" s="644" t="s">
        <v>596</v>
      </c>
      <c r="B37" s="645" t="s">
        <v>353</v>
      </c>
      <c r="C37" s="646">
        <v>0.36708000000000002</v>
      </c>
      <c r="D37" s="646">
        <v>0.37030000000000002</v>
      </c>
      <c r="E37" s="646"/>
      <c r="F37" s="646">
        <v>1.1109</v>
      </c>
      <c r="G37" s="646">
        <v>0.29522821242750003</v>
      </c>
      <c r="H37" s="646">
        <v>0.81567178757249992</v>
      </c>
      <c r="I37" s="647">
        <v>3.7628517642866082</v>
      </c>
      <c r="J37" s="648" t="s">
        <v>1</v>
      </c>
    </row>
    <row r="38" spans="1:10" ht="14.4" customHeight="1" x14ac:dyDescent="0.3">
      <c r="A38" s="644" t="s">
        <v>596</v>
      </c>
      <c r="B38" s="645" t="s">
        <v>598</v>
      </c>
      <c r="C38" s="646">
        <v>22781.776510000003</v>
      </c>
      <c r="D38" s="646">
        <v>21479.085389999997</v>
      </c>
      <c r="E38" s="646"/>
      <c r="F38" s="646">
        <v>30001.569850000011</v>
      </c>
      <c r="G38" s="646">
        <v>24414.998108646487</v>
      </c>
      <c r="H38" s="646">
        <v>5586.571741353524</v>
      </c>
      <c r="I38" s="647">
        <v>1.2288172096714216</v>
      </c>
      <c r="J38" s="648" t="s">
        <v>594</v>
      </c>
    </row>
    <row r="39" spans="1:10" ht="14.4" customHeight="1" x14ac:dyDescent="0.3">
      <c r="A39" s="644" t="s">
        <v>588</v>
      </c>
      <c r="B39" s="645" t="s">
        <v>588</v>
      </c>
      <c r="C39" s="646" t="s">
        <v>588</v>
      </c>
      <c r="D39" s="646" t="s">
        <v>588</v>
      </c>
      <c r="E39" s="646"/>
      <c r="F39" s="646" t="s">
        <v>588</v>
      </c>
      <c r="G39" s="646" t="s">
        <v>588</v>
      </c>
      <c r="H39" s="646" t="s">
        <v>588</v>
      </c>
      <c r="I39" s="647" t="s">
        <v>588</v>
      </c>
      <c r="J39" s="648" t="s">
        <v>595</v>
      </c>
    </row>
    <row r="40" spans="1:10" ht="14.4" customHeight="1" x14ac:dyDescent="0.3">
      <c r="A40" s="644" t="s">
        <v>599</v>
      </c>
      <c r="B40" s="645" t="s">
        <v>600</v>
      </c>
      <c r="C40" s="646" t="s">
        <v>588</v>
      </c>
      <c r="D40" s="646" t="s">
        <v>588</v>
      </c>
      <c r="E40" s="646"/>
      <c r="F40" s="646" t="s">
        <v>588</v>
      </c>
      <c r="G40" s="646" t="s">
        <v>588</v>
      </c>
      <c r="H40" s="646" t="s">
        <v>588</v>
      </c>
      <c r="I40" s="647" t="s">
        <v>588</v>
      </c>
      <c r="J40" s="648" t="s">
        <v>0</v>
      </c>
    </row>
    <row r="41" spans="1:10" ht="14.4" customHeight="1" x14ac:dyDescent="0.3">
      <c r="A41" s="644" t="s">
        <v>599</v>
      </c>
      <c r="B41" s="645" t="s">
        <v>344</v>
      </c>
      <c r="C41" s="646">
        <v>6333.2768400000004</v>
      </c>
      <c r="D41" s="646">
        <v>6344.0289599999996</v>
      </c>
      <c r="E41" s="646"/>
      <c r="F41" s="646">
        <v>7695.5398500000101</v>
      </c>
      <c r="G41" s="646">
        <v>7624.7847422682162</v>
      </c>
      <c r="H41" s="646">
        <v>70.755107731793942</v>
      </c>
      <c r="I41" s="647">
        <v>1.0092796203595835</v>
      </c>
      <c r="J41" s="648" t="s">
        <v>1</v>
      </c>
    </row>
    <row r="42" spans="1:10" ht="14.4" customHeight="1" x14ac:dyDescent="0.3">
      <c r="A42" s="644" t="s">
        <v>599</v>
      </c>
      <c r="B42" s="645" t="s">
        <v>345</v>
      </c>
      <c r="C42" s="646">
        <v>156.86257000000003</v>
      </c>
      <c r="D42" s="646">
        <v>128.88976</v>
      </c>
      <c r="E42" s="646"/>
      <c r="F42" s="646">
        <v>187.05642</v>
      </c>
      <c r="G42" s="646">
        <v>230.73144719660917</v>
      </c>
      <c r="H42" s="646">
        <v>-43.675027196609165</v>
      </c>
      <c r="I42" s="647">
        <v>0.81071055667850456</v>
      </c>
      <c r="J42" s="648" t="s">
        <v>1</v>
      </c>
    </row>
    <row r="43" spans="1:10" ht="14.4" customHeight="1" x14ac:dyDescent="0.3">
      <c r="A43" s="644" t="s">
        <v>599</v>
      </c>
      <c r="B43" s="645" t="s">
        <v>346</v>
      </c>
      <c r="C43" s="646">
        <v>175.21665000000002</v>
      </c>
      <c r="D43" s="646">
        <v>42.670200000000001</v>
      </c>
      <c r="E43" s="646"/>
      <c r="F43" s="646">
        <v>6.7259799999999998</v>
      </c>
      <c r="G43" s="646">
        <v>34.641499553618331</v>
      </c>
      <c r="H43" s="646">
        <v>-27.915519553618331</v>
      </c>
      <c r="I43" s="647">
        <v>0.19415960875450802</v>
      </c>
      <c r="J43" s="648" t="s">
        <v>1</v>
      </c>
    </row>
    <row r="44" spans="1:10" ht="14.4" customHeight="1" x14ac:dyDescent="0.3">
      <c r="A44" s="644" t="s">
        <v>599</v>
      </c>
      <c r="B44" s="645" t="s">
        <v>347</v>
      </c>
      <c r="C44" s="646">
        <v>1689.4892600000001</v>
      </c>
      <c r="D44" s="646">
        <v>1695.3095899999992</v>
      </c>
      <c r="E44" s="646"/>
      <c r="F44" s="646">
        <v>3083.3942200000024</v>
      </c>
      <c r="G44" s="646">
        <v>2530.8482385179414</v>
      </c>
      <c r="H44" s="646">
        <v>552.54598148206105</v>
      </c>
      <c r="I44" s="647">
        <v>1.218324423042304</v>
      </c>
      <c r="J44" s="648" t="s">
        <v>1</v>
      </c>
    </row>
    <row r="45" spans="1:10" ht="14.4" customHeight="1" x14ac:dyDescent="0.3">
      <c r="A45" s="644" t="s">
        <v>599</v>
      </c>
      <c r="B45" s="645" t="s">
        <v>348</v>
      </c>
      <c r="C45" s="646">
        <v>63.954000000000001</v>
      </c>
      <c r="D45" s="646">
        <v>174.39924000000002</v>
      </c>
      <c r="E45" s="646"/>
      <c r="F45" s="646">
        <v>0</v>
      </c>
      <c r="G45" s="646">
        <v>145.83333333333081</v>
      </c>
      <c r="H45" s="646">
        <v>-145.83333333333081</v>
      </c>
      <c r="I45" s="647">
        <v>0</v>
      </c>
      <c r="J45" s="648" t="s">
        <v>1</v>
      </c>
    </row>
    <row r="46" spans="1:10" ht="14.4" customHeight="1" x14ac:dyDescent="0.3">
      <c r="A46" s="644" t="s">
        <v>599</v>
      </c>
      <c r="B46" s="645" t="s">
        <v>349</v>
      </c>
      <c r="C46" s="646">
        <v>3386.1037500000002</v>
      </c>
      <c r="D46" s="646">
        <v>2659.8784500000002</v>
      </c>
      <c r="E46" s="646"/>
      <c r="F46" s="646">
        <v>2331.5012100000013</v>
      </c>
      <c r="G46" s="646">
        <v>2712.1677806121497</v>
      </c>
      <c r="H46" s="646">
        <v>-380.66657061214846</v>
      </c>
      <c r="I46" s="647">
        <v>0.85964490348520028</v>
      </c>
      <c r="J46" s="648" t="s">
        <v>1</v>
      </c>
    </row>
    <row r="47" spans="1:10" ht="14.4" customHeight="1" x14ac:dyDescent="0.3">
      <c r="A47" s="644" t="s">
        <v>599</v>
      </c>
      <c r="B47" s="645" t="s">
        <v>350</v>
      </c>
      <c r="C47" s="646">
        <v>7364.2377300000007</v>
      </c>
      <c r="D47" s="646">
        <v>5463.5740499999993</v>
      </c>
      <c r="E47" s="646"/>
      <c r="F47" s="646">
        <v>7599.3192400000025</v>
      </c>
      <c r="G47" s="646">
        <v>8191.5343739076661</v>
      </c>
      <c r="H47" s="646">
        <v>-592.21513390766358</v>
      </c>
      <c r="I47" s="647">
        <v>0.92770400429569888</v>
      </c>
      <c r="J47" s="648" t="s">
        <v>1</v>
      </c>
    </row>
    <row r="48" spans="1:10" ht="14.4" customHeight="1" x14ac:dyDescent="0.3">
      <c r="A48" s="644" t="s">
        <v>599</v>
      </c>
      <c r="B48" s="645" t="s">
        <v>353</v>
      </c>
      <c r="C48" s="646">
        <v>28.174329999999998</v>
      </c>
      <c r="D48" s="646">
        <v>25.118350000000003</v>
      </c>
      <c r="E48" s="646"/>
      <c r="F48" s="646">
        <v>26.46452</v>
      </c>
      <c r="G48" s="646">
        <v>24.310221536819164</v>
      </c>
      <c r="H48" s="646">
        <v>2.1542984631808366</v>
      </c>
      <c r="I48" s="647">
        <v>1.0886169819521403</v>
      </c>
      <c r="J48" s="648" t="s">
        <v>1</v>
      </c>
    </row>
    <row r="49" spans="1:10" ht="14.4" customHeight="1" x14ac:dyDescent="0.3">
      <c r="A49" s="644" t="s">
        <v>599</v>
      </c>
      <c r="B49" s="645" t="s">
        <v>601</v>
      </c>
      <c r="C49" s="646">
        <v>19197.315130000003</v>
      </c>
      <c r="D49" s="646">
        <v>16533.868599999998</v>
      </c>
      <c r="E49" s="646"/>
      <c r="F49" s="646">
        <v>20930.001440000015</v>
      </c>
      <c r="G49" s="646">
        <v>21494.851636926353</v>
      </c>
      <c r="H49" s="646">
        <v>-564.85019692633796</v>
      </c>
      <c r="I49" s="647">
        <v>0.97372160522587781</v>
      </c>
      <c r="J49" s="648" t="s">
        <v>594</v>
      </c>
    </row>
    <row r="50" spans="1:10" ht="14.4" customHeight="1" x14ac:dyDescent="0.3">
      <c r="A50" s="644" t="s">
        <v>588</v>
      </c>
      <c r="B50" s="645" t="s">
        <v>588</v>
      </c>
      <c r="C50" s="646" t="s">
        <v>588</v>
      </c>
      <c r="D50" s="646" t="s">
        <v>588</v>
      </c>
      <c r="E50" s="646"/>
      <c r="F50" s="646" t="s">
        <v>588</v>
      </c>
      <c r="G50" s="646" t="s">
        <v>588</v>
      </c>
      <c r="H50" s="646" t="s">
        <v>588</v>
      </c>
      <c r="I50" s="647" t="s">
        <v>588</v>
      </c>
      <c r="J50" s="648" t="s">
        <v>595</v>
      </c>
    </row>
    <row r="51" spans="1:10" ht="14.4" customHeight="1" x14ac:dyDescent="0.3">
      <c r="A51" s="644" t="s">
        <v>602</v>
      </c>
      <c r="B51" s="645" t="s">
        <v>603</v>
      </c>
      <c r="C51" s="646" t="s">
        <v>588</v>
      </c>
      <c r="D51" s="646" t="s">
        <v>588</v>
      </c>
      <c r="E51" s="646"/>
      <c r="F51" s="646" t="s">
        <v>588</v>
      </c>
      <c r="G51" s="646" t="s">
        <v>588</v>
      </c>
      <c r="H51" s="646" t="s">
        <v>588</v>
      </c>
      <c r="I51" s="647" t="s">
        <v>588</v>
      </c>
      <c r="J51" s="648" t="s">
        <v>0</v>
      </c>
    </row>
    <row r="52" spans="1:10" ht="14.4" customHeight="1" x14ac:dyDescent="0.3">
      <c r="A52" s="644" t="s">
        <v>602</v>
      </c>
      <c r="B52" s="645" t="s">
        <v>344</v>
      </c>
      <c r="C52" s="646">
        <v>5500.0185600000004</v>
      </c>
      <c r="D52" s="646">
        <v>9064.5127699999975</v>
      </c>
      <c r="E52" s="646"/>
      <c r="F52" s="646">
        <v>8486.6431800000046</v>
      </c>
      <c r="G52" s="646">
        <v>13677.393034085082</v>
      </c>
      <c r="H52" s="646">
        <v>-5190.7498540850775</v>
      </c>
      <c r="I52" s="647">
        <v>0.62048689825982606</v>
      </c>
      <c r="J52" s="648" t="s">
        <v>1</v>
      </c>
    </row>
    <row r="53" spans="1:10" ht="14.4" customHeight="1" x14ac:dyDescent="0.3">
      <c r="A53" s="644" t="s">
        <v>602</v>
      </c>
      <c r="B53" s="645" t="s">
        <v>345</v>
      </c>
      <c r="C53" s="646">
        <v>229.67478</v>
      </c>
      <c r="D53" s="646">
        <v>215.25476</v>
      </c>
      <c r="E53" s="646"/>
      <c r="F53" s="646">
        <v>284.21627000000001</v>
      </c>
      <c r="G53" s="646">
        <v>316.22470288830914</v>
      </c>
      <c r="H53" s="646">
        <v>-32.00843288830913</v>
      </c>
      <c r="I53" s="647">
        <v>0.89877946727136449</v>
      </c>
      <c r="J53" s="648" t="s">
        <v>1</v>
      </c>
    </row>
    <row r="54" spans="1:10" ht="14.4" customHeight="1" x14ac:dyDescent="0.3">
      <c r="A54" s="644" t="s">
        <v>602</v>
      </c>
      <c r="B54" s="645" t="s">
        <v>346</v>
      </c>
      <c r="C54" s="646">
        <v>45.109119999999997</v>
      </c>
      <c r="D54" s="646">
        <v>72.26867</v>
      </c>
      <c r="E54" s="646"/>
      <c r="F54" s="646">
        <v>0</v>
      </c>
      <c r="G54" s="646">
        <v>58.670807719335833</v>
      </c>
      <c r="H54" s="646">
        <v>-58.670807719335833</v>
      </c>
      <c r="I54" s="647">
        <v>0</v>
      </c>
      <c r="J54" s="648" t="s">
        <v>1</v>
      </c>
    </row>
    <row r="55" spans="1:10" ht="14.4" customHeight="1" x14ac:dyDescent="0.3">
      <c r="A55" s="644" t="s">
        <v>602</v>
      </c>
      <c r="B55" s="645" t="s">
        <v>347</v>
      </c>
      <c r="C55" s="646">
        <v>3030.1596499999996</v>
      </c>
      <c r="D55" s="646">
        <v>4321.9073399999997</v>
      </c>
      <c r="E55" s="646"/>
      <c r="F55" s="646">
        <v>9657.0080600000019</v>
      </c>
      <c r="G55" s="646">
        <v>5230.0386056720663</v>
      </c>
      <c r="H55" s="646">
        <v>4426.9694543279356</v>
      </c>
      <c r="I55" s="647">
        <v>1.8464506264880745</v>
      </c>
      <c r="J55" s="648" t="s">
        <v>1</v>
      </c>
    </row>
    <row r="56" spans="1:10" ht="14.4" customHeight="1" x14ac:dyDescent="0.3">
      <c r="A56" s="644" t="s">
        <v>602</v>
      </c>
      <c r="B56" s="645" t="s">
        <v>349</v>
      </c>
      <c r="C56" s="646">
        <v>1647.3218299999999</v>
      </c>
      <c r="D56" s="646">
        <v>1421.98667</v>
      </c>
      <c r="E56" s="646"/>
      <c r="F56" s="646">
        <v>1352.9124899999999</v>
      </c>
      <c r="G56" s="646">
        <v>1448.2461764290917</v>
      </c>
      <c r="H56" s="646">
        <v>-95.333686429091813</v>
      </c>
      <c r="I56" s="647">
        <v>0.9341730100995993</v>
      </c>
      <c r="J56" s="648" t="s">
        <v>1</v>
      </c>
    </row>
    <row r="57" spans="1:10" ht="14.4" customHeight="1" x14ac:dyDescent="0.3">
      <c r="A57" s="644" t="s">
        <v>602</v>
      </c>
      <c r="B57" s="645" t="s">
        <v>350</v>
      </c>
      <c r="C57" s="646">
        <v>4866.6948200000006</v>
      </c>
      <c r="D57" s="646">
        <v>3041.1651800000004</v>
      </c>
      <c r="E57" s="646"/>
      <c r="F57" s="646">
        <v>4933.7147900000009</v>
      </c>
      <c r="G57" s="646">
        <v>4308.8505347365835</v>
      </c>
      <c r="H57" s="646">
        <v>624.86425526341736</v>
      </c>
      <c r="I57" s="647">
        <v>1.1450187817437529</v>
      </c>
      <c r="J57" s="648" t="s">
        <v>1</v>
      </c>
    </row>
    <row r="58" spans="1:10" ht="14.4" customHeight="1" x14ac:dyDescent="0.3">
      <c r="A58" s="644" t="s">
        <v>602</v>
      </c>
      <c r="B58" s="645" t="s">
        <v>352</v>
      </c>
      <c r="C58" s="646" t="s">
        <v>588</v>
      </c>
      <c r="D58" s="646" t="s">
        <v>588</v>
      </c>
      <c r="E58" s="646"/>
      <c r="F58" s="646">
        <v>4364.7545700000001</v>
      </c>
      <c r="G58" s="646">
        <v>0</v>
      </c>
      <c r="H58" s="646">
        <v>4364.7545700000001</v>
      </c>
      <c r="I58" s="647" t="s">
        <v>588</v>
      </c>
      <c r="J58" s="648" t="s">
        <v>1</v>
      </c>
    </row>
    <row r="59" spans="1:10" ht="14.4" customHeight="1" x14ac:dyDescent="0.3">
      <c r="A59" s="644" t="s">
        <v>602</v>
      </c>
      <c r="B59" s="645" t="s">
        <v>353</v>
      </c>
      <c r="C59" s="646">
        <v>2.7737599999999998</v>
      </c>
      <c r="D59" s="646">
        <v>0</v>
      </c>
      <c r="E59" s="646"/>
      <c r="F59" s="646" t="s">
        <v>588</v>
      </c>
      <c r="G59" s="646" t="s">
        <v>588</v>
      </c>
      <c r="H59" s="646" t="s">
        <v>588</v>
      </c>
      <c r="I59" s="647" t="s">
        <v>588</v>
      </c>
      <c r="J59" s="648" t="s">
        <v>1</v>
      </c>
    </row>
    <row r="60" spans="1:10" ht="14.4" customHeight="1" x14ac:dyDescent="0.3">
      <c r="A60" s="644" t="s">
        <v>602</v>
      </c>
      <c r="B60" s="645" t="s">
        <v>604</v>
      </c>
      <c r="C60" s="646">
        <v>15321.752520000002</v>
      </c>
      <c r="D60" s="646">
        <v>18137.095389999999</v>
      </c>
      <c r="E60" s="646"/>
      <c r="F60" s="646">
        <v>29079.249360000009</v>
      </c>
      <c r="G60" s="646">
        <v>25039.423861530468</v>
      </c>
      <c r="H60" s="646">
        <v>4039.8254984695413</v>
      </c>
      <c r="I60" s="647">
        <v>1.1613385963195488</v>
      </c>
      <c r="J60" s="648" t="s">
        <v>594</v>
      </c>
    </row>
    <row r="61" spans="1:10" ht="14.4" customHeight="1" x14ac:dyDescent="0.3">
      <c r="A61" s="644" t="s">
        <v>588</v>
      </c>
      <c r="B61" s="645" t="s">
        <v>588</v>
      </c>
      <c r="C61" s="646" t="s">
        <v>588</v>
      </c>
      <c r="D61" s="646" t="s">
        <v>588</v>
      </c>
      <c r="E61" s="646"/>
      <c r="F61" s="646" t="s">
        <v>588</v>
      </c>
      <c r="G61" s="646" t="s">
        <v>588</v>
      </c>
      <c r="H61" s="646" t="s">
        <v>588</v>
      </c>
      <c r="I61" s="647" t="s">
        <v>588</v>
      </c>
      <c r="J61" s="648" t="s">
        <v>595</v>
      </c>
    </row>
    <row r="62" spans="1:10" ht="14.4" customHeight="1" x14ac:dyDescent="0.3">
      <c r="A62" s="644" t="s">
        <v>605</v>
      </c>
      <c r="B62" s="645" t="s">
        <v>606</v>
      </c>
      <c r="C62" s="646" t="s">
        <v>588</v>
      </c>
      <c r="D62" s="646" t="s">
        <v>588</v>
      </c>
      <c r="E62" s="646"/>
      <c r="F62" s="646" t="s">
        <v>588</v>
      </c>
      <c r="G62" s="646" t="s">
        <v>588</v>
      </c>
      <c r="H62" s="646" t="s">
        <v>588</v>
      </c>
      <c r="I62" s="647" t="s">
        <v>588</v>
      </c>
      <c r="J62" s="648" t="s">
        <v>0</v>
      </c>
    </row>
    <row r="63" spans="1:10" ht="14.4" customHeight="1" x14ac:dyDescent="0.3">
      <c r="A63" s="644" t="s">
        <v>605</v>
      </c>
      <c r="B63" s="645" t="s">
        <v>344</v>
      </c>
      <c r="C63" s="646">
        <v>149.3888</v>
      </c>
      <c r="D63" s="646">
        <v>132.31079</v>
      </c>
      <c r="E63" s="646"/>
      <c r="F63" s="646">
        <v>42.476560000000006</v>
      </c>
      <c r="G63" s="646">
        <v>117.15227360345332</v>
      </c>
      <c r="H63" s="646">
        <v>-74.675713603453318</v>
      </c>
      <c r="I63" s="647">
        <v>0.36257563505577511</v>
      </c>
      <c r="J63" s="648" t="s">
        <v>1</v>
      </c>
    </row>
    <row r="64" spans="1:10" ht="14.4" customHeight="1" x14ac:dyDescent="0.3">
      <c r="A64" s="644" t="s">
        <v>605</v>
      </c>
      <c r="B64" s="645" t="s">
        <v>607</v>
      </c>
      <c r="C64" s="646">
        <v>149.3888</v>
      </c>
      <c r="D64" s="646">
        <v>132.31079</v>
      </c>
      <c r="E64" s="646"/>
      <c r="F64" s="646">
        <v>42.476560000000006</v>
      </c>
      <c r="G64" s="646">
        <v>117.15227360345332</v>
      </c>
      <c r="H64" s="646">
        <v>-74.675713603453318</v>
      </c>
      <c r="I64" s="647">
        <v>0.36257563505577511</v>
      </c>
      <c r="J64" s="648" t="s">
        <v>594</v>
      </c>
    </row>
    <row r="65" spans="1:10" ht="14.4" customHeight="1" x14ac:dyDescent="0.3">
      <c r="A65" s="644" t="s">
        <v>588</v>
      </c>
      <c r="B65" s="645" t="s">
        <v>588</v>
      </c>
      <c r="C65" s="646" t="s">
        <v>588</v>
      </c>
      <c r="D65" s="646" t="s">
        <v>588</v>
      </c>
      <c r="E65" s="646"/>
      <c r="F65" s="646" t="s">
        <v>588</v>
      </c>
      <c r="G65" s="646" t="s">
        <v>588</v>
      </c>
      <c r="H65" s="646" t="s">
        <v>588</v>
      </c>
      <c r="I65" s="647" t="s">
        <v>588</v>
      </c>
      <c r="J65" s="648" t="s">
        <v>595</v>
      </c>
    </row>
    <row r="66" spans="1:10" ht="14.4" customHeight="1" x14ac:dyDescent="0.3">
      <c r="A66" s="644" t="s">
        <v>608</v>
      </c>
      <c r="B66" s="645" t="s">
        <v>609</v>
      </c>
      <c r="C66" s="646" t="s">
        <v>588</v>
      </c>
      <c r="D66" s="646" t="s">
        <v>588</v>
      </c>
      <c r="E66" s="646"/>
      <c r="F66" s="646" t="s">
        <v>588</v>
      </c>
      <c r="G66" s="646" t="s">
        <v>588</v>
      </c>
      <c r="H66" s="646" t="s">
        <v>588</v>
      </c>
      <c r="I66" s="647" t="s">
        <v>588</v>
      </c>
      <c r="J66" s="648" t="s">
        <v>0</v>
      </c>
    </row>
    <row r="67" spans="1:10" ht="14.4" customHeight="1" x14ac:dyDescent="0.3">
      <c r="A67" s="644" t="s">
        <v>608</v>
      </c>
      <c r="B67" s="645" t="s">
        <v>351</v>
      </c>
      <c r="C67" s="646">
        <v>73413.177200000006</v>
      </c>
      <c r="D67" s="646">
        <v>135704.08202999999</v>
      </c>
      <c r="E67" s="646"/>
      <c r="F67" s="646">
        <v>142076.28242000009</v>
      </c>
      <c r="G67" s="646">
        <v>144627.26851731417</v>
      </c>
      <c r="H67" s="646">
        <v>-2550.9860973140749</v>
      </c>
      <c r="I67" s="647">
        <v>0.98236165196600744</v>
      </c>
      <c r="J67" s="648" t="s">
        <v>1</v>
      </c>
    </row>
    <row r="68" spans="1:10" ht="14.4" customHeight="1" x14ac:dyDescent="0.3">
      <c r="A68" s="644" t="s">
        <v>608</v>
      </c>
      <c r="B68" s="645" t="s">
        <v>610</v>
      </c>
      <c r="C68" s="646">
        <v>73413.177200000006</v>
      </c>
      <c r="D68" s="646">
        <v>135704.08202999999</v>
      </c>
      <c r="E68" s="646"/>
      <c r="F68" s="646">
        <v>142076.28242000009</v>
      </c>
      <c r="G68" s="646">
        <v>144627.26851731417</v>
      </c>
      <c r="H68" s="646">
        <v>-2550.9860973140749</v>
      </c>
      <c r="I68" s="647">
        <v>0.98236165196600744</v>
      </c>
      <c r="J68" s="648" t="s">
        <v>594</v>
      </c>
    </row>
    <row r="69" spans="1:10" ht="14.4" customHeight="1" x14ac:dyDescent="0.3">
      <c r="A69" s="644" t="s">
        <v>588</v>
      </c>
      <c r="B69" s="645" t="s">
        <v>588</v>
      </c>
      <c r="C69" s="646" t="s">
        <v>588</v>
      </c>
      <c r="D69" s="646" t="s">
        <v>588</v>
      </c>
      <c r="E69" s="646"/>
      <c r="F69" s="646" t="s">
        <v>588</v>
      </c>
      <c r="G69" s="646" t="s">
        <v>588</v>
      </c>
      <c r="H69" s="646" t="s">
        <v>588</v>
      </c>
      <c r="I69" s="647" t="s">
        <v>588</v>
      </c>
      <c r="J69" s="648" t="s">
        <v>595</v>
      </c>
    </row>
    <row r="70" spans="1:10" ht="14.4" customHeight="1" x14ac:dyDescent="0.3">
      <c r="A70" s="644" t="s">
        <v>611</v>
      </c>
      <c r="B70" s="645" t="s">
        <v>612</v>
      </c>
      <c r="C70" s="646" t="s">
        <v>588</v>
      </c>
      <c r="D70" s="646" t="s">
        <v>588</v>
      </c>
      <c r="E70" s="646"/>
      <c r="F70" s="646" t="s">
        <v>588</v>
      </c>
      <c r="G70" s="646" t="s">
        <v>588</v>
      </c>
      <c r="H70" s="646" t="s">
        <v>588</v>
      </c>
      <c r="I70" s="647" t="s">
        <v>588</v>
      </c>
      <c r="J70" s="648" t="s">
        <v>0</v>
      </c>
    </row>
    <row r="71" spans="1:10" ht="14.4" customHeight="1" x14ac:dyDescent="0.3">
      <c r="A71" s="644" t="s">
        <v>611</v>
      </c>
      <c r="B71" s="645" t="s">
        <v>344</v>
      </c>
      <c r="C71" s="646" t="s">
        <v>588</v>
      </c>
      <c r="D71" s="646" t="s">
        <v>588</v>
      </c>
      <c r="E71" s="646"/>
      <c r="F71" s="646">
        <v>0.79135999999999995</v>
      </c>
      <c r="G71" s="646">
        <v>0</v>
      </c>
      <c r="H71" s="646">
        <v>0.79135999999999995</v>
      </c>
      <c r="I71" s="647" t="s">
        <v>588</v>
      </c>
      <c r="J71" s="648" t="s">
        <v>1</v>
      </c>
    </row>
    <row r="72" spans="1:10" ht="14.4" customHeight="1" x14ac:dyDescent="0.3">
      <c r="A72" s="644" t="s">
        <v>611</v>
      </c>
      <c r="B72" s="645" t="s">
        <v>613</v>
      </c>
      <c r="C72" s="646" t="s">
        <v>588</v>
      </c>
      <c r="D72" s="646" t="s">
        <v>588</v>
      </c>
      <c r="E72" s="646"/>
      <c r="F72" s="646">
        <v>0.79135999999999995</v>
      </c>
      <c r="G72" s="646">
        <v>0</v>
      </c>
      <c r="H72" s="646">
        <v>0.79135999999999995</v>
      </c>
      <c r="I72" s="647" t="s">
        <v>588</v>
      </c>
      <c r="J72" s="648" t="s">
        <v>594</v>
      </c>
    </row>
    <row r="73" spans="1:10" ht="14.4" customHeight="1" x14ac:dyDescent="0.3">
      <c r="A73" s="644" t="s">
        <v>588</v>
      </c>
      <c r="B73" s="645" t="s">
        <v>588</v>
      </c>
      <c r="C73" s="646" t="s">
        <v>588</v>
      </c>
      <c r="D73" s="646" t="s">
        <v>588</v>
      </c>
      <c r="E73" s="646"/>
      <c r="F73" s="646" t="s">
        <v>588</v>
      </c>
      <c r="G73" s="646" t="s">
        <v>588</v>
      </c>
      <c r="H73" s="646" t="s">
        <v>588</v>
      </c>
      <c r="I73" s="647" t="s">
        <v>588</v>
      </c>
      <c r="J73" s="648" t="s">
        <v>595</v>
      </c>
    </row>
    <row r="74" spans="1:10" ht="14.4" customHeight="1" x14ac:dyDescent="0.3">
      <c r="A74" s="644" t="s">
        <v>614</v>
      </c>
      <c r="B74" s="645" t="s">
        <v>615</v>
      </c>
      <c r="C74" s="646" t="s">
        <v>588</v>
      </c>
      <c r="D74" s="646" t="s">
        <v>588</v>
      </c>
      <c r="E74" s="646"/>
      <c r="F74" s="646" t="s">
        <v>588</v>
      </c>
      <c r="G74" s="646" t="s">
        <v>588</v>
      </c>
      <c r="H74" s="646" t="s">
        <v>588</v>
      </c>
      <c r="I74" s="647" t="s">
        <v>588</v>
      </c>
      <c r="J74" s="648" t="s">
        <v>0</v>
      </c>
    </row>
    <row r="75" spans="1:10" ht="14.4" customHeight="1" x14ac:dyDescent="0.3">
      <c r="A75" s="644" t="s">
        <v>614</v>
      </c>
      <c r="B75" s="645" t="s">
        <v>344</v>
      </c>
      <c r="C75" s="646" t="s">
        <v>588</v>
      </c>
      <c r="D75" s="646" t="s">
        <v>588</v>
      </c>
      <c r="E75" s="646"/>
      <c r="F75" s="646">
        <v>11.51112</v>
      </c>
      <c r="G75" s="646">
        <v>0</v>
      </c>
      <c r="H75" s="646">
        <v>11.51112</v>
      </c>
      <c r="I75" s="647" t="s">
        <v>588</v>
      </c>
      <c r="J75" s="648" t="s">
        <v>1</v>
      </c>
    </row>
    <row r="76" spans="1:10" ht="14.4" customHeight="1" x14ac:dyDescent="0.3">
      <c r="A76" s="644" t="s">
        <v>614</v>
      </c>
      <c r="B76" s="645" t="s">
        <v>616</v>
      </c>
      <c r="C76" s="646" t="s">
        <v>588</v>
      </c>
      <c r="D76" s="646" t="s">
        <v>588</v>
      </c>
      <c r="E76" s="646"/>
      <c r="F76" s="646">
        <v>11.51112</v>
      </c>
      <c r="G76" s="646">
        <v>0</v>
      </c>
      <c r="H76" s="646">
        <v>11.51112</v>
      </c>
      <c r="I76" s="647" t="s">
        <v>588</v>
      </c>
      <c r="J76" s="648" t="s">
        <v>594</v>
      </c>
    </row>
    <row r="77" spans="1:10" ht="14.4" customHeight="1" x14ac:dyDescent="0.3">
      <c r="A77" s="644" t="s">
        <v>588</v>
      </c>
      <c r="B77" s="645" t="s">
        <v>588</v>
      </c>
      <c r="C77" s="646" t="s">
        <v>588</v>
      </c>
      <c r="D77" s="646" t="s">
        <v>588</v>
      </c>
      <c r="E77" s="646"/>
      <c r="F77" s="646" t="s">
        <v>588</v>
      </c>
      <c r="G77" s="646" t="s">
        <v>588</v>
      </c>
      <c r="H77" s="646" t="s">
        <v>588</v>
      </c>
      <c r="I77" s="647" t="s">
        <v>588</v>
      </c>
      <c r="J77" s="648" t="s">
        <v>595</v>
      </c>
    </row>
    <row r="78" spans="1:10" ht="14.4" customHeight="1" x14ac:dyDescent="0.3">
      <c r="A78" s="644" t="s">
        <v>617</v>
      </c>
      <c r="B78" s="645" t="s">
        <v>618</v>
      </c>
      <c r="C78" s="646" t="s">
        <v>588</v>
      </c>
      <c r="D78" s="646" t="s">
        <v>588</v>
      </c>
      <c r="E78" s="646"/>
      <c r="F78" s="646" t="s">
        <v>588</v>
      </c>
      <c r="G78" s="646" t="s">
        <v>588</v>
      </c>
      <c r="H78" s="646" t="s">
        <v>588</v>
      </c>
      <c r="I78" s="647" t="s">
        <v>588</v>
      </c>
      <c r="J78" s="648" t="s">
        <v>0</v>
      </c>
    </row>
    <row r="79" spans="1:10" ht="14.4" customHeight="1" x14ac:dyDescent="0.3">
      <c r="A79" s="644" t="s">
        <v>617</v>
      </c>
      <c r="B79" s="645" t="s">
        <v>344</v>
      </c>
      <c r="C79" s="646" t="s">
        <v>588</v>
      </c>
      <c r="D79" s="646" t="s">
        <v>588</v>
      </c>
      <c r="E79" s="646"/>
      <c r="F79" s="646">
        <v>5.9066399999999994</v>
      </c>
      <c r="G79" s="646">
        <v>0</v>
      </c>
      <c r="H79" s="646">
        <v>5.9066399999999994</v>
      </c>
      <c r="I79" s="647" t="s">
        <v>588</v>
      </c>
      <c r="J79" s="648" t="s">
        <v>1</v>
      </c>
    </row>
    <row r="80" spans="1:10" ht="14.4" customHeight="1" x14ac:dyDescent="0.3">
      <c r="A80" s="644" t="s">
        <v>617</v>
      </c>
      <c r="B80" s="645" t="s">
        <v>619</v>
      </c>
      <c r="C80" s="646" t="s">
        <v>588</v>
      </c>
      <c r="D80" s="646" t="s">
        <v>588</v>
      </c>
      <c r="E80" s="646"/>
      <c r="F80" s="646">
        <v>5.9066399999999994</v>
      </c>
      <c r="G80" s="646">
        <v>0</v>
      </c>
      <c r="H80" s="646">
        <v>5.9066399999999994</v>
      </c>
      <c r="I80" s="647" t="s">
        <v>588</v>
      </c>
      <c r="J80" s="648" t="s">
        <v>594</v>
      </c>
    </row>
    <row r="81" spans="1:10" ht="14.4" customHeight="1" x14ac:dyDescent="0.3">
      <c r="A81" s="644" t="s">
        <v>588</v>
      </c>
      <c r="B81" s="645" t="s">
        <v>588</v>
      </c>
      <c r="C81" s="646" t="s">
        <v>588</v>
      </c>
      <c r="D81" s="646" t="s">
        <v>588</v>
      </c>
      <c r="E81" s="646"/>
      <c r="F81" s="646" t="s">
        <v>588</v>
      </c>
      <c r="G81" s="646" t="s">
        <v>588</v>
      </c>
      <c r="H81" s="646" t="s">
        <v>588</v>
      </c>
      <c r="I81" s="647" t="s">
        <v>588</v>
      </c>
      <c r="J81" s="648" t="s">
        <v>595</v>
      </c>
    </row>
    <row r="82" spans="1:10" ht="14.4" customHeight="1" x14ac:dyDescent="0.3">
      <c r="A82" s="644" t="s">
        <v>620</v>
      </c>
      <c r="B82" s="645" t="s">
        <v>621</v>
      </c>
      <c r="C82" s="646" t="s">
        <v>588</v>
      </c>
      <c r="D82" s="646" t="s">
        <v>588</v>
      </c>
      <c r="E82" s="646"/>
      <c r="F82" s="646" t="s">
        <v>588</v>
      </c>
      <c r="G82" s="646" t="s">
        <v>588</v>
      </c>
      <c r="H82" s="646" t="s">
        <v>588</v>
      </c>
      <c r="I82" s="647" t="s">
        <v>588</v>
      </c>
      <c r="J82" s="648" t="s">
        <v>0</v>
      </c>
    </row>
    <row r="83" spans="1:10" ht="14.4" customHeight="1" x14ac:dyDescent="0.3">
      <c r="A83" s="644" t="s">
        <v>620</v>
      </c>
      <c r="B83" s="645" t="s">
        <v>344</v>
      </c>
      <c r="C83" s="646" t="s">
        <v>588</v>
      </c>
      <c r="D83" s="646" t="s">
        <v>588</v>
      </c>
      <c r="E83" s="646"/>
      <c r="F83" s="646">
        <v>0.12978999999999999</v>
      </c>
      <c r="G83" s="646">
        <v>0</v>
      </c>
      <c r="H83" s="646">
        <v>0.12978999999999999</v>
      </c>
      <c r="I83" s="647" t="s">
        <v>588</v>
      </c>
      <c r="J83" s="648" t="s">
        <v>1</v>
      </c>
    </row>
    <row r="84" spans="1:10" ht="14.4" customHeight="1" x14ac:dyDescent="0.3">
      <c r="A84" s="644" t="s">
        <v>620</v>
      </c>
      <c r="B84" s="645" t="s">
        <v>622</v>
      </c>
      <c r="C84" s="646" t="s">
        <v>588</v>
      </c>
      <c r="D84" s="646" t="s">
        <v>588</v>
      </c>
      <c r="E84" s="646"/>
      <c r="F84" s="646">
        <v>0.12978999999999999</v>
      </c>
      <c r="G84" s="646">
        <v>0</v>
      </c>
      <c r="H84" s="646">
        <v>0.12978999999999999</v>
      </c>
      <c r="I84" s="647" t="s">
        <v>588</v>
      </c>
      <c r="J84" s="648" t="s">
        <v>594</v>
      </c>
    </row>
    <row r="85" spans="1:10" ht="14.4" customHeight="1" x14ac:dyDescent="0.3">
      <c r="A85" s="644" t="s">
        <v>588</v>
      </c>
      <c r="B85" s="645" t="s">
        <v>588</v>
      </c>
      <c r="C85" s="646" t="s">
        <v>588</v>
      </c>
      <c r="D85" s="646" t="s">
        <v>588</v>
      </c>
      <c r="E85" s="646"/>
      <c r="F85" s="646" t="s">
        <v>588</v>
      </c>
      <c r="G85" s="646" t="s">
        <v>588</v>
      </c>
      <c r="H85" s="646" t="s">
        <v>588</v>
      </c>
      <c r="I85" s="647" t="s">
        <v>588</v>
      </c>
      <c r="J85" s="648" t="s">
        <v>595</v>
      </c>
    </row>
    <row r="86" spans="1:10" ht="14.4" customHeight="1" x14ac:dyDescent="0.3">
      <c r="A86" s="644" t="s">
        <v>623</v>
      </c>
      <c r="B86" s="645" t="s">
        <v>624</v>
      </c>
      <c r="C86" s="646" t="s">
        <v>588</v>
      </c>
      <c r="D86" s="646" t="s">
        <v>588</v>
      </c>
      <c r="E86" s="646"/>
      <c r="F86" s="646" t="s">
        <v>588</v>
      </c>
      <c r="G86" s="646" t="s">
        <v>588</v>
      </c>
      <c r="H86" s="646" t="s">
        <v>588</v>
      </c>
      <c r="I86" s="647" t="s">
        <v>588</v>
      </c>
      <c r="J86" s="648" t="s">
        <v>0</v>
      </c>
    </row>
    <row r="87" spans="1:10" ht="14.4" customHeight="1" x14ac:dyDescent="0.3">
      <c r="A87" s="644" t="s">
        <v>623</v>
      </c>
      <c r="B87" s="645" t="s">
        <v>344</v>
      </c>
      <c r="C87" s="646" t="s">
        <v>588</v>
      </c>
      <c r="D87" s="646" t="s">
        <v>588</v>
      </c>
      <c r="E87" s="646"/>
      <c r="F87" s="646">
        <v>0.25225999999999998</v>
      </c>
      <c r="G87" s="646">
        <v>0</v>
      </c>
      <c r="H87" s="646">
        <v>0.25225999999999998</v>
      </c>
      <c r="I87" s="647" t="s">
        <v>588</v>
      </c>
      <c r="J87" s="648" t="s">
        <v>1</v>
      </c>
    </row>
    <row r="88" spans="1:10" ht="14.4" customHeight="1" x14ac:dyDescent="0.3">
      <c r="A88" s="644" t="s">
        <v>623</v>
      </c>
      <c r="B88" s="645" t="s">
        <v>625</v>
      </c>
      <c r="C88" s="646" t="s">
        <v>588</v>
      </c>
      <c r="D88" s="646" t="s">
        <v>588</v>
      </c>
      <c r="E88" s="646"/>
      <c r="F88" s="646">
        <v>0.25225999999999998</v>
      </c>
      <c r="G88" s="646">
        <v>0</v>
      </c>
      <c r="H88" s="646">
        <v>0.25225999999999998</v>
      </c>
      <c r="I88" s="647" t="s">
        <v>588</v>
      </c>
      <c r="J88" s="648" t="s">
        <v>594</v>
      </c>
    </row>
    <row r="89" spans="1:10" ht="14.4" customHeight="1" x14ac:dyDescent="0.3">
      <c r="A89" s="644" t="s">
        <v>588</v>
      </c>
      <c r="B89" s="645" t="s">
        <v>588</v>
      </c>
      <c r="C89" s="646" t="s">
        <v>588</v>
      </c>
      <c r="D89" s="646" t="s">
        <v>588</v>
      </c>
      <c r="E89" s="646"/>
      <c r="F89" s="646" t="s">
        <v>588</v>
      </c>
      <c r="G89" s="646" t="s">
        <v>588</v>
      </c>
      <c r="H89" s="646" t="s">
        <v>588</v>
      </c>
      <c r="I89" s="647" t="s">
        <v>588</v>
      </c>
      <c r="J89" s="648" t="s">
        <v>595</v>
      </c>
    </row>
    <row r="90" spans="1:10" ht="14.4" customHeight="1" x14ac:dyDescent="0.3">
      <c r="A90" s="644" t="s">
        <v>586</v>
      </c>
      <c r="B90" s="645" t="s">
        <v>589</v>
      </c>
      <c r="C90" s="646">
        <v>144275.45293000003</v>
      </c>
      <c r="D90" s="646">
        <v>204190.48717999997</v>
      </c>
      <c r="E90" s="646"/>
      <c r="F90" s="646">
        <v>238240.94969000015</v>
      </c>
      <c r="G90" s="646">
        <v>230386.0334001648</v>
      </c>
      <c r="H90" s="646">
        <v>7854.9162898353534</v>
      </c>
      <c r="I90" s="647">
        <v>1.0340945853961203</v>
      </c>
      <c r="J90" s="648" t="s">
        <v>590</v>
      </c>
    </row>
  </sheetData>
  <mergeCells count="3">
    <mergeCell ref="F3:I3"/>
    <mergeCell ref="C4:D4"/>
    <mergeCell ref="A1:I1"/>
  </mergeCells>
  <conditionalFormatting sqref="F17 F91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90">
    <cfRule type="expression" dxfId="63" priority="5">
      <formula>$H18&gt;0</formula>
    </cfRule>
  </conditionalFormatting>
  <conditionalFormatting sqref="A18:A90">
    <cfRule type="expression" dxfId="62" priority="2">
      <formula>AND($J18&lt;&gt;"mezeraKL",$J18&lt;&gt;"")</formula>
    </cfRule>
  </conditionalFormatting>
  <conditionalFormatting sqref="I18:I90">
    <cfRule type="expression" dxfId="61" priority="6">
      <formula>$I18&gt;1</formula>
    </cfRule>
  </conditionalFormatting>
  <conditionalFormatting sqref="B18:B90">
    <cfRule type="expression" dxfId="60" priority="1">
      <formula>OR($J18="NS",$J18="SumaNS",$J18="Účet")</formula>
    </cfRule>
  </conditionalFormatting>
  <conditionalFormatting sqref="A18:D90 F18:I90">
    <cfRule type="expression" dxfId="59" priority="8">
      <formula>AND($J18&lt;&gt;"",$J18&lt;&gt;"mezeraKL")</formula>
    </cfRule>
  </conditionalFormatting>
  <conditionalFormatting sqref="B18:D90 F18:I90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90 F18:I90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2949.0906103787947</v>
      </c>
      <c r="M3" s="207">
        <f>SUBTOTAL(9,M5:M1048576)</f>
        <v>80751.254024099966</v>
      </c>
      <c r="N3" s="208">
        <f>SUBTOTAL(9,N5:N1048576)</f>
        <v>238142765.01878607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586</v>
      </c>
      <c r="B5" s="655" t="s">
        <v>587</v>
      </c>
      <c r="C5" s="656" t="s">
        <v>591</v>
      </c>
      <c r="D5" s="657" t="s">
        <v>4265</v>
      </c>
      <c r="E5" s="656" t="s">
        <v>626</v>
      </c>
      <c r="F5" s="657" t="s">
        <v>4273</v>
      </c>
      <c r="G5" s="656"/>
      <c r="H5" s="656" t="s">
        <v>627</v>
      </c>
      <c r="I5" s="656" t="s">
        <v>628</v>
      </c>
      <c r="J5" s="656" t="s">
        <v>629</v>
      </c>
      <c r="K5" s="656" t="s">
        <v>630</v>
      </c>
      <c r="L5" s="658">
        <v>49.335000000000001</v>
      </c>
      <c r="M5" s="658">
        <v>2</v>
      </c>
      <c r="N5" s="659">
        <v>98.67</v>
      </c>
    </row>
    <row r="6" spans="1:14" ht="14.4" customHeight="1" x14ac:dyDescent="0.3">
      <c r="A6" s="660" t="s">
        <v>586</v>
      </c>
      <c r="B6" s="661" t="s">
        <v>587</v>
      </c>
      <c r="C6" s="662" t="s">
        <v>591</v>
      </c>
      <c r="D6" s="663" t="s">
        <v>4265</v>
      </c>
      <c r="E6" s="662" t="s">
        <v>626</v>
      </c>
      <c r="F6" s="663" t="s">
        <v>4273</v>
      </c>
      <c r="G6" s="662"/>
      <c r="H6" s="662" t="s">
        <v>631</v>
      </c>
      <c r="I6" s="662" t="s">
        <v>632</v>
      </c>
      <c r="J6" s="662" t="s">
        <v>633</v>
      </c>
      <c r="K6" s="662" t="s">
        <v>634</v>
      </c>
      <c r="L6" s="664">
        <v>162.91</v>
      </c>
      <c r="M6" s="664">
        <v>1</v>
      </c>
      <c r="N6" s="665">
        <v>162.91</v>
      </c>
    </row>
    <row r="7" spans="1:14" ht="14.4" customHeight="1" x14ac:dyDescent="0.3">
      <c r="A7" s="660" t="s">
        <v>586</v>
      </c>
      <c r="B7" s="661" t="s">
        <v>587</v>
      </c>
      <c r="C7" s="662" t="s">
        <v>591</v>
      </c>
      <c r="D7" s="663" t="s">
        <v>4265</v>
      </c>
      <c r="E7" s="662" t="s">
        <v>626</v>
      </c>
      <c r="F7" s="663" t="s">
        <v>4273</v>
      </c>
      <c r="G7" s="662"/>
      <c r="H7" s="662" t="s">
        <v>635</v>
      </c>
      <c r="I7" s="662" t="s">
        <v>636</v>
      </c>
      <c r="J7" s="662" t="s">
        <v>637</v>
      </c>
      <c r="K7" s="662" t="s">
        <v>638</v>
      </c>
      <c r="L7" s="664">
        <v>104.68333333333334</v>
      </c>
      <c r="M7" s="664">
        <v>9</v>
      </c>
      <c r="N7" s="665">
        <v>942.15000000000009</v>
      </c>
    </row>
    <row r="8" spans="1:14" ht="14.4" customHeight="1" x14ac:dyDescent="0.3">
      <c r="A8" s="660" t="s">
        <v>586</v>
      </c>
      <c r="B8" s="661" t="s">
        <v>587</v>
      </c>
      <c r="C8" s="662" t="s">
        <v>591</v>
      </c>
      <c r="D8" s="663" t="s">
        <v>4265</v>
      </c>
      <c r="E8" s="662" t="s">
        <v>626</v>
      </c>
      <c r="F8" s="663" t="s">
        <v>4273</v>
      </c>
      <c r="G8" s="662"/>
      <c r="H8" s="662" t="s">
        <v>639</v>
      </c>
      <c r="I8" s="662" t="s">
        <v>640</v>
      </c>
      <c r="J8" s="662" t="s">
        <v>641</v>
      </c>
      <c r="K8" s="662" t="s">
        <v>642</v>
      </c>
      <c r="L8" s="664">
        <v>224.83999999999997</v>
      </c>
      <c r="M8" s="664">
        <v>1</v>
      </c>
      <c r="N8" s="665">
        <v>224.83999999999997</v>
      </c>
    </row>
    <row r="9" spans="1:14" ht="14.4" customHeight="1" x14ac:dyDescent="0.3">
      <c r="A9" s="660" t="s">
        <v>586</v>
      </c>
      <c r="B9" s="661" t="s">
        <v>587</v>
      </c>
      <c r="C9" s="662" t="s">
        <v>591</v>
      </c>
      <c r="D9" s="663" t="s">
        <v>4265</v>
      </c>
      <c r="E9" s="662" t="s">
        <v>626</v>
      </c>
      <c r="F9" s="663" t="s">
        <v>4273</v>
      </c>
      <c r="G9" s="662"/>
      <c r="H9" s="662" t="s">
        <v>643</v>
      </c>
      <c r="I9" s="662" t="s">
        <v>644</v>
      </c>
      <c r="J9" s="662" t="s">
        <v>645</v>
      </c>
      <c r="K9" s="662" t="s">
        <v>646</v>
      </c>
      <c r="L9" s="664">
        <v>997.44</v>
      </c>
      <c r="M9" s="664">
        <v>1</v>
      </c>
      <c r="N9" s="665">
        <v>997.44</v>
      </c>
    </row>
    <row r="10" spans="1:14" ht="14.4" customHeight="1" x14ac:dyDescent="0.3">
      <c r="A10" s="660" t="s">
        <v>586</v>
      </c>
      <c r="B10" s="661" t="s">
        <v>587</v>
      </c>
      <c r="C10" s="662" t="s">
        <v>591</v>
      </c>
      <c r="D10" s="663" t="s">
        <v>4265</v>
      </c>
      <c r="E10" s="662" t="s">
        <v>626</v>
      </c>
      <c r="F10" s="663" t="s">
        <v>4273</v>
      </c>
      <c r="G10" s="662"/>
      <c r="H10" s="662" t="s">
        <v>647</v>
      </c>
      <c r="I10" s="662" t="s">
        <v>647</v>
      </c>
      <c r="J10" s="662" t="s">
        <v>648</v>
      </c>
      <c r="K10" s="662" t="s">
        <v>649</v>
      </c>
      <c r="L10" s="664">
        <v>115.679996288284</v>
      </c>
      <c r="M10" s="664">
        <v>1</v>
      </c>
      <c r="N10" s="665">
        <v>115.679996288284</v>
      </c>
    </row>
    <row r="11" spans="1:14" ht="14.4" customHeight="1" x14ac:dyDescent="0.3">
      <c r="A11" s="660" t="s">
        <v>586</v>
      </c>
      <c r="B11" s="661" t="s">
        <v>587</v>
      </c>
      <c r="C11" s="662" t="s">
        <v>591</v>
      </c>
      <c r="D11" s="663" t="s">
        <v>4265</v>
      </c>
      <c r="E11" s="662" t="s">
        <v>626</v>
      </c>
      <c r="F11" s="663" t="s">
        <v>4273</v>
      </c>
      <c r="G11" s="662"/>
      <c r="H11" s="662" t="s">
        <v>650</v>
      </c>
      <c r="I11" s="662" t="s">
        <v>650</v>
      </c>
      <c r="J11" s="662" t="s">
        <v>651</v>
      </c>
      <c r="K11" s="662" t="s">
        <v>652</v>
      </c>
      <c r="L11" s="664">
        <v>49.867848067348021</v>
      </c>
      <c r="M11" s="664">
        <v>4</v>
      </c>
      <c r="N11" s="665">
        <v>199.47139226939208</v>
      </c>
    </row>
    <row r="12" spans="1:14" ht="14.4" customHeight="1" x14ac:dyDescent="0.3">
      <c r="A12" s="660" t="s">
        <v>586</v>
      </c>
      <c r="B12" s="661" t="s">
        <v>587</v>
      </c>
      <c r="C12" s="662" t="s">
        <v>591</v>
      </c>
      <c r="D12" s="663" t="s">
        <v>4265</v>
      </c>
      <c r="E12" s="662" t="s">
        <v>626</v>
      </c>
      <c r="F12" s="663" t="s">
        <v>4273</v>
      </c>
      <c r="G12" s="662"/>
      <c r="H12" s="662" t="s">
        <v>653</v>
      </c>
      <c r="I12" s="662" t="s">
        <v>653</v>
      </c>
      <c r="J12" s="662" t="s">
        <v>654</v>
      </c>
      <c r="K12" s="662" t="s">
        <v>655</v>
      </c>
      <c r="L12" s="664">
        <v>169.91125778450817</v>
      </c>
      <c r="M12" s="664">
        <v>34.281819500000005</v>
      </c>
      <c r="N12" s="665">
        <v>5824.86707038648</v>
      </c>
    </row>
    <row r="13" spans="1:14" ht="14.4" customHeight="1" x14ac:dyDescent="0.3">
      <c r="A13" s="660" t="s">
        <v>586</v>
      </c>
      <c r="B13" s="661" t="s">
        <v>587</v>
      </c>
      <c r="C13" s="662" t="s">
        <v>591</v>
      </c>
      <c r="D13" s="663" t="s">
        <v>4265</v>
      </c>
      <c r="E13" s="662" t="s">
        <v>626</v>
      </c>
      <c r="F13" s="663" t="s">
        <v>4273</v>
      </c>
      <c r="G13" s="662"/>
      <c r="H13" s="662" t="s">
        <v>656</v>
      </c>
      <c r="I13" s="662" t="s">
        <v>657</v>
      </c>
      <c r="J13" s="662" t="s">
        <v>654</v>
      </c>
      <c r="K13" s="662" t="s">
        <v>658</v>
      </c>
      <c r="L13" s="664">
        <v>77.479952602725959</v>
      </c>
      <c r="M13" s="664">
        <v>10.898759700000001</v>
      </c>
      <c r="N13" s="665">
        <v>844.43538498449982</v>
      </c>
    </row>
    <row r="14" spans="1:14" ht="14.4" customHeight="1" x14ac:dyDescent="0.3">
      <c r="A14" s="660" t="s">
        <v>586</v>
      </c>
      <c r="B14" s="661" t="s">
        <v>587</v>
      </c>
      <c r="C14" s="662" t="s">
        <v>591</v>
      </c>
      <c r="D14" s="663" t="s">
        <v>4265</v>
      </c>
      <c r="E14" s="662" t="s">
        <v>626</v>
      </c>
      <c r="F14" s="663" t="s">
        <v>4273</v>
      </c>
      <c r="G14" s="662"/>
      <c r="H14" s="662" t="s">
        <v>659</v>
      </c>
      <c r="I14" s="662" t="s">
        <v>660</v>
      </c>
      <c r="J14" s="662" t="s">
        <v>654</v>
      </c>
      <c r="K14" s="662" t="s">
        <v>661</v>
      </c>
      <c r="L14" s="664">
        <v>118.08020711671797</v>
      </c>
      <c r="M14" s="664">
        <v>22.294582500000001</v>
      </c>
      <c r="N14" s="665">
        <v>2632.548919180756</v>
      </c>
    </row>
    <row r="15" spans="1:14" ht="14.4" customHeight="1" x14ac:dyDescent="0.3">
      <c r="A15" s="660" t="s">
        <v>586</v>
      </c>
      <c r="B15" s="661" t="s">
        <v>587</v>
      </c>
      <c r="C15" s="662" t="s">
        <v>591</v>
      </c>
      <c r="D15" s="663" t="s">
        <v>4265</v>
      </c>
      <c r="E15" s="662" t="s">
        <v>626</v>
      </c>
      <c r="F15" s="663" t="s">
        <v>4273</v>
      </c>
      <c r="G15" s="662"/>
      <c r="H15" s="662" t="s">
        <v>662</v>
      </c>
      <c r="I15" s="662" t="s">
        <v>663</v>
      </c>
      <c r="J15" s="662" t="s">
        <v>654</v>
      </c>
      <c r="K15" s="662" t="s">
        <v>664</v>
      </c>
      <c r="L15" s="664">
        <v>377.26058699802468</v>
      </c>
      <c r="M15" s="664">
        <v>16.815594700000002</v>
      </c>
      <c r="N15" s="665">
        <v>6343.8611272428734</v>
      </c>
    </row>
    <row r="16" spans="1:14" ht="14.4" customHeight="1" x14ac:dyDescent="0.3">
      <c r="A16" s="660" t="s">
        <v>586</v>
      </c>
      <c r="B16" s="661" t="s">
        <v>587</v>
      </c>
      <c r="C16" s="662" t="s">
        <v>591</v>
      </c>
      <c r="D16" s="663" t="s">
        <v>4265</v>
      </c>
      <c r="E16" s="662" t="s">
        <v>626</v>
      </c>
      <c r="F16" s="663" t="s">
        <v>4273</v>
      </c>
      <c r="G16" s="662" t="s">
        <v>665</v>
      </c>
      <c r="H16" s="662" t="s">
        <v>666</v>
      </c>
      <c r="I16" s="662" t="s">
        <v>666</v>
      </c>
      <c r="J16" s="662" t="s">
        <v>667</v>
      </c>
      <c r="K16" s="662" t="s">
        <v>668</v>
      </c>
      <c r="L16" s="664">
        <v>186.22237955588449</v>
      </c>
      <c r="M16" s="664">
        <v>356</v>
      </c>
      <c r="N16" s="665">
        <v>66295.167121894876</v>
      </c>
    </row>
    <row r="17" spans="1:14" ht="14.4" customHeight="1" x14ac:dyDescent="0.3">
      <c r="A17" s="660" t="s">
        <v>586</v>
      </c>
      <c r="B17" s="661" t="s">
        <v>587</v>
      </c>
      <c r="C17" s="662" t="s">
        <v>591</v>
      </c>
      <c r="D17" s="663" t="s">
        <v>4265</v>
      </c>
      <c r="E17" s="662" t="s">
        <v>626</v>
      </c>
      <c r="F17" s="663" t="s">
        <v>4273</v>
      </c>
      <c r="G17" s="662" t="s">
        <v>665</v>
      </c>
      <c r="H17" s="662" t="s">
        <v>669</v>
      </c>
      <c r="I17" s="662" t="s">
        <v>669</v>
      </c>
      <c r="J17" s="662" t="s">
        <v>670</v>
      </c>
      <c r="K17" s="662" t="s">
        <v>671</v>
      </c>
      <c r="L17" s="664">
        <v>149.49977271130069</v>
      </c>
      <c r="M17" s="664">
        <v>211</v>
      </c>
      <c r="N17" s="665">
        <v>31544.452042084449</v>
      </c>
    </row>
    <row r="18" spans="1:14" ht="14.4" customHeight="1" x14ac:dyDescent="0.3">
      <c r="A18" s="660" t="s">
        <v>586</v>
      </c>
      <c r="B18" s="661" t="s">
        <v>587</v>
      </c>
      <c r="C18" s="662" t="s">
        <v>591</v>
      </c>
      <c r="D18" s="663" t="s">
        <v>4265</v>
      </c>
      <c r="E18" s="662" t="s">
        <v>626</v>
      </c>
      <c r="F18" s="663" t="s">
        <v>4273</v>
      </c>
      <c r="G18" s="662" t="s">
        <v>665</v>
      </c>
      <c r="H18" s="662" t="s">
        <v>672</v>
      </c>
      <c r="I18" s="662" t="s">
        <v>672</v>
      </c>
      <c r="J18" s="662" t="s">
        <v>670</v>
      </c>
      <c r="K18" s="662" t="s">
        <v>673</v>
      </c>
      <c r="L18" s="664">
        <v>132.24986165888512</v>
      </c>
      <c r="M18" s="664">
        <v>116</v>
      </c>
      <c r="N18" s="665">
        <v>15340.983952430674</v>
      </c>
    </row>
    <row r="19" spans="1:14" ht="14.4" customHeight="1" x14ac:dyDescent="0.3">
      <c r="A19" s="660" t="s">
        <v>586</v>
      </c>
      <c r="B19" s="661" t="s">
        <v>587</v>
      </c>
      <c r="C19" s="662" t="s">
        <v>591</v>
      </c>
      <c r="D19" s="663" t="s">
        <v>4265</v>
      </c>
      <c r="E19" s="662" t="s">
        <v>626</v>
      </c>
      <c r="F19" s="663" t="s">
        <v>4273</v>
      </c>
      <c r="G19" s="662" t="s">
        <v>665</v>
      </c>
      <c r="H19" s="662" t="s">
        <v>674</v>
      </c>
      <c r="I19" s="662" t="s">
        <v>674</v>
      </c>
      <c r="J19" s="662" t="s">
        <v>670</v>
      </c>
      <c r="K19" s="662" t="s">
        <v>675</v>
      </c>
      <c r="L19" s="664">
        <v>232.29888684705472</v>
      </c>
      <c r="M19" s="664">
        <v>47</v>
      </c>
      <c r="N19" s="665">
        <v>10918.047681811571</v>
      </c>
    </row>
    <row r="20" spans="1:14" ht="14.4" customHeight="1" x14ac:dyDescent="0.3">
      <c r="A20" s="660" t="s">
        <v>586</v>
      </c>
      <c r="B20" s="661" t="s">
        <v>587</v>
      </c>
      <c r="C20" s="662" t="s">
        <v>591</v>
      </c>
      <c r="D20" s="663" t="s">
        <v>4265</v>
      </c>
      <c r="E20" s="662" t="s">
        <v>626</v>
      </c>
      <c r="F20" s="663" t="s">
        <v>4273</v>
      </c>
      <c r="G20" s="662" t="s">
        <v>665</v>
      </c>
      <c r="H20" s="662" t="s">
        <v>676</v>
      </c>
      <c r="I20" s="662" t="s">
        <v>676</v>
      </c>
      <c r="J20" s="662" t="s">
        <v>677</v>
      </c>
      <c r="K20" s="662" t="s">
        <v>678</v>
      </c>
      <c r="L20" s="664">
        <v>897.06105836619656</v>
      </c>
      <c r="M20" s="664">
        <v>1</v>
      </c>
      <c r="N20" s="665">
        <v>897.06105836619656</v>
      </c>
    </row>
    <row r="21" spans="1:14" ht="14.4" customHeight="1" x14ac:dyDescent="0.3">
      <c r="A21" s="660" t="s">
        <v>586</v>
      </c>
      <c r="B21" s="661" t="s">
        <v>587</v>
      </c>
      <c r="C21" s="662" t="s">
        <v>591</v>
      </c>
      <c r="D21" s="663" t="s">
        <v>4265</v>
      </c>
      <c r="E21" s="662" t="s">
        <v>626</v>
      </c>
      <c r="F21" s="663" t="s">
        <v>4273</v>
      </c>
      <c r="G21" s="662" t="s">
        <v>665</v>
      </c>
      <c r="H21" s="662" t="s">
        <v>679</v>
      </c>
      <c r="I21" s="662" t="s">
        <v>679</v>
      </c>
      <c r="J21" s="662" t="s">
        <v>667</v>
      </c>
      <c r="K21" s="662" t="s">
        <v>680</v>
      </c>
      <c r="L21" s="664">
        <v>97.179882568470546</v>
      </c>
      <c r="M21" s="664">
        <v>221</v>
      </c>
      <c r="N21" s="665">
        <v>21476.754047631992</v>
      </c>
    </row>
    <row r="22" spans="1:14" ht="14.4" customHeight="1" x14ac:dyDescent="0.3">
      <c r="A22" s="660" t="s">
        <v>586</v>
      </c>
      <c r="B22" s="661" t="s">
        <v>587</v>
      </c>
      <c r="C22" s="662" t="s">
        <v>591</v>
      </c>
      <c r="D22" s="663" t="s">
        <v>4265</v>
      </c>
      <c r="E22" s="662" t="s">
        <v>626</v>
      </c>
      <c r="F22" s="663" t="s">
        <v>4273</v>
      </c>
      <c r="G22" s="662" t="s">
        <v>665</v>
      </c>
      <c r="H22" s="662" t="s">
        <v>681</v>
      </c>
      <c r="I22" s="662" t="s">
        <v>681</v>
      </c>
      <c r="J22" s="662" t="s">
        <v>667</v>
      </c>
      <c r="K22" s="662" t="s">
        <v>682</v>
      </c>
      <c r="L22" s="664">
        <v>97.750204549036866</v>
      </c>
      <c r="M22" s="664">
        <v>160</v>
      </c>
      <c r="N22" s="665">
        <v>15640.032727845899</v>
      </c>
    </row>
    <row r="23" spans="1:14" ht="14.4" customHeight="1" x14ac:dyDescent="0.3">
      <c r="A23" s="660" t="s">
        <v>586</v>
      </c>
      <c r="B23" s="661" t="s">
        <v>587</v>
      </c>
      <c r="C23" s="662" t="s">
        <v>591</v>
      </c>
      <c r="D23" s="663" t="s">
        <v>4265</v>
      </c>
      <c r="E23" s="662" t="s">
        <v>626</v>
      </c>
      <c r="F23" s="663" t="s">
        <v>4273</v>
      </c>
      <c r="G23" s="662" t="s">
        <v>665</v>
      </c>
      <c r="H23" s="662" t="s">
        <v>683</v>
      </c>
      <c r="I23" s="662" t="s">
        <v>684</v>
      </c>
      <c r="J23" s="662" t="s">
        <v>685</v>
      </c>
      <c r="K23" s="662" t="s">
        <v>686</v>
      </c>
      <c r="L23" s="664">
        <v>53.716666666666676</v>
      </c>
      <c r="M23" s="664">
        <v>9</v>
      </c>
      <c r="N23" s="665">
        <v>483.4500000000001</v>
      </c>
    </row>
    <row r="24" spans="1:14" ht="14.4" customHeight="1" x14ac:dyDescent="0.3">
      <c r="A24" s="660" t="s">
        <v>586</v>
      </c>
      <c r="B24" s="661" t="s">
        <v>587</v>
      </c>
      <c r="C24" s="662" t="s">
        <v>591</v>
      </c>
      <c r="D24" s="663" t="s">
        <v>4265</v>
      </c>
      <c r="E24" s="662" t="s">
        <v>626</v>
      </c>
      <c r="F24" s="663" t="s">
        <v>4273</v>
      </c>
      <c r="G24" s="662" t="s">
        <v>665</v>
      </c>
      <c r="H24" s="662" t="s">
        <v>687</v>
      </c>
      <c r="I24" s="662" t="s">
        <v>688</v>
      </c>
      <c r="J24" s="662" t="s">
        <v>689</v>
      </c>
      <c r="K24" s="662" t="s">
        <v>690</v>
      </c>
      <c r="L24" s="664">
        <v>88.849932719028232</v>
      </c>
      <c r="M24" s="664">
        <v>9</v>
      </c>
      <c r="N24" s="665">
        <v>799.64939447125414</v>
      </c>
    </row>
    <row r="25" spans="1:14" ht="14.4" customHeight="1" x14ac:dyDescent="0.3">
      <c r="A25" s="660" t="s">
        <v>586</v>
      </c>
      <c r="B25" s="661" t="s">
        <v>587</v>
      </c>
      <c r="C25" s="662" t="s">
        <v>591</v>
      </c>
      <c r="D25" s="663" t="s">
        <v>4265</v>
      </c>
      <c r="E25" s="662" t="s">
        <v>626</v>
      </c>
      <c r="F25" s="663" t="s">
        <v>4273</v>
      </c>
      <c r="G25" s="662" t="s">
        <v>665</v>
      </c>
      <c r="H25" s="662" t="s">
        <v>691</v>
      </c>
      <c r="I25" s="662" t="s">
        <v>692</v>
      </c>
      <c r="J25" s="662" t="s">
        <v>693</v>
      </c>
      <c r="K25" s="662" t="s">
        <v>694</v>
      </c>
      <c r="L25" s="664">
        <v>104.63828735178552</v>
      </c>
      <c r="M25" s="664">
        <v>310</v>
      </c>
      <c r="N25" s="665">
        <v>32437.869079053511</v>
      </c>
    </row>
    <row r="26" spans="1:14" ht="14.4" customHeight="1" x14ac:dyDescent="0.3">
      <c r="A26" s="660" t="s">
        <v>586</v>
      </c>
      <c r="B26" s="661" t="s">
        <v>587</v>
      </c>
      <c r="C26" s="662" t="s">
        <v>591</v>
      </c>
      <c r="D26" s="663" t="s">
        <v>4265</v>
      </c>
      <c r="E26" s="662" t="s">
        <v>626</v>
      </c>
      <c r="F26" s="663" t="s">
        <v>4273</v>
      </c>
      <c r="G26" s="662" t="s">
        <v>665</v>
      </c>
      <c r="H26" s="662" t="s">
        <v>695</v>
      </c>
      <c r="I26" s="662" t="s">
        <v>696</v>
      </c>
      <c r="J26" s="662" t="s">
        <v>697</v>
      </c>
      <c r="K26" s="662" t="s">
        <v>698</v>
      </c>
      <c r="L26" s="664">
        <v>170.41119301036218</v>
      </c>
      <c r="M26" s="664">
        <v>40</v>
      </c>
      <c r="N26" s="665">
        <v>6816.4477204144869</v>
      </c>
    </row>
    <row r="27" spans="1:14" ht="14.4" customHeight="1" x14ac:dyDescent="0.3">
      <c r="A27" s="660" t="s">
        <v>586</v>
      </c>
      <c r="B27" s="661" t="s">
        <v>587</v>
      </c>
      <c r="C27" s="662" t="s">
        <v>591</v>
      </c>
      <c r="D27" s="663" t="s">
        <v>4265</v>
      </c>
      <c r="E27" s="662" t="s">
        <v>626</v>
      </c>
      <c r="F27" s="663" t="s">
        <v>4273</v>
      </c>
      <c r="G27" s="662" t="s">
        <v>665</v>
      </c>
      <c r="H27" s="662" t="s">
        <v>699</v>
      </c>
      <c r="I27" s="662" t="s">
        <v>700</v>
      </c>
      <c r="J27" s="662" t="s">
        <v>701</v>
      </c>
      <c r="K27" s="662" t="s">
        <v>702</v>
      </c>
      <c r="L27" s="664">
        <v>67.709209054791458</v>
      </c>
      <c r="M27" s="664">
        <v>25</v>
      </c>
      <c r="N27" s="665">
        <v>1692.7302263697866</v>
      </c>
    </row>
    <row r="28" spans="1:14" ht="14.4" customHeight="1" x14ac:dyDescent="0.3">
      <c r="A28" s="660" t="s">
        <v>586</v>
      </c>
      <c r="B28" s="661" t="s">
        <v>587</v>
      </c>
      <c r="C28" s="662" t="s">
        <v>591</v>
      </c>
      <c r="D28" s="663" t="s">
        <v>4265</v>
      </c>
      <c r="E28" s="662" t="s">
        <v>626</v>
      </c>
      <c r="F28" s="663" t="s">
        <v>4273</v>
      </c>
      <c r="G28" s="662" t="s">
        <v>665</v>
      </c>
      <c r="H28" s="662" t="s">
        <v>703</v>
      </c>
      <c r="I28" s="662" t="s">
        <v>704</v>
      </c>
      <c r="J28" s="662" t="s">
        <v>705</v>
      </c>
      <c r="K28" s="662" t="s">
        <v>706</v>
      </c>
      <c r="L28" s="664">
        <v>42.399985335740361</v>
      </c>
      <c r="M28" s="664">
        <v>6</v>
      </c>
      <c r="N28" s="665">
        <v>254.39991201444215</v>
      </c>
    </row>
    <row r="29" spans="1:14" ht="14.4" customHeight="1" x14ac:dyDescent="0.3">
      <c r="A29" s="660" t="s">
        <v>586</v>
      </c>
      <c r="B29" s="661" t="s">
        <v>587</v>
      </c>
      <c r="C29" s="662" t="s">
        <v>591</v>
      </c>
      <c r="D29" s="663" t="s">
        <v>4265</v>
      </c>
      <c r="E29" s="662" t="s">
        <v>626</v>
      </c>
      <c r="F29" s="663" t="s">
        <v>4273</v>
      </c>
      <c r="G29" s="662" t="s">
        <v>665</v>
      </c>
      <c r="H29" s="662" t="s">
        <v>707</v>
      </c>
      <c r="I29" s="662" t="s">
        <v>708</v>
      </c>
      <c r="J29" s="662" t="s">
        <v>709</v>
      </c>
      <c r="K29" s="662" t="s">
        <v>710</v>
      </c>
      <c r="L29" s="664">
        <v>79.338028776688006</v>
      </c>
      <c r="M29" s="664">
        <v>5</v>
      </c>
      <c r="N29" s="665">
        <v>396.69014388344004</v>
      </c>
    </row>
    <row r="30" spans="1:14" ht="14.4" customHeight="1" x14ac:dyDescent="0.3">
      <c r="A30" s="660" t="s">
        <v>586</v>
      </c>
      <c r="B30" s="661" t="s">
        <v>587</v>
      </c>
      <c r="C30" s="662" t="s">
        <v>591</v>
      </c>
      <c r="D30" s="663" t="s">
        <v>4265</v>
      </c>
      <c r="E30" s="662" t="s">
        <v>626</v>
      </c>
      <c r="F30" s="663" t="s">
        <v>4273</v>
      </c>
      <c r="G30" s="662" t="s">
        <v>665</v>
      </c>
      <c r="H30" s="662" t="s">
        <v>711</v>
      </c>
      <c r="I30" s="662" t="s">
        <v>712</v>
      </c>
      <c r="J30" s="662" t="s">
        <v>713</v>
      </c>
      <c r="K30" s="662" t="s">
        <v>714</v>
      </c>
      <c r="L30" s="664">
        <v>59.344000000000008</v>
      </c>
      <c r="M30" s="664">
        <v>5</v>
      </c>
      <c r="N30" s="665">
        <v>296.72000000000003</v>
      </c>
    </row>
    <row r="31" spans="1:14" ht="14.4" customHeight="1" x14ac:dyDescent="0.3">
      <c r="A31" s="660" t="s">
        <v>586</v>
      </c>
      <c r="B31" s="661" t="s">
        <v>587</v>
      </c>
      <c r="C31" s="662" t="s">
        <v>591</v>
      </c>
      <c r="D31" s="663" t="s">
        <v>4265</v>
      </c>
      <c r="E31" s="662" t="s">
        <v>626</v>
      </c>
      <c r="F31" s="663" t="s">
        <v>4273</v>
      </c>
      <c r="G31" s="662" t="s">
        <v>665</v>
      </c>
      <c r="H31" s="662" t="s">
        <v>715</v>
      </c>
      <c r="I31" s="662" t="s">
        <v>716</v>
      </c>
      <c r="J31" s="662" t="s">
        <v>717</v>
      </c>
      <c r="K31" s="662" t="s">
        <v>718</v>
      </c>
      <c r="L31" s="664">
        <v>55.640000000000008</v>
      </c>
      <c r="M31" s="664">
        <v>3</v>
      </c>
      <c r="N31" s="665">
        <v>166.92000000000002</v>
      </c>
    </row>
    <row r="32" spans="1:14" ht="14.4" customHeight="1" x14ac:dyDescent="0.3">
      <c r="A32" s="660" t="s">
        <v>586</v>
      </c>
      <c r="B32" s="661" t="s">
        <v>587</v>
      </c>
      <c r="C32" s="662" t="s">
        <v>591</v>
      </c>
      <c r="D32" s="663" t="s">
        <v>4265</v>
      </c>
      <c r="E32" s="662" t="s">
        <v>626</v>
      </c>
      <c r="F32" s="663" t="s">
        <v>4273</v>
      </c>
      <c r="G32" s="662" t="s">
        <v>665</v>
      </c>
      <c r="H32" s="662" t="s">
        <v>719</v>
      </c>
      <c r="I32" s="662" t="s">
        <v>720</v>
      </c>
      <c r="J32" s="662" t="s">
        <v>713</v>
      </c>
      <c r="K32" s="662" t="s">
        <v>721</v>
      </c>
      <c r="L32" s="664">
        <v>65.030639768038796</v>
      </c>
      <c r="M32" s="664">
        <v>4</v>
      </c>
      <c r="N32" s="665">
        <v>260.12255907215518</v>
      </c>
    </row>
    <row r="33" spans="1:14" ht="14.4" customHeight="1" x14ac:dyDescent="0.3">
      <c r="A33" s="660" t="s">
        <v>586</v>
      </c>
      <c r="B33" s="661" t="s">
        <v>587</v>
      </c>
      <c r="C33" s="662" t="s">
        <v>591</v>
      </c>
      <c r="D33" s="663" t="s">
        <v>4265</v>
      </c>
      <c r="E33" s="662" t="s">
        <v>626</v>
      </c>
      <c r="F33" s="663" t="s">
        <v>4273</v>
      </c>
      <c r="G33" s="662" t="s">
        <v>665</v>
      </c>
      <c r="H33" s="662" t="s">
        <v>722</v>
      </c>
      <c r="I33" s="662" t="s">
        <v>723</v>
      </c>
      <c r="J33" s="662" t="s">
        <v>724</v>
      </c>
      <c r="K33" s="662" t="s">
        <v>725</v>
      </c>
      <c r="L33" s="664">
        <v>84.183132726678011</v>
      </c>
      <c r="M33" s="664">
        <v>12</v>
      </c>
      <c r="N33" s="665">
        <v>1010.1975927201361</v>
      </c>
    </row>
    <row r="34" spans="1:14" ht="14.4" customHeight="1" x14ac:dyDescent="0.3">
      <c r="A34" s="660" t="s">
        <v>586</v>
      </c>
      <c r="B34" s="661" t="s">
        <v>587</v>
      </c>
      <c r="C34" s="662" t="s">
        <v>591</v>
      </c>
      <c r="D34" s="663" t="s">
        <v>4265</v>
      </c>
      <c r="E34" s="662" t="s">
        <v>626</v>
      </c>
      <c r="F34" s="663" t="s">
        <v>4273</v>
      </c>
      <c r="G34" s="662" t="s">
        <v>665</v>
      </c>
      <c r="H34" s="662" t="s">
        <v>726</v>
      </c>
      <c r="I34" s="662" t="s">
        <v>727</v>
      </c>
      <c r="J34" s="662" t="s">
        <v>728</v>
      </c>
      <c r="K34" s="662" t="s">
        <v>729</v>
      </c>
      <c r="L34" s="664">
        <v>67.1592141802752</v>
      </c>
      <c r="M34" s="664">
        <v>64</v>
      </c>
      <c r="N34" s="665">
        <v>4298.1897075376128</v>
      </c>
    </row>
    <row r="35" spans="1:14" ht="14.4" customHeight="1" x14ac:dyDescent="0.3">
      <c r="A35" s="660" t="s">
        <v>586</v>
      </c>
      <c r="B35" s="661" t="s">
        <v>587</v>
      </c>
      <c r="C35" s="662" t="s">
        <v>591</v>
      </c>
      <c r="D35" s="663" t="s">
        <v>4265</v>
      </c>
      <c r="E35" s="662" t="s">
        <v>626</v>
      </c>
      <c r="F35" s="663" t="s">
        <v>4273</v>
      </c>
      <c r="G35" s="662" t="s">
        <v>665</v>
      </c>
      <c r="H35" s="662" t="s">
        <v>730</v>
      </c>
      <c r="I35" s="662" t="s">
        <v>731</v>
      </c>
      <c r="J35" s="662" t="s">
        <v>732</v>
      </c>
      <c r="K35" s="662" t="s">
        <v>733</v>
      </c>
      <c r="L35" s="664">
        <v>28.9096428351484</v>
      </c>
      <c r="M35" s="664">
        <v>189</v>
      </c>
      <c r="N35" s="665">
        <v>5463.9224958430477</v>
      </c>
    </row>
    <row r="36" spans="1:14" ht="14.4" customHeight="1" x14ac:dyDescent="0.3">
      <c r="A36" s="660" t="s">
        <v>586</v>
      </c>
      <c r="B36" s="661" t="s">
        <v>587</v>
      </c>
      <c r="C36" s="662" t="s">
        <v>591</v>
      </c>
      <c r="D36" s="663" t="s">
        <v>4265</v>
      </c>
      <c r="E36" s="662" t="s">
        <v>626</v>
      </c>
      <c r="F36" s="663" t="s">
        <v>4273</v>
      </c>
      <c r="G36" s="662" t="s">
        <v>665</v>
      </c>
      <c r="H36" s="662" t="s">
        <v>734</v>
      </c>
      <c r="I36" s="662" t="s">
        <v>735</v>
      </c>
      <c r="J36" s="662" t="s">
        <v>736</v>
      </c>
      <c r="K36" s="662" t="s">
        <v>737</v>
      </c>
      <c r="L36" s="664">
        <v>89.379999999999981</v>
      </c>
      <c r="M36" s="664">
        <v>1</v>
      </c>
      <c r="N36" s="665">
        <v>89.379999999999981</v>
      </c>
    </row>
    <row r="37" spans="1:14" ht="14.4" customHeight="1" x14ac:dyDescent="0.3">
      <c r="A37" s="660" t="s">
        <v>586</v>
      </c>
      <c r="B37" s="661" t="s">
        <v>587</v>
      </c>
      <c r="C37" s="662" t="s">
        <v>591</v>
      </c>
      <c r="D37" s="663" t="s">
        <v>4265</v>
      </c>
      <c r="E37" s="662" t="s">
        <v>626</v>
      </c>
      <c r="F37" s="663" t="s">
        <v>4273</v>
      </c>
      <c r="G37" s="662" t="s">
        <v>665</v>
      </c>
      <c r="H37" s="662" t="s">
        <v>738</v>
      </c>
      <c r="I37" s="662" t="s">
        <v>739</v>
      </c>
      <c r="J37" s="662" t="s">
        <v>740</v>
      </c>
      <c r="K37" s="662" t="s">
        <v>741</v>
      </c>
      <c r="L37" s="664">
        <v>26.800000000000008</v>
      </c>
      <c r="M37" s="664">
        <v>3</v>
      </c>
      <c r="N37" s="665">
        <v>80.40000000000002</v>
      </c>
    </row>
    <row r="38" spans="1:14" ht="14.4" customHeight="1" x14ac:dyDescent="0.3">
      <c r="A38" s="660" t="s">
        <v>586</v>
      </c>
      <c r="B38" s="661" t="s">
        <v>587</v>
      </c>
      <c r="C38" s="662" t="s">
        <v>591</v>
      </c>
      <c r="D38" s="663" t="s">
        <v>4265</v>
      </c>
      <c r="E38" s="662" t="s">
        <v>626</v>
      </c>
      <c r="F38" s="663" t="s">
        <v>4273</v>
      </c>
      <c r="G38" s="662" t="s">
        <v>665</v>
      </c>
      <c r="H38" s="662" t="s">
        <v>742</v>
      </c>
      <c r="I38" s="662" t="s">
        <v>743</v>
      </c>
      <c r="J38" s="662" t="s">
        <v>744</v>
      </c>
      <c r="K38" s="662" t="s">
        <v>686</v>
      </c>
      <c r="L38" s="664">
        <v>42.031940166504356</v>
      </c>
      <c r="M38" s="664">
        <v>10</v>
      </c>
      <c r="N38" s="665">
        <v>420.31940166504359</v>
      </c>
    </row>
    <row r="39" spans="1:14" ht="14.4" customHeight="1" x14ac:dyDescent="0.3">
      <c r="A39" s="660" t="s">
        <v>586</v>
      </c>
      <c r="B39" s="661" t="s">
        <v>587</v>
      </c>
      <c r="C39" s="662" t="s">
        <v>591</v>
      </c>
      <c r="D39" s="663" t="s">
        <v>4265</v>
      </c>
      <c r="E39" s="662" t="s">
        <v>626</v>
      </c>
      <c r="F39" s="663" t="s">
        <v>4273</v>
      </c>
      <c r="G39" s="662" t="s">
        <v>665</v>
      </c>
      <c r="H39" s="662" t="s">
        <v>745</v>
      </c>
      <c r="I39" s="662" t="s">
        <v>746</v>
      </c>
      <c r="J39" s="662" t="s">
        <v>744</v>
      </c>
      <c r="K39" s="662" t="s">
        <v>747</v>
      </c>
      <c r="L39" s="664">
        <v>81.129832812912539</v>
      </c>
      <c r="M39" s="664">
        <v>3</v>
      </c>
      <c r="N39" s="665">
        <v>243.3894984387376</v>
      </c>
    </row>
    <row r="40" spans="1:14" ht="14.4" customHeight="1" x14ac:dyDescent="0.3">
      <c r="A40" s="660" t="s">
        <v>586</v>
      </c>
      <c r="B40" s="661" t="s">
        <v>587</v>
      </c>
      <c r="C40" s="662" t="s">
        <v>591</v>
      </c>
      <c r="D40" s="663" t="s">
        <v>4265</v>
      </c>
      <c r="E40" s="662" t="s">
        <v>626</v>
      </c>
      <c r="F40" s="663" t="s">
        <v>4273</v>
      </c>
      <c r="G40" s="662" t="s">
        <v>665</v>
      </c>
      <c r="H40" s="662" t="s">
        <v>748</v>
      </c>
      <c r="I40" s="662" t="s">
        <v>749</v>
      </c>
      <c r="J40" s="662" t="s">
        <v>750</v>
      </c>
      <c r="K40" s="662" t="s">
        <v>751</v>
      </c>
      <c r="L40" s="664">
        <v>62.020000000000032</v>
      </c>
      <c r="M40" s="664">
        <v>2</v>
      </c>
      <c r="N40" s="665">
        <v>124.04000000000006</v>
      </c>
    </row>
    <row r="41" spans="1:14" ht="14.4" customHeight="1" x14ac:dyDescent="0.3">
      <c r="A41" s="660" t="s">
        <v>586</v>
      </c>
      <c r="B41" s="661" t="s">
        <v>587</v>
      </c>
      <c r="C41" s="662" t="s">
        <v>591</v>
      </c>
      <c r="D41" s="663" t="s">
        <v>4265</v>
      </c>
      <c r="E41" s="662" t="s">
        <v>626</v>
      </c>
      <c r="F41" s="663" t="s">
        <v>4273</v>
      </c>
      <c r="G41" s="662" t="s">
        <v>665</v>
      </c>
      <c r="H41" s="662" t="s">
        <v>752</v>
      </c>
      <c r="I41" s="662" t="s">
        <v>753</v>
      </c>
      <c r="J41" s="662" t="s">
        <v>754</v>
      </c>
      <c r="K41" s="662" t="s">
        <v>755</v>
      </c>
      <c r="L41" s="664">
        <v>38.190000000000005</v>
      </c>
      <c r="M41" s="664">
        <v>1</v>
      </c>
      <c r="N41" s="665">
        <v>38.190000000000005</v>
      </c>
    </row>
    <row r="42" spans="1:14" ht="14.4" customHeight="1" x14ac:dyDescent="0.3">
      <c r="A42" s="660" t="s">
        <v>586</v>
      </c>
      <c r="B42" s="661" t="s">
        <v>587</v>
      </c>
      <c r="C42" s="662" t="s">
        <v>591</v>
      </c>
      <c r="D42" s="663" t="s">
        <v>4265</v>
      </c>
      <c r="E42" s="662" t="s">
        <v>626</v>
      </c>
      <c r="F42" s="663" t="s">
        <v>4273</v>
      </c>
      <c r="G42" s="662" t="s">
        <v>665</v>
      </c>
      <c r="H42" s="662" t="s">
        <v>756</v>
      </c>
      <c r="I42" s="662" t="s">
        <v>757</v>
      </c>
      <c r="J42" s="662" t="s">
        <v>758</v>
      </c>
      <c r="K42" s="662" t="s">
        <v>759</v>
      </c>
      <c r="L42" s="664">
        <v>63.254166666666663</v>
      </c>
      <c r="M42" s="664">
        <v>12</v>
      </c>
      <c r="N42" s="665">
        <v>759.05</v>
      </c>
    </row>
    <row r="43" spans="1:14" ht="14.4" customHeight="1" x14ac:dyDescent="0.3">
      <c r="A43" s="660" t="s">
        <v>586</v>
      </c>
      <c r="B43" s="661" t="s">
        <v>587</v>
      </c>
      <c r="C43" s="662" t="s">
        <v>591</v>
      </c>
      <c r="D43" s="663" t="s">
        <v>4265</v>
      </c>
      <c r="E43" s="662" t="s">
        <v>626</v>
      </c>
      <c r="F43" s="663" t="s">
        <v>4273</v>
      </c>
      <c r="G43" s="662" t="s">
        <v>665</v>
      </c>
      <c r="H43" s="662" t="s">
        <v>760</v>
      </c>
      <c r="I43" s="662" t="s">
        <v>761</v>
      </c>
      <c r="J43" s="662" t="s">
        <v>762</v>
      </c>
      <c r="K43" s="662" t="s">
        <v>763</v>
      </c>
      <c r="L43" s="664">
        <v>52.927983876503276</v>
      </c>
      <c r="M43" s="664">
        <v>5</v>
      </c>
      <c r="N43" s="665">
        <v>264.63991938251638</v>
      </c>
    </row>
    <row r="44" spans="1:14" ht="14.4" customHeight="1" x14ac:dyDescent="0.3">
      <c r="A44" s="660" t="s">
        <v>586</v>
      </c>
      <c r="B44" s="661" t="s">
        <v>587</v>
      </c>
      <c r="C44" s="662" t="s">
        <v>591</v>
      </c>
      <c r="D44" s="663" t="s">
        <v>4265</v>
      </c>
      <c r="E44" s="662" t="s">
        <v>626</v>
      </c>
      <c r="F44" s="663" t="s">
        <v>4273</v>
      </c>
      <c r="G44" s="662" t="s">
        <v>665</v>
      </c>
      <c r="H44" s="662" t="s">
        <v>764</v>
      </c>
      <c r="I44" s="662" t="s">
        <v>765</v>
      </c>
      <c r="J44" s="662" t="s">
        <v>766</v>
      </c>
      <c r="K44" s="662" t="s">
        <v>767</v>
      </c>
      <c r="L44" s="664">
        <v>37.83</v>
      </c>
      <c r="M44" s="664">
        <v>4</v>
      </c>
      <c r="N44" s="665">
        <v>151.32</v>
      </c>
    </row>
    <row r="45" spans="1:14" ht="14.4" customHeight="1" x14ac:dyDescent="0.3">
      <c r="A45" s="660" t="s">
        <v>586</v>
      </c>
      <c r="B45" s="661" t="s">
        <v>587</v>
      </c>
      <c r="C45" s="662" t="s">
        <v>591</v>
      </c>
      <c r="D45" s="663" t="s">
        <v>4265</v>
      </c>
      <c r="E45" s="662" t="s">
        <v>626</v>
      </c>
      <c r="F45" s="663" t="s">
        <v>4273</v>
      </c>
      <c r="G45" s="662" t="s">
        <v>665</v>
      </c>
      <c r="H45" s="662" t="s">
        <v>768</v>
      </c>
      <c r="I45" s="662" t="s">
        <v>769</v>
      </c>
      <c r="J45" s="662" t="s">
        <v>770</v>
      </c>
      <c r="K45" s="662" t="s">
        <v>718</v>
      </c>
      <c r="L45" s="664">
        <v>67.317000000000007</v>
      </c>
      <c r="M45" s="664">
        <v>10</v>
      </c>
      <c r="N45" s="665">
        <v>673.17000000000007</v>
      </c>
    </row>
    <row r="46" spans="1:14" ht="14.4" customHeight="1" x14ac:dyDescent="0.3">
      <c r="A46" s="660" t="s">
        <v>586</v>
      </c>
      <c r="B46" s="661" t="s">
        <v>587</v>
      </c>
      <c r="C46" s="662" t="s">
        <v>591</v>
      </c>
      <c r="D46" s="663" t="s">
        <v>4265</v>
      </c>
      <c r="E46" s="662" t="s">
        <v>626</v>
      </c>
      <c r="F46" s="663" t="s">
        <v>4273</v>
      </c>
      <c r="G46" s="662" t="s">
        <v>665</v>
      </c>
      <c r="H46" s="662" t="s">
        <v>771</v>
      </c>
      <c r="I46" s="662" t="s">
        <v>772</v>
      </c>
      <c r="J46" s="662" t="s">
        <v>773</v>
      </c>
      <c r="K46" s="662" t="s">
        <v>774</v>
      </c>
      <c r="L46" s="664">
        <v>59.226846937943932</v>
      </c>
      <c r="M46" s="664">
        <v>9</v>
      </c>
      <c r="N46" s="665">
        <v>533.04162244149541</v>
      </c>
    </row>
    <row r="47" spans="1:14" ht="14.4" customHeight="1" x14ac:dyDescent="0.3">
      <c r="A47" s="660" t="s">
        <v>586</v>
      </c>
      <c r="B47" s="661" t="s">
        <v>587</v>
      </c>
      <c r="C47" s="662" t="s">
        <v>591</v>
      </c>
      <c r="D47" s="663" t="s">
        <v>4265</v>
      </c>
      <c r="E47" s="662" t="s">
        <v>626</v>
      </c>
      <c r="F47" s="663" t="s">
        <v>4273</v>
      </c>
      <c r="G47" s="662" t="s">
        <v>665</v>
      </c>
      <c r="H47" s="662" t="s">
        <v>775</v>
      </c>
      <c r="I47" s="662" t="s">
        <v>776</v>
      </c>
      <c r="J47" s="662" t="s">
        <v>777</v>
      </c>
      <c r="K47" s="662" t="s">
        <v>778</v>
      </c>
      <c r="L47" s="664">
        <v>369.7</v>
      </c>
      <c r="M47" s="664">
        <v>1</v>
      </c>
      <c r="N47" s="665">
        <v>369.7</v>
      </c>
    </row>
    <row r="48" spans="1:14" ht="14.4" customHeight="1" x14ac:dyDescent="0.3">
      <c r="A48" s="660" t="s">
        <v>586</v>
      </c>
      <c r="B48" s="661" t="s">
        <v>587</v>
      </c>
      <c r="C48" s="662" t="s">
        <v>591</v>
      </c>
      <c r="D48" s="663" t="s">
        <v>4265</v>
      </c>
      <c r="E48" s="662" t="s">
        <v>626</v>
      </c>
      <c r="F48" s="663" t="s">
        <v>4273</v>
      </c>
      <c r="G48" s="662" t="s">
        <v>665</v>
      </c>
      <c r="H48" s="662" t="s">
        <v>779</v>
      </c>
      <c r="I48" s="662" t="s">
        <v>780</v>
      </c>
      <c r="J48" s="662" t="s">
        <v>781</v>
      </c>
      <c r="K48" s="662" t="s">
        <v>782</v>
      </c>
      <c r="L48" s="664">
        <v>60.350102313085593</v>
      </c>
      <c r="M48" s="664">
        <v>87</v>
      </c>
      <c r="N48" s="665">
        <v>5250.4589012384467</v>
      </c>
    </row>
    <row r="49" spans="1:14" ht="14.4" customHeight="1" x14ac:dyDescent="0.3">
      <c r="A49" s="660" t="s">
        <v>586</v>
      </c>
      <c r="B49" s="661" t="s">
        <v>587</v>
      </c>
      <c r="C49" s="662" t="s">
        <v>591</v>
      </c>
      <c r="D49" s="663" t="s">
        <v>4265</v>
      </c>
      <c r="E49" s="662" t="s">
        <v>626</v>
      </c>
      <c r="F49" s="663" t="s">
        <v>4273</v>
      </c>
      <c r="G49" s="662" t="s">
        <v>665</v>
      </c>
      <c r="H49" s="662" t="s">
        <v>783</v>
      </c>
      <c r="I49" s="662" t="s">
        <v>784</v>
      </c>
      <c r="J49" s="662" t="s">
        <v>785</v>
      </c>
      <c r="K49" s="662" t="s">
        <v>786</v>
      </c>
      <c r="L49" s="664">
        <v>114.07999999999998</v>
      </c>
      <c r="M49" s="664">
        <v>2</v>
      </c>
      <c r="N49" s="665">
        <v>228.15999999999997</v>
      </c>
    </row>
    <row r="50" spans="1:14" ht="14.4" customHeight="1" x14ac:dyDescent="0.3">
      <c r="A50" s="660" t="s">
        <v>586</v>
      </c>
      <c r="B50" s="661" t="s">
        <v>587</v>
      </c>
      <c r="C50" s="662" t="s">
        <v>591</v>
      </c>
      <c r="D50" s="663" t="s">
        <v>4265</v>
      </c>
      <c r="E50" s="662" t="s">
        <v>626</v>
      </c>
      <c r="F50" s="663" t="s">
        <v>4273</v>
      </c>
      <c r="G50" s="662" t="s">
        <v>665</v>
      </c>
      <c r="H50" s="662" t="s">
        <v>787</v>
      </c>
      <c r="I50" s="662" t="s">
        <v>788</v>
      </c>
      <c r="J50" s="662" t="s">
        <v>789</v>
      </c>
      <c r="K50" s="662" t="s">
        <v>790</v>
      </c>
      <c r="L50" s="664">
        <v>42.700039851693163</v>
      </c>
      <c r="M50" s="664">
        <v>2</v>
      </c>
      <c r="N50" s="665">
        <v>85.400079703386325</v>
      </c>
    </row>
    <row r="51" spans="1:14" ht="14.4" customHeight="1" x14ac:dyDescent="0.3">
      <c r="A51" s="660" t="s">
        <v>586</v>
      </c>
      <c r="B51" s="661" t="s">
        <v>587</v>
      </c>
      <c r="C51" s="662" t="s">
        <v>591</v>
      </c>
      <c r="D51" s="663" t="s">
        <v>4265</v>
      </c>
      <c r="E51" s="662" t="s">
        <v>626</v>
      </c>
      <c r="F51" s="663" t="s">
        <v>4273</v>
      </c>
      <c r="G51" s="662" t="s">
        <v>665</v>
      </c>
      <c r="H51" s="662" t="s">
        <v>791</v>
      </c>
      <c r="I51" s="662" t="s">
        <v>792</v>
      </c>
      <c r="J51" s="662" t="s">
        <v>793</v>
      </c>
      <c r="K51" s="662" t="s">
        <v>794</v>
      </c>
      <c r="L51" s="664">
        <v>64.400659884218015</v>
      </c>
      <c r="M51" s="664">
        <v>4</v>
      </c>
      <c r="N51" s="665">
        <v>257.60263953687206</v>
      </c>
    </row>
    <row r="52" spans="1:14" ht="14.4" customHeight="1" x14ac:dyDescent="0.3">
      <c r="A52" s="660" t="s">
        <v>586</v>
      </c>
      <c r="B52" s="661" t="s">
        <v>587</v>
      </c>
      <c r="C52" s="662" t="s">
        <v>591</v>
      </c>
      <c r="D52" s="663" t="s">
        <v>4265</v>
      </c>
      <c r="E52" s="662" t="s">
        <v>626</v>
      </c>
      <c r="F52" s="663" t="s">
        <v>4273</v>
      </c>
      <c r="G52" s="662" t="s">
        <v>665</v>
      </c>
      <c r="H52" s="662" t="s">
        <v>795</v>
      </c>
      <c r="I52" s="662" t="s">
        <v>796</v>
      </c>
      <c r="J52" s="662" t="s">
        <v>797</v>
      </c>
      <c r="K52" s="662" t="s">
        <v>798</v>
      </c>
      <c r="L52" s="664">
        <v>100.80000000000003</v>
      </c>
      <c r="M52" s="664">
        <v>1</v>
      </c>
      <c r="N52" s="665">
        <v>100.80000000000003</v>
      </c>
    </row>
    <row r="53" spans="1:14" ht="14.4" customHeight="1" x14ac:dyDescent="0.3">
      <c r="A53" s="660" t="s">
        <v>586</v>
      </c>
      <c r="B53" s="661" t="s">
        <v>587</v>
      </c>
      <c r="C53" s="662" t="s">
        <v>591</v>
      </c>
      <c r="D53" s="663" t="s">
        <v>4265</v>
      </c>
      <c r="E53" s="662" t="s">
        <v>626</v>
      </c>
      <c r="F53" s="663" t="s">
        <v>4273</v>
      </c>
      <c r="G53" s="662" t="s">
        <v>665</v>
      </c>
      <c r="H53" s="662" t="s">
        <v>799</v>
      </c>
      <c r="I53" s="662" t="s">
        <v>800</v>
      </c>
      <c r="J53" s="662" t="s">
        <v>801</v>
      </c>
      <c r="K53" s="662" t="s">
        <v>802</v>
      </c>
      <c r="L53" s="664">
        <v>260</v>
      </c>
      <c r="M53" s="664">
        <v>42</v>
      </c>
      <c r="N53" s="665">
        <v>10920</v>
      </c>
    </row>
    <row r="54" spans="1:14" ht="14.4" customHeight="1" x14ac:dyDescent="0.3">
      <c r="A54" s="660" t="s">
        <v>586</v>
      </c>
      <c r="B54" s="661" t="s">
        <v>587</v>
      </c>
      <c r="C54" s="662" t="s">
        <v>591</v>
      </c>
      <c r="D54" s="663" t="s">
        <v>4265</v>
      </c>
      <c r="E54" s="662" t="s">
        <v>626</v>
      </c>
      <c r="F54" s="663" t="s">
        <v>4273</v>
      </c>
      <c r="G54" s="662" t="s">
        <v>665</v>
      </c>
      <c r="H54" s="662" t="s">
        <v>803</v>
      </c>
      <c r="I54" s="662" t="s">
        <v>804</v>
      </c>
      <c r="J54" s="662" t="s">
        <v>805</v>
      </c>
      <c r="K54" s="662" t="s">
        <v>802</v>
      </c>
      <c r="L54" s="664">
        <v>344.39</v>
      </c>
      <c r="M54" s="664">
        <v>8</v>
      </c>
      <c r="N54" s="665">
        <v>2755.12</v>
      </c>
    </row>
    <row r="55" spans="1:14" ht="14.4" customHeight="1" x14ac:dyDescent="0.3">
      <c r="A55" s="660" t="s">
        <v>586</v>
      </c>
      <c r="B55" s="661" t="s">
        <v>587</v>
      </c>
      <c r="C55" s="662" t="s">
        <v>591</v>
      </c>
      <c r="D55" s="663" t="s">
        <v>4265</v>
      </c>
      <c r="E55" s="662" t="s">
        <v>626</v>
      </c>
      <c r="F55" s="663" t="s">
        <v>4273</v>
      </c>
      <c r="G55" s="662" t="s">
        <v>665</v>
      </c>
      <c r="H55" s="662" t="s">
        <v>806</v>
      </c>
      <c r="I55" s="662" t="s">
        <v>807</v>
      </c>
      <c r="J55" s="662" t="s">
        <v>808</v>
      </c>
      <c r="K55" s="662" t="s">
        <v>809</v>
      </c>
      <c r="L55" s="664">
        <v>151.16633561250475</v>
      </c>
      <c r="M55" s="664">
        <v>11</v>
      </c>
      <c r="N55" s="665">
        <v>1662.8296917375521</v>
      </c>
    </row>
    <row r="56" spans="1:14" ht="14.4" customHeight="1" x14ac:dyDescent="0.3">
      <c r="A56" s="660" t="s">
        <v>586</v>
      </c>
      <c r="B56" s="661" t="s">
        <v>587</v>
      </c>
      <c r="C56" s="662" t="s">
        <v>591</v>
      </c>
      <c r="D56" s="663" t="s">
        <v>4265</v>
      </c>
      <c r="E56" s="662" t="s">
        <v>626</v>
      </c>
      <c r="F56" s="663" t="s">
        <v>4273</v>
      </c>
      <c r="G56" s="662" t="s">
        <v>665</v>
      </c>
      <c r="H56" s="662" t="s">
        <v>810</v>
      </c>
      <c r="I56" s="662" t="s">
        <v>811</v>
      </c>
      <c r="J56" s="662" t="s">
        <v>812</v>
      </c>
      <c r="K56" s="662" t="s">
        <v>813</v>
      </c>
      <c r="L56" s="664">
        <v>75.050000000000011</v>
      </c>
      <c r="M56" s="664">
        <v>2</v>
      </c>
      <c r="N56" s="665">
        <v>150.10000000000002</v>
      </c>
    </row>
    <row r="57" spans="1:14" ht="14.4" customHeight="1" x14ac:dyDescent="0.3">
      <c r="A57" s="660" t="s">
        <v>586</v>
      </c>
      <c r="B57" s="661" t="s">
        <v>587</v>
      </c>
      <c r="C57" s="662" t="s">
        <v>591</v>
      </c>
      <c r="D57" s="663" t="s">
        <v>4265</v>
      </c>
      <c r="E57" s="662" t="s">
        <v>626</v>
      </c>
      <c r="F57" s="663" t="s">
        <v>4273</v>
      </c>
      <c r="G57" s="662" t="s">
        <v>665</v>
      </c>
      <c r="H57" s="662" t="s">
        <v>814</v>
      </c>
      <c r="I57" s="662" t="s">
        <v>815</v>
      </c>
      <c r="J57" s="662" t="s">
        <v>816</v>
      </c>
      <c r="K57" s="662" t="s">
        <v>817</v>
      </c>
      <c r="L57" s="664">
        <v>616.19449880198033</v>
      </c>
      <c r="M57" s="664">
        <v>4</v>
      </c>
      <c r="N57" s="665">
        <v>2464.7779952079213</v>
      </c>
    </row>
    <row r="58" spans="1:14" ht="14.4" customHeight="1" x14ac:dyDescent="0.3">
      <c r="A58" s="660" t="s">
        <v>586</v>
      </c>
      <c r="B58" s="661" t="s">
        <v>587</v>
      </c>
      <c r="C58" s="662" t="s">
        <v>591</v>
      </c>
      <c r="D58" s="663" t="s">
        <v>4265</v>
      </c>
      <c r="E58" s="662" t="s">
        <v>626</v>
      </c>
      <c r="F58" s="663" t="s">
        <v>4273</v>
      </c>
      <c r="G58" s="662" t="s">
        <v>665</v>
      </c>
      <c r="H58" s="662" t="s">
        <v>818</v>
      </c>
      <c r="I58" s="662" t="s">
        <v>819</v>
      </c>
      <c r="J58" s="662" t="s">
        <v>820</v>
      </c>
      <c r="K58" s="662" t="s">
        <v>821</v>
      </c>
      <c r="L58" s="664">
        <v>279.88396929399721</v>
      </c>
      <c r="M58" s="664">
        <v>24</v>
      </c>
      <c r="N58" s="665">
        <v>6717.2152630559331</v>
      </c>
    </row>
    <row r="59" spans="1:14" ht="14.4" customHeight="1" x14ac:dyDescent="0.3">
      <c r="A59" s="660" t="s">
        <v>586</v>
      </c>
      <c r="B59" s="661" t="s">
        <v>587</v>
      </c>
      <c r="C59" s="662" t="s">
        <v>591</v>
      </c>
      <c r="D59" s="663" t="s">
        <v>4265</v>
      </c>
      <c r="E59" s="662" t="s">
        <v>626</v>
      </c>
      <c r="F59" s="663" t="s">
        <v>4273</v>
      </c>
      <c r="G59" s="662" t="s">
        <v>665</v>
      </c>
      <c r="H59" s="662" t="s">
        <v>822</v>
      </c>
      <c r="I59" s="662" t="s">
        <v>823</v>
      </c>
      <c r="J59" s="662" t="s">
        <v>824</v>
      </c>
      <c r="K59" s="662" t="s">
        <v>825</v>
      </c>
      <c r="L59" s="664">
        <v>29.470000000000006</v>
      </c>
      <c r="M59" s="664">
        <v>4</v>
      </c>
      <c r="N59" s="665">
        <v>117.88000000000002</v>
      </c>
    </row>
    <row r="60" spans="1:14" ht="14.4" customHeight="1" x14ac:dyDescent="0.3">
      <c r="A60" s="660" t="s">
        <v>586</v>
      </c>
      <c r="B60" s="661" t="s">
        <v>587</v>
      </c>
      <c r="C60" s="662" t="s">
        <v>591</v>
      </c>
      <c r="D60" s="663" t="s">
        <v>4265</v>
      </c>
      <c r="E60" s="662" t="s">
        <v>626</v>
      </c>
      <c r="F60" s="663" t="s">
        <v>4273</v>
      </c>
      <c r="G60" s="662" t="s">
        <v>665</v>
      </c>
      <c r="H60" s="662" t="s">
        <v>826</v>
      </c>
      <c r="I60" s="662" t="s">
        <v>827</v>
      </c>
      <c r="J60" s="662" t="s">
        <v>828</v>
      </c>
      <c r="K60" s="662" t="s">
        <v>829</v>
      </c>
      <c r="L60" s="664">
        <v>42.225000000000001</v>
      </c>
      <c r="M60" s="664">
        <v>2</v>
      </c>
      <c r="N60" s="665">
        <v>84.45</v>
      </c>
    </row>
    <row r="61" spans="1:14" ht="14.4" customHeight="1" x14ac:dyDescent="0.3">
      <c r="A61" s="660" t="s">
        <v>586</v>
      </c>
      <c r="B61" s="661" t="s">
        <v>587</v>
      </c>
      <c r="C61" s="662" t="s">
        <v>591</v>
      </c>
      <c r="D61" s="663" t="s">
        <v>4265</v>
      </c>
      <c r="E61" s="662" t="s">
        <v>626</v>
      </c>
      <c r="F61" s="663" t="s">
        <v>4273</v>
      </c>
      <c r="G61" s="662" t="s">
        <v>665</v>
      </c>
      <c r="H61" s="662" t="s">
        <v>830</v>
      </c>
      <c r="I61" s="662" t="s">
        <v>831</v>
      </c>
      <c r="J61" s="662" t="s">
        <v>832</v>
      </c>
      <c r="K61" s="662" t="s">
        <v>833</v>
      </c>
      <c r="L61" s="664">
        <v>208.99</v>
      </c>
      <c r="M61" s="664">
        <v>1</v>
      </c>
      <c r="N61" s="665">
        <v>208.99</v>
      </c>
    </row>
    <row r="62" spans="1:14" ht="14.4" customHeight="1" x14ac:dyDescent="0.3">
      <c r="A62" s="660" t="s">
        <v>586</v>
      </c>
      <c r="B62" s="661" t="s">
        <v>587</v>
      </c>
      <c r="C62" s="662" t="s">
        <v>591</v>
      </c>
      <c r="D62" s="663" t="s">
        <v>4265</v>
      </c>
      <c r="E62" s="662" t="s">
        <v>626</v>
      </c>
      <c r="F62" s="663" t="s">
        <v>4273</v>
      </c>
      <c r="G62" s="662" t="s">
        <v>665</v>
      </c>
      <c r="H62" s="662" t="s">
        <v>834</v>
      </c>
      <c r="I62" s="662" t="s">
        <v>835</v>
      </c>
      <c r="J62" s="662" t="s">
        <v>836</v>
      </c>
      <c r="K62" s="662" t="s">
        <v>837</v>
      </c>
      <c r="L62" s="664">
        <v>127.36003637833318</v>
      </c>
      <c r="M62" s="664">
        <v>8</v>
      </c>
      <c r="N62" s="665">
        <v>1018.8802910266654</v>
      </c>
    </row>
    <row r="63" spans="1:14" ht="14.4" customHeight="1" x14ac:dyDescent="0.3">
      <c r="A63" s="660" t="s">
        <v>586</v>
      </c>
      <c r="B63" s="661" t="s">
        <v>587</v>
      </c>
      <c r="C63" s="662" t="s">
        <v>591</v>
      </c>
      <c r="D63" s="663" t="s">
        <v>4265</v>
      </c>
      <c r="E63" s="662" t="s">
        <v>626</v>
      </c>
      <c r="F63" s="663" t="s">
        <v>4273</v>
      </c>
      <c r="G63" s="662" t="s">
        <v>665</v>
      </c>
      <c r="H63" s="662" t="s">
        <v>838</v>
      </c>
      <c r="I63" s="662" t="s">
        <v>839</v>
      </c>
      <c r="J63" s="662" t="s">
        <v>840</v>
      </c>
      <c r="K63" s="662" t="s">
        <v>841</v>
      </c>
      <c r="L63" s="664">
        <v>132.25999999999996</v>
      </c>
      <c r="M63" s="664">
        <v>10</v>
      </c>
      <c r="N63" s="665">
        <v>1322.5999999999997</v>
      </c>
    </row>
    <row r="64" spans="1:14" ht="14.4" customHeight="1" x14ac:dyDescent="0.3">
      <c r="A64" s="660" t="s">
        <v>586</v>
      </c>
      <c r="B64" s="661" t="s">
        <v>587</v>
      </c>
      <c r="C64" s="662" t="s">
        <v>591</v>
      </c>
      <c r="D64" s="663" t="s">
        <v>4265</v>
      </c>
      <c r="E64" s="662" t="s">
        <v>626</v>
      </c>
      <c r="F64" s="663" t="s">
        <v>4273</v>
      </c>
      <c r="G64" s="662" t="s">
        <v>665</v>
      </c>
      <c r="H64" s="662" t="s">
        <v>842</v>
      </c>
      <c r="I64" s="662" t="s">
        <v>843</v>
      </c>
      <c r="J64" s="662" t="s">
        <v>844</v>
      </c>
      <c r="K64" s="662" t="s">
        <v>845</v>
      </c>
      <c r="L64" s="664">
        <v>116.56850912062593</v>
      </c>
      <c r="M64" s="664">
        <v>26</v>
      </c>
      <c r="N64" s="665">
        <v>3030.7812371362743</v>
      </c>
    </row>
    <row r="65" spans="1:14" ht="14.4" customHeight="1" x14ac:dyDescent="0.3">
      <c r="A65" s="660" t="s">
        <v>586</v>
      </c>
      <c r="B65" s="661" t="s">
        <v>587</v>
      </c>
      <c r="C65" s="662" t="s">
        <v>591</v>
      </c>
      <c r="D65" s="663" t="s">
        <v>4265</v>
      </c>
      <c r="E65" s="662" t="s">
        <v>626</v>
      </c>
      <c r="F65" s="663" t="s">
        <v>4273</v>
      </c>
      <c r="G65" s="662" t="s">
        <v>665</v>
      </c>
      <c r="H65" s="662" t="s">
        <v>846</v>
      </c>
      <c r="I65" s="662" t="s">
        <v>847</v>
      </c>
      <c r="J65" s="662" t="s">
        <v>848</v>
      </c>
      <c r="K65" s="662" t="s">
        <v>849</v>
      </c>
      <c r="L65" s="664">
        <v>41.910000000000011</v>
      </c>
      <c r="M65" s="664">
        <v>2</v>
      </c>
      <c r="N65" s="665">
        <v>83.820000000000022</v>
      </c>
    </row>
    <row r="66" spans="1:14" ht="14.4" customHeight="1" x14ac:dyDescent="0.3">
      <c r="A66" s="660" t="s">
        <v>586</v>
      </c>
      <c r="B66" s="661" t="s">
        <v>587</v>
      </c>
      <c r="C66" s="662" t="s">
        <v>591</v>
      </c>
      <c r="D66" s="663" t="s">
        <v>4265</v>
      </c>
      <c r="E66" s="662" t="s">
        <v>626</v>
      </c>
      <c r="F66" s="663" t="s">
        <v>4273</v>
      </c>
      <c r="G66" s="662" t="s">
        <v>665</v>
      </c>
      <c r="H66" s="662" t="s">
        <v>850</v>
      </c>
      <c r="I66" s="662" t="s">
        <v>851</v>
      </c>
      <c r="J66" s="662" t="s">
        <v>852</v>
      </c>
      <c r="K66" s="662" t="s">
        <v>853</v>
      </c>
      <c r="L66" s="664">
        <v>94.631999999999991</v>
      </c>
      <c r="M66" s="664">
        <v>10</v>
      </c>
      <c r="N66" s="665">
        <v>946.31999999999994</v>
      </c>
    </row>
    <row r="67" spans="1:14" ht="14.4" customHeight="1" x14ac:dyDescent="0.3">
      <c r="A67" s="660" t="s">
        <v>586</v>
      </c>
      <c r="B67" s="661" t="s">
        <v>587</v>
      </c>
      <c r="C67" s="662" t="s">
        <v>591</v>
      </c>
      <c r="D67" s="663" t="s">
        <v>4265</v>
      </c>
      <c r="E67" s="662" t="s">
        <v>626</v>
      </c>
      <c r="F67" s="663" t="s">
        <v>4273</v>
      </c>
      <c r="G67" s="662" t="s">
        <v>665</v>
      </c>
      <c r="H67" s="662" t="s">
        <v>854</v>
      </c>
      <c r="I67" s="662" t="s">
        <v>855</v>
      </c>
      <c r="J67" s="662" t="s">
        <v>856</v>
      </c>
      <c r="K67" s="662" t="s">
        <v>857</v>
      </c>
      <c r="L67" s="664">
        <v>102.45249999999999</v>
      </c>
      <c r="M67" s="664">
        <v>8</v>
      </c>
      <c r="N67" s="665">
        <v>819.61999999999989</v>
      </c>
    </row>
    <row r="68" spans="1:14" ht="14.4" customHeight="1" x14ac:dyDescent="0.3">
      <c r="A68" s="660" t="s">
        <v>586</v>
      </c>
      <c r="B68" s="661" t="s">
        <v>587</v>
      </c>
      <c r="C68" s="662" t="s">
        <v>591</v>
      </c>
      <c r="D68" s="663" t="s">
        <v>4265</v>
      </c>
      <c r="E68" s="662" t="s">
        <v>626</v>
      </c>
      <c r="F68" s="663" t="s">
        <v>4273</v>
      </c>
      <c r="G68" s="662" t="s">
        <v>665</v>
      </c>
      <c r="H68" s="662" t="s">
        <v>858</v>
      </c>
      <c r="I68" s="662" t="s">
        <v>859</v>
      </c>
      <c r="J68" s="662" t="s">
        <v>860</v>
      </c>
      <c r="K68" s="662" t="s">
        <v>861</v>
      </c>
      <c r="L68" s="664">
        <v>269.27</v>
      </c>
      <c r="M68" s="664">
        <v>1</v>
      </c>
      <c r="N68" s="665">
        <v>269.27</v>
      </c>
    </row>
    <row r="69" spans="1:14" ht="14.4" customHeight="1" x14ac:dyDescent="0.3">
      <c r="A69" s="660" t="s">
        <v>586</v>
      </c>
      <c r="B69" s="661" t="s">
        <v>587</v>
      </c>
      <c r="C69" s="662" t="s">
        <v>591</v>
      </c>
      <c r="D69" s="663" t="s">
        <v>4265</v>
      </c>
      <c r="E69" s="662" t="s">
        <v>626</v>
      </c>
      <c r="F69" s="663" t="s">
        <v>4273</v>
      </c>
      <c r="G69" s="662" t="s">
        <v>665</v>
      </c>
      <c r="H69" s="662" t="s">
        <v>862</v>
      </c>
      <c r="I69" s="662" t="s">
        <v>862</v>
      </c>
      <c r="J69" s="662" t="s">
        <v>863</v>
      </c>
      <c r="K69" s="662" t="s">
        <v>864</v>
      </c>
      <c r="L69" s="664">
        <v>38.206487492947502</v>
      </c>
      <c r="M69" s="664">
        <v>506</v>
      </c>
      <c r="N69" s="665">
        <v>19332.482671431437</v>
      </c>
    </row>
    <row r="70" spans="1:14" ht="14.4" customHeight="1" x14ac:dyDescent="0.3">
      <c r="A70" s="660" t="s">
        <v>586</v>
      </c>
      <c r="B70" s="661" t="s">
        <v>587</v>
      </c>
      <c r="C70" s="662" t="s">
        <v>591</v>
      </c>
      <c r="D70" s="663" t="s">
        <v>4265</v>
      </c>
      <c r="E70" s="662" t="s">
        <v>626</v>
      </c>
      <c r="F70" s="663" t="s">
        <v>4273</v>
      </c>
      <c r="G70" s="662" t="s">
        <v>665</v>
      </c>
      <c r="H70" s="662" t="s">
        <v>865</v>
      </c>
      <c r="I70" s="662" t="s">
        <v>866</v>
      </c>
      <c r="J70" s="662" t="s">
        <v>867</v>
      </c>
      <c r="K70" s="662" t="s">
        <v>868</v>
      </c>
      <c r="L70" s="664">
        <v>73.579897962718618</v>
      </c>
      <c r="M70" s="664">
        <v>11</v>
      </c>
      <c r="N70" s="665">
        <v>809.37887758990485</v>
      </c>
    </row>
    <row r="71" spans="1:14" ht="14.4" customHeight="1" x14ac:dyDescent="0.3">
      <c r="A71" s="660" t="s">
        <v>586</v>
      </c>
      <c r="B71" s="661" t="s">
        <v>587</v>
      </c>
      <c r="C71" s="662" t="s">
        <v>591</v>
      </c>
      <c r="D71" s="663" t="s">
        <v>4265</v>
      </c>
      <c r="E71" s="662" t="s">
        <v>626</v>
      </c>
      <c r="F71" s="663" t="s">
        <v>4273</v>
      </c>
      <c r="G71" s="662" t="s">
        <v>665</v>
      </c>
      <c r="H71" s="662" t="s">
        <v>869</v>
      </c>
      <c r="I71" s="662" t="s">
        <v>870</v>
      </c>
      <c r="J71" s="662" t="s">
        <v>867</v>
      </c>
      <c r="K71" s="662" t="s">
        <v>871</v>
      </c>
      <c r="L71" s="664">
        <v>237.79866175532092</v>
      </c>
      <c r="M71" s="664">
        <v>93</v>
      </c>
      <c r="N71" s="665">
        <v>22115.275543244847</v>
      </c>
    </row>
    <row r="72" spans="1:14" ht="14.4" customHeight="1" x14ac:dyDescent="0.3">
      <c r="A72" s="660" t="s">
        <v>586</v>
      </c>
      <c r="B72" s="661" t="s">
        <v>587</v>
      </c>
      <c r="C72" s="662" t="s">
        <v>591</v>
      </c>
      <c r="D72" s="663" t="s">
        <v>4265</v>
      </c>
      <c r="E72" s="662" t="s">
        <v>626</v>
      </c>
      <c r="F72" s="663" t="s">
        <v>4273</v>
      </c>
      <c r="G72" s="662" t="s">
        <v>665</v>
      </c>
      <c r="H72" s="662" t="s">
        <v>872</v>
      </c>
      <c r="I72" s="662" t="s">
        <v>873</v>
      </c>
      <c r="J72" s="662" t="s">
        <v>874</v>
      </c>
      <c r="K72" s="662" t="s">
        <v>875</v>
      </c>
      <c r="L72" s="664">
        <v>184.73755555555556</v>
      </c>
      <c r="M72" s="664">
        <v>3</v>
      </c>
      <c r="N72" s="665">
        <v>554.21266666666668</v>
      </c>
    </row>
    <row r="73" spans="1:14" ht="14.4" customHeight="1" x14ac:dyDescent="0.3">
      <c r="A73" s="660" t="s">
        <v>586</v>
      </c>
      <c r="B73" s="661" t="s">
        <v>587</v>
      </c>
      <c r="C73" s="662" t="s">
        <v>591</v>
      </c>
      <c r="D73" s="663" t="s">
        <v>4265</v>
      </c>
      <c r="E73" s="662" t="s">
        <v>626</v>
      </c>
      <c r="F73" s="663" t="s">
        <v>4273</v>
      </c>
      <c r="G73" s="662" t="s">
        <v>665</v>
      </c>
      <c r="H73" s="662" t="s">
        <v>876</v>
      </c>
      <c r="I73" s="662" t="s">
        <v>877</v>
      </c>
      <c r="J73" s="662" t="s">
        <v>878</v>
      </c>
      <c r="K73" s="662" t="s">
        <v>879</v>
      </c>
      <c r="L73" s="664">
        <v>125.91019699359987</v>
      </c>
      <c r="M73" s="664">
        <v>8</v>
      </c>
      <c r="N73" s="665">
        <v>1007.2815759487989</v>
      </c>
    </row>
    <row r="74" spans="1:14" ht="14.4" customHeight="1" x14ac:dyDescent="0.3">
      <c r="A74" s="660" t="s">
        <v>586</v>
      </c>
      <c r="B74" s="661" t="s">
        <v>587</v>
      </c>
      <c r="C74" s="662" t="s">
        <v>591</v>
      </c>
      <c r="D74" s="663" t="s">
        <v>4265</v>
      </c>
      <c r="E74" s="662" t="s">
        <v>626</v>
      </c>
      <c r="F74" s="663" t="s">
        <v>4273</v>
      </c>
      <c r="G74" s="662" t="s">
        <v>665</v>
      </c>
      <c r="H74" s="662" t="s">
        <v>880</v>
      </c>
      <c r="I74" s="662" t="s">
        <v>881</v>
      </c>
      <c r="J74" s="662" t="s">
        <v>766</v>
      </c>
      <c r="K74" s="662" t="s">
        <v>882</v>
      </c>
      <c r="L74" s="664">
        <v>165.2</v>
      </c>
      <c r="M74" s="664">
        <v>1</v>
      </c>
      <c r="N74" s="665">
        <v>165.2</v>
      </c>
    </row>
    <row r="75" spans="1:14" ht="14.4" customHeight="1" x14ac:dyDescent="0.3">
      <c r="A75" s="660" t="s">
        <v>586</v>
      </c>
      <c r="B75" s="661" t="s">
        <v>587</v>
      </c>
      <c r="C75" s="662" t="s">
        <v>591</v>
      </c>
      <c r="D75" s="663" t="s">
        <v>4265</v>
      </c>
      <c r="E75" s="662" t="s">
        <v>626</v>
      </c>
      <c r="F75" s="663" t="s">
        <v>4273</v>
      </c>
      <c r="G75" s="662" t="s">
        <v>665</v>
      </c>
      <c r="H75" s="662" t="s">
        <v>883</v>
      </c>
      <c r="I75" s="662" t="s">
        <v>884</v>
      </c>
      <c r="J75" s="662" t="s">
        <v>885</v>
      </c>
      <c r="K75" s="662" t="s">
        <v>886</v>
      </c>
      <c r="L75" s="664">
        <v>55.25</v>
      </c>
      <c r="M75" s="664">
        <v>2</v>
      </c>
      <c r="N75" s="665">
        <v>110.5</v>
      </c>
    </row>
    <row r="76" spans="1:14" ht="14.4" customHeight="1" x14ac:dyDescent="0.3">
      <c r="A76" s="660" t="s">
        <v>586</v>
      </c>
      <c r="B76" s="661" t="s">
        <v>587</v>
      </c>
      <c r="C76" s="662" t="s">
        <v>591</v>
      </c>
      <c r="D76" s="663" t="s">
        <v>4265</v>
      </c>
      <c r="E76" s="662" t="s">
        <v>626</v>
      </c>
      <c r="F76" s="663" t="s">
        <v>4273</v>
      </c>
      <c r="G76" s="662" t="s">
        <v>665</v>
      </c>
      <c r="H76" s="662" t="s">
        <v>887</v>
      </c>
      <c r="I76" s="662" t="s">
        <v>888</v>
      </c>
      <c r="J76" s="662" t="s">
        <v>889</v>
      </c>
      <c r="K76" s="662" t="s">
        <v>890</v>
      </c>
      <c r="L76" s="664">
        <v>77.239999999999995</v>
      </c>
      <c r="M76" s="664">
        <v>3</v>
      </c>
      <c r="N76" s="665">
        <v>231.71999999999997</v>
      </c>
    </row>
    <row r="77" spans="1:14" ht="14.4" customHeight="1" x14ac:dyDescent="0.3">
      <c r="A77" s="660" t="s">
        <v>586</v>
      </c>
      <c r="B77" s="661" t="s">
        <v>587</v>
      </c>
      <c r="C77" s="662" t="s">
        <v>591</v>
      </c>
      <c r="D77" s="663" t="s">
        <v>4265</v>
      </c>
      <c r="E77" s="662" t="s">
        <v>626</v>
      </c>
      <c r="F77" s="663" t="s">
        <v>4273</v>
      </c>
      <c r="G77" s="662" t="s">
        <v>665</v>
      </c>
      <c r="H77" s="662" t="s">
        <v>891</v>
      </c>
      <c r="I77" s="662" t="s">
        <v>892</v>
      </c>
      <c r="J77" s="662" t="s">
        <v>893</v>
      </c>
      <c r="K77" s="662" t="s">
        <v>894</v>
      </c>
      <c r="L77" s="664">
        <v>853.15086159796806</v>
      </c>
      <c r="M77" s="664">
        <v>1</v>
      </c>
      <c r="N77" s="665">
        <v>853.15086159796806</v>
      </c>
    </row>
    <row r="78" spans="1:14" ht="14.4" customHeight="1" x14ac:dyDescent="0.3">
      <c r="A78" s="660" t="s">
        <v>586</v>
      </c>
      <c r="B78" s="661" t="s">
        <v>587</v>
      </c>
      <c r="C78" s="662" t="s">
        <v>591</v>
      </c>
      <c r="D78" s="663" t="s">
        <v>4265</v>
      </c>
      <c r="E78" s="662" t="s">
        <v>626</v>
      </c>
      <c r="F78" s="663" t="s">
        <v>4273</v>
      </c>
      <c r="G78" s="662" t="s">
        <v>665</v>
      </c>
      <c r="H78" s="662" t="s">
        <v>895</v>
      </c>
      <c r="I78" s="662" t="s">
        <v>896</v>
      </c>
      <c r="J78" s="662" t="s">
        <v>897</v>
      </c>
      <c r="K78" s="662" t="s">
        <v>898</v>
      </c>
      <c r="L78" s="664">
        <v>59.429999999999971</v>
      </c>
      <c r="M78" s="664">
        <v>1</v>
      </c>
      <c r="N78" s="665">
        <v>59.429999999999971</v>
      </c>
    </row>
    <row r="79" spans="1:14" ht="14.4" customHeight="1" x14ac:dyDescent="0.3">
      <c r="A79" s="660" t="s">
        <v>586</v>
      </c>
      <c r="B79" s="661" t="s">
        <v>587</v>
      </c>
      <c r="C79" s="662" t="s">
        <v>591</v>
      </c>
      <c r="D79" s="663" t="s">
        <v>4265</v>
      </c>
      <c r="E79" s="662" t="s">
        <v>626</v>
      </c>
      <c r="F79" s="663" t="s">
        <v>4273</v>
      </c>
      <c r="G79" s="662" t="s">
        <v>665</v>
      </c>
      <c r="H79" s="662" t="s">
        <v>899</v>
      </c>
      <c r="I79" s="662" t="s">
        <v>900</v>
      </c>
      <c r="J79" s="662" t="s">
        <v>901</v>
      </c>
      <c r="K79" s="662" t="s">
        <v>902</v>
      </c>
      <c r="L79" s="664">
        <v>123.3</v>
      </c>
      <c r="M79" s="664">
        <v>1</v>
      </c>
      <c r="N79" s="665">
        <v>123.3</v>
      </c>
    </row>
    <row r="80" spans="1:14" ht="14.4" customHeight="1" x14ac:dyDescent="0.3">
      <c r="A80" s="660" t="s">
        <v>586</v>
      </c>
      <c r="B80" s="661" t="s">
        <v>587</v>
      </c>
      <c r="C80" s="662" t="s">
        <v>591</v>
      </c>
      <c r="D80" s="663" t="s">
        <v>4265</v>
      </c>
      <c r="E80" s="662" t="s">
        <v>626</v>
      </c>
      <c r="F80" s="663" t="s">
        <v>4273</v>
      </c>
      <c r="G80" s="662" t="s">
        <v>665</v>
      </c>
      <c r="H80" s="662" t="s">
        <v>903</v>
      </c>
      <c r="I80" s="662" t="s">
        <v>904</v>
      </c>
      <c r="J80" s="662" t="s">
        <v>905</v>
      </c>
      <c r="K80" s="662" t="s">
        <v>906</v>
      </c>
      <c r="L80" s="664">
        <v>45.098065790615827</v>
      </c>
      <c r="M80" s="664">
        <v>31</v>
      </c>
      <c r="N80" s="665">
        <v>1398.0400395090905</v>
      </c>
    </row>
    <row r="81" spans="1:14" ht="14.4" customHeight="1" x14ac:dyDescent="0.3">
      <c r="A81" s="660" t="s">
        <v>586</v>
      </c>
      <c r="B81" s="661" t="s">
        <v>587</v>
      </c>
      <c r="C81" s="662" t="s">
        <v>591</v>
      </c>
      <c r="D81" s="663" t="s">
        <v>4265</v>
      </c>
      <c r="E81" s="662" t="s">
        <v>626</v>
      </c>
      <c r="F81" s="663" t="s">
        <v>4273</v>
      </c>
      <c r="G81" s="662" t="s">
        <v>665</v>
      </c>
      <c r="H81" s="662" t="s">
        <v>907</v>
      </c>
      <c r="I81" s="662" t="s">
        <v>908</v>
      </c>
      <c r="J81" s="662" t="s">
        <v>909</v>
      </c>
      <c r="K81" s="662" t="s">
        <v>910</v>
      </c>
      <c r="L81" s="664">
        <v>108.60556566784859</v>
      </c>
      <c r="M81" s="664">
        <v>2</v>
      </c>
      <c r="N81" s="665">
        <v>217.21113133569719</v>
      </c>
    </row>
    <row r="82" spans="1:14" ht="14.4" customHeight="1" x14ac:dyDescent="0.3">
      <c r="A82" s="660" t="s">
        <v>586</v>
      </c>
      <c r="B82" s="661" t="s">
        <v>587</v>
      </c>
      <c r="C82" s="662" t="s">
        <v>591</v>
      </c>
      <c r="D82" s="663" t="s">
        <v>4265</v>
      </c>
      <c r="E82" s="662" t="s">
        <v>626</v>
      </c>
      <c r="F82" s="663" t="s">
        <v>4273</v>
      </c>
      <c r="G82" s="662" t="s">
        <v>665</v>
      </c>
      <c r="H82" s="662" t="s">
        <v>911</v>
      </c>
      <c r="I82" s="662" t="s">
        <v>912</v>
      </c>
      <c r="J82" s="662" t="s">
        <v>913</v>
      </c>
      <c r="K82" s="662" t="s">
        <v>914</v>
      </c>
      <c r="L82" s="664">
        <v>358.03</v>
      </c>
      <c r="M82" s="664">
        <v>1</v>
      </c>
      <c r="N82" s="665">
        <v>358.03</v>
      </c>
    </row>
    <row r="83" spans="1:14" ht="14.4" customHeight="1" x14ac:dyDescent="0.3">
      <c r="A83" s="660" t="s">
        <v>586</v>
      </c>
      <c r="B83" s="661" t="s">
        <v>587</v>
      </c>
      <c r="C83" s="662" t="s">
        <v>591</v>
      </c>
      <c r="D83" s="663" t="s">
        <v>4265</v>
      </c>
      <c r="E83" s="662" t="s">
        <v>626</v>
      </c>
      <c r="F83" s="663" t="s">
        <v>4273</v>
      </c>
      <c r="G83" s="662" t="s">
        <v>665</v>
      </c>
      <c r="H83" s="662" t="s">
        <v>915</v>
      </c>
      <c r="I83" s="662" t="s">
        <v>916</v>
      </c>
      <c r="J83" s="662" t="s">
        <v>917</v>
      </c>
      <c r="K83" s="662" t="s">
        <v>918</v>
      </c>
      <c r="L83" s="664">
        <v>101.44659168298161</v>
      </c>
      <c r="M83" s="664">
        <v>3</v>
      </c>
      <c r="N83" s="665">
        <v>304.33977504894483</v>
      </c>
    </row>
    <row r="84" spans="1:14" ht="14.4" customHeight="1" x14ac:dyDescent="0.3">
      <c r="A84" s="660" t="s">
        <v>586</v>
      </c>
      <c r="B84" s="661" t="s">
        <v>587</v>
      </c>
      <c r="C84" s="662" t="s">
        <v>591</v>
      </c>
      <c r="D84" s="663" t="s">
        <v>4265</v>
      </c>
      <c r="E84" s="662" t="s">
        <v>626</v>
      </c>
      <c r="F84" s="663" t="s">
        <v>4273</v>
      </c>
      <c r="G84" s="662" t="s">
        <v>665</v>
      </c>
      <c r="H84" s="662" t="s">
        <v>919</v>
      </c>
      <c r="I84" s="662" t="s">
        <v>920</v>
      </c>
      <c r="J84" s="662" t="s">
        <v>921</v>
      </c>
      <c r="K84" s="662" t="s">
        <v>922</v>
      </c>
      <c r="L84" s="664">
        <v>103.98009122470999</v>
      </c>
      <c r="M84" s="664">
        <v>1</v>
      </c>
      <c r="N84" s="665">
        <v>103.98009122470999</v>
      </c>
    </row>
    <row r="85" spans="1:14" ht="14.4" customHeight="1" x14ac:dyDescent="0.3">
      <c r="A85" s="660" t="s">
        <v>586</v>
      </c>
      <c r="B85" s="661" t="s">
        <v>587</v>
      </c>
      <c r="C85" s="662" t="s">
        <v>591</v>
      </c>
      <c r="D85" s="663" t="s">
        <v>4265</v>
      </c>
      <c r="E85" s="662" t="s">
        <v>626</v>
      </c>
      <c r="F85" s="663" t="s">
        <v>4273</v>
      </c>
      <c r="G85" s="662" t="s">
        <v>665</v>
      </c>
      <c r="H85" s="662" t="s">
        <v>923</v>
      </c>
      <c r="I85" s="662" t="s">
        <v>924</v>
      </c>
      <c r="J85" s="662" t="s">
        <v>925</v>
      </c>
      <c r="K85" s="662" t="s">
        <v>926</v>
      </c>
      <c r="L85" s="664">
        <v>340.9494771240922</v>
      </c>
      <c r="M85" s="664">
        <v>10</v>
      </c>
      <c r="N85" s="665">
        <v>3409.4947712409221</v>
      </c>
    </row>
    <row r="86" spans="1:14" ht="14.4" customHeight="1" x14ac:dyDescent="0.3">
      <c r="A86" s="660" t="s">
        <v>586</v>
      </c>
      <c r="B86" s="661" t="s">
        <v>587</v>
      </c>
      <c r="C86" s="662" t="s">
        <v>591</v>
      </c>
      <c r="D86" s="663" t="s">
        <v>4265</v>
      </c>
      <c r="E86" s="662" t="s">
        <v>626</v>
      </c>
      <c r="F86" s="663" t="s">
        <v>4273</v>
      </c>
      <c r="G86" s="662" t="s">
        <v>665</v>
      </c>
      <c r="H86" s="662" t="s">
        <v>927</v>
      </c>
      <c r="I86" s="662" t="s">
        <v>928</v>
      </c>
      <c r="J86" s="662" t="s">
        <v>929</v>
      </c>
      <c r="K86" s="662" t="s">
        <v>926</v>
      </c>
      <c r="L86" s="664">
        <v>339.78641197434456</v>
      </c>
      <c r="M86" s="664">
        <v>4</v>
      </c>
      <c r="N86" s="665">
        <v>1359.1456478973782</v>
      </c>
    </row>
    <row r="87" spans="1:14" ht="14.4" customHeight="1" x14ac:dyDescent="0.3">
      <c r="A87" s="660" t="s">
        <v>586</v>
      </c>
      <c r="B87" s="661" t="s">
        <v>587</v>
      </c>
      <c r="C87" s="662" t="s">
        <v>591</v>
      </c>
      <c r="D87" s="663" t="s">
        <v>4265</v>
      </c>
      <c r="E87" s="662" t="s">
        <v>626</v>
      </c>
      <c r="F87" s="663" t="s">
        <v>4273</v>
      </c>
      <c r="G87" s="662" t="s">
        <v>665</v>
      </c>
      <c r="H87" s="662" t="s">
        <v>930</v>
      </c>
      <c r="I87" s="662" t="s">
        <v>931</v>
      </c>
      <c r="J87" s="662" t="s">
        <v>932</v>
      </c>
      <c r="K87" s="662" t="s">
        <v>933</v>
      </c>
      <c r="L87" s="664">
        <v>53.479914831467852</v>
      </c>
      <c r="M87" s="664">
        <v>2</v>
      </c>
      <c r="N87" s="665">
        <v>106.9598296629357</v>
      </c>
    </row>
    <row r="88" spans="1:14" ht="14.4" customHeight="1" x14ac:dyDescent="0.3">
      <c r="A88" s="660" t="s">
        <v>586</v>
      </c>
      <c r="B88" s="661" t="s">
        <v>587</v>
      </c>
      <c r="C88" s="662" t="s">
        <v>591</v>
      </c>
      <c r="D88" s="663" t="s">
        <v>4265</v>
      </c>
      <c r="E88" s="662" t="s">
        <v>626</v>
      </c>
      <c r="F88" s="663" t="s">
        <v>4273</v>
      </c>
      <c r="G88" s="662" t="s">
        <v>665</v>
      </c>
      <c r="H88" s="662" t="s">
        <v>934</v>
      </c>
      <c r="I88" s="662" t="s">
        <v>935</v>
      </c>
      <c r="J88" s="662" t="s">
        <v>936</v>
      </c>
      <c r="K88" s="662" t="s">
        <v>937</v>
      </c>
      <c r="L88" s="664">
        <v>56.799756935157745</v>
      </c>
      <c r="M88" s="664">
        <v>1</v>
      </c>
      <c r="N88" s="665">
        <v>56.799756935157745</v>
      </c>
    </row>
    <row r="89" spans="1:14" ht="14.4" customHeight="1" x14ac:dyDescent="0.3">
      <c r="A89" s="660" t="s">
        <v>586</v>
      </c>
      <c r="B89" s="661" t="s">
        <v>587</v>
      </c>
      <c r="C89" s="662" t="s">
        <v>591</v>
      </c>
      <c r="D89" s="663" t="s">
        <v>4265</v>
      </c>
      <c r="E89" s="662" t="s">
        <v>626</v>
      </c>
      <c r="F89" s="663" t="s">
        <v>4273</v>
      </c>
      <c r="G89" s="662" t="s">
        <v>665</v>
      </c>
      <c r="H89" s="662" t="s">
        <v>938</v>
      </c>
      <c r="I89" s="662" t="s">
        <v>939</v>
      </c>
      <c r="J89" s="662" t="s">
        <v>940</v>
      </c>
      <c r="K89" s="662" t="s">
        <v>941</v>
      </c>
      <c r="L89" s="664">
        <v>70.859999999999971</v>
      </c>
      <c r="M89" s="664">
        <v>3</v>
      </c>
      <c r="N89" s="665">
        <v>212.57999999999993</v>
      </c>
    </row>
    <row r="90" spans="1:14" ht="14.4" customHeight="1" x14ac:dyDescent="0.3">
      <c r="A90" s="660" t="s">
        <v>586</v>
      </c>
      <c r="B90" s="661" t="s">
        <v>587</v>
      </c>
      <c r="C90" s="662" t="s">
        <v>591</v>
      </c>
      <c r="D90" s="663" t="s">
        <v>4265</v>
      </c>
      <c r="E90" s="662" t="s">
        <v>626</v>
      </c>
      <c r="F90" s="663" t="s">
        <v>4273</v>
      </c>
      <c r="G90" s="662" t="s">
        <v>665</v>
      </c>
      <c r="H90" s="662" t="s">
        <v>942</v>
      </c>
      <c r="I90" s="662" t="s">
        <v>943</v>
      </c>
      <c r="J90" s="662" t="s">
        <v>944</v>
      </c>
      <c r="K90" s="662" t="s">
        <v>945</v>
      </c>
      <c r="L90" s="664">
        <v>331.02751841867939</v>
      </c>
      <c r="M90" s="664">
        <v>13</v>
      </c>
      <c r="N90" s="665">
        <v>4303.3577394428321</v>
      </c>
    </row>
    <row r="91" spans="1:14" ht="14.4" customHeight="1" x14ac:dyDescent="0.3">
      <c r="A91" s="660" t="s">
        <v>586</v>
      </c>
      <c r="B91" s="661" t="s">
        <v>587</v>
      </c>
      <c r="C91" s="662" t="s">
        <v>591</v>
      </c>
      <c r="D91" s="663" t="s">
        <v>4265</v>
      </c>
      <c r="E91" s="662" t="s">
        <v>626</v>
      </c>
      <c r="F91" s="663" t="s">
        <v>4273</v>
      </c>
      <c r="G91" s="662" t="s">
        <v>665</v>
      </c>
      <c r="H91" s="662" t="s">
        <v>946</v>
      </c>
      <c r="I91" s="662" t="s">
        <v>947</v>
      </c>
      <c r="J91" s="662" t="s">
        <v>948</v>
      </c>
      <c r="K91" s="662" t="s">
        <v>949</v>
      </c>
      <c r="L91" s="664">
        <v>192.45859714384699</v>
      </c>
      <c r="M91" s="664">
        <v>1</v>
      </c>
      <c r="N91" s="665">
        <v>192.45859714384699</v>
      </c>
    </row>
    <row r="92" spans="1:14" ht="14.4" customHeight="1" x14ac:dyDescent="0.3">
      <c r="A92" s="660" t="s">
        <v>586</v>
      </c>
      <c r="B92" s="661" t="s">
        <v>587</v>
      </c>
      <c r="C92" s="662" t="s">
        <v>591</v>
      </c>
      <c r="D92" s="663" t="s">
        <v>4265</v>
      </c>
      <c r="E92" s="662" t="s">
        <v>626</v>
      </c>
      <c r="F92" s="663" t="s">
        <v>4273</v>
      </c>
      <c r="G92" s="662" t="s">
        <v>665</v>
      </c>
      <c r="H92" s="662" t="s">
        <v>950</v>
      </c>
      <c r="I92" s="662" t="s">
        <v>951</v>
      </c>
      <c r="J92" s="662" t="s">
        <v>952</v>
      </c>
      <c r="K92" s="662" t="s">
        <v>953</v>
      </c>
      <c r="L92" s="664">
        <v>45.999999999999986</v>
      </c>
      <c r="M92" s="664">
        <v>8</v>
      </c>
      <c r="N92" s="665">
        <v>367.99999999999989</v>
      </c>
    </row>
    <row r="93" spans="1:14" ht="14.4" customHeight="1" x14ac:dyDescent="0.3">
      <c r="A93" s="660" t="s">
        <v>586</v>
      </c>
      <c r="B93" s="661" t="s">
        <v>587</v>
      </c>
      <c r="C93" s="662" t="s">
        <v>591</v>
      </c>
      <c r="D93" s="663" t="s">
        <v>4265</v>
      </c>
      <c r="E93" s="662" t="s">
        <v>626</v>
      </c>
      <c r="F93" s="663" t="s">
        <v>4273</v>
      </c>
      <c r="G93" s="662" t="s">
        <v>665</v>
      </c>
      <c r="H93" s="662" t="s">
        <v>954</v>
      </c>
      <c r="I93" s="662" t="s">
        <v>955</v>
      </c>
      <c r="J93" s="662" t="s">
        <v>956</v>
      </c>
      <c r="K93" s="662" t="s">
        <v>957</v>
      </c>
      <c r="L93" s="664">
        <v>9.2809133486209401</v>
      </c>
      <c r="M93" s="664">
        <v>704</v>
      </c>
      <c r="N93" s="665">
        <v>6533.7629974291413</v>
      </c>
    </row>
    <row r="94" spans="1:14" ht="14.4" customHeight="1" x14ac:dyDescent="0.3">
      <c r="A94" s="660" t="s">
        <v>586</v>
      </c>
      <c r="B94" s="661" t="s">
        <v>587</v>
      </c>
      <c r="C94" s="662" t="s">
        <v>591</v>
      </c>
      <c r="D94" s="663" t="s">
        <v>4265</v>
      </c>
      <c r="E94" s="662" t="s">
        <v>626</v>
      </c>
      <c r="F94" s="663" t="s">
        <v>4273</v>
      </c>
      <c r="G94" s="662" t="s">
        <v>665</v>
      </c>
      <c r="H94" s="662" t="s">
        <v>958</v>
      </c>
      <c r="I94" s="662" t="s">
        <v>959</v>
      </c>
      <c r="J94" s="662" t="s">
        <v>960</v>
      </c>
      <c r="K94" s="662" t="s">
        <v>961</v>
      </c>
      <c r="L94" s="664">
        <v>387.491234038691</v>
      </c>
      <c r="M94" s="664">
        <v>2</v>
      </c>
      <c r="N94" s="665">
        <v>774.98246807738201</v>
      </c>
    </row>
    <row r="95" spans="1:14" ht="14.4" customHeight="1" x14ac:dyDescent="0.3">
      <c r="A95" s="660" t="s">
        <v>586</v>
      </c>
      <c r="B95" s="661" t="s">
        <v>587</v>
      </c>
      <c r="C95" s="662" t="s">
        <v>591</v>
      </c>
      <c r="D95" s="663" t="s">
        <v>4265</v>
      </c>
      <c r="E95" s="662" t="s">
        <v>626</v>
      </c>
      <c r="F95" s="663" t="s">
        <v>4273</v>
      </c>
      <c r="G95" s="662" t="s">
        <v>665</v>
      </c>
      <c r="H95" s="662" t="s">
        <v>962</v>
      </c>
      <c r="I95" s="662" t="s">
        <v>963</v>
      </c>
      <c r="J95" s="662" t="s">
        <v>781</v>
      </c>
      <c r="K95" s="662" t="s">
        <v>964</v>
      </c>
      <c r="L95" s="664">
        <v>22.619301172240753</v>
      </c>
      <c r="M95" s="664">
        <v>25</v>
      </c>
      <c r="N95" s="665">
        <v>565.48252930601882</v>
      </c>
    </row>
    <row r="96" spans="1:14" ht="14.4" customHeight="1" x14ac:dyDescent="0.3">
      <c r="A96" s="660" t="s">
        <v>586</v>
      </c>
      <c r="B96" s="661" t="s">
        <v>587</v>
      </c>
      <c r="C96" s="662" t="s">
        <v>591</v>
      </c>
      <c r="D96" s="663" t="s">
        <v>4265</v>
      </c>
      <c r="E96" s="662" t="s">
        <v>626</v>
      </c>
      <c r="F96" s="663" t="s">
        <v>4273</v>
      </c>
      <c r="G96" s="662" t="s">
        <v>665</v>
      </c>
      <c r="H96" s="662" t="s">
        <v>965</v>
      </c>
      <c r="I96" s="662" t="s">
        <v>966</v>
      </c>
      <c r="J96" s="662" t="s">
        <v>967</v>
      </c>
      <c r="K96" s="662" t="s">
        <v>968</v>
      </c>
      <c r="L96" s="664">
        <v>75.440000000000012</v>
      </c>
      <c r="M96" s="664">
        <v>1</v>
      </c>
      <c r="N96" s="665">
        <v>75.440000000000012</v>
      </c>
    </row>
    <row r="97" spans="1:14" ht="14.4" customHeight="1" x14ac:dyDescent="0.3">
      <c r="A97" s="660" t="s">
        <v>586</v>
      </c>
      <c r="B97" s="661" t="s">
        <v>587</v>
      </c>
      <c r="C97" s="662" t="s">
        <v>591</v>
      </c>
      <c r="D97" s="663" t="s">
        <v>4265</v>
      </c>
      <c r="E97" s="662" t="s">
        <v>626</v>
      </c>
      <c r="F97" s="663" t="s">
        <v>4273</v>
      </c>
      <c r="G97" s="662" t="s">
        <v>665</v>
      </c>
      <c r="H97" s="662" t="s">
        <v>969</v>
      </c>
      <c r="I97" s="662" t="s">
        <v>970</v>
      </c>
      <c r="J97" s="662" t="s">
        <v>971</v>
      </c>
      <c r="K97" s="662" t="s">
        <v>972</v>
      </c>
      <c r="L97" s="664">
        <v>61.507607258779956</v>
      </c>
      <c r="M97" s="664">
        <v>25</v>
      </c>
      <c r="N97" s="665">
        <v>1537.6901814694988</v>
      </c>
    </row>
    <row r="98" spans="1:14" ht="14.4" customHeight="1" x14ac:dyDescent="0.3">
      <c r="A98" s="660" t="s">
        <v>586</v>
      </c>
      <c r="B98" s="661" t="s">
        <v>587</v>
      </c>
      <c r="C98" s="662" t="s">
        <v>591</v>
      </c>
      <c r="D98" s="663" t="s">
        <v>4265</v>
      </c>
      <c r="E98" s="662" t="s">
        <v>626</v>
      </c>
      <c r="F98" s="663" t="s">
        <v>4273</v>
      </c>
      <c r="G98" s="662" t="s">
        <v>665</v>
      </c>
      <c r="H98" s="662" t="s">
        <v>973</v>
      </c>
      <c r="I98" s="662" t="s">
        <v>974</v>
      </c>
      <c r="J98" s="662" t="s">
        <v>975</v>
      </c>
      <c r="K98" s="662" t="s">
        <v>976</v>
      </c>
      <c r="L98" s="664">
        <v>77.08250523427354</v>
      </c>
      <c r="M98" s="664">
        <v>31</v>
      </c>
      <c r="N98" s="665">
        <v>2389.5576622624799</v>
      </c>
    </row>
    <row r="99" spans="1:14" ht="14.4" customHeight="1" x14ac:dyDescent="0.3">
      <c r="A99" s="660" t="s">
        <v>586</v>
      </c>
      <c r="B99" s="661" t="s">
        <v>587</v>
      </c>
      <c r="C99" s="662" t="s">
        <v>591</v>
      </c>
      <c r="D99" s="663" t="s">
        <v>4265</v>
      </c>
      <c r="E99" s="662" t="s">
        <v>626</v>
      </c>
      <c r="F99" s="663" t="s">
        <v>4273</v>
      </c>
      <c r="G99" s="662" t="s">
        <v>665</v>
      </c>
      <c r="H99" s="662" t="s">
        <v>977</v>
      </c>
      <c r="I99" s="662" t="s">
        <v>978</v>
      </c>
      <c r="J99" s="662" t="s">
        <v>979</v>
      </c>
      <c r="K99" s="662" t="s">
        <v>980</v>
      </c>
      <c r="L99" s="664">
        <v>101.29</v>
      </c>
      <c r="M99" s="664">
        <v>1</v>
      </c>
      <c r="N99" s="665">
        <v>101.29</v>
      </c>
    </row>
    <row r="100" spans="1:14" ht="14.4" customHeight="1" x14ac:dyDescent="0.3">
      <c r="A100" s="660" t="s">
        <v>586</v>
      </c>
      <c r="B100" s="661" t="s">
        <v>587</v>
      </c>
      <c r="C100" s="662" t="s">
        <v>591</v>
      </c>
      <c r="D100" s="663" t="s">
        <v>4265</v>
      </c>
      <c r="E100" s="662" t="s">
        <v>626</v>
      </c>
      <c r="F100" s="663" t="s">
        <v>4273</v>
      </c>
      <c r="G100" s="662" t="s">
        <v>665</v>
      </c>
      <c r="H100" s="662" t="s">
        <v>981</v>
      </c>
      <c r="I100" s="662" t="s">
        <v>982</v>
      </c>
      <c r="J100" s="662" t="s">
        <v>979</v>
      </c>
      <c r="K100" s="662" t="s">
        <v>983</v>
      </c>
      <c r="L100" s="664">
        <v>157.9554806640113</v>
      </c>
      <c r="M100" s="664">
        <v>14</v>
      </c>
      <c r="N100" s="665">
        <v>2211.3767292961584</v>
      </c>
    </row>
    <row r="101" spans="1:14" ht="14.4" customHeight="1" x14ac:dyDescent="0.3">
      <c r="A101" s="660" t="s">
        <v>586</v>
      </c>
      <c r="B101" s="661" t="s">
        <v>587</v>
      </c>
      <c r="C101" s="662" t="s">
        <v>591</v>
      </c>
      <c r="D101" s="663" t="s">
        <v>4265</v>
      </c>
      <c r="E101" s="662" t="s">
        <v>626</v>
      </c>
      <c r="F101" s="663" t="s">
        <v>4273</v>
      </c>
      <c r="G101" s="662" t="s">
        <v>665</v>
      </c>
      <c r="H101" s="662" t="s">
        <v>984</v>
      </c>
      <c r="I101" s="662" t="s">
        <v>985</v>
      </c>
      <c r="J101" s="662" t="s">
        <v>986</v>
      </c>
      <c r="K101" s="662" t="s">
        <v>987</v>
      </c>
      <c r="L101" s="664">
        <v>103.46988894300364</v>
      </c>
      <c r="M101" s="664">
        <v>2</v>
      </c>
      <c r="N101" s="665">
        <v>206.93977788600728</v>
      </c>
    </row>
    <row r="102" spans="1:14" ht="14.4" customHeight="1" x14ac:dyDescent="0.3">
      <c r="A102" s="660" t="s">
        <v>586</v>
      </c>
      <c r="B102" s="661" t="s">
        <v>587</v>
      </c>
      <c r="C102" s="662" t="s">
        <v>591</v>
      </c>
      <c r="D102" s="663" t="s">
        <v>4265</v>
      </c>
      <c r="E102" s="662" t="s">
        <v>626</v>
      </c>
      <c r="F102" s="663" t="s">
        <v>4273</v>
      </c>
      <c r="G102" s="662" t="s">
        <v>665</v>
      </c>
      <c r="H102" s="662" t="s">
        <v>988</v>
      </c>
      <c r="I102" s="662" t="s">
        <v>989</v>
      </c>
      <c r="J102" s="662" t="s">
        <v>990</v>
      </c>
      <c r="K102" s="662" t="s">
        <v>991</v>
      </c>
      <c r="L102" s="664">
        <v>67.750298959343667</v>
      </c>
      <c r="M102" s="664">
        <v>2</v>
      </c>
      <c r="N102" s="665">
        <v>135.50059791868733</v>
      </c>
    </row>
    <row r="103" spans="1:14" ht="14.4" customHeight="1" x14ac:dyDescent="0.3">
      <c r="A103" s="660" t="s">
        <v>586</v>
      </c>
      <c r="B103" s="661" t="s">
        <v>587</v>
      </c>
      <c r="C103" s="662" t="s">
        <v>591</v>
      </c>
      <c r="D103" s="663" t="s">
        <v>4265</v>
      </c>
      <c r="E103" s="662" t="s">
        <v>626</v>
      </c>
      <c r="F103" s="663" t="s">
        <v>4273</v>
      </c>
      <c r="G103" s="662" t="s">
        <v>665</v>
      </c>
      <c r="H103" s="662" t="s">
        <v>992</v>
      </c>
      <c r="I103" s="662" t="s">
        <v>993</v>
      </c>
      <c r="J103" s="662" t="s">
        <v>994</v>
      </c>
      <c r="K103" s="662" t="s">
        <v>995</v>
      </c>
      <c r="L103" s="664">
        <v>100.21532728803004</v>
      </c>
      <c r="M103" s="664">
        <v>2</v>
      </c>
      <c r="N103" s="665">
        <v>200.43065457606008</v>
      </c>
    </row>
    <row r="104" spans="1:14" ht="14.4" customHeight="1" x14ac:dyDescent="0.3">
      <c r="A104" s="660" t="s">
        <v>586</v>
      </c>
      <c r="B104" s="661" t="s">
        <v>587</v>
      </c>
      <c r="C104" s="662" t="s">
        <v>591</v>
      </c>
      <c r="D104" s="663" t="s">
        <v>4265</v>
      </c>
      <c r="E104" s="662" t="s">
        <v>626</v>
      </c>
      <c r="F104" s="663" t="s">
        <v>4273</v>
      </c>
      <c r="G104" s="662" t="s">
        <v>665</v>
      </c>
      <c r="H104" s="662" t="s">
        <v>996</v>
      </c>
      <c r="I104" s="662" t="s">
        <v>997</v>
      </c>
      <c r="J104" s="662" t="s">
        <v>998</v>
      </c>
      <c r="K104" s="662"/>
      <c r="L104" s="664">
        <v>204.08209204857681</v>
      </c>
      <c r="M104" s="664">
        <v>5</v>
      </c>
      <c r="N104" s="665">
        <v>1020.410460242884</v>
      </c>
    </row>
    <row r="105" spans="1:14" ht="14.4" customHeight="1" x14ac:dyDescent="0.3">
      <c r="A105" s="660" t="s">
        <v>586</v>
      </c>
      <c r="B105" s="661" t="s">
        <v>587</v>
      </c>
      <c r="C105" s="662" t="s">
        <v>591</v>
      </c>
      <c r="D105" s="663" t="s">
        <v>4265</v>
      </c>
      <c r="E105" s="662" t="s">
        <v>626</v>
      </c>
      <c r="F105" s="663" t="s">
        <v>4273</v>
      </c>
      <c r="G105" s="662" t="s">
        <v>665</v>
      </c>
      <c r="H105" s="662" t="s">
        <v>999</v>
      </c>
      <c r="I105" s="662" t="s">
        <v>1000</v>
      </c>
      <c r="J105" s="662" t="s">
        <v>1001</v>
      </c>
      <c r="K105" s="662" t="s">
        <v>1002</v>
      </c>
      <c r="L105" s="664">
        <v>83.889793326521499</v>
      </c>
      <c r="M105" s="664">
        <v>4</v>
      </c>
      <c r="N105" s="665">
        <v>335.559173306086</v>
      </c>
    </row>
    <row r="106" spans="1:14" ht="14.4" customHeight="1" x14ac:dyDescent="0.3">
      <c r="A106" s="660" t="s">
        <v>586</v>
      </c>
      <c r="B106" s="661" t="s">
        <v>587</v>
      </c>
      <c r="C106" s="662" t="s">
        <v>591</v>
      </c>
      <c r="D106" s="663" t="s">
        <v>4265</v>
      </c>
      <c r="E106" s="662" t="s">
        <v>626</v>
      </c>
      <c r="F106" s="663" t="s">
        <v>4273</v>
      </c>
      <c r="G106" s="662" t="s">
        <v>665</v>
      </c>
      <c r="H106" s="662" t="s">
        <v>1003</v>
      </c>
      <c r="I106" s="662" t="s">
        <v>1004</v>
      </c>
      <c r="J106" s="662" t="s">
        <v>1005</v>
      </c>
      <c r="K106" s="662" t="s">
        <v>1006</v>
      </c>
      <c r="L106" s="664">
        <v>161.81649999999999</v>
      </c>
      <c r="M106" s="664">
        <v>1</v>
      </c>
      <c r="N106" s="665">
        <v>161.81649999999999</v>
      </c>
    </row>
    <row r="107" spans="1:14" ht="14.4" customHeight="1" x14ac:dyDescent="0.3">
      <c r="A107" s="660" t="s">
        <v>586</v>
      </c>
      <c r="B107" s="661" t="s">
        <v>587</v>
      </c>
      <c r="C107" s="662" t="s">
        <v>591</v>
      </c>
      <c r="D107" s="663" t="s">
        <v>4265</v>
      </c>
      <c r="E107" s="662" t="s">
        <v>626</v>
      </c>
      <c r="F107" s="663" t="s">
        <v>4273</v>
      </c>
      <c r="G107" s="662" t="s">
        <v>665</v>
      </c>
      <c r="H107" s="662" t="s">
        <v>1007</v>
      </c>
      <c r="I107" s="662" t="s">
        <v>1008</v>
      </c>
      <c r="J107" s="662" t="s">
        <v>1009</v>
      </c>
      <c r="K107" s="662" t="s">
        <v>1010</v>
      </c>
      <c r="L107" s="664">
        <v>223.61666666666667</v>
      </c>
      <c r="M107" s="664">
        <v>3</v>
      </c>
      <c r="N107" s="665">
        <v>670.85</v>
      </c>
    </row>
    <row r="108" spans="1:14" ht="14.4" customHeight="1" x14ac:dyDescent="0.3">
      <c r="A108" s="660" t="s">
        <v>586</v>
      </c>
      <c r="B108" s="661" t="s">
        <v>587</v>
      </c>
      <c r="C108" s="662" t="s">
        <v>591</v>
      </c>
      <c r="D108" s="663" t="s">
        <v>4265</v>
      </c>
      <c r="E108" s="662" t="s">
        <v>626</v>
      </c>
      <c r="F108" s="663" t="s">
        <v>4273</v>
      </c>
      <c r="G108" s="662" t="s">
        <v>665</v>
      </c>
      <c r="H108" s="662" t="s">
        <v>1011</v>
      </c>
      <c r="I108" s="662" t="s">
        <v>1012</v>
      </c>
      <c r="J108" s="662" t="s">
        <v>1013</v>
      </c>
      <c r="K108" s="662" t="s">
        <v>1014</v>
      </c>
      <c r="L108" s="664">
        <v>151.25</v>
      </c>
      <c r="M108" s="664">
        <v>1</v>
      </c>
      <c r="N108" s="665">
        <v>151.25</v>
      </c>
    </row>
    <row r="109" spans="1:14" ht="14.4" customHeight="1" x14ac:dyDescent="0.3">
      <c r="A109" s="660" t="s">
        <v>586</v>
      </c>
      <c r="B109" s="661" t="s">
        <v>587</v>
      </c>
      <c r="C109" s="662" t="s">
        <v>591</v>
      </c>
      <c r="D109" s="663" t="s">
        <v>4265</v>
      </c>
      <c r="E109" s="662" t="s">
        <v>626</v>
      </c>
      <c r="F109" s="663" t="s">
        <v>4273</v>
      </c>
      <c r="G109" s="662" t="s">
        <v>665</v>
      </c>
      <c r="H109" s="662" t="s">
        <v>1015</v>
      </c>
      <c r="I109" s="662" t="s">
        <v>1016</v>
      </c>
      <c r="J109" s="662" t="s">
        <v>1017</v>
      </c>
      <c r="K109" s="662" t="s">
        <v>1014</v>
      </c>
      <c r="L109" s="664">
        <v>86.01</v>
      </c>
      <c r="M109" s="664">
        <v>2</v>
      </c>
      <c r="N109" s="665">
        <v>172.02</v>
      </c>
    </row>
    <row r="110" spans="1:14" ht="14.4" customHeight="1" x14ac:dyDescent="0.3">
      <c r="A110" s="660" t="s">
        <v>586</v>
      </c>
      <c r="B110" s="661" t="s">
        <v>587</v>
      </c>
      <c r="C110" s="662" t="s">
        <v>591</v>
      </c>
      <c r="D110" s="663" t="s">
        <v>4265</v>
      </c>
      <c r="E110" s="662" t="s">
        <v>626</v>
      </c>
      <c r="F110" s="663" t="s">
        <v>4273</v>
      </c>
      <c r="G110" s="662" t="s">
        <v>665</v>
      </c>
      <c r="H110" s="662" t="s">
        <v>1018</v>
      </c>
      <c r="I110" s="662" t="s">
        <v>1019</v>
      </c>
      <c r="J110" s="662" t="s">
        <v>1020</v>
      </c>
      <c r="K110" s="662" t="s">
        <v>1021</v>
      </c>
      <c r="L110" s="664">
        <v>74.870000000000019</v>
      </c>
      <c r="M110" s="664">
        <v>1</v>
      </c>
      <c r="N110" s="665">
        <v>74.870000000000019</v>
      </c>
    </row>
    <row r="111" spans="1:14" ht="14.4" customHeight="1" x14ac:dyDescent="0.3">
      <c r="A111" s="660" t="s">
        <v>586</v>
      </c>
      <c r="B111" s="661" t="s">
        <v>587</v>
      </c>
      <c r="C111" s="662" t="s">
        <v>591</v>
      </c>
      <c r="D111" s="663" t="s">
        <v>4265</v>
      </c>
      <c r="E111" s="662" t="s">
        <v>626</v>
      </c>
      <c r="F111" s="663" t="s">
        <v>4273</v>
      </c>
      <c r="G111" s="662" t="s">
        <v>665</v>
      </c>
      <c r="H111" s="662" t="s">
        <v>1022</v>
      </c>
      <c r="I111" s="662" t="s">
        <v>1023</v>
      </c>
      <c r="J111" s="662" t="s">
        <v>1024</v>
      </c>
      <c r="K111" s="662" t="s">
        <v>1025</v>
      </c>
      <c r="L111" s="664">
        <v>87.65000000000002</v>
      </c>
      <c r="M111" s="664">
        <v>1</v>
      </c>
      <c r="N111" s="665">
        <v>87.65000000000002</v>
      </c>
    </row>
    <row r="112" spans="1:14" ht="14.4" customHeight="1" x14ac:dyDescent="0.3">
      <c r="A112" s="660" t="s">
        <v>586</v>
      </c>
      <c r="B112" s="661" t="s">
        <v>587</v>
      </c>
      <c r="C112" s="662" t="s">
        <v>591</v>
      </c>
      <c r="D112" s="663" t="s">
        <v>4265</v>
      </c>
      <c r="E112" s="662" t="s">
        <v>626</v>
      </c>
      <c r="F112" s="663" t="s">
        <v>4273</v>
      </c>
      <c r="G112" s="662" t="s">
        <v>665</v>
      </c>
      <c r="H112" s="662" t="s">
        <v>1026</v>
      </c>
      <c r="I112" s="662" t="s">
        <v>1027</v>
      </c>
      <c r="J112" s="662" t="s">
        <v>1028</v>
      </c>
      <c r="K112" s="662" t="s">
        <v>1029</v>
      </c>
      <c r="L112" s="664">
        <v>94.6</v>
      </c>
      <c r="M112" s="664">
        <v>1</v>
      </c>
      <c r="N112" s="665">
        <v>94.6</v>
      </c>
    </row>
    <row r="113" spans="1:14" ht="14.4" customHeight="1" x14ac:dyDescent="0.3">
      <c r="A113" s="660" t="s">
        <v>586</v>
      </c>
      <c r="B113" s="661" t="s">
        <v>587</v>
      </c>
      <c r="C113" s="662" t="s">
        <v>591</v>
      </c>
      <c r="D113" s="663" t="s">
        <v>4265</v>
      </c>
      <c r="E113" s="662" t="s">
        <v>626</v>
      </c>
      <c r="F113" s="663" t="s">
        <v>4273</v>
      </c>
      <c r="G113" s="662" t="s">
        <v>665</v>
      </c>
      <c r="H113" s="662" t="s">
        <v>1030</v>
      </c>
      <c r="I113" s="662" t="s">
        <v>1031</v>
      </c>
      <c r="J113" s="662" t="s">
        <v>1032</v>
      </c>
      <c r="K113" s="662" t="s">
        <v>1033</v>
      </c>
      <c r="L113" s="664">
        <v>246.66000000000005</v>
      </c>
      <c r="M113" s="664">
        <v>1</v>
      </c>
      <c r="N113" s="665">
        <v>246.66000000000005</v>
      </c>
    </row>
    <row r="114" spans="1:14" ht="14.4" customHeight="1" x14ac:dyDescent="0.3">
      <c r="A114" s="660" t="s">
        <v>586</v>
      </c>
      <c r="B114" s="661" t="s">
        <v>587</v>
      </c>
      <c r="C114" s="662" t="s">
        <v>591</v>
      </c>
      <c r="D114" s="663" t="s">
        <v>4265</v>
      </c>
      <c r="E114" s="662" t="s">
        <v>626</v>
      </c>
      <c r="F114" s="663" t="s">
        <v>4273</v>
      </c>
      <c r="G114" s="662" t="s">
        <v>665</v>
      </c>
      <c r="H114" s="662" t="s">
        <v>1034</v>
      </c>
      <c r="I114" s="662" t="s">
        <v>1035</v>
      </c>
      <c r="J114" s="662" t="s">
        <v>1036</v>
      </c>
      <c r="K114" s="662" t="s">
        <v>1037</v>
      </c>
      <c r="L114" s="664">
        <v>122.79185287036526</v>
      </c>
      <c r="M114" s="664">
        <v>11</v>
      </c>
      <c r="N114" s="665">
        <v>1350.7103815740179</v>
      </c>
    </row>
    <row r="115" spans="1:14" ht="14.4" customHeight="1" x14ac:dyDescent="0.3">
      <c r="A115" s="660" t="s">
        <v>586</v>
      </c>
      <c r="B115" s="661" t="s">
        <v>587</v>
      </c>
      <c r="C115" s="662" t="s">
        <v>591</v>
      </c>
      <c r="D115" s="663" t="s">
        <v>4265</v>
      </c>
      <c r="E115" s="662" t="s">
        <v>626</v>
      </c>
      <c r="F115" s="663" t="s">
        <v>4273</v>
      </c>
      <c r="G115" s="662" t="s">
        <v>665</v>
      </c>
      <c r="H115" s="662" t="s">
        <v>1038</v>
      </c>
      <c r="I115" s="662" t="s">
        <v>1039</v>
      </c>
      <c r="J115" s="662" t="s">
        <v>1040</v>
      </c>
      <c r="K115" s="662" t="s">
        <v>1041</v>
      </c>
      <c r="L115" s="664">
        <v>50.635999999999989</v>
      </c>
      <c r="M115" s="664">
        <v>5</v>
      </c>
      <c r="N115" s="665">
        <v>253.17999999999995</v>
      </c>
    </row>
    <row r="116" spans="1:14" ht="14.4" customHeight="1" x14ac:dyDescent="0.3">
      <c r="A116" s="660" t="s">
        <v>586</v>
      </c>
      <c r="B116" s="661" t="s">
        <v>587</v>
      </c>
      <c r="C116" s="662" t="s">
        <v>591</v>
      </c>
      <c r="D116" s="663" t="s">
        <v>4265</v>
      </c>
      <c r="E116" s="662" t="s">
        <v>626</v>
      </c>
      <c r="F116" s="663" t="s">
        <v>4273</v>
      </c>
      <c r="G116" s="662" t="s">
        <v>665</v>
      </c>
      <c r="H116" s="662" t="s">
        <v>1042</v>
      </c>
      <c r="I116" s="662" t="s">
        <v>1043</v>
      </c>
      <c r="J116" s="662" t="s">
        <v>1044</v>
      </c>
      <c r="K116" s="662" t="s">
        <v>1045</v>
      </c>
      <c r="L116" s="664">
        <v>71.619651460843528</v>
      </c>
      <c r="M116" s="664">
        <v>34</v>
      </c>
      <c r="N116" s="665">
        <v>2435.0681496686798</v>
      </c>
    </row>
    <row r="117" spans="1:14" ht="14.4" customHeight="1" x14ac:dyDescent="0.3">
      <c r="A117" s="660" t="s">
        <v>586</v>
      </c>
      <c r="B117" s="661" t="s">
        <v>587</v>
      </c>
      <c r="C117" s="662" t="s">
        <v>591</v>
      </c>
      <c r="D117" s="663" t="s">
        <v>4265</v>
      </c>
      <c r="E117" s="662" t="s">
        <v>626</v>
      </c>
      <c r="F117" s="663" t="s">
        <v>4273</v>
      </c>
      <c r="G117" s="662" t="s">
        <v>665</v>
      </c>
      <c r="H117" s="662" t="s">
        <v>1046</v>
      </c>
      <c r="I117" s="662" t="s">
        <v>1047</v>
      </c>
      <c r="J117" s="662" t="s">
        <v>1048</v>
      </c>
      <c r="K117" s="662" t="s">
        <v>1049</v>
      </c>
      <c r="L117" s="664">
        <v>100.70747244871779</v>
      </c>
      <c r="M117" s="664">
        <v>1</v>
      </c>
      <c r="N117" s="665">
        <v>100.70747244871779</v>
      </c>
    </row>
    <row r="118" spans="1:14" ht="14.4" customHeight="1" x14ac:dyDescent="0.3">
      <c r="A118" s="660" t="s">
        <v>586</v>
      </c>
      <c r="B118" s="661" t="s">
        <v>587</v>
      </c>
      <c r="C118" s="662" t="s">
        <v>591</v>
      </c>
      <c r="D118" s="663" t="s">
        <v>4265</v>
      </c>
      <c r="E118" s="662" t="s">
        <v>626</v>
      </c>
      <c r="F118" s="663" t="s">
        <v>4273</v>
      </c>
      <c r="G118" s="662" t="s">
        <v>665</v>
      </c>
      <c r="H118" s="662" t="s">
        <v>1050</v>
      </c>
      <c r="I118" s="662" t="s">
        <v>1051</v>
      </c>
      <c r="J118" s="662" t="s">
        <v>1052</v>
      </c>
      <c r="K118" s="662" t="s">
        <v>1053</v>
      </c>
      <c r="L118" s="664">
        <v>93.040095542382417</v>
      </c>
      <c r="M118" s="664">
        <v>1</v>
      </c>
      <c r="N118" s="665">
        <v>93.040095542382417</v>
      </c>
    </row>
    <row r="119" spans="1:14" ht="14.4" customHeight="1" x14ac:dyDescent="0.3">
      <c r="A119" s="660" t="s">
        <v>586</v>
      </c>
      <c r="B119" s="661" t="s">
        <v>587</v>
      </c>
      <c r="C119" s="662" t="s">
        <v>591</v>
      </c>
      <c r="D119" s="663" t="s">
        <v>4265</v>
      </c>
      <c r="E119" s="662" t="s">
        <v>626</v>
      </c>
      <c r="F119" s="663" t="s">
        <v>4273</v>
      </c>
      <c r="G119" s="662" t="s">
        <v>665</v>
      </c>
      <c r="H119" s="662" t="s">
        <v>1054</v>
      </c>
      <c r="I119" s="662" t="s">
        <v>1055</v>
      </c>
      <c r="J119" s="662" t="s">
        <v>1056</v>
      </c>
      <c r="K119" s="662" t="s">
        <v>1057</v>
      </c>
      <c r="L119" s="664">
        <v>108.54000000000002</v>
      </c>
      <c r="M119" s="664">
        <v>3</v>
      </c>
      <c r="N119" s="665">
        <v>325.62000000000006</v>
      </c>
    </row>
    <row r="120" spans="1:14" ht="14.4" customHeight="1" x14ac:dyDescent="0.3">
      <c r="A120" s="660" t="s">
        <v>586</v>
      </c>
      <c r="B120" s="661" t="s">
        <v>587</v>
      </c>
      <c r="C120" s="662" t="s">
        <v>591</v>
      </c>
      <c r="D120" s="663" t="s">
        <v>4265</v>
      </c>
      <c r="E120" s="662" t="s">
        <v>626</v>
      </c>
      <c r="F120" s="663" t="s">
        <v>4273</v>
      </c>
      <c r="G120" s="662" t="s">
        <v>665</v>
      </c>
      <c r="H120" s="662" t="s">
        <v>1058</v>
      </c>
      <c r="I120" s="662" t="s">
        <v>1059</v>
      </c>
      <c r="J120" s="662" t="s">
        <v>1060</v>
      </c>
      <c r="K120" s="662" t="s">
        <v>1061</v>
      </c>
      <c r="L120" s="664">
        <v>184.25</v>
      </c>
      <c r="M120" s="664">
        <v>1</v>
      </c>
      <c r="N120" s="665">
        <v>184.25</v>
      </c>
    </row>
    <row r="121" spans="1:14" ht="14.4" customHeight="1" x14ac:dyDescent="0.3">
      <c r="A121" s="660" t="s">
        <v>586</v>
      </c>
      <c r="B121" s="661" t="s">
        <v>587</v>
      </c>
      <c r="C121" s="662" t="s">
        <v>591</v>
      </c>
      <c r="D121" s="663" t="s">
        <v>4265</v>
      </c>
      <c r="E121" s="662" t="s">
        <v>626</v>
      </c>
      <c r="F121" s="663" t="s">
        <v>4273</v>
      </c>
      <c r="G121" s="662" t="s">
        <v>665</v>
      </c>
      <c r="H121" s="662" t="s">
        <v>1062</v>
      </c>
      <c r="I121" s="662" t="s">
        <v>1063</v>
      </c>
      <c r="J121" s="662" t="s">
        <v>1064</v>
      </c>
      <c r="K121" s="662" t="s">
        <v>1065</v>
      </c>
      <c r="L121" s="664">
        <v>22.274999999999999</v>
      </c>
      <c r="M121" s="664">
        <v>2</v>
      </c>
      <c r="N121" s="665">
        <v>44.55</v>
      </c>
    </row>
    <row r="122" spans="1:14" ht="14.4" customHeight="1" x14ac:dyDescent="0.3">
      <c r="A122" s="660" t="s">
        <v>586</v>
      </c>
      <c r="B122" s="661" t="s">
        <v>587</v>
      </c>
      <c r="C122" s="662" t="s">
        <v>591</v>
      </c>
      <c r="D122" s="663" t="s">
        <v>4265</v>
      </c>
      <c r="E122" s="662" t="s">
        <v>626</v>
      </c>
      <c r="F122" s="663" t="s">
        <v>4273</v>
      </c>
      <c r="G122" s="662" t="s">
        <v>665</v>
      </c>
      <c r="H122" s="662" t="s">
        <v>1066</v>
      </c>
      <c r="I122" s="662" t="s">
        <v>1067</v>
      </c>
      <c r="J122" s="662" t="s">
        <v>1068</v>
      </c>
      <c r="K122" s="662" t="s">
        <v>1069</v>
      </c>
      <c r="L122" s="664">
        <v>67.9463236670653</v>
      </c>
      <c r="M122" s="664">
        <v>161</v>
      </c>
      <c r="N122" s="665">
        <v>10939.358110397514</v>
      </c>
    </row>
    <row r="123" spans="1:14" ht="14.4" customHeight="1" x14ac:dyDescent="0.3">
      <c r="A123" s="660" t="s">
        <v>586</v>
      </c>
      <c r="B123" s="661" t="s">
        <v>587</v>
      </c>
      <c r="C123" s="662" t="s">
        <v>591</v>
      </c>
      <c r="D123" s="663" t="s">
        <v>4265</v>
      </c>
      <c r="E123" s="662" t="s">
        <v>626</v>
      </c>
      <c r="F123" s="663" t="s">
        <v>4273</v>
      </c>
      <c r="G123" s="662" t="s">
        <v>665</v>
      </c>
      <c r="H123" s="662" t="s">
        <v>1070</v>
      </c>
      <c r="I123" s="662" t="s">
        <v>1071</v>
      </c>
      <c r="J123" s="662" t="s">
        <v>1072</v>
      </c>
      <c r="K123" s="662" t="s">
        <v>1073</v>
      </c>
      <c r="L123" s="664">
        <v>134.5001738912926</v>
      </c>
      <c r="M123" s="664">
        <v>4</v>
      </c>
      <c r="N123" s="665">
        <v>538.00069556517042</v>
      </c>
    </row>
    <row r="124" spans="1:14" ht="14.4" customHeight="1" x14ac:dyDescent="0.3">
      <c r="A124" s="660" t="s">
        <v>586</v>
      </c>
      <c r="B124" s="661" t="s">
        <v>587</v>
      </c>
      <c r="C124" s="662" t="s">
        <v>591</v>
      </c>
      <c r="D124" s="663" t="s">
        <v>4265</v>
      </c>
      <c r="E124" s="662" t="s">
        <v>626</v>
      </c>
      <c r="F124" s="663" t="s">
        <v>4273</v>
      </c>
      <c r="G124" s="662" t="s">
        <v>665</v>
      </c>
      <c r="H124" s="662" t="s">
        <v>1074</v>
      </c>
      <c r="I124" s="662" t="s">
        <v>1075</v>
      </c>
      <c r="J124" s="662" t="s">
        <v>1076</v>
      </c>
      <c r="K124" s="662" t="s">
        <v>1077</v>
      </c>
      <c r="L124" s="664">
        <v>41.639061458105942</v>
      </c>
      <c r="M124" s="664">
        <v>10</v>
      </c>
      <c r="N124" s="665">
        <v>416.39061458105942</v>
      </c>
    </row>
    <row r="125" spans="1:14" ht="14.4" customHeight="1" x14ac:dyDescent="0.3">
      <c r="A125" s="660" t="s">
        <v>586</v>
      </c>
      <c r="B125" s="661" t="s">
        <v>587</v>
      </c>
      <c r="C125" s="662" t="s">
        <v>591</v>
      </c>
      <c r="D125" s="663" t="s">
        <v>4265</v>
      </c>
      <c r="E125" s="662" t="s">
        <v>626</v>
      </c>
      <c r="F125" s="663" t="s">
        <v>4273</v>
      </c>
      <c r="G125" s="662" t="s">
        <v>665</v>
      </c>
      <c r="H125" s="662" t="s">
        <v>1078</v>
      </c>
      <c r="I125" s="662" t="s">
        <v>1079</v>
      </c>
      <c r="J125" s="662" t="s">
        <v>1080</v>
      </c>
      <c r="K125" s="662" t="s">
        <v>1081</v>
      </c>
      <c r="L125" s="664">
        <v>121.92302738218126</v>
      </c>
      <c r="M125" s="664">
        <v>17</v>
      </c>
      <c r="N125" s="665">
        <v>2072.6914654970815</v>
      </c>
    </row>
    <row r="126" spans="1:14" ht="14.4" customHeight="1" x14ac:dyDescent="0.3">
      <c r="A126" s="660" t="s">
        <v>586</v>
      </c>
      <c r="B126" s="661" t="s">
        <v>587</v>
      </c>
      <c r="C126" s="662" t="s">
        <v>591</v>
      </c>
      <c r="D126" s="663" t="s">
        <v>4265</v>
      </c>
      <c r="E126" s="662" t="s">
        <v>626</v>
      </c>
      <c r="F126" s="663" t="s">
        <v>4273</v>
      </c>
      <c r="G126" s="662" t="s">
        <v>665</v>
      </c>
      <c r="H126" s="662" t="s">
        <v>1082</v>
      </c>
      <c r="I126" s="662" t="s">
        <v>1083</v>
      </c>
      <c r="J126" s="662" t="s">
        <v>1084</v>
      </c>
      <c r="K126" s="662" t="s">
        <v>1085</v>
      </c>
      <c r="L126" s="664">
        <v>15.39</v>
      </c>
      <c r="M126" s="664">
        <v>1</v>
      </c>
      <c r="N126" s="665">
        <v>15.39</v>
      </c>
    </row>
    <row r="127" spans="1:14" ht="14.4" customHeight="1" x14ac:dyDescent="0.3">
      <c r="A127" s="660" t="s">
        <v>586</v>
      </c>
      <c r="B127" s="661" t="s">
        <v>587</v>
      </c>
      <c r="C127" s="662" t="s">
        <v>591</v>
      </c>
      <c r="D127" s="663" t="s">
        <v>4265</v>
      </c>
      <c r="E127" s="662" t="s">
        <v>626</v>
      </c>
      <c r="F127" s="663" t="s">
        <v>4273</v>
      </c>
      <c r="G127" s="662" t="s">
        <v>665</v>
      </c>
      <c r="H127" s="662" t="s">
        <v>1086</v>
      </c>
      <c r="I127" s="662" t="s">
        <v>1087</v>
      </c>
      <c r="J127" s="662" t="s">
        <v>1088</v>
      </c>
      <c r="K127" s="662" t="s">
        <v>1089</v>
      </c>
      <c r="L127" s="664">
        <v>122.14545426717514</v>
      </c>
      <c r="M127" s="664">
        <v>64</v>
      </c>
      <c r="N127" s="665">
        <v>7817.3090730992089</v>
      </c>
    </row>
    <row r="128" spans="1:14" ht="14.4" customHeight="1" x14ac:dyDescent="0.3">
      <c r="A128" s="660" t="s">
        <v>586</v>
      </c>
      <c r="B128" s="661" t="s">
        <v>587</v>
      </c>
      <c r="C128" s="662" t="s">
        <v>591</v>
      </c>
      <c r="D128" s="663" t="s">
        <v>4265</v>
      </c>
      <c r="E128" s="662" t="s">
        <v>626</v>
      </c>
      <c r="F128" s="663" t="s">
        <v>4273</v>
      </c>
      <c r="G128" s="662" t="s">
        <v>665</v>
      </c>
      <c r="H128" s="662" t="s">
        <v>1090</v>
      </c>
      <c r="I128" s="662" t="s">
        <v>1091</v>
      </c>
      <c r="J128" s="662" t="s">
        <v>1088</v>
      </c>
      <c r="K128" s="662" t="s">
        <v>1092</v>
      </c>
      <c r="L128" s="664">
        <v>139.52795017839139</v>
      </c>
      <c r="M128" s="664">
        <v>34</v>
      </c>
      <c r="N128" s="665">
        <v>4743.9503060653069</v>
      </c>
    </row>
    <row r="129" spans="1:14" ht="14.4" customHeight="1" x14ac:dyDescent="0.3">
      <c r="A129" s="660" t="s">
        <v>586</v>
      </c>
      <c r="B129" s="661" t="s">
        <v>587</v>
      </c>
      <c r="C129" s="662" t="s">
        <v>591</v>
      </c>
      <c r="D129" s="663" t="s">
        <v>4265</v>
      </c>
      <c r="E129" s="662" t="s">
        <v>626</v>
      </c>
      <c r="F129" s="663" t="s">
        <v>4273</v>
      </c>
      <c r="G129" s="662" t="s">
        <v>665</v>
      </c>
      <c r="H129" s="662" t="s">
        <v>1093</v>
      </c>
      <c r="I129" s="662" t="s">
        <v>1094</v>
      </c>
      <c r="J129" s="662" t="s">
        <v>1095</v>
      </c>
      <c r="K129" s="662" t="s">
        <v>1096</v>
      </c>
      <c r="L129" s="664">
        <v>81.590095785010618</v>
      </c>
      <c r="M129" s="664">
        <v>2</v>
      </c>
      <c r="N129" s="665">
        <v>163.18019157002124</v>
      </c>
    </row>
    <row r="130" spans="1:14" ht="14.4" customHeight="1" x14ac:dyDescent="0.3">
      <c r="A130" s="660" t="s">
        <v>586</v>
      </c>
      <c r="B130" s="661" t="s">
        <v>587</v>
      </c>
      <c r="C130" s="662" t="s">
        <v>591</v>
      </c>
      <c r="D130" s="663" t="s">
        <v>4265</v>
      </c>
      <c r="E130" s="662" t="s">
        <v>626</v>
      </c>
      <c r="F130" s="663" t="s">
        <v>4273</v>
      </c>
      <c r="G130" s="662" t="s">
        <v>665</v>
      </c>
      <c r="H130" s="662" t="s">
        <v>1097</v>
      </c>
      <c r="I130" s="662" t="s">
        <v>1098</v>
      </c>
      <c r="J130" s="662" t="s">
        <v>1099</v>
      </c>
      <c r="K130" s="662" t="s">
        <v>1100</v>
      </c>
      <c r="L130" s="664">
        <v>73.479271152075498</v>
      </c>
      <c r="M130" s="664">
        <v>53</v>
      </c>
      <c r="N130" s="665">
        <v>3894.4013710600011</v>
      </c>
    </row>
    <row r="131" spans="1:14" ht="14.4" customHeight="1" x14ac:dyDescent="0.3">
      <c r="A131" s="660" t="s">
        <v>586</v>
      </c>
      <c r="B131" s="661" t="s">
        <v>587</v>
      </c>
      <c r="C131" s="662" t="s">
        <v>591</v>
      </c>
      <c r="D131" s="663" t="s">
        <v>4265</v>
      </c>
      <c r="E131" s="662" t="s">
        <v>626</v>
      </c>
      <c r="F131" s="663" t="s">
        <v>4273</v>
      </c>
      <c r="G131" s="662" t="s">
        <v>665</v>
      </c>
      <c r="H131" s="662" t="s">
        <v>1101</v>
      </c>
      <c r="I131" s="662" t="s">
        <v>1102</v>
      </c>
      <c r="J131" s="662" t="s">
        <v>1103</v>
      </c>
      <c r="K131" s="662" t="s">
        <v>1104</v>
      </c>
      <c r="L131" s="664">
        <v>44.630759419966537</v>
      </c>
      <c r="M131" s="664">
        <v>111</v>
      </c>
      <c r="N131" s="665">
        <v>4954.0142956162854</v>
      </c>
    </row>
    <row r="132" spans="1:14" ht="14.4" customHeight="1" x14ac:dyDescent="0.3">
      <c r="A132" s="660" t="s">
        <v>586</v>
      </c>
      <c r="B132" s="661" t="s">
        <v>587</v>
      </c>
      <c r="C132" s="662" t="s">
        <v>591</v>
      </c>
      <c r="D132" s="663" t="s">
        <v>4265</v>
      </c>
      <c r="E132" s="662" t="s">
        <v>626</v>
      </c>
      <c r="F132" s="663" t="s">
        <v>4273</v>
      </c>
      <c r="G132" s="662" t="s">
        <v>665</v>
      </c>
      <c r="H132" s="662" t="s">
        <v>1105</v>
      </c>
      <c r="I132" s="662" t="s">
        <v>1106</v>
      </c>
      <c r="J132" s="662" t="s">
        <v>1107</v>
      </c>
      <c r="K132" s="662" t="s">
        <v>1108</v>
      </c>
      <c r="L132" s="664">
        <v>65.56</v>
      </c>
      <c r="M132" s="664">
        <v>1</v>
      </c>
      <c r="N132" s="665">
        <v>65.56</v>
      </c>
    </row>
    <row r="133" spans="1:14" ht="14.4" customHeight="1" x14ac:dyDescent="0.3">
      <c r="A133" s="660" t="s">
        <v>586</v>
      </c>
      <c r="B133" s="661" t="s">
        <v>587</v>
      </c>
      <c r="C133" s="662" t="s">
        <v>591</v>
      </c>
      <c r="D133" s="663" t="s">
        <v>4265</v>
      </c>
      <c r="E133" s="662" t="s">
        <v>626</v>
      </c>
      <c r="F133" s="663" t="s">
        <v>4273</v>
      </c>
      <c r="G133" s="662" t="s">
        <v>665</v>
      </c>
      <c r="H133" s="662" t="s">
        <v>1109</v>
      </c>
      <c r="I133" s="662" t="s">
        <v>1110</v>
      </c>
      <c r="J133" s="662" t="s">
        <v>789</v>
      </c>
      <c r="K133" s="662" t="s">
        <v>1111</v>
      </c>
      <c r="L133" s="664">
        <v>46.614036874484938</v>
      </c>
      <c r="M133" s="664">
        <v>45</v>
      </c>
      <c r="N133" s="665">
        <v>2097.6316593518222</v>
      </c>
    </row>
    <row r="134" spans="1:14" ht="14.4" customHeight="1" x14ac:dyDescent="0.3">
      <c r="A134" s="660" t="s">
        <v>586</v>
      </c>
      <c r="B134" s="661" t="s">
        <v>587</v>
      </c>
      <c r="C134" s="662" t="s">
        <v>591</v>
      </c>
      <c r="D134" s="663" t="s">
        <v>4265</v>
      </c>
      <c r="E134" s="662" t="s">
        <v>626</v>
      </c>
      <c r="F134" s="663" t="s">
        <v>4273</v>
      </c>
      <c r="G134" s="662" t="s">
        <v>665</v>
      </c>
      <c r="H134" s="662" t="s">
        <v>1112</v>
      </c>
      <c r="I134" s="662" t="s">
        <v>1113</v>
      </c>
      <c r="J134" s="662" t="s">
        <v>1114</v>
      </c>
      <c r="K134" s="662" t="s">
        <v>1115</v>
      </c>
      <c r="L134" s="664">
        <v>133.34999999999994</v>
      </c>
      <c r="M134" s="664">
        <v>1</v>
      </c>
      <c r="N134" s="665">
        <v>133.34999999999994</v>
      </c>
    </row>
    <row r="135" spans="1:14" ht="14.4" customHeight="1" x14ac:dyDescent="0.3">
      <c r="A135" s="660" t="s">
        <v>586</v>
      </c>
      <c r="B135" s="661" t="s">
        <v>587</v>
      </c>
      <c r="C135" s="662" t="s">
        <v>591</v>
      </c>
      <c r="D135" s="663" t="s">
        <v>4265</v>
      </c>
      <c r="E135" s="662" t="s">
        <v>626</v>
      </c>
      <c r="F135" s="663" t="s">
        <v>4273</v>
      </c>
      <c r="G135" s="662" t="s">
        <v>665</v>
      </c>
      <c r="H135" s="662" t="s">
        <v>1116</v>
      </c>
      <c r="I135" s="662" t="s">
        <v>1116</v>
      </c>
      <c r="J135" s="662" t="s">
        <v>1117</v>
      </c>
      <c r="K135" s="662" t="s">
        <v>1118</v>
      </c>
      <c r="L135" s="664">
        <v>98.853333333333353</v>
      </c>
      <c r="M135" s="664">
        <v>3</v>
      </c>
      <c r="N135" s="665">
        <v>296.56000000000006</v>
      </c>
    </row>
    <row r="136" spans="1:14" ht="14.4" customHeight="1" x14ac:dyDescent="0.3">
      <c r="A136" s="660" t="s">
        <v>586</v>
      </c>
      <c r="B136" s="661" t="s">
        <v>587</v>
      </c>
      <c r="C136" s="662" t="s">
        <v>591</v>
      </c>
      <c r="D136" s="663" t="s">
        <v>4265</v>
      </c>
      <c r="E136" s="662" t="s">
        <v>626</v>
      </c>
      <c r="F136" s="663" t="s">
        <v>4273</v>
      </c>
      <c r="G136" s="662" t="s">
        <v>665</v>
      </c>
      <c r="H136" s="662" t="s">
        <v>1119</v>
      </c>
      <c r="I136" s="662" t="s">
        <v>1119</v>
      </c>
      <c r="J136" s="662" t="s">
        <v>793</v>
      </c>
      <c r="K136" s="662" t="s">
        <v>1120</v>
      </c>
      <c r="L136" s="664">
        <v>106.74030652024909</v>
      </c>
      <c r="M136" s="664">
        <v>37</v>
      </c>
      <c r="N136" s="665">
        <v>3949.3913412492166</v>
      </c>
    </row>
    <row r="137" spans="1:14" ht="14.4" customHeight="1" x14ac:dyDescent="0.3">
      <c r="A137" s="660" t="s">
        <v>586</v>
      </c>
      <c r="B137" s="661" t="s">
        <v>587</v>
      </c>
      <c r="C137" s="662" t="s">
        <v>591</v>
      </c>
      <c r="D137" s="663" t="s">
        <v>4265</v>
      </c>
      <c r="E137" s="662" t="s">
        <v>626</v>
      </c>
      <c r="F137" s="663" t="s">
        <v>4273</v>
      </c>
      <c r="G137" s="662" t="s">
        <v>665</v>
      </c>
      <c r="H137" s="662" t="s">
        <v>1121</v>
      </c>
      <c r="I137" s="662" t="s">
        <v>1122</v>
      </c>
      <c r="J137" s="662" t="s">
        <v>1123</v>
      </c>
      <c r="K137" s="662" t="s">
        <v>1124</v>
      </c>
      <c r="L137" s="664">
        <v>41.799969224981496</v>
      </c>
      <c r="M137" s="664">
        <v>4</v>
      </c>
      <c r="N137" s="665">
        <v>167.19987689992598</v>
      </c>
    </row>
    <row r="138" spans="1:14" ht="14.4" customHeight="1" x14ac:dyDescent="0.3">
      <c r="A138" s="660" t="s">
        <v>586</v>
      </c>
      <c r="B138" s="661" t="s">
        <v>587</v>
      </c>
      <c r="C138" s="662" t="s">
        <v>591</v>
      </c>
      <c r="D138" s="663" t="s">
        <v>4265</v>
      </c>
      <c r="E138" s="662" t="s">
        <v>626</v>
      </c>
      <c r="F138" s="663" t="s">
        <v>4273</v>
      </c>
      <c r="G138" s="662" t="s">
        <v>665</v>
      </c>
      <c r="H138" s="662" t="s">
        <v>1125</v>
      </c>
      <c r="I138" s="662" t="s">
        <v>1126</v>
      </c>
      <c r="J138" s="662" t="s">
        <v>1123</v>
      </c>
      <c r="K138" s="662" t="s">
        <v>1127</v>
      </c>
      <c r="L138" s="664">
        <v>292.5130491885692</v>
      </c>
      <c r="M138" s="664">
        <v>13</v>
      </c>
      <c r="N138" s="665">
        <v>3802.6696394513992</v>
      </c>
    </row>
    <row r="139" spans="1:14" ht="14.4" customHeight="1" x14ac:dyDescent="0.3">
      <c r="A139" s="660" t="s">
        <v>586</v>
      </c>
      <c r="B139" s="661" t="s">
        <v>587</v>
      </c>
      <c r="C139" s="662" t="s">
        <v>591</v>
      </c>
      <c r="D139" s="663" t="s">
        <v>4265</v>
      </c>
      <c r="E139" s="662" t="s">
        <v>626</v>
      </c>
      <c r="F139" s="663" t="s">
        <v>4273</v>
      </c>
      <c r="G139" s="662" t="s">
        <v>665</v>
      </c>
      <c r="H139" s="662" t="s">
        <v>1128</v>
      </c>
      <c r="I139" s="662" t="s">
        <v>1129</v>
      </c>
      <c r="J139" s="662" t="s">
        <v>1130</v>
      </c>
      <c r="K139" s="662" t="s">
        <v>1131</v>
      </c>
      <c r="L139" s="664">
        <v>75.969999999999985</v>
      </c>
      <c r="M139" s="664">
        <v>1</v>
      </c>
      <c r="N139" s="665">
        <v>75.969999999999985</v>
      </c>
    </row>
    <row r="140" spans="1:14" ht="14.4" customHeight="1" x14ac:dyDescent="0.3">
      <c r="A140" s="660" t="s">
        <v>586</v>
      </c>
      <c r="B140" s="661" t="s">
        <v>587</v>
      </c>
      <c r="C140" s="662" t="s">
        <v>591</v>
      </c>
      <c r="D140" s="663" t="s">
        <v>4265</v>
      </c>
      <c r="E140" s="662" t="s">
        <v>626</v>
      </c>
      <c r="F140" s="663" t="s">
        <v>4273</v>
      </c>
      <c r="G140" s="662" t="s">
        <v>665</v>
      </c>
      <c r="H140" s="662" t="s">
        <v>1132</v>
      </c>
      <c r="I140" s="662" t="s">
        <v>1133</v>
      </c>
      <c r="J140" s="662" t="s">
        <v>1134</v>
      </c>
      <c r="K140" s="662" t="s">
        <v>1135</v>
      </c>
      <c r="L140" s="664">
        <v>392.89</v>
      </c>
      <c r="M140" s="664">
        <v>30</v>
      </c>
      <c r="N140" s="665">
        <v>11786.699999999999</v>
      </c>
    </row>
    <row r="141" spans="1:14" ht="14.4" customHeight="1" x14ac:dyDescent="0.3">
      <c r="A141" s="660" t="s">
        <v>586</v>
      </c>
      <c r="B141" s="661" t="s">
        <v>587</v>
      </c>
      <c r="C141" s="662" t="s">
        <v>591</v>
      </c>
      <c r="D141" s="663" t="s">
        <v>4265</v>
      </c>
      <c r="E141" s="662" t="s">
        <v>626</v>
      </c>
      <c r="F141" s="663" t="s">
        <v>4273</v>
      </c>
      <c r="G141" s="662" t="s">
        <v>665</v>
      </c>
      <c r="H141" s="662" t="s">
        <v>1136</v>
      </c>
      <c r="I141" s="662" t="s">
        <v>1137</v>
      </c>
      <c r="J141" s="662" t="s">
        <v>1138</v>
      </c>
      <c r="K141" s="662" t="s">
        <v>1139</v>
      </c>
      <c r="L141" s="664">
        <v>49.569928136126755</v>
      </c>
      <c r="M141" s="664">
        <v>14</v>
      </c>
      <c r="N141" s="665">
        <v>693.97899390577459</v>
      </c>
    </row>
    <row r="142" spans="1:14" ht="14.4" customHeight="1" x14ac:dyDescent="0.3">
      <c r="A142" s="660" t="s">
        <v>586</v>
      </c>
      <c r="B142" s="661" t="s">
        <v>587</v>
      </c>
      <c r="C142" s="662" t="s">
        <v>591</v>
      </c>
      <c r="D142" s="663" t="s">
        <v>4265</v>
      </c>
      <c r="E142" s="662" t="s">
        <v>626</v>
      </c>
      <c r="F142" s="663" t="s">
        <v>4273</v>
      </c>
      <c r="G142" s="662" t="s">
        <v>665</v>
      </c>
      <c r="H142" s="662" t="s">
        <v>1140</v>
      </c>
      <c r="I142" s="662" t="s">
        <v>1141</v>
      </c>
      <c r="J142" s="662" t="s">
        <v>1138</v>
      </c>
      <c r="K142" s="662" t="s">
        <v>1142</v>
      </c>
      <c r="L142" s="664">
        <v>91.570000000000007</v>
      </c>
      <c r="M142" s="664">
        <v>11</v>
      </c>
      <c r="N142" s="665">
        <v>1007.2700000000001</v>
      </c>
    </row>
    <row r="143" spans="1:14" ht="14.4" customHeight="1" x14ac:dyDescent="0.3">
      <c r="A143" s="660" t="s">
        <v>586</v>
      </c>
      <c r="B143" s="661" t="s">
        <v>587</v>
      </c>
      <c r="C143" s="662" t="s">
        <v>591</v>
      </c>
      <c r="D143" s="663" t="s">
        <v>4265</v>
      </c>
      <c r="E143" s="662" t="s">
        <v>626</v>
      </c>
      <c r="F143" s="663" t="s">
        <v>4273</v>
      </c>
      <c r="G143" s="662" t="s">
        <v>665</v>
      </c>
      <c r="H143" s="662" t="s">
        <v>1143</v>
      </c>
      <c r="I143" s="662" t="s">
        <v>1144</v>
      </c>
      <c r="J143" s="662" t="s">
        <v>1145</v>
      </c>
      <c r="K143" s="662" t="s">
        <v>1146</v>
      </c>
      <c r="L143" s="664">
        <v>41.160000000000004</v>
      </c>
      <c r="M143" s="664">
        <v>2</v>
      </c>
      <c r="N143" s="665">
        <v>82.320000000000007</v>
      </c>
    </row>
    <row r="144" spans="1:14" ht="14.4" customHeight="1" x14ac:dyDescent="0.3">
      <c r="A144" s="660" t="s">
        <v>586</v>
      </c>
      <c r="B144" s="661" t="s">
        <v>587</v>
      </c>
      <c r="C144" s="662" t="s">
        <v>591</v>
      </c>
      <c r="D144" s="663" t="s">
        <v>4265</v>
      </c>
      <c r="E144" s="662" t="s">
        <v>626</v>
      </c>
      <c r="F144" s="663" t="s">
        <v>4273</v>
      </c>
      <c r="G144" s="662" t="s">
        <v>665</v>
      </c>
      <c r="H144" s="662" t="s">
        <v>1147</v>
      </c>
      <c r="I144" s="662" t="s">
        <v>1148</v>
      </c>
      <c r="J144" s="662" t="s">
        <v>1149</v>
      </c>
      <c r="K144" s="662" t="s">
        <v>1150</v>
      </c>
      <c r="L144" s="664">
        <v>55.56</v>
      </c>
      <c r="M144" s="664">
        <v>2</v>
      </c>
      <c r="N144" s="665">
        <v>111.12</v>
      </c>
    </row>
    <row r="145" spans="1:14" ht="14.4" customHeight="1" x14ac:dyDescent="0.3">
      <c r="A145" s="660" t="s">
        <v>586</v>
      </c>
      <c r="B145" s="661" t="s">
        <v>587</v>
      </c>
      <c r="C145" s="662" t="s">
        <v>591</v>
      </c>
      <c r="D145" s="663" t="s">
        <v>4265</v>
      </c>
      <c r="E145" s="662" t="s">
        <v>626</v>
      </c>
      <c r="F145" s="663" t="s">
        <v>4273</v>
      </c>
      <c r="G145" s="662" t="s">
        <v>665</v>
      </c>
      <c r="H145" s="662" t="s">
        <v>1151</v>
      </c>
      <c r="I145" s="662" t="s">
        <v>1152</v>
      </c>
      <c r="J145" s="662" t="s">
        <v>1153</v>
      </c>
      <c r="K145" s="662" t="s">
        <v>1154</v>
      </c>
      <c r="L145" s="664">
        <v>37.922028089384249</v>
      </c>
      <c r="M145" s="664">
        <v>29</v>
      </c>
      <c r="N145" s="665">
        <v>1099.7388145921432</v>
      </c>
    </row>
    <row r="146" spans="1:14" ht="14.4" customHeight="1" x14ac:dyDescent="0.3">
      <c r="A146" s="660" t="s">
        <v>586</v>
      </c>
      <c r="B146" s="661" t="s">
        <v>587</v>
      </c>
      <c r="C146" s="662" t="s">
        <v>591</v>
      </c>
      <c r="D146" s="663" t="s">
        <v>4265</v>
      </c>
      <c r="E146" s="662" t="s">
        <v>626</v>
      </c>
      <c r="F146" s="663" t="s">
        <v>4273</v>
      </c>
      <c r="G146" s="662" t="s">
        <v>665</v>
      </c>
      <c r="H146" s="662" t="s">
        <v>1155</v>
      </c>
      <c r="I146" s="662" t="s">
        <v>1156</v>
      </c>
      <c r="J146" s="662" t="s">
        <v>1157</v>
      </c>
      <c r="K146" s="662" t="s">
        <v>1158</v>
      </c>
      <c r="L146" s="664">
        <v>110.89879698629086</v>
      </c>
      <c r="M146" s="664">
        <v>15</v>
      </c>
      <c r="N146" s="665">
        <v>1663.481954794363</v>
      </c>
    </row>
    <row r="147" spans="1:14" ht="14.4" customHeight="1" x14ac:dyDescent="0.3">
      <c r="A147" s="660" t="s">
        <v>586</v>
      </c>
      <c r="B147" s="661" t="s">
        <v>587</v>
      </c>
      <c r="C147" s="662" t="s">
        <v>591</v>
      </c>
      <c r="D147" s="663" t="s">
        <v>4265</v>
      </c>
      <c r="E147" s="662" t="s">
        <v>626</v>
      </c>
      <c r="F147" s="663" t="s">
        <v>4273</v>
      </c>
      <c r="G147" s="662" t="s">
        <v>665</v>
      </c>
      <c r="H147" s="662" t="s">
        <v>1159</v>
      </c>
      <c r="I147" s="662" t="s">
        <v>1160</v>
      </c>
      <c r="J147" s="662" t="s">
        <v>1161</v>
      </c>
      <c r="K147" s="662" t="s">
        <v>1162</v>
      </c>
      <c r="L147" s="664">
        <v>47.279999999999994</v>
      </c>
      <c r="M147" s="664">
        <v>1</v>
      </c>
      <c r="N147" s="665">
        <v>47.279999999999994</v>
      </c>
    </row>
    <row r="148" spans="1:14" ht="14.4" customHeight="1" x14ac:dyDescent="0.3">
      <c r="A148" s="660" t="s">
        <v>586</v>
      </c>
      <c r="B148" s="661" t="s">
        <v>587</v>
      </c>
      <c r="C148" s="662" t="s">
        <v>591</v>
      </c>
      <c r="D148" s="663" t="s">
        <v>4265</v>
      </c>
      <c r="E148" s="662" t="s">
        <v>626</v>
      </c>
      <c r="F148" s="663" t="s">
        <v>4273</v>
      </c>
      <c r="G148" s="662" t="s">
        <v>665</v>
      </c>
      <c r="H148" s="662" t="s">
        <v>1163</v>
      </c>
      <c r="I148" s="662" t="s">
        <v>1164</v>
      </c>
      <c r="J148" s="662" t="s">
        <v>1165</v>
      </c>
      <c r="K148" s="662" t="s">
        <v>1166</v>
      </c>
      <c r="L148" s="664">
        <v>160.37499999999994</v>
      </c>
      <c r="M148" s="664">
        <v>2</v>
      </c>
      <c r="N148" s="665">
        <v>320.74999999999989</v>
      </c>
    </row>
    <row r="149" spans="1:14" ht="14.4" customHeight="1" x14ac:dyDescent="0.3">
      <c r="A149" s="660" t="s">
        <v>586</v>
      </c>
      <c r="B149" s="661" t="s">
        <v>587</v>
      </c>
      <c r="C149" s="662" t="s">
        <v>591</v>
      </c>
      <c r="D149" s="663" t="s">
        <v>4265</v>
      </c>
      <c r="E149" s="662" t="s">
        <v>626</v>
      </c>
      <c r="F149" s="663" t="s">
        <v>4273</v>
      </c>
      <c r="G149" s="662" t="s">
        <v>665</v>
      </c>
      <c r="H149" s="662" t="s">
        <v>1167</v>
      </c>
      <c r="I149" s="662" t="s">
        <v>1168</v>
      </c>
      <c r="J149" s="662" t="s">
        <v>820</v>
      </c>
      <c r="K149" s="662" t="s">
        <v>1169</v>
      </c>
      <c r="L149" s="664">
        <v>167.09342130943642</v>
      </c>
      <c r="M149" s="664">
        <v>7</v>
      </c>
      <c r="N149" s="665">
        <v>1169.6539491660549</v>
      </c>
    </row>
    <row r="150" spans="1:14" ht="14.4" customHeight="1" x14ac:dyDescent="0.3">
      <c r="A150" s="660" t="s">
        <v>586</v>
      </c>
      <c r="B150" s="661" t="s">
        <v>587</v>
      </c>
      <c r="C150" s="662" t="s">
        <v>591</v>
      </c>
      <c r="D150" s="663" t="s">
        <v>4265</v>
      </c>
      <c r="E150" s="662" t="s">
        <v>626</v>
      </c>
      <c r="F150" s="663" t="s">
        <v>4273</v>
      </c>
      <c r="G150" s="662" t="s">
        <v>665</v>
      </c>
      <c r="H150" s="662" t="s">
        <v>1170</v>
      </c>
      <c r="I150" s="662" t="s">
        <v>1171</v>
      </c>
      <c r="J150" s="662" t="s">
        <v>1172</v>
      </c>
      <c r="K150" s="662" t="s">
        <v>1173</v>
      </c>
      <c r="L150" s="664">
        <v>9.7380546652883861</v>
      </c>
      <c r="M150" s="664">
        <v>420</v>
      </c>
      <c r="N150" s="665">
        <v>4089.9829594211224</v>
      </c>
    </row>
    <row r="151" spans="1:14" ht="14.4" customHeight="1" x14ac:dyDescent="0.3">
      <c r="A151" s="660" t="s">
        <v>586</v>
      </c>
      <c r="B151" s="661" t="s">
        <v>587</v>
      </c>
      <c r="C151" s="662" t="s">
        <v>591</v>
      </c>
      <c r="D151" s="663" t="s">
        <v>4265</v>
      </c>
      <c r="E151" s="662" t="s">
        <v>626</v>
      </c>
      <c r="F151" s="663" t="s">
        <v>4273</v>
      </c>
      <c r="G151" s="662" t="s">
        <v>665</v>
      </c>
      <c r="H151" s="662" t="s">
        <v>1174</v>
      </c>
      <c r="I151" s="662" t="s">
        <v>1175</v>
      </c>
      <c r="J151" s="662" t="s">
        <v>1176</v>
      </c>
      <c r="K151" s="662" t="s">
        <v>1177</v>
      </c>
      <c r="L151" s="664">
        <v>48.099384011866462</v>
      </c>
      <c r="M151" s="664">
        <v>16</v>
      </c>
      <c r="N151" s="665">
        <v>769.59014418986339</v>
      </c>
    </row>
    <row r="152" spans="1:14" ht="14.4" customHeight="1" x14ac:dyDescent="0.3">
      <c r="A152" s="660" t="s">
        <v>586</v>
      </c>
      <c r="B152" s="661" t="s">
        <v>587</v>
      </c>
      <c r="C152" s="662" t="s">
        <v>591</v>
      </c>
      <c r="D152" s="663" t="s">
        <v>4265</v>
      </c>
      <c r="E152" s="662" t="s">
        <v>626</v>
      </c>
      <c r="F152" s="663" t="s">
        <v>4273</v>
      </c>
      <c r="G152" s="662" t="s">
        <v>665</v>
      </c>
      <c r="H152" s="662" t="s">
        <v>1178</v>
      </c>
      <c r="I152" s="662" t="s">
        <v>1179</v>
      </c>
      <c r="J152" s="662" t="s">
        <v>1180</v>
      </c>
      <c r="K152" s="662" t="s">
        <v>1181</v>
      </c>
      <c r="L152" s="664">
        <v>27.52001972183562</v>
      </c>
      <c r="M152" s="664">
        <v>3</v>
      </c>
      <c r="N152" s="665">
        <v>82.560059165506857</v>
      </c>
    </row>
    <row r="153" spans="1:14" ht="14.4" customHeight="1" x14ac:dyDescent="0.3">
      <c r="A153" s="660" t="s">
        <v>586</v>
      </c>
      <c r="B153" s="661" t="s">
        <v>587</v>
      </c>
      <c r="C153" s="662" t="s">
        <v>591</v>
      </c>
      <c r="D153" s="663" t="s">
        <v>4265</v>
      </c>
      <c r="E153" s="662" t="s">
        <v>626</v>
      </c>
      <c r="F153" s="663" t="s">
        <v>4273</v>
      </c>
      <c r="G153" s="662" t="s">
        <v>665</v>
      </c>
      <c r="H153" s="662" t="s">
        <v>1182</v>
      </c>
      <c r="I153" s="662" t="s">
        <v>1183</v>
      </c>
      <c r="J153" s="662" t="s">
        <v>1184</v>
      </c>
      <c r="K153" s="662" t="s">
        <v>1185</v>
      </c>
      <c r="L153" s="664">
        <v>229.86959382585303</v>
      </c>
      <c r="M153" s="664">
        <v>69</v>
      </c>
      <c r="N153" s="665">
        <v>15861.001973983859</v>
      </c>
    </row>
    <row r="154" spans="1:14" ht="14.4" customHeight="1" x14ac:dyDescent="0.3">
      <c r="A154" s="660" t="s">
        <v>586</v>
      </c>
      <c r="B154" s="661" t="s">
        <v>587</v>
      </c>
      <c r="C154" s="662" t="s">
        <v>591</v>
      </c>
      <c r="D154" s="663" t="s">
        <v>4265</v>
      </c>
      <c r="E154" s="662" t="s">
        <v>626</v>
      </c>
      <c r="F154" s="663" t="s">
        <v>4273</v>
      </c>
      <c r="G154" s="662" t="s">
        <v>665</v>
      </c>
      <c r="H154" s="662" t="s">
        <v>1186</v>
      </c>
      <c r="I154" s="662" t="s">
        <v>1186</v>
      </c>
      <c r="J154" s="662" t="s">
        <v>1187</v>
      </c>
      <c r="K154" s="662" t="s">
        <v>1188</v>
      </c>
      <c r="L154" s="664">
        <v>331.77999999999986</v>
      </c>
      <c r="M154" s="664">
        <v>1</v>
      </c>
      <c r="N154" s="665">
        <v>331.77999999999986</v>
      </c>
    </row>
    <row r="155" spans="1:14" ht="14.4" customHeight="1" x14ac:dyDescent="0.3">
      <c r="A155" s="660" t="s">
        <v>586</v>
      </c>
      <c r="B155" s="661" t="s">
        <v>587</v>
      </c>
      <c r="C155" s="662" t="s">
        <v>591</v>
      </c>
      <c r="D155" s="663" t="s">
        <v>4265</v>
      </c>
      <c r="E155" s="662" t="s">
        <v>626</v>
      </c>
      <c r="F155" s="663" t="s">
        <v>4273</v>
      </c>
      <c r="G155" s="662" t="s">
        <v>665</v>
      </c>
      <c r="H155" s="662" t="s">
        <v>1189</v>
      </c>
      <c r="I155" s="662" t="s">
        <v>1190</v>
      </c>
      <c r="J155" s="662" t="s">
        <v>1191</v>
      </c>
      <c r="K155" s="662" t="s">
        <v>1192</v>
      </c>
      <c r="L155" s="664">
        <v>153.20642634262845</v>
      </c>
      <c r="M155" s="664">
        <v>152</v>
      </c>
      <c r="N155" s="665">
        <v>23287.376804079526</v>
      </c>
    </row>
    <row r="156" spans="1:14" ht="14.4" customHeight="1" x14ac:dyDescent="0.3">
      <c r="A156" s="660" t="s">
        <v>586</v>
      </c>
      <c r="B156" s="661" t="s">
        <v>587</v>
      </c>
      <c r="C156" s="662" t="s">
        <v>591</v>
      </c>
      <c r="D156" s="663" t="s">
        <v>4265</v>
      </c>
      <c r="E156" s="662" t="s">
        <v>626</v>
      </c>
      <c r="F156" s="663" t="s">
        <v>4273</v>
      </c>
      <c r="G156" s="662" t="s">
        <v>665</v>
      </c>
      <c r="H156" s="662" t="s">
        <v>1193</v>
      </c>
      <c r="I156" s="662" t="s">
        <v>237</v>
      </c>
      <c r="J156" s="662" t="s">
        <v>1194</v>
      </c>
      <c r="K156" s="662"/>
      <c r="L156" s="664">
        <v>97.320293233386593</v>
      </c>
      <c r="M156" s="664">
        <v>2</v>
      </c>
      <c r="N156" s="665">
        <v>194.64058646677319</v>
      </c>
    </row>
    <row r="157" spans="1:14" ht="14.4" customHeight="1" x14ac:dyDescent="0.3">
      <c r="A157" s="660" t="s">
        <v>586</v>
      </c>
      <c r="B157" s="661" t="s">
        <v>587</v>
      </c>
      <c r="C157" s="662" t="s">
        <v>591</v>
      </c>
      <c r="D157" s="663" t="s">
        <v>4265</v>
      </c>
      <c r="E157" s="662" t="s">
        <v>626</v>
      </c>
      <c r="F157" s="663" t="s">
        <v>4273</v>
      </c>
      <c r="G157" s="662" t="s">
        <v>665</v>
      </c>
      <c r="H157" s="662" t="s">
        <v>1195</v>
      </c>
      <c r="I157" s="662" t="s">
        <v>1196</v>
      </c>
      <c r="J157" s="662" t="s">
        <v>1197</v>
      </c>
      <c r="K157" s="662" t="s">
        <v>1198</v>
      </c>
      <c r="L157" s="664">
        <v>254.52523193786803</v>
      </c>
      <c r="M157" s="664">
        <v>16</v>
      </c>
      <c r="N157" s="665">
        <v>4072.4037110058885</v>
      </c>
    </row>
    <row r="158" spans="1:14" ht="14.4" customHeight="1" x14ac:dyDescent="0.3">
      <c r="A158" s="660" t="s">
        <v>586</v>
      </c>
      <c r="B158" s="661" t="s">
        <v>587</v>
      </c>
      <c r="C158" s="662" t="s">
        <v>591</v>
      </c>
      <c r="D158" s="663" t="s">
        <v>4265</v>
      </c>
      <c r="E158" s="662" t="s">
        <v>626</v>
      </c>
      <c r="F158" s="663" t="s">
        <v>4273</v>
      </c>
      <c r="G158" s="662" t="s">
        <v>665</v>
      </c>
      <c r="H158" s="662" t="s">
        <v>1199</v>
      </c>
      <c r="I158" s="662" t="s">
        <v>237</v>
      </c>
      <c r="J158" s="662" t="s">
        <v>1200</v>
      </c>
      <c r="K158" s="662"/>
      <c r="L158" s="664">
        <v>68.79000000000002</v>
      </c>
      <c r="M158" s="664">
        <v>2</v>
      </c>
      <c r="N158" s="665">
        <v>137.58000000000004</v>
      </c>
    </row>
    <row r="159" spans="1:14" ht="14.4" customHeight="1" x14ac:dyDescent="0.3">
      <c r="A159" s="660" t="s">
        <v>586</v>
      </c>
      <c r="B159" s="661" t="s">
        <v>587</v>
      </c>
      <c r="C159" s="662" t="s">
        <v>591</v>
      </c>
      <c r="D159" s="663" t="s">
        <v>4265</v>
      </c>
      <c r="E159" s="662" t="s">
        <v>626</v>
      </c>
      <c r="F159" s="663" t="s">
        <v>4273</v>
      </c>
      <c r="G159" s="662" t="s">
        <v>665</v>
      </c>
      <c r="H159" s="662" t="s">
        <v>1201</v>
      </c>
      <c r="I159" s="662" t="s">
        <v>237</v>
      </c>
      <c r="J159" s="662" t="s">
        <v>1202</v>
      </c>
      <c r="K159" s="662"/>
      <c r="L159" s="664">
        <v>21.587852092562411</v>
      </c>
      <c r="M159" s="664">
        <v>9</v>
      </c>
      <c r="N159" s="665">
        <v>194.29066883306169</v>
      </c>
    </row>
    <row r="160" spans="1:14" ht="14.4" customHeight="1" x14ac:dyDescent="0.3">
      <c r="A160" s="660" t="s">
        <v>586</v>
      </c>
      <c r="B160" s="661" t="s">
        <v>587</v>
      </c>
      <c r="C160" s="662" t="s">
        <v>591</v>
      </c>
      <c r="D160" s="663" t="s">
        <v>4265</v>
      </c>
      <c r="E160" s="662" t="s">
        <v>626</v>
      </c>
      <c r="F160" s="663" t="s">
        <v>4273</v>
      </c>
      <c r="G160" s="662" t="s">
        <v>665</v>
      </c>
      <c r="H160" s="662" t="s">
        <v>1203</v>
      </c>
      <c r="I160" s="662" t="s">
        <v>237</v>
      </c>
      <c r="J160" s="662" t="s">
        <v>1204</v>
      </c>
      <c r="K160" s="662"/>
      <c r="L160" s="664">
        <v>183.09333333333336</v>
      </c>
      <c r="M160" s="664">
        <v>3</v>
      </c>
      <c r="N160" s="665">
        <v>549.28000000000009</v>
      </c>
    </row>
    <row r="161" spans="1:14" ht="14.4" customHeight="1" x14ac:dyDescent="0.3">
      <c r="A161" s="660" t="s">
        <v>586</v>
      </c>
      <c r="B161" s="661" t="s">
        <v>587</v>
      </c>
      <c r="C161" s="662" t="s">
        <v>591</v>
      </c>
      <c r="D161" s="663" t="s">
        <v>4265</v>
      </c>
      <c r="E161" s="662" t="s">
        <v>626</v>
      </c>
      <c r="F161" s="663" t="s">
        <v>4273</v>
      </c>
      <c r="G161" s="662" t="s">
        <v>665</v>
      </c>
      <c r="H161" s="662" t="s">
        <v>1205</v>
      </c>
      <c r="I161" s="662" t="s">
        <v>237</v>
      </c>
      <c r="J161" s="662" t="s">
        <v>1206</v>
      </c>
      <c r="K161" s="662" t="s">
        <v>1207</v>
      </c>
      <c r="L161" s="664">
        <v>39.856991661395661</v>
      </c>
      <c r="M161" s="664">
        <v>10</v>
      </c>
      <c r="N161" s="665">
        <v>398.56991661395659</v>
      </c>
    </row>
    <row r="162" spans="1:14" ht="14.4" customHeight="1" x14ac:dyDescent="0.3">
      <c r="A162" s="660" t="s">
        <v>586</v>
      </c>
      <c r="B162" s="661" t="s">
        <v>587</v>
      </c>
      <c r="C162" s="662" t="s">
        <v>591</v>
      </c>
      <c r="D162" s="663" t="s">
        <v>4265</v>
      </c>
      <c r="E162" s="662" t="s">
        <v>626</v>
      </c>
      <c r="F162" s="663" t="s">
        <v>4273</v>
      </c>
      <c r="G162" s="662" t="s">
        <v>665</v>
      </c>
      <c r="H162" s="662" t="s">
        <v>1208</v>
      </c>
      <c r="I162" s="662" t="s">
        <v>237</v>
      </c>
      <c r="J162" s="662" t="s">
        <v>1209</v>
      </c>
      <c r="K162" s="662"/>
      <c r="L162" s="664">
        <v>39.804969260217653</v>
      </c>
      <c r="M162" s="664">
        <v>12</v>
      </c>
      <c r="N162" s="665">
        <v>477.65963112261187</v>
      </c>
    </row>
    <row r="163" spans="1:14" ht="14.4" customHeight="1" x14ac:dyDescent="0.3">
      <c r="A163" s="660" t="s">
        <v>586</v>
      </c>
      <c r="B163" s="661" t="s">
        <v>587</v>
      </c>
      <c r="C163" s="662" t="s">
        <v>591</v>
      </c>
      <c r="D163" s="663" t="s">
        <v>4265</v>
      </c>
      <c r="E163" s="662" t="s">
        <v>626</v>
      </c>
      <c r="F163" s="663" t="s">
        <v>4273</v>
      </c>
      <c r="G163" s="662" t="s">
        <v>665</v>
      </c>
      <c r="H163" s="662" t="s">
        <v>1210</v>
      </c>
      <c r="I163" s="662" t="s">
        <v>237</v>
      </c>
      <c r="J163" s="662" t="s">
        <v>1211</v>
      </c>
      <c r="K163" s="662"/>
      <c r="L163" s="664">
        <v>38.062493040176165</v>
      </c>
      <c r="M163" s="664">
        <v>4</v>
      </c>
      <c r="N163" s="665">
        <v>152.24997216070466</v>
      </c>
    </row>
    <row r="164" spans="1:14" ht="14.4" customHeight="1" x14ac:dyDescent="0.3">
      <c r="A164" s="660" t="s">
        <v>586</v>
      </c>
      <c r="B164" s="661" t="s">
        <v>587</v>
      </c>
      <c r="C164" s="662" t="s">
        <v>591</v>
      </c>
      <c r="D164" s="663" t="s">
        <v>4265</v>
      </c>
      <c r="E164" s="662" t="s">
        <v>626</v>
      </c>
      <c r="F164" s="663" t="s">
        <v>4273</v>
      </c>
      <c r="G164" s="662" t="s">
        <v>665</v>
      </c>
      <c r="H164" s="662" t="s">
        <v>1212</v>
      </c>
      <c r="I164" s="662" t="s">
        <v>1213</v>
      </c>
      <c r="J164" s="662" t="s">
        <v>1214</v>
      </c>
      <c r="K164" s="662" t="s">
        <v>1215</v>
      </c>
      <c r="L164" s="664">
        <v>70.027500000000003</v>
      </c>
      <c r="M164" s="664">
        <v>4</v>
      </c>
      <c r="N164" s="665">
        <v>280.11</v>
      </c>
    </row>
    <row r="165" spans="1:14" ht="14.4" customHeight="1" x14ac:dyDescent="0.3">
      <c r="A165" s="660" t="s">
        <v>586</v>
      </c>
      <c r="B165" s="661" t="s">
        <v>587</v>
      </c>
      <c r="C165" s="662" t="s">
        <v>591</v>
      </c>
      <c r="D165" s="663" t="s">
        <v>4265</v>
      </c>
      <c r="E165" s="662" t="s">
        <v>626</v>
      </c>
      <c r="F165" s="663" t="s">
        <v>4273</v>
      </c>
      <c r="G165" s="662" t="s">
        <v>665</v>
      </c>
      <c r="H165" s="662" t="s">
        <v>1216</v>
      </c>
      <c r="I165" s="662" t="s">
        <v>237</v>
      </c>
      <c r="J165" s="662" t="s">
        <v>1217</v>
      </c>
      <c r="K165" s="662"/>
      <c r="L165" s="664">
        <v>21.560005166797833</v>
      </c>
      <c r="M165" s="664">
        <v>18</v>
      </c>
      <c r="N165" s="665">
        <v>388.08009300236097</v>
      </c>
    </row>
    <row r="166" spans="1:14" ht="14.4" customHeight="1" x14ac:dyDescent="0.3">
      <c r="A166" s="660" t="s">
        <v>586</v>
      </c>
      <c r="B166" s="661" t="s">
        <v>587</v>
      </c>
      <c r="C166" s="662" t="s">
        <v>591</v>
      </c>
      <c r="D166" s="663" t="s">
        <v>4265</v>
      </c>
      <c r="E166" s="662" t="s">
        <v>626</v>
      </c>
      <c r="F166" s="663" t="s">
        <v>4273</v>
      </c>
      <c r="G166" s="662" t="s">
        <v>665</v>
      </c>
      <c r="H166" s="662" t="s">
        <v>1218</v>
      </c>
      <c r="I166" s="662" t="s">
        <v>1219</v>
      </c>
      <c r="J166" s="662" t="s">
        <v>1220</v>
      </c>
      <c r="K166" s="662" t="s">
        <v>1221</v>
      </c>
      <c r="L166" s="664">
        <v>28.431957457889943</v>
      </c>
      <c r="M166" s="664">
        <v>5</v>
      </c>
      <c r="N166" s="665">
        <v>142.15978728944972</v>
      </c>
    </row>
    <row r="167" spans="1:14" ht="14.4" customHeight="1" x14ac:dyDescent="0.3">
      <c r="A167" s="660" t="s">
        <v>586</v>
      </c>
      <c r="B167" s="661" t="s">
        <v>587</v>
      </c>
      <c r="C167" s="662" t="s">
        <v>591</v>
      </c>
      <c r="D167" s="663" t="s">
        <v>4265</v>
      </c>
      <c r="E167" s="662" t="s">
        <v>626</v>
      </c>
      <c r="F167" s="663" t="s">
        <v>4273</v>
      </c>
      <c r="G167" s="662" t="s">
        <v>665</v>
      </c>
      <c r="H167" s="662" t="s">
        <v>1222</v>
      </c>
      <c r="I167" s="662" t="s">
        <v>1223</v>
      </c>
      <c r="J167" s="662" t="s">
        <v>1224</v>
      </c>
      <c r="K167" s="662" t="s">
        <v>1225</v>
      </c>
      <c r="L167" s="664">
        <v>91.349996734460817</v>
      </c>
      <c r="M167" s="664">
        <v>12</v>
      </c>
      <c r="N167" s="665">
        <v>1096.1999608135297</v>
      </c>
    </row>
    <row r="168" spans="1:14" ht="14.4" customHeight="1" x14ac:dyDescent="0.3">
      <c r="A168" s="660" t="s">
        <v>586</v>
      </c>
      <c r="B168" s="661" t="s">
        <v>587</v>
      </c>
      <c r="C168" s="662" t="s">
        <v>591</v>
      </c>
      <c r="D168" s="663" t="s">
        <v>4265</v>
      </c>
      <c r="E168" s="662" t="s">
        <v>626</v>
      </c>
      <c r="F168" s="663" t="s">
        <v>4273</v>
      </c>
      <c r="G168" s="662" t="s">
        <v>665</v>
      </c>
      <c r="H168" s="662" t="s">
        <v>1226</v>
      </c>
      <c r="I168" s="662" t="s">
        <v>1227</v>
      </c>
      <c r="J168" s="662" t="s">
        <v>1228</v>
      </c>
      <c r="K168" s="662" t="s">
        <v>1229</v>
      </c>
      <c r="L168" s="664">
        <v>175.30999999999995</v>
      </c>
      <c r="M168" s="664">
        <v>1</v>
      </c>
      <c r="N168" s="665">
        <v>175.30999999999995</v>
      </c>
    </row>
    <row r="169" spans="1:14" ht="14.4" customHeight="1" x14ac:dyDescent="0.3">
      <c r="A169" s="660" t="s">
        <v>586</v>
      </c>
      <c r="B169" s="661" t="s">
        <v>587</v>
      </c>
      <c r="C169" s="662" t="s">
        <v>591</v>
      </c>
      <c r="D169" s="663" t="s">
        <v>4265</v>
      </c>
      <c r="E169" s="662" t="s">
        <v>626</v>
      </c>
      <c r="F169" s="663" t="s">
        <v>4273</v>
      </c>
      <c r="G169" s="662" t="s">
        <v>665</v>
      </c>
      <c r="H169" s="662" t="s">
        <v>1230</v>
      </c>
      <c r="I169" s="662" t="s">
        <v>237</v>
      </c>
      <c r="J169" s="662" t="s">
        <v>1231</v>
      </c>
      <c r="K169" s="662" t="s">
        <v>1232</v>
      </c>
      <c r="L169" s="664">
        <v>1440.12</v>
      </c>
      <c r="M169" s="664">
        <v>1</v>
      </c>
      <c r="N169" s="665">
        <v>1440.12</v>
      </c>
    </row>
    <row r="170" spans="1:14" ht="14.4" customHeight="1" x14ac:dyDescent="0.3">
      <c r="A170" s="660" t="s">
        <v>586</v>
      </c>
      <c r="B170" s="661" t="s">
        <v>587</v>
      </c>
      <c r="C170" s="662" t="s">
        <v>591</v>
      </c>
      <c r="D170" s="663" t="s">
        <v>4265</v>
      </c>
      <c r="E170" s="662" t="s">
        <v>626</v>
      </c>
      <c r="F170" s="663" t="s">
        <v>4273</v>
      </c>
      <c r="G170" s="662" t="s">
        <v>665</v>
      </c>
      <c r="H170" s="662" t="s">
        <v>1233</v>
      </c>
      <c r="I170" s="662" t="s">
        <v>1234</v>
      </c>
      <c r="J170" s="662" t="s">
        <v>1180</v>
      </c>
      <c r="K170" s="662" t="s">
        <v>1235</v>
      </c>
      <c r="L170" s="664">
        <v>59.340290969911649</v>
      </c>
      <c r="M170" s="664">
        <v>4</v>
      </c>
      <c r="N170" s="665">
        <v>237.3611638796466</v>
      </c>
    </row>
    <row r="171" spans="1:14" ht="14.4" customHeight="1" x14ac:dyDescent="0.3">
      <c r="A171" s="660" t="s">
        <v>586</v>
      </c>
      <c r="B171" s="661" t="s">
        <v>587</v>
      </c>
      <c r="C171" s="662" t="s">
        <v>591</v>
      </c>
      <c r="D171" s="663" t="s">
        <v>4265</v>
      </c>
      <c r="E171" s="662" t="s">
        <v>626</v>
      </c>
      <c r="F171" s="663" t="s">
        <v>4273</v>
      </c>
      <c r="G171" s="662" t="s">
        <v>665</v>
      </c>
      <c r="H171" s="662" t="s">
        <v>1236</v>
      </c>
      <c r="I171" s="662" t="s">
        <v>1237</v>
      </c>
      <c r="J171" s="662" t="s">
        <v>1238</v>
      </c>
      <c r="K171" s="662" t="s">
        <v>1239</v>
      </c>
      <c r="L171" s="664">
        <v>64.408543617347149</v>
      </c>
      <c r="M171" s="664">
        <v>10</v>
      </c>
      <c r="N171" s="665">
        <v>644.08543617347152</v>
      </c>
    </row>
    <row r="172" spans="1:14" ht="14.4" customHeight="1" x14ac:dyDescent="0.3">
      <c r="A172" s="660" t="s">
        <v>586</v>
      </c>
      <c r="B172" s="661" t="s">
        <v>587</v>
      </c>
      <c r="C172" s="662" t="s">
        <v>591</v>
      </c>
      <c r="D172" s="663" t="s">
        <v>4265</v>
      </c>
      <c r="E172" s="662" t="s">
        <v>626</v>
      </c>
      <c r="F172" s="663" t="s">
        <v>4273</v>
      </c>
      <c r="G172" s="662" t="s">
        <v>665</v>
      </c>
      <c r="H172" s="662" t="s">
        <v>1240</v>
      </c>
      <c r="I172" s="662" t="s">
        <v>1241</v>
      </c>
      <c r="J172" s="662" t="s">
        <v>1224</v>
      </c>
      <c r="K172" s="662" t="s">
        <v>1242</v>
      </c>
      <c r="L172" s="664">
        <v>227.09</v>
      </c>
      <c r="M172" s="664">
        <v>1</v>
      </c>
      <c r="N172" s="665">
        <v>227.09</v>
      </c>
    </row>
    <row r="173" spans="1:14" ht="14.4" customHeight="1" x14ac:dyDescent="0.3">
      <c r="A173" s="660" t="s">
        <v>586</v>
      </c>
      <c r="B173" s="661" t="s">
        <v>587</v>
      </c>
      <c r="C173" s="662" t="s">
        <v>591</v>
      </c>
      <c r="D173" s="663" t="s">
        <v>4265</v>
      </c>
      <c r="E173" s="662" t="s">
        <v>626</v>
      </c>
      <c r="F173" s="663" t="s">
        <v>4273</v>
      </c>
      <c r="G173" s="662" t="s">
        <v>665</v>
      </c>
      <c r="H173" s="662" t="s">
        <v>1243</v>
      </c>
      <c r="I173" s="662" t="s">
        <v>1244</v>
      </c>
      <c r="J173" s="662" t="s">
        <v>1245</v>
      </c>
      <c r="K173" s="662" t="s">
        <v>1246</v>
      </c>
      <c r="L173" s="664">
        <v>117.6083523636175</v>
      </c>
      <c r="M173" s="664">
        <v>23</v>
      </c>
      <c r="N173" s="665">
        <v>2704.9921043632025</v>
      </c>
    </row>
    <row r="174" spans="1:14" ht="14.4" customHeight="1" x14ac:dyDescent="0.3">
      <c r="A174" s="660" t="s">
        <v>586</v>
      </c>
      <c r="B174" s="661" t="s">
        <v>587</v>
      </c>
      <c r="C174" s="662" t="s">
        <v>591</v>
      </c>
      <c r="D174" s="663" t="s">
        <v>4265</v>
      </c>
      <c r="E174" s="662" t="s">
        <v>626</v>
      </c>
      <c r="F174" s="663" t="s">
        <v>4273</v>
      </c>
      <c r="G174" s="662" t="s">
        <v>665</v>
      </c>
      <c r="H174" s="662" t="s">
        <v>1247</v>
      </c>
      <c r="I174" s="662" t="s">
        <v>1248</v>
      </c>
      <c r="J174" s="662" t="s">
        <v>1249</v>
      </c>
      <c r="K174" s="662" t="s">
        <v>1250</v>
      </c>
      <c r="L174" s="664">
        <v>25.160000000000007</v>
      </c>
      <c r="M174" s="664">
        <v>2</v>
      </c>
      <c r="N174" s="665">
        <v>50.320000000000014</v>
      </c>
    </row>
    <row r="175" spans="1:14" ht="14.4" customHeight="1" x14ac:dyDescent="0.3">
      <c r="A175" s="660" t="s">
        <v>586</v>
      </c>
      <c r="B175" s="661" t="s">
        <v>587</v>
      </c>
      <c r="C175" s="662" t="s">
        <v>591</v>
      </c>
      <c r="D175" s="663" t="s">
        <v>4265</v>
      </c>
      <c r="E175" s="662" t="s">
        <v>626</v>
      </c>
      <c r="F175" s="663" t="s">
        <v>4273</v>
      </c>
      <c r="G175" s="662" t="s">
        <v>665</v>
      </c>
      <c r="H175" s="662" t="s">
        <v>1251</v>
      </c>
      <c r="I175" s="662" t="s">
        <v>1252</v>
      </c>
      <c r="J175" s="662" t="s">
        <v>1253</v>
      </c>
      <c r="K175" s="662" t="s">
        <v>1254</v>
      </c>
      <c r="L175" s="664">
        <v>34.884246270213886</v>
      </c>
      <c r="M175" s="664">
        <v>7</v>
      </c>
      <c r="N175" s="665">
        <v>244.18972389149718</v>
      </c>
    </row>
    <row r="176" spans="1:14" ht="14.4" customHeight="1" x14ac:dyDescent="0.3">
      <c r="A176" s="660" t="s">
        <v>586</v>
      </c>
      <c r="B176" s="661" t="s">
        <v>587</v>
      </c>
      <c r="C176" s="662" t="s">
        <v>591</v>
      </c>
      <c r="D176" s="663" t="s">
        <v>4265</v>
      </c>
      <c r="E176" s="662" t="s">
        <v>626</v>
      </c>
      <c r="F176" s="663" t="s">
        <v>4273</v>
      </c>
      <c r="G176" s="662" t="s">
        <v>665</v>
      </c>
      <c r="H176" s="662" t="s">
        <v>1255</v>
      </c>
      <c r="I176" s="662" t="s">
        <v>1256</v>
      </c>
      <c r="J176" s="662" t="s">
        <v>1257</v>
      </c>
      <c r="K176" s="662" t="s">
        <v>1258</v>
      </c>
      <c r="L176" s="664">
        <v>121.19999999999992</v>
      </c>
      <c r="M176" s="664">
        <v>1</v>
      </c>
      <c r="N176" s="665">
        <v>121.19999999999992</v>
      </c>
    </row>
    <row r="177" spans="1:14" ht="14.4" customHeight="1" x14ac:dyDescent="0.3">
      <c r="A177" s="660" t="s">
        <v>586</v>
      </c>
      <c r="B177" s="661" t="s">
        <v>587</v>
      </c>
      <c r="C177" s="662" t="s">
        <v>591</v>
      </c>
      <c r="D177" s="663" t="s">
        <v>4265</v>
      </c>
      <c r="E177" s="662" t="s">
        <v>626</v>
      </c>
      <c r="F177" s="663" t="s">
        <v>4273</v>
      </c>
      <c r="G177" s="662" t="s">
        <v>665</v>
      </c>
      <c r="H177" s="662" t="s">
        <v>1259</v>
      </c>
      <c r="I177" s="662" t="s">
        <v>1260</v>
      </c>
      <c r="J177" s="662" t="s">
        <v>1261</v>
      </c>
      <c r="K177" s="662" t="s">
        <v>1262</v>
      </c>
      <c r="L177" s="664">
        <v>122.02549335837644</v>
      </c>
      <c r="M177" s="664">
        <v>12</v>
      </c>
      <c r="N177" s="665">
        <v>1464.3059203005173</v>
      </c>
    </row>
    <row r="178" spans="1:14" ht="14.4" customHeight="1" x14ac:dyDescent="0.3">
      <c r="A178" s="660" t="s">
        <v>586</v>
      </c>
      <c r="B178" s="661" t="s">
        <v>587</v>
      </c>
      <c r="C178" s="662" t="s">
        <v>591</v>
      </c>
      <c r="D178" s="663" t="s">
        <v>4265</v>
      </c>
      <c r="E178" s="662" t="s">
        <v>626</v>
      </c>
      <c r="F178" s="663" t="s">
        <v>4273</v>
      </c>
      <c r="G178" s="662" t="s">
        <v>665</v>
      </c>
      <c r="H178" s="662" t="s">
        <v>1263</v>
      </c>
      <c r="I178" s="662" t="s">
        <v>1264</v>
      </c>
      <c r="J178" s="662" t="s">
        <v>1265</v>
      </c>
      <c r="K178" s="662" t="s">
        <v>1266</v>
      </c>
      <c r="L178" s="664">
        <v>37.559999999999988</v>
      </c>
      <c r="M178" s="664">
        <v>5</v>
      </c>
      <c r="N178" s="665">
        <v>187.79999999999995</v>
      </c>
    </row>
    <row r="179" spans="1:14" ht="14.4" customHeight="1" x14ac:dyDescent="0.3">
      <c r="A179" s="660" t="s">
        <v>586</v>
      </c>
      <c r="B179" s="661" t="s">
        <v>587</v>
      </c>
      <c r="C179" s="662" t="s">
        <v>591</v>
      </c>
      <c r="D179" s="663" t="s">
        <v>4265</v>
      </c>
      <c r="E179" s="662" t="s">
        <v>626</v>
      </c>
      <c r="F179" s="663" t="s">
        <v>4273</v>
      </c>
      <c r="G179" s="662" t="s">
        <v>665</v>
      </c>
      <c r="H179" s="662" t="s">
        <v>1267</v>
      </c>
      <c r="I179" s="662" t="s">
        <v>1268</v>
      </c>
      <c r="J179" s="662" t="s">
        <v>1269</v>
      </c>
      <c r="K179" s="662" t="s">
        <v>1270</v>
      </c>
      <c r="L179" s="664">
        <v>71.722468958545576</v>
      </c>
      <c r="M179" s="664">
        <v>8</v>
      </c>
      <c r="N179" s="665">
        <v>573.77975166836461</v>
      </c>
    </row>
    <row r="180" spans="1:14" ht="14.4" customHeight="1" x14ac:dyDescent="0.3">
      <c r="A180" s="660" t="s">
        <v>586</v>
      </c>
      <c r="B180" s="661" t="s">
        <v>587</v>
      </c>
      <c r="C180" s="662" t="s">
        <v>591</v>
      </c>
      <c r="D180" s="663" t="s">
        <v>4265</v>
      </c>
      <c r="E180" s="662" t="s">
        <v>626</v>
      </c>
      <c r="F180" s="663" t="s">
        <v>4273</v>
      </c>
      <c r="G180" s="662" t="s">
        <v>665</v>
      </c>
      <c r="H180" s="662" t="s">
        <v>1271</v>
      </c>
      <c r="I180" s="662" t="s">
        <v>1272</v>
      </c>
      <c r="J180" s="662" t="s">
        <v>1273</v>
      </c>
      <c r="K180" s="662" t="s">
        <v>1274</v>
      </c>
      <c r="L180" s="664">
        <v>73.983209876543214</v>
      </c>
      <c r="M180" s="664">
        <v>81</v>
      </c>
      <c r="N180" s="665">
        <v>5992.64</v>
      </c>
    </row>
    <row r="181" spans="1:14" ht="14.4" customHeight="1" x14ac:dyDescent="0.3">
      <c r="A181" s="660" t="s">
        <v>586</v>
      </c>
      <c r="B181" s="661" t="s">
        <v>587</v>
      </c>
      <c r="C181" s="662" t="s">
        <v>591</v>
      </c>
      <c r="D181" s="663" t="s">
        <v>4265</v>
      </c>
      <c r="E181" s="662" t="s">
        <v>626</v>
      </c>
      <c r="F181" s="663" t="s">
        <v>4273</v>
      </c>
      <c r="G181" s="662" t="s">
        <v>665</v>
      </c>
      <c r="H181" s="662" t="s">
        <v>1275</v>
      </c>
      <c r="I181" s="662" t="s">
        <v>1276</v>
      </c>
      <c r="J181" s="662" t="s">
        <v>1273</v>
      </c>
      <c r="K181" s="662" t="s">
        <v>1277</v>
      </c>
      <c r="L181" s="664">
        <v>32.349499999999999</v>
      </c>
      <c r="M181" s="664">
        <v>40</v>
      </c>
      <c r="N181" s="665">
        <v>1293.98</v>
      </c>
    </row>
    <row r="182" spans="1:14" ht="14.4" customHeight="1" x14ac:dyDescent="0.3">
      <c r="A182" s="660" t="s">
        <v>586</v>
      </c>
      <c r="B182" s="661" t="s">
        <v>587</v>
      </c>
      <c r="C182" s="662" t="s">
        <v>591</v>
      </c>
      <c r="D182" s="663" t="s">
        <v>4265</v>
      </c>
      <c r="E182" s="662" t="s">
        <v>626</v>
      </c>
      <c r="F182" s="663" t="s">
        <v>4273</v>
      </c>
      <c r="G182" s="662" t="s">
        <v>665</v>
      </c>
      <c r="H182" s="662" t="s">
        <v>1278</v>
      </c>
      <c r="I182" s="662" t="s">
        <v>1279</v>
      </c>
      <c r="J182" s="662" t="s">
        <v>1280</v>
      </c>
      <c r="K182" s="662" t="s">
        <v>1281</v>
      </c>
      <c r="L182" s="664">
        <v>56.45000000000001</v>
      </c>
      <c r="M182" s="664">
        <v>2</v>
      </c>
      <c r="N182" s="665">
        <v>112.90000000000002</v>
      </c>
    </row>
    <row r="183" spans="1:14" ht="14.4" customHeight="1" x14ac:dyDescent="0.3">
      <c r="A183" s="660" t="s">
        <v>586</v>
      </c>
      <c r="B183" s="661" t="s">
        <v>587</v>
      </c>
      <c r="C183" s="662" t="s">
        <v>591</v>
      </c>
      <c r="D183" s="663" t="s">
        <v>4265</v>
      </c>
      <c r="E183" s="662" t="s">
        <v>626</v>
      </c>
      <c r="F183" s="663" t="s">
        <v>4273</v>
      </c>
      <c r="G183" s="662" t="s">
        <v>665</v>
      </c>
      <c r="H183" s="662" t="s">
        <v>1282</v>
      </c>
      <c r="I183" s="662" t="s">
        <v>1283</v>
      </c>
      <c r="J183" s="662" t="s">
        <v>1284</v>
      </c>
      <c r="K183" s="662" t="s">
        <v>1285</v>
      </c>
      <c r="L183" s="664">
        <v>70.299999999999983</v>
      </c>
      <c r="M183" s="664">
        <v>2</v>
      </c>
      <c r="N183" s="665">
        <v>140.59999999999997</v>
      </c>
    </row>
    <row r="184" spans="1:14" ht="14.4" customHeight="1" x14ac:dyDescent="0.3">
      <c r="A184" s="660" t="s">
        <v>586</v>
      </c>
      <c r="B184" s="661" t="s">
        <v>587</v>
      </c>
      <c r="C184" s="662" t="s">
        <v>591</v>
      </c>
      <c r="D184" s="663" t="s">
        <v>4265</v>
      </c>
      <c r="E184" s="662" t="s">
        <v>626</v>
      </c>
      <c r="F184" s="663" t="s">
        <v>4273</v>
      </c>
      <c r="G184" s="662" t="s">
        <v>665</v>
      </c>
      <c r="H184" s="662" t="s">
        <v>1286</v>
      </c>
      <c r="I184" s="662" t="s">
        <v>1287</v>
      </c>
      <c r="J184" s="662" t="s">
        <v>1288</v>
      </c>
      <c r="K184" s="662" t="s">
        <v>1289</v>
      </c>
      <c r="L184" s="664">
        <v>72.05010466100326</v>
      </c>
      <c r="M184" s="664">
        <v>2</v>
      </c>
      <c r="N184" s="665">
        <v>144.10020932200652</v>
      </c>
    </row>
    <row r="185" spans="1:14" ht="14.4" customHeight="1" x14ac:dyDescent="0.3">
      <c r="A185" s="660" t="s">
        <v>586</v>
      </c>
      <c r="B185" s="661" t="s">
        <v>587</v>
      </c>
      <c r="C185" s="662" t="s">
        <v>591</v>
      </c>
      <c r="D185" s="663" t="s">
        <v>4265</v>
      </c>
      <c r="E185" s="662" t="s">
        <v>626</v>
      </c>
      <c r="F185" s="663" t="s">
        <v>4273</v>
      </c>
      <c r="G185" s="662" t="s">
        <v>665</v>
      </c>
      <c r="H185" s="662" t="s">
        <v>1290</v>
      </c>
      <c r="I185" s="662" t="s">
        <v>1291</v>
      </c>
      <c r="J185" s="662" t="s">
        <v>1292</v>
      </c>
      <c r="K185" s="662" t="s">
        <v>1293</v>
      </c>
      <c r="L185" s="664">
        <v>19.089045808775406</v>
      </c>
      <c r="M185" s="664">
        <v>22</v>
      </c>
      <c r="N185" s="665">
        <v>419.9590077930589</v>
      </c>
    </row>
    <row r="186" spans="1:14" ht="14.4" customHeight="1" x14ac:dyDescent="0.3">
      <c r="A186" s="660" t="s">
        <v>586</v>
      </c>
      <c r="B186" s="661" t="s">
        <v>587</v>
      </c>
      <c r="C186" s="662" t="s">
        <v>591</v>
      </c>
      <c r="D186" s="663" t="s">
        <v>4265</v>
      </c>
      <c r="E186" s="662" t="s">
        <v>626</v>
      </c>
      <c r="F186" s="663" t="s">
        <v>4273</v>
      </c>
      <c r="G186" s="662" t="s">
        <v>665</v>
      </c>
      <c r="H186" s="662" t="s">
        <v>1294</v>
      </c>
      <c r="I186" s="662" t="s">
        <v>1295</v>
      </c>
      <c r="J186" s="662" t="s">
        <v>1296</v>
      </c>
      <c r="K186" s="662" t="s">
        <v>1297</v>
      </c>
      <c r="L186" s="664">
        <v>36.284999999999997</v>
      </c>
      <c r="M186" s="664">
        <v>4</v>
      </c>
      <c r="N186" s="665">
        <v>145.13999999999999</v>
      </c>
    </row>
    <row r="187" spans="1:14" ht="14.4" customHeight="1" x14ac:dyDescent="0.3">
      <c r="A187" s="660" t="s">
        <v>586</v>
      </c>
      <c r="B187" s="661" t="s">
        <v>587</v>
      </c>
      <c r="C187" s="662" t="s">
        <v>591</v>
      </c>
      <c r="D187" s="663" t="s">
        <v>4265</v>
      </c>
      <c r="E187" s="662" t="s">
        <v>626</v>
      </c>
      <c r="F187" s="663" t="s">
        <v>4273</v>
      </c>
      <c r="G187" s="662" t="s">
        <v>665</v>
      </c>
      <c r="H187" s="662" t="s">
        <v>1298</v>
      </c>
      <c r="I187" s="662" t="s">
        <v>1299</v>
      </c>
      <c r="J187" s="662" t="s">
        <v>1300</v>
      </c>
      <c r="K187" s="662" t="s">
        <v>1301</v>
      </c>
      <c r="L187" s="664">
        <v>64.540040738548768</v>
      </c>
      <c r="M187" s="664">
        <v>3</v>
      </c>
      <c r="N187" s="665">
        <v>193.62012221564632</v>
      </c>
    </row>
    <row r="188" spans="1:14" ht="14.4" customHeight="1" x14ac:dyDescent="0.3">
      <c r="A188" s="660" t="s">
        <v>586</v>
      </c>
      <c r="B188" s="661" t="s">
        <v>587</v>
      </c>
      <c r="C188" s="662" t="s">
        <v>591</v>
      </c>
      <c r="D188" s="663" t="s">
        <v>4265</v>
      </c>
      <c r="E188" s="662" t="s">
        <v>626</v>
      </c>
      <c r="F188" s="663" t="s">
        <v>4273</v>
      </c>
      <c r="G188" s="662" t="s">
        <v>665</v>
      </c>
      <c r="H188" s="662" t="s">
        <v>1302</v>
      </c>
      <c r="I188" s="662" t="s">
        <v>1303</v>
      </c>
      <c r="J188" s="662" t="s">
        <v>1292</v>
      </c>
      <c r="K188" s="662" t="s">
        <v>1304</v>
      </c>
      <c r="L188" s="664">
        <v>28.109994938371287</v>
      </c>
      <c r="M188" s="664">
        <v>96</v>
      </c>
      <c r="N188" s="665">
        <v>2698.5595140836435</v>
      </c>
    </row>
    <row r="189" spans="1:14" ht="14.4" customHeight="1" x14ac:dyDescent="0.3">
      <c r="A189" s="660" t="s">
        <v>586</v>
      </c>
      <c r="B189" s="661" t="s">
        <v>587</v>
      </c>
      <c r="C189" s="662" t="s">
        <v>591</v>
      </c>
      <c r="D189" s="663" t="s">
        <v>4265</v>
      </c>
      <c r="E189" s="662" t="s">
        <v>626</v>
      </c>
      <c r="F189" s="663" t="s">
        <v>4273</v>
      </c>
      <c r="G189" s="662" t="s">
        <v>665</v>
      </c>
      <c r="H189" s="662" t="s">
        <v>1305</v>
      </c>
      <c r="I189" s="662" t="s">
        <v>1306</v>
      </c>
      <c r="J189" s="662" t="s">
        <v>1307</v>
      </c>
      <c r="K189" s="662" t="s">
        <v>875</v>
      </c>
      <c r="L189" s="664">
        <v>274.08999999999997</v>
      </c>
      <c r="M189" s="664">
        <v>1</v>
      </c>
      <c r="N189" s="665">
        <v>274.08999999999997</v>
      </c>
    </row>
    <row r="190" spans="1:14" ht="14.4" customHeight="1" x14ac:dyDescent="0.3">
      <c r="A190" s="660" t="s">
        <v>586</v>
      </c>
      <c r="B190" s="661" t="s">
        <v>587</v>
      </c>
      <c r="C190" s="662" t="s">
        <v>591</v>
      </c>
      <c r="D190" s="663" t="s">
        <v>4265</v>
      </c>
      <c r="E190" s="662" t="s">
        <v>626</v>
      </c>
      <c r="F190" s="663" t="s">
        <v>4273</v>
      </c>
      <c r="G190" s="662" t="s">
        <v>665</v>
      </c>
      <c r="H190" s="662" t="s">
        <v>1308</v>
      </c>
      <c r="I190" s="662" t="s">
        <v>1309</v>
      </c>
      <c r="J190" s="662" t="s">
        <v>1310</v>
      </c>
      <c r="K190" s="662" t="s">
        <v>1258</v>
      </c>
      <c r="L190" s="664">
        <v>122.39</v>
      </c>
      <c r="M190" s="664">
        <v>4</v>
      </c>
      <c r="N190" s="665">
        <v>489.56</v>
      </c>
    </row>
    <row r="191" spans="1:14" ht="14.4" customHeight="1" x14ac:dyDescent="0.3">
      <c r="A191" s="660" t="s">
        <v>586</v>
      </c>
      <c r="B191" s="661" t="s">
        <v>587</v>
      </c>
      <c r="C191" s="662" t="s">
        <v>591</v>
      </c>
      <c r="D191" s="663" t="s">
        <v>4265</v>
      </c>
      <c r="E191" s="662" t="s">
        <v>626</v>
      </c>
      <c r="F191" s="663" t="s">
        <v>4273</v>
      </c>
      <c r="G191" s="662" t="s">
        <v>665</v>
      </c>
      <c r="H191" s="662" t="s">
        <v>1311</v>
      </c>
      <c r="I191" s="662" t="s">
        <v>1312</v>
      </c>
      <c r="J191" s="662" t="s">
        <v>1313</v>
      </c>
      <c r="K191" s="662" t="s">
        <v>1314</v>
      </c>
      <c r="L191" s="664">
        <v>218.178</v>
      </c>
      <c r="M191" s="664">
        <v>3</v>
      </c>
      <c r="N191" s="665">
        <v>654.53399999999999</v>
      </c>
    </row>
    <row r="192" spans="1:14" ht="14.4" customHeight="1" x14ac:dyDescent="0.3">
      <c r="A192" s="660" t="s">
        <v>586</v>
      </c>
      <c r="B192" s="661" t="s">
        <v>587</v>
      </c>
      <c r="C192" s="662" t="s">
        <v>591</v>
      </c>
      <c r="D192" s="663" t="s">
        <v>4265</v>
      </c>
      <c r="E192" s="662" t="s">
        <v>626</v>
      </c>
      <c r="F192" s="663" t="s">
        <v>4273</v>
      </c>
      <c r="G192" s="662" t="s">
        <v>665</v>
      </c>
      <c r="H192" s="662" t="s">
        <v>1315</v>
      </c>
      <c r="I192" s="662" t="s">
        <v>1316</v>
      </c>
      <c r="J192" s="662" t="s">
        <v>1317</v>
      </c>
      <c r="K192" s="662"/>
      <c r="L192" s="664">
        <v>499.32997673414201</v>
      </c>
      <c r="M192" s="664">
        <v>2</v>
      </c>
      <c r="N192" s="665">
        <v>998.65995346828402</v>
      </c>
    </row>
    <row r="193" spans="1:14" ht="14.4" customHeight="1" x14ac:dyDescent="0.3">
      <c r="A193" s="660" t="s">
        <v>586</v>
      </c>
      <c r="B193" s="661" t="s">
        <v>587</v>
      </c>
      <c r="C193" s="662" t="s">
        <v>591</v>
      </c>
      <c r="D193" s="663" t="s">
        <v>4265</v>
      </c>
      <c r="E193" s="662" t="s">
        <v>626</v>
      </c>
      <c r="F193" s="663" t="s">
        <v>4273</v>
      </c>
      <c r="G193" s="662" t="s">
        <v>665</v>
      </c>
      <c r="H193" s="662" t="s">
        <v>1318</v>
      </c>
      <c r="I193" s="662" t="s">
        <v>237</v>
      </c>
      <c r="J193" s="662" t="s">
        <v>1319</v>
      </c>
      <c r="K193" s="662"/>
      <c r="L193" s="664">
        <v>191.13091142978308</v>
      </c>
      <c r="M193" s="664">
        <v>6</v>
      </c>
      <c r="N193" s="665">
        <v>1146.7854685786986</v>
      </c>
    </row>
    <row r="194" spans="1:14" ht="14.4" customHeight="1" x14ac:dyDescent="0.3">
      <c r="A194" s="660" t="s">
        <v>586</v>
      </c>
      <c r="B194" s="661" t="s">
        <v>587</v>
      </c>
      <c r="C194" s="662" t="s">
        <v>591</v>
      </c>
      <c r="D194" s="663" t="s">
        <v>4265</v>
      </c>
      <c r="E194" s="662" t="s">
        <v>626</v>
      </c>
      <c r="F194" s="663" t="s">
        <v>4273</v>
      </c>
      <c r="G194" s="662" t="s">
        <v>665</v>
      </c>
      <c r="H194" s="662" t="s">
        <v>1320</v>
      </c>
      <c r="I194" s="662" t="s">
        <v>237</v>
      </c>
      <c r="J194" s="662" t="s">
        <v>1321</v>
      </c>
      <c r="K194" s="662"/>
      <c r="L194" s="664">
        <v>169.93999999999994</v>
      </c>
      <c r="M194" s="664">
        <v>2</v>
      </c>
      <c r="N194" s="665">
        <v>339.87999999999988</v>
      </c>
    </row>
    <row r="195" spans="1:14" ht="14.4" customHeight="1" x14ac:dyDescent="0.3">
      <c r="A195" s="660" t="s">
        <v>586</v>
      </c>
      <c r="B195" s="661" t="s">
        <v>587</v>
      </c>
      <c r="C195" s="662" t="s">
        <v>591</v>
      </c>
      <c r="D195" s="663" t="s">
        <v>4265</v>
      </c>
      <c r="E195" s="662" t="s">
        <v>626</v>
      </c>
      <c r="F195" s="663" t="s">
        <v>4273</v>
      </c>
      <c r="G195" s="662" t="s">
        <v>665</v>
      </c>
      <c r="H195" s="662" t="s">
        <v>1322</v>
      </c>
      <c r="I195" s="662" t="s">
        <v>1322</v>
      </c>
      <c r="J195" s="662" t="s">
        <v>667</v>
      </c>
      <c r="K195" s="662" t="s">
        <v>1323</v>
      </c>
      <c r="L195" s="664">
        <v>201.24985719172983</v>
      </c>
      <c r="M195" s="664">
        <v>57</v>
      </c>
      <c r="N195" s="665">
        <v>11471.241859928601</v>
      </c>
    </row>
    <row r="196" spans="1:14" ht="14.4" customHeight="1" x14ac:dyDescent="0.3">
      <c r="A196" s="660" t="s">
        <v>586</v>
      </c>
      <c r="B196" s="661" t="s">
        <v>587</v>
      </c>
      <c r="C196" s="662" t="s">
        <v>591</v>
      </c>
      <c r="D196" s="663" t="s">
        <v>4265</v>
      </c>
      <c r="E196" s="662" t="s">
        <v>626</v>
      </c>
      <c r="F196" s="663" t="s">
        <v>4273</v>
      </c>
      <c r="G196" s="662" t="s">
        <v>665</v>
      </c>
      <c r="H196" s="662" t="s">
        <v>1324</v>
      </c>
      <c r="I196" s="662" t="s">
        <v>1325</v>
      </c>
      <c r="J196" s="662" t="s">
        <v>709</v>
      </c>
      <c r="K196" s="662" t="s">
        <v>1326</v>
      </c>
      <c r="L196" s="664">
        <v>44.193463036826195</v>
      </c>
      <c r="M196" s="664">
        <v>3</v>
      </c>
      <c r="N196" s="665">
        <v>132.58038911047859</v>
      </c>
    </row>
    <row r="197" spans="1:14" ht="14.4" customHeight="1" x14ac:dyDescent="0.3">
      <c r="A197" s="660" t="s">
        <v>586</v>
      </c>
      <c r="B197" s="661" t="s">
        <v>587</v>
      </c>
      <c r="C197" s="662" t="s">
        <v>591</v>
      </c>
      <c r="D197" s="663" t="s">
        <v>4265</v>
      </c>
      <c r="E197" s="662" t="s">
        <v>626</v>
      </c>
      <c r="F197" s="663" t="s">
        <v>4273</v>
      </c>
      <c r="G197" s="662" t="s">
        <v>665</v>
      </c>
      <c r="H197" s="662" t="s">
        <v>1327</v>
      </c>
      <c r="I197" s="662" t="s">
        <v>1328</v>
      </c>
      <c r="J197" s="662" t="s">
        <v>1329</v>
      </c>
      <c r="K197" s="662" t="s">
        <v>1330</v>
      </c>
      <c r="L197" s="664">
        <v>57.831999999999994</v>
      </c>
      <c r="M197" s="664">
        <v>5</v>
      </c>
      <c r="N197" s="665">
        <v>289.15999999999997</v>
      </c>
    </row>
    <row r="198" spans="1:14" ht="14.4" customHeight="1" x14ac:dyDescent="0.3">
      <c r="A198" s="660" t="s">
        <v>586</v>
      </c>
      <c r="B198" s="661" t="s">
        <v>587</v>
      </c>
      <c r="C198" s="662" t="s">
        <v>591</v>
      </c>
      <c r="D198" s="663" t="s">
        <v>4265</v>
      </c>
      <c r="E198" s="662" t="s">
        <v>626</v>
      </c>
      <c r="F198" s="663" t="s">
        <v>4273</v>
      </c>
      <c r="G198" s="662" t="s">
        <v>665</v>
      </c>
      <c r="H198" s="662" t="s">
        <v>1331</v>
      </c>
      <c r="I198" s="662" t="s">
        <v>1332</v>
      </c>
      <c r="J198" s="662" t="s">
        <v>1333</v>
      </c>
      <c r="K198" s="662" t="s">
        <v>690</v>
      </c>
      <c r="L198" s="664">
        <v>125.46747628790901</v>
      </c>
      <c r="M198" s="664">
        <v>148</v>
      </c>
      <c r="N198" s="665">
        <v>18569.186490610533</v>
      </c>
    </row>
    <row r="199" spans="1:14" ht="14.4" customHeight="1" x14ac:dyDescent="0.3">
      <c r="A199" s="660" t="s">
        <v>586</v>
      </c>
      <c r="B199" s="661" t="s">
        <v>587</v>
      </c>
      <c r="C199" s="662" t="s">
        <v>591</v>
      </c>
      <c r="D199" s="663" t="s">
        <v>4265</v>
      </c>
      <c r="E199" s="662" t="s">
        <v>626</v>
      </c>
      <c r="F199" s="663" t="s">
        <v>4273</v>
      </c>
      <c r="G199" s="662" t="s">
        <v>665</v>
      </c>
      <c r="H199" s="662" t="s">
        <v>1334</v>
      </c>
      <c r="I199" s="662" t="s">
        <v>1335</v>
      </c>
      <c r="J199" s="662" t="s">
        <v>1336</v>
      </c>
      <c r="K199" s="662" t="s">
        <v>1337</v>
      </c>
      <c r="L199" s="664">
        <v>57.720012727240743</v>
      </c>
      <c r="M199" s="664">
        <v>9</v>
      </c>
      <c r="N199" s="665">
        <v>519.48011454516666</v>
      </c>
    </row>
    <row r="200" spans="1:14" ht="14.4" customHeight="1" x14ac:dyDescent="0.3">
      <c r="A200" s="660" t="s">
        <v>586</v>
      </c>
      <c r="B200" s="661" t="s">
        <v>587</v>
      </c>
      <c r="C200" s="662" t="s">
        <v>591</v>
      </c>
      <c r="D200" s="663" t="s">
        <v>4265</v>
      </c>
      <c r="E200" s="662" t="s">
        <v>626</v>
      </c>
      <c r="F200" s="663" t="s">
        <v>4273</v>
      </c>
      <c r="G200" s="662" t="s">
        <v>665</v>
      </c>
      <c r="H200" s="662" t="s">
        <v>1338</v>
      </c>
      <c r="I200" s="662" t="s">
        <v>1339</v>
      </c>
      <c r="J200" s="662" t="s">
        <v>1340</v>
      </c>
      <c r="K200" s="662" t="s">
        <v>1341</v>
      </c>
      <c r="L200" s="664">
        <v>112.02500000000003</v>
      </c>
      <c r="M200" s="664">
        <v>4</v>
      </c>
      <c r="N200" s="665">
        <v>448.10000000000014</v>
      </c>
    </row>
    <row r="201" spans="1:14" ht="14.4" customHeight="1" x14ac:dyDescent="0.3">
      <c r="A201" s="660" t="s">
        <v>586</v>
      </c>
      <c r="B201" s="661" t="s">
        <v>587</v>
      </c>
      <c r="C201" s="662" t="s">
        <v>591</v>
      </c>
      <c r="D201" s="663" t="s">
        <v>4265</v>
      </c>
      <c r="E201" s="662" t="s">
        <v>626</v>
      </c>
      <c r="F201" s="663" t="s">
        <v>4273</v>
      </c>
      <c r="G201" s="662" t="s">
        <v>665</v>
      </c>
      <c r="H201" s="662" t="s">
        <v>1342</v>
      </c>
      <c r="I201" s="662" t="s">
        <v>1343</v>
      </c>
      <c r="J201" s="662" t="s">
        <v>1344</v>
      </c>
      <c r="K201" s="662" t="s">
        <v>1345</v>
      </c>
      <c r="L201" s="664">
        <v>1665.2</v>
      </c>
      <c r="M201" s="664">
        <v>1</v>
      </c>
      <c r="N201" s="665">
        <v>1665.2</v>
      </c>
    </row>
    <row r="202" spans="1:14" ht="14.4" customHeight="1" x14ac:dyDescent="0.3">
      <c r="A202" s="660" t="s">
        <v>586</v>
      </c>
      <c r="B202" s="661" t="s">
        <v>587</v>
      </c>
      <c r="C202" s="662" t="s">
        <v>591</v>
      </c>
      <c r="D202" s="663" t="s">
        <v>4265</v>
      </c>
      <c r="E202" s="662" t="s">
        <v>626</v>
      </c>
      <c r="F202" s="663" t="s">
        <v>4273</v>
      </c>
      <c r="G202" s="662" t="s">
        <v>665</v>
      </c>
      <c r="H202" s="662" t="s">
        <v>1346</v>
      </c>
      <c r="I202" s="662" t="s">
        <v>1347</v>
      </c>
      <c r="J202" s="662" t="s">
        <v>1348</v>
      </c>
      <c r="K202" s="662" t="s">
        <v>1349</v>
      </c>
      <c r="L202" s="664">
        <v>78.430000000000021</v>
      </c>
      <c r="M202" s="664">
        <v>1</v>
      </c>
      <c r="N202" s="665">
        <v>78.430000000000021</v>
      </c>
    </row>
    <row r="203" spans="1:14" ht="14.4" customHeight="1" x14ac:dyDescent="0.3">
      <c r="A203" s="660" t="s">
        <v>586</v>
      </c>
      <c r="B203" s="661" t="s">
        <v>587</v>
      </c>
      <c r="C203" s="662" t="s">
        <v>591</v>
      </c>
      <c r="D203" s="663" t="s">
        <v>4265</v>
      </c>
      <c r="E203" s="662" t="s">
        <v>626</v>
      </c>
      <c r="F203" s="663" t="s">
        <v>4273</v>
      </c>
      <c r="G203" s="662" t="s">
        <v>665</v>
      </c>
      <c r="H203" s="662" t="s">
        <v>1350</v>
      </c>
      <c r="I203" s="662" t="s">
        <v>1351</v>
      </c>
      <c r="J203" s="662" t="s">
        <v>1352</v>
      </c>
      <c r="K203" s="662" t="s">
        <v>1353</v>
      </c>
      <c r="L203" s="664">
        <v>65.539999999999978</v>
      </c>
      <c r="M203" s="664">
        <v>6</v>
      </c>
      <c r="N203" s="665">
        <v>393.2399999999999</v>
      </c>
    </row>
    <row r="204" spans="1:14" ht="14.4" customHeight="1" x14ac:dyDescent="0.3">
      <c r="A204" s="660" t="s">
        <v>586</v>
      </c>
      <c r="B204" s="661" t="s">
        <v>587</v>
      </c>
      <c r="C204" s="662" t="s">
        <v>591</v>
      </c>
      <c r="D204" s="663" t="s">
        <v>4265</v>
      </c>
      <c r="E204" s="662" t="s">
        <v>626</v>
      </c>
      <c r="F204" s="663" t="s">
        <v>4273</v>
      </c>
      <c r="G204" s="662" t="s">
        <v>665</v>
      </c>
      <c r="H204" s="662" t="s">
        <v>1354</v>
      </c>
      <c r="I204" s="662" t="s">
        <v>1355</v>
      </c>
      <c r="J204" s="662" t="s">
        <v>1356</v>
      </c>
      <c r="K204" s="662" t="s">
        <v>1357</v>
      </c>
      <c r="L204" s="664">
        <v>93.316184101617182</v>
      </c>
      <c r="M204" s="664">
        <v>3</v>
      </c>
      <c r="N204" s="665">
        <v>279.94855230485155</v>
      </c>
    </row>
    <row r="205" spans="1:14" ht="14.4" customHeight="1" x14ac:dyDescent="0.3">
      <c r="A205" s="660" t="s">
        <v>586</v>
      </c>
      <c r="B205" s="661" t="s">
        <v>587</v>
      </c>
      <c r="C205" s="662" t="s">
        <v>591</v>
      </c>
      <c r="D205" s="663" t="s">
        <v>4265</v>
      </c>
      <c r="E205" s="662" t="s">
        <v>626</v>
      </c>
      <c r="F205" s="663" t="s">
        <v>4273</v>
      </c>
      <c r="G205" s="662" t="s">
        <v>665</v>
      </c>
      <c r="H205" s="662" t="s">
        <v>1358</v>
      </c>
      <c r="I205" s="662" t="s">
        <v>1359</v>
      </c>
      <c r="J205" s="662" t="s">
        <v>1360</v>
      </c>
      <c r="K205" s="662" t="s">
        <v>759</v>
      </c>
      <c r="L205" s="664">
        <v>42.639015246518042</v>
      </c>
      <c r="M205" s="664">
        <v>9</v>
      </c>
      <c r="N205" s="665">
        <v>383.75113721866239</v>
      </c>
    </row>
    <row r="206" spans="1:14" ht="14.4" customHeight="1" x14ac:dyDescent="0.3">
      <c r="A206" s="660" t="s">
        <v>586</v>
      </c>
      <c r="B206" s="661" t="s">
        <v>587</v>
      </c>
      <c r="C206" s="662" t="s">
        <v>591</v>
      </c>
      <c r="D206" s="663" t="s">
        <v>4265</v>
      </c>
      <c r="E206" s="662" t="s">
        <v>626</v>
      </c>
      <c r="F206" s="663" t="s">
        <v>4273</v>
      </c>
      <c r="G206" s="662" t="s">
        <v>665</v>
      </c>
      <c r="H206" s="662" t="s">
        <v>1361</v>
      </c>
      <c r="I206" s="662" t="s">
        <v>1362</v>
      </c>
      <c r="J206" s="662" t="s">
        <v>1363</v>
      </c>
      <c r="K206" s="662" t="s">
        <v>1364</v>
      </c>
      <c r="L206" s="664">
        <v>106.83999999999999</v>
      </c>
      <c r="M206" s="664">
        <v>1</v>
      </c>
      <c r="N206" s="665">
        <v>106.83999999999999</v>
      </c>
    </row>
    <row r="207" spans="1:14" ht="14.4" customHeight="1" x14ac:dyDescent="0.3">
      <c r="A207" s="660" t="s">
        <v>586</v>
      </c>
      <c r="B207" s="661" t="s">
        <v>587</v>
      </c>
      <c r="C207" s="662" t="s">
        <v>591</v>
      </c>
      <c r="D207" s="663" t="s">
        <v>4265</v>
      </c>
      <c r="E207" s="662" t="s">
        <v>626</v>
      </c>
      <c r="F207" s="663" t="s">
        <v>4273</v>
      </c>
      <c r="G207" s="662" t="s">
        <v>665</v>
      </c>
      <c r="H207" s="662" t="s">
        <v>1365</v>
      </c>
      <c r="I207" s="662" t="s">
        <v>1366</v>
      </c>
      <c r="J207" s="662" t="s">
        <v>1367</v>
      </c>
      <c r="K207" s="662" t="s">
        <v>1368</v>
      </c>
      <c r="L207" s="664">
        <v>489.34663939245661</v>
      </c>
      <c r="M207" s="664">
        <v>8</v>
      </c>
      <c r="N207" s="665">
        <v>3914.7731151396529</v>
      </c>
    </row>
    <row r="208" spans="1:14" ht="14.4" customHeight="1" x14ac:dyDescent="0.3">
      <c r="A208" s="660" t="s">
        <v>586</v>
      </c>
      <c r="B208" s="661" t="s">
        <v>587</v>
      </c>
      <c r="C208" s="662" t="s">
        <v>591</v>
      </c>
      <c r="D208" s="663" t="s">
        <v>4265</v>
      </c>
      <c r="E208" s="662" t="s">
        <v>626</v>
      </c>
      <c r="F208" s="663" t="s">
        <v>4273</v>
      </c>
      <c r="G208" s="662" t="s">
        <v>665</v>
      </c>
      <c r="H208" s="662" t="s">
        <v>1369</v>
      </c>
      <c r="I208" s="662" t="s">
        <v>1370</v>
      </c>
      <c r="J208" s="662" t="s">
        <v>1371</v>
      </c>
      <c r="K208" s="662" t="s">
        <v>1372</v>
      </c>
      <c r="L208" s="664">
        <v>499.74809621988021</v>
      </c>
      <c r="M208" s="664">
        <v>14</v>
      </c>
      <c r="N208" s="665">
        <v>6996.4733470783231</v>
      </c>
    </row>
    <row r="209" spans="1:14" ht="14.4" customHeight="1" x14ac:dyDescent="0.3">
      <c r="A209" s="660" t="s">
        <v>586</v>
      </c>
      <c r="B209" s="661" t="s">
        <v>587</v>
      </c>
      <c r="C209" s="662" t="s">
        <v>591</v>
      </c>
      <c r="D209" s="663" t="s">
        <v>4265</v>
      </c>
      <c r="E209" s="662" t="s">
        <v>626</v>
      </c>
      <c r="F209" s="663" t="s">
        <v>4273</v>
      </c>
      <c r="G209" s="662" t="s">
        <v>665</v>
      </c>
      <c r="H209" s="662" t="s">
        <v>1373</v>
      </c>
      <c r="I209" s="662" t="s">
        <v>1373</v>
      </c>
      <c r="J209" s="662" t="s">
        <v>1374</v>
      </c>
      <c r="K209" s="662" t="s">
        <v>1375</v>
      </c>
      <c r="L209" s="664">
        <v>41.400000000000006</v>
      </c>
      <c r="M209" s="664">
        <v>1</v>
      </c>
      <c r="N209" s="665">
        <v>41.400000000000006</v>
      </c>
    </row>
    <row r="210" spans="1:14" ht="14.4" customHeight="1" x14ac:dyDescent="0.3">
      <c r="A210" s="660" t="s">
        <v>586</v>
      </c>
      <c r="B210" s="661" t="s">
        <v>587</v>
      </c>
      <c r="C210" s="662" t="s">
        <v>591</v>
      </c>
      <c r="D210" s="663" t="s">
        <v>4265</v>
      </c>
      <c r="E210" s="662" t="s">
        <v>626</v>
      </c>
      <c r="F210" s="663" t="s">
        <v>4273</v>
      </c>
      <c r="G210" s="662" t="s">
        <v>665</v>
      </c>
      <c r="H210" s="662" t="s">
        <v>1376</v>
      </c>
      <c r="I210" s="662" t="s">
        <v>1376</v>
      </c>
      <c r="J210" s="662" t="s">
        <v>1377</v>
      </c>
      <c r="K210" s="662" t="s">
        <v>1378</v>
      </c>
      <c r="L210" s="664">
        <v>252.10000000000002</v>
      </c>
      <c r="M210" s="664">
        <v>2</v>
      </c>
      <c r="N210" s="665">
        <v>504.20000000000005</v>
      </c>
    </row>
    <row r="211" spans="1:14" ht="14.4" customHeight="1" x14ac:dyDescent="0.3">
      <c r="A211" s="660" t="s">
        <v>586</v>
      </c>
      <c r="B211" s="661" t="s">
        <v>587</v>
      </c>
      <c r="C211" s="662" t="s">
        <v>591</v>
      </c>
      <c r="D211" s="663" t="s">
        <v>4265</v>
      </c>
      <c r="E211" s="662" t="s">
        <v>626</v>
      </c>
      <c r="F211" s="663" t="s">
        <v>4273</v>
      </c>
      <c r="G211" s="662" t="s">
        <v>665</v>
      </c>
      <c r="H211" s="662" t="s">
        <v>1379</v>
      </c>
      <c r="I211" s="662" t="s">
        <v>1380</v>
      </c>
      <c r="J211" s="662" t="s">
        <v>1381</v>
      </c>
      <c r="K211" s="662" t="s">
        <v>1382</v>
      </c>
      <c r="L211" s="664">
        <v>67.475479591006959</v>
      </c>
      <c r="M211" s="664">
        <v>15</v>
      </c>
      <c r="N211" s="665">
        <v>1012.1321938651043</v>
      </c>
    </row>
    <row r="212" spans="1:14" ht="14.4" customHeight="1" x14ac:dyDescent="0.3">
      <c r="A212" s="660" t="s">
        <v>586</v>
      </c>
      <c r="B212" s="661" t="s">
        <v>587</v>
      </c>
      <c r="C212" s="662" t="s">
        <v>591</v>
      </c>
      <c r="D212" s="663" t="s">
        <v>4265</v>
      </c>
      <c r="E212" s="662" t="s">
        <v>626</v>
      </c>
      <c r="F212" s="663" t="s">
        <v>4273</v>
      </c>
      <c r="G212" s="662" t="s">
        <v>665</v>
      </c>
      <c r="H212" s="662" t="s">
        <v>1383</v>
      </c>
      <c r="I212" s="662" t="s">
        <v>1384</v>
      </c>
      <c r="J212" s="662" t="s">
        <v>1385</v>
      </c>
      <c r="K212" s="662" t="s">
        <v>1386</v>
      </c>
      <c r="L212" s="664">
        <v>603.67999999999995</v>
      </c>
      <c r="M212" s="664">
        <v>1</v>
      </c>
      <c r="N212" s="665">
        <v>603.67999999999995</v>
      </c>
    </row>
    <row r="213" spans="1:14" ht="14.4" customHeight="1" x14ac:dyDescent="0.3">
      <c r="A213" s="660" t="s">
        <v>586</v>
      </c>
      <c r="B213" s="661" t="s">
        <v>587</v>
      </c>
      <c r="C213" s="662" t="s">
        <v>591</v>
      </c>
      <c r="D213" s="663" t="s">
        <v>4265</v>
      </c>
      <c r="E213" s="662" t="s">
        <v>626</v>
      </c>
      <c r="F213" s="663" t="s">
        <v>4273</v>
      </c>
      <c r="G213" s="662" t="s">
        <v>665</v>
      </c>
      <c r="H213" s="662" t="s">
        <v>1387</v>
      </c>
      <c r="I213" s="662" t="s">
        <v>1388</v>
      </c>
      <c r="J213" s="662" t="s">
        <v>1389</v>
      </c>
      <c r="K213" s="662" t="s">
        <v>1390</v>
      </c>
      <c r="L213" s="664">
        <v>1597.8855577620925</v>
      </c>
      <c r="M213" s="664">
        <v>3</v>
      </c>
      <c r="N213" s="665">
        <v>4793.6566732862775</v>
      </c>
    </row>
    <row r="214" spans="1:14" ht="14.4" customHeight="1" x14ac:dyDescent="0.3">
      <c r="A214" s="660" t="s">
        <v>586</v>
      </c>
      <c r="B214" s="661" t="s">
        <v>587</v>
      </c>
      <c r="C214" s="662" t="s">
        <v>591</v>
      </c>
      <c r="D214" s="663" t="s">
        <v>4265</v>
      </c>
      <c r="E214" s="662" t="s">
        <v>626</v>
      </c>
      <c r="F214" s="663" t="s">
        <v>4273</v>
      </c>
      <c r="G214" s="662" t="s">
        <v>665</v>
      </c>
      <c r="H214" s="662" t="s">
        <v>1391</v>
      </c>
      <c r="I214" s="662" t="s">
        <v>1392</v>
      </c>
      <c r="J214" s="662" t="s">
        <v>1393</v>
      </c>
      <c r="K214" s="662" t="s">
        <v>1394</v>
      </c>
      <c r="L214" s="664">
        <v>49.619999999999983</v>
      </c>
      <c r="M214" s="664">
        <v>2</v>
      </c>
      <c r="N214" s="665">
        <v>99.239999999999966</v>
      </c>
    </row>
    <row r="215" spans="1:14" ht="14.4" customHeight="1" x14ac:dyDescent="0.3">
      <c r="A215" s="660" t="s">
        <v>586</v>
      </c>
      <c r="B215" s="661" t="s">
        <v>587</v>
      </c>
      <c r="C215" s="662" t="s">
        <v>591</v>
      </c>
      <c r="D215" s="663" t="s">
        <v>4265</v>
      </c>
      <c r="E215" s="662" t="s">
        <v>626</v>
      </c>
      <c r="F215" s="663" t="s">
        <v>4273</v>
      </c>
      <c r="G215" s="662" t="s">
        <v>665</v>
      </c>
      <c r="H215" s="662" t="s">
        <v>1395</v>
      </c>
      <c r="I215" s="662" t="s">
        <v>1396</v>
      </c>
      <c r="J215" s="662" t="s">
        <v>1397</v>
      </c>
      <c r="K215" s="662" t="s">
        <v>1398</v>
      </c>
      <c r="L215" s="664">
        <v>101.66000000000001</v>
      </c>
      <c r="M215" s="664">
        <v>3</v>
      </c>
      <c r="N215" s="665">
        <v>304.98</v>
      </c>
    </row>
    <row r="216" spans="1:14" ht="14.4" customHeight="1" x14ac:dyDescent="0.3">
      <c r="A216" s="660" t="s">
        <v>586</v>
      </c>
      <c r="B216" s="661" t="s">
        <v>587</v>
      </c>
      <c r="C216" s="662" t="s">
        <v>591</v>
      </c>
      <c r="D216" s="663" t="s">
        <v>4265</v>
      </c>
      <c r="E216" s="662" t="s">
        <v>626</v>
      </c>
      <c r="F216" s="663" t="s">
        <v>4273</v>
      </c>
      <c r="G216" s="662" t="s">
        <v>665</v>
      </c>
      <c r="H216" s="662" t="s">
        <v>1399</v>
      </c>
      <c r="I216" s="662" t="s">
        <v>1400</v>
      </c>
      <c r="J216" s="662" t="s">
        <v>1080</v>
      </c>
      <c r="K216" s="662" t="s">
        <v>1401</v>
      </c>
      <c r="L216" s="664">
        <v>74.540000000000006</v>
      </c>
      <c r="M216" s="664">
        <v>2</v>
      </c>
      <c r="N216" s="665">
        <v>149.08000000000001</v>
      </c>
    </row>
    <row r="217" spans="1:14" ht="14.4" customHeight="1" x14ac:dyDescent="0.3">
      <c r="A217" s="660" t="s">
        <v>586</v>
      </c>
      <c r="B217" s="661" t="s">
        <v>587</v>
      </c>
      <c r="C217" s="662" t="s">
        <v>591</v>
      </c>
      <c r="D217" s="663" t="s">
        <v>4265</v>
      </c>
      <c r="E217" s="662" t="s">
        <v>626</v>
      </c>
      <c r="F217" s="663" t="s">
        <v>4273</v>
      </c>
      <c r="G217" s="662" t="s">
        <v>665</v>
      </c>
      <c r="H217" s="662" t="s">
        <v>1402</v>
      </c>
      <c r="I217" s="662" t="s">
        <v>1403</v>
      </c>
      <c r="J217" s="662" t="s">
        <v>856</v>
      </c>
      <c r="K217" s="662" t="s">
        <v>1021</v>
      </c>
      <c r="L217" s="664">
        <v>59.133830314904124</v>
      </c>
      <c r="M217" s="664">
        <v>26</v>
      </c>
      <c r="N217" s="665">
        <v>1537.4795881875073</v>
      </c>
    </row>
    <row r="218" spans="1:14" ht="14.4" customHeight="1" x14ac:dyDescent="0.3">
      <c r="A218" s="660" t="s">
        <v>586</v>
      </c>
      <c r="B218" s="661" t="s">
        <v>587</v>
      </c>
      <c r="C218" s="662" t="s">
        <v>591</v>
      </c>
      <c r="D218" s="663" t="s">
        <v>4265</v>
      </c>
      <c r="E218" s="662" t="s">
        <v>626</v>
      </c>
      <c r="F218" s="663" t="s">
        <v>4273</v>
      </c>
      <c r="G218" s="662" t="s">
        <v>665</v>
      </c>
      <c r="H218" s="662" t="s">
        <v>1404</v>
      </c>
      <c r="I218" s="662" t="s">
        <v>1405</v>
      </c>
      <c r="J218" s="662" t="s">
        <v>1406</v>
      </c>
      <c r="K218" s="662" t="s">
        <v>1407</v>
      </c>
      <c r="L218" s="664">
        <v>71.92</v>
      </c>
      <c r="M218" s="664">
        <v>2</v>
      </c>
      <c r="N218" s="665">
        <v>143.84</v>
      </c>
    </row>
    <row r="219" spans="1:14" ht="14.4" customHeight="1" x14ac:dyDescent="0.3">
      <c r="A219" s="660" t="s">
        <v>586</v>
      </c>
      <c r="B219" s="661" t="s">
        <v>587</v>
      </c>
      <c r="C219" s="662" t="s">
        <v>591</v>
      </c>
      <c r="D219" s="663" t="s">
        <v>4265</v>
      </c>
      <c r="E219" s="662" t="s">
        <v>626</v>
      </c>
      <c r="F219" s="663" t="s">
        <v>4273</v>
      </c>
      <c r="G219" s="662" t="s">
        <v>665</v>
      </c>
      <c r="H219" s="662" t="s">
        <v>1408</v>
      </c>
      <c r="I219" s="662" t="s">
        <v>1409</v>
      </c>
      <c r="J219" s="662" t="s">
        <v>1410</v>
      </c>
      <c r="K219" s="662" t="s">
        <v>1411</v>
      </c>
      <c r="L219" s="664">
        <v>54.584000000000003</v>
      </c>
      <c r="M219" s="664">
        <v>5</v>
      </c>
      <c r="N219" s="665">
        <v>272.92</v>
      </c>
    </row>
    <row r="220" spans="1:14" ht="14.4" customHeight="1" x14ac:dyDescent="0.3">
      <c r="A220" s="660" t="s">
        <v>586</v>
      </c>
      <c r="B220" s="661" t="s">
        <v>587</v>
      </c>
      <c r="C220" s="662" t="s">
        <v>591</v>
      </c>
      <c r="D220" s="663" t="s">
        <v>4265</v>
      </c>
      <c r="E220" s="662" t="s">
        <v>626</v>
      </c>
      <c r="F220" s="663" t="s">
        <v>4273</v>
      </c>
      <c r="G220" s="662" t="s">
        <v>665</v>
      </c>
      <c r="H220" s="662" t="s">
        <v>1412</v>
      </c>
      <c r="I220" s="662" t="s">
        <v>1413</v>
      </c>
      <c r="J220" s="662" t="s">
        <v>1414</v>
      </c>
      <c r="K220" s="662" t="s">
        <v>1415</v>
      </c>
      <c r="L220" s="664">
        <v>14.954348744214018</v>
      </c>
      <c r="M220" s="664">
        <v>95</v>
      </c>
      <c r="N220" s="665">
        <v>1420.6631307003317</v>
      </c>
    </row>
    <row r="221" spans="1:14" ht="14.4" customHeight="1" x14ac:dyDescent="0.3">
      <c r="A221" s="660" t="s">
        <v>586</v>
      </c>
      <c r="B221" s="661" t="s">
        <v>587</v>
      </c>
      <c r="C221" s="662" t="s">
        <v>591</v>
      </c>
      <c r="D221" s="663" t="s">
        <v>4265</v>
      </c>
      <c r="E221" s="662" t="s">
        <v>626</v>
      </c>
      <c r="F221" s="663" t="s">
        <v>4273</v>
      </c>
      <c r="G221" s="662" t="s">
        <v>665</v>
      </c>
      <c r="H221" s="662" t="s">
        <v>1416</v>
      </c>
      <c r="I221" s="662" t="s">
        <v>1417</v>
      </c>
      <c r="J221" s="662" t="s">
        <v>1418</v>
      </c>
      <c r="K221" s="662" t="s">
        <v>1419</v>
      </c>
      <c r="L221" s="664">
        <v>9.7744363728824784</v>
      </c>
      <c r="M221" s="664">
        <v>1765</v>
      </c>
      <c r="N221" s="665">
        <v>17251.880198137573</v>
      </c>
    </row>
    <row r="222" spans="1:14" ht="14.4" customHeight="1" x14ac:dyDescent="0.3">
      <c r="A222" s="660" t="s">
        <v>586</v>
      </c>
      <c r="B222" s="661" t="s">
        <v>587</v>
      </c>
      <c r="C222" s="662" t="s">
        <v>591</v>
      </c>
      <c r="D222" s="663" t="s">
        <v>4265</v>
      </c>
      <c r="E222" s="662" t="s">
        <v>626</v>
      </c>
      <c r="F222" s="663" t="s">
        <v>4273</v>
      </c>
      <c r="G222" s="662" t="s">
        <v>665</v>
      </c>
      <c r="H222" s="662" t="s">
        <v>1420</v>
      </c>
      <c r="I222" s="662" t="s">
        <v>1421</v>
      </c>
      <c r="J222" s="662" t="s">
        <v>1422</v>
      </c>
      <c r="K222" s="662" t="s">
        <v>1423</v>
      </c>
      <c r="L222" s="664">
        <v>94.303952767643011</v>
      </c>
      <c r="M222" s="664">
        <v>5</v>
      </c>
      <c r="N222" s="665">
        <v>471.51976383821506</v>
      </c>
    </row>
    <row r="223" spans="1:14" ht="14.4" customHeight="1" x14ac:dyDescent="0.3">
      <c r="A223" s="660" t="s">
        <v>586</v>
      </c>
      <c r="B223" s="661" t="s">
        <v>587</v>
      </c>
      <c r="C223" s="662" t="s">
        <v>591</v>
      </c>
      <c r="D223" s="663" t="s">
        <v>4265</v>
      </c>
      <c r="E223" s="662" t="s">
        <v>626</v>
      </c>
      <c r="F223" s="663" t="s">
        <v>4273</v>
      </c>
      <c r="G223" s="662" t="s">
        <v>665</v>
      </c>
      <c r="H223" s="662" t="s">
        <v>1424</v>
      </c>
      <c r="I223" s="662" t="s">
        <v>1425</v>
      </c>
      <c r="J223" s="662" t="s">
        <v>1426</v>
      </c>
      <c r="K223" s="662" t="s">
        <v>1146</v>
      </c>
      <c r="L223" s="664">
        <v>191.83199999999999</v>
      </c>
      <c r="M223" s="664">
        <v>4</v>
      </c>
      <c r="N223" s="665">
        <v>767.32799999999997</v>
      </c>
    </row>
    <row r="224" spans="1:14" ht="14.4" customHeight="1" x14ac:dyDescent="0.3">
      <c r="A224" s="660" t="s">
        <v>586</v>
      </c>
      <c r="B224" s="661" t="s">
        <v>587</v>
      </c>
      <c r="C224" s="662" t="s">
        <v>591</v>
      </c>
      <c r="D224" s="663" t="s">
        <v>4265</v>
      </c>
      <c r="E224" s="662" t="s">
        <v>626</v>
      </c>
      <c r="F224" s="663" t="s">
        <v>4273</v>
      </c>
      <c r="G224" s="662" t="s">
        <v>665</v>
      </c>
      <c r="H224" s="662" t="s">
        <v>1427</v>
      </c>
      <c r="I224" s="662" t="s">
        <v>1428</v>
      </c>
      <c r="J224" s="662" t="s">
        <v>1429</v>
      </c>
      <c r="K224" s="662" t="s">
        <v>1146</v>
      </c>
      <c r="L224" s="664">
        <v>237.88</v>
      </c>
      <c r="M224" s="664">
        <v>2</v>
      </c>
      <c r="N224" s="665">
        <v>475.76</v>
      </c>
    </row>
    <row r="225" spans="1:14" ht="14.4" customHeight="1" x14ac:dyDescent="0.3">
      <c r="A225" s="660" t="s">
        <v>586</v>
      </c>
      <c r="B225" s="661" t="s">
        <v>587</v>
      </c>
      <c r="C225" s="662" t="s">
        <v>591</v>
      </c>
      <c r="D225" s="663" t="s">
        <v>4265</v>
      </c>
      <c r="E225" s="662" t="s">
        <v>626</v>
      </c>
      <c r="F225" s="663" t="s">
        <v>4273</v>
      </c>
      <c r="G225" s="662" t="s">
        <v>665</v>
      </c>
      <c r="H225" s="662" t="s">
        <v>1430</v>
      </c>
      <c r="I225" s="662" t="s">
        <v>237</v>
      </c>
      <c r="J225" s="662" t="s">
        <v>1431</v>
      </c>
      <c r="K225" s="662"/>
      <c r="L225" s="664">
        <v>222.59800000000001</v>
      </c>
      <c r="M225" s="664">
        <v>10</v>
      </c>
      <c r="N225" s="665">
        <v>2225.98</v>
      </c>
    </row>
    <row r="226" spans="1:14" ht="14.4" customHeight="1" x14ac:dyDescent="0.3">
      <c r="A226" s="660" t="s">
        <v>586</v>
      </c>
      <c r="B226" s="661" t="s">
        <v>587</v>
      </c>
      <c r="C226" s="662" t="s">
        <v>591</v>
      </c>
      <c r="D226" s="663" t="s">
        <v>4265</v>
      </c>
      <c r="E226" s="662" t="s">
        <v>626</v>
      </c>
      <c r="F226" s="663" t="s">
        <v>4273</v>
      </c>
      <c r="G226" s="662" t="s">
        <v>665</v>
      </c>
      <c r="H226" s="662" t="s">
        <v>1432</v>
      </c>
      <c r="I226" s="662" t="s">
        <v>237</v>
      </c>
      <c r="J226" s="662" t="s">
        <v>1433</v>
      </c>
      <c r="K226" s="662"/>
      <c r="L226" s="664">
        <v>114.21000000000002</v>
      </c>
      <c r="M226" s="664">
        <v>6</v>
      </c>
      <c r="N226" s="665">
        <v>685.2600000000001</v>
      </c>
    </row>
    <row r="227" spans="1:14" ht="14.4" customHeight="1" x14ac:dyDescent="0.3">
      <c r="A227" s="660" t="s">
        <v>586</v>
      </c>
      <c r="B227" s="661" t="s">
        <v>587</v>
      </c>
      <c r="C227" s="662" t="s">
        <v>591</v>
      </c>
      <c r="D227" s="663" t="s">
        <v>4265</v>
      </c>
      <c r="E227" s="662" t="s">
        <v>626</v>
      </c>
      <c r="F227" s="663" t="s">
        <v>4273</v>
      </c>
      <c r="G227" s="662" t="s">
        <v>665</v>
      </c>
      <c r="H227" s="662" t="s">
        <v>1434</v>
      </c>
      <c r="I227" s="662" t="s">
        <v>1435</v>
      </c>
      <c r="J227" s="662" t="s">
        <v>1436</v>
      </c>
      <c r="K227" s="662" t="s">
        <v>1437</v>
      </c>
      <c r="L227" s="664">
        <v>164.94686605880898</v>
      </c>
      <c r="M227" s="664">
        <v>10</v>
      </c>
      <c r="N227" s="665">
        <v>1649.4686605880897</v>
      </c>
    </row>
    <row r="228" spans="1:14" ht="14.4" customHeight="1" x14ac:dyDescent="0.3">
      <c r="A228" s="660" t="s">
        <v>586</v>
      </c>
      <c r="B228" s="661" t="s">
        <v>587</v>
      </c>
      <c r="C228" s="662" t="s">
        <v>591</v>
      </c>
      <c r="D228" s="663" t="s">
        <v>4265</v>
      </c>
      <c r="E228" s="662" t="s">
        <v>626</v>
      </c>
      <c r="F228" s="663" t="s">
        <v>4273</v>
      </c>
      <c r="G228" s="662" t="s">
        <v>665</v>
      </c>
      <c r="H228" s="662" t="s">
        <v>1438</v>
      </c>
      <c r="I228" s="662" t="s">
        <v>1439</v>
      </c>
      <c r="J228" s="662" t="s">
        <v>1440</v>
      </c>
      <c r="K228" s="662" t="s">
        <v>1258</v>
      </c>
      <c r="L228" s="664">
        <v>95.37</v>
      </c>
      <c r="M228" s="664">
        <v>2</v>
      </c>
      <c r="N228" s="665">
        <v>190.74</v>
      </c>
    </row>
    <row r="229" spans="1:14" ht="14.4" customHeight="1" x14ac:dyDescent="0.3">
      <c r="A229" s="660" t="s">
        <v>586</v>
      </c>
      <c r="B229" s="661" t="s">
        <v>587</v>
      </c>
      <c r="C229" s="662" t="s">
        <v>591</v>
      </c>
      <c r="D229" s="663" t="s">
        <v>4265</v>
      </c>
      <c r="E229" s="662" t="s">
        <v>626</v>
      </c>
      <c r="F229" s="663" t="s">
        <v>4273</v>
      </c>
      <c r="G229" s="662" t="s">
        <v>665</v>
      </c>
      <c r="H229" s="662" t="s">
        <v>1441</v>
      </c>
      <c r="I229" s="662" t="s">
        <v>1442</v>
      </c>
      <c r="J229" s="662" t="s">
        <v>1443</v>
      </c>
      <c r="K229" s="662" t="s">
        <v>1444</v>
      </c>
      <c r="L229" s="664">
        <v>177.5</v>
      </c>
      <c r="M229" s="664">
        <v>1</v>
      </c>
      <c r="N229" s="665">
        <v>177.5</v>
      </c>
    </row>
    <row r="230" spans="1:14" ht="14.4" customHeight="1" x14ac:dyDescent="0.3">
      <c r="A230" s="660" t="s">
        <v>586</v>
      </c>
      <c r="B230" s="661" t="s">
        <v>587</v>
      </c>
      <c r="C230" s="662" t="s">
        <v>591</v>
      </c>
      <c r="D230" s="663" t="s">
        <v>4265</v>
      </c>
      <c r="E230" s="662" t="s">
        <v>626</v>
      </c>
      <c r="F230" s="663" t="s">
        <v>4273</v>
      </c>
      <c r="G230" s="662" t="s">
        <v>665</v>
      </c>
      <c r="H230" s="662" t="s">
        <v>1445</v>
      </c>
      <c r="I230" s="662" t="s">
        <v>1446</v>
      </c>
      <c r="J230" s="662" t="s">
        <v>1440</v>
      </c>
      <c r="K230" s="662" t="s">
        <v>1447</v>
      </c>
      <c r="L230" s="664">
        <v>67.324999999999989</v>
      </c>
      <c r="M230" s="664">
        <v>2</v>
      </c>
      <c r="N230" s="665">
        <v>134.64999999999998</v>
      </c>
    </row>
    <row r="231" spans="1:14" ht="14.4" customHeight="1" x14ac:dyDescent="0.3">
      <c r="A231" s="660" t="s">
        <v>586</v>
      </c>
      <c r="B231" s="661" t="s">
        <v>587</v>
      </c>
      <c r="C231" s="662" t="s">
        <v>591</v>
      </c>
      <c r="D231" s="663" t="s">
        <v>4265</v>
      </c>
      <c r="E231" s="662" t="s">
        <v>626</v>
      </c>
      <c r="F231" s="663" t="s">
        <v>4273</v>
      </c>
      <c r="G231" s="662" t="s">
        <v>665</v>
      </c>
      <c r="H231" s="662" t="s">
        <v>1448</v>
      </c>
      <c r="I231" s="662" t="s">
        <v>1449</v>
      </c>
      <c r="J231" s="662" t="s">
        <v>1450</v>
      </c>
      <c r="K231" s="662" t="s">
        <v>1451</v>
      </c>
      <c r="L231" s="664">
        <v>59.050000000000004</v>
      </c>
      <c r="M231" s="664">
        <v>6</v>
      </c>
      <c r="N231" s="665">
        <v>354.3</v>
      </c>
    </row>
    <row r="232" spans="1:14" ht="14.4" customHeight="1" x14ac:dyDescent="0.3">
      <c r="A232" s="660" t="s">
        <v>586</v>
      </c>
      <c r="B232" s="661" t="s">
        <v>587</v>
      </c>
      <c r="C232" s="662" t="s">
        <v>591</v>
      </c>
      <c r="D232" s="663" t="s">
        <v>4265</v>
      </c>
      <c r="E232" s="662" t="s">
        <v>626</v>
      </c>
      <c r="F232" s="663" t="s">
        <v>4273</v>
      </c>
      <c r="G232" s="662" t="s">
        <v>665</v>
      </c>
      <c r="H232" s="662" t="s">
        <v>1452</v>
      </c>
      <c r="I232" s="662" t="s">
        <v>1453</v>
      </c>
      <c r="J232" s="662" t="s">
        <v>1454</v>
      </c>
      <c r="K232" s="662" t="s">
        <v>1455</v>
      </c>
      <c r="L232" s="664">
        <v>41.59</v>
      </c>
      <c r="M232" s="664">
        <v>4</v>
      </c>
      <c r="N232" s="665">
        <v>166.36</v>
      </c>
    </row>
    <row r="233" spans="1:14" ht="14.4" customHeight="1" x14ac:dyDescent="0.3">
      <c r="A233" s="660" t="s">
        <v>586</v>
      </c>
      <c r="B233" s="661" t="s">
        <v>587</v>
      </c>
      <c r="C233" s="662" t="s">
        <v>591</v>
      </c>
      <c r="D233" s="663" t="s">
        <v>4265</v>
      </c>
      <c r="E233" s="662" t="s">
        <v>626</v>
      </c>
      <c r="F233" s="663" t="s">
        <v>4273</v>
      </c>
      <c r="G233" s="662" t="s">
        <v>665</v>
      </c>
      <c r="H233" s="662" t="s">
        <v>1456</v>
      </c>
      <c r="I233" s="662" t="s">
        <v>1457</v>
      </c>
      <c r="J233" s="662" t="s">
        <v>1458</v>
      </c>
      <c r="K233" s="662"/>
      <c r="L233" s="664">
        <v>36.313869347608104</v>
      </c>
      <c r="M233" s="664">
        <v>1</v>
      </c>
      <c r="N233" s="665">
        <v>36.313869347608104</v>
      </c>
    </row>
    <row r="234" spans="1:14" ht="14.4" customHeight="1" x14ac:dyDescent="0.3">
      <c r="A234" s="660" t="s">
        <v>586</v>
      </c>
      <c r="B234" s="661" t="s">
        <v>587</v>
      </c>
      <c r="C234" s="662" t="s">
        <v>591</v>
      </c>
      <c r="D234" s="663" t="s">
        <v>4265</v>
      </c>
      <c r="E234" s="662" t="s">
        <v>626</v>
      </c>
      <c r="F234" s="663" t="s">
        <v>4273</v>
      </c>
      <c r="G234" s="662" t="s">
        <v>665</v>
      </c>
      <c r="H234" s="662" t="s">
        <v>1459</v>
      </c>
      <c r="I234" s="662" t="s">
        <v>237</v>
      </c>
      <c r="J234" s="662" t="s">
        <v>1460</v>
      </c>
      <c r="K234" s="662"/>
      <c r="L234" s="664">
        <v>311.34813605694171</v>
      </c>
      <c r="M234" s="664">
        <v>3</v>
      </c>
      <c r="N234" s="665">
        <v>934.04440817082514</v>
      </c>
    </row>
    <row r="235" spans="1:14" ht="14.4" customHeight="1" x14ac:dyDescent="0.3">
      <c r="A235" s="660" t="s">
        <v>586</v>
      </c>
      <c r="B235" s="661" t="s">
        <v>587</v>
      </c>
      <c r="C235" s="662" t="s">
        <v>591</v>
      </c>
      <c r="D235" s="663" t="s">
        <v>4265</v>
      </c>
      <c r="E235" s="662" t="s">
        <v>626</v>
      </c>
      <c r="F235" s="663" t="s">
        <v>4273</v>
      </c>
      <c r="G235" s="662" t="s">
        <v>665</v>
      </c>
      <c r="H235" s="662" t="s">
        <v>1461</v>
      </c>
      <c r="I235" s="662" t="s">
        <v>1462</v>
      </c>
      <c r="J235" s="662" t="s">
        <v>697</v>
      </c>
      <c r="K235" s="662" t="s">
        <v>1463</v>
      </c>
      <c r="L235" s="664">
        <v>50.41991019974278</v>
      </c>
      <c r="M235" s="664">
        <v>12</v>
      </c>
      <c r="N235" s="665">
        <v>605.03892239691334</v>
      </c>
    </row>
    <row r="236" spans="1:14" ht="14.4" customHeight="1" x14ac:dyDescent="0.3">
      <c r="A236" s="660" t="s">
        <v>586</v>
      </c>
      <c r="B236" s="661" t="s">
        <v>587</v>
      </c>
      <c r="C236" s="662" t="s">
        <v>591</v>
      </c>
      <c r="D236" s="663" t="s">
        <v>4265</v>
      </c>
      <c r="E236" s="662" t="s">
        <v>626</v>
      </c>
      <c r="F236" s="663" t="s">
        <v>4273</v>
      </c>
      <c r="G236" s="662" t="s">
        <v>665</v>
      </c>
      <c r="H236" s="662" t="s">
        <v>1464</v>
      </c>
      <c r="I236" s="662" t="s">
        <v>1465</v>
      </c>
      <c r="J236" s="662" t="s">
        <v>750</v>
      </c>
      <c r="K236" s="662" t="s">
        <v>1466</v>
      </c>
      <c r="L236" s="664">
        <v>147.92096708840197</v>
      </c>
      <c r="M236" s="664">
        <v>3</v>
      </c>
      <c r="N236" s="665">
        <v>443.76290126520587</v>
      </c>
    </row>
    <row r="237" spans="1:14" ht="14.4" customHeight="1" x14ac:dyDescent="0.3">
      <c r="A237" s="660" t="s">
        <v>586</v>
      </c>
      <c r="B237" s="661" t="s">
        <v>587</v>
      </c>
      <c r="C237" s="662" t="s">
        <v>591</v>
      </c>
      <c r="D237" s="663" t="s">
        <v>4265</v>
      </c>
      <c r="E237" s="662" t="s">
        <v>626</v>
      </c>
      <c r="F237" s="663" t="s">
        <v>4273</v>
      </c>
      <c r="G237" s="662" t="s">
        <v>665</v>
      </c>
      <c r="H237" s="662" t="s">
        <v>1467</v>
      </c>
      <c r="I237" s="662" t="s">
        <v>1468</v>
      </c>
      <c r="J237" s="662" t="s">
        <v>1469</v>
      </c>
      <c r="K237" s="662" t="s">
        <v>1470</v>
      </c>
      <c r="L237" s="664">
        <v>177.79904955949439</v>
      </c>
      <c r="M237" s="664">
        <v>1</v>
      </c>
      <c r="N237" s="665">
        <v>177.79904955949439</v>
      </c>
    </row>
    <row r="238" spans="1:14" ht="14.4" customHeight="1" x14ac:dyDescent="0.3">
      <c r="A238" s="660" t="s">
        <v>586</v>
      </c>
      <c r="B238" s="661" t="s">
        <v>587</v>
      </c>
      <c r="C238" s="662" t="s">
        <v>591</v>
      </c>
      <c r="D238" s="663" t="s">
        <v>4265</v>
      </c>
      <c r="E238" s="662" t="s">
        <v>626</v>
      </c>
      <c r="F238" s="663" t="s">
        <v>4273</v>
      </c>
      <c r="G238" s="662" t="s">
        <v>665</v>
      </c>
      <c r="H238" s="662" t="s">
        <v>1471</v>
      </c>
      <c r="I238" s="662" t="s">
        <v>1471</v>
      </c>
      <c r="J238" s="662" t="s">
        <v>670</v>
      </c>
      <c r="K238" s="662" t="s">
        <v>1472</v>
      </c>
      <c r="L238" s="664">
        <v>300.15290868153471</v>
      </c>
      <c r="M238" s="664">
        <v>89</v>
      </c>
      <c r="N238" s="665">
        <v>26713.60887265659</v>
      </c>
    </row>
    <row r="239" spans="1:14" ht="14.4" customHeight="1" x14ac:dyDescent="0.3">
      <c r="A239" s="660" t="s">
        <v>586</v>
      </c>
      <c r="B239" s="661" t="s">
        <v>587</v>
      </c>
      <c r="C239" s="662" t="s">
        <v>591</v>
      </c>
      <c r="D239" s="663" t="s">
        <v>4265</v>
      </c>
      <c r="E239" s="662" t="s">
        <v>626</v>
      </c>
      <c r="F239" s="663" t="s">
        <v>4273</v>
      </c>
      <c r="G239" s="662" t="s">
        <v>665</v>
      </c>
      <c r="H239" s="662" t="s">
        <v>1473</v>
      </c>
      <c r="I239" s="662" t="s">
        <v>1473</v>
      </c>
      <c r="J239" s="662" t="s">
        <v>1474</v>
      </c>
      <c r="K239" s="662" t="s">
        <v>1475</v>
      </c>
      <c r="L239" s="664">
        <v>266.95991842720099</v>
      </c>
      <c r="M239" s="664">
        <v>1</v>
      </c>
      <c r="N239" s="665">
        <v>266.95991842720099</v>
      </c>
    </row>
    <row r="240" spans="1:14" ht="14.4" customHeight="1" x14ac:dyDescent="0.3">
      <c r="A240" s="660" t="s">
        <v>586</v>
      </c>
      <c r="B240" s="661" t="s">
        <v>587</v>
      </c>
      <c r="C240" s="662" t="s">
        <v>591</v>
      </c>
      <c r="D240" s="663" t="s">
        <v>4265</v>
      </c>
      <c r="E240" s="662" t="s">
        <v>626</v>
      </c>
      <c r="F240" s="663" t="s">
        <v>4273</v>
      </c>
      <c r="G240" s="662" t="s">
        <v>665</v>
      </c>
      <c r="H240" s="662" t="s">
        <v>1476</v>
      </c>
      <c r="I240" s="662" t="s">
        <v>1476</v>
      </c>
      <c r="J240" s="662" t="s">
        <v>1477</v>
      </c>
      <c r="K240" s="662" t="s">
        <v>1478</v>
      </c>
      <c r="L240" s="664">
        <v>67.54000000000002</v>
      </c>
      <c r="M240" s="664">
        <v>70</v>
      </c>
      <c r="N240" s="665">
        <v>4727.8000000000011</v>
      </c>
    </row>
    <row r="241" spans="1:14" ht="14.4" customHeight="1" x14ac:dyDescent="0.3">
      <c r="A241" s="660" t="s">
        <v>586</v>
      </c>
      <c r="B241" s="661" t="s">
        <v>587</v>
      </c>
      <c r="C241" s="662" t="s">
        <v>591</v>
      </c>
      <c r="D241" s="663" t="s">
        <v>4265</v>
      </c>
      <c r="E241" s="662" t="s">
        <v>626</v>
      </c>
      <c r="F241" s="663" t="s">
        <v>4273</v>
      </c>
      <c r="G241" s="662" t="s">
        <v>665</v>
      </c>
      <c r="H241" s="662" t="s">
        <v>1479</v>
      </c>
      <c r="I241" s="662" t="s">
        <v>1480</v>
      </c>
      <c r="J241" s="662" t="s">
        <v>1481</v>
      </c>
      <c r="K241" s="662" t="s">
        <v>1330</v>
      </c>
      <c r="L241" s="664">
        <v>74.258156971896639</v>
      </c>
      <c r="M241" s="664">
        <v>61</v>
      </c>
      <c r="N241" s="665">
        <v>4529.7475752856953</v>
      </c>
    </row>
    <row r="242" spans="1:14" ht="14.4" customHeight="1" x14ac:dyDescent="0.3">
      <c r="A242" s="660" t="s">
        <v>586</v>
      </c>
      <c r="B242" s="661" t="s">
        <v>587</v>
      </c>
      <c r="C242" s="662" t="s">
        <v>591</v>
      </c>
      <c r="D242" s="663" t="s">
        <v>4265</v>
      </c>
      <c r="E242" s="662" t="s">
        <v>626</v>
      </c>
      <c r="F242" s="663" t="s">
        <v>4273</v>
      </c>
      <c r="G242" s="662" t="s">
        <v>665</v>
      </c>
      <c r="H242" s="662" t="s">
        <v>1482</v>
      </c>
      <c r="I242" s="662" t="s">
        <v>1483</v>
      </c>
      <c r="J242" s="662" t="s">
        <v>1484</v>
      </c>
      <c r="K242" s="662" t="s">
        <v>1485</v>
      </c>
      <c r="L242" s="664">
        <v>63.77999999999998</v>
      </c>
      <c r="M242" s="664">
        <v>3</v>
      </c>
      <c r="N242" s="665">
        <v>191.33999999999995</v>
      </c>
    </row>
    <row r="243" spans="1:14" ht="14.4" customHeight="1" x14ac:dyDescent="0.3">
      <c r="A243" s="660" t="s">
        <v>586</v>
      </c>
      <c r="B243" s="661" t="s">
        <v>587</v>
      </c>
      <c r="C243" s="662" t="s">
        <v>591</v>
      </c>
      <c r="D243" s="663" t="s">
        <v>4265</v>
      </c>
      <c r="E243" s="662" t="s">
        <v>626</v>
      </c>
      <c r="F243" s="663" t="s">
        <v>4273</v>
      </c>
      <c r="G243" s="662" t="s">
        <v>665</v>
      </c>
      <c r="H243" s="662" t="s">
        <v>1486</v>
      </c>
      <c r="I243" s="662" t="s">
        <v>1487</v>
      </c>
      <c r="J243" s="662" t="s">
        <v>1488</v>
      </c>
      <c r="K243" s="662" t="s">
        <v>1489</v>
      </c>
      <c r="L243" s="664">
        <v>266.56999999999994</v>
      </c>
      <c r="M243" s="664">
        <v>11</v>
      </c>
      <c r="N243" s="665">
        <v>2932.2699999999991</v>
      </c>
    </row>
    <row r="244" spans="1:14" ht="14.4" customHeight="1" x14ac:dyDescent="0.3">
      <c r="A244" s="660" t="s">
        <v>586</v>
      </c>
      <c r="B244" s="661" t="s">
        <v>587</v>
      </c>
      <c r="C244" s="662" t="s">
        <v>591</v>
      </c>
      <c r="D244" s="663" t="s">
        <v>4265</v>
      </c>
      <c r="E244" s="662" t="s">
        <v>626</v>
      </c>
      <c r="F244" s="663" t="s">
        <v>4273</v>
      </c>
      <c r="G244" s="662" t="s">
        <v>665</v>
      </c>
      <c r="H244" s="662" t="s">
        <v>1490</v>
      </c>
      <c r="I244" s="662" t="s">
        <v>1491</v>
      </c>
      <c r="J244" s="662" t="s">
        <v>1492</v>
      </c>
      <c r="K244" s="662" t="s">
        <v>1493</v>
      </c>
      <c r="L244" s="664">
        <v>389.29064749619829</v>
      </c>
      <c r="M244" s="664">
        <v>9</v>
      </c>
      <c r="N244" s="665">
        <v>3503.6158274657846</v>
      </c>
    </row>
    <row r="245" spans="1:14" ht="14.4" customHeight="1" x14ac:dyDescent="0.3">
      <c r="A245" s="660" t="s">
        <v>586</v>
      </c>
      <c r="B245" s="661" t="s">
        <v>587</v>
      </c>
      <c r="C245" s="662" t="s">
        <v>591</v>
      </c>
      <c r="D245" s="663" t="s">
        <v>4265</v>
      </c>
      <c r="E245" s="662" t="s">
        <v>626</v>
      </c>
      <c r="F245" s="663" t="s">
        <v>4273</v>
      </c>
      <c r="G245" s="662" t="s">
        <v>665</v>
      </c>
      <c r="H245" s="662" t="s">
        <v>1494</v>
      </c>
      <c r="I245" s="662" t="s">
        <v>1495</v>
      </c>
      <c r="J245" s="662" t="s">
        <v>1496</v>
      </c>
      <c r="K245" s="662" t="s">
        <v>1497</v>
      </c>
      <c r="L245" s="664">
        <v>75.590000000000018</v>
      </c>
      <c r="M245" s="664">
        <v>1</v>
      </c>
      <c r="N245" s="665">
        <v>75.590000000000018</v>
      </c>
    </row>
    <row r="246" spans="1:14" ht="14.4" customHeight="1" x14ac:dyDescent="0.3">
      <c r="A246" s="660" t="s">
        <v>586</v>
      </c>
      <c r="B246" s="661" t="s">
        <v>587</v>
      </c>
      <c r="C246" s="662" t="s">
        <v>591</v>
      </c>
      <c r="D246" s="663" t="s">
        <v>4265</v>
      </c>
      <c r="E246" s="662" t="s">
        <v>626</v>
      </c>
      <c r="F246" s="663" t="s">
        <v>4273</v>
      </c>
      <c r="G246" s="662" t="s">
        <v>665</v>
      </c>
      <c r="H246" s="662" t="s">
        <v>1498</v>
      </c>
      <c r="I246" s="662" t="s">
        <v>1499</v>
      </c>
      <c r="J246" s="662" t="s">
        <v>1500</v>
      </c>
      <c r="K246" s="662" t="s">
        <v>1501</v>
      </c>
      <c r="L246" s="664">
        <v>12.972099999999999</v>
      </c>
      <c r="M246" s="664">
        <v>1</v>
      </c>
      <c r="N246" s="665">
        <v>12.972099999999999</v>
      </c>
    </row>
    <row r="247" spans="1:14" ht="14.4" customHeight="1" x14ac:dyDescent="0.3">
      <c r="A247" s="660" t="s">
        <v>586</v>
      </c>
      <c r="B247" s="661" t="s">
        <v>587</v>
      </c>
      <c r="C247" s="662" t="s">
        <v>591</v>
      </c>
      <c r="D247" s="663" t="s">
        <v>4265</v>
      </c>
      <c r="E247" s="662" t="s">
        <v>626</v>
      </c>
      <c r="F247" s="663" t="s">
        <v>4273</v>
      </c>
      <c r="G247" s="662" t="s">
        <v>665</v>
      </c>
      <c r="H247" s="662" t="s">
        <v>1502</v>
      </c>
      <c r="I247" s="662" t="s">
        <v>1503</v>
      </c>
      <c r="J247" s="662" t="s">
        <v>1504</v>
      </c>
      <c r="K247" s="662" t="s">
        <v>1505</v>
      </c>
      <c r="L247" s="664">
        <v>1097.21187620307</v>
      </c>
      <c r="M247" s="664">
        <v>9</v>
      </c>
      <c r="N247" s="665">
        <v>9874.9068858276296</v>
      </c>
    </row>
    <row r="248" spans="1:14" ht="14.4" customHeight="1" x14ac:dyDescent="0.3">
      <c r="A248" s="660" t="s">
        <v>586</v>
      </c>
      <c r="B248" s="661" t="s">
        <v>587</v>
      </c>
      <c r="C248" s="662" t="s">
        <v>591</v>
      </c>
      <c r="D248" s="663" t="s">
        <v>4265</v>
      </c>
      <c r="E248" s="662" t="s">
        <v>626</v>
      </c>
      <c r="F248" s="663" t="s">
        <v>4273</v>
      </c>
      <c r="G248" s="662" t="s">
        <v>665</v>
      </c>
      <c r="H248" s="662" t="s">
        <v>1506</v>
      </c>
      <c r="I248" s="662" t="s">
        <v>1507</v>
      </c>
      <c r="J248" s="662" t="s">
        <v>1508</v>
      </c>
      <c r="K248" s="662" t="s">
        <v>1509</v>
      </c>
      <c r="L248" s="664">
        <v>89.639966558123007</v>
      </c>
      <c r="M248" s="664">
        <v>9</v>
      </c>
      <c r="N248" s="665">
        <v>806.75969902310703</v>
      </c>
    </row>
    <row r="249" spans="1:14" ht="14.4" customHeight="1" x14ac:dyDescent="0.3">
      <c r="A249" s="660" t="s">
        <v>586</v>
      </c>
      <c r="B249" s="661" t="s">
        <v>587</v>
      </c>
      <c r="C249" s="662" t="s">
        <v>591</v>
      </c>
      <c r="D249" s="663" t="s">
        <v>4265</v>
      </c>
      <c r="E249" s="662" t="s">
        <v>626</v>
      </c>
      <c r="F249" s="663" t="s">
        <v>4273</v>
      </c>
      <c r="G249" s="662" t="s">
        <v>665</v>
      </c>
      <c r="H249" s="662" t="s">
        <v>1510</v>
      </c>
      <c r="I249" s="662" t="s">
        <v>1511</v>
      </c>
      <c r="J249" s="662" t="s">
        <v>1512</v>
      </c>
      <c r="K249" s="662" t="s">
        <v>1513</v>
      </c>
      <c r="L249" s="664">
        <v>20.126005154469865</v>
      </c>
      <c r="M249" s="664">
        <v>241</v>
      </c>
      <c r="N249" s="665">
        <v>4850.3672422272375</v>
      </c>
    </row>
    <row r="250" spans="1:14" ht="14.4" customHeight="1" x14ac:dyDescent="0.3">
      <c r="A250" s="660" t="s">
        <v>586</v>
      </c>
      <c r="B250" s="661" t="s">
        <v>587</v>
      </c>
      <c r="C250" s="662" t="s">
        <v>591</v>
      </c>
      <c r="D250" s="663" t="s">
        <v>4265</v>
      </c>
      <c r="E250" s="662" t="s">
        <v>626</v>
      </c>
      <c r="F250" s="663" t="s">
        <v>4273</v>
      </c>
      <c r="G250" s="662" t="s">
        <v>665</v>
      </c>
      <c r="H250" s="662" t="s">
        <v>1514</v>
      </c>
      <c r="I250" s="662" t="s">
        <v>237</v>
      </c>
      <c r="J250" s="662" t="s">
        <v>1515</v>
      </c>
      <c r="K250" s="662"/>
      <c r="L250" s="664">
        <v>92.713896431818</v>
      </c>
      <c r="M250" s="664">
        <v>2</v>
      </c>
      <c r="N250" s="665">
        <v>185.427792863636</v>
      </c>
    </row>
    <row r="251" spans="1:14" ht="14.4" customHeight="1" x14ac:dyDescent="0.3">
      <c r="A251" s="660" t="s">
        <v>586</v>
      </c>
      <c r="B251" s="661" t="s">
        <v>587</v>
      </c>
      <c r="C251" s="662" t="s">
        <v>591</v>
      </c>
      <c r="D251" s="663" t="s">
        <v>4265</v>
      </c>
      <c r="E251" s="662" t="s">
        <v>626</v>
      </c>
      <c r="F251" s="663" t="s">
        <v>4273</v>
      </c>
      <c r="G251" s="662" t="s">
        <v>665</v>
      </c>
      <c r="H251" s="662" t="s">
        <v>1516</v>
      </c>
      <c r="I251" s="662" t="s">
        <v>237</v>
      </c>
      <c r="J251" s="662" t="s">
        <v>1517</v>
      </c>
      <c r="K251" s="662"/>
      <c r="L251" s="664">
        <v>68.235401822194603</v>
      </c>
      <c r="M251" s="664">
        <v>6</v>
      </c>
      <c r="N251" s="665">
        <v>409.41241093316762</v>
      </c>
    </row>
    <row r="252" spans="1:14" ht="14.4" customHeight="1" x14ac:dyDescent="0.3">
      <c r="A252" s="660" t="s">
        <v>586</v>
      </c>
      <c r="B252" s="661" t="s">
        <v>587</v>
      </c>
      <c r="C252" s="662" t="s">
        <v>591</v>
      </c>
      <c r="D252" s="663" t="s">
        <v>4265</v>
      </c>
      <c r="E252" s="662" t="s">
        <v>626</v>
      </c>
      <c r="F252" s="663" t="s">
        <v>4273</v>
      </c>
      <c r="G252" s="662" t="s">
        <v>665</v>
      </c>
      <c r="H252" s="662" t="s">
        <v>1518</v>
      </c>
      <c r="I252" s="662" t="s">
        <v>1519</v>
      </c>
      <c r="J252" s="662" t="s">
        <v>1520</v>
      </c>
      <c r="K252" s="662" t="s">
        <v>1521</v>
      </c>
      <c r="L252" s="664">
        <v>128.56899163774051</v>
      </c>
      <c r="M252" s="664">
        <v>68</v>
      </c>
      <c r="N252" s="665">
        <v>8742.6914313663547</v>
      </c>
    </row>
    <row r="253" spans="1:14" ht="14.4" customHeight="1" x14ac:dyDescent="0.3">
      <c r="A253" s="660" t="s">
        <v>586</v>
      </c>
      <c r="B253" s="661" t="s">
        <v>587</v>
      </c>
      <c r="C253" s="662" t="s">
        <v>591</v>
      </c>
      <c r="D253" s="663" t="s">
        <v>4265</v>
      </c>
      <c r="E253" s="662" t="s">
        <v>626</v>
      </c>
      <c r="F253" s="663" t="s">
        <v>4273</v>
      </c>
      <c r="G253" s="662" t="s">
        <v>665</v>
      </c>
      <c r="H253" s="662" t="s">
        <v>1522</v>
      </c>
      <c r="I253" s="662" t="s">
        <v>1523</v>
      </c>
      <c r="J253" s="662" t="s">
        <v>1524</v>
      </c>
      <c r="K253" s="662" t="s">
        <v>1525</v>
      </c>
      <c r="L253" s="664">
        <v>128.15815356922209</v>
      </c>
      <c r="M253" s="664">
        <v>1</v>
      </c>
      <c r="N253" s="665">
        <v>128.15815356922209</v>
      </c>
    </row>
    <row r="254" spans="1:14" ht="14.4" customHeight="1" x14ac:dyDescent="0.3">
      <c r="A254" s="660" t="s">
        <v>586</v>
      </c>
      <c r="B254" s="661" t="s">
        <v>587</v>
      </c>
      <c r="C254" s="662" t="s">
        <v>591</v>
      </c>
      <c r="D254" s="663" t="s">
        <v>4265</v>
      </c>
      <c r="E254" s="662" t="s">
        <v>626</v>
      </c>
      <c r="F254" s="663" t="s">
        <v>4273</v>
      </c>
      <c r="G254" s="662" t="s">
        <v>665</v>
      </c>
      <c r="H254" s="662" t="s">
        <v>1526</v>
      </c>
      <c r="I254" s="662" t="s">
        <v>1526</v>
      </c>
      <c r="J254" s="662" t="s">
        <v>1527</v>
      </c>
      <c r="K254" s="662" t="s">
        <v>1528</v>
      </c>
      <c r="L254" s="664">
        <v>175.03</v>
      </c>
      <c r="M254" s="664">
        <v>1</v>
      </c>
      <c r="N254" s="665">
        <v>175.03</v>
      </c>
    </row>
    <row r="255" spans="1:14" ht="14.4" customHeight="1" x14ac:dyDescent="0.3">
      <c r="A255" s="660" t="s">
        <v>586</v>
      </c>
      <c r="B255" s="661" t="s">
        <v>587</v>
      </c>
      <c r="C255" s="662" t="s">
        <v>591</v>
      </c>
      <c r="D255" s="663" t="s">
        <v>4265</v>
      </c>
      <c r="E255" s="662" t="s">
        <v>626</v>
      </c>
      <c r="F255" s="663" t="s">
        <v>4273</v>
      </c>
      <c r="G255" s="662" t="s">
        <v>665</v>
      </c>
      <c r="H255" s="662" t="s">
        <v>1529</v>
      </c>
      <c r="I255" s="662" t="s">
        <v>1529</v>
      </c>
      <c r="J255" s="662" t="s">
        <v>1527</v>
      </c>
      <c r="K255" s="662" t="s">
        <v>1530</v>
      </c>
      <c r="L255" s="664">
        <v>292.09290339728733</v>
      </c>
      <c r="M255" s="664">
        <v>3</v>
      </c>
      <c r="N255" s="665">
        <v>876.27871019186205</v>
      </c>
    </row>
    <row r="256" spans="1:14" ht="14.4" customHeight="1" x14ac:dyDescent="0.3">
      <c r="A256" s="660" t="s">
        <v>586</v>
      </c>
      <c r="B256" s="661" t="s">
        <v>587</v>
      </c>
      <c r="C256" s="662" t="s">
        <v>591</v>
      </c>
      <c r="D256" s="663" t="s">
        <v>4265</v>
      </c>
      <c r="E256" s="662" t="s">
        <v>626</v>
      </c>
      <c r="F256" s="663" t="s">
        <v>4273</v>
      </c>
      <c r="G256" s="662" t="s">
        <v>665</v>
      </c>
      <c r="H256" s="662" t="s">
        <v>1531</v>
      </c>
      <c r="I256" s="662" t="s">
        <v>1532</v>
      </c>
      <c r="J256" s="662" t="s">
        <v>1533</v>
      </c>
      <c r="K256" s="662" t="s">
        <v>1534</v>
      </c>
      <c r="L256" s="664">
        <v>555.41999999999996</v>
      </c>
      <c r="M256" s="664">
        <v>3</v>
      </c>
      <c r="N256" s="665">
        <v>1666.2599999999998</v>
      </c>
    </row>
    <row r="257" spans="1:14" ht="14.4" customHeight="1" x14ac:dyDescent="0.3">
      <c r="A257" s="660" t="s">
        <v>586</v>
      </c>
      <c r="B257" s="661" t="s">
        <v>587</v>
      </c>
      <c r="C257" s="662" t="s">
        <v>591</v>
      </c>
      <c r="D257" s="663" t="s">
        <v>4265</v>
      </c>
      <c r="E257" s="662" t="s">
        <v>626</v>
      </c>
      <c r="F257" s="663" t="s">
        <v>4273</v>
      </c>
      <c r="G257" s="662" t="s">
        <v>665</v>
      </c>
      <c r="H257" s="662" t="s">
        <v>1535</v>
      </c>
      <c r="I257" s="662" t="s">
        <v>1536</v>
      </c>
      <c r="J257" s="662" t="s">
        <v>1537</v>
      </c>
      <c r="K257" s="662" t="s">
        <v>1538</v>
      </c>
      <c r="L257" s="664">
        <v>54.556122121471418</v>
      </c>
      <c r="M257" s="664">
        <v>57</v>
      </c>
      <c r="N257" s="665">
        <v>3109.6989609238708</v>
      </c>
    </row>
    <row r="258" spans="1:14" ht="14.4" customHeight="1" x14ac:dyDescent="0.3">
      <c r="A258" s="660" t="s">
        <v>586</v>
      </c>
      <c r="B258" s="661" t="s">
        <v>587</v>
      </c>
      <c r="C258" s="662" t="s">
        <v>591</v>
      </c>
      <c r="D258" s="663" t="s">
        <v>4265</v>
      </c>
      <c r="E258" s="662" t="s">
        <v>626</v>
      </c>
      <c r="F258" s="663" t="s">
        <v>4273</v>
      </c>
      <c r="G258" s="662" t="s">
        <v>665</v>
      </c>
      <c r="H258" s="662" t="s">
        <v>1539</v>
      </c>
      <c r="I258" s="662" t="s">
        <v>237</v>
      </c>
      <c r="J258" s="662" t="s">
        <v>1540</v>
      </c>
      <c r="K258" s="662"/>
      <c r="L258" s="664">
        <v>180.35</v>
      </c>
      <c r="M258" s="664">
        <v>1</v>
      </c>
      <c r="N258" s="665">
        <v>180.35</v>
      </c>
    </row>
    <row r="259" spans="1:14" ht="14.4" customHeight="1" x14ac:dyDescent="0.3">
      <c r="A259" s="660" t="s">
        <v>586</v>
      </c>
      <c r="B259" s="661" t="s">
        <v>587</v>
      </c>
      <c r="C259" s="662" t="s">
        <v>591</v>
      </c>
      <c r="D259" s="663" t="s">
        <v>4265</v>
      </c>
      <c r="E259" s="662" t="s">
        <v>626</v>
      </c>
      <c r="F259" s="663" t="s">
        <v>4273</v>
      </c>
      <c r="G259" s="662" t="s">
        <v>665</v>
      </c>
      <c r="H259" s="662" t="s">
        <v>1541</v>
      </c>
      <c r="I259" s="662" t="s">
        <v>1541</v>
      </c>
      <c r="J259" s="662" t="s">
        <v>1542</v>
      </c>
      <c r="K259" s="662" t="s">
        <v>1543</v>
      </c>
      <c r="L259" s="664">
        <v>143.61984676581366</v>
      </c>
      <c r="M259" s="664">
        <v>3</v>
      </c>
      <c r="N259" s="665">
        <v>430.85954029744096</v>
      </c>
    </row>
    <row r="260" spans="1:14" ht="14.4" customHeight="1" x14ac:dyDescent="0.3">
      <c r="A260" s="660" t="s">
        <v>586</v>
      </c>
      <c r="B260" s="661" t="s">
        <v>587</v>
      </c>
      <c r="C260" s="662" t="s">
        <v>591</v>
      </c>
      <c r="D260" s="663" t="s">
        <v>4265</v>
      </c>
      <c r="E260" s="662" t="s">
        <v>626</v>
      </c>
      <c r="F260" s="663" t="s">
        <v>4273</v>
      </c>
      <c r="G260" s="662" t="s">
        <v>665</v>
      </c>
      <c r="H260" s="662" t="s">
        <v>1544</v>
      </c>
      <c r="I260" s="662" t="s">
        <v>1545</v>
      </c>
      <c r="J260" s="662" t="s">
        <v>1329</v>
      </c>
      <c r="K260" s="662" t="s">
        <v>1546</v>
      </c>
      <c r="L260" s="664">
        <v>59.48</v>
      </c>
      <c r="M260" s="664">
        <v>2</v>
      </c>
      <c r="N260" s="665">
        <v>118.96</v>
      </c>
    </row>
    <row r="261" spans="1:14" ht="14.4" customHeight="1" x14ac:dyDescent="0.3">
      <c r="A261" s="660" t="s">
        <v>586</v>
      </c>
      <c r="B261" s="661" t="s">
        <v>587</v>
      </c>
      <c r="C261" s="662" t="s">
        <v>591</v>
      </c>
      <c r="D261" s="663" t="s">
        <v>4265</v>
      </c>
      <c r="E261" s="662" t="s">
        <v>626</v>
      </c>
      <c r="F261" s="663" t="s">
        <v>4273</v>
      </c>
      <c r="G261" s="662" t="s">
        <v>665</v>
      </c>
      <c r="H261" s="662" t="s">
        <v>1547</v>
      </c>
      <c r="I261" s="662" t="s">
        <v>1548</v>
      </c>
      <c r="J261" s="662" t="s">
        <v>1549</v>
      </c>
      <c r="K261" s="662" t="s">
        <v>763</v>
      </c>
      <c r="L261" s="664">
        <v>128.2504901959062</v>
      </c>
      <c r="M261" s="664">
        <v>28</v>
      </c>
      <c r="N261" s="665">
        <v>3591.0137254853735</v>
      </c>
    </row>
    <row r="262" spans="1:14" ht="14.4" customHeight="1" x14ac:dyDescent="0.3">
      <c r="A262" s="660" t="s">
        <v>586</v>
      </c>
      <c r="B262" s="661" t="s">
        <v>587</v>
      </c>
      <c r="C262" s="662" t="s">
        <v>591</v>
      </c>
      <c r="D262" s="663" t="s">
        <v>4265</v>
      </c>
      <c r="E262" s="662" t="s">
        <v>626</v>
      </c>
      <c r="F262" s="663" t="s">
        <v>4273</v>
      </c>
      <c r="G262" s="662" t="s">
        <v>665</v>
      </c>
      <c r="H262" s="662" t="s">
        <v>1550</v>
      </c>
      <c r="I262" s="662" t="s">
        <v>1551</v>
      </c>
      <c r="J262" s="662" t="s">
        <v>1552</v>
      </c>
      <c r="K262" s="662" t="s">
        <v>1553</v>
      </c>
      <c r="L262" s="664">
        <v>305.9824229486577</v>
      </c>
      <c r="M262" s="664">
        <v>18</v>
      </c>
      <c r="N262" s="665">
        <v>5507.6836130758384</v>
      </c>
    </row>
    <row r="263" spans="1:14" ht="14.4" customHeight="1" x14ac:dyDescent="0.3">
      <c r="A263" s="660" t="s">
        <v>586</v>
      </c>
      <c r="B263" s="661" t="s">
        <v>587</v>
      </c>
      <c r="C263" s="662" t="s">
        <v>591</v>
      </c>
      <c r="D263" s="663" t="s">
        <v>4265</v>
      </c>
      <c r="E263" s="662" t="s">
        <v>626</v>
      </c>
      <c r="F263" s="663" t="s">
        <v>4273</v>
      </c>
      <c r="G263" s="662" t="s">
        <v>665</v>
      </c>
      <c r="H263" s="662" t="s">
        <v>1554</v>
      </c>
      <c r="I263" s="662" t="s">
        <v>1555</v>
      </c>
      <c r="J263" s="662" t="s">
        <v>1556</v>
      </c>
      <c r="K263" s="662" t="s">
        <v>1557</v>
      </c>
      <c r="L263" s="664">
        <v>109.58</v>
      </c>
      <c r="M263" s="664">
        <v>3</v>
      </c>
      <c r="N263" s="665">
        <v>328.74</v>
      </c>
    </row>
    <row r="264" spans="1:14" ht="14.4" customHeight="1" x14ac:dyDescent="0.3">
      <c r="A264" s="660" t="s">
        <v>586</v>
      </c>
      <c r="B264" s="661" t="s">
        <v>587</v>
      </c>
      <c r="C264" s="662" t="s">
        <v>591</v>
      </c>
      <c r="D264" s="663" t="s">
        <v>4265</v>
      </c>
      <c r="E264" s="662" t="s">
        <v>626</v>
      </c>
      <c r="F264" s="663" t="s">
        <v>4273</v>
      </c>
      <c r="G264" s="662" t="s">
        <v>665</v>
      </c>
      <c r="H264" s="662" t="s">
        <v>1558</v>
      </c>
      <c r="I264" s="662" t="s">
        <v>1559</v>
      </c>
      <c r="J264" s="662" t="s">
        <v>1560</v>
      </c>
      <c r="K264" s="662" t="s">
        <v>1561</v>
      </c>
      <c r="L264" s="664">
        <v>108.77502192702215</v>
      </c>
      <c r="M264" s="664">
        <v>115</v>
      </c>
      <c r="N264" s="665">
        <v>12509.127521607548</v>
      </c>
    </row>
    <row r="265" spans="1:14" ht="14.4" customHeight="1" x14ac:dyDescent="0.3">
      <c r="A265" s="660" t="s">
        <v>586</v>
      </c>
      <c r="B265" s="661" t="s">
        <v>587</v>
      </c>
      <c r="C265" s="662" t="s">
        <v>591</v>
      </c>
      <c r="D265" s="663" t="s">
        <v>4265</v>
      </c>
      <c r="E265" s="662" t="s">
        <v>626</v>
      </c>
      <c r="F265" s="663" t="s">
        <v>4273</v>
      </c>
      <c r="G265" s="662" t="s">
        <v>665</v>
      </c>
      <c r="H265" s="662" t="s">
        <v>1562</v>
      </c>
      <c r="I265" s="662" t="s">
        <v>1563</v>
      </c>
      <c r="J265" s="662" t="s">
        <v>1564</v>
      </c>
      <c r="K265" s="662" t="s">
        <v>1565</v>
      </c>
      <c r="L265" s="664">
        <v>3781.813333333333</v>
      </c>
      <c r="M265" s="664">
        <v>6</v>
      </c>
      <c r="N265" s="665">
        <v>22690.879999999997</v>
      </c>
    </row>
    <row r="266" spans="1:14" ht="14.4" customHeight="1" x14ac:dyDescent="0.3">
      <c r="A266" s="660" t="s">
        <v>586</v>
      </c>
      <c r="B266" s="661" t="s">
        <v>587</v>
      </c>
      <c r="C266" s="662" t="s">
        <v>591</v>
      </c>
      <c r="D266" s="663" t="s">
        <v>4265</v>
      </c>
      <c r="E266" s="662" t="s">
        <v>626</v>
      </c>
      <c r="F266" s="663" t="s">
        <v>4273</v>
      </c>
      <c r="G266" s="662" t="s">
        <v>665</v>
      </c>
      <c r="H266" s="662" t="s">
        <v>1566</v>
      </c>
      <c r="I266" s="662" t="s">
        <v>1567</v>
      </c>
      <c r="J266" s="662" t="s">
        <v>940</v>
      </c>
      <c r="K266" s="662" t="s">
        <v>1568</v>
      </c>
      <c r="L266" s="664">
        <v>103.2621770889219</v>
      </c>
      <c r="M266" s="664">
        <v>5</v>
      </c>
      <c r="N266" s="665">
        <v>516.31088544460954</v>
      </c>
    </row>
    <row r="267" spans="1:14" ht="14.4" customHeight="1" x14ac:dyDescent="0.3">
      <c r="A267" s="660" t="s">
        <v>586</v>
      </c>
      <c r="B267" s="661" t="s">
        <v>587</v>
      </c>
      <c r="C267" s="662" t="s">
        <v>591</v>
      </c>
      <c r="D267" s="663" t="s">
        <v>4265</v>
      </c>
      <c r="E267" s="662" t="s">
        <v>626</v>
      </c>
      <c r="F267" s="663" t="s">
        <v>4273</v>
      </c>
      <c r="G267" s="662" t="s">
        <v>665</v>
      </c>
      <c r="H267" s="662" t="s">
        <v>1569</v>
      </c>
      <c r="I267" s="662" t="s">
        <v>1570</v>
      </c>
      <c r="J267" s="662" t="s">
        <v>1571</v>
      </c>
      <c r="K267" s="662" t="s">
        <v>1572</v>
      </c>
      <c r="L267" s="664">
        <v>431.41</v>
      </c>
      <c r="M267" s="664">
        <v>1</v>
      </c>
      <c r="N267" s="665">
        <v>431.41</v>
      </c>
    </row>
    <row r="268" spans="1:14" ht="14.4" customHeight="1" x14ac:dyDescent="0.3">
      <c r="A268" s="660" t="s">
        <v>586</v>
      </c>
      <c r="B268" s="661" t="s">
        <v>587</v>
      </c>
      <c r="C268" s="662" t="s">
        <v>591</v>
      </c>
      <c r="D268" s="663" t="s">
        <v>4265</v>
      </c>
      <c r="E268" s="662" t="s">
        <v>626</v>
      </c>
      <c r="F268" s="663" t="s">
        <v>4273</v>
      </c>
      <c r="G268" s="662" t="s">
        <v>665</v>
      </c>
      <c r="H268" s="662" t="s">
        <v>1573</v>
      </c>
      <c r="I268" s="662" t="s">
        <v>1574</v>
      </c>
      <c r="J268" s="662" t="s">
        <v>1575</v>
      </c>
      <c r="K268" s="662" t="s">
        <v>1576</v>
      </c>
      <c r="L268" s="664">
        <v>112.21</v>
      </c>
      <c r="M268" s="664">
        <v>1</v>
      </c>
      <c r="N268" s="665">
        <v>112.21</v>
      </c>
    </row>
    <row r="269" spans="1:14" ht="14.4" customHeight="1" x14ac:dyDescent="0.3">
      <c r="A269" s="660" t="s">
        <v>586</v>
      </c>
      <c r="B269" s="661" t="s">
        <v>587</v>
      </c>
      <c r="C269" s="662" t="s">
        <v>591</v>
      </c>
      <c r="D269" s="663" t="s">
        <v>4265</v>
      </c>
      <c r="E269" s="662" t="s">
        <v>626</v>
      </c>
      <c r="F269" s="663" t="s">
        <v>4273</v>
      </c>
      <c r="G269" s="662" t="s">
        <v>665</v>
      </c>
      <c r="H269" s="662" t="s">
        <v>1577</v>
      </c>
      <c r="I269" s="662" t="s">
        <v>1578</v>
      </c>
      <c r="J269" s="662" t="s">
        <v>1579</v>
      </c>
      <c r="K269" s="662" t="s">
        <v>1580</v>
      </c>
      <c r="L269" s="664">
        <v>304.3</v>
      </c>
      <c r="M269" s="664">
        <v>4</v>
      </c>
      <c r="N269" s="665">
        <v>1217.2</v>
      </c>
    </row>
    <row r="270" spans="1:14" ht="14.4" customHeight="1" x14ac:dyDescent="0.3">
      <c r="A270" s="660" t="s">
        <v>586</v>
      </c>
      <c r="B270" s="661" t="s">
        <v>587</v>
      </c>
      <c r="C270" s="662" t="s">
        <v>591</v>
      </c>
      <c r="D270" s="663" t="s">
        <v>4265</v>
      </c>
      <c r="E270" s="662" t="s">
        <v>626</v>
      </c>
      <c r="F270" s="663" t="s">
        <v>4273</v>
      </c>
      <c r="G270" s="662" t="s">
        <v>665</v>
      </c>
      <c r="H270" s="662" t="s">
        <v>1581</v>
      </c>
      <c r="I270" s="662" t="s">
        <v>1581</v>
      </c>
      <c r="J270" s="662" t="s">
        <v>1582</v>
      </c>
      <c r="K270" s="662" t="s">
        <v>1583</v>
      </c>
      <c r="L270" s="664">
        <v>262.16489212010481</v>
      </c>
      <c r="M270" s="664">
        <v>26</v>
      </c>
      <c r="N270" s="665">
        <v>6816.2871951227244</v>
      </c>
    </row>
    <row r="271" spans="1:14" ht="14.4" customHeight="1" x14ac:dyDescent="0.3">
      <c r="A271" s="660" t="s">
        <v>586</v>
      </c>
      <c r="B271" s="661" t="s">
        <v>587</v>
      </c>
      <c r="C271" s="662" t="s">
        <v>591</v>
      </c>
      <c r="D271" s="663" t="s">
        <v>4265</v>
      </c>
      <c r="E271" s="662" t="s">
        <v>626</v>
      </c>
      <c r="F271" s="663" t="s">
        <v>4273</v>
      </c>
      <c r="G271" s="662" t="s">
        <v>665</v>
      </c>
      <c r="H271" s="662" t="s">
        <v>1584</v>
      </c>
      <c r="I271" s="662" t="s">
        <v>1585</v>
      </c>
      <c r="J271" s="662" t="s">
        <v>1586</v>
      </c>
      <c r="K271" s="662" t="s">
        <v>1587</v>
      </c>
      <c r="L271" s="664">
        <v>1132.6839999999997</v>
      </c>
      <c r="M271" s="664">
        <v>10</v>
      </c>
      <c r="N271" s="665">
        <v>11326.839999999998</v>
      </c>
    </row>
    <row r="272" spans="1:14" ht="14.4" customHeight="1" x14ac:dyDescent="0.3">
      <c r="A272" s="660" t="s">
        <v>586</v>
      </c>
      <c r="B272" s="661" t="s">
        <v>587</v>
      </c>
      <c r="C272" s="662" t="s">
        <v>591</v>
      </c>
      <c r="D272" s="663" t="s">
        <v>4265</v>
      </c>
      <c r="E272" s="662" t="s">
        <v>626</v>
      </c>
      <c r="F272" s="663" t="s">
        <v>4273</v>
      </c>
      <c r="G272" s="662" t="s">
        <v>665</v>
      </c>
      <c r="H272" s="662" t="s">
        <v>1588</v>
      </c>
      <c r="I272" s="662" t="s">
        <v>1589</v>
      </c>
      <c r="J272" s="662" t="s">
        <v>1590</v>
      </c>
      <c r="K272" s="662" t="s">
        <v>1591</v>
      </c>
      <c r="L272" s="664">
        <v>56.299999999999969</v>
      </c>
      <c r="M272" s="664">
        <v>1</v>
      </c>
      <c r="N272" s="665">
        <v>56.299999999999969</v>
      </c>
    </row>
    <row r="273" spans="1:14" ht="14.4" customHeight="1" x14ac:dyDescent="0.3">
      <c r="A273" s="660" t="s">
        <v>586</v>
      </c>
      <c r="B273" s="661" t="s">
        <v>587</v>
      </c>
      <c r="C273" s="662" t="s">
        <v>591</v>
      </c>
      <c r="D273" s="663" t="s">
        <v>4265</v>
      </c>
      <c r="E273" s="662" t="s">
        <v>626</v>
      </c>
      <c r="F273" s="663" t="s">
        <v>4273</v>
      </c>
      <c r="G273" s="662" t="s">
        <v>665</v>
      </c>
      <c r="H273" s="662" t="s">
        <v>1592</v>
      </c>
      <c r="I273" s="662" t="s">
        <v>1593</v>
      </c>
      <c r="J273" s="662" t="s">
        <v>1594</v>
      </c>
      <c r="K273" s="662" t="s">
        <v>747</v>
      </c>
      <c r="L273" s="664">
        <v>110.49999999999997</v>
      </c>
      <c r="M273" s="664">
        <v>1</v>
      </c>
      <c r="N273" s="665">
        <v>110.49999999999997</v>
      </c>
    </row>
    <row r="274" spans="1:14" ht="14.4" customHeight="1" x14ac:dyDescent="0.3">
      <c r="A274" s="660" t="s">
        <v>586</v>
      </c>
      <c r="B274" s="661" t="s">
        <v>587</v>
      </c>
      <c r="C274" s="662" t="s">
        <v>591</v>
      </c>
      <c r="D274" s="663" t="s">
        <v>4265</v>
      </c>
      <c r="E274" s="662" t="s">
        <v>626</v>
      </c>
      <c r="F274" s="663" t="s">
        <v>4273</v>
      </c>
      <c r="G274" s="662" t="s">
        <v>665</v>
      </c>
      <c r="H274" s="662" t="s">
        <v>1595</v>
      </c>
      <c r="I274" s="662" t="s">
        <v>1596</v>
      </c>
      <c r="J274" s="662" t="s">
        <v>1597</v>
      </c>
      <c r="K274" s="662" t="s">
        <v>1598</v>
      </c>
      <c r="L274" s="664">
        <v>40.830326388716507</v>
      </c>
      <c r="M274" s="664">
        <v>3</v>
      </c>
      <c r="N274" s="665">
        <v>122.49097916614951</v>
      </c>
    </row>
    <row r="275" spans="1:14" ht="14.4" customHeight="1" x14ac:dyDescent="0.3">
      <c r="A275" s="660" t="s">
        <v>586</v>
      </c>
      <c r="B275" s="661" t="s">
        <v>587</v>
      </c>
      <c r="C275" s="662" t="s">
        <v>591</v>
      </c>
      <c r="D275" s="663" t="s">
        <v>4265</v>
      </c>
      <c r="E275" s="662" t="s">
        <v>626</v>
      </c>
      <c r="F275" s="663" t="s">
        <v>4273</v>
      </c>
      <c r="G275" s="662" t="s">
        <v>665</v>
      </c>
      <c r="H275" s="662" t="s">
        <v>1599</v>
      </c>
      <c r="I275" s="662" t="s">
        <v>1600</v>
      </c>
      <c r="J275" s="662" t="s">
        <v>1601</v>
      </c>
      <c r="K275" s="662" t="s">
        <v>1602</v>
      </c>
      <c r="L275" s="664">
        <v>944.38</v>
      </c>
      <c r="M275" s="664">
        <v>2</v>
      </c>
      <c r="N275" s="665">
        <v>1888.76</v>
      </c>
    </row>
    <row r="276" spans="1:14" ht="14.4" customHeight="1" x14ac:dyDescent="0.3">
      <c r="A276" s="660" t="s">
        <v>586</v>
      </c>
      <c r="B276" s="661" t="s">
        <v>587</v>
      </c>
      <c r="C276" s="662" t="s">
        <v>591</v>
      </c>
      <c r="D276" s="663" t="s">
        <v>4265</v>
      </c>
      <c r="E276" s="662" t="s">
        <v>626</v>
      </c>
      <c r="F276" s="663" t="s">
        <v>4273</v>
      </c>
      <c r="G276" s="662" t="s">
        <v>665</v>
      </c>
      <c r="H276" s="662" t="s">
        <v>1603</v>
      </c>
      <c r="I276" s="662" t="s">
        <v>1604</v>
      </c>
      <c r="J276" s="662" t="s">
        <v>1605</v>
      </c>
      <c r="K276" s="662" t="s">
        <v>1606</v>
      </c>
      <c r="L276" s="664">
        <v>96.856666666666641</v>
      </c>
      <c r="M276" s="664">
        <v>6</v>
      </c>
      <c r="N276" s="665">
        <v>581.13999999999987</v>
      </c>
    </row>
    <row r="277" spans="1:14" ht="14.4" customHeight="1" x14ac:dyDescent="0.3">
      <c r="A277" s="660" t="s">
        <v>586</v>
      </c>
      <c r="B277" s="661" t="s">
        <v>587</v>
      </c>
      <c r="C277" s="662" t="s">
        <v>591</v>
      </c>
      <c r="D277" s="663" t="s">
        <v>4265</v>
      </c>
      <c r="E277" s="662" t="s">
        <v>626</v>
      </c>
      <c r="F277" s="663" t="s">
        <v>4273</v>
      </c>
      <c r="G277" s="662" t="s">
        <v>665</v>
      </c>
      <c r="H277" s="662" t="s">
        <v>1607</v>
      </c>
      <c r="I277" s="662" t="s">
        <v>1608</v>
      </c>
      <c r="J277" s="662" t="s">
        <v>1609</v>
      </c>
      <c r="K277" s="662" t="s">
        <v>1610</v>
      </c>
      <c r="L277" s="664">
        <v>809.5</v>
      </c>
      <c r="M277" s="664">
        <v>1</v>
      </c>
      <c r="N277" s="665">
        <v>809.5</v>
      </c>
    </row>
    <row r="278" spans="1:14" ht="14.4" customHeight="1" x14ac:dyDescent="0.3">
      <c r="A278" s="660" t="s">
        <v>586</v>
      </c>
      <c r="B278" s="661" t="s">
        <v>587</v>
      </c>
      <c r="C278" s="662" t="s">
        <v>591</v>
      </c>
      <c r="D278" s="663" t="s">
        <v>4265</v>
      </c>
      <c r="E278" s="662" t="s">
        <v>626</v>
      </c>
      <c r="F278" s="663" t="s">
        <v>4273</v>
      </c>
      <c r="G278" s="662" t="s">
        <v>665</v>
      </c>
      <c r="H278" s="662" t="s">
        <v>1611</v>
      </c>
      <c r="I278" s="662" t="s">
        <v>1612</v>
      </c>
      <c r="J278" s="662" t="s">
        <v>1613</v>
      </c>
      <c r="K278" s="662" t="s">
        <v>1614</v>
      </c>
      <c r="L278" s="664">
        <v>42.434227280279046</v>
      </c>
      <c r="M278" s="664">
        <v>7</v>
      </c>
      <c r="N278" s="665">
        <v>297.03959096195331</v>
      </c>
    </row>
    <row r="279" spans="1:14" ht="14.4" customHeight="1" x14ac:dyDescent="0.3">
      <c r="A279" s="660" t="s">
        <v>586</v>
      </c>
      <c r="B279" s="661" t="s">
        <v>587</v>
      </c>
      <c r="C279" s="662" t="s">
        <v>591</v>
      </c>
      <c r="D279" s="663" t="s">
        <v>4265</v>
      </c>
      <c r="E279" s="662" t="s">
        <v>626</v>
      </c>
      <c r="F279" s="663" t="s">
        <v>4273</v>
      </c>
      <c r="G279" s="662" t="s">
        <v>665</v>
      </c>
      <c r="H279" s="662" t="s">
        <v>1615</v>
      </c>
      <c r="I279" s="662" t="s">
        <v>1616</v>
      </c>
      <c r="J279" s="662" t="s">
        <v>1617</v>
      </c>
      <c r="K279" s="662" t="s">
        <v>1618</v>
      </c>
      <c r="L279" s="664">
        <v>13.225675276098888</v>
      </c>
      <c r="M279" s="664">
        <v>8</v>
      </c>
      <c r="N279" s="665">
        <v>105.80540220879111</v>
      </c>
    </row>
    <row r="280" spans="1:14" ht="14.4" customHeight="1" x14ac:dyDescent="0.3">
      <c r="A280" s="660" t="s">
        <v>586</v>
      </c>
      <c r="B280" s="661" t="s">
        <v>587</v>
      </c>
      <c r="C280" s="662" t="s">
        <v>591</v>
      </c>
      <c r="D280" s="663" t="s">
        <v>4265</v>
      </c>
      <c r="E280" s="662" t="s">
        <v>626</v>
      </c>
      <c r="F280" s="663" t="s">
        <v>4273</v>
      </c>
      <c r="G280" s="662" t="s">
        <v>665</v>
      </c>
      <c r="H280" s="662" t="s">
        <v>1619</v>
      </c>
      <c r="I280" s="662" t="s">
        <v>237</v>
      </c>
      <c r="J280" s="662" t="s">
        <v>1620</v>
      </c>
      <c r="K280" s="662" t="s">
        <v>1621</v>
      </c>
      <c r="L280" s="664">
        <v>23.699999999999996</v>
      </c>
      <c r="M280" s="664">
        <v>33</v>
      </c>
      <c r="N280" s="665">
        <v>782.09999999999991</v>
      </c>
    </row>
    <row r="281" spans="1:14" ht="14.4" customHeight="1" x14ac:dyDescent="0.3">
      <c r="A281" s="660" t="s">
        <v>586</v>
      </c>
      <c r="B281" s="661" t="s">
        <v>587</v>
      </c>
      <c r="C281" s="662" t="s">
        <v>591</v>
      </c>
      <c r="D281" s="663" t="s">
        <v>4265</v>
      </c>
      <c r="E281" s="662" t="s">
        <v>626</v>
      </c>
      <c r="F281" s="663" t="s">
        <v>4273</v>
      </c>
      <c r="G281" s="662" t="s">
        <v>665</v>
      </c>
      <c r="H281" s="662" t="s">
        <v>1622</v>
      </c>
      <c r="I281" s="662" t="s">
        <v>237</v>
      </c>
      <c r="J281" s="662" t="s">
        <v>1623</v>
      </c>
      <c r="K281" s="662"/>
      <c r="L281" s="664">
        <v>52.200000813445421</v>
      </c>
      <c r="M281" s="664">
        <v>2</v>
      </c>
      <c r="N281" s="665">
        <v>104.40000162689084</v>
      </c>
    </row>
    <row r="282" spans="1:14" ht="14.4" customHeight="1" x14ac:dyDescent="0.3">
      <c r="A282" s="660" t="s">
        <v>586</v>
      </c>
      <c r="B282" s="661" t="s">
        <v>587</v>
      </c>
      <c r="C282" s="662" t="s">
        <v>591</v>
      </c>
      <c r="D282" s="663" t="s">
        <v>4265</v>
      </c>
      <c r="E282" s="662" t="s">
        <v>626</v>
      </c>
      <c r="F282" s="663" t="s">
        <v>4273</v>
      </c>
      <c r="G282" s="662" t="s">
        <v>665</v>
      </c>
      <c r="H282" s="662" t="s">
        <v>1624</v>
      </c>
      <c r="I282" s="662" t="s">
        <v>1625</v>
      </c>
      <c r="J282" s="662" t="s">
        <v>1626</v>
      </c>
      <c r="K282" s="662" t="s">
        <v>1627</v>
      </c>
      <c r="L282" s="664">
        <v>32</v>
      </c>
      <c r="M282" s="664">
        <v>1</v>
      </c>
      <c r="N282" s="665">
        <v>32</v>
      </c>
    </row>
    <row r="283" spans="1:14" ht="14.4" customHeight="1" x14ac:dyDescent="0.3">
      <c r="A283" s="660" t="s">
        <v>586</v>
      </c>
      <c r="B283" s="661" t="s">
        <v>587</v>
      </c>
      <c r="C283" s="662" t="s">
        <v>591</v>
      </c>
      <c r="D283" s="663" t="s">
        <v>4265</v>
      </c>
      <c r="E283" s="662" t="s">
        <v>626</v>
      </c>
      <c r="F283" s="663" t="s">
        <v>4273</v>
      </c>
      <c r="G283" s="662" t="s">
        <v>665</v>
      </c>
      <c r="H283" s="662" t="s">
        <v>1628</v>
      </c>
      <c r="I283" s="662" t="s">
        <v>1629</v>
      </c>
      <c r="J283" s="662" t="s">
        <v>1630</v>
      </c>
      <c r="K283" s="662" t="s">
        <v>1631</v>
      </c>
      <c r="L283" s="664">
        <v>59.560308536143594</v>
      </c>
      <c r="M283" s="664">
        <v>2</v>
      </c>
      <c r="N283" s="665">
        <v>119.12061707228719</v>
      </c>
    </row>
    <row r="284" spans="1:14" ht="14.4" customHeight="1" x14ac:dyDescent="0.3">
      <c r="A284" s="660" t="s">
        <v>586</v>
      </c>
      <c r="B284" s="661" t="s">
        <v>587</v>
      </c>
      <c r="C284" s="662" t="s">
        <v>591</v>
      </c>
      <c r="D284" s="663" t="s">
        <v>4265</v>
      </c>
      <c r="E284" s="662" t="s">
        <v>626</v>
      </c>
      <c r="F284" s="663" t="s">
        <v>4273</v>
      </c>
      <c r="G284" s="662" t="s">
        <v>665</v>
      </c>
      <c r="H284" s="662" t="s">
        <v>1632</v>
      </c>
      <c r="I284" s="662" t="s">
        <v>1633</v>
      </c>
      <c r="J284" s="662" t="s">
        <v>1634</v>
      </c>
      <c r="K284" s="662" t="s">
        <v>1635</v>
      </c>
      <c r="L284" s="664">
        <v>568.66707090188459</v>
      </c>
      <c r="M284" s="664">
        <v>142</v>
      </c>
      <c r="N284" s="665">
        <v>80750.724068067604</v>
      </c>
    </row>
    <row r="285" spans="1:14" ht="14.4" customHeight="1" x14ac:dyDescent="0.3">
      <c r="A285" s="660" t="s">
        <v>586</v>
      </c>
      <c r="B285" s="661" t="s">
        <v>587</v>
      </c>
      <c r="C285" s="662" t="s">
        <v>591</v>
      </c>
      <c r="D285" s="663" t="s">
        <v>4265</v>
      </c>
      <c r="E285" s="662" t="s">
        <v>626</v>
      </c>
      <c r="F285" s="663" t="s">
        <v>4273</v>
      </c>
      <c r="G285" s="662" t="s">
        <v>665</v>
      </c>
      <c r="H285" s="662" t="s">
        <v>1636</v>
      </c>
      <c r="I285" s="662" t="s">
        <v>1637</v>
      </c>
      <c r="J285" s="662" t="s">
        <v>1549</v>
      </c>
      <c r="K285" s="662" t="s">
        <v>1638</v>
      </c>
      <c r="L285" s="664">
        <v>137.04594338113725</v>
      </c>
      <c r="M285" s="664">
        <v>17</v>
      </c>
      <c r="N285" s="665">
        <v>2329.7810374793335</v>
      </c>
    </row>
    <row r="286" spans="1:14" ht="14.4" customHeight="1" x14ac:dyDescent="0.3">
      <c r="A286" s="660" t="s">
        <v>586</v>
      </c>
      <c r="B286" s="661" t="s">
        <v>587</v>
      </c>
      <c r="C286" s="662" t="s">
        <v>591</v>
      </c>
      <c r="D286" s="663" t="s">
        <v>4265</v>
      </c>
      <c r="E286" s="662" t="s">
        <v>626</v>
      </c>
      <c r="F286" s="663" t="s">
        <v>4273</v>
      </c>
      <c r="G286" s="662" t="s">
        <v>665</v>
      </c>
      <c r="H286" s="662" t="s">
        <v>1639</v>
      </c>
      <c r="I286" s="662" t="s">
        <v>1640</v>
      </c>
      <c r="J286" s="662" t="s">
        <v>1641</v>
      </c>
      <c r="K286" s="662" t="s">
        <v>1642</v>
      </c>
      <c r="L286" s="664">
        <v>80.540465345987514</v>
      </c>
      <c r="M286" s="664">
        <v>117</v>
      </c>
      <c r="N286" s="665">
        <v>9423.2344454805389</v>
      </c>
    </row>
    <row r="287" spans="1:14" ht="14.4" customHeight="1" x14ac:dyDescent="0.3">
      <c r="A287" s="660" t="s">
        <v>586</v>
      </c>
      <c r="B287" s="661" t="s">
        <v>587</v>
      </c>
      <c r="C287" s="662" t="s">
        <v>591</v>
      </c>
      <c r="D287" s="663" t="s">
        <v>4265</v>
      </c>
      <c r="E287" s="662" t="s">
        <v>626</v>
      </c>
      <c r="F287" s="663" t="s">
        <v>4273</v>
      </c>
      <c r="G287" s="662" t="s">
        <v>665</v>
      </c>
      <c r="H287" s="662" t="s">
        <v>1643</v>
      </c>
      <c r="I287" s="662" t="s">
        <v>1644</v>
      </c>
      <c r="J287" s="662" t="s">
        <v>1645</v>
      </c>
      <c r="K287" s="662" t="s">
        <v>1646</v>
      </c>
      <c r="L287" s="664">
        <v>417.2593146011468</v>
      </c>
      <c r="M287" s="664">
        <v>5</v>
      </c>
      <c r="N287" s="665">
        <v>2086.296573005734</v>
      </c>
    </row>
    <row r="288" spans="1:14" ht="14.4" customHeight="1" x14ac:dyDescent="0.3">
      <c r="A288" s="660" t="s">
        <v>586</v>
      </c>
      <c r="B288" s="661" t="s">
        <v>587</v>
      </c>
      <c r="C288" s="662" t="s">
        <v>591</v>
      </c>
      <c r="D288" s="663" t="s">
        <v>4265</v>
      </c>
      <c r="E288" s="662" t="s">
        <v>626</v>
      </c>
      <c r="F288" s="663" t="s">
        <v>4273</v>
      </c>
      <c r="G288" s="662" t="s">
        <v>665</v>
      </c>
      <c r="H288" s="662" t="s">
        <v>1647</v>
      </c>
      <c r="I288" s="662" t="s">
        <v>1648</v>
      </c>
      <c r="J288" s="662" t="s">
        <v>1649</v>
      </c>
      <c r="K288" s="662" t="s">
        <v>1650</v>
      </c>
      <c r="L288" s="664">
        <v>78.400000000000006</v>
      </c>
      <c r="M288" s="664">
        <v>2</v>
      </c>
      <c r="N288" s="665">
        <v>156.80000000000001</v>
      </c>
    </row>
    <row r="289" spans="1:14" ht="14.4" customHeight="1" x14ac:dyDescent="0.3">
      <c r="A289" s="660" t="s">
        <v>586</v>
      </c>
      <c r="B289" s="661" t="s">
        <v>587</v>
      </c>
      <c r="C289" s="662" t="s">
        <v>591</v>
      </c>
      <c r="D289" s="663" t="s">
        <v>4265</v>
      </c>
      <c r="E289" s="662" t="s">
        <v>626</v>
      </c>
      <c r="F289" s="663" t="s">
        <v>4273</v>
      </c>
      <c r="G289" s="662" t="s">
        <v>665</v>
      </c>
      <c r="H289" s="662" t="s">
        <v>1651</v>
      </c>
      <c r="I289" s="662" t="s">
        <v>1652</v>
      </c>
      <c r="J289" s="662" t="s">
        <v>1653</v>
      </c>
      <c r="K289" s="662" t="s">
        <v>1654</v>
      </c>
      <c r="L289" s="664">
        <v>314.67000000000007</v>
      </c>
      <c r="M289" s="664">
        <v>2</v>
      </c>
      <c r="N289" s="665">
        <v>629.34000000000015</v>
      </c>
    </row>
    <row r="290" spans="1:14" ht="14.4" customHeight="1" x14ac:dyDescent="0.3">
      <c r="A290" s="660" t="s">
        <v>586</v>
      </c>
      <c r="B290" s="661" t="s">
        <v>587</v>
      </c>
      <c r="C290" s="662" t="s">
        <v>591</v>
      </c>
      <c r="D290" s="663" t="s">
        <v>4265</v>
      </c>
      <c r="E290" s="662" t="s">
        <v>626</v>
      </c>
      <c r="F290" s="663" t="s">
        <v>4273</v>
      </c>
      <c r="G290" s="662" t="s">
        <v>665</v>
      </c>
      <c r="H290" s="662" t="s">
        <v>1655</v>
      </c>
      <c r="I290" s="662" t="s">
        <v>1656</v>
      </c>
      <c r="J290" s="662" t="s">
        <v>1076</v>
      </c>
      <c r="K290" s="662" t="s">
        <v>1657</v>
      </c>
      <c r="L290" s="664">
        <v>39.049999999999997</v>
      </c>
      <c r="M290" s="664">
        <v>1</v>
      </c>
      <c r="N290" s="665">
        <v>39.049999999999997</v>
      </c>
    </row>
    <row r="291" spans="1:14" ht="14.4" customHeight="1" x14ac:dyDescent="0.3">
      <c r="A291" s="660" t="s">
        <v>586</v>
      </c>
      <c r="B291" s="661" t="s">
        <v>587</v>
      </c>
      <c r="C291" s="662" t="s">
        <v>591</v>
      </c>
      <c r="D291" s="663" t="s">
        <v>4265</v>
      </c>
      <c r="E291" s="662" t="s">
        <v>626</v>
      </c>
      <c r="F291" s="663" t="s">
        <v>4273</v>
      </c>
      <c r="G291" s="662" t="s">
        <v>665</v>
      </c>
      <c r="H291" s="662" t="s">
        <v>1658</v>
      </c>
      <c r="I291" s="662" t="s">
        <v>1659</v>
      </c>
      <c r="J291" s="662" t="s">
        <v>1660</v>
      </c>
      <c r="K291" s="662" t="s">
        <v>1657</v>
      </c>
      <c r="L291" s="664">
        <v>38.94</v>
      </c>
      <c r="M291" s="664">
        <v>1</v>
      </c>
      <c r="N291" s="665">
        <v>38.94</v>
      </c>
    </row>
    <row r="292" spans="1:14" ht="14.4" customHeight="1" x14ac:dyDescent="0.3">
      <c r="A292" s="660" t="s">
        <v>586</v>
      </c>
      <c r="B292" s="661" t="s">
        <v>587</v>
      </c>
      <c r="C292" s="662" t="s">
        <v>591</v>
      </c>
      <c r="D292" s="663" t="s">
        <v>4265</v>
      </c>
      <c r="E292" s="662" t="s">
        <v>626</v>
      </c>
      <c r="F292" s="663" t="s">
        <v>4273</v>
      </c>
      <c r="G292" s="662" t="s">
        <v>665</v>
      </c>
      <c r="H292" s="662" t="s">
        <v>1661</v>
      </c>
      <c r="I292" s="662" t="s">
        <v>1662</v>
      </c>
      <c r="J292" s="662" t="s">
        <v>1663</v>
      </c>
      <c r="K292" s="662" t="s">
        <v>1664</v>
      </c>
      <c r="L292" s="664">
        <v>80.790000000000006</v>
      </c>
      <c r="M292" s="664">
        <v>2</v>
      </c>
      <c r="N292" s="665">
        <v>161.58000000000001</v>
      </c>
    </row>
    <row r="293" spans="1:14" ht="14.4" customHeight="1" x14ac:dyDescent="0.3">
      <c r="A293" s="660" t="s">
        <v>586</v>
      </c>
      <c r="B293" s="661" t="s">
        <v>587</v>
      </c>
      <c r="C293" s="662" t="s">
        <v>591</v>
      </c>
      <c r="D293" s="663" t="s">
        <v>4265</v>
      </c>
      <c r="E293" s="662" t="s">
        <v>626</v>
      </c>
      <c r="F293" s="663" t="s">
        <v>4273</v>
      </c>
      <c r="G293" s="662" t="s">
        <v>665</v>
      </c>
      <c r="H293" s="662" t="s">
        <v>1665</v>
      </c>
      <c r="I293" s="662" t="s">
        <v>1666</v>
      </c>
      <c r="J293" s="662" t="s">
        <v>1667</v>
      </c>
      <c r="K293" s="662" t="s">
        <v>1077</v>
      </c>
      <c r="L293" s="664">
        <v>55.212556349212313</v>
      </c>
      <c r="M293" s="664">
        <v>181</v>
      </c>
      <c r="N293" s="665">
        <v>9993.4726992074284</v>
      </c>
    </row>
    <row r="294" spans="1:14" ht="14.4" customHeight="1" x14ac:dyDescent="0.3">
      <c r="A294" s="660" t="s">
        <v>586</v>
      </c>
      <c r="B294" s="661" t="s">
        <v>587</v>
      </c>
      <c r="C294" s="662" t="s">
        <v>591</v>
      </c>
      <c r="D294" s="663" t="s">
        <v>4265</v>
      </c>
      <c r="E294" s="662" t="s">
        <v>626</v>
      </c>
      <c r="F294" s="663" t="s">
        <v>4273</v>
      </c>
      <c r="G294" s="662" t="s">
        <v>665</v>
      </c>
      <c r="H294" s="662" t="s">
        <v>1668</v>
      </c>
      <c r="I294" s="662" t="s">
        <v>1669</v>
      </c>
      <c r="J294" s="662" t="s">
        <v>1670</v>
      </c>
      <c r="K294" s="662" t="s">
        <v>1671</v>
      </c>
      <c r="L294" s="664">
        <v>40.680000000000021</v>
      </c>
      <c r="M294" s="664">
        <v>1</v>
      </c>
      <c r="N294" s="665">
        <v>40.680000000000021</v>
      </c>
    </row>
    <row r="295" spans="1:14" ht="14.4" customHeight="1" x14ac:dyDescent="0.3">
      <c r="A295" s="660" t="s">
        <v>586</v>
      </c>
      <c r="B295" s="661" t="s">
        <v>587</v>
      </c>
      <c r="C295" s="662" t="s">
        <v>591</v>
      </c>
      <c r="D295" s="663" t="s">
        <v>4265</v>
      </c>
      <c r="E295" s="662" t="s">
        <v>626</v>
      </c>
      <c r="F295" s="663" t="s">
        <v>4273</v>
      </c>
      <c r="G295" s="662" t="s">
        <v>665</v>
      </c>
      <c r="H295" s="662" t="s">
        <v>1672</v>
      </c>
      <c r="I295" s="662" t="s">
        <v>237</v>
      </c>
      <c r="J295" s="662" t="s">
        <v>1673</v>
      </c>
      <c r="K295" s="662"/>
      <c r="L295" s="664">
        <v>198.36699274964425</v>
      </c>
      <c r="M295" s="664">
        <v>1</v>
      </c>
      <c r="N295" s="665">
        <v>198.36699274964425</v>
      </c>
    </row>
    <row r="296" spans="1:14" ht="14.4" customHeight="1" x14ac:dyDescent="0.3">
      <c r="A296" s="660" t="s">
        <v>586</v>
      </c>
      <c r="B296" s="661" t="s">
        <v>587</v>
      </c>
      <c r="C296" s="662" t="s">
        <v>591</v>
      </c>
      <c r="D296" s="663" t="s">
        <v>4265</v>
      </c>
      <c r="E296" s="662" t="s">
        <v>626</v>
      </c>
      <c r="F296" s="663" t="s">
        <v>4273</v>
      </c>
      <c r="G296" s="662" t="s">
        <v>665</v>
      </c>
      <c r="H296" s="662" t="s">
        <v>1674</v>
      </c>
      <c r="I296" s="662" t="s">
        <v>1675</v>
      </c>
      <c r="J296" s="662" t="s">
        <v>1676</v>
      </c>
      <c r="K296" s="662" t="s">
        <v>1677</v>
      </c>
      <c r="L296" s="664">
        <v>83.67</v>
      </c>
      <c r="M296" s="664">
        <v>2</v>
      </c>
      <c r="N296" s="665">
        <v>167.34</v>
      </c>
    </row>
    <row r="297" spans="1:14" ht="14.4" customHeight="1" x14ac:dyDescent="0.3">
      <c r="A297" s="660" t="s">
        <v>586</v>
      </c>
      <c r="B297" s="661" t="s">
        <v>587</v>
      </c>
      <c r="C297" s="662" t="s">
        <v>591</v>
      </c>
      <c r="D297" s="663" t="s">
        <v>4265</v>
      </c>
      <c r="E297" s="662" t="s">
        <v>626</v>
      </c>
      <c r="F297" s="663" t="s">
        <v>4273</v>
      </c>
      <c r="G297" s="662" t="s">
        <v>665</v>
      </c>
      <c r="H297" s="662" t="s">
        <v>1678</v>
      </c>
      <c r="I297" s="662" t="s">
        <v>1679</v>
      </c>
      <c r="J297" s="662" t="s">
        <v>1680</v>
      </c>
      <c r="K297" s="662" t="s">
        <v>1681</v>
      </c>
      <c r="L297" s="664">
        <v>399.48</v>
      </c>
      <c r="M297" s="664">
        <v>10</v>
      </c>
      <c r="N297" s="665">
        <v>3994.8</v>
      </c>
    </row>
    <row r="298" spans="1:14" ht="14.4" customHeight="1" x14ac:dyDescent="0.3">
      <c r="A298" s="660" t="s">
        <v>586</v>
      </c>
      <c r="B298" s="661" t="s">
        <v>587</v>
      </c>
      <c r="C298" s="662" t="s">
        <v>591</v>
      </c>
      <c r="D298" s="663" t="s">
        <v>4265</v>
      </c>
      <c r="E298" s="662" t="s">
        <v>626</v>
      </c>
      <c r="F298" s="663" t="s">
        <v>4273</v>
      </c>
      <c r="G298" s="662" t="s">
        <v>665</v>
      </c>
      <c r="H298" s="662" t="s">
        <v>1682</v>
      </c>
      <c r="I298" s="662" t="s">
        <v>1683</v>
      </c>
      <c r="J298" s="662" t="s">
        <v>1684</v>
      </c>
      <c r="K298" s="662" t="s">
        <v>1685</v>
      </c>
      <c r="L298" s="664">
        <v>240.13478509599935</v>
      </c>
      <c r="M298" s="664">
        <v>21</v>
      </c>
      <c r="N298" s="665">
        <v>5042.8304870159864</v>
      </c>
    </row>
    <row r="299" spans="1:14" ht="14.4" customHeight="1" x14ac:dyDescent="0.3">
      <c r="A299" s="660" t="s">
        <v>586</v>
      </c>
      <c r="B299" s="661" t="s">
        <v>587</v>
      </c>
      <c r="C299" s="662" t="s">
        <v>591</v>
      </c>
      <c r="D299" s="663" t="s">
        <v>4265</v>
      </c>
      <c r="E299" s="662" t="s">
        <v>626</v>
      </c>
      <c r="F299" s="663" t="s">
        <v>4273</v>
      </c>
      <c r="G299" s="662" t="s">
        <v>665</v>
      </c>
      <c r="H299" s="662" t="s">
        <v>1686</v>
      </c>
      <c r="I299" s="662" t="s">
        <v>237</v>
      </c>
      <c r="J299" s="662" t="s">
        <v>1687</v>
      </c>
      <c r="K299" s="662"/>
      <c r="L299" s="664">
        <v>67.297499384630555</v>
      </c>
      <c r="M299" s="664">
        <v>1</v>
      </c>
      <c r="N299" s="665">
        <v>67.297499384630555</v>
      </c>
    </row>
    <row r="300" spans="1:14" ht="14.4" customHeight="1" x14ac:dyDescent="0.3">
      <c r="A300" s="660" t="s">
        <v>586</v>
      </c>
      <c r="B300" s="661" t="s">
        <v>587</v>
      </c>
      <c r="C300" s="662" t="s">
        <v>591</v>
      </c>
      <c r="D300" s="663" t="s">
        <v>4265</v>
      </c>
      <c r="E300" s="662" t="s">
        <v>626</v>
      </c>
      <c r="F300" s="663" t="s">
        <v>4273</v>
      </c>
      <c r="G300" s="662" t="s">
        <v>665</v>
      </c>
      <c r="H300" s="662" t="s">
        <v>1688</v>
      </c>
      <c r="I300" s="662" t="s">
        <v>1688</v>
      </c>
      <c r="J300" s="662" t="s">
        <v>1689</v>
      </c>
      <c r="K300" s="662" t="s">
        <v>1690</v>
      </c>
      <c r="L300" s="664">
        <v>48.805229199756624</v>
      </c>
      <c r="M300" s="664">
        <v>4</v>
      </c>
      <c r="N300" s="665">
        <v>195.2209167990265</v>
      </c>
    </row>
    <row r="301" spans="1:14" ht="14.4" customHeight="1" x14ac:dyDescent="0.3">
      <c r="A301" s="660" t="s">
        <v>586</v>
      </c>
      <c r="B301" s="661" t="s">
        <v>587</v>
      </c>
      <c r="C301" s="662" t="s">
        <v>591</v>
      </c>
      <c r="D301" s="663" t="s">
        <v>4265</v>
      </c>
      <c r="E301" s="662" t="s">
        <v>626</v>
      </c>
      <c r="F301" s="663" t="s">
        <v>4273</v>
      </c>
      <c r="G301" s="662" t="s">
        <v>665</v>
      </c>
      <c r="H301" s="662" t="s">
        <v>1691</v>
      </c>
      <c r="I301" s="662" t="s">
        <v>1692</v>
      </c>
      <c r="J301" s="662" t="s">
        <v>1693</v>
      </c>
      <c r="K301" s="662" t="s">
        <v>1694</v>
      </c>
      <c r="L301" s="664">
        <v>113.949621233274</v>
      </c>
      <c r="M301" s="664">
        <v>1</v>
      </c>
      <c r="N301" s="665">
        <v>113.949621233274</v>
      </c>
    </row>
    <row r="302" spans="1:14" ht="14.4" customHeight="1" x14ac:dyDescent="0.3">
      <c r="A302" s="660" t="s">
        <v>586</v>
      </c>
      <c r="B302" s="661" t="s">
        <v>587</v>
      </c>
      <c r="C302" s="662" t="s">
        <v>591</v>
      </c>
      <c r="D302" s="663" t="s">
        <v>4265</v>
      </c>
      <c r="E302" s="662" t="s">
        <v>626</v>
      </c>
      <c r="F302" s="663" t="s">
        <v>4273</v>
      </c>
      <c r="G302" s="662" t="s">
        <v>665</v>
      </c>
      <c r="H302" s="662" t="s">
        <v>1695</v>
      </c>
      <c r="I302" s="662" t="s">
        <v>1696</v>
      </c>
      <c r="J302" s="662" t="s">
        <v>1336</v>
      </c>
      <c r="K302" s="662" t="s">
        <v>1697</v>
      </c>
      <c r="L302" s="664">
        <v>37.780000000000008</v>
      </c>
      <c r="M302" s="664">
        <v>2</v>
      </c>
      <c r="N302" s="665">
        <v>75.560000000000016</v>
      </c>
    </row>
    <row r="303" spans="1:14" ht="14.4" customHeight="1" x14ac:dyDescent="0.3">
      <c r="A303" s="660" t="s">
        <v>586</v>
      </c>
      <c r="B303" s="661" t="s">
        <v>587</v>
      </c>
      <c r="C303" s="662" t="s">
        <v>591</v>
      </c>
      <c r="D303" s="663" t="s">
        <v>4265</v>
      </c>
      <c r="E303" s="662" t="s">
        <v>626</v>
      </c>
      <c r="F303" s="663" t="s">
        <v>4273</v>
      </c>
      <c r="G303" s="662" t="s">
        <v>665</v>
      </c>
      <c r="H303" s="662" t="s">
        <v>1698</v>
      </c>
      <c r="I303" s="662" t="s">
        <v>1699</v>
      </c>
      <c r="J303" s="662" t="s">
        <v>1700</v>
      </c>
      <c r="K303" s="662" t="s">
        <v>1701</v>
      </c>
      <c r="L303" s="664">
        <v>2536.1861394849693</v>
      </c>
      <c r="M303" s="664">
        <v>49</v>
      </c>
      <c r="N303" s="665">
        <v>124273.1208347635</v>
      </c>
    </row>
    <row r="304" spans="1:14" ht="14.4" customHeight="1" x14ac:dyDescent="0.3">
      <c r="A304" s="660" t="s">
        <v>586</v>
      </c>
      <c r="B304" s="661" t="s">
        <v>587</v>
      </c>
      <c r="C304" s="662" t="s">
        <v>591</v>
      </c>
      <c r="D304" s="663" t="s">
        <v>4265</v>
      </c>
      <c r="E304" s="662" t="s">
        <v>626</v>
      </c>
      <c r="F304" s="663" t="s">
        <v>4273</v>
      </c>
      <c r="G304" s="662" t="s">
        <v>665</v>
      </c>
      <c r="H304" s="662" t="s">
        <v>1702</v>
      </c>
      <c r="I304" s="662" t="s">
        <v>1703</v>
      </c>
      <c r="J304" s="662" t="s">
        <v>1704</v>
      </c>
      <c r="K304" s="662" t="s">
        <v>1705</v>
      </c>
      <c r="L304" s="664">
        <v>57.70999999999998</v>
      </c>
      <c r="M304" s="664">
        <v>1</v>
      </c>
      <c r="N304" s="665">
        <v>57.70999999999998</v>
      </c>
    </row>
    <row r="305" spans="1:14" ht="14.4" customHeight="1" x14ac:dyDescent="0.3">
      <c r="A305" s="660" t="s">
        <v>586</v>
      </c>
      <c r="B305" s="661" t="s">
        <v>587</v>
      </c>
      <c r="C305" s="662" t="s">
        <v>591</v>
      </c>
      <c r="D305" s="663" t="s">
        <v>4265</v>
      </c>
      <c r="E305" s="662" t="s">
        <v>626</v>
      </c>
      <c r="F305" s="663" t="s">
        <v>4273</v>
      </c>
      <c r="G305" s="662" t="s">
        <v>665</v>
      </c>
      <c r="H305" s="662" t="s">
        <v>1706</v>
      </c>
      <c r="I305" s="662" t="s">
        <v>1707</v>
      </c>
      <c r="J305" s="662" t="s">
        <v>1708</v>
      </c>
      <c r="K305" s="662" t="s">
        <v>1709</v>
      </c>
      <c r="L305" s="664">
        <v>74.220018230245387</v>
      </c>
      <c r="M305" s="664">
        <v>1</v>
      </c>
      <c r="N305" s="665">
        <v>74.220018230245387</v>
      </c>
    </row>
    <row r="306" spans="1:14" ht="14.4" customHeight="1" x14ac:dyDescent="0.3">
      <c r="A306" s="660" t="s">
        <v>586</v>
      </c>
      <c r="B306" s="661" t="s">
        <v>587</v>
      </c>
      <c r="C306" s="662" t="s">
        <v>591</v>
      </c>
      <c r="D306" s="663" t="s">
        <v>4265</v>
      </c>
      <c r="E306" s="662" t="s">
        <v>626</v>
      </c>
      <c r="F306" s="663" t="s">
        <v>4273</v>
      </c>
      <c r="G306" s="662" t="s">
        <v>665</v>
      </c>
      <c r="H306" s="662" t="s">
        <v>1710</v>
      </c>
      <c r="I306" s="662" t="s">
        <v>1711</v>
      </c>
      <c r="J306" s="662" t="s">
        <v>1712</v>
      </c>
      <c r="K306" s="662" t="s">
        <v>1713</v>
      </c>
      <c r="L306" s="664">
        <v>183.94000624492188</v>
      </c>
      <c r="M306" s="664">
        <v>14</v>
      </c>
      <c r="N306" s="665">
        <v>2575.1600874289061</v>
      </c>
    </row>
    <row r="307" spans="1:14" ht="14.4" customHeight="1" x14ac:dyDescent="0.3">
      <c r="A307" s="660" t="s">
        <v>586</v>
      </c>
      <c r="B307" s="661" t="s">
        <v>587</v>
      </c>
      <c r="C307" s="662" t="s">
        <v>591</v>
      </c>
      <c r="D307" s="663" t="s">
        <v>4265</v>
      </c>
      <c r="E307" s="662" t="s">
        <v>626</v>
      </c>
      <c r="F307" s="663" t="s">
        <v>4273</v>
      </c>
      <c r="G307" s="662" t="s">
        <v>665</v>
      </c>
      <c r="H307" s="662" t="s">
        <v>1714</v>
      </c>
      <c r="I307" s="662" t="s">
        <v>1715</v>
      </c>
      <c r="J307" s="662" t="s">
        <v>1716</v>
      </c>
      <c r="K307" s="662" t="s">
        <v>953</v>
      </c>
      <c r="L307" s="664">
        <v>60.810000000000016</v>
      </c>
      <c r="M307" s="664">
        <v>2</v>
      </c>
      <c r="N307" s="665">
        <v>121.62000000000003</v>
      </c>
    </row>
    <row r="308" spans="1:14" ht="14.4" customHeight="1" x14ac:dyDescent="0.3">
      <c r="A308" s="660" t="s">
        <v>586</v>
      </c>
      <c r="B308" s="661" t="s">
        <v>587</v>
      </c>
      <c r="C308" s="662" t="s">
        <v>591</v>
      </c>
      <c r="D308" s="663" t="s">
        <v>4265</v>
      </c>
      <c r="E308" s="662" t="s">
        <v>626</v>
      </c>
      <c r="F308" s="663" t="s">
        <v>4273</v>
      </c>
      <c r="G308" s="662" t="s">
        <v>665</v>
      </c>
      <c r="H308" s="662" t="s">
        <v>1717</v>
      </c>
      <c r="I308" s="662" t="s">
        <v>1718</v>
      </c>
      <c r="J308" s="662" t="s">
        <v>1719</v>
      </c>
      <c r="K308" s="662" t="s">
        <v>1720</v>
      </c>
      <c r="L308" s="664">
        <v>154.14009213777018</v>
      </c>
      <c r="M308" s="664">
        <v>2</v>
      </c>
      <c r="N308" s="665">
        <v>308.28018427554036</v>
      </c>
    </row>
    <row r="309" spans="1:14" ht="14.4" customHeight="1" x14ac:dyDescent="0.3">
      <c r="A309" s="660" t="s">
        <v>586</v>
      </c>
      <c r="B309" s="661" t="s">
        <v>587</v>
      </c>
      <c r="C309" s="662" t="s">
        <v>591</v>
      </c>
      <c r="D309" s="663" t="s">
        <v>4265</v>
      </c>
      <c r="E309" s="662" t="s">
        <v>626</v>
      </c>
      <c r="F309" s="663" t="s">
        <v>4273</v>
      </c>
      <c r="G309" s="662" t="s">
        <v>665</v>
      </c>
      <c r="H309" s="662" t="s">
        <v>1721</v>
      </c>
      <c r="I309" s="662" t="s">
        <v>1722</v>
      </c>
      <c r="J309" s="662" t="s">
        <v>1723</v>
      </c>
      <c r="K309" s="662" t="s">
        <v>1724</v>
      </c>
      <c r="L309" s="664">
        <v>416.53</v>
      </c>
      <c r="M309" s="664">
        <v>1</v>
      </c>
      <c r="N309" s="665">
        <v>416.53</v>
      </c>
    </row>
    <row r="310" spans="1:14" ht="14.4" customHeight="1" x14ac:dyDescent="0.3">
      <c r="A310" s="660" t="s">
        <v>586</v>
      </c>
      <c r="B310" s="661" t="s">
        <v>587</v>
      </c>
      <c r="C310" s="662" t="s">
        <v>591</v>
      </c>
      <c r="D310" s="663" t="s">
        <v>4265</v>
      </c>
      <c r="E310" s="662" t="s">
        <v>626</v>
      </c>
      <c r="F310" s="663" t="s">
        <v>4273</v>
      </c>
      <c r="G310" s="662" t="s">
        <v>665</v>
      </c>
      <c r="H310" s="662" t="s">
        <v>1725</v>
      </c>
      <c r="I310" s="662" t="s">
        <v>1726</v>
      </c>
      <c r="J310" s="662" t="s">
        <v>1727</v>
      </c>
      <c r="K310" s="662" t="s">
        <v>1728</v>
      </c>
      <c r="L310" s="664">
        <v>67.690000000000012</v>
      </c>
      <c r="M310" s="664">
        <v>1</v>
      </c>
      <c r="N310" s="665">
        <v>67.690000000000012</v>
      </c>
    </row>
    <row r="311" spans="1:14" ht="14.4" customHeight="1" x14ac:dyDescent="0.3">
      <c r="A311" s="660" t="s">
        <v>586</v>
      </c>
      <c r="B311" s="661" t="s">
        <v>587</v>
      </c>
      <c r="C311" s="662" t="s">
        <v>591</v>
      </c>
      <c r="D311" s="663" t="s">
        <v>4265</v>
      </c>
      <c r="E311" s="662" t="s">
        <v>626</v>
      </c>
      <c r="F311" s="663" t="s">
        <v>4273</v>
      </c>
      <c r="G311" s="662" t="s">
        <v>665</v>
      </c>
      <c r="H311" s="662" t="s">
        <v>1729</v>
      </c>
      <c r="I311" s="662" t="s">
        <v>1730</v>
      </c>
      <c r="J311" s="662" t="s">
        <v>1731</v>
      </c>
      <c r="K311" s="662" t="s">
        <v>1732</v>
      </c>
      <c r="L311" s="664">
        <v>53.664954583620592</v>
      </c>
      <c r="M311" s="664">
        <v>6</v>
      </c>
      <c r="N311" s="665">
        <v>321.98972750172356</v>
      </c>
    </row>
    <row r="312" spans="1:14" ht="14.4" customHeight="1" x14ac:dyDescent="0.3">
      <c r="A312" s="660" t="s">
        <v>586</v>
      </c>
      <c r="B312" s="661" t="s">
        <v>587</v>
      </c>
      <c r="C312" s="662" t="s">
        <v>591</v>
      </c>
      <c r="D312" s="663" t="s">
        <v>4265</v>
      </c>
      <c r="E312" s="662" t="s">
        <v>626</v>
      </c>
      <c r="F312" s="663" t="s">
        <v>4273</v>
      </c>
      <c r="G312" s="662" t="s">
        <v>665</v>
      </c>
      <c r="H312" s="662" t="s">
        <v>1733</v>
      </c>
      <c r="I312" s="662" t="s">
        <v>1734</v>
      </c>
      <c r="J312" s="662" t="s">
        <v>1735</v>
      </c>
      <c r="K312" s="662" t="s">
        <v>1736</v>
      </c>
      <c r="L312" s="664">
        <v>652.1883488249714</v>
      </c>
      <c r="M312" s="664">
        <v>88.390016000000045</v>
      </c>
      <c r="N312" s="665">
        <v>57646.938587652832</v>
      </c>
    </row>
    <row r="313" spans="1:14" ht="14.4" customHeight="1" x14ac:dyDescent="0.3">
      <c r="A313" s="660" t="s">
        <v>586</v>
      </c>
      <c r="B313" s="661" t="s">
        <v>587</v>
      </c>
      <c r="C313" s="662" t="s">
        <v>591</v>
      </c>
      <c r="D313" s="663" t="s">
        <v>4265</v>
      </c>
      <c r="E313" s="662" t="s">
        <v>626</v>
      </c>
      <c r="F313" s="663" t="s">
        <v>4273</v>
      </c>
      <c r="G313" s="662" t="s">
        <v>665</v>
      </c>
      <c r="H313" s="662" t="s">
        <v>1737</v>
      </c>
      <c r="I313" s="662" t="s">
        <v>1738</v>
      </c>
      <c r="J313" s="662" t="s">
        <v>1739</v>
      </c>
      <c r="K313" s="662" t="s">
        <v>1740</v>
      </c>
      <c r="L313" s="664">
        <v>159.87445177497378</v>
      </c>
      <c r="M313" s="664">
        <v>220.8393331</v>
      </c>
      <c r="N313" s="665">
        <v>35306.567309713319</v>
      </c>
    </row>
    <row r="314" spans="1:14" ht="14.4" customHeight="1" x14ac:dyDescent="0.3">
      <c r="A314" s="660" t="s">
        <v>586</v>
      </c>
      <c r="B314" s="661" t="s">
        <v>587</v>
      </c>
      <c r="C314" s="662" t="s">
        <v>591</v>
      </c>
      <c r="D314" s="663" t="s">
        <v>4265</v>
      </c>
      <c r="E314" s="662" t="s">
        <v>626</v>
      </c>
      <c r="F314" s="663" t="s">
        <v>4273</v>
      </c>
      <c r="G314" s="662" t="s">
        <v>665</v>
      </c>
      <c r="H314" s="662" t="s">
        <v>1741</v>
      </c>
      <c r="I314" s="662" t="s">
        <v>1742</v>
      </c>
      <c r="J314" s="662" t="s">
        <v>1743</v>
      </c>
      <c r="K314" s="662" t="s">
        <v>1744</v>
      </c>
      <c r="L314" s="664">
        <v>325.93273640333854</v>
      </c>
      <c r="M314" s="664">
        <v>349.34102570000005</v>
      </c>
      <c r="N314" s="665">
        <v>113861.67644435003</v>
      </c>
    </row>
    <row r="315" spans="1:14" ht="14.4" customHeight="1" x14ac:dyDescent="0.3">
      <c r="A315" s="660" t="s">
        <v>586</v>
      </c>
      <c r="B315" s="661" t="s">
        <v>587</v>
      </c>
      <c r="C315" s="662" t="s">
        <v>591</v>
      </c>
      <c r="D315" s="663" t="s">
        <v>4265</v>
      </c>
      <c r="E315" s="662" t="s">
        <v>626</v>
      </c>
      <c r="F315" s="663" t="s">
        <v>4273</v>
      </c>
      <c r="G315" s="662" t="s">
        <v>665</v>
      </c>
      <c r="H315" s="662" t="s">
        <v>1745</v>
      </c>
      <c r="I315" s="662" t="s">
        <v>1746</v>
      </c>
      <c r="J315" s="662" t="s">
        <v>1747</v>
      </c>
      <c r="K315" s="662" t="s">
        <v>1748</v>
      </c>
      <c r="L315" s="664">
        <v>40.309999999999995</v>
      </c>
      <c r="M315" s="664">
        <v>1</v>
      </c>
      <c r="N315" s="665">
        <v>40.309999999999995</v>
      </c>
    </row>
    <row r="316" spans="1:14" ht="14.4" customHeight="1" x14ac:dyDescent="0.3">
      <c r="A316" s="660" t="s">
        <v>586</v>
      </c>
      <c r="B316" s="661" t="s">
        <v>587</v>
      </c>
      <c r="C316" s="662" t="s">
        <v>591</v>
      </c>
      <c r="D316" s="663" t="s">
        <v>4265</v>
      </c>
      <c r="E316" s="662" t="s">
        <v>626</v>
      </c>
      <c r="F316" s="663" t="s">
        <v>4273</v>
      </c>
      <c r="G316" s="662" t="s">
        <v>665</v>
      </c>
      <c r="H316" s="662" t="s">
        <v>1749</v>
      </c>
      <c r="I316" s="662" t="s">
        <v>1750</v>
      </c>
      <c r="J316" s="662" t="s">
        <v>1751</v>
      </c>
      <c r="K316" s="662" t="s">
        <v>1100</v>
      </c>
      <c r="L316" s="664">
        <v>104.94941345053037</v>
      </c>
      <c r="M316" s="664">
        <v>1</v>
      </c>
      <c r="N316" s="665">
        <v>104.94941345053037</v>
      </c>
    </row>
    <row r="317" spans="1:14" ht="14.4" customHeight="1" x14ac:dyDescent="0.3">
      <c r="A317" s="660" t="s">
        <v>586</v>
      </c>
      <c r="B317" s="661" t="s">
        <v>587</v>
      </c>
      <c r="C317" s="662" t="s">
        <v>591</v>
      </c>
      <c r="D317" s="663" t="s">
        <v>4265</v>
      </c>
      <c r="E317" s="662" t="s">
        <v>626</v>
      </c>
      <c r="F317" s="663" t="s">
        <v>4273</v>
      </c>
      <c r="G317" s="662" t="s">
        <v>665</v>
      </c>
      <c r="H317" s="662" t="s">
        <v>1752</v>
      </c>
      <c r="I317" s="662" t="s">
        <v>1753</v>
      </c>
      <c r="J317" s="662" t="s">
        <v>1754</v>
      </c>
      <c r="K317" s="662" t="s">
        <v>1755</v>
      </c>
      <c r="L317" s="664">
        <v>162.02322180906404</v>
      </c>
      <c r="M317" s="664">
        <v>3</v>
      </c>
      <c r="N317" s="665">
        <v>486.06966542719215</v>
      </c>
    </row>
    <row r="318" spans="1:14" ht="14.4" customHeight="1" x14ac:dyDescent="0.3">
      <c r="A318" s="660" t="s">
        <v>586</v>
      </c>
      <c r="B318" s="661" t="s">
        <v>587</v>
      </c>
      <c r="C318" s="662" t="s">
        <v>591</v>
      </c>
      <c r="D318" s="663" t="s">
        <v>4265</v>
      </c>
      <c r="E318" s="662" t="s">
        <v>626</v>
      </c>
      <c r="F318" s="663" t="s">
        <v>4273</v>
      </c>
      <c r="G318" s="662" t="s">
        <v>665</v>
      </c>
      <c r="H318" s="662" t="s">
        <v>1756</v>
      </c>
      <c r="I318" s="662" t="s">
        <v>1457</v>
      </c>
      <c r="J318" s="662" t="s">
        <v>1757</v>
      </c>
      <c r="K318" s="662"/>
      <c r="L318" s="664">
        <v>427.63813108116216</v>
      </c>
      <c r="M318" s="664">
        <v>13</v>
      </c>
      <c r="N318" s="665">
        <v>5559.2957040551082</v>
      </c>
    </row>
    <row r="319" spans="1:14" ht="14.4" customHeight="1" x14ac:dyDescent="0.3">
      <c r="A319" s="660" t="s">
        <v>586</v>
      </c>
      <c r="B319" s="661" t="s">
        <v>587</v>
      </c>
      <c r="C319" s="662" t="s">
        <v>591</v>
      </c>
      <c r="D319" s="663" t="s">
        <v>4265</v>
      </c>
      <c r="E319" s="662" t="s">
        <v>626</v>
      </c>
      <c r="F319" s="663" t="s">
        <v>4273</v>
      </c>
      <c r="G319" s="662" t="s">
        <v>665</v>
      </c>
      <c r="H319" s="662" t="s">
        <v>1758</v>
      </c>
      <c r="I319" s="662" t="s">
        <v>1759</v>
      </c>
      <c r="J319" s="662" t="s">
        <v>1760</v>
      </c>
      <c r="K319" s="662" t="s">
        <v>1761</v>
      </c>
      <c r="L319" s="664">
        <v>498.39442272671329</v>
      </c>
      <c r="M319" s="664">
        <v>13.223000000000003</v>
      </c>
      <c r="N319" s="665">
        <v>6590.2694517153313</v>
      </c>
    </row>
    <row r="320" spans="1:14" ht="14.4" customHeight="1" x14ac:dyDescent="0.3">
      <c r="A320" s="660" t="s">
        <v>586</v>
      </c>
      <c r="B320" s="661" t="s">
        <v>587</v>
      </c>
      <c r="C320" s="662" t="s">
        <v>591</v>
      </c>
      <c r="D320" s="663" t="s">
        <v>4265</v>
      </c>
      <c r="E320" s="662" t="s">
        <v>626</v>
      </c>
      <c r="F320" s="663" t="s">
        <v>4273</v>
      </c>
      <c r="G320" s="662" t="s">
        <v>665</v>
      </c>
      <c r="H320" s="662" t="s">
        <v>1762</v>
      </c>
      <c r="I320" s="662" t="s">
        <v>1763</v>
      </c>
      <c r="J320" s="662" t="s">
        <v>1760</v>
      </c>
      <c r="K320" s="662" t="s">
        <v>1764</v>
      </c>
      <c r="L320" s="664">
        <v>103.36571309404064</v>
      </c>
      <c r="M320" s="664">
        <v>37.949890799999999</v>
      </c>
      <c r="N320" s="665">
        <v>3922.7175243829724</v>
      </c>
    </row>
    <row r="321" spans="1:14" ht="14.4" customHeight="1" x14ac:dyDescent="0.3">
      <c r="A321" s="660" t="s">
        <v>586</v>
      </c>
      <c r="B321" s="661" t="s">
        <v>587</v>
      </c>
      <c r="C321" s="662" t="s">
        <v>591</v>
      </c>
      <c r="D321" s="663" t="s">
        <v>4265</v>
      </c>
      <c r="E321" s="662" t="s">
        <v>626</v>
      </c>
      <c r="F321" s="663" t="s">
        <v>4273</v>
      </c>
      <c r="G321" s="662" t="s">
        <v>665</v>
      </c>
      <c r="H321" s="662" t="s">
        <v>1765</v>
      </c>
      <c r="I321" s="662" t="s">
        <v>237</v>
      </c>
      <c r="J321" s="662" t="s">
        <v>1766</v>
      </c>
      <c r="K321" s="662"/>
      <c r="L321" s="664">
        <v>21.5599626480392</v>
      </c>
      <c r="M321" s="664">
        <v>1</v>
      </c>
      <c r="N321" s="665">
        <v>21.5599626480392</v>
      </c>
    </row>
    <row r="322" spans="1:14" ht="14.4" customHeight="1" x14ac:dyDescent="0.3">
      <c r="A322" s="660" t="s">
        <v>586</v>
      </c>
      <c r="B322" s="661" t="s">
        <v>587</v>
      </c>
      <c r="C322" s="662" t="s">
        <v>591</v>
      </c>
      <c r="D322" s="663" t="s">
        <v>4265</v>
      </c>
      <c r="E322" s="662" t="s">
        <v>626</v>
      </c>
      <c r="F322" s="663" t="s">
        <v>4273</v>
      </c>
      <c r="G322" s="662" t="s">
        <v>665</v>
      </c>
      <c r="H322" s="662" t="s">
        <v>1767</v>
      </c>
      <c r="I322" s="662" t="s">
        <v>1768</v>
      </c>
      <c r="J322" s="662" t="s">
        <v>1769</v>
      </c>
      <c r="K322" s="662" t="s">
        <v>1146</v>
      </c>
      <c r="L322" s="664">
        <v>222.10999999999996</v>
      </c>
      <c r="M322" s="664">
        <v>1</v>
      </c>
      <c r="N322" s="665">
        <v>222.10999999999996</v>
      </c>
    </row>
    <row r="323" spans="1:14" ht="14.4" customHeight="1" x14ac:dyDescent="0.3">
      <c r="A323" s="660" t="s">
        <v>586</v>
      </c>
      <c r="B323" s="661" t="s">
        <v>587</v>
      </c>
      <c r="C323" s="662" t="s">
        <v>591</v>
      </c>
      <c r="D323" s="663" t="s">
        <v>4265</v>
      </c>
      <c r="E323" s="662" t="s">
        <v>626</v>
      </c>
      <c r="F323" s="663" t="s">
        <v>4273</v>
      </c>
      <c r="G323" s="662" t="s">
        <v>665</v>
      </c>
      <c r="H323" s="662" t="s">
        <v>1770</v>
      </c>
      <c r="I323" s="662" t="s">
        <v>1771</v>
      </c>
      <c r="J323" s="662" t="s">
        <v>1772</v>
      </c>
      <c r="K323" s="662" t="s">
        <v>1773</v>
      </c>
      <c r="L323" s="664">
        <v>110.64</v>
      </c>
      <c r="M323" s="664">
        <v>1</v>
      </c>
      <c r="N323" s="665">
        <v>110.64</v>
      </c>
    </row>
    <row r="324" spans="1:14" ht="14.4" customHeight="1" x14ac:dyDescent="0.3">
      <c r="A324" s="660" t="s">
        <v>586</v>
      </c>
      <c r="B324" s="661" t="s">
        <v>587</v>
      </c>
      <c r="C324" s="662" t="s">
        <v>591</v>
      </c>
      <c r="D324" s="663" t="s">
        <v>4265</v>
      </c>
      <c r="E324" s="662" t="s">
        <v>626</v>
      </c>
      <c r="F324" s="663" t="s">
        <v>4273</v>
      </c>
      <c r="G324" s="662" t="s">
        <v>665</v>
      </c>
      <c r="H324" s="662" t="s">
        <v>1774</v>
      </c>
      <c r="I324" s="662" t="s">
        <v>237</v>
      </c>
      <c r="J324" s="662" t="s">
        <v>1775</v>
      </c>
      <c r="K324" s="662"/>
      <c r="L324" s="664">
        <v>221.39004993668843</v>
      </c>
      <c r="M324" s="664">
        <v>11</v>
      </c>
      <c r="N324" s="665">
        <v>2435.2905493035728</v>
      </c>
    </row>
    <row r="325" spans="1:14" ht="14.4" customHeight="1" x14ac:dyDescent="0.3">
      <c r="A325" s="660" t="s">
        <v>586</v>
      </c>
      <c r="B325" s="661" t="s">
        <v>587</v>
      </c>
      <c r="C325" s="662" t="s">
        <v>591</v>
      </c>
      <c r="D325" s="663" t="s">
        <v>4265</v>
      </c>
      <c r="E325" s="662" t="s">
        <v>626</v>
      </c>
      <c r="F325" s="663" t="s">
        <v>4273</v>
      </c>
      <c r="G325" s="662" t="s">
        <v>665</v>
      </c>
      <c r="H325" s="662" t="s">
        <v>1776</v>
      </c>
      <c r="I325" s="662" t="s">
        <v>237</v>
      </c>
      <c r="J325" s="662" t="s">
        <v>1777</v>
      </c>
      <c r="K325" s="662"/>
      <c r="L325" s="664">
        <v>655.95104669952639</v>
      </c>
      <c r="M325" s="664">
        <v>1</v>
      </c>
      <c r="N325" s="665">
        <v>655.95104669952639</v>
      </c>
    </row>
    <row r="326" spans="1:14" ht="14.4" customHeight="1" x14ac:dyDescent="0.3">
      <c r="A326" s="660" t="s">
        <v>586</v>
      </c>
      <c r="B326" s="661" t="s">
        <v>587</v>
      </c>
      <c r="C326" s="662" t="s">
        <v>591</v>
      </c>
      <c r="D326" s="663" t="s">
        <v>4265</v>
      </c>
      <c r="E326" s="662" t="s">
        <v>626</v>
      </c>
      <c r="F326" s="663" t="s">
        <v>4273</v>
      </c>
      <c r="G326" s="662" t="s">
        <v>665</v>
      </c>
      <c r="H326" s="662" t="s">
        <v>1778</v>
      </c>
      <c r="I326" s="662" t="s">
        <v>237</v>
      </c>
      <c r="J326" s="662" t="s">
        <v>1779</v>
      </c>
      <c r="K326" s="662"/>
      <c r="L326" s="664">
        <v>158.13219262810679</v>
      </c>
      <c r="M326" s="664">
        <v>5</v>
      </c>
      <c r="N326" s="665">
        <v>790.66096314053402</v>
      </c>
    </row>
    <row r="327" spans="1:14" ht="14.4" customHeight="1" x14ac:dyDescent="0.3">
      <c r="A327" s="660" t="s">
        <v>586</v>
      </c>
      <c r="B327" s="661" t="s">
        <v>587</v>
      </c>
      <c r="C327" s="662" t="s">
        <v>591</v>
      </c>
      <c r="D327" s="663" t="s">
        <v>4265</v>
      </c>
      <c r="E327" s="662" t="s">
        <v>626</v>
      </c>
      <c r="F327" s="663" t="s">
        <v>4273</v>
      </c>
      <c r="G327" s="662" t="s">
        <v>665</v>
      </c>
      <c r="H327" s="662" t="s">
        <v>1780</v>
      </c>
      <c r="I327" s="662" t="s">
        <v>237</v>
      </c>
      <c r="J327" s="662" t="s">
        <v>1781</v>
      </c>
      <c r="K327" s="662"/>
      <c r="L327" s="664">
        <v>48.635849487474999</v>
      </c>
      <c r="M327" s="664">
        <v>1</v>
      </c>
      <c r="N327" s="665">
        <v>48.635849487474999</v>
      </c>
    </row>
    <row r="328" spans="1:14" ht="14.4" customHeight="1" x14ac:dyDescent="0.3">
      <c r="A328" s="660" t="s">
        <v>586</v>
      </c>
      <c r="B328" s="661" t="s">
        <v>587</v>
      </c>
      <c r="C328" s="662" t="s">
        <v>591</v>
      </c>
      <c r="D328" s="663" t="s">
        <v>4265</v>
      </c>
      <c r="E328" s="662" t="s">
        <v>626</v>
      </c>
      <c r="F328" s="663" t="s">
        <v>4273</v>
      </c>
      <c r="G328" s="662" t="s">
        <v>665</v>
      </c>
      <c r="H328" s="662" t="s">
        <v>1782</v>
      </c>
      <c r="I328" s="662" t="s">
        <v>237</v>
      </c>
      <c r="J328" s="662" t="s">
        <v>1783</v>
      </c>
      <c r="K328" s="662" t="s">
        <v>1784</v>
      </c>
      <c r="L328" s="664">
        <v>82.449342141197917</v>
      </c>
      <c r="M328" s="664">
        <v>7</v>
      </c>
      <c r="N328" s="665">
        <v>577.14539498838542</v>
      </c>
    </row>
    <row r="329" spans="1:14" ht="14.4" customHeight="1" x14ac:dyDescent="0.3">
      <c r="A329" s="660" t="s">
        <v>586</v>
      </c>
      <c r="B329" s="661" t="s">
        <v>587</v>
      </c>
      <c r="C329" s="662" t="s">
        <v>591</v>
      </c>
      <c r="D329" s="663" t="s">
        <v>4265</v>
      </c>
      <c r="E329" s="662" t="s">
        <v>626</v>
      </c>
      <c r="F329" s="663" t="s">
        <v>4273</v>
      </c>
      <c r="G329" s="662" t="s">
        <v>665</v>
      </c>
      <c r="H329" s="662" t="s">
        <v>1785</v>
      </c>
      <c r="I329" s="662" t="s">
        <v>1786</v>
      </c>
      <c r="J329" s="662" t="s">
        <v>1787</v>
      </c>
      <c r="K329" s="662" t="s">
        <v>1788</v>
      </c>
      <c r="L329" s="664">
        <v>820.24</v>
      </c>
      <c r="M329" s="664">
        <v>2</v>
      </c>
      <c r="N329" s="665">
        <v>1640.48</v>
      </c>
    </row>
    <row r="330" spans="1:14" ht="14.4" customHeight="1" x14ac:dyDescent="0.3">
      <c r="A330" s="660" t="s">
        <v>586</v>
      </c>
      <c r="B330" s="661" t="s">
        <v>587</v>
      </c>
      <c r="C330" s="662" t="s">
        <v>591</v>
      </c>
      <c r="D330" s="663" t="s">
        <v>4265</v>
      </c>
      <c r="E330" s="662" t="s">
        <v>626</v>
      </c>
      <c r="F330" s="663" t="s">
        <v>4273</v>
      </c>
      <c r="G330" s="662" t="s">
        <v>665</v>
      </c>
      <c r="H330" s="662" t="s">
        <v>1789</v>
      </c>
      <c r="I330" s="662" t="s">
        <v>1789</v>
      </c>
      <c r="J330" s="662" t="s">
        <v>1790</v>
      </c>
      <c r="K330" s="662" t="s">
        <v>1791</v>
      </c>
      <c r="L330" s="664">
        <v>334.78</v>
      </c>
      <c r="M330" s="664">
        <v>2</v>
      </c>
      <c r="N330" s="665">
        <v>669.56</v>
      </c>
    </row>
    <row r="331" spans="1:14" ht="14.4" customHeight="1" x14ac:dyDescent="0.3">
      <c r="A331" s="660" t="s">
        <v>586</v>
      </c>
      <c r="B331" s="661" t="s">
        <v>587</v>
      </c>
      <c r="C331" s="662" t="s">
        <v>591</v>
      </c>
      <c r="D331" s="663" t="s">
        <v>4265</v>
      </c>
      <c r="E331" s="662" t="s">
        <v>626</v>
      </c>
      <c r="F331" s="663" t="s">
        <v>4273</v>
      </c>
      <c r="G331" s="662" t="s">
        <v>665</v>
      </c>
      <c r="H331" s="662" t="s">
        <v>1792</v>
      </c>
      <c r="I331" s="662" t="s">
        <v>1793</v>
      </c>
      <c r="J331" s="662" t="s">
        <v>1794</v>
      </c>
      <c r="K331" s="662" t="s">
        <v>1795</v>
      </c>
      <c r="L331" s="664">
        <v>48.030943127259938</v>
      </c>
      <c r="M331" s="664">
        <v>43</v>
      </c>
      <c r="N331" s="665">
        <v>2065.3305544721775</v>
      </c>
    </row>
    <row r="332" spans="1:14" ht="14.4" customHeight="1" x14ac:dyDescent="0.3">
      <c r="A332" s="660" t="s">
        <v>586</v>
      </c>
      <c r="B332" s="661" t="s">
        <v>587</v>
      </c>
      <c r="C332" s="662" t="s">
        <v>591</v>
      </c>
      <c r="D332" s="663" t="s">
        <v>4265</v>
      </c>
      <c r="E332" s="662" t="s">
        <v>626</v>
      </c>
      <c r="F332" s="663" t="s">
        <v>4273</v>
      </c>
      <c r="G332" s="662" t="s">
        <v>665</v>
      </c>
      <c r="H332" s="662" t="s">
        <v>1796</v>
      </c>
      <c r="I332" s="662" t="s">
        <v>1797</v>
      </c>
      <c r="J332" s="662" t="s">
        <v>1798</v>
      </c>
      <c r="K332" s="662" t="s">
        <v>1799</v>
      </c>
      <c r="L332" s="664">
        <v>800.49700073810368</v>
      </c>
      <c r="M332" s="664">
        <v>14</v>
      </c>
      <c r="N332" s="665">
        <v>11206.958010333452</v>
      </c>
    </row>
    <row r="333" spans="1:14" ht="14.4" customHeight="1" x14ac:dyDescent="0.3">
      <c r="A333" s="660" t="s">
        <v>586</v>
      </c>
      <c r="B333" s="661" t="s">
        <v>587</v>
      </c>
      <c r="C333" s="662" t="s">
        <v>591</v>
      </c>
      <c r="D333" s="663" t="s">
        <v>4265</v>
      </c>
      <c r="E333" s="662" t="s">
        <v>626</v>
      </c>
      <c r="F333" s="663" t="s">
        <v>4273</v>
      </c>
      <c r="G333" s="662" t="s">
        <v>665</v>
      </c>
      <c r="H333" s="662" t="s">
        <v>1800</v>
      </c>
      <c r="I333" s="662" t="s">
        <v>1801</v>
      </c>
      <c r="J333" s="662" t="s">
        <v>1802</v>
      </c>
      <c r="K333" s="662" t="s">
        <v>1803</v>
      </c>
      <c r="L333" s="664">
        <v>261.89000000000004</v>
      </c>
      <c r="M333" s="664">
        <v>3</v>
      </c>
      <c r="N333" s="665">
        <v>785.67000000000007</v>
      </c>
    </row>
    <row r="334" spans="1:14" ht="14.4" customHeight="1" x14ac:dyDescent="0.3">
      <c r="A334" s="660" t="s">
        <v>586</v>
      </c>
      <c r="B334" s="661" t="s">
        <v>587</v>
      </c>
      <c r="C334" s="662" t="s">
        <v>591</v>
      </c>
      <c r="D334" s="663" t="s">
        <v>4265</v>
      </c>
      <c r="E334" s="662" t="s">
        <v>626</v>
      </c>
      <c r="F334" s="663" t="s">
        <v>4273</v>
      </c>
      <c r="G334" s="662" t="s">
        <v>665</v>
      </c>
      <c r="H334" s="662" t="s">
        <v>1804</v>
      </c>
      <c r="I334" s="662" t="s">
        <v>1805</v>
      </c>
      <c r="J334" s="662" t="s">
        <v>1806</v>
      </c>
      <c r="K334" s="662" t="s">
        <v>1807</v>
      </c>
      <c r="L334" s="664">
        <v>715.89996872355914</v>
      </c>
      <c r="M334" s="664">
        <v>14</v>
      </c>
      <c r="N334" s="665">
        <v>10022.599562129828</v>
      </c>
    </row>
    <row r="335" spans="1:14" ht="14.4" customHeight="1" x14ac:dyDescent="0.3">
      <c r="A335" s="660" t="s">
        <v>586</v>
      </c>
      <c r="B335" s="661" t="s">
        <v>587</v>
      </c>
      <c r="C335" s="662" t="s">
        <v>591</v>
      </c>
      <c r="D335" s="663" t="s">
        <v>4265</v>
      </c>
      <c r="E335" s="662" t="s">
        <v>626</v>
      </c>
      <c r="F335" s="663" t="s">
        <v>4273</v>
      </c>
      <c r="G335" s="662" t="s">
        <v>665</v>
      </c>
      <c r="H335" s="662" t="s">
        <v>1808</v>
      </c>
      <c r="I335" s="662" t="s">
        <v>1809</v>
      </c>
      <c r="J335" s="662" t="s">
        <v>1810</v>
      </c>
      <c r="K335" s="662" t="s">
        <v>1811</v>
      </c>
      <c r="L335" s="664">
        <v>686.91867055480691</v>
      </c>
      <c r="M335" s="664">
        <v>1</v>
      </c>
      <c r="N335" s="665">
        <v>686.91867055480691</v>
      </c>
    </row>
    <row r="336" spans="1:14" ht="14.4" customHeight="1" x14ac:dyDescent="0.3">
      <c r="A336" s="660" t="s">
        <v>586</v>
      </c>
      <c r="B336" s="661" t="s">
        <v>587</v>
      </c>
      <c r="C336" s="662" t="s">
        <v>591</v>
      </c>
      <c r="D336" s="663" t="s">
        <v>4265</v>
      </c>
      <c r="E336" s="662" t="s">
        <v>626</v>
      </c>
      <c r="F336" s="663" t="s">
        <v>4273</v>
      </c>
      <c r="G336" s="662" t="s">
        <v>665</v>
      </c>
      <c r="H336" s="662" t="s">
        <v>1812</v>
      </c>
      <c r="I336" s="662" t="s">
        <v>1812</v>
      </c>
      <c r="J336" s="662" t="s">
        <v>1813</v>
      </c>
      <c r="K336" s="662" t="s">
        <v>1814</v>
      </c>
      <c r="L336" s="664">
        <v>1378.849949566353</v>
      </c>
      <c r="M336" s="664">
        <v>23</v>
      </c>
      <c r="N336" s="665">
        <v>31713.548840026117</v>
      </c>
    </row>
    <row r="337" spans="1:14" ht="14.4" customHeight="1" x14ac:dyDescent="0.3">
      <c r="A337" s="660" t="s">
        <v>586</v>
      </c>
      <c r="B337" s="661" t="s">
        <v>587</v>
      </c>
      <c r="C337" s="662" t="s">
        <v>591</v>
      </c>
      <c r="D337" s="663" t="s">
        <v>4265</v>
      </c>
      <c r="E337" s="662" t="s">
        <v>626</v>
      </c>
      <c r="F337" s="663" t="s">
        <v>4273</v>
      </c>
      <c r="G337" s="662" t="s">
        <v>665</v>
      </c>
      <c r="H337" s="662" t="s">
        <v>1815</v>
      </c>
      <c r="I337" s="662" t="s">
        <v>1815</v>
      </c>
      <c r="J337" s="662" t="s">
        <v>1816</v>
      </c>
      <c r="K337" s="662" t="s">
        <v>1817</v>
      </c>
      <c r="L337" s="664">
        <v>1723.8497440559304</v>
      </c>
      <c r="M337" s="664">
        <v>100</v>
      </c>
      <c r="N337" s="665">
        <v>172384.97440559304</v>
      </c>
    </row>
    <row r="338" spans="1:14" ht="14.4" customHeight="1" x14ac:dyDescent="0.3">
      <c r="A338" s="660" t="s">
        <v>586</v>
      </c>
      <c r="B338" s="661" t="s">
        <v>587</v>
      </c>
      <c r="C338" s="662" t="s">
        <v>591</v>
      </c>
      <c r="D338" s="663" t="s">
        <v>4265</v>
      </c>
      <c r="E338" s="662" t="s">
        <v>626</v>
      </c>
      <c r="F338" s="663" t="s">
        <v>4273</v>
      </c>
      <c r="G338" s="662" t="s">
        <v>665</v>
      </c>
      <c r="H338" s="662" t="s">
        <v>1818</v>
      </c>
      <c r="I338" s="662" t="s">
        <v>1819</v>
      </c>
      <c r="J338" s="662" t="s">
        <v>1820</v>
      </c>
      <c r="K338" s="662" t="s">
        <v>1821</v>
      </c>
      <c r="L338" s="664">
        <v>632.52788164255526</v>
      </c>
      <c r="M338" s="664">
        <v>1</v>
      </c>
      <c r="N338" s="665">
        <v>632.52788164255526</v>
      </c>
    </row>
    <row r="339" spans="1:14" ht="14.4" customHeight="1" x14ac:dyDescent="0.3">
      <c r="A339" s="660" t="s">
        <v>586</v>
      </c>
      <c r="B339" s="661" t="s">
        <v>587</v>
      </c>
      <c r="C339" s="662" t="s">
        <v>591</v>
      </c>
      <c r="D339" s="663" t="s">
        <v>4265</v>
      </c>
      <c r="E339" s="662" t="s">
        <v>626</v>
      </c>
      <c r="F339" s="663" t="s">
        <v>4273</v>
      </c>
      <c r="G339" s="662" t="s">
        <v>665</v>
      </c>
      <c r="H339" s="662" t="s">
        <v>1822</v>
      </c>
      <c r="I339" s="662" t="s">
        <v>1823</v>
      </c>
      <c r="J339" s="662" t="s">
        <v>1824</v>
      </c>
      <c r="K339" s="662" t="s">
        <v>1825</v>
      </c>
      <c r="L339" s="664">
        <v>32896.075499999999</v>
      </c>
      <c r="M339" s="664">
        <v>6</v>
      </c>
      <c r="N339" s="665">
        <v>197376.45299999998</v>
      </c>
    </row>
    <row r="340" spans="1:14" ht="14.4" customHeight="1" x14ac:dyDescent="0.3">
      <c r="A340" s="660" t="s">
        <v>586</v>
      </c>
      <c r="B340" s="661" t="s">
        <v>587</v>
      </c>
      <c r="C340" s="662" t="s">
        <v>591</v>
      </c>
      <c r="D340" s="663" t="s">
        <v>4265</v>
      </c>
      <c r="E340" s="662" t="s">
        <v>626</v>
      </c>
      <c r="F340" s="663" t="s">
        <v>4273</v>
      </c>
      <c r="G340" s="662" t="s">
        <v>665</v>
      </c>
      <c r="H340" s="662" t="s">
        <v>1826</v>
      </c>
      <c r="I340" s="662" t="s">
        <v>1827</v>
      </c>
      <c r="J340" s="662" t="s">
        <v>1828</v>
      </c>
      <c r="K340" s="662" t="s">
        <v>1829</v>
      </c>
      <c r="L340" s="664">
        <v>698.67</v>
      </c>
      <c r="M340" s="664">
        <v>2</v>
      </c>
      <c r="N340" s="665">
        <v>1397.34</v>
      </c>
    </row>
    <row r="341" spans="1:14" ht="14.4" customHeight="1" x14ac:dyDescent="0.3">
      <c r="A341" s="660" t="s">
        <v>586</v>
      </c>
      <c r="B341" s="661" t="s">
        <v>587</v>
      </c>
      <c r="C341" s="662" t="s">
        <v>591</v>
      </c>
      <c r="D341" s="663" t="s">
        <v>4265</v>
      </c>
      <c r="E341" s="662" t="s">
        <v>626</v>
      </c>
      <c r="F341" s="663" t="s">
        <v>4273</v>
      </c>
      <c r="G341" s="662" t="s">
        <v>665</v>
      </c>
      <c r="H341" s="662" t="s">
        <v>1830</v>
      </c>
      <c r="I341" s="662" t="s">
        <v>237</v>
      </c>
      <c r="J341" s="662" t="s">
        <v>1831</v>
      </c>
      <c r="K341" s="662"/>
      <c r="L341" s="664">
        <v>126.90999999999993</v>
      </c>
      <c r="M341" s="664">
        <v>4</v>
      </c>
      <c r="N341" s="665">
        <v>507.6399999999997</v>
      </c>
    </row>
    <row r="342" spans="1:14" ht="14.4" customHeight="1" x14ac:dyDescent="0.3">
      <c r="A342" s="660" t="s">
        <v>586</v>
      </c>
      <c r="B342" s="661" t="s">
        <v>587</v>
      </c>
      <c r="C342" s="662" t="s">
        <v>591</v>
      </c>
      <c r="D342" s="663" t="s">
        <v>4265</v>
      </c>
      <c r="E342" s="662" t="s">
        <v>626</v>
      </c>
      <c r="F342" s="663" t="s">
        <v>4273</v>
      </c>
      <c r="G342" s="662" t="s">
        <v>665</v>
      </c>
      <c r="H342" s="662" t="s">
        <v>1832</v>
      </c>
      <c r="I342" s="662" t="s">
        <v>1833</v>
      </c>
      <c r="J342" s="662" t="s">
        <v>1834</v>
      </c>
      <c r="K342" s="662" t="s">
        <v>1835</v>
      </c>
      <c r="L342" s="664">
        <v>102.10000000000002</v>
      </c>
      <c r="M342" s="664">
        <v>1</v>
      </c>
      <c r="N342" s="665">
        <v>102.10000000000002</v>
      </c>
    </row>
    <row r="343" spans="1:14" ht="14.4" customHeight="1" x14ac:dyDescent="0.3">
      <c r="A343" s="660" t="s">
        <v>586</v>
      </c>
      <c r="B343" s="661" t="s">
        <v>587</v>
      </c>
      <c r="C343" s="662" t="s">
        <v>591</v>
      </c>
      <c r="D343" s="663" t="s">
        <v>4265</v>
      </c>
      <c r="E343" s="662" t="s">
        <v>626</v>
      </c>
      <c r="F343" s="663" t="s">
        <v>4273</v>
      </c>
      <c r="G343" s="662" t="s">
        <v>665</v>
      </c>
      <c r="H343" s="662" t="s">
        <v>1836</v>
      </c>
      <c r="I343" s="662" t="s">
        <v>1837</v>
      </c>
      <c r="J343" s="662" t="s">
        <v>1838</v>
      </c>
      <c r="K343" s="662" t="s">
        <v>1839</v>
      </c>
      <c r="L343" s="664">
        <v>4862.9387202700273</v>
      </c>
      <c r="M343" s="664">
        <v>2</v>
      </c>
      <c r="N343" s="665">
        <v>9725.8774405400545</v>
      </c>
    </row>
    <row r="344" spans="1:14" ht="14.4" customHeight="1" x14ac:dyDescent="0.3">
      <c r="A344" s="660" t="s">
        <v>586</v>
      </c>
      <c r="B344" s="661" t="s">
        <v>587</v>
      </c>
      <c r="C344" s="662" t="s">
        <v>591</v>
      </c>
      <c r="D344" s="663" t="s">
        <v>4265</v>
      </c>
      <c r="E344" s="662" t="s">
        <v>626</v>
      </c>
      <c r="F344" s="663" t="s">
        <v>4273</v>
      </c>
      <c r="G344" s="662" t="s">
        <v>665</v>
      </c>
      <c r="H344" s="662" t="s">
        <v>1840</v>
      </c>
      <c r="I344" s="662" t="s">
        <v>237</v>
      </c>
      <c r="J344" s="662" t="s">
        <v>1841</v>
      </c>
      <c r="K344" s="662"/>
      <c r="L344" s="664">
        <v>921.81072342008656</v>
      </c>
      <c r="M344" s="664">
        <v>4</v>
      </c>
      <c r="N344" s="665">
        <v>3687.2428936803462</v>
      </c>
    </row>
    <row r="345" spans="1:14" ht="14.4" customHeight="1" x14ac:dyDescent="0.3">
      <c r="A345" s="660" t="s">
        <v>586</v>
      </c>
      <c r="B345" s="661" t="s">
        <v>587</v>
      </c>
      <c r="C345" s="662" t="s">
        <v>591</v>
      </c>
      <c r="D345" s="663" t="s">
        <v>4265</v>
      </c>
      <c r="E345" s="662" t="s">
        <v>626</v>
      </c>
      <c r="F345" s="663" t="s">
        <v>4273</v>
      </c>
      <c r="G345" s="662" t="s">
        <v>665</v>
      </c>
      <c r="H345" s="662" t="s">
        <v>1842</v>
      </c>
      <c r="I345" s="662" t="s">
        <v>237</v>
      </c>
      <c r="J345" s="662" t="s">
        <v>1843</v>
      </c>
      <c r="K345" s="662"/>
      <c r="L345" s="664">
        <v>563.74360120929214</v>
      </c>
      <c r="M345" s="664">
        <v>3</v>
      </c>
      <c r="N345" s="665">
        <v>1691.2308036278764</v>
      </c>
    </row>
    <row r="346" spans="1:14" ht="14.4" customHeight="1" x14ac:dyDescent="0.3">
      <c r="A346" s="660" t="s">
        <v>586</v>
      </c>
      <c r="B346" s="661" t="s">
        <v>587</v>
      </c>
      <c r="C346" s="662" t="s">
        <v>591</v>
      </c>
      <c r="D346" s="663" t="s">
        <v>4265</v>
      </c>
      <c r="E346" s="662" t="s">
        <v>626</v>
      </c>
      <c r="F346" s="663" t="s">
        <v>4273</v>
      </c>
      <c r="G346" s="662" t="s">
        <v>665</v>
      </c>
      <c r="H346" s="662" t="s">
        <v>1844</v>
      </c>
      <c r="I346" s="662" t="s">
        <v>237</v>
      </c>
      <c r="J346" s="662" t="s">
        <v>1845</v>
      </c>
      <c r="K346" s="662"/>
      <c r="L346" s="664">
        <v>26.285714285714285</v>
      </c>
      <c r="M346" s="664">
        <v>7</v>
      </c>
      <c r="N346" s="665">
        <v>184</v>
      </c>
    </row>
    <row r="347" spans="1:14" ht="14.4" customHeight="1" x14ac:dyDescent="0.3">
      <c r="A347" s="660" t="s">
        <v>586</v>
      </c>
      <c r="B347" s="661" t="s">
        <v>587</v>
      </c>
      <c r="C347" s="662" t="s">
        <v>591</v>
      </c>
      <c r="D347" s="663" t="s">
        <v>4265</v>
      </c>
      <c r="E347" s="662" t="s">
        <v>626</v>
      </c>
      <c r="F347" s="663" t="s">
        <v>4273</v>
      </c>
      <c r="G347" s="662" t="s">
        <v>665</v>
      </c>
      <c r="H347" s="662" t="s">
        <v>1846</v>
      </c>
      <c r="I347" s="662" t="s">
        <v>1847</v>
      </c>
      <c r="J347" s="662" t="s">
        <v>1496</v>
      </c>
      <c r="K347" s="662" t="s">
        <v>1848</v>
      </c>
      <c r="L347" s="664">
        <v>75.590018566750871</v>
      </c>
      <c r="M347" s="664">
        <v>2</v>
      </c>
      <c r="N347" s="665">
        <v>151.18003713350174</v>
      </c>
    </row>
    <row r="348" spans="1:14" ht="14.4" customHeight="1" x14ac:dyDescent="0.3">
      <c r="A348" s="660" t="s">
        <v>586</v>
      </c>
      <c r="B348" s="661" t="s">
        <v>587</v>
      </c>
      <c r="C348" s="662" t="s">
        <v>591</v>
      </c>
      <c r="D348" s="663" t="s">
        <v>4265</v>
      </c>
      <c r="E348" s="662" t="s">
        <v>626</v>
      </c>
      <c r="F348" s="663" t="s">
        <v>4273</v>
      </c>
      <c r="G348" s="662" t="s">
        <v>665</v>
      </c>
      <c r="H348" s="662" t="s">
        <v>1849</v>
      </c>
      <c r="I348" s="662" t="s">
        <v>1850</v>
      </c>
      <c r="J348" s="662" t="s">
        <v>1851</v>
      </c>
      <c r="K348" s="662" t="s">
        <v>1852</v>
      </c>
      <c r="L348" s="664">
        <v>171.8200856851754</v>
      </c>
      <c r="M348" s="664">
        <v>1</v>
      </c>
      <c r="N348" s="665">
        <v>171.8200856851754</v>
      </c>
    </row>
    <row r="349" spans="1:14" ht="14.4" customHeight="1" x14ac:dyDescent="0.3">
      <c r="A349" s="660" t="s">
        <v>586</v>
      </c>
      <c r="B349" s="661" t="s">
        <v>587</v>
      </c>
      <c r="C349" s="662" t="s">
        <v>591</v>
      </c>
      <c r="D349" s="663" t="s">
        <v>4265</v>
      </c>
      <c r="E349" s="662" t="s">
        <v>626</v>
      </c>
      <c r="F349" s="663" t="s">
        <v>4273</v>
      </c>
      <c r="G349" s="662" t="s">
        <v>665</v>
      </c>
      <c r="H349" s="662" t="s">
        <v>1853</v>
      </c>
      <c r="I349" s="662" t="s">
        <v>1854</v>
      </c>
      <c r="J349" s="662" t="s">
        <v>1855</v>
      </c>
      <c r="K349" s="662" t="s">
        <v>1856</v>
      </c>
      <c r="L349" s="664">
        <v>53.217999999999996</v>
      </c>
      <c r="M349" s="664">
        <v>10</v>
      </c>
      <c r="N349" s="665">
        <v>532.17999999999995</v>
      </c>
    </row>
    <row r="350" spans="1:14" ht="14.4" customHeight="1" x14ac:dyDescent="0.3">
      <c r="A350" s="660" t="s">
        <v>586</v>
      </c>
      <c r="B350" s="661" t="s">
        <v>587</v>
      </c>
      <c r="C350" s="662" t="s">
        <v>591</v>
      </c>
      <c r="D350" s="663" t="s">
        <v>4265</v>
      </c>
      <c r="E350" s="662" t="s">
        <v>626</v>
      </c>
      <c r="F350" s="663" t="s">
        <v>4273</v>
      </c>
      <c r="G350" s="662" t="s">
        <v>665</v>
      </c>
      <c r="H350" s="662" t="s">
        <v>1857</v>
      </c>
      <c r="I350" s="662" t="s">
        <v>1858</v>
      </c>
      <c r="J350" s="662" t="s">
        <v>1859</v>
      </c>
      <c r="K350" s="662" t="s">
        <v>1077</v>
      </c>
      <c r="L350" s="664">
        <v>109.23</v>
      </c>
      <c r="M350" s="664">
        <v>22</v>
      </c>
      <c r="N350" s="665">
        <v>2403.06</v>
      </c>
    </row>
    <row r="351" spans="1:14" ht="14.4" customHeight="1" x14ac:dyDescent="0.3">
      <c r="A351" s="660" t="s">
        <v>586</v>
      </c>
      <c r="B351" s="661" t="s">
        <v>587</v>
      </c>
      <c r="C351" s="662" t="s">
        <v>591</v>
      </c>
      <c r="D351" s="663" t="s">
        <v>4265</v>
      </c>
      <c r="E351" s="662" t="s">
        <v>626</v>
      </c>
      <c r="F351" s="663" t="s">
        <v>4273</v>
      </c>
      <c r="G351" s="662" t="s">
        <v>665</v>
      </c>
      <c r="H351" s="662" t="s">
        <v>1860</v>
      </c>
      <c r="I351" s="662" t="s">
        <v>1861</v>
      </c>
      <c r="J351" s="662" t="s">
        <v>1533</v>
      </c>
      <c r="K351" s="662" t="s">
        <v>802</v>
      </c>
      <c r="L351" s="664">
        <v>210.45</v>
      </c>
      <c r="M351" s="664">
        <v>2</v>
      </c>
      <c r="N351" s="665">
        <v>420.9</v>
      </c>
    </row>
    <row r="352" spans="1:14" ht="14.4" customHeight="1" x14ac:dyDescent="0.3">
      <c r="A352" s="660" t="s">
        <v>586</v>
      </c>
      <c r="B352" s="661" t="s">
        <v>587</v>
      </c>
      <c r="C352" s="662" t="s">
        <v>591</v>
      </c>
      <c r="D352" s="663" t="s">
        <v>4265</v>
      </c>
      <c r="E352" s="662" t="s">
        <v>626</v>
      </c>
      <c r="F352" s="663" t="s">
        <v>4273</v>
      </c>
      <c r="G352" s="662" t="s">
        <v>665</v>
      </c>
      <c r="H352" s="662" t="s">
        <v>1862</v>
      </c>
      <c r="I352" s="662" t="s">
        <v>1863</v>
      </c>
      <c r="J352" s="662" t="s">
        <v>1864</v>
      </c>
      <c r="K352" s="662" t="s">
        <v>1865</v>
      </c>
      <c r="L352" s="664">
        <v>160.16998504177806</v>
      </c>
      <c r="M352" s="664">
        <v>1</v>
      </c>
      <c r="N352" s="665">
        <v>160.16998504177806</v>
      </c>
    </row>
    <row r="353" spans="1:14" ht="14.4" customHeight="1" x14ac:dyDescent="0.3">
      <c r="A353" s="660" t="s">
        <v>586</v>
      </c>
      <c r="B353" s="661" t="s">
        <v>587</v>
      </c>
      <c r="C353" s="662" t="s">
        <v>591</v>
      </c>
      <c r="D353" s="663" t="s">
        <v>4265</v>
      </c>
      <c r="E353" s="662" t="s">
        <v>626</v>
      </c>
      <c r="F353" s="663" t="s">
        <v>4273</v>
      </c>
      <c r="G353" s="662" t="s">
        <v>665</v>
      </c>
      <c r="H353" s="662" t="s">
        <v>1866</v>
      </c>
      <c r="I353" s="662" t="s">
        <v>1867</v>
      </c>
      <c r="J353" s="662" t="s">
        <v>1868</v>
      </c>
      <c r="K353" s="662" t="s">
        <v>1869</v>
      </c>
      <c r="L353" s="664">
        <v>1487.82</v>
      </c>
      <c r="M353" s="664">
        <v>1</v>
      </c>
      <c r="N353" s="665">
        <v>1487.82</v>
      </c>
    </row>
    <row r="354" spans="1:14" ht="14.4" customHeight="1" x14ac:dyDescent="0.3">
      <c r="A354" s="660" t="s">
        <v>586</v>
      </c>
      <c r="B354" s="661" t="s">
        <v>587</v>
      </c>
      <c r="C354" s="662" t="s">
        <v>591</v>
      </c>
      <c r="D354" s="663" t="s">
        <v>4265</v>
      </c>
      <c r="E354" s="662" t="s">
        <v>626</v>
      </c>
      <c r="F354" s="663" t="s">
        <v>4273</v>
      </c>
      <c r="G354" s="662" t="s">
        <v>665</v>
      </c>
      <c r="H354" s="662" t="s">
        <v>1870</v>
      </c>
      <c r="I354" s="662" t="s">
        <v>1871</v>
      </c>
      <c r="J354" s="662" t="s">
        <v>1872</v>
      </c>
      <c r="K354" s="662" t="s">
        <v>1873</v>
      </c>
      <c r="L354" s="664">
        <v>88.09913108088432</v>
      </c>
      <c r="M354" s="664">
        <v>24</v>
      </c>
      <c r="N354" s="665">
        <v>2114.3791459412237</v>
      </c>
    </row>
    <row r="355" spans="1:14" ht="14.4" customHeight="1" x14ac:dyDescent="0.3">
      <c r="A355" s="660" t="s">
        <v>586</v>
      </c>
      <c r="B355" s="661" t="s">
        <v>587</v>
      </c>
      <c r="C355" s="662" t="s">
        <v>591</v>
      </c>
      <c r="D355" s="663" t="s">
        <v>4265</v>
      </c>
      <c r="E355" s="662" t="s">
        <v>626</v>
      </c>
      <c r="F355" s="663" t="s">
        <v>4273</v>
      </c>
      <c r="G355" s="662" t="s">
        <v>665</v>
      </c>
      <c r="H355" s="662" t="s">
        <v>1874</v>
      </c>
      <c r="I355" s="662" t="s">
        <v>1875</v>
      </c>
      <c r="J355" s="662" t="s">
        <v>1876</v>
      </c>
      <c r="K355" s="662" t="s">
        <v>1877</v>
      </c>
      <c r="L355" s="664">
        <v>339.93969936882735</v>
      </c>
      <c r="M355" s="664">
        <v>11</v>
      </c>
      <c r="N355" s="665">
        <v>3739.3366930571005</v>
      </c>
    </row>
    <row r="356" spans="1:14" ht="14.4" customHeight="1" x14ac:dyDescent="0.3">
      <c r="A356" s="660" t="s">
        <v>586</v>
      </c>
      <c r="B356" s="661" t="s">
        <v>587</v>
      </c>
      <c r="C356" s="662" t="s">
        <v>591</v>
      </c>
      <c r="D356" s="663" t="s">
        <v>4265</v>
      </c>
      <c r="E356" s="662" t="s">
        <v>626</v>
      </c>
      <c r="F356" s="663" t="s">
        <v>4273</v>
      </c>
      <c r="G356" s="662" t="s">
        <v>665</v>
      </c>
      <c r="H356" s="662" t="s">
        <v>1878</v>
      </c>
      <c r="I356" s="662" t="s">
        <v>237</v>
      </c>
      <c r="J356" s="662" t="s">
        <v>1879</v>
      </c>
      <c r="K356" s="662" t="s">
        <v>1880</v>
      </c>
      <c r="L356" s="664">
        <v>33.694999999999993</v>
      </c>
      <c r="M356" s="664">
        <v>2</v>
      </c>
      <c r="N356" s="665">
        <v>67.389999999999986</v>
      </c>
    </row>
    <row r="357" spans="1:14" ht="14.4" customHeight="1" x14ac:dyDescent="0.3">
      <c r="A357" s="660" t="s">
        <v>586</v>
      </c>
      <c r="B357" s="661" t="s">
        <v>587</v>
      </c>
      <c r="C357" s="662" t="s">
        <v>591</v>
      </c>
      <c r="D357" s="663" t="s">
        <v>4265</v>
      </c>
      <c r="E357" s="662" t="s">
        <v>626</v>
      </c>
      <c r="F357" s="663" t="s">
        <v>4273</v>
      </c>
      <c r="G357" s="662" t="s">
        <v>665</v>
      </c>
      <c r="H357" s="662" t="s">
        <v>1881</v>
      </c>
      <c r="I357" s="662" t="s">
        <v>237</v>
      </c>
      <c r="J357" s="662" t="s">
        <v>1882</v>
      </c>
      <c r="K357" s="662"/>
      <c r="L357" s="664">
        <v>42.059699343007182</v>
      </c>
      <c r="M357" s="664">
        <v>3</v>
      </c>
      <c r="N357" s="665">
        <v>126.17909802902155</v>
      </c>
    </row>
    <row r="358" spans="1:14" ht="14.4" customHeight="1" x14ac:dyDescent="0.3">
      <c r="A358" s="660" t="s">
        <v>586</v>
      </c>
      <c r="B358" s="661" t="s">
        <v>587</v>
      </c>
      <c r="C358" s="662" t="s">
        <v>591</v>
      </c>
      <c r="D358" s="663" t="s">
        <v>4265</v>
      </c>
      <c r="E358" s="662" t="s">
        <v>626</v>
      </c>
      <c r="F358" s="663" t="s">
        <v>4273</v>
      </c>
      <c r="G358" s="662" t="s">
        <v>665</v>
      </c>
      <c r="H358" s="662" t="s">
        <v>1883</v>
      </c>
      <c r="I358" s="662" t="s">
        <v>237</v>
      </c>
      <c r="J358" s="662" t="s">
        <v>1884</v>
      </c>
      <c r="K358" s="662"/>
      <c r="L358" s="664">
        <v>283.376864833578</v>
      </c>
      <c r="M358" s="664">
        <v>1</v>
      </c>
      <c r="N358" s="665">
        <v>283.376864833578</v>
      </c>
    </row>
    <row r="359" spans="1:14" ht="14.4" customHeight="1" x14ac:dyDescent="0.3">
      <c r="A359" s="660" t="s">
        <v>586</v>
      </c>
      <c r="B359" s="661" t="s">
        <v>587</v>
      </c>
      <c r="C359" s="662" t="s">
        <v>591</v>
      </c>
      <c r="D359" s="663" t="s">
        <v>4265</v>
      </c>
      <c r="E359" s="662" t="s">
        <v>626</v>
      </c>
      <c r="F359" s="663" t="s">
        <v>4273</v>
      </c>
      <c r="G359" s="662" t="s">
        <v>665</v>
      </c>
      <c r="H359" s="662" t="s">
        <v>1885</v>
      </c>
      <c r="I359" s="662" t="s">
        <v>1886</v>
      </c>
      <c r="J359" s="662" t="s">
        <v>1887</v>
      </c>
      <c r="K359" s="662" t="s">
        <v>1888</v>
      </c>
      <c r="L359" s="664">
        <v>1686.5402193498912</v>
      </c>
      <c r="M359" s="664">
        <v>4</v>
      </c>
      <c r="N359" s="665">
        <v>6746.1608773995649</v>
      </c>
    </row>
    <row r="360" spans="1:14" ht="14.4" customHeight="1" x14ac:dyDescent="0.3">
      <c r="A360" s="660" t="s">
        <v>586</v>
      </c>
      <c r="B360" s="661" t="s">
        <v>587</v>
      </c>
      <c r="C360" s="662" t="s">
        <v>591</v>
      </c>
      <c r="D360" s="663" t="s">
        <v>4265</v>
      </c>
      <c r="E360" s="662" t="s">
        <v>626</v>
      </c>
      <c r="F360" s="663" t="s">
        <v>4273</v>
      </c>
      <c r="G360" s="662" t="s">
        <v>665</v>
      </c>
      <c r="H360" s="662" t="s">
        <v>1889</v>
      </c>
      <c r="I360" s="662" t="s">
        <v>1890</v>
      </c>
      <c r="J360" s="662" t="s">
        <v>1891</v>
      </c>
      <c r="K360" s="662"/>
      <c r="L360" s="664">
        <v>101.464491163231</v>
      </c>
      <c r="M360" s="664">
        <v>1</v>
      </c>
      <c r="N360" s="665">
        <v>101.464491163231</v>
      </c>
    </row>
    <row r="361" spans="1:14" ht="14.4" customHeight="1" x14ac:dyDescent="0.3">
      <c r="A361" s="660" t="s">
        <v>586</v>
      </c>
      <c r="B361" s="661" t="s">
        <v>587</v>
      </c>
      <c r="C361" s="662" t="s">
        <v>591</v>
      </c>
      <c r="D361" s="663" t="s">
        <v>4265</v>
      </c>
      <c r="E361" s="662" t="s">
        <v>626</v>
      </c>
      <c r="F361" s="663" t="s">
        <v>4273</v>
      </c>
      <c r="G361" s="662" t="s">
        <v>665</v>
      </c>
      <c r="H361" s="662" t="s">
        <v>1892</v>
      </c>
      <c r="I361" s="662" t="s">
        <v>237</v>
      </c>
      <c r="J361" s="662" t="s">
        <v>1893</v>
      </c>
      <c r="K361" s="662"/>
      <c r="L361" s="664">
        <v>131.78639434229439</v>
      </c>
      <c r="M361" s="664">
        <v>2</v>
      </c>
      <c r="N361" s="665">
        <v>263.57278868458877</v>
      </c>
    </row>
    <row r="362" spans="1:14" ht="14.4" customHeight="1" x14ac:dyDescent="0.3">
      <c r="A362" s="660" t="s">
        <v>586</v>
      </c>
      <c r="B362" s="661" t="s">
        <v>587</v>
      </c>
      <c r="C362" s="662" t="s">
        <v>591</v>
      </c>
      <c r="D362" s="663" t="s">
        <v>4265</v>
      </c>
      <c r="E362" s="662" t="s">
        <v>626</v>
      </c>
      <c r="F362" s="663" t="s">
        <v>4273</v>
      </c>
      <c r="G362" s="662" t="s">
        <v>665</v>
      </c>
      <c r="H362" s="662" t="s">
        <v>1894</v>
      </c>
      <c r="I362" s="662" t="s">
        <v>1895</v>
      </c>
      <c r="J362" s="662" t="s">
        <v>1896</v>
      </c>
      <c r="K362" s="662" t="s">
        <v>1897</v>
      </c>
      <c r="L362" s="664">
        <v>29.545313005334883</v>
      </c>
      <c r="M362" s="664">
        <v>47</v>
      </c>
      <c r="N362" s="665">
        <v>1388.6297112507395</v>
      </c>
    </row>
    <row r="363" spans="1:14" ht="14.4" customHeight="1" x14ac:dyDescent="0.3">
      <c r="A363" s="660" t="s">
        <v>586</v>
      </c>
      <c r="B363" s="661" t="s">
        <v>587</v>
      </c>
      <c r="C363" s="662" t="s">
        <v>591</v>
      </c>
      <c r="D363" s="663" t="s">
        <v>4265</v>
      </c>
      <c r="E363" s="662" t="s">
        <v>626</v>
      </c>
      <c r="F363" s="663" t="s">
        <v>4273</v>
      </c>
      <c r="G363" s="662" t="s">
        <v>665</v>
      </c>
      <c r="H363" s="662" t="s">
        <v>1898</v>
      </c>
      <c r="I363" s="662" t="s">
        <v>1898</v>
      </c>
      <c r="J363" s="662" t="s">
        <v>1899</v>
      </c>
      <c r="K363" s="662" t="s">
        <v>1900</v>
      </c>
      <c r="L363" s="664">
        <v>94.36999999999999</v>
      </c>
      <c r="M363" s="664">
        <v>1</v>
      </c>
      <c r="N363" s="665">
        <v>94.36999999999999</v>
      </c>
    </row>
    <row r="364" spans="1:14" ht="14.4" customHeight="1" x14ac:dyDescent="0.3">
      <c r="A364" s="660" t="s">
        <v>586</v>
      </c>
      <c r="B364" s="661" t="s">
        <v>587</v>
      </c>
      <c r="C364" s="662" t="s">
        <v>591</v>
      </c>
      <c r="D364" s="663" t="s">
        <v>4265</v>
      </c>
      <c r="E364" s="662" t="s">
        <v>626</v>
      </c>
      <c r="F364" s="663" t="s">
        <v>4273</v>
      </c>
      <c r="G364" s="662" t="s">
        <v>665</v>
      </c>
      <c r="H364" s="662" t="s">
        <v>1901</v>
      </c>
      <c r="I364" s="662" t="s">
        <v>1902</v>
      </c>
      <c r="J364" s="662" t="s">
        <v>1903</v>
      </c>
      <c r="K364" s="662" t="s">
        <v>1297</v>
      </c>
      <c r="L364" s="664">
        <v>75.244398410893311</v>
      </c>
      <c r="M364" s="664">
        <v>7</v>
      </c>
      <c r="N364" s="665">
        <v>526.71078887625322</v>
      </c>
    </row>
    <row r="365" spans="1:14" ht="14.4" customHeight="1" x14ac:dyDescent="0.3">
      <c r="A365" s="660" t="s">
        <v>586</v>
      </c>
      <c r="B365" s="661" t="s">
        <v>587</v>
      </c>
      <c r="C365" s="662" t="s">
        <v>591</v>
      </c>
      <c r="D365" s="663" t="s">
        <v>4265</v>
      </c>
      <c r="E365" s="662" t="s">
        <v>626</v>
      </c>
      <c r="F365" s="663" t="s">
        <v>4273</v>
      </c>
      <c r="G365" s="662" t="s">
        <v>665</v>
      </c>
      <c r="H365" s="662" t="s">
        <v>1904</v>
      </c>
      <c r="I365" s="662" t="s">
        <v>1905</v>
      </c>
      <c r="J365" s="662" t="s">
        <v>1704</v>
      </c>
      <c r="K365" s="662" t="s">
        <v>1906</v>
      </c>
      <c r="L365" s="664">
        <v>56.649841863580349</v>
      </c>
      <c r="M365" s="664">
        <v>2</v>
      </c>
      <c r="N365" s="665">
        <v>113.2996837271607</v>
      </c>
    </row>
    <row r="366" spans="1:14" ht="14.4" customHeight="1" x14ac:dyDescent="0.3">
      <c r="A366" s="660" t="s">
        <v>586</v>
      </c>
      <c r="B366" s="661" t="s">
        <v>587</v>
      </c>
      <c r="C366" s="662" t="s">
        <v>591</v>
      </c>
      <c r="D366" s="663" t="s">
        <v>4265</v>
      </c>
      <c r="E366" s="662" t="s">
        <v>626</v>
      </c>
      <c r="F366" s="663" t="s">
        <v>4273</v>
      </c>
      <c r="G366" s="662" t="s">
        <v>665</v>
      </c>
      <c r="H366" s="662" t="s">
        <v>1907</v>
      </c>
      <c r="I366" s="662" t="s">
        <v>1908</v>
      </c>
      <c r="J366" s="662" t="s">
        <v>1909</v>
      </c>
      <c r="K366" s="662" t="s">
        <v>1910</v>
      </c>
      <c r="L366" s="664">
        <v>116.17973928686828</v>
      </c>
      <c r="M366" s="664">
        <v>2</v>
      </c>
      <c r="N366" s="665">
        <v>232.35947857373657</v>
      </c>
    </row>
    <row r="367" spans="1:14" ht="14.4" customHeight="1" x14ac:dyDescent="0.3">
      <c r="A367" s="660" t="s">
        <v>586</v>
      </c>
      <c r="B367" s="661" t="s">
        <v>587</v>
      </c>
      <c r="C367" s="662" t="s">
        <v>591</v>
      </c>
      <c r="D367" s="663" t="s">
        <v>4265</v>
      </c>
      <c r="E367" s="662" t="s">
        <v>626</v>
      </c>
      <c r="F367" s="663" t="s">
        <v>4273</v>
      </c>
      <c r="G367" s="662" t="s">
        <v>665</v>
      </c>
      <c r="H367" s="662" t="s">
        <v>1911</v>
      </c>
      <c r="I367" s="662" t="s">
        <v>1912</v>
      </c>
      <c r="J367" s="662" t="s">
        <v>1913</v>
      </c>
      <c r="K367" s="662" t="s">
        <v>1914</v>
      </c>
      <c r="L367" s="664">
        <v>31.569999999999997</v>
      </c>
      <c r="M367" s="664">
        <v>11</v>
      </c>
      <c r="N367" s="665">
        <v>347.27</v>
      </c>
    </row>
    <row r="368" spans="1:14" ht="14.4" customHeight="1" x14ac:dyDescent="0.3">
      <c r="A368" s="660" t="s">
        <v>586</v>
      </c>
      <c r="B368" s="661" t="s">
        <v>587</v>
      </c>
      <c r="C368" s="662" t="s">
        <v>591</v>
      </c>
      <c r="D368" s="663" t="s">
        <v>4265</v>
      </c>
      <c r="E368" s="662" t="s">
        <v>626</v>
      </c>
      <c r="F368" s="663" t="s">
        <v>4273</v>
      </c>
      <c r="G368" s="662" t="s">
        <v>665</v>
      </c>
      <c r="H368" s="662" t="s">
        <v>1915</v>
      </c>
      <c r="I368" s="662" t="s">
        <v>1916</v>
      </c>
      <c r="J368" s="662" t="s">
        <v>1917</v>
      </c>
      <c r="K368" s="662" t="s">
        <v>1918</v>
      </c>
      <c r="L368" s="664">
        <v>49.430000000000014</v>
      </c>
      <c r="M368" s="664">
        <v>2</v>
      </c>
      <c r="N368" s="665">
        <v>98.860000000000028</v>
      </c>
    </row>
    <row r="369" spans="1:14" ht="14.4" customHeight="1" x14ac:dyDescent="0.3">
      <c r="A369" s="660" t="s">
        <v>586</v>
      </c>
      <c r="B369" s="661" t="s">
        <v>587</v>
      </c>
      <c r="C369" s="662" t="s">
        <v>591</v>
      </c>
      <c r="D369" s="663" t="s">
        <v>4265</v>
      </c>
      <c r="E369" s="662" t="s">
        <v>626</v>
      </c>
      <c r="F369" s="663" t="s">
        <v>4273</v>
      </c>
      <c r="G369" s="662" t="s">
        <v>665</v>
      </c>
      <c r="H369" s="662" t="s">
        <v>1919</v>
      </c>
      <c r="I369" s="662" t="s">
        <v>1920</v>
      </c>
      <c r="J369" s="662" t="s">
        <v>1921</v>
      </c>
      <c r="K369" s="662" t="s">
        <v>1922</v>
      </c>
      <c r="L369" s="664">
        <v>47.348041124024164</v>
      </c>
      <c r="M369" s="664">
        <v>35</v>
      </c>
      <c r="N369" s="665">
        <v>1657.1814393408458</v>
      </c>
    </row>
    <row r="370" spans="1:14" ht="14.4" customHeight="1" x14ac:dyDescent="0.3">
      <c r="A370" s="660" t="s">
        <v>586</v>
      </c>
      <c r="B370" s="661" t="s">
        <v>587</v>
      </c>
      <c r="C370" s="662" t="s">
        <v>591</v>
      </c>
      <c r="D370" s="663" t="s">
        <v>4265</v>
      </c>
      <c r="E370" s="662" t="s">
        <v>626</v>
      </c>
      <c r="F370" s="663" t="s">
        <v>4273</v>
      </c>
      <c r="G370" s="662" t="s">
        <v>665</v>
      </c>
      <c r="H370" s="662" t="s">
        <v>1923</v>
      </c>
      <c r="I370" s="662" t="s">
        <v>237</v>
      </c>
      <c r="J370" s="662" t="s">
        <v>1924</v>
      </c>
      <c r="K370" s="662"/>
      <c r="L370" s="664">
        <v>262.42550766499198</v>
      </c>
      <c r="M370" s="664">
        <v>1</v>
      </c>
      <c r="N370" s="665">
        <v>262.42550766499198</v>
      </c>
    </row>
    <row r="371" spans="1:14" ht="14.4" customHeight="1" x14ac:dyDescent="0.3">
      <c r="A371" s="660" t="s">
        <v>586</v>
      </c>
      <c r="B371" s="661" t="s">
        <v>587</v>
      </c>
      <c r="C371" s="662" t="s">
        <v>591</v>
      </c>
      <c r="D371" s="663" t="s">
        <v>4265</v>
      </c>
      <c r="E371" s="662" t="s">
        <v>626</v>
      </c>
      <c r="F371" s="663" t="s">
        <v>4273</v>
      </c>
      <c r="G371" s="662" t="s">
        <v>665</v>
      </c>
      <c r="H371" s="662" t="s">
        <v>1925</v>
      </c>
      <c r="I371" s="662" t="s">
        <v>1926</v>
      </c>
      <c r="J371" s="662" t="s">
        <v>1927</v>
      </c>
      <c r="K371" s="662" t="s">
        <v>1928</v>
      </c>
      <c r="L371" s="664">
        <v>122.42</v>
      </c>
      <c r="M371" s="664">
        <v>1</v>
      </c>
      <c r="N371" s="665">
        <v>122.42</v>
      </c>
    </row>
    <row r="372" spans="1:14" ht="14.4" customHeight="1" x14ac:dyDescent="0.3">
      <c r="A372" s="660" t="s">
        <v>586</v>
      </c>
      <c r="B372" s="661" t="s">
        <v>587</v>
      </c>
      <c r="C372" s="662" t="s">
        <v>591</v>
      </c>
      <c r="D372" s="663" t="s">
        <v>4265</v>
      </c>
      <c r="E372" s="662" t="s">
        <v>626</v>
      </c>
      <c r="F372" s="663" t="s">
        <v>4273</v>
      </c>
      <c r="G372" s="662" t="s">
        <v>665</v>
      </c>
      <c r="H372" s="662" t="s">
        <v>1929</v>
      </c>
      <c r="I372" s="662" t="s">
        <v>1930</v>
      </c>
      <c r="J372" s="662" t="s">
        <v>1931</v>
      </c>
      <c r="K372" s="662" t="s">
        <v>1932</v>
      </c>
      <c r="L372" s="664">
        <v>0</v>
      </c>
      <c r="M372" s="664">
        <v>0</v>
      </c>
      <c r="N372" s="665">
        <v>-3.3110390904766973E-4</v>
      </c>
    </row>
    <row r="373" spans="1:14" ht="14.4" customHeight="1" x14ac:dyDescent="0.3">
      <c r="A373" s="660" t="s">
        <v>586</v>
      </c>
      <c r="B373" s="661" t="s">
        <v>587</v>
      </c>
      <c r="C373" s="662" t="s">
        <v>591</v>
      </c>
      <c r="D373" s="663" t="s">
        <v>4265</v>
      </c>
      <c r="E373" s="662" t="s">
        <v>626</v>
      </c>
      <c r="F373" s="663" t="s">
        <v>4273</v>
      </c>
      <c r="G373" s="662" t="s">
        <v>665</v>
      </c>
      <c r="H373" s="662" t="s">
        <v>1933</v>
      </c>
      <c r="I373" s="662" t="s">
        <v>1933</v>
      </c>
      <c r="J373" s="662" t="s">
        <v>1934</v>
      </c>
      <c r="K373" s="662" t="s">
        <v>1935</v>
      </c>
      <c r="L373" s="664">
        <v>775.91252676498084</v>
      </c>
      <c r="M373" s="664">
        <v>53</v>
      </c>
      <c r="N373" s="665">
        <v>41123.363918543982</v>
      </c>
    </row>
    <row r="374" spans="1:14" ht="14.4" customHeight="1" x14ac:dyDescent="0.3">
      <c r="A374" s="660" t="s">
        <v>586</v>
      </c>
      <c r="B374" s="661" t="s">
        <v>587</v>
      </c>
      <c r="C374" s="662" t="s">
        <v>591</v>
      </c>
      <c r="D374" s="663" t="s">
        <v>4265</v>
      </c>
      <c r="E374" s="662" t="s">
        <v>626</v>
      </c>
      <c r="F374" s="663" t="s">
        <v>4273</v>
      </c>
      <c r="G374" s="662" t="s">
        <v>665</v>
      </c>
      <c r="H374" s="662" t="s">
        <v>1936</v>
      </c>
      <c r="I374" s="662" t="s">
        <v>1937</v>
      </c>
      <c r="J374" s="662" t="s">
        <v>1938</v>
      </c>
      <c r="K374" s="662" t="s">
        <v>1939</v>
      </c>
      <c r="L374" s="664">
        <v>107.56958985171832</v>
      </c>
      <c r="M374" s="664">
        <v>1</v>
      </c>
      <c r="N374" s="665">
        <v>107.56958985171832</v>
      </c>
    </row>
    <row r="375" spans="1:14" ht="14.4" customHeight="1" x14ac:dyDescent="0.3">
      <c r="A375" s="660" t="s">
        <v>586</v>
      </c>
      <c r="B375" s="661" t="s">
        <v>587</v>
      </c>
      <c r="C375" s="662" t="s">
        <v>591</v>
      </c>
      <c r="D375" s="663" t="s">
        <v>4265</v>
      </c>
      <c r="E375" s="662" t="s">
        <v>626</v>
      </c>
      <c r="F375" s="663" t="s">
        <v>4273</v>
      </c>
      <c r="G375" s="662" t="s">
        <v>665</v>
      </c>
      <c r="H375" s="662" t="s">
        <v>1940</v>
      </c>
      <c r="I375" s="662" t="s">
        <v>237</v>
      </c>
      <c r="J375" s="662" t="s">
        <v>1941</v>
      </c>
      <c r="K375" s="662"/>
      <c r="L375" s="664">
        <v>59.919203583343304</v>
      </c>
      <c r="M375" s="664">
        <v>2</v>
      </c>
      <c r="N375" s="665">
        <v>119.83840716668661</v>
      </c>
    </row>
    <row r="376" spans="1:14" ht="14.4" customHeight="1" x14ac:dyDescent="0.3">
      <c r="A376" s="660" t="s">
        <v>586</v>
      </c>
      <c r="B376" s="661" t="s">
        <v>587</v>
      </c>
      <c r="C376" s="662" t="s">
        <v>591</v>
      </c>
      <c r="D376" s="663" t="s">
        <v>4265</v>
      </c>
      <c r="E376" s="662" t="s">
        <v>626</v>
      </c>
      <c r="F376" s="663" t="s">
        <v>4273</v>
      </c>
      <c r="G376" s="662" t="s">
        <v>665</v>
      </c>
      <c r="H376" s="662" t="s">
        <v>1942</v>
      </c>
      <c r="I376" s="662" t="s">
        <v>237</v>
      </c>
      <c r="J376" s="662" t="s">
        <v>1943</v>
      </c>
      <c r="K376" s="662"/>
      <c r="L376" s="664">
        <v>163.79051847576355</v>
      </c>
      <c r="M376" s="664">
        <v>2</v>
      </c>
      <c r="N376" s="665">
        <v>327.5810369515271</v>
      </c>
    </row>
    <row r="377" spans="1:14" ht="14.4" customHeight="1" x14ac:dyDescent="0.3">
      <c r="A377" s="660" t="s">
        <v>586</v>
      </c>
      <c r="B377" s="661" t="s">
        <v>587</v>
      </c>
      <c r="C377" s="662" t="s">
        <v>591</v>
      </c>
      <c r="D377" s="663" t="s">
        <v>4265</v>
      </c>
      <c r="E377" s="662" t="s">
        <v>626</v>
      </c>
      <c r="F377" s="663" t="s">
        <v>4273</v>
      </c>
      <c r="G377" s="662" t="s">
        <v>665</v>
      </c>
      <c r="H377" s="662" t="s">
        <v>1944</v>
      </c>
      <c r="I377" s="662" t="s">
        <v>237</v>
      </c>
      <c r="J377" s="662" t="s">
        <v>1945</v>
      </c>
      <c r="K377" s="662"/>
      <c r="L377" s="664">
        <v>228.41000723773558</v>
      </c>
      <c r="M377" s="664">
        <v>5</v>
      </c>
      <c r="N377" s="665">
        <v>1142.050036188678</v>
      </c>
    </row>
    <row r="378" spans="1:14" ht="14.4" customHeight="1" x14ac:dyDescent="0.3">
      <c r="A378" s="660" t="s">
        <v>586</v>
      </c>
      <c r="B378" s="661" t="s">
        <v>587</v>
      </c>
      <c r="C378" s="662" t="s">
        <v>591</v>
      </c>
      <c r="D378" s="663" t="s">
        <v>4265</v>
      </c>
      <c r="E378" s="662" t="s">
        <v>626</v>
      </c>
      <c r="F378" s="663" t="s">
        <v>4273</v>
      </c>
      <c r="G378" s="662" t="s">
        <v>665</v>
      </c>
      <c r="H378" s="662" t="s">
        <v>1946</v>
      </c>
      <c r="I378" s="662" t="s">
        <v>237</v>
      </c>
      <c r="J378" s="662" t="s">
        <v>1947</v>
      </c>
      <c r="K378" s="662" t="s">
        <v>1948</v>
      </c>
      <c r="L378" s="664">
        <v>535.62445481044131</v>
      </c>
      <c r="M378" s="664">
        <v>3</v>
      </c>
      <c r="N378" s="665">
        <v>1606.873364431324</v>
      </c>
    </row>
    <row r="379" spans="1:14" ht="14.4" customHeight="1" x14ac:dyDescent="0.3">
      <c r="A379" s="660" t="s">
        <v>586</v>
      </c>
      <c r="B379" s="661" t="s">
        <v>587</v>
      </c>
      <c r="C379" s="662" t="s">
        <v>591</v>
      </c>
      <c r="D379" s="663" t="s">
        <v>4265</v>
      </c>
      <c r="E379" s="662" t="s">
        <v>626</v>
      </c>
      <c r="F379" s="663" t="s">
        <v>4273</v>
      </c>
      <c r="G379" s="662" t="s">
        <v>665</v>
      </c>
      <c r="H379" s="662" t="s">
        <v>1949</v>
      </c>
      <c r="I379" s="662" t="s">
        <v>1950</v>
      </c>
      <c r="J379" s="662" t="s">
        <v>1951</v>
      </c>
      <c r="K379" s="662"/>
      <c r="L379" s="664">
        <v>177.5</v>
      </c>
      <c r="M379" s="664">
        <v>1</v>
      </c>
      <c r="N379" s="665">
        <v>177.5</v>
      </c>
    </row>
    <row r="380" spans="1:14" ht="14.4" customHeight="1" x14ac:dyDescent="0.3">
      <c r="A380" s="660" t="s">
        <v>586</v>
      </c>
      <c r="B380" s="661" t="s">
        <v>587</v>
      </c>
      <c r="C380" s="662" t="s">
        <v>591</v>
      </c>
      <c r="D380" s="663" t="s">
        <v>4265</v>
      </c>
      <c r="E380" s="662" t="s">
        <v>626</v>
      </c>
      <c r="F380" s="663" t="s">
        <v>4273</v>
      </c>
      <c r="G380" s="662" t="s">
        <v>665</v>
      </c>
      <c r="H380" s="662" t="s">
        <v>1952</v>
      </c>
      <c r="I380" s="662" t="s">
        <v>1953</v>
      </c>
      <c r="J380" s="662" t="s">
        <v>1954</v>
      </c>
      <c r="K380" s="662" t="s">
        <v>1955</v>
      </c>
      <c r="L380" s="664">
        <v>117.23</v>
      </c>
      <c r="M380" s="664">
        <v>1</v>
      </c>
      <c r="N380" s="665">
        <v>117.23</v>
      </c>
    </row>
    <row r="381" spans="1:14" ht="14.4" customHeight="1" x14ac:dyDescent="0.3">
      <c r="A381" s="660" t="s">
        <v>586</v>
      </c>
      <c r="B381" s="661" t="s">
        <v>587</v>
      </c>
      <c r="C381" s="662" t="s">
        <v>591</v>
      </c>
      <c r="D381" s="663" t="s">
        <v>4265</v>
      </c>
      <c r="E381" s="662" t="s">
        <v>626</v>
      </c>
      <c r="F381" s="663" t="s">
        <v>4273</v>
      </c>
      <c r="G381" s="662" t="s">
        <v>665</v>
      </c>
      <c r="H381" s="662" t="s">
        <v>1956</v>
      </c>
      <c r="I381" s="662" t="s">
        <v>237</v>
      </c>
      <c r="J381" s="662" t="s">
        <v>1957</v>
      </c>
      <c r="K381" s="662"/>
      <c r="L381" s="664">
        <v>41.059999999999995</v>
      </c>
      <c r="M381" s="664">
        <v>1</v>
      </c>
      <c r="N381" s="665">
        <v>41.059999999999995</v>
      </c>
    </row>
    <row r="382" spans="1:14" ht="14.4" customHeight="1" x14ac:dyDescent="0.3">
      <c r="A382" s="660" t="s">
        <v>586</v>
      </c>
      <c r="B382" s="661" t="s">
        <v>587</v>
      </c>
      <c r="C382" s="662" t="s">
        <v>591</v>
      </c>
      <c r="D382" s="663" t="s">
        <v>4265</v>
      </c>
      <c r="E382" s="662" t="s">
        <v>626</v>
      </c>
      <c r="F382" s="663" t="s">
        <v>4273</v>
      </c>
      <c r="G382" s="662" t="s">
        <v>665</v>
      </c>
      <c r="H382" s="662" t="s">
        <v>1958</v>
      </c>
      <c r="I382" s="662" t="s">
        <v>1959</v>
      </c>
      <c r="J382" s="662" t="s">
        <v>1960</v>
      </c>
      <c r="K382" s="662" t="s">
        <v>1961</v>
      </c>
      <c r="L382" s="664">
        <v>165.76499999999999</v>
      </c>
      <c r="M382" s="664">
        <v>4</v>
      </c>
      <c r="N382" s="665">
        <v>663.06</v>
      </c>
    </row>
    <row r="383" spans="1:14" ht="14.4" customHeight="1" x14ac:dyDescent="0.3">
      <c r="A383" s="660" t="s">
        <v>586</v>
      </c>
      <c r="B383" s="661" t="s">
        <v>587</v>
      </c>
      <c r="C383" s="662" t="s">
        <v>591</v>
      </c>
      <c r="D383" s="663" t="s">
        <v>4265</v>
      </c>
      <c r="E383" s="662" t="s">
        <v>626</v>
      </c>
      <c r="F383" s="663" t="s">
        <v>4273</v>
      </c>
      <c r="G383" s="662" t="s">
        <v>665</v>
      </c>
      <c r="H383" s="662" t="s">
        <v>1962</v>
      </c>
      <c r="I383" s="662" t="s">
        <v>1963</v>
      </c>
      <c r="J383" s="662" t="s">
        <v>1964</v>
      </c>
      <c r="K383" s="662" t="s">
        <v>1965</v>
      </c>
      <c r="L383" s="664">
        <v>3305.84</v>
      </c>
      <c r="M383" s="664">
        <v>1</v>
      </c>
      <c r="N383" s="665">
        <v>3305.84</v>
      </c>
    </row>
    <row r="384" spans="1:14" ht="14.4" customHeight="1" x14ac:dyDescent="0.3">
      <c r="A384" s="660" t="s">
        <v>586</v>
      </c>
      <c r="B384" s="661" t="s">
        <v>587</v>
      </c>
      <c r="C384" s="662" t="s">
        <v>591</v>
      </c>
      <c r="D384" s="663" t="s">
        <v>4265</v>
      </c>
      <c r="E384" s="662" t="s">
        <v>626</v>
      </c>
      <c r="F384" s="663" t="s">
        <v>4273</v>
      </c>
      <c r="G384" s="662" t="s">
        <v>665</v>
      </c>
      <c r="H384" s="662" t="s">
        <v>1966</v>
      </c>
      <c r="I384" s="662" t="s">
        <v>1967</v>
      </c>
      <c r="J384" s="662" t="s">
        <v>1484</v>
      </c>
      <c r="K384" s="662" t="s">
        <v>1968</v>
      </c>
      <c r="L384" s="664">
        <v>50.827326248070712</v>
      </c>
      <c r="M384" s="664">
        <v>7</v>
      </c>
      <c r="N384" s="665">
        <v>355.79128373649496</v>
      </c>
    </row>
    <row r="385" spans="1:14" ht="14.4" customHeight="1" x14ac:dyDescent="0.3">
      <c r="A385" s="660" t="s">
        <v>586</v>
      </c>
      <c r="B385" s="661" t="s">
        <v>587</v>
      </c>
      <c r="C385" s="662" t="s">
        <v>591</v>
      </c>
      <c r="D385" s="663" t="s">
        <v>4265</v>
      </c>
      <c r="E385" s="662" t="s">
        <v>626</v>
      </c>
      <c r="F385" s="663" t="s">
        <v>4273</v>
      </c>
      <c r="G385" s="662" t="s">
        <v>665</v>
      </c>
      <c r="H385" s="662" t="s">
        <v>1969</v>
      </c>
      <c r="I385" s="662" t="s">
        <v>1970</v>
      </c>
      <c r="J385" s="662" t="s">
        <v>1971</v>
      </c>
      <c r="K385" s="662" t="s">
        <v>1972</v>
      </c>
      <c r="L385" s="664">
        <v>70.460061816628794</v>
      </c>
      <c r="M385" s="664">
        <v>2</v>
      </c>
      <c r="N385" s="665">
        <v>140.92012363325759</v>
      </c>
    </row>
    <row r="386" spans="1:14" ht="14.4" customHeight="1" x14ac:dyDescent="0.3">
      <c r="A386" s="660" t="s">
        <v>586</v>
      </c>
      <c r="B386" s="661" t="s">
        <v>587</v>
      </c>
      <c r="C386" s="662" t="s">
        <v>591</v>
      </c>
      <c r="D386" s="663" t="s">
        <v>4265</v>
      </c>
      <c r="E386" s="662" t="s">
        <v>626</v>
      </c>
      <c r="F386" s="663" t="s">
        <v>4273</v>
      </c>
      <c r="G386" s="662" t="s">
        <v>665</v>
      </c>
      <c r="H386" s="662" t="s">
        <v>1973</v>
      </c>
      <c r="I386" s="662" t="s">
        <v>1457</v>
      </c>
      <c r="J386" s="662" t="s">
        <v>1974</v>
      </c>
      <c r="K386" s="662"/>
      <c r="L386" s="664">
        <v>66.85233929449177</v>
      </c>
      <c r="M386" s="664">
        <v>1</v>
      </c>
      <c r="N386" s="665">
        <v>66.85233929449177</v>
      </c>
    </row>
    <row r="387" spans="1:14" ht="14.4" customHeight="1" x14ac:dyDescent="0.3">
      <c r="A387" s="660" t="s">
        <v>586</v>
      </c>
      <c r="B387" s="661" t="s">
        <v>587</v>
      </c>
      <c r="C387" s="662" t="s">
        <v>591</v>
      </c>
      <c r="D387" s="663" t="s">
        <v>4265</v>
      </c>
      <c r="E387" s="662" t="s">
        <v>626</v>
      </c>
      <c r="F387" s="663" t="s">
        <v>4273</v>
      </c>
      <c r="G387" s="662" t="s">
        <v>665</v>
      </c>
      <c r="H387" s="662" t="s">
        <v>1975</v>
      </c>
      <c r="I387" s="662" t="s">
        <v>1976</v>
      </c>
      <c r="J387" s="662" t="s">
        <v>1977</v>
      </c>
      <c r="K387" s="662" t="s">
        <v>1978</v>
      </c>
      <c r="L387" s="664">
        <v>130.16999999999999</v>
      </c>
      <c r="M387" s="664">
        <v>1</v>
      </c>
      <c r="N387" s="665">
        <v>130.16999999999999</v>
      </c>
    </row>
    <row r="388" spans="1:14" ht="14.4" customHeight="1" x14ac:dyDescent="0.3">
      <c r="A388" s="660" t="s">
        <v>586</v>
      </c>
      <c r="B388" s="661" t="s">
        <v>587</v>
      </c>
      <c r="C388" s="662" t="s">
        <v>591</v>
      </c>
      <c r="D388" s="663" t="s">
        <v>4265</v>
      </c>
      <c r="E388" s="662" t="s">
        <v>626</v>
      </c>
      <c r="F388" s="663" t="s">
        <v>4273</v>
      </c>
      <c r="G388" s="662" t="s">
        <v>665</v>
      </c>
      <c r="H388" s="662" t="s">
        <v>1979</v>
      </c>
      <c r="I388" s="662" t="s">
        <v>237</v>
      </c>
      <c r="J388" s="662" t="s">
        <v>1980</v>
      </c>
      <c r="K388" s="662" t="s">
        <v>1981</v>
      </c>
      <c r="L388" s="664">
        <v>33.040058988818231</v>
      </c>
      <c r="M388" s="664">
        <v>3</v>
      </c>
      <c r="N388" s="665">
        <v>99.120176966454693</v>
      </c>
    </row>
    <row r="389" spans="1:14" ht="14.4" customHeight="1" x14ac:dyDescent="0.3">
      <c r="A389" s="660" t="s">
        <v>586</v>
      </c>
      <c r="B389" s="661" t="s">
        <v>587</v>
      </c>
      <c r="C389" s="662" t="s">
        <v>591</v>
      </c>
      <c r="D389" s="663" t="s">
        <v>4265</v>
      </c>
      <c r="E389" s="662" t="s">
        <v>626</v>
      </c>
      <c r="F389" s="663" t="s">
        <v>4273</v>
      </c>
      <c r="G389" s="662" t="s">
        <v>665</v>
      </c>
      <c r="H389" s="662" t="s">
        <v>1982</v>
      </c>
      <c r="I389" s="662" t="s">
        <v>237</v>
      </c>
      <c r="J389" s="662" t="s">
        <v>1983</v>
      </c>
      <c r="K389" s="662"/>
      <c r="L389" s="664">
        <v>72.93839041961121</v>
      </c>
      <c r="M389" s="664">
        <v>7</v>
      </c>
      <c r="N389" s="665">
        <v>510.56873293727847</v>
      </c>
    </row>
    <row r="390" spans="1:14" ht="14.4" customHeight="1" x14ac:dyDescent="0.3">
      <c r="A390" s="660" t="s">
        <v>586</v>
      </c>
      <c r="B390" s="661" t="s">
        <v>587</v>
      </c>
      <c r="C390" s="662" t="s">
        <v>591</v>
      </c>
      <c r="D390" s="663" t="s">
        <v>4265</v>
      </c>
      <c r="E390" s="662" t="s">
        <v>626</v>
      </c>
      <c r="F390" s="663" t="s">
        <v>4273</v>
      </c>
      <c r="G390" s="662" t="s">
        <v>665</v>
      </c>
      <c r="H390" s="662" t="s">
        <v>1984</v>
      </c>
      <c r="I390" s="662" t="s">
        <v>1985</v>
      </c>
      <c r="J390" s="662" t="s">
        <v>1986</v>
      </c>
      <c r="K390" s="662" t="s">
        <v>1987</v>
      </c>
      <c r="L390" s="664">
        <v>189.05271724979877</v>
      </c>
      <c r="M390" s="664">
        <v>17.299970999999999</v>
      </c>
      <c r="N390" s="665">
        <v>3270.6065258927183</v>
      </c>
    </row>
    <row r="391" spans="1:14" ht="14.4" customHeight="1" x14ac:dyDescent="0.3">
      <c r="A391" s="660" t="s">
        <v>586</v>
      </c>
      <c r="B391" s="661" t="s">
        <v>587</v>
      </c>
      <c r="C391" s="662" t="s">
        <v>591</v>
      </c>
      <c r="D391" s="663" t="s">
        <v>4265</v>
      </c>
      <c r="E391" s="662" t="s">
        <v>626</v>
      </c>
      <c r="F391" s="663" t="s">
        <v>4273</v>
      </c>
      <c r="G391" s="662" t="s">
        <v>665</v>
      </c>
      <c r="H391" s="662" t="s">
        <v>1988</v>
      </c>
      <c r="I391" s="662" t="s">
        <v>1989</v>
      </c>
      <c r="J391" s="662" t="s">
        <v>1986</v>
      </c>
      <c r="K391" s="662" t="s">
        <v>1990</v>
      </c>
      <c r="L391" s="664">
        <v>379.04520399633992</v>
      </c>
      <c r="M391" s="664">
        <v>316.91839080000011</v>
      </c>
      <c r="N391" s="665">
        <v>120126.39609097781</v>
      </c>
    </row>
    <row r="392" spans="1:14" ht="14.4" customHeight="1" x14ac:dyDescent="0.3">
      <c r="A392" s="660" t="s">
        <v>586</v>
      </c>
      <c r="B392" s="661" t="s">
        <v>587</v>
      </c>
      <c r="C392" s="662" t="s">
        <v>591</v>
      </c>
      <c r="D392" s="663" t="s">
        <v>4265</v>
      </c>
      <c r="E392" s="662" t="s">
        <v>626</v>
      </c>
      <c r="F392" s="663" t="s">
        <v>4273</v>
      </c>
      <c r="G392" s="662" t="s">
        <v>665</v>
      </c>
      <c r="H392" s="662" t="s">
        <v>1991</v>
      </c>
      <c r="I392" s="662" t="s">
        <v>1992</v>
      </c>
      <c r="J392" s="662" t="s">
        <v>1993</v>
      </c>
      <c r="K392" s="662" t="s">
        <v>1994</v>
      </c>
      <c r="L392" s="664">
        <v>489.108</v>
      </c>
      <c r="M392" s="664">
        <v>5</v>
      </c>
      <c r="N392" s="665">
        <v>2445.54</v>
      </c>
    </row>
    <row r="393" spans="1:14" ht="14.4" customHeight="1" x14ac:dyDescent="0.3">
      <c r="A393" s="660" t="s">
        <v>586</v>
      </c>
      <c r="B393" s="661" t="s">
        <v>587</v>
      </c>
      <c r="C393" s="662" t="s">
        <v>591</v>
      </c>
      <c r="D393" s="663" t="s">
        <v>4265</v>
      </c>
      <c r="E393" s="662" t="s">
        <v>626</v>
      </c>
      <c r="F393" s="663" t="s">
        <v>4273</v>
      </c>
      <c r="G393" s="662" t="s">
        <v>665</v>
      </c>
      <c r="H393" s="662" t="s">
        <v>1995</v>
      </c>
      <c r="I393" s="662" t="s">
        <v>1996</v>
      </c>
      <c r="J393" s="662" t="s">
        <v>1997</v>
      </c>
      <c r="K393" s="662" t="s">
        <v>1998</v>
      </c>
      <c r="L393" s="664">
        <v>84.607213128272605</v>
      </c>
      <c r="M393" s="664">
        <v>67.394123599999972</v>
      </c>
      <c r="N393" s="665">
        <v>5702.0289790183442</v>
      </c>
    </row>
    <row r="394" spans="1:14" ht="14.4" customHeight="1" x14ac:dyDescent="0.3">
      <c r="A394" s="660" t="s">
        <v>586</v>
      </c>
      <c r="B394" s="661" t="s">
        <v>587</v>
      </c>
      <c r="C394" s="662" t="s">
        <v>591</v>
      </c>
      <c r="D394" s="663" t="s">
        <v>4265</v>
      </c>
      <c r="E394" s="662" t="s">
        <v>626</v>
      </c>
      <c r="F394" s="663" t="s">
        <v>4273</v>
      </c>
      <c r="G394" s="662" t="s">
        <v>665</v>
      </c>
      <c r="H394" s="662" t="s">
        <v>1999</v>
      </c>
      <c r="I394" s="662" t="s">
        <v>2000</v>
      </c>
      <c r="J394" s="662" t="s">
        <v>2001</v>
      </c>
      <c r="K394" s="662" t="s">
        <v>1744</v>
      </c>
      <c r="L394" s="664">
        <v>583.29930016581693</v>
      </c>
      <c r="M394" s="664">
        <v>40.521574000000008</v>
      </c>
      <c r="N394" s="665">
        <v>23636.205755817366</v>
      </c>
    </row>
    <row r="395" spans="1:14" ht="14.4" customHeight="1" x14ac:dyDescent="0.3">
      <c r="A395" s="660" t="s">
        <v>586</v>
      </c>
      <c r="B395" s="661" t="s">
        <v>587</v>
      </c>
      <c r="C395" s="662" t="s">
        <v>591</v>
      </c>
      <c r="D395" s="663" t="s">
        <v>4265</v>
      </c>
      <c r="E395" s="662" t="s">
        <v>626</v>
      </c>
      <c r="F395" s="663" t="s">
        <v>4273</v>
      </c>
      <c r="G395" s="662" t="s">
        <v>665</v>
      </c>
      <c r="H395" s="662" t="s">
        <v>2002</v>
      </c>
      <c r="I395" s="662" t="s">
        <v>2003</v>
      </c>
      <c r="J395" s="662" t="s">
        <v>2004</v>
      </c>
      <c r="K395" s="662" t="s">
        <v>2005</v>
      </c>
      <c r="L395" s="664">
        <v>115.11383609283651</v>
      </c>
      <c r="M395" s="664">
        <v>482.37040459999992</v>
      </c>
      <c r="N395" s="665">
        <v>55527.507691159619</v>
      </c>
    </row>
    <row r="396" spans="1:14" ht="14.4" customHeight="1" x14ac:dyDescent="0.3">
      <c r="A396" s="660" t="s">
        <v>586</v>
      </c>
      <c r="B396" s="661" t="s">
        <v>587</v>
      </c>
      <c r="C396" s="662" t="s">
        <v>591</v>
      </c>
      <c r="D396" s="663" t="s">
        <v>4265</v>
      </c>
      <c r="E396" s="662" t="s">
        <v>626</v>
      </c>
      <c r="F396" s="663" t="s">
        <v>4273</v>
      </c>
      <c r="G396" s="662" t="s">
        <v>665</v>
      </c>
      <c r="H396" s="662" t="s">
        <v>2006</v>
      </c>
      <c r="I396" s="662" t="s">
        <v>2007</v>
      </c>
      <c r="J396" s="662" t="s">
        <v>2004</v>
      </c>
      <c r="K396" s="662" t="s">
        <v>2008</v>
      </c>
      <c r="L396" s="664">
        <v>351.53644939438027</v>
      </c>
      <c r="M396" s="664">
        <v>392.41899320000005</v>
      </c>
      <c r="N396" s="665">
        <v>137949.57954444547</v>
      </c>
    </row>
    <row r="397" spans="1:14" ht="14.4" customHeight="1" x14ac:dyDescent="0.3">
      <c r="A397" s="660" t="s">
        <v>586</v>
      </c>
      <c r="B397" s="661" t="s">
        <v>587</v>
      </c>
      <c r="C397" s="662" t="s">
        <v>591</v>
      </c>
      <c r="D397" s="663" t="s">
        <v>4265</v>
      </c>
      <c r="E397" s="662" t="s">
        <v>626</v>
      </c>
      <c r="F397" s="663" t="s">
        <v>4273</v>
      </c>
      <c r="G397" s="662" t="s">
        <v>665</v>
      </c>
      <c r="H397" s="662" t="s">
        <v>2009</v>
      </c>
      <c r="I397" s="662" t="s">
        <v>2010</v>
      </c>
      <c r="J397" s="662" t="s">
        <v>2011</v>
      </c>
      <c r="K397" s="662" t="s">
        <v>2012</v>
      </c>
      <c r="L397" s="664">
        <v>96.882480756709427</v>
      </c>
      <c r="M397" s="664">
        <v>53</v>
      </c>
      <c r="N397" s="665">
        <v>5134.7714801055999</v>
      </c>
    </row>
    <row r="398" spans="1:14" ht="14.4" customHeight="1" x14ac:dyDescent="0.3">
      <c r="A398" s="660" t="s">
        <v>586</v>
      </c>
      <c r="B398" s="661" t="s">
        <v>587</v>
      </c>
      <c r="C398" s="662" t="s">
        <v>591</v>
      </c>
      <c r="D398" s="663" t="s">
        <v>4265</v>
      </c>
      <c r="E398" s="662" t="s">
        <v>626</v>
      </c>
      <c r="F398" s="663" t="s">
        <v>4273</v>
      </c>
      <c r="G398" s="662" t="s">
        <v>665</v>
      </c>
      <c r="H398" s="662" t="s">
        <v>2013</v>
      </c>
      <c r="I398" s="662" t="s">
        <v>2014</v>
      </c>
      <c r="J398" s="662" t="s">
        <v>2015</v>
      </c>
      <c r="K398" s="662" t="s">
        <v>1740</v>
      </c>
      <c r="L398" s="664">
        <v>433.27469156087869</v>
      </c>
      <c r="M398" s="664">
        <v>32.608408699999998</v>
      </c>
      <c r="N398" s="665">
        <v>14128.398221783573</v>
      </c>
    </row>
    <row r="399" spans="1:14" ht="14.4" customHeight="1" x14ac:dyDescent="0.3">
      <c r="A399" s="660" t="s">
        <v>586</v>
      </c>
      <c r="B399" s="661" t="s">
        <v>587</v>
      </c>
      <c r="C399" s="662" t="s">
        <v>591</v>
      </c>
      <c r="D399" s="663" t="s">
        <v>4265</v>
      </c>
      <c r="E399" s="662" t="s">
        <v>626</v>
      </c>
      <c r="F399" s="663" t="s">
        <v>4273</v>
      </c>
      <c r="G399" s="662" t="s">
        <v>665</v>
      </c>
      <c r="H399" s="662" t="s">
        <v>2016</v>
      </c>
      <c r="I399" s="662" t="s">
        <v>2017</v>
      </c>
      <c r="J399" s="662" t="s">
        <v>2018</v>
      </c>
      <c r="K399" s="662" t="s">
        <v>1744</v>
      </c>
      <c r="L399" s="664">
        <v>945.66769643376699</v>
      </c>
      <c r="M399" s="664">
        <v>30.994392699999995</v>
      </c>
      <c r="N399" s="665">
        <v>29310.39594697256</v>
      </c>
    </row>
    <row r="400" spans="1:14" ht="14.4" customHeight="1" x14ac:dyDescent="0.3">
      <c r="A400" s="660" t="s">
        <v>586</v>
      </c>
      <c r="B400" s="661" t="s">
        <v>587</v>
      </c>
      <c r="C400" s="662" t="s">
        <v>591</v>
      </c>
      <c r="D400" s="663" t="s">
        <v>4265</v>
      </c>
      <c r="E400" s="662" t="s">
        <v>626</v>
      </c>
      <c r="F400" s="663" t="s">
        <v>4273</v>
      </c>
      <c r="G400" s="662" t="s">
        <v>665</v>
      </c>
      <c r="H400" s="662" t="s">
        <v>2019</v>
      </c>
      <c r="I400" s="662" t="s">
        <v>2020</v>
      </c>
      <c r="J400" s="662" t="s">
        <v>2021</v>
      </c>
      <c r="K400" s="662" t="s">
        <v>2022</v>
      </c>
      <c r="L400" s="664">
        <v>1780.8452668989619</v>
      </c>
      <c r="M400" s="664">
        <v>112.39227000000002</v>
      </c>
      <c r="N400" s="665">
        <v>200153.24206553024</v>
      </c>
    </row>
    <row r="401" spans="1:14" ht="14.4" customHeight="1" x14ac:dyDescent="0.3">
      <c r="A401" s="660" t="s">
        <v>586</v>
      </c>
      <c r="B401" s="661" t="s">
        <v>587</v>
      </c>
      <c r="C401" s="662" t="s">
        <v>591</v>
      </c>
      <c r="D401" s="663" t="s">
        <v>4265</v>
      </c>
      <c r="E401" s="662" t="s">
        <v>626</v>
      </c>
      <c r="F401" s="663" t="s">
        <v>4273</v>
      </c>
      <c r="G401" s="662" t="s">
        <v>665</v>
      </c>
      <c r="H401" s="662" t="s">
        <v>2023</v>
      </c>
      <c r="I401" s="662" t="s">
        <v>2023</v>
      </c>
      <c r="J401" s="662" t="s">
        <v>2024</v>
      </c>
      <c r="K401" s="662" t="s">
        <v>2025</v>
      </c>
      <c r="L401" s="664">
        <v>373.05809524640694</v>
      </c>
      <c r="M401" s="664">
        <v>28.366350399999998</v>
      </c>
      <c r="N401" s="665">
        <v>10582.296649316153</v>
      </c>
    </row>
    <row r="402" spans="1:14" ht="14.4" customHeight="1" x14ac:dyDescent="0.3">
      <c r="A402" s="660" t="s">
        <v>586</v>
      </c>
      <c r="B402" s="661" t="s">
        <v>587</v>
      </c>
      <c r="C402" s="662" t="s">
        <v>591</v>
      </c>
      <c r="D402" s="663" t="s">
        <v>4265</v>
      </c>
      <c r="E402" s="662" t="s">
        <v>626</v>
      </c>
      <c r="F402" s="663" t="s">
        <v>4273</v>
      </c>
      <c r="G402" s="662" t="s">
        <v>665</v>
      </c>
      <c r="H402" s="662" t="s">
        <v>2026</v>
      </c>
      <c r="I402" s="662" t="s">
        <v>2026</v>
      </c>
      <c r="J402" s="662" t="s">
        <v>2024</v>
      </c>
      <c r="K402" s="662" t="s">
        <v>2027</v>
      </c>
      <c r="L402" s="664">
        <v>1757.4714015165209</v>
      </c>
      <c r="M402" s="664">
        <v>27.031999999999996</v>
      </c>
      <c r="N402" s="665">
        <v>47507.966925794586</v>
      </c>
    </row>
    <row r="403" spans="1:14" ht="14.4" customHeight="1" x14ac:dyDescent="0.3">
      <c r="A403" s="660" t="s">
        <v>586</v>
      </c>
      <c r="B403" s="661" t="s">
        <v>587</v>
      </c>
      <c r="C403" s="662" t="s">
        <v>591</v>
      </c>
      <c r="D403" s="663" t="s">
        <v>4265</v>
      </c>
      <c r="E403" s="662" t="s">
        <v>626</v>
      </c>
      <c r="F403" s="663" t="s">
        <v>4273</v>
      </c>
      <c r="G403" s="662" t="s">
        <v>665</v>
      </c>
      <c r="H403" s="662" t="s">
        <v>2028</v>
      </c>
      <c r="I403" s="662" t="s">
        <v>2028</v>
      </c>
      <c r="J403" s="662" t="s">
        <v>2029</v>
      </c>
      <c r="K403" s="662" t="s">
        <v>2030</v>
      </c>
      <c r="L403" s="664">
        <v>173.0603014024903</v>
      </c>
      <c r="M403" s="664">
        <v>597.92622219999998</v>
      </c>
      <c r="N403" s="665">
        <v>103477.29223038438</v>
      </c>
    </row>
    <row r="404" spans="1:14" ht="14.4" customHeight="1" x14ac:dyDescent="0.3">
      <c r="A404" s="660" t="s">
        <v>586</v>
      </c>
      <c r="B404" s="661" t="s">
        <v>587</v>
      </c>
      <c r="C404" s="662" t="s">
        <v>591</v>
      </c>
      <c r="D404" s="663" t="s">
        <v>4265</v>
      </c>
      <c r="E404" s="662" t="s">
        <v>626</v>
      </c>
      <c r="F404" s="663" t="s">
        <v>4273</v>
      </c>
      <c r="G404" s="662" t="s">
        <v>665</v>
      </c>
      <c r="H404" s="662" t="s">
        <v>2031</v>
      </c>
      <c r="I404" s="662" t="s">
        <v>2031</v>
      </c>
      <c r="J404" s="662" t="s">
        <v>2032</v>
      </c>
      <c r="K404" s="662" t="s">
        <v>2033</v>
      </c>
      <c r="L404" s="664">
        <v>352.67189392365253</v>
      </c>
      <c r="M404" s="664">
        <v>148.45582429999999</v>
      </c>
      <c r="N404" s="665">
        <v>52356.196719877997</v>
      </c>
    </row>
    <row r="405" spans="1:14" ht="14.4" customHeight="1" x14ac:dyDescent="0.3">
      <c r="A405" s="660" t="s">
        <v>586</v>
      </c>
      <c r="B405" s="661" t="s">
        <v>587</v>
      </c>
      <c r="C405" s="662" t="s">
        <v>591</v>
      </c>
      <c r="D405" s="663" t="s">
        <v>4265</v>
      </c>
      <c r="E405" s="662" t="s">
        <v>626</v>
      </c>
      <c r="F405" s="663" t="s">
        <v>4273</v>
      </c>
      <c r="G405" s="662" t="s">
        <v>665</v>
      </c>
      <c r="H405" s="662" t="s">
        <v>2034</v>
      </c>
      <c r="I405" s="662" t="s">
        <v>2035</v>
      </c>
      <c r="J405" s="662" t="s">
        <v>2036</v>
      </c>
      <c r="K405" s="662" t="s">
        <v>2037</v>
      </c>
      <c r="L405" s="664">
        <v>3373.3333333333298</v>
      </c>
      <c r="M405" s="664">
        <v>1</v>
      </c>
      <c r="N405" s="665">
        <v>3373.3333333333298</v>
      </c>
    </row>
    <row r="406" spans="1:14" ht="14.4" customHeight="1" x14ac:dyDescent="0.3">
      <c r="A406" s="660" t="s">
        <v>586</v>
      </c>
      <c r="B406" s="661" t="s">
        <v>587</v>
      </c>
      <c r="C406" s="662" t="s">
        <v>591</v>
      </c>
      <c r="D406" s="663" t="s">
        <v>4265</v>
      </c>
      <c r="E406" s="662" t="s">
        <v>626</v>
      </c>
      <c r="F406" s="663" t="s">
        <v>4273</v>
      </c>
      <c r="G406" s="662" t="s">
        <v>665</v>
      </c>
      <c r="H406" s="662" t="s">
        <v>2038</v>
      </c>
      <c r="I406" s="662" t="s">
        <v>2035</v>
      </c>
      <c r="J406" s="662" t="s">
        <v>2039</v>
      </c>
      <c r="K406" s="662" t="s">
        <v>2040</v>
      </c>
      <c r="L406" s="664">
        <v>45082.07</v>
      </c>
      <c r="M406" s="664">
        <v>1</v>
      </c>
      <c r="N406" s="665">
        <v>45082.07</v>
      </c>
    </row>
    <row r="407" spans="1:14" ht="14.4" customHeight="1" x14ac:dyDescent="0.3">
      <c r="A407" s="660" t="s">
        <v>586</v>
      </c>
      <c r="B407" s="661" t="s">
        <v>587</v>
      </c>
      <c r="C407" s="662" t="s">
        <v>591</v>
      </c>
      <c r="D407" s="663" t="s">
        <v>4265</v>
      </c>
      <c r="E407" s="662" t="s">
        <v>626</v>
      </c>
      <c r="F407" s="663" t="s">
        <v>4273</v>
      </c>
      <c r="G407" s="662" t="s">
        <v>665</v>
      </c>
      <c r="H407" s="662" t="s">
        <v>2041</v>
      </c>
      <c r="I407" s="662" t="s">
        <v>2035</v>
      </c>
      <c r="J407" s="662" t="s">
        <v>2042</v>
      </c>
      <c r="K407" s="662" t="s">
        <v>2043</v>
      </c>
      <c r="L407" s="664">
        <v>1065.6014492753625</v>
      </c>
      <c r="M407" s="664">
        <v>15</v>
      </c>
      <c r="N407" s="665">
        <v>15984.021739130436</v>
      </c>
    </row>
    <row r="408" spans="1:14" ht="14.4" customHeight="1" x14ac:dyDescent="0.3">
      <c r="A408" s="660" t="s">
        <v>586</v>
      </c>
      <c r="B408" s="661" t="s">
        <v>587</v>
      </c>
      <c r="C408" s="662" t="s">
        <v>591</v>
      </c>
      <c r="D408" s="663" t="s">
        <v>4265</v>
      </c>
      <c r="E408" s="662" t="s">
        <v>626</v>
      </c>
      <c r="F408" s="663" t="s">
        <v>4273</v>
      </c>
      <c r="G408" s="662" t="s">
        <v>665</v>
      </c>
      <c r="H408" s="662" t="s">
        <v>2044</v>
      </c>
      <c r="I408" s="662" t="s">
        <v>2045</v>
      </c>
      <c r="J408" s="662" t="s">
        <v>2046</v>
      </c>
      <c r="K408" s="662" t="s">
        <v>2047</v>
      </c>
      <c r="L408" s="664">
        <v>1986.8433333333317</v>
      </c>
      <c r="M408" s="664">
        <v>2</v>
      </c>
      <c r="N408" s="665">
        <v>3973.6866666666633</v>
      </c>
    </row>
    <row r="409" spans="1:14" ht="14.4" customHeight="1" x14ac:dyDescent="0.3">
      <c r="A409" s="660" t="s">
        <v>586</v>
      </c>
      <c r="B409" s="661" t="s">
        <v>587</v>
      </c>
      <c r="C409" s="662" t="s">
        <v>591</v>
      </c>
      <c r="D409" s="663" t="s">
        <v>4265</v>
      </c>
      <c r="E409" s="662" t="s">
        <v>626</v>
      </c>
      <c r="F409" s="663" t="s">
        <v>4273</v>
      </c>
      <c r="G409" s="662" t="s">
        <v>665</v>
      </c>
      <c r="H409" s="662" t="s">
        <v>2048</v>
      </c>
      <c r="I409" s="662" t="s">
        <v>2049</v>
      </c>
      <c r="J409" s="662" t="s">
        <v>2050</v>
      </c>
      <c r="K409" s="662" t="s">
        <v>2030</v>
      </c>
      <c r="L409" s="664">
        <v>173.06001830380157</v>
      </c>
      <c r="M409" s="664">
        <v>80</v>
      </c>
      <c r="N409" s="665">
        <v>13844.801464304126</v>
      </c>
    </row>
    <row r="410" spans="1:14" ht="14.4" customHeight="1" x14ac:dyDescent="0.3">
      <c r="A410" s="660" t="s">
        <v>586</v>
      </c>
      <c r="B410" s="661" t="s">
        <v>587</v>
      </c>
      <c r="C410" s="662" t="s">
        <v>591</v>
      </c>
      <c r="D410" s="663" t="s">
        <v>4265</v>
      </c>
      <c r="E410" s="662" t="s">
        <v>626</v>
      </c>
      <c r="F410" s="663" t="s">
        <v>4273</v>
      </c>
      <c r="G410" s="662" t="s">
        <v>665</v>
      </c>
      <c r="H410" s="662" t="s">
        <v>2051</v>
      </c>
      <c r="I410" s="662" t="s">
        <v>2052</v>
      </c>
      <c r="J410" s="662" t="s">
        <v>2053</v>
      </c>
      <c r="K410" s="662" t="s">
        <v>2054</v>
      </c>
      <c r="L410" s="664">
        <v>105.5678558349306</v>
      </c>
      <c r="M410" s="664">
        <v>35.589954200000001</v>
      </c>
      <c r="N410" s="665">
        <v>3757.1551541573826</v>
      </c>
    </row>
    <row r="411" spans="1:14" ht="14.4" customHeight="1" x14ac:dyDescent="0.3">
      <c r="A411" s="660" t="s">
        <v>586</v>
      </c>
      <c r="B411" s="661" t="s">
        <v>587</v>
      </c>
      <c r="C411" s="662" t="s">
        <v>591</v>
      </c>
      <c r="D411" s="663" t="s">
        <v>4265</v>
      </c>
      <c r="E411" s="662" t="s">
        <v>626</v>
      </c>
      <c r="F411" s="663" t="s">
        <v>4273</v>
      </c>
      <c r="G411" s="662" t="s">
        <v>665</v>
      </c>
      <c r="H411" s="662" t="s">
        <v>2055</v>
      </c>
      <c r="I411" s="662" t="s">
        <v>2055</v>
      </c>
      <c r="J411" s="662" t="s">
        <v>2056</v>
      </c>
      <c r="K411" s="662" t="s">
        <v>2057</v>
      </c>
      <c r="L411" s="664">
        <v>3326.34</v>
      </c>
      <c r="M411" s="664">
        <v>1</v>
      </c>
      <c r="N411" s="665">
        <v>3326.34</v>
      </c>
    </row>
    <row r="412" spans="1:14" ht="14.4" customHeight="1" x14ac:dyDescent="0.3">
      <c r="A412" s="660" t="s">
        <v>586</v>
      </c>
      <c r="B412" s="661" t="s">
        <v>587</v>
      </c>
      <c r="C412" s="662" t="s">
        <v>591</v>
      </c>
      <c r="D412" s="663" t="s">
        <v>4265</v>
      </c>
      <c r="E412" s="662" t="s">
        <v>626</v>
      </c>
      <c r="F412" s="663" t="s">
        <v>4273</v>
      </c>
      <c r="G412" s="662" t="s">
        <v>665</v>
      </c>
      <c r="H412" s="662" t="s">
        <v>2058</v>
      </c>
      <c r="I412" s="662" t="s">
        <v>2059</v>
      </c>
      <c r="J412" s="662" t="s">
        <v>2060</v>
      </c>
      <c r="K412" s="662" t="s">
        <v>725</v>
      </c>
      <c r="L412" s="664">
        <v>5466.4355135609267</v>
      </c>
      <c r="M412" s="664">
        <v>1.5263</v>
      </c>
      <c r="N412" s="665">
        <v>8343.4205243480428</v>
      </c>
    </row>
    <row r="413" spans="1:14" ht="14.4" customHeight="1" x14ac:dyDescent="0.3">
      <c r="A413" s="660" t="s">
        <v>586</v>
      </c>
      <c r="B413" s="661" t="s">
        <v>587</v>
      </c>
      <c r="C413" s="662" t="s">
        <v>591</v>
      </c>
      <c r="D413" s="663" t="s">
        <v>4265</v>
      </c>
      <c r="E413" s="662" t="s">
        <v>626</v>
      </c>
      <c r="F413" s="663" t="s">
        <v>4273</v>
      </c>
      <c r="G413" s="662" t="s">
        <v>665</v>
      </c>
      <c r="H413" s="662" t="s">
        <v>2061</v>
      </c>
      <c r="I413" s="662" t="s">
        <v>2062</v>
      </c>
      <c r="J413" s="662" t="s">
        <v>2063</v>
      </c>
      <c r="K413" s="662" t="s">
        <v>953</v>
      </c>
      <c r="L413" s="664">
        <v>63.66</v>
      </c>
      <c r="M413" s="664">
        <v>1</v>
      </c>
      <c r="N413" s="665">
        <v>63.66</v>
      </c>
    </row>
    <row r="414" spans="1:14" ht="14.4" customHeight="1" x14ac:dyDescent="0.3">
      <c r="A414" s="660" t="s">
        <v>586</v>
      </c>
      <c r="B414" s="661" t="s">
        <v>587</v>
      </c>
      <c r="C414" s="662" t="s">
        <v>591</v>
      </c>
      <c r="D414" s="663" t="s">
        <v>4265</v>
      </c>
      <c r="E414" s="662" t="s">
        <v>626</v>
      </c>
      <c r="F414" s="663" t="s">
        <v>4273</v>
      </c>
      <c r="G414" s="662" t="s">
        <v>665</v>
      </c>
      <c r="H414" s="662" t="s">
        <v>2064</v>
      </c>
      <c r="I414" s="662" t="s">
        <v>2065</v>
      </c>
      <c r="J414" s="662" t="s">
        <v>2066</v>
      </c>
      <c r="K414" s="662"/>
      <c r="L414" s="664">
        <v>296.75332152661451</v>
      </c>
      <c r="M414" s="664">
        <v>12</v>
      </c>
      <c r="N414" s="665">
        <v>3561.0398583193742</v>
      </c>
    </row>
    <row r="415" spans="1:14" ht="14.4" customHeight="1" x14ac:dyDescent="0.3">
      <c r="A415" s="660" t="s">
        <v>586</v>
      </c>
      <c r="B415" s="661" t="s">
        <v>587</v>
      </c>
      <c r="C415" s="662" t="s">
        <v>591</v>
      </c>
      <c r="D415" s="663" t="s">
        <v>4265</v>
      </c>
      <c r="E415" s="662" t="s">
        <v>626</v>
      </c>
      <c r="F415" s="663" t="s">
        <v>4273</v>
      </c>
      <c r="G415" s="662" t="s">
        <v>665</v>
      </c>
      <c r="H415" s="662" t="s">
        <v>2067</v>
      </c>
      <c r="I415" s="662" t="s">
        <v>2068</v>
      </c>
      <c r="J415" s="662" t="s">
        <v>2069</v>
      </c>
      <c r="K415" s="662" t="s">
        <v>2070</v>
      </c>
      <c r="L415" s="664">
        <v>67.530000000000015</v>
      </c>
      <c r="M415" s="664">
        <v>1</v>
      </c>
      <c r="N415" s="665">
        <v>67.530000000000015</v>
      </c>
    </row>
    <row r="416" spans="1:14" ht="14.4" customHeight="1" x14ac:dyDescent="0.3">
      <c r="A416" s="660" t="s">
        <v>586</v>
      </c>
      <c r="B416" s="661" t="s">
        <v>587</v>
      </c>
      <c r="C416" s="662" t="s">
        <v>591</v>
      </c>
      <c r="D416" s="663" t="s">
        <v>4265</v>
      </c>
      <c r="E416" s="662" t="s">
        <v>626</v>
      </c>
      <c r="F416" s="663" t="s">
        <v>4273</v>
      </c>
      <c r="G416" s="662" t="s">
        <v>665</v>
      </c>
      <c r="H416" s="662" t="s">
        <v>2071</v>
      </c>
      <c r="I416" s="662" t="s">
        <v>2072</v>
      </c>
      <c r="J416" s="662" t="s">
        <v>860</v>
      </c>
      <c r="K416" s="662" t="s">
        <v>2073</v>
      </c>
      <c r="L416" s="664">
        <v>158.84018322676434</v>
      </c>
      <c r="M416" s="664">
        <v>2</v>
      </c>
      <c r="N416" s="665">
        <v>317.68036645352868</v>
      </c>
    </row>
    <row r="417" spans="1:14" ht="14.4" customHeight="1" x14ac:dyDescent="0.3">
      <c r="A417" s="660" t="s">
        <v>586</v>
      </c>
      <c r="B417" s="661" t="s">
        <v>587</v>
      </c>
      <c r="C417" s="662" t="s">
        <v>591</v>
      </c>
      <c r="D417" s="663" t="s">
        <v>4265</v>
      </c>
      <c r="E417" s="662" t="s">
        <v>626</v>
      </c>
      <c r="F417" s="663" t="s">
        <v>4273</v>
      </c>
      <c r="G417" s="662" t="s">
        <v>665</v>
      </c>
      <c r="H417" s="662" t="s">
        <v>2074</v>
      </c>
      <c r="I417" s="662" t="s">
        <v>2075</v>
      </c>
      <c r="J417" s="662" t="s">
        <v>2076</v>
      </c>
      <c r="K417" s="662" t="s">
        <v>2077</v>
      </c>
      <c r="L417" s="664">
        <v>19.399999999999999</v>
      </c>
      <c r="M417" s="664">
        <v>3</v>
      </c>
      <c r="N417" s="665">
        <v>58.199999999999996</v>
      </c>
    </row>
    <row r="418" spans="1:14" ht="14.4" customHeight="1" x14ac:dyDescent="0.3">
      <c r="A418" s="660" t="s">
        <v>586</v>
      </c>
      <c r="B418" s="661" t="s">
        <v>587</v>
      </c>
      <c r="C418" s="662" t="s">
        <v>591</v>
      </c>
      <c r="D418" s="663" t="s">
        <v>4265</v>
      </c>
      <c r="E418" s="662" t="s">
        <v>626</v>
      </c>
      <c r="F418" s="663" t="s">
        <v>4273</v>
      </c>
      <c r="G418" s="662" t="s">
        <v>665</v>
      </c>
      <c r="H418" s="662" t="s">
        <v>2078</v>
      </c>
      <c r="I418" s="662" t="s">
        <v>237</v>
      </c>
      <c r="J418" s="662" t="s">
        <v>2079</v>
      </c>
      <c r="K418" s="662"/>
      <c r="L418" s="664">
        <v>355.69601000367271</v>
      </c>
      <c r="M418" s="664">
        <v>2</v>
      </c>
      <c r="N418" s="665">
        <v>711.39202000734542</v>
      </c>
    </row>
    <row r="419" spans="1:14" ht="14.4" customHeight="1" x14ac:dyDescent="0.3">
      <c r="A419" s="660" t="s">
        <v>586</v>
      </c>
      <c r="B419" s="661" t="s">
        <v>587</v>
      </c>
      <c r="C419" s="662" t="s">
        <v>591</v>
      </c>
      <c r="D419" s="663" t="s">
        <v>4265</v>
      </c>
      <c r="E419" s="662" t="s">
        <v>626</v>
      </c>
      <c r="F419" s="663" t="s">
        <v>4273</v>
      </c>
      <c r="G419" s="662" t="s">
        <v>665</v>
      </c>
      <c r="H419" s="662" t="s">
        <v>2080</v>
      </c>
      <c r="I419" s="662" t="s">
        <v>2081</v>
      </c>
      <c r="J419" s="662" t="s">
        <v>2082</v>
      </c>
      <c r="K419" s="662" t="s">
        <v>2083</v>
      </c>
      <c r="L419" s="664">
        <v>31.188713627973392</v>
      </c>
      <c r="M419" s="664">
        <v>8</v>
      </c>
      <c r="N419" s="665">
        <v>249.50970902378714</v>
      </c>
    </row>
    <row r="420" spans="1:14" ht="14.4" customHeight="1" x14ac:dyDescent="0.3">
      <c r="A420" s="660" t="s">
        <v>586</v>
      </c>
      <c r="B420" s="661" t="s">
        <v>587</v>
      </c>
      <c r="C420" s="662" t="s">
        <v>591</v>
      </c>
      <c r="D420" s="663" t="s">
        <v>4265</v>
      </c>
      <c r="E420" s="662" t="s">
        <v>626</v>
      </c>
      <c r="F420" s="663" t="s">
        <v>4273</v>
      </c>
      <c r="G420" s="662" t="s">
        <v>665</v>
      </c>
      <c r="H420" s="662" t="s">
        <v>2084</v>
      </c>
      <c r="I420" s="662" t="s">
        <v>2085</v>
      </c>
      <c r="J420" s="662" t="s">
        <v>2086</v>
      </c>
      <c r="K420" s="662" t="s">
        <v>2087</v>
      </c>
      <c r="L420" s="664">
        <v>65.254855884765334</v>
      </c>
      <c r="M420" s="664">
        <v>2</v>
      </c>
      <c r="N420" s="665">
        <v>130.50971176953067</v>
      </c>
    </row>
    <row r="421" spans="1:14" ht="14.4" customHeight="1" x14ac:dyDescent="0.3">
      <c r="A421" s="660" t="s">
        <v>586</v>
      </c>
      <c r="B421" s="661" t="s">
        <v>587</v>
      </c>
      <c r="C421" s="662" t="s">
        <v>591</v>
      </c>
      <c r="D421" s="663" t="s">
        <v>4265</v>
      </c>
      <c r="E421" s="662" t="s">
        <v>626</v>
      </c>
      <c r="F421" s="663" t="s">
        <v>4273</v>
      </c>
      <c r="G421" s="662" t="s">
        <v>665</v>
      </c>
      <c r="H421" s="662" t="s">
        <v>2088</v>
      </c>
      <c r="I421" s="662" t="s">
        <v>2089</v>
      </c>
      <c r="J421" s="662" t="s">
        <v>812</v>
      </c>
      <c r="K421" s="662" t="s">
        <v>2090</v>
      </c>
      <c r="L421" s="664">
        <v>127.95666198582654</v>
      </c>
      <c r="M421" s="664">
        <v>3</v>
      </c>
      <c r="N421" s="665">
        <v>383.86998595747963</v>
      </c>
    </row>
    <row r="422" spans="1:14" ht="14.4" customHeight="1" x14ac:dyDescent="0.3">
      <c r="A422" s="660" t="s">
        <v>586</v>
      </c>
      <c r="B422" s="661" t="s">
        <v>587</v>
      </c>
      <c r="C422" s="662" t="s">
        <v>591</v>
      </c>
      <c r="D422" s="663" t="s">
        <v>4265</v>
      </c>
      <c r="E422" s="662" t="s">
        <v>626</v>
      </c>
      <c r="F422" s="663" t="s">
        <v>4273</v>
      </c>
      <c r="G422" s="662" t="s">
        <v>665</v>
      </c>
      <c r="H422" s="662" t="s">
        <v>2091</v>
      </c>
      <c r="I422" s="662" t="s">
        <v>2092</v>
      </c>
      <c r="J422" s="662" t="s">
        <v>2093</v>
      </c>
      <c r="K422" s="662" t="s">
        <v>1398</v>
      </c>
      <c r="L422" s="664">
        <v>90.41500000000002</v>
      </c>
      <c r="M422" s="664">
        <v>2</v>
      </c>
      <c r="N422" s="665">
        <v>180.83000000000004</v>
      </c>
    </row>
    <row r="423" spans="1:14" ht="14.4" customHeight="1" x14ac:dyDescent="0.3">
      <c r="A423" s="660" t="s">
        <v>586</v>
      </c>
      <c r="B423" s="661" t="s">
        <v>587</v>
      </c>
      <c r="C423" s="662" t="s">
        <v>591</v>
      </c>
      <c r="D423" s="663" t="s">
        <v>4265</v>
      </c>
      <c r="E423" s="662" t="s">
        <v>626</v>
      </c>
      <c r="F423" s="663" t="s">
        <v>4273</v>
      </c>
      <c r="G423" s="662" t="s">
        <v>665</v>
      </c>
      <c r="H423" s="662" t="s">
        <v>2094</v>
      </c>
      <c r="I423" s="662" t="s">
        <v>2095</v>
      </c>
      <c r="J423" s="662" t="s">
        <v>2096</v>
      </c>
      <c r="K423" s="662" t="s">
        <v>718</v>
      </c>
      <c r="L423" s="664">
        <v>27.140119760244826</v>
      </c>
      <c r="M423" s="664">
        <v>2</v>
      </c>
      <c r="N423" s="665">
        <v>54.280239520489651</v>
      </c>
    </row>
    <row r="424" spans="1:14" ht="14.4" customHeight="1" x14ac:dyDescent="0.3">
      <c r="A424" s="660" t="s">
        <v>586</v>
      </c>
      <c r="B424" s="661" t="s">
        <v>587</v>
      </c>
      <c r="C424" s="662" t="s">
        <v>591</v>
      </c>
      <c r="D424" s="663" t="s">
        <v>4265</v>
      </c>
      <c r="E424" s="662" t="s">
        <v>626</v>
      </c>
      <c r="F424" s="663" t="s">
        <v>4273</v>
      </c>
      <c r="G424" s="662" t="s">
        <v>665</v>
      </c>
      <c r="H424" s="662" t="s">
        <v>2097</v>
      </c>
      <c r="I424" s="662" t="s">
        <v>2098</v>
      </c>
      <c r="J424" s="662" t="s">
        <v>1676</v>
      </c>
      <c r="K424" s="662" t="s">
        <v>2099</v>
      </c>
      <c r="L424" s="664">
        <v>152.54494387967014</v>
      </c>
      <c r="M424" s="664">
        <v>2</v>
      </c>
      <c r="N424" s="665">
        <v>305.08988775934029</v>
      </c>
    </row>
    <row r="425" spans="1:14" ht="14.4" customHeight="1" x14ac:dyDescent="0.3">
      <c r="A425" s="660" t="s">
        <v>586</v>
      </c>
      <c r="B425" s="661" t="s">
        <v>587</v>
      </c>
      <c r="C425" s="662" t="s">
        <v>591</v>
      </c>
      <c r="D425" s="663" t="s">
        <v>4265</v>
      </c>
      <c r="E425" s="662" t="s">
        <v>626</v>
      </c>
      <c r="F425" s="663" t="s">
        <v>4273</v>
      </c>
      <c r="G425" s="662" t="s">
        <v>665</v>
      </c>
      <c r="H425" s="662" t="s">
        <v>2100</v>
      </c>
      <c r="I425" s="662" t="s">
        <v>2101</v>
      </c>
      <c r="J425" s="662" t="s">
        <v>2102</v>
      </c>
      <c r="K425" s="662" t="s">
        <v>2103</v>
      </c>
      <c r="L425" s="664">
        <v>69.469449605231134</v>
      </c>
      <c r="M425" s="664">
        <v>1</v>
      </c>
      <c r="N425" s="665">
        <v>69.469449605231134</v>
      </c>
    </row>
    <row r="426" spans="1:14" ht="14.4" customHeight="1" x14ac:dyDescent="0.3">
      <c r="A426" s="660" t="s">
        <v>586</v>
      </c>
      <c r="B426" s="661" t="s">
        <v>587</v>
      </c>
      <c r="C426" s="662" t="s">
        <v>591</v>
      </c>
      <c r="D426" s="663" t="s">
        <v>4265</v>
      </c>
      <c r="E426" s="662" t="s">
        <v>626</v>
      </c>
      <c r="F426" s="663" t="s">
        <v>4273</v>
      </c>
      <c r="G426" s="662" t="s">
        <v>665</v>
      </c>
      <c r="H426" s="662" t="s">
        <v>2104</v>
      </c>
      <c r="I426" s="662" t="s">
        <v>2105</v>
      </c>
      <c r="J426" s="662" t="s">
        <v>2106</v>
      </c>
      <c r="K426" s="662" t="s">
        <v>2107</v>
      </c>
      <c r="L426" s="664">
        <v>141.19898184095604</v>
      </c>
      <c r="M426" s="664">
        <v>2</v>
      </c>
      <c r="N426" s="665">
        <v>282.39796368191207</v>
      </c>
    </row>
    <row r="427" spans="1:14" ht="14.4" customHeight="1" x14ac:dyDescent="0.3">
      <c r="A427" s="660" t="s">
        <v>586</v>
      </c>
      <c r="B427" s="661" t="s">
        <v>587</v>
      </c>
      <c r="C427" s="662" t="s">
        <v>591</v>
      </c>
      <c r="D427" s="663" t="s">
        <v>4265</v>
      </c>
      <c r="E427" s="662" t="s">
        <v>626</v>
      </c>
      <c r="F427" s="663" t="s">
        <v>4273</v>
      </c>
      <c r="G427" s="662" t="s">
        <v>665</v>
      </c>
      <c r="H427" s="662" t="s">
        <v>2108</v>
      </c>
      <c r="I427" s="662" t="s">
        <v>2109</v>
      </c>
      <c r="J427" s="662" t="s">
        <v>1977</v>
      </c>
      <c r="K427" s="662" t="s">
        <v>2110</v>
      </c>
      <c r="L427" s="664">
        <v>131.18001651846961</v>
      </c>
      <c r="M427" s="664">
        <v>3</v>
      </c>
      <c r="N427" s="665">
        <v>393.54004955540881</v>
      </c>
    </row>
    <row r="428" spans="1:14" ht="14.4" customHeight="1" x14ac:dyDescent="0.3">
      <c r="A428" s="660" t="s">
        <v>586</v>
      </c>
      <c r="B428" s="661" t="s">
        <v>587</v>
      </c>
      <c r="C428" s="662" t="s">
        <v>591</v>
      </c>
      <c r="D428" s="663" t="s">
        <v>4265</v>
      </c>
      <c r="E428" s="662" t="s">
        <v>626</v>
      </c>
      <c r="F428" s="663" t="s">
        <v>4273</v>
      </c>
      <c r="G428" s="662" t="s">
        <v>665</v>
      </c>
      <c r="H428" s="662" t="s">
        <v>2111</v>
      </c>
      <c r="I428" s="662" t="s">
        <v>2111</v>
      </c>
      <c r="J428" s="662" t="s">
        <v>2112</v>
      </c>
      <c r="K428" s="662" t="s">
        <v>2113</v>
      </c>
      <c r="L428" s="664">
        <v>108.91</v>
      </c>
      <c r="M428" s="664">
        <v>1</v>
      </c>
      <c r="N428" s="665">
        <v>108.91</v>
      </c>
    </row>
    <row r="429" spans="1:14" ht="14.4" customHeight="1" x14ac:dyDescent="0.3">
      <c r="A429" s="660" t="s">
        <v>586</v>
      </c>
      <c r="B429" s="661" t="s">
        <v>587</v>
      </c>
      <c r="C429" s="662" t="s">
        <v>591</v>
      </c>
      <c r="D429" s="663" t="s">
        <v>4265</v>
      </c>
      <c r="E429" s="662" t="s">
        <v>626</v>
      </c>
      <c r="F429" s="663" t="s">
        <v>4273</v>
      </c>
      <c r="G429" s="662" t="s">
        <v>665</v>
      </c>
      <c r="H429" s="662" t="s">
        <v>2114</v>
      </c>
      <c r="I429" s="662" t="s">
        <v>2115</v>
      </c>
      <c r="J429" s="662" t="s">
        <v>2116</v>
      </c>
      <c r="K429" s="662" t="s">
        <v>2117</v>
      </c>
      <c r="L429" s="664">
        <v>82.729969850383483</v>
      </c>
      <c r="M429" s="664">
        <v>4.3680000000000003</v>
      </c>
      <c r="N429" s="665">
        <v>361.3645083064751</v>
      </c>
    </row>
    <row r="430" spans="1:14" ht="14.4" customHeight="1" x14ac:dyDescent="0.3">
      <c r="A430" s="660" t="s">
        <v>586</v>
      </c>
      <c r="B430" s="661" t="s">
        <v>587</v>
      </c>
      <c r="C430" s="662" t="s">
        <v>591</v>
      </c>
      <c r="D430" s="663" t="s">
        <v>4265</v>
      </c>
      <c r="E430" s="662" t="s">
        <v>626</v>
      </c>
      <c r="F430" s="663" t="s">
        <v>4273</v>
      </c>
      <c r="G430" s="662" t="s">
        <v>665</v>
      </c>
      <c r="H430" s="662" t="s">
        <v>2118</v>
      </c>
      <c r="I430" s="662" t="s">
        <v>2119</v>
      </c>
      <c r="J430" s="662" t="s">
        <v>2060</v>
      </c>
      <c r="K430" s="662" t="s">
        <v>2120</v>
      </c>
      <c r="L430" s="664">
        <v>29996.609262159342</v>
      </c>
      <c r="M430" s="664">
        <v>8.6E-3</v>
      </c>
      <c r="N430" s="665">
        <v>257.97083965457034</v>
      </c>
    </row>
    <row r="431" spans="1:14" ht="14.4" customHeight="1" x14ac:dyDescent="0.3">
      <c r="A431" s="660" t="s">
        <v>586</v>
      </c>
      <c r="B431" s="661" t="s">
        <v>587</v>
      </c>
      <c r="C431" s="662" t="s">
        <v>591</v>
      </c>
      <c r="D431" s="663" t="s">
        <v>4265</v>
      </c>
      <c r="E431" s="662" t="s">
        <v>626</v>
      </c>
      <c r="F431" s="663" t="s">
        <v>4273</v>
      </c>
      <c r="G431" s="662" t="s">
        <v>665</v>
      </c>
      <c r="H431" s="662" t="s">
        <v>2121</v>
      </c>
      <c r="I431" s="662" t="s">
        <v>2122</v>
      </c>
      <c r="J431" s="662" t="s">
        <v>2116</v>
      </c>
      <c r="K431" s="662" t="s">
        <v>2123</v>
      </c>
      <c r="L431" s="664">
        <v>436.99960733162351</v>
      </c>
      <c r="M431" s="664">
        <v>2</v>
      </c>
      <c r="N431" s="665">
        <v>873.99921466324702</v>
      </c>
    </row>
    <row r="432" spans="1:14" ht="14.4" customHeight="1" x14ac:dyDescent="0.3">
      <c r="A432" s="660" t="s">
        <v>586</v>
      </c>
      <c r="B432" s="661" t="s">
        <v>587</v>
      </c>
      <c r="C432" s="662" t="s">
        <v>591</v>
      </c>
      <c r="D432" s="663" t="s">
        <v>4265</v>
      </c>
      <c r="E432" s="662" t="s">
        <v>626</v>
      </c>
      <c r="F432" s="663" t="s">
        <v>4273</v>
      </c>
      <c r="G432" s="662" t="s">
        <v>665</v>
      </c>
      <c r="H432" s="662" t="s">
        <v>2124</v>
      </c>
      <c r="I432" s="662" t="s">
        <v>2125</v>
      </c>
      <c r="J432" s="662" t="s">
        <v>2126</v>
      </c>
      <c r="K432" s="662" t="s">
        <v>2127</v>
      </c>
      <c r="L432" s="664">
        <v>599.49904527795388</v>
      </c>
      <c r="M432" s="664">
        <v>2</v>
      </c>
      <c r="N432" s="665">
        <v>1198.9980905559078</v>
      </c>
    </row>
    <row r="433" spans="1:14" ht="14.4" customHeight="1" x14ac:dyDescent="0.3">
      <c r="A433" s="660" t="s">
        <v>586</v>
      </c>
      <c r="B433" s="661" t="s">
        <v>587</v>
      </c>
      <c r="C433" s="662" t="s">
        <v>591</v>
      </c>
      <c r="D433" s="663" t="s">
        <v>4265</v>
      </c>
      <c r="E433" s="662" t="s">
        <v>626</v>
      </c>
      <c r="F433" s="663" t="s">
        <v>4273</v>
      </c>
      <c r="G433" s="662" t="s">
        <v>665</v>
      </c>
      <c r="H433" s="662" t="s">
        <v>2128</v>
      </c>
      <c r="I433" s="662" t="s">
        <v>2128</v>
      </c>
      <c r="J433" s="662" t="s">
        <v>2129</v>
      </c>
      <c r="K433" s="662" t="s">
        <v>2130</v>
      </c>
      <c r="L433" s="664">
        <v>1889.34</v>
      </c>
      <c r="M433" s="664">
        <v>1</v>
      </c>
      <c r="N433" s="665">
        <v>1889.34</v>
      </c>
    </row>
    <row r="434" spans="1:14" ht="14.4" customHeight="1" x14ac:dyDescent="0.3">
      <c r="A434" s="660" t="s">
        <v>586</v>
      </c>
      <c r="B434" s="661" t="s">
        <v>587</v>
      </c>
      <c r="C434" s="662" t="s">
        <v>591</v>
      </c>
      <c r="D434" s="663" t="s">
        <v>4265</v>
      </c>
      <c r="E434" s="662" t="s">
        <v>626</v>
      </c>
      <c r="F434" s="663" t="s">
        <v>4273</v>
      </c>
      <c r="G434" s="662" t="s">
        <v>665</v>
      </c>
      <c r="H434" s="662" t="s">
        <v>2131</v>
      </c>
      <c r="I434" s="662" t="s">
        <v>2131</v>
      </c>
      <c r="J434" s="662" t="s">
        <v>2132</v>
      </c>
      <c r="K434" s="662" t="s">
        <v>1814</v>
      </c>
      <c r="L434" s="664">
        <v>1150</v>
      </c>
      <c r="M434" s="664">
        <v>15</v>
      </c>
      <c r="N434" s="665">
        <v>17250</v>
      </c>
    </row>
    <row r="435" spans="1:14" ht="14.4" customHeight="1" x14ac:dyDescent="0.3">
      <c r="A435" s="660" t="s">
        <v>586</v>
      </c>
      <c r="B435" s="661" t="s">
        <v>587</v>
      </c>
      <c r="C435" s="662" t="s">
        <v>591</v>
      </c>
      <c r="D435" s="663" t="s">
        <v>4265</v>
      </c>
      <c r="E435" s="662" t="s">
        <v>626</v>
      </c>
      <c r="F435" s="663" t="s">
        <v>4273</v>
      </c>
      <c r="G435" s="662" t="s">
        <v>665</v>
      </c>
      <c r="H435" s="662" t="s">
        <v>2133</v>
      </c>
      <c r="I435" s="662" t="s">
        <v>2134</v>
      </c>
      <c r="J435" s="662" t="s">
        <v>2116</v>
      </c>
      <c r="K435" s="662" t="s">
        <v>2135</v>
      </c>
      <c r="L435" s="664">
        <v>881.09814589706173</v>
      </c>
      <c r="M435" s="664">
        <v>0.998</v>
      </c>
      <c r="N435" s="665">
        <v>879.33594960526761</v>
      </c>
    </row>
    <row r="436" spans="1:14" ht="14.4" customHeight="1" x14ac:dyDescent="0.3">
      <c r="A436" s="660" t="s">
        <v>586</v>
      </c>
      <c r="B436" s="661" t="s">
        <v>587</v>
      </c>
      <c r="C436" s="662" t="s">
        <v>591</v>
      </c>
      <c r="D436" s="663" t="s">
        <v>4265</v>
      </c>
      <c r="E436" s="662" t="s">
        <v>626</v>
      </c>
      <c r="F436" s="663" t="s">
        <v>4273</v>
      </c>
      <c r="G436" s="662" t="s">
        <v>665</v>
      </c>
      <c r="H436" s="662" t="s">
        <v>2136</v>
      </c>
      <c r="I436" s="662" t="s">
        <v>2136</v>
      </c>
      <c r="J436" s="662" t="s">
        <v>2137</v>
      </c>
      <c r="K436" s="662" t="s">
        <v>2138</v>
      </c>
      <c r="L436" s="664">
        <v>40.31</v>
      </c>
      <c r="M436" s="664">
        <v>1</v>
      </c>
      <c r="N436" s="665">
        <v>40.31</v>
      </c>
    </row>
    <row r="437" spans="1:14" ht="14.4" customHeight="1" x14ac:dyDescent="0.3">
      <c r="A437" s="660" t="s">
        <v>586</v>
      </c>
      <c r="B437" s="661" t="s">
        <v>587</v>
      </c>
      <c r="C437" s="662" t="s">
        <v>591</v>
      </c>
      <c r="D437" s="663" t="s">
        <v>4265</v>
      </c>
      <c r="E437" s="662" t="s">
        <v>626</v>
      </c>
      <c r="F437" s="663" t="s">
        <v>4273</v>
      </c>
      <c r="G437" s="662" t="s">
        <v>665</v>
      </c>
      <c r="H437" s="662" t="s">
        <v>2139</v>
      </c>
      <c r="I437" s="662" t="s">
        <v>2140</v>
      </c>
      <c r="J437" s="662" t="s">
        <v>2141</v>
      </c>
      <c r="K437" s="662" t="s">
        <v>1270</v>
      </c>
      <c r="L437" s="664">
        <v>180.88</v>
      </c>
      <c r="M437" s="664">
        <v>1</v>
      </c>
      <c r="N437" s="665">
        <v>180.88</v>
      </c>
    </row>
    <row r="438" spans="1:14" ht="14.4" customHeight="1" x14ac:dyDescent="0.3">
      <c r="A438" s="660" t="s">
        <v>586</v>
      </c>
      <c r="B438" s="661" t="s">
        <v>587</v>
      </c>
      <c r="C438" s="662" t="s">
        <v>591</v>
      </c>
      <c r="D438" s="663" t="s">
        <v>4265</v>
      </c>
      <c r="E438" s="662" t="s">
        <v>626</v>
      </c>
      <c r="F438" s="663" t="s">
        <v>4273</v>
      </c>
      <c r="G438" s="662" t="s">
        <v>665</v>
      </c>
      <c r="H438" s="662" t="s">
        <v>2142</v>
      </c>
      <c r="I438" s="662" t="s">
        <v>2143</v>
      </c>
      <c r="J438" s="662" t="s">
        <v>2144</v>
      </c>
      <c r="K438" s="662" t="s">
        <v>2145</v>
      </c>
      <c r="L438" s="664">
        <v>888.44</v>
      </c>
      <c r="M438" s="664">
        <v>1</v>
      </c>
      <c r="N438" s="665">
        <v>888.44</v>
      </c>
    </row>
    <row r="439" spans="1:14" ht="14.4" customHeight="1" x14ac:dyDescent="0.3">
      <c r="A439" s="660" t="s">
        <v>586</v>
      </c>
      <c r="B439" s="661" t="s">
        <v>587</v>
      </c>
      <c r="C439" s="662" t="s">
        <v>591</v>
      </c>
      <c r="D439" s="663" t="s">
        <v>4265</v>
      </c>
      <c r="E439" s="662" t="s">
        <v>626</v>
      </c>
      <c r="F439" s="663" t="s">
        <v>4273</v>
      </c>
      <c r="G439" s="662" t="s">
        <v>665</v>
      </c>
      <c r="H439" s="662" t="s">
        <v>2146</v>
      </c>
      <c r="I439" s="662" t="s">
        <v>237</v>
      </c>
      <c r="J439" s="662" t="s">
        <v>2147</v>
      </c>
      <c r="K439" s="662"/>
      <c r="L439" s="664">
        <v>337.28530455998043</v>
      </c>
      <c r="M439" s="664">
        <v>1</v>
      </c>
      <c r="N439" s="665">
        <v>337.28530455998043</v>
      </c>
    </row>
    <row r="440" spans="1:14" ht="14.4" customHeight="1" x14ac:dyDescent="0.3">
      <c r="A440" s="660" t="s">
        <v>586</v>
      </c>
      <c r="B440" s="661" t="s">
        <v>587</v>
      </c>
      <c r="C440" s="662" t="s">
        <v>591</v>
      </c>
      <c r="D440" s="663" t="s">
        <v>4265</v>
      </c>
      <c r="E440" s="662" t="s">
        <v>626</v>
      </c>
      <c r="F440" s="663" t="s">
        <v>4273</v>
      </c>
      <c r="G440" s="662" t="s">
        <v>665</v>
      </c>
      <c r="H440" s="662" t="s">
        <v>2148</v>
      </c>
      <c r="I440" s="662" t="s">
        <v>2149</v>
      </c>
      <c r="J440" s="662" t="s">
        <v>2150</v>
      </c>
      <c r="K440" s="662" t="s">
        <v>2151</v>
      </c>
      <c r="L440" s="664">
        <v>1015.2000000000002</v>
      </c>
      <c r="M440" s="664">
        <v>2</v>
      </c>
      <c r="N440" s="665">
        <v>2030.4000000000003</v>
      </c>
    </row>
    <row r="441" spans="1:14" ht="14.4" customHeight="1" x14ac:dyDescent="0.3">
      <c r="A441" s="660" t="s">
        <v>586</v>
      </c>
      <c r="B441" s="661" t="s">
        <v>587</v>
      </c>
      <c r="C441" s="662" t="s">
        <v>591</v>
      </c>
      <c r="D441" s="663" t="s">
        <v>4265</v>
      </c>
      <c r="E441" s="662" t="s">
        <v>626</v>
      </c>
      <c r="F441" s="663" t="s">
        <v>4273</v>
      </c>
      <c r="G441" s="662" t="s">
        <v>665</v>
      </c>
      <c r="H441" s="662" t="s">
        <v>2152</v>
      </c>
      <c r="I441" s="662" t="s">
        <v>2152</v>
      </c>
      <c r="J441" s="662" t="s">
        <v>2153</v>
      </c>
      <c r="K441" s="662" t="s">
        <v>2154</v>
      </c>
      <c r="L441" s="664">
        <v>81.13000000000001</v>
      </c>
      <c r="M441" s="664">
        <v>1</v>
      </c>
      <c r="N441" s="665">
        <v>81.13000000000001</v>
      </c>
    </row>
    <row r="442" spans="1:14" ht="14.4" customHeight="1" x14ac:dyDescent="0.3">
      <c r="A442" s="660" t="s">
        <v>586</v>
      </c>
      <c r="B442" s="661" t="s">
        <v>587</v>
      </c>
      <c r="C442" s="662" t="s">
        <v>591</v>
      </c>
      <c r="D442" s="663" t="s">
        <v>4265</v>
      </c>
      <c r="E442" s="662" t="s">
        <v>626</v>
      </c>
      <c r="F442" s="663" t="s">
        <v>4273</v>
      </c>
      <c r="G442" s="662" t="s">
        <v>665</v>
      </c>
      <c r="H442" s="662" t="s">
        <v>2155</v>
      </c>
      <c r="I442" s="662" t="s">
        <v>2156</v>
      </c>
      <c r="J442" s="662" t="s">
        <v>2157</v>
      </c>
      <c r="K442" s="662" t="s">
        <v>2158</v>
      </c>
      <c r="L442" s="664">
        <v>23333.5</v>
      </c>
      <c r="M442" s="664">
        <v>5</v>
      </c>
      <c r="N442" s="665">
        <v>116667.5</v>
      </c>
    </row>
    <row r="443" spans="1:14" ht="14.4" customHeight="1" x14ac:dyDescent="0.3">
      <c r="A443" s="660" t="s">
        <v>586</v>
      </c>
      <c r="B443" s="661" t="s">
        <v>587</v>
      </c>
      <c r="C443" s="662" t="s">
        <v>591</v>
      </c>
      <c r="D443" s="663" t="s">
        <v>4265</v>
      </c>
      <c r="E443" s="662" t="s">
        <v>626</v>
      </c>
      <c r="F443" s="663" t="s">
        <v>4273</v>
      </c>
      <c r="G443" s="662" t="s">
        <v>665</v>
      </c>
      <c r="H443" s="662" t="s">
        <v>2159</v>
      </c>
      <c r="I443" s="662" t="s">
        <v>2160</v>
      </c>
      <c r="J443" s="662" t="s">
        <v>2161</v>
      </c>
      <c r="K443" s="662" t="s">
        <v>2162</v>
      </c>
      <c r="L443" s="664">
        <v>744.4799999999999</v>
      </c>
      <c r="M443" s="664">
        <v>5</v>
      </c>
      <c r="N443" s="665">
        <v>3722.3999999999996</v>
      </c>
    </row>
    <row r="444" spans="1:14" ht="14.4" customHeight="1" x14ac:dyDescent="0.3">
      <c r="A444" s="660" t="s">
        <v>586</v>
      </c>
      <c r="B444" s="661" t="s">
        <v>587</v>
      </c>
      <c r="C444" s="662" t="s">
        <v>591</v>
      </c>
      <c r="D444" s="663" t="s">
        <v>4265</v>
      </c>
      <c r="E444" s="662" t="s">
        <v>626</v>
      </c>
      <c r="F444" s="663" t="s">
        <v>4273</v>
      </c>
      <c r="G444" s="662" t="s">
        <v>665</v>
      </c>
      <c r="H444" s="662" t="s">
        <v>2163</v>
      </c>
      <c r="I444" s="662" t="s">
        <v>2164</v>
      </c>
      <c r="J444" s="662" t="s">
        <v>2165</v>
      </c>
      <c r="K444" s="662" t="s">
        <v>2166</v>
      </c>
      <c r="L444" s="664">
        <v>31.879858720538216</v>
      </c>
      <c r="M444" s="664">
        <v>1</v>
      </c>
      <c r="N444" s="665">
        <v>31.879858720538216</v>
      </c>
    </row>
    <row r="445" spans="1:14" ht="14.4" customHeight="1" x14ac:dyDescent="0.3">
      <c r="A445" s="660" t="s">
        <v>586</v>
      </c>
      <c r="B445" s="661" t="s">
        <v>587</v>
      </c>
      <c r="C445" s="662" t="s">
        <v>591</v>
      </c>
      <c r="D445" s="663" t="s">
        <v>4265</v>
      </c>
      <c r="E445" s="662" t="s">
        <v>626</v>
      </c>
      <c r="F445" s="663" t="s">
        <v>4273</v>
      </c>
      <c r="G445" s="662" t="s">
        <v>665</v>
      </c>
      <c r="H445" s="662" t="s">
        <v>2167</v>
      </c>
      <c r="I445" s="662" t="s">
        <v>2167</v>
      </c>
      <c r="J445" s="662" t="s">
        <v>2029</v>
      </c>
      <c r="K445" s="662" t="s">
        <v>2168</v>
      </c>
      <c r="L445" s="664">
        <v>622.24824764586822</v>
      </c>
      <c r="M445" s="664">
        <v>1.0009999999999999</v>
      </c>
      <c r="N445" s="665">
        <v>622.87049589351398</v>
      </c>
    </row>
    <row r="446" spans="1:14" ht="14.4" customHeight="1" x14ac:dyDescent="0.3">
      <c r="A446" s="660" t="s">
        <v>586</v>
      </c>
      <c r="B446" s="661" t="s">
        <v>587</v>
      </c>
      <c r="C446" s="662" t="s">
        <v>591</v>
      </c>
      <c r="D446" s="663" t="s">
        <v>4265</v>
      </c>
      <c r="E446" s="662" t="s">
        <v>626</v>
      </c>
      <c r="F446" s="663" t="s">
        <v>4273</v>
      </c>
      <c r="G446" s="662" t="s">
        <v>665</v>
      </c>
      <c r="H446" s="662" t="s">
        <v>2169</v>
      </c>
      <c r="I446" s="662" t="s">
        <v>2170</v>
      </c>
      <c r="J446" s="662" t="s">
        <v>670</v>
      </c>
      <c r="K446" s="662" t="s">
        <v>2171</v>
      </c>
      <c r="L446" s="664">
        <v>30.281807274892479</v>
      </c>
      <c r="M446" s="664">
        <v>91</v>
      </c>
      <c r="N446" s="665">
        <v>2755.6444620152156</v>
      </c>
    </row>
    <row r="447" spans="1:14" ht="14.4" customHeight="1" x14ac:dyDescent="0.3">
      <c r="A447" s="660" t="s">
        <v>586</v>
      </c>
      <c r="B447" s="661" t="s">
        <v>587</v>
      </c>
      <c r="C447" s="662" t="s">
        <v>591</v>
      </c>
      <c r="D447" s="663" t="s">
        <v>4265</v>
      </c>
      <c r="E447" s="662" t="s">
        <v>626</v>
      </c>
      <c r="F447" s="663" t="s">
        <v>4273</v>
      </c>
      <c r="G447" s="662" t="s">
        <v>665</v>
      </c>
      <c r="H447" s="662" t="s">
        <v>2172</v>
      </c>
      <c r="I447" s="662" t="s">
        <v>2173</v>
      </c>
      <c r="J447" s="662" t="s">
        <v>2174</v>
      </c>
      <c r="K447" s="662" t="s">
        <v>2175</v>
      </c>
      <c r="L447" s="664">
        <v>531.29983013786193</v>
      </c>
      <c r="M447" s="664">
        <v>3</v>
      </c>
      <c r="N447" s="665">
        <v>1593.8994904135857</v>
      </c>
    </row>
    <row r="448" spans="1:14" ht="14.4" customHeight="1" x14ac:dyDescent="0.3">
      <c r="A448" s="660" t="s">
        <v>586</v>
      </c>
      <c r="B448" s="661" t="s">
        <v>587</v>
      </c>
      <c r="C448" s="662" t="s">
        <v>591</v>
      </c>
      <c r="D448" s="663" t="s">
        <v>4265</v>
      </c>
      <c r="E448" s="662" t="s">
        <v>626</v>
      </c>
      <c r="F448" s="663" t="s">
        <v>4273</v>
      </c>
      <c r="G448" s="662" t="s">
        <v>665</v>
      </c>
      <c r="H448" s="662" t="s">
        <v>2176</v>
      </c>
      <c r="I448" s="662" t="s">
        <v>2176</v>
      </c>
      <c r="J448" s="662" t="s">
        <v>2177</v>
      </c>
      <c r="K448" s="662" t="s">
        <v>1814</v>
      </c>
      <c r="L448" s="664">
        <v>1149.9996059111877</v>
      </c>
      <c r="M448" s="664">
        <v>78</v>
      </c>
      <c r="N448" s="665">
        <v>89699.969261072649</v>
      </c>
    </row>
    <row r="449" spans="1:14" ht="14.4" customHeight="1" x14ac:dyDescent="0.3">
      <c r="A449" s="660" t="s">
        <v>586</v>
      </c>
      <c r="B449" s="661" t="s">
        <v>587</v>
      </c>
      <c r="C449" s="662" t="s">
        <v>591</v>
      </c>
      <c r="D449" s="663" t="s">
        <v>4265</v>
      </c>
      <c r="E449" s="662" t="s">
        <v>626</v>
      </c>
      <c r="F449" s="663" t="s">
        <v>4273</v>
      </c>
      <c r="G449" s="662" t="s">
        <v>665</v>
      </c>
      <c r="H449" s="662" t="s">
        <v>2178</v>
      </c>
      <c r="I449" s="662" t="s">
        <v>237</v>
      </c>
      <c r="J449" s="662" t="s">
        <v>2179</v>
      </c>
      <c r="K449" s="662"/>
      <c r="L449" s="664">
        <v>28.040016982668778</v>
      </c>
      <c r="M449" s="664">
        <v>6</v>
      </c>
      <c r="N449" s="665">
        <v>168.24010189601267</v>
      </c>
    </row>
    <row r="450" spans="1:14" ht="14.4" customHeight="1" x14ac:dyDescent="0.3">
      <c r="A450" s="660" t="s">
        <v>586</v>
      </c>
      <c r="B450" s="661" t="s">
        <v>587</v>
      </c>
      <c r="C450" s="662" t="s">
        <v>591</v>
      </c>
      <c r="D450" s="663" t="s">
        <v>4265</v>
      </c>
      <c r="E450" s="662" t="s">
        <v>626</v>
      </c>
      <c r="F450" s="663" t="s">
        <v>4273</v>
      </c>
      <c r="G450" s="662" t="s">
        <v>665</v>
      </c>
      <c r="H450" s="662" t="s">
        <v>2180</v>
      </c>
      <c r="I450" s="662" t="s">
        <v>2181</v>
      </c>
      <c r="J450" s="662" t="s">
        <v>2182</v>
      </c>
      <c r="K450" s="662" t="s">
        <v>2183</v>
      </c>
      <c r="L450" s="664">
        <v>123.24999999999994</v>
      </c>
      <c r="M450" s="664">
        <v>2</v>
      </c>
      <c r="N450" s="665">
        <v>246.49999999999989</v>
      </c>
    </row>
    <row r="451" spans="1:14" ht="14.4" customHeight="1" x14ac:dyDescent="0.3">
      <c r="A451" s="660" t="s">
        <v>586</v>
      </c>
      <c r="B451" s="661" t="s">
        <v>587</v>
      </c>
      <c r="C451" s="662" t="s">
        <v>591</v>
      </c>
      <c r="D451" s="663" t="s">
        <v>4265</v>
      </c>
      <c r="E451" s="662" t="s">
        <v>626</v>
      </c>
      <c r="F451" s="663" t="s">
        <v>4273</v>
      </c>
      <c r="G451" s="662" t="s">
        <v>665</v>
      </c>
      <c r="H451" s="662" t="s">
        <v>2184</v>
      </c>
      <c r="I451" s="662" t="s">
        <v>2185</v>
      </c>
      <c r="J451" s="662" t="s">
        <v>2186</v>
      </c>
      <c r="K451" s="662" t="s">
        <v>2187</v>
      </c>
      <c r="L451" s="664">
        <v>141.10754169766491</v>
      </c>
      <c r="M451" s="664">
        <v>8</v>
      </c>
      <c r="N451" s="665">
        <v>1128.8603335813193</v>
      </c>
    </row>
    <row r="452" spans="1:14" ht="14.4" customHeight="1" x14ac:dyDescent="0.3">
      <c r="A452" s="660" t="s">
        <v>586</v>
      </c>
      <c r="B452" s="661" t="s">
        <v>587</v>
      </c>
      <c r="C452" s="662" t="s">
        <v>591</v>
      </c>
      <c r="D452" s="663" t="s">
        <v>4265</v>
      </c>
      <c r="E452" s="662" t="s">
        <v>626</v>
      </c>
      <c r="F452" s="663" t="s">
        <v>4273</v>
      </c>
      <c r="G452" s="662" t="s">
        <v>665</v>
      </c>
      <c r="H452" s="662" t="s">
        <v>2188</v>
      </c>
      <c r="I452" s="662" t="s">
        <v>2188</v>
      </c>
      <c r="J452" s="662" t="s">
        <v>2189</v>
      </c>
      <c r="K452" s="662" t="s">
        <v>2190</v>
      </c>
      <c r="L452" s="664">
        <v>448.25393577530036</v>
      </c>
      <c r="M452" s="664">
        <v>172.56031140000002</v>
      </c>
      <c r="N452" s="665">
        <v>77350.838743661443</v>
      </c>
    </row>
    <row r="453" spans="1:14" ht="14.4" customHeight="1" x14ac:dyDescent="0.3">
      <c r="A453" s="660" t="s">
        <v>586</v>
      </c>
      <c r="B453" s="661" t="s">
        <v>587</v>
      </c>
      <c r="C453" s="662" t="s">
        <v>591</v>
      </c>
      <c r="D453" s="663" t="s">
        <v>4265</v>
      </c>
      <c r="E453" s="662" t="s">
        <v>626</v>
      </c>
      <c r="F453" s="663" t="s">
        <v>4273</v>
      </c>
      <c r="G453" s="662" t="s">
        <v>665</v>
      </c>
      <c r="H453" s="662" t="s">
        <v>2191</v>
      </c>
      <c r="I453" s="662" t="s">
        <v>2192</v>
      </c>
      <c r="J453" s="662" t="s">
        <v>2193</v>
      </c>
      <c r="K453" s="662" t="s">
        <v>2194</v>
      </c>
      <c r="L453" s="664">
        <v>652.73555533870831</v>
      </c>
      <c r="M453" s="664">
        <v>70.828303000000005</v>
      </c>
      <c r="N453" s="665">
        <v>46232.151692403306</v>
      </c>
    </row>
    <row r="454" spans="1:14" ht="14.4" customHeight="1" x14ac:dyDescent="0.3">
      <c r="A454" s="660" t="s">
        <v>586</v>
      </c>
      <c r="B454" s="661" t="s">
        <v>587</v>
      </c>
      <c r="C454" s="662" t="s">
        <v>591</v>
      </c>
      <c r="D454" s="663" t="s">
        <v>4265</v>
      </c>
      <c r="E454" s="662" t="s">
        <v>626</v>
      </c>
      <c r="F454" s="663" t="s">
        <v>4273</v>
      </c>
      <c r="G454" s="662" t="s">
        <v>665</v>
      </c>
      <c r="H454" s="662" t="s">
        <v>2195</v>
      </c>
      <c r="I454" s="662" t="s">
        <v>2196</v>
      </c>
      <c r="J454" s="662" t="s">
        <v>2197</v>
      </c>
      <c r="K454" s="662" t="s">
        <v>2198</v>
      </c>
      <c r="L454" s="664">
        <v>66.759999999999991</v>
      </c>
      <c r="M454" s="664">
        <v>8</v>
      </c>
      <c r="N454" s="665">
        <v>534.07999999999993</v>
      </c>
    </row>
    <row r="455" spans="1:14" ht="14.4" customHeight="1" x14ac:dyDescent="0.3">
      <c r="A455" s="660" t="s">
        <v>586</v>
      </c>
      <c r="B455" s="661" t="s">
        <v>587</v>
      </c>
      <c r="C455" s="662" t="s">
        <v>591</v>
      </c>
      <c r="D455" s="663" t="s">
        <v>4265</v>
      </c>
      <c r="E455" s="662" t="s">
        <v>626</v>
      </c>
      <c r="F455" s="663" t="s">
        <v>4273</v>
      </c>
      <c r="G455" s="662" t="s">
        <v>665</v>
      </c>
      <c r="H455" s="662" t="s">
        <v>2199</v>
      </c>
      <c r="I455" s="662" t="s">
        <v>2199</v>
      </c>
      <c r="J455" s="662" t="s">
        <v>2200</v>
      </c>
      <c r="K455" s="662" t="s">
        <v>2201</v>
      </c>
      <c r="L455" s="664">
        <v>354.48758599064621</v>
      </c>
      <c r="M455" s="664">
        <v>3.1360000000000001</v>
      </c>
      <c r="N455" s="665">
        <v>1111.6730696666666</v>
      </c>
    </row>
    <row r="456" spans="1:14" ht="14.4" customHeight="1" x14ac:dyDescent="0.3">
      <c r="A456" s="660" t="s">
        <v>586</v>
      </c>
      <c r="B456" s="661" t="s">
        <v>587</v>
      </c>
      <c r="C456" s="662" t="s">
        <v>591</v>
      </c>
      <c r="D456" s="663" t="s">
        <v>4265</v>
      </c>
      <c r="E456" s="662" t="s">
        <v>626</v>
      </c>
      <c r="F456" s="663" t="s">
        <v>4273</v>
      </c>
      <c r="G456" s="662" t="s">
        <v>665</v>
      </c>
      <c r="H456" s="662" t="s">
        <v>2202</v>
      </c>
      <c r="I456" s="662" t="s">
        <v>237</v>
      </c>
      <c r="J456" s="662" t="s">
        <v>2203</v>
      </c>
      <c r="K456" s="662" t="s">
        <v>2204</v>
      </c>
      <c r="L456" s="664">
        <v>22.550081945616487</v>
      </c>
      <c r="M456" s="664">
        <v>2</v>
      </c>
      <c r="N456" s="665">
        <v>45.100163891232974</v>
      </c>
    </row>
    <row r="457" spans="1:14" ht="14.4" customHeight="1" x14ac:dyDescent="0.3">
      <c r="A457" s="660" t="s">
        <v>586</v>
      </c>
      <c r="B457" s="661" t="s">
        <v>587</v>
      </c>
      <c r="C457" s="662" t="s">
        <v>591</v>
      </c>
      <c r="D457" s="663" t="s">
        <v>4265</v>
      </c>
      <c r="E457" s="662" t="s">
        <v>626</v>
      </c>
      <c r="F457" s="663" t="s">
        <v>4273</v>
      </c>
      <c r="G457" s="662" t="s">
        <v>665</v>
      </c>
      <c r="H457" s="662" t="s">
        <v>2205</v>
      </c>
      <c r="I457" s="662" t="s">
        <v>2206</v>
      </c>
      <c r="J457" s="662" t="s">
        <v>2207</v>
      </c>
      <c r="K457" s="662" t="s">
        <v>1142</v>
      </c>
      <c r="L457" s="664">
        <v>85.929874256040534</v>
      </c>
      <c r="M457" s="664">
        <v>10</v>
      </c>
      <c r="N457" s="665">
        <v>859.29874256040534</v>
      </c>
    </row>
    <row r="458" spans="1:14" ht="14.4" customHeight="1" x14ac:dyDescent="0.3">
      <c r="A458" s="660" t="s">
        <v>586</v>
      </c>
      <c r="B458" s="661" t="s">
        <v>587</v>
      </c>
      <c r="C458" s="662" t="s">
        <v>591</v>
      </c>
      <c r="D458" s="663" t="s">
        <v>4265</v>
      </c>
      <c r="E458" s="662" t="s">
        <v>626</v>
      </c>
      <c r="F458" s="663" t="s">
        <v>4273</v>
      </c>
      <c r="G458" s="662" t="s">
        <v>665</v>
      </c>
      <c r="H458" s="662" t="s">
        <v>2208</v>
      </c>
      <c r="I458" s="662" t="s">
        <v>237</v>
      </c>
      <c r="J458" s="662" t="s">
        <v>2209</v>
      </c>
      <c r="K458" s="662"/>
      <c r="L458" s="664">
        <v>114.369999996</v>
      </c>
      <c r="M458" s="664">
        <v>1</v>
      </c>
      <c r="N458" s="665">
        <v>114.369999996</v>
      </c>
    </row>
    <row r="459" spans="1:14" ht="14.4" customHeight="1" x14ac:dyDescent="0.3">
      <c r="A459" s="660" t="s">
        <v>586</v>
      </c>
      <c r="B459" s="661" t="s">
        <v>587</v>
      </c>
      <c r="C459" s="662" t="s">
        <v>591</v>
      </c>
      <c r="D459" s="663" t="s">
        <v>4265</v>
      </c>
      <c r="E459" s="662" t="s">
        <v>626</v>
      </c>
      <c r="F459" s="663" t="s">
        <v>4273</v>
      </c>
      <c r="G459" s="662" t="s">
        <v>665</v>
      </c>
      <c r="H459" s="662" t="s">
        <v>2210</v>
      </c>
      <c r="I459" s="662" t="s">
        <v>237</v>
      </c>
      <c r="J459" s="662" t="s">
        <v>2211</v>
      </c>
      <c r="K459" s="662"/>
      <c r="L459" s="664">
        <v>123.17000000000003</v>
      </c>
      <c r="M459" s="664">
        <v>1</v>
      </c>
      <c r="N459" s="665">
        <v>123.17000000000003</v>
      </c>
    </row>
    <row r="460" spans="1:14" ht="14.4" customHeight="1" x14ac:dyDescent="0.3">
      <c r="A460" s="660" t="s">
        <v>586</v>
      </c>
      <c r="B460" s="661" t="s">
        <v>587</v>
      </c>
      <c r="C460" s="662" t="s">
        <v>591</v>
      </c>
      <c r="D460" s="663" t="s">
        <v>4265</v>
      </c>
      <c r="E460" s="662" t="s">
        <v>626</v>
      </c>
      <c r="F460" s="663" t="s">
        <v>4273</v>
      </c>
      <c r="G460" s="662" t="s">
        <v>665</v>
      </c>
      <c r="H460" s="662" t="s">
        <v>2212</v>
      </c>
      <c r="I460" s="662" t="s">
        <v>2212</v>
      </c>
      <c r="J460" s="662" t="s">
        <v>2213</v>
      </c>
      <c r="K460" s="662" t="s">
        <v>2214</v>
      </c>
      <c r="L460" s="664">
        <v>1577.5156291510784</v>
      </c>
      <c r="M460" s="664">
        <v>7.7735802000000005</v>
      </c>
      <c r="N460" s="665">
        <v>12262.944259959368</v>
      </c>
    </row>
    <row r="461" spans="1:14" ht="14.4" customHeight="1" x14ac:dyDescent="0.3">
      <c r="A461" s="660" t="s">
        <v>586</v>
      </c>
      <c r="B461" s="661" t="s">
        <v>587</v>
      </c>
      <c r="C461" s="662" t="s">
        <v>591</v>
      </c>
      <c r="D461" s="663" t="s">
        <v>4265</v>
      </c>
      <c r="E461" s="662" t="s">
        <v>626</v>
      </c>
      <c r="F461" s="663" t="s">
        <v>4273</v>
      </c>
      <c r="G461" s="662" t="s">
        <v>665</v>
      </c>
      <c r="H461" s="662" t="s">
        <v>2215</v>
      </c>
      <c r="I461" s="662" t="s">
        <v>2216</v>
      </c>
      <c r="J461" s="662" t="s">
        <v>2217</v>
      </c>
      <c r="K461" s="662" t="s">
        <v>1580</v>
      </c>
      <c r="L461" s="664">
        <v>56.04999999999999</v>
      </c>
      <c r="M461" s="664">
        <v>6</v>
      </c>
      <c r="N461" s="665">
        <v>336.29999999999995</v>
      </c>
    </row>
    <row r="462" spans="1:14" ht="14.4" customHeight="1" x14ac:dyDescent="0.3">
      <c r="A462" s="660" t="s">
        <v>586</v>
      </c>
      <c r="B462" s="661" t="s">
        <v>587</v>
      </c>
      <c r="C462" s="662" t="s">
        <v>591</v>
      </c>
      <c r="D462" s="663" t="s">
        <v>4265</v>
      </c>
      <c r="E462" s="662" t="s">
        <v>626</v>
      </c>
      <c r="F462" s="663" t="s">
        <v>4273</v>
      </c>
      <c r="G462" s="662" t="s">
        <v>665</v>
      </c>
      <c r="H462" s="662" t="s">
        <v>2218</v>
      </c>
      <c r="I462" s="662" t="s">
        <v>2219</v>
      </c>
      <c r="J462" s="662" t="s">
        <v>2220</v>
      </c>
      <c r="K462" s="662" t="s">
        <v>2221</v>
      </c>
      <c r="L462" s="664">
        <v>2230.1999999999998</v>
      </c>
      <c r="M462" s="664">
        <v>1</v>
      </c>
      <c r="N462" s="665">
        <v>2230.1999999999998</v>
      </c>
    </row>
    <row r="463" spans="1:14" ht="14.4" customHeight="1" x14ac:dyDescent="0.3">
      <c r="A463" s="660" t="s">
        <v>586</v>
      </c>
      <c r="B463" s="661" t="s">
        <v>587</v>
      </c>
      <c r="C463" s="662" t="s">
        <v>591</v>
      </c>
      <c r="D463" s="663" t="s">
        <v>4265</v>
      </c>
      <c r="E463" s="662" t="s">
        <v>626</v>
      </c>
      <c r="F463" s="663" t="s">
        <v>4273</v>
      </c>
      <c r="G463" s="662" t="s">
        <v>665</v>
      </c>
      <c r="H463" s="662" t="s">
        <v>2222</v>
      </c>
      <c r="I463" s="662" t="s">
        <v>2223</v>
      </c>
      <c r="J463" s="662" t="s">
        <v>2224</v>
      </c>
      <c r="K463" s="662" t="s">
        <v>2225</v>
      </c>
      <c r="L463" s="664">
        <v>4368.9866666666667</v>
      </c>
      <c r="M463" s="664">
        <v>3</v>
      </c>
      <c r="N463" s="665">
        <v>13106.96</v>
      </c>
    </row>
    <row r="464" spans="1:14" ht="14.4" customHeight="1" x14ac:dyDescent="0.3">
      <c r="A464" s="660" t="s">
        <v>586</v>
      </c>
      <c r="B464" s="661" t="s">
        <v>587</v>
      </c>
      <c r="C464" s="662" t="s">
        <v>591</v>
      </c>
      <c r="D464" s="663" t="s">
        <v>4265</v>
      </c>
      <c r="E464" s="662" t="s">
        <v>626</v>
      </c>
      <c r="F464" s="663" t="s">
        <v>4273</v>
      </c>
      <c r="G464" s="662" t="s">
        <v>665</v>
      </c>
      <c r="H464" s="662" t="s">
        <v>2226</v>
      </c>
      <c r="I464" s="662" t="s">
        <v>237</v>
      </c>
      <c r="J464" s="662" t="s">
        <v>2227</v>
      </c>
      <c r="K464" s="662" t="s">
        <v>1598</v>
      </c>
      <c r="L464" s="664">
        <v>22.549999999999997</v>
      </c>
      <c r="M464" s="664">
        <v>3</v>
      </c>
      <c r="N464" s="665">
        <v>67.649999999999991</v>
      </c>
    </row>
    <row r="465" spans="1:14" ht="14.4" customHeight="1" x14ac:dyDescent="0.3">
      <c r="A465" s="660" t="s">
        <v>586</v>
      </c>
      <c r="B465" s="661" t="s">
        <v>587</v>
      </c>
      <c r="C465" s="662" t="s">
        <v>591</v>
      </c>
      <c r="D465" s="663" t="s">
        <v>4265</v>
      </c>
      <c r="E465" s="662" t="s">
        <v>626</v>
      </c>
      <c r="F465" s="663" t="s">
        <v>4273</v>
      </c>
      <c r="G465" s="662" t="s">
        <v>665</v>
      </c>
      <c r="H465" s="662" t="s">
        <v>2228</v>
      </c>
      <c r="I465" s="662" t="s">
        <v>2229</v>
      </c>
      <c r="J465" s="662" t="s">
        <v>2230</v>
      </c>
      <c r="K465" s="662" t="s">
        <v>1598</v>
      </c>
      <c r="L465" s="664">
        <v>34.74</v>
      </c>
      <c r="M465" s="664">
        <v>2</v>
      </c>
      <c r="N465" s="665">
        <v>69.48</v>
      </c>
    </row>
    <row r="466" spans="1:14" ht="14.4" customHeight="1" x14ac:dyDescent="0.3">
      <c r="A466" s="660" t="s">
        <v>586</v>
      </c>
      <c r="B466" s="661" t="s">
        <v>587</v>
      </c>
      <c r="C466" s="662" t="s">
        <v>591</v>
      </c>
      <c r="D466" s="663" t="s">
        <v>4265</v>
      </c>
      <c r="E466" s="662" t="s">
        <v>626</v>
      </c>
      <c r="F466" s="663" t="s">
        <v>4273</v>
      </c>
      <c r="G466" s="662" t="s">
        <v>665</v>
      </c>
      <c r="H466" s="662" t="s">
        <v>2231</v>
      </c>
      <c r="I466" s="662" t="s">
        <v>237</v>
      </c>
      <c r="J466" s="662" t="s">
        <v>2232</v>
      </c>
      <c r="K466" s="662" t="s">
        <v>2233</v>
      </c>
      <c r="L466" s="664">
        <v>6377.1177586206886</v>
      </c>
      <c r="M466" s="664">
        <v>58</v>
      </c>
      <c r="N466" s="665">
        <v>369872.82999999996</v>
      </c>
    </row>
    <row r="467" spans="1:14" ht="14.4" customHeight="1" x14ac:dyDescent="0.3">
      <c r="A467" s="660" t="s">
        <v>586</v>
      </c>
      <c r="B467" s="661" t="s">
        <v>587</v>
      </c>
      <c r="C467" s="662" t="s">
        <v>591</v>
      </c>
      <c r="D467" s="663" t="s">
        <v>4265</v>
      </c>
      <c r="E467" s="662" t="s">
        <v>626</v>
      </c>
      <c r="F467" s="663" t="s">
        <v>4273</v>
      </c>
      <c r="G467" s="662" t="s">
        <v>665</v>
      </c>
      <c r="H467" s="662" t="s">
        <v>2234</v>
      </c>
      <c r="I467" s="662" t="s">
        <v>2235</v>
      </c>
      <c r="J467" s="662" t="s">
        <v>2236</v>
      </c>
      <c r="K467" s="662" t="s">
        <v>2237</v>
      </c>
      <c r="L467" s="664">
        <v>37.739996475474214</v>
      </c>
      <c r="M467" s="664">
        <v>2</v>
      </c>
      <c r="N467" s="665">
        <v>75.479992950948429</v>
      </c>
    </row>
    <row r="468" spans="1:14" ht="14.4" customHeight="1" x14ac:dyDescent="0.3">
      <c r="A468" s="660" t="s">
        <v>586</v>
      </c>
      <c r="B468" s="661" t="s">
        <v>587</v>
      </c>
      <c r="C468" s="662" t="s">
        <v>591</v>
      </c>
      <c r="D468" s="663" t="s">
        <v>4265</v>
      </c>
      <c r="E468" s="662" t="s">
        <v>626</v>
      </c>
      <c r="F468" s="663" t="s">
        <v>4273</v>
      </c>
      <c r="G468" s="662" t="s">
        <v>665</v>
      </c>
      <c r="H468" s="662" t="s">
        <v>2238</v>
      </c>
      <c r="I468" s="662" t="s">
        <v>2238</v>
      </c>
      <c r="J468" s="662" t="s">
        <v>2239</v>
      </c>
      <c r="K468" s="662" t="s">
        <v>2240</v>
      </c>
      <c r="L468" s="664">
        <v>39183.589689759043</v>
      </c>
      <c r="M468" s="664">
        <v>3.7499999999999996</v>
      </c>
      <c r="N468" s="665">
        <v>146938.4613365964</v>
      </c>
    </row>
    <row r="469" spans="1:14" ht="14.4" customHeight="1" x14ac:dyDescent="0.3">
      <c r="A469" s="660" t="s">
        <v>586</v>
      </c>
      <c r="B469" s="661" t="s">
        <v>587</v>
      </c>
      <c r="C469" s="662" t="s">
        <v>591</v>
      </c>
      <c r="D469" s="663" t="s">
        <v>4265</v>
      </c>
      <c r="E469" s="662" t="s">
        <v>626</v>
      </c>
      <c r="F469" s="663" t="s">
        <v>4273</v>
      </c>
      <c r="G469" s="662" t="s">
        <v>665</v>
      </c>
      <c r="H469" s="662" t="s">
        <v>2241</v>
      </c>
      <c r="I469" s="662" t="s">
        <v>2242</v>
      </c>
      <c r="J469" s="662" t="s">
        <v>2243</v>
      </c>
      <c r="K469" s="662" t="s">
        <v>2244</v>
      </c>
      <c r="L469" s="664">
        <v>993.4332912457246</v>
      </c>
      <c r="M469" s="664">
        <v>15</v>
      </c>
      <c r="N469" s="665">
        <v>14901.499368685869</v>
      </c>
    </row>
    <row r="470" spans="1:14" ht="14.4" customHeight="1" x14ac:dyDescent="0.3">
      <c r="A470" s="660" t="s">
        <v>586</v>
      </c>
      <c r="B470" s="661" t="s">
        <v>587</v>
      </c>
      <c r="C470" s="662" t="s">
        <v>591</v>
      </c>
      <c r="D470" s="663" t="s">
        <v>4265</v>
      </c>
      <c r="E470" s="662" t="s">
        <v>626</v>
      </c>
      <c r="F470" s="663" t="s">
        <v>4273</v>
      </c>
      <c r="G470" s="662" t="s">
        <v>665</v>
      </c>
      <c r="H470" s="662" t="s">
        <v>2245</v>
      </c>
      <c r="I470" s="662" t="s">
        <v>2246</v>
      </c>
      <c r="J470" s="662" t="s">
        <v>2247</v>
      </c>
      <c r="K470" s="662" t="s">
        <v>2248</v>
      </c>
      <c r="L470" s="664">
        <v>400.36</v>
      </c>
      <c r="M470" s="664">
        <v>4</v>
      </c>
      <c r="N470" s="665">
        <v>1601.44</v>
      </c>
    </row>
    <row r="471" spans="1:14" ht="14.4" customHeight="1" x14ac:dyDescent="0.3">
      <c r="A471" s="660" t="s">
        <v>586</v>
      </c>
      <c r="B471" s="661" t="s">
        <v>587</v>
      </c>
      <c r="C471" s="662" t="s">
        <v>591</v>
      </c>
      <c r="D471" s="663" t="s">
        <v>4265</v>
      </c>
      <c r="E471" s="662" t="s">
        <v>626</v>
      </c>
      <c r="F471" s="663" t="s">
        <v>4273</v>
      </c>
      <c r="G471" s="662" t="s">
        <v>665</v>
      </c>
      <c r="H471" s="662" t="s">
        <v>2249</v>
      </c>
      <c r="I471" s="662" t="s">
        <v>237</v>
      </c>
      <c r="J471" s="662" t="s">
        <v>2250</v>
      </c>
      <c r="K471" s="662"/>
      <c r="L471" s="664">
        <v>27.074973570043927</v>
      </c>
      <c r="M471" s="664">
        <v>22</v>
      </c>
      <c r="N471" s="665">
        <v>595.64941854096639</v>
      </c>
    </row>
    <row r="472" spans="1:14" ht="14.4" customHeight="1" x14ac:dyDescent="0.3">
      <c r="A472" s="660" t="s">
        <v>586</v>
      </c>
      <c r="B472" s="661" t="s">
        <v>587</v>
      </c>
      <c r="C472" s="662" t="s">
        <v>591</v>
      </c>
      <c r="D472" s="663" t="s">
        <v>4265</v>
      </c>
      <c r="E472" s="662" t="s">
        <v>626</v>
      </c>
      <c r="F472" s="663" t="s">
        <v>4273</v>
      </c>
      <c r="G472" s="662" t="s">
        <v>665</v>
      </c>
      <c r="H472" s="662" t="s">
        <v>2251</v>
      </c>
      <c r="I472" s="662" t="s">
        <v>237</v>
      </c>
      <c r="J472" s="662" t="s">
        <v>2252</v>
      </c>
      <c r="K472" s="662"/>
      <c r="L472" s="664">
        <v>26.227962216372816</v>
      </c>
      <c r="M472" s="664">
        <v>10</v>
      </c>
      <c r="N472" s="665">
        <v>262.27962216372816</v>
      </c>
    </row>
    <row r="473" spans="1:14" ht="14.4" customHeight="1" x14ac:dyDescent="0.3">
      <c r="A473" s="660" t="s">
        <v>586</v>
      </c>
      <c r="B473" s="661" t="s">
        <v>587</v>
      </c>
      <c r="C473" s="662" t="s">
        <v>591</v>
      </c>
      <c r="D473" s="663" t="s">
        <v>4265</v>
      </c>
      <c r="E473" s="662" t="s">
        <v>626</v>
      </c>
      <c r="F473" s="663" t="s">
        <v>4273</v>
      </c>
      <c r="G473" s="662" t="s">
        <v>665</v>
      </c>
      <c r="H473" s="662" t="s">
        <v>2253</v>
      </c>
      <c r="I473" s="662" t="s">
        <v>2254</v>
      </c>
      <c r="J473" s="662" t="s">
        <v>2239</v>
      </c>
      <c r="K473" s="662" t="s">
        <v>2255</v>
      </c>
      <c r="L473" s="664">
        <v>38605.420851300929</v>
      </c>
      <c r="M473" s="664">
        <v>10.399999999999993</v>
      </c>
      <c r="N473" s="665">
        <v>401496.37685352942</v>
      </c>
    </row>
    <row r="474" spans="1:14" ht="14.4" customHeight="1" x14ac:dyDescent="0.3">
      <c r="A474" s="660" t="s">
        <v>586</v>
      </c>
      <c r="B474" s="661" t="s">
        <v>587</v>
      </c>
      <c r="C474" s="662" t="s">
        <v>591</v>
      </c>
      <c r="D474" s="663" t="s">
        <v>4265</v>
      </c>
      <c r="E474" s="662" t="s">
        <v>626</v>
      </c>
      <c r="F474" s="663" t="s">
        <v>4273</v>
      </c>
      <c r="G474" s="662" t="s">
        <v>665</v>
      </c>
      <c r="H474" s="662" t="s">
        <v>2256</v>
      </c>
      <c r="I474" s="662" t="s">
        <v>2035</v>
      </c>
      <c r="J474" s="662" t="s">
        <v>2257</v>
      </c>
      <c r="K474" s="662" t="s">
        <v>2258</v>
      </c>
      <c r="L474" s="664">
        <v>4210.8371778255942</v>
      </c>
      <c r="M474" s="664">
        <v>77.024367100000021</v>
      </c>
      <c r="N474" s="665">
        <v>324337.06858316663</v>
      </c>
    </row>
    <row r="475" spans="1:14" ht="14.4" customHeight="1" x14ac:dyDescent="0.3">
      <c r="A475" s="660" t="s">
        <v>586</v>
      </c>
      <c r="B475" s="661" t="s">
        <v>587</v>
      </c>
      <c r="C475" s="662" t="s">
        <v>591</v>
      </c>
      <c r="D475" s="663" t="s">
        <v>4265</v>
      </c>
      <c r="E475" s="662" t="s">
        <v>626</v>
      </c>
      <c r="F475" s="663" t="s">
        <v>4273</v>
      </c>
      <c r="G475" s="662" t="s">
        <v>665</v>
      </c>
      <c r="H475" s="662" t="s">
        <v>2259</v>
      </c>
      <c r="I475" s="662" t="s">
        <v>2260</v>
      </c>
      <c r="J475" s="662" t="s">
        <v>2261</v>
      </c>
      <c r="K475" s="662" t="s">
        <v>2262</v>
      </c>
      <c r="L475" s="664">
        <v>1.1499999999999997</v>
      </c>
      <c r="M475" s="664">
        <v>1.9999997999999999</v>
      </c>
      <c r="N475" s="665">
        <v>2.2999997699999994</v>
      </c>
    </row>
    <row r="476" spans="1:14" ht="14.4" customHeight="1" x14ac:dyDescent="0.3">
      <c r="A476" s="660" t="s">
        <v>586</v>
      </c>
      <c r="B476" s="661" t="s">
        <v>587</v>
      </c>
      <c r="C476" s="662" t="s">
        <v>591</v>
      </c>
      <c r="D476" s="663" t="s">
        <v>4265</v>
      </c>
      <c r="E476" s="662" t="s">
        <v>626</v>
      </c>
      <c r="F476" s="663" t="s">
        <v>4273</v>
      </c>
      <c r="G476" s="662" t="s">
        <v>665</v>
      </c>
      <c r="H476" s="662" t="s">
        <v>2263</v>
      </c>
      <c r="I476" s="662" t="s">
        <v>237</v>
      </c>
      <c r="J476" s="662" t="s">
        <v>2264</v>
      </c>
      <c r="K476" s="662"/>
      <c r="L476" s="664">
        <v>26.359917459721693</v>
      </c>
      <c r="M476" s="664">
        <v>1</v>
      </c>
      <c r="N476" s="665">
        <v>26.359917459721693</v>
      </c>
    </row>
    <row r="477" spans="1:14" ht="14.4" customHeight="1" x14ac:dyDescent="0.3">
      <c r="A477" s="660" t="s">
        <v>586</v>
      </c>
      <c r="B477" s="661" t="s">
        <v>587</v>
      </c>
      <c r="C477" s="662" t="s">
        <v>591</v>
      </c>
      <c r="D477" s="663" t="s">
        <v>4265</v>
      </c>
      <c r="E477" s="662" t="s">
        <v>626</v>
      </c>
      <c r="F477" s="663" t="s">
        <v>4273</v>
      </c>
      <c r="G477" s="662" t="s">
        <v>665</v>
      </c>
      <c r="H477" s="662" t="s">
        <v>2265</v>
      </c>
      <c r="I477" s="662" t="s">
        <v>237</v>
      </c>
      <c r="J477" s="662" t="s">
        <v>2266</v>
      </c>
      <c r="K477" s="662"/>
      <c r="L477" s="664">
        <v>5444.704285714286</v>
      </c>
      <c r="M477" s="664">
        <v>28</v>
      </c>
      <c r="N477" s="665">
        <v>152451.72</v>
      </c>
    </row>
    <row r="478" spans="1:14" ht="14.4" customHeight="1" x14ac:dyDescent="0.3">
      <c r="A478" s="660" t="s">
        <v>586</v>
      </c>
      <c r="B478" s="661" t="s">
        <v>587</v>
      </c>
      <c r="C478" s="662" t="s">
        <v>591</v>
      </c>
      <c r="D478" s="663" t="s">
        <v>4265</v>
      </c>
      <c r="E478" s="662" t="s">
        <v>626</v>
      </c>
      <c r="F478" s="663" t="s">
        <v>4273</v>
      </c>
      <c r="G478" s="662" t="s">
        <v>665</v>
      </c>
      <c r="H478" s="662" t="s">
        <v>2267</v>
      </c>
      <c r="I478" s="662" t="s">
        <v>237</v>
      </c>
      <c r="J478" s="662" t="s">
        <v>2268</v>
      </c>
      <c r="K478" s="662"/>
      <c r="L478" s="664">
        <v>36.57</v>
      </c>
      <c r="M478" s="664">
        <v>1</v>
      </c>
      <c r="N478" s="665">
        <v>36.57</v>
      </c>
    </row>
    <row r="479" spans="1:14" ht="14.4" customHeight="1" x14ac:dyDescent="0.3">
      <c r="A479" s="660" t="s">
        <v>586</v>
      </c>
      <c r="B479" s="661" t="s">
        <v>587</v>
      </c>
      <c r="C479" s="662" t="s">
        <v>591</v>
      </c>
      <c r="D479" s="663" t="s">
        <v>4265</v>
      </c>
      <c r="E479" s="662" t="s">
        <v>626</v>
      </c>
      <c r="F479" s="663" t="s">
        <v>4273</v>
      </c>
      <c r="G479" s="662" t="s">
        <v>665</v>
      </c>
      <c r="H479" s="662" t="s">
        <v>2269</v>
      </c>
      <c r="I479" s="662" t="s">
        <v>237</v>
      </c>
      <c r="J479" s="662" t="s">
        <v>2270</v>
      </c>
      <c r="K479" s="662"/>
      <c r="L479" s="664">
        <v>36.57</v>
      </c>
      <c r="M479" s="664">
        <v>1</v>
      </c>
      <c r="N479" s="665">
        <v>36.57</v>
      </c>
    </row>
    <row r="480" spans="1:14" ht="14.4" customHeight="1" x14ac:dyDescent="0.3">
      <c r="A480" s="660" t="s">
        <v>586</v>
      </c>
      <c r="B480" s="661" t="s">
        <v>587</v>
      </c>
      <c r="C480" s="662" t="s">
        <v>591</v>
      </c>
      <c r="D480" s="663" t="s">
        <v>4265</v>
      </c>
      <c r="E480" s="662" t="s">
        <v>626</v>
      </c>
      <c r="F480" s="663" t="s">
        <v>4273</v>
      </c>
      <c r="G480" s="662" t="s">
        <v>665</v>
      </c>
      <c r="H480" s="662" t="s">
        <v>2271</v>
      </c>
      <c r="I480" s="662" t="s">
        <v>237</v>
      </c>
      <c r="J480" s="662" t="s">
        <v>2272</v>
      </c>
      <c r="K480" s="662" t="s">
        <v>2273</v>
      </c>
      <c r="L480" s="664">
        <v>86.936454849498332</v>
      </c>
      <c r="M480" s="664">
        <v>299</v>
      </c>
      <c r="N480" s="665">
        <v>25994</v>
      </c>
    </row>
    <row r="481" spans="1:14" ht="14.4" customHeight="1" x14ac:dyDescent="0.3">
      <c r="A481" s="660" t="s">
        <v>586</v>
      </c>
      <c r="B481" s="661" t="s">
        <v>587</v>
      </c>
      <c r="C481" s="662" t="s">
        <v>591</v>
      </c>
      <c r="D481" s="663" t="s">
        <v>4265</v>
      </c>
      <c r="E481" s="662" t="s">
        <v>626</v>
      </c>
      <c r="F481" s="663" t="s">
        <v>4273</v>
      </c>
      <c r="G481" s="662" t="s">
        <v>665</v>
      </c>
      <c r="H481" s="662" t="s">
        <v>2274</v>
      </c>
      <c r="I481" s="662" t="s">
        <v>2275</v>
      </c>
      <c r="J481" s="662" t="s">
        <v>2276</v>
      </c>
      <c r="K481" s="662" t="s">
        <v>2040</v>
      </c>
      <c r="L481" s="664">
        <v>9150.5620000000199</v>
      </c>
      <c r="M481" s="664">
        <v>2</v>
      </c>
      <c r="N481" s="665">
        <v>18301.12400000004</v>
      </c>
    </row>
    <row r="482" spans="1:14" ht="14.4" customHeight="1" x14ac:dyDescent="0.3">
      <c r="A482" s="660" t="s">
        <v>586</v>
      </c>
      <c r="B482" s="661" t="s">
        <v>587</v>
      </c>
      <c r="C482" s="662" t="s">
        <v>591</v>
      </c>
      <c r="D482" s="663" t="s">
        <v>4265</v>
      </c>
      <c r="E482" s="662" t="s">
        <v>626</v>
      </c>
      <c r="F482" s="663" t="s">
        <v>4273</v>
      </c>
      <c r="G482" s="662" t="s">
        <v>665</v>
      </c>
      <c r="H482" s="662" t="s">
        <v>2277</v>
      </c>
      <c r="I482" s="662" t="s">
        <v>2278</v>
      </c>
      <c r="J482" s="662" t="s">
        <v>2279</v>
      </c>
      <c r="K482" s="662" t="s">
        <v>2280</v>
      </c>
      <c r="L482" s="664">
        <v>1899.2805472303403</v>
      </c>
      <c r="M482" s="664">
        <v>1</v>
      </c>
      <c r="N482" s="665">
        <v>1899.2805472303403</v>
      </c>
    </row>
    <row r="483" spans="1:14" ht="14.4" customHeight="1" x14ac:dyDescent="0.3">
      <c r="A483" s="660" t="s">
        <v>586</v>
      </c>
      <c r="B483" s="661" t="s">
        <v>587</v>
      </c>
      <c r="C483" s="662" t="s">
        <v>591</v>
      </c>
      <c r="D483" s="663" t="s">
        <v>4265</v>
      </c>
      <c r="E483" s="662" t="s">
        <v>626</v>
      </c>
      <c r="F483" s="663" t="s">
        <v>4273</v>
      </c>
      <c r="G483" s="662" t="s">
        <v>665</v>
      </c>
      <c r="H483" s="662" t="s">
        <v>2281</v>
      </c>
      <c r="I483" s="662" t="s">
        <v>237</v>
      </c>
      <c r="J483" s="662" t="s">
        <v>2282</v>
      </c>
      <c r="K483" s="662" t="s">
        <v>2283</v>
      </c>
      <c r="L483" s="664">
        <v>77.649739948373082</v>
      </c>
      <c r="M483" s="664">
        <v>1</v>
      </c>
      <c r="N483" s="665">
        <v>77.649739948373082</v>
      </c>
    </row>
    <row r="484" spans="1:14" ht="14.4" customHeight="1" x14ac:dyDescent="0.3">
      <c r="A484" s="660" t="s">
        <v>586</v>
      </c>
      <c r="B484" s="661" t="s">
        <v>587</v>
      </c>
      <c r="C484" s="662" t="s">
        <v>591</v>
      </c>
      <c r="D484" s="663" t="s">
        <v>4265</v>
      </c>
      <c r="E484" s="662" t="s">
        <v>626</v>
      </c>
      <c r="F484" s="663" t="s">
        <v>4273</v>
      </c>
      <c r="G484" s="662" t="s">
        <v>665</v>
      </c>
      <c r="H484" s="662" t="s">
        <v>2284</v>
      </c>
      <c r="I484" s="662" t="s">
        <v>237</v>
      </c>
      <c r="J484" s="662" t="s">
        <v>2285</v>
      </c>
      <c r="K484" s="662"/>
      <c r="L484" s="664">
        <v>29.19</v>
      </c>
      <c r="M484" s="664">
        <v>4</v>
      </c>
      <c r="N484" s="665">
        <v>116.76</v>
      </c>
    </row>
    <row r="485" spans="1:14" ht="14.4" customHeight="1" x14ac:dyDescent="0.3">
      <c r="A485" s="660" t="s">
        <v>586</v>
      </c>
      <c r="B485" s="661" t="s">
        <v>587</v>
      </c>
      <c r="C485" s="662" t="s">
        <v>591</v>
      </c>
      <c r="D485" s="663" t="s">
        <v>4265</v>
      </c>
      <c r="E485" s="662" t="s">
        <v>626</v>
      </c>
      <c r="F485" s="663" t="s">
        <v>4273</v>
      </c>
      <c r="G485" s="662" t="s">
        <v>665</v>
      </c>
      <c r="H485" s="662" t="s">
        <v>2286</v>
      </c>
      <c r="I485" s="662" t="s">
        <v>237</v>
      </c>
      <c r="J485" s="662" t="s">
        <v>2287</v>
      </c>
      <c r="K485" s="662" t="s">
        <v>2288</v>
      </c>
      <c r="L485" s="664">
        <v>416.59235081264558</v>
      </c>
      <c r="M485" s="664">
        <v>4</v>
      </c>
      <c r="N485" s="665">
        <v>1666.3694032505823</v>
      </c>
    </row>
    <row r="486" spans="1:14" ht="14.4" customHeight="1" x14ac:dyDescent="0.3">
      <c r="A486" s="660" t="s">
        <v>586</v>
      </c>
      <c r="B486" s="661" t="s">
        <v>587</v>
      </c>
      <c r="C486" s="662" t="s">
        <v>591</v>
      </c>
      <c r="D486" s="663" t="s">
        <v>4265</v>
      </c>
      <c r="E486" s="662" t="s">
        <v>626</v>
      </c>
      <c r="F486" s="663" t="s">
        <v>4273</v>
      </c>
      <c r="G486" s="662" t="s">
        <v>665</v>
      </c>
      <c r="H486" s="662" t="s">
        <v>2289</v>
      </c>
      <c r="I486" s="662" t="s">
        <v>237</v>
      </c>
      <c r="J486" s="662" t="s">
        <v>2290</v>
      </c>
      <c r="K486" s="662"/>
      <c r="L486" s="664">
        <v>33.466673939977703</v>
      </c>
      <c r="M486" s="664">
        <v>6</v>
      </c>
      <c r="N486" s="665">
        <v>200.80004363986623</v>
      </c>
    </row>
    <row r="487" spans="1:14" ht="14.4" customHeight="1" x14ac:dyDescent="0.3">
      <c r="A487" s="660" t="s">
        <v>586</v>
      </c>
      <c r="B487" s="661" t="s">
        <v>587</v>
      </c>
      <c r="C487" s="662" t="s">
        <v>591</v>
      </c>
      <c r="D487" s="663" t="s">
        <v>4265</v>
      </c>
      <c r="E487" s="662" t="s">
        <v>626</v>
      </c>
      <c r="F487" s="663" t="s">
        <v>4273</v>
      </c>
      <c r="G487" s="662" t="s">
        <v>665</v>
      </c>
      <c r="H487" s="662" t="s">
        <v>2291</v>
      </c>
      <c r="I487" s="662" t="s">
        <v>237</v>
      </c>
      <c r="J487" s="662" t="s">
        <v>2292</v>
      </c>
      <c r="K487" s="662"/>
      <c r="L487" s="664">
        <v>36.260022547961235</v>
      </c>
      <c r="M487" s="664">
        <v>4</v>
      </c>
      <c r="N487" s="665">
        <v>145.04009019184494</v>
      </c>
    </row>
    <row r="488" spans="1:14" ht="14.4" customHeight="1" x14ac:dyDescent="0.3">
      <c r="A488" s="660" t="s">
        <v>586</v>
      </c>
      <c r="B488" s="661" t="s">
        <v>587</v>
      </c>
      <c r="C488" s="662" t="s">
        <v>591</v>
      </c>
      <c r="D488" s="663" t="s">
        <v>4265</v>
      </c>
      <c r="E488" s="662" t="s">
        <v>626</v>
      </c>
      <c r="F488" s="663" t="s">
        <v>4273</v>
      </c>
      <c r="G488" s="662" t="s">
        <v>665</v>
      </c>
      <c r="H488" s="662" t="s">
        <v>2293</v>
      </c>
      <c r="I488" s="662" t="s">
        <v>237</v>
      </c>
      <c r="J488" s="662" t="s">
        <v>2294</v>
      </c>
      <c r="K488" s="662"/>
      <c r="L488" s="664">
        <v>36.043333333333322</v>
      </c>
      <c r="M488" s="664">
        <v>3</v>
      </c>
      <c r="N488" s="665">
        <v>108.12999999999997</v>
      </c>
    </row>
    <row r="489" spans="1:14" ht="14.4" customHeight="1" x14ac:dyDescent="0.3">
      <c r="A489" s="660" t="s">
        <v>586</v>
      </c>
      <c r="B489" s="661" t="s">
        <v>587</v>
      </c>
      <c r="C489" s="662" t="s">
        <v>591</v>
      </c>
      <c r="D489" s="663" t="s">
        <v>4265</v>
      </c>
      <c r="E489" s="662" t="s">
        <v>626</v>
      </c>
      <c r="F489" s="663" t="s">
        <v>4273</v>
      </c>
      <c r="G489" s="662" t="s">
        <v>665</v>
      </c>
      <c r="H489" s="662" t="s">
        <v>2295</v>
      </c>
      <c r="I489" s="662" t="s">
        <v>237</v>
      </c>
      <c r="J489" s="662" t="s">
        <v>2296</v>
      </c>
      <c r="K489" s="662"/>
      <c r="L489" s="664">
        <v>40.309999999999988</v>
      </c>
      <c r="M489" s="664">
        <v>1</v>
      </c>
      <c r="N489" s="665">
        <v>40.309999999999988</v>
      </c>
    </row>
    <row r="490" spans="1:14" ht="14.4" customHeight="1" x14ac:dyDescent="0.3">
      <c r="A490" s="660" t="s">
        <v>586</v>
      </c>
      <c r="B490" s="661" t="s">
        <v>587</v>
      </c>
      <c r="C490" s="662" t="s">
        <v>591</v>
      </c>
      <c r="D490" s="663" t="s">
        <v>4265</v>
      </c>
      <c r="E490" s="662" t="s">
        <v>626</v>
      </c>
      <c r="F490" s="663" t="s">
        <v>4273</v>
      </c>
      <c r="G490" s="662" t="s">
        <v>665</v>
      </c>
      <c r="H490" s="662" t="s">
        <v>2297</v>
      </c>
      <c r="I490" s="662" t="s">
        <v>237</v>
      </c>
      <c r="J490" s="662" t="s">
        <v>2298</v>
      </c>
      <c r="K490" s="662"/>
      <c r="L490" s="664">
        <v>75.362361577516694</v>
      </c>
      <c r="M490" s="664">
        <v>6</v>
      </c>
      <c r="N490" s="665">
        <v>452.17416946510014</v>
      </c>
    </row>
    <row r="491" spans="1:14" ht="14.4" customHeight="1" x14ac:dyDescent="0.3">
      <c r="A491" s="660" t="s">
        <v>586</v>
      </c>
      <c r="B491" s="661" t="s">
        <v>587</v>
      </c>
      <c r="C491" s="662" t="s">
        <v>591</v>
      </c>
      <c r="D491" s="663" t="s">
        <v>4265</v>
      </c>
      <c r="E491" s="662" t="s">
        <v>626</v>
      </c>
      <c r="F491" s="663" t="s">
        <v>4273</v>
      </c>
      <c r="G491" s="662" t="s">
        <v>665</v>
      </c>
      <c r="H491" s="662" t="s">
        <v>2299</v>
      </c>
      <c r="I491" s="662" t="s">
        <v>2299</v>
      </c>
      <c r="J491" s="662" t="s">
        <v>2300</v>
      </c>
      <c r="K491" s="662" t="s">
        <v>2301</v>
      </c>
      <c r="L491" s="664">
        <v>20.564999999999994</v>
      </c>
      <c r="M491" s="664">
        <v>4</v>
      </c>
      <c r="N491" s="665">
        <v>82.259999999999977</v>
      </c>
    </row>
    <row r="492" spans="1:14" ht="14.4" customHeight="1" x14ac:dyDescent="0.3">
      <c r="A492" s="660" t="s">
        <v>586</v>
      </c>
      <c r="B492" s="661" t="s">
        <v>587</v>
      </c>
      <c r="C492" s="662" t="s">
        <v>591</v>
      </c>
      <c r="D492" s="663" t="s">
        <v>4265</v>
      </c>
      <c r="E492" s="662" t="s">
        <v>626</v>
      </c>
      <c r="F492" s="663" t="s">
        <v>4273</v>
      </c>
      <c r="G492" s="662" t="s">
        <v>665</v>
      </c>
      <c r="H492" s="662" t="s">
        <v>2302</v>
      </c>
      <c r="I492" s="662" t="s">
        <v>2302</v>
      </c>
      <c r="J492" s="662" t="s">
        <v>2303</v>
      </c>
      <c r="K492" s="662" t="s">
        <v>2183</v>
      </c>
      <c r="L492" s="664">
        <v>56.929999999999993</v>
      </c>
      <c r="M492" s="664">
        <v>2</v>
      </c>
      <c r="N492" s="665">
        <v>113.85999999999999</v>
      </c>
    </row>
    <row r="493" spans="1:14" ht="14.4" customHeight="1" x14ac:dyDescent="0.3">
      <c r="A493" s="660" t="s">
        <v>586</v>
      </c>
      <c r="B493" s="661" t="s">
        <v>587</v>
      </c>
      <c r="C493" s="662" t="s">
        <v>591</v>
      </c>
      <c r="D493" s="663" t="s">
        <v>4265</v>
      </c>
      <c r="E493" s="662" t="s">
        <v>626</v>
      </c>
      <c r="F493" s="663" t="s">
        <v>4273</v>
      </c>
      <c r="G493" s="662" t="s">
        <v>665</v>
      </c>
      <c r="H493" s="662" t="s">
        <v>2304</v>
      </c>
      <c r="I493" s="662" t="s">
        <v>2035</v>
      </c>
      <c r="J493" s="662" t="s">
        <v>2305</v>
      </c>
      <c r="K493" s="662"/>
      <c r="L493" s="664">
        <v>1338.9741666666664</v>
      </c>
      <c r="M493" s="664">
        <v>39.000000000000007</v>
      </c>
      <c r="N493" s="665">
        <v>52219.9925</v>
      </c>
    </row>
    <row r="494" spans="1:14" ht="14.4" customHeight="1" x14ac:dyDescent="0.3">
      <c r="A494" s="660" t="s">
        <v>586</v>
      </c>
      <c r="B494" s="661" t="s">
        <v>587</v>
      </c>
      <c r="C494" s="662" t="s">
        <v>591</v>
      </c>
      <c r="D494" s="663" t="s">
        <v>4265</v>
      </c>
      <c r="E494" s="662" t="s">
        <v>626</v>
      </c>
      <c r="F494" s="663" t="s">
        <v>4273</v>
      </c>
      <c r="G494" s="662" t="s">
        <v>665</v>
      </c>
      <c r="H494" s="662" t="s">
        <v>2306</v>
      </c>
      <c r="I494" s="662" t="s">
        <v>237</v>
      </c>
      <c r="J494" s="662" t="s">
        <v>2307</v>
      </c>
      <c r="K494" s="662"/>
      <c r="L494" s="664">
        <v>34.559999999999995</v>
      </c>
      <c r="M494" s="664">
        <v>1</v>
      </c>
      <c r="N494" s="665">
        <v>34.559999999999995</v>
      </c>
    </row>
    <row r="495" spans="1:14" ht="14.4" customHeight="1" x14ac:dyDescent="0.3">
      <c r="A495" s="660" t="s">
        <v>586</v>
      </c>
      <c r="B495" s="661" t="s">
        <v>587</v>
      </c>
      <c r="C495" s="662" t="s">
        <v>591</v>
      </c>
      <c r="D495" s="663" t="s">
        <v>4265</v>
      </c>
      <c r="E495" s="662" t="s">
        <v>626</v>
      </c>
      <c r="F495" s="663" t="s">
        <v>4273</v>
      </c>
      <c r="G495" s="662" t="s">
        <v>665</v>
      </c>
      <c r="H495" s="662" t="s">
        <v>2308</v>
      </c>
      <c r="I495" s="662" t="s">
        <v>2309</v>
      </c>
      <c r="J495" s="662" t="s">
        <v>2310</v>
      </c>
      <c r="K495" s="662" t="s">
        <v>2311</v>
      </c>
      <c r="L495" s="664">
        <v>107.08963327411026</v>
      </c>
      <c r="M495" s="664">
        <v>1</v>
      </c>
      <c r="N495" s="665">
        <v>107.08963327411026</v>
      </c>
    </row>
    <row r="496" spans="1:14" ht="14.4" customHeight="1" x14ac:dyDescent="0.3">
      <c r="A496" s="660" t="s">
        <v>586</v>
      </c>
      <c r="B496" s="661" t="s">
        <v>587</v>
      </c>
      <c r="C496" s="662" t="s">
        <v>591</v>
      </c>
      <c r="D496" s="663" t="s">
        <v>4265</v>
      </c>
      <c r="E496" s="662" t="s">
        <v>626</v>
      </c>
      <c r="F496" s="663" t="s">
        <v>4273</v>
      </c>
      <c r="G496" s="662" t="s">
        <v>665</v>
      </c>
      <c r="H496" s="662" t="s">
        <v>2312</v>
      </c>
      <c r="I496" s="662" t="s">
        <v>2313</v>
      </c>
      <c r="J496" s="662" t="s">
        <v>2314</v>
      </c>
      <c r="K496" s="662" t="s">
        <v>2315</v>
      </c>
      <c r="L496" s="664">
        <v>175.95000000000002</v>
      </c>
      <c r="M496" s="664">
        <v>1</v>
      </c>
      <c r="N496" s="665">
        <v>175.95000000000002</v>
      </c>
    </row>
    <row r="497" spans="1:14" ht="14.4" customHeight="1" x14ac:dyDescent="0.3">
      <c r="A497" s="660" t="s">
        <v>586</v>
      </c>
      <c r="B497" s="661" t="s">
        <v>587</v>
      </c>
      <c r="C497" s="662" t="s">
        <v>591</v>
      </c>
      <c r="D497" s="663" t="s">
        <v>4265</v>
      </c>
      <c r="E497" s="662" t="s">
        <v>626</v>
      </c>
      <c r="F497" s="663" t="s">
        <v>4273</v>
      </c>
      <c r="G497" s="662" t="s">
        <v>665</v>
      </c>
      <c r="H497" s="662" t="s">
        <v>2316</v>
      </c>
      <c r="I497" s="662" t="s">
        <v>2317</v>
      </c>
      <c r="J497" s="662" t="s">
        <v>2318</v>
      </c>
      <c r="K497" s="662" t="s">
        <v>2319</v>
      </c>
      <c r="L497" s="664">
        <v>525.46999999999991</v>
      </c>
      <c r="M497" s="664">
        <v>1</v>
      </c>
      <c r="N497" s="665">
        <v>525.46999999999991</v>
      </c>
    </row>
    <row r="498" spans="1:14" ht="14.4" customHeight="1" x14ac:dyDescent="0.3">
      <c r="A498" s="660" t="s">
        <v>586</v>
      </c>
      <c r="B498" s="661" t="s">
        <v>587</v>
      </c>
      <c r="C498" s="662" t="s">
        <v>591</v>
      </c>
      <c r="D498" s="663" t="s">
        <v>4265</v>
      </c>
      <c r="E498" s="662" t="s">
        <v>626</v>
      </c>
      <c r="F498" s="663" t="s">
        <v>4273</v>
      </c>
      <c r="G498" s="662" t="s">
        <v>665</v>
      </c>
      <c r="H498" s="662" t="s">
        <v>2320</v>
      </c>
      <c r="I498" s="662" t="s">
        <v>2321</v>
      </c>
      <c r="J498" s="662" t="s">
        <v>2322</v>
      </c>
      <c r="K498" s="662" t="s">
        <v>2323</v>
      </c>
      <c r="L498" s="664">
        <v>61.89</v>
      </c>
      <c r="M498" s="664">
        <v>1</v>
      </c>
      <c r="N498" s="665">
        <v>61.89</v>
      </c>
    </row>
    <row r="499" spans="1:14" ht="14.4" customHeight="1" x14ac:dyDescent="0.3">
      <c r="A499" s="660" t="s">
        <v>586</v>
      </c>
      <c r="B499" s="661" t="s">
        <v>587</v>
      </c>
      <c r="C499" s="662" t="s">
        <v>591</v>
      </c>
      <c r="D499" s="663" t="s">
        <v>4265</v>
      </c>
      <c r="E499" s="662" t="s">
        <v>626</v>
      </c>
      <c r="F499" s="663" t="s">
        <v>4273</v>
      </c>
      <c r="G499" s="662" t="s">
        <v>665</v>
      </c>
      <c r="H499" s="662" t="s">
        <v>2324</v>
      </c>
      <c r="I499" s="662" t="s">
        <v>2325</v>
      </c>
      <c r="J499" s="662" t="s">
        <v>2318</v>
      </c>
      <c r="K499" s="662" t="s">
        <v>2326</v>
      </c>
      <c r="L499" s="664">
        <v>219.84996522515394</v>
      </c>
      <c r="M499" s="664">
        <v>6</v>
      </c>
      <c r="N499" s="665">
        <v>1319.0997913509236</v>
      </c>
    </row>
    <row r="500" spans="1:14" ht="14.4" customHeight="1" x14ac:dyDescent="0.3">
      <c r="A500" s="660" t="s">
        <v>586</v>
      </c>
      <c r="B500" s="661" t="s">
        <v>587</v>
      </c>
      <c r="C500" s="662" t="s">
        <v>591</v>
      </c>
      <c r="D500" s="663" t="s">
        <v>4265</v>
      </c>
      <c r="E500" s="662" t="s">
        <v>626</v>
      </c>
      <c r="F500" s="663" t="s">
        <v>4273</v>
      </c>
      <c r="G500" s="662" t="s">
        <v>665</v>
      </c>
      <c r="H500" s="662" t="s">
        <v>2327</v>
      </c>
      <c r="I500" s="662" t="s">
        <v>2327</v>
      </c>
      <c r="J500" s="662" t="s">
        <v>1028</v>
      </c>
      <c r="K500" s="662" t="s">
        <v>2328</v>
      </c>
      <c r="L500" s="664">
        <v>189.52199999999999</v>
      </c>
      <c r="M500" s="664">
        <v>5</v>
      </c>
      <c r="N500" s="665">
        <v>947.61</v>
      </c>
    </row>
    <row r="501" spans="1:14" ht="14.4" customHeight="1" x14ac:dyDescent="0.3">
      <c r="A501" s="660" t="s">
        <v>586</v>
      </c>
      <c r="B501" s="661" t="s">
        <v>587</v>
      </c>
      <c r="C501" s="662" t="s">
        <v>591</v>
      </c>
      <c r="D501" s="663" t="s">
        <v>4265</v>
      </c>
      <c r="E501" s="662" t="s">
        <v>626</v>
      </c>
      <c r="F501" s="663" t="s">
        <v>4273</v>
      </c>
      <c r="G501" s="662" t="s">
        <v>665</v>
      </c>
      <c r="H501" s="662" t="s">
        <v>2329</v>
      </c>
      <c r="I501" s="662" t="s">
        <v>237</v>
      </c>
      <c r="J501" s="662" t="s">
        <v>2330</v>
      </c>
      <c r="K501" s="662"/>
      <c r="L501" s="664">
        <v>53.260000000000012</v>
      </c>
      <c r="M501" s="664">
        <v>1</v>
      </c>
      <c r="N501" s="665">
        <v>53.260000000000012</v>
      </c>
    </row>
    <row r="502" spans="1:14" ht="14.4" customHeight="1" x14ac:dyDescent="0.3">
      <c r="A502" s="660" t="s">
        <v>586</v>
      </c>
      <c r="B502" s="661" t="s">
        <v>587</v>
      </c>
      <c r="C502" s="662" t="s">
        <v>591</v>
      </c>
      <c r="D502" s="663" t="s">
        <v>4265</v>
      </c>
      <c r="E502" s="662" t="s">
        <v>626</v>
      </c>
      <c r="F502" s="663" t="s">
        <v>4273</v>
      </c>
      <c r="G502" s="662" t="s">
        <v>665</v>
      </c>
      <c r="H502" s="662" t="s">
        <v>2331</v>
      </c>
      <c r="I502" s="662" t="s">
        <v>237</v>
      </c>
      <c r="J502" s="662" t="s">
        <v>2332</v>
      </c>
      <c r="K502" s="662" t="s">
        <v>2333</v>
      </c>
      <c r="L502" s="664">
        <v>26.51163518031068</v>
      </c>
      <c r="M502" s="664">
        <v>6</v>
      </c>
      <c r="N502" s="665">
        <v>159.06981108186409</v>
      </c>
    </row>
    <row r="503" spans="1:14" ht="14.4" customHeight="1" x14ac:dyDescent="0.3">
      <c r="A503" s="660" t="s">
        <v>586</v>
      </c>
      <c r="B503" s="661" t="s">
        <v>587</v>
      </c>
      <c r="C503" s="662" t="s">
        <v>591</v>
      </c>
      <c r="D503" s="663" t="s">
        <v>4265</v>
      </c>
      <c r="E503" s="662" t="s">
        <v>626</v>
      </c>
      <c r="F503" s="663" t="s">
        <v>4273</v>
      </c>
      <c r="G503" s="662" t="s">
        <v>665</v>
      </c>
      <c r="H503" s="662" t="s">
        <v>2334</v>
      </c>
      <c r="I503" s="662" t="s">
        <v>2335</v>
      </c>
      <c r="J503" s="662" t="s">
        <v>2336</v>
      </c>
      <c r="K503" s="662" t="s">
        <v>2337</v>
      </c>
      <c r="L503" s="664">
        <v>184.58095238095237</v>
      </c>
      <c r="M503" s="664">
        <v>7</v>
      </c>
      <c r="N503" s="665">
        <v>1292.0666666666666</v>
      </c>
    </row>
    <row r="504" spans="1:14" ht="14.4" customHeight="1" x14ac:dyDescent="0.3">
      <c r="A504" s="660" t="s">
        <v>586</v>
      </c>
      <c r="B504" s="661" t="s">
        <v>587</v>
      </c>
      <c r="C504" s="662" t="s">
        <v>591</v>
      </c>
      <c r="D504" s="663" t="s">
        <v>4265</v>
      </c>
      <c r="E504" s="662" t="s">
        <v>626</v>
      </c>
      <c r="F504" s="663" t="s">
        <v>4273</v>
      </c>
      <c r="G504" s="662" t="s">
        <v>665</v>
      </c>
      <c r="H504" s="662" t="s">
        <v>2338</v>
      </c>
      <c r="I504" s="662" t="s">
        <v>237</v>
      </c>
      <c r="J504" s="662" t="s">
        <v>2339</v>
      </c>
      <c r="K504" s="662"/>
      <c r="L504" s="664">
        <v>268.65232553570206</v>
      </c>
      <c r="M504" s="664">
        <v>11</v>
      </c>
      <c r="N504" s="665">
        <v>2955.1755808927228</v>
      </c>
    </row>
    <row r="505" spans="1:14" ht="14.4" customHeight="1" x14ac:dyDescent="0.3">
      <c r="A505" s="660" t="s">
        <v>586</v>
      </c>
      <c r="B505" s="661" t="s">
        <v>587</v>
      </c>
      <c r="C505" s="662" t="s">
        <v>591</v>
      </c>
      <c r="D505" s="663" t="s">
        <v>4265</v>
      </c>
      <c r="E505" s="662" t="s">
        <v>626</v>
      </c>
      <c r="F505" s="663" t="s">
        <v>4273</v>
      </c>
      <c r="G505" s="662" t="s">
        <v>665</v>
      </c>
      <c r="H505" s="662" t="s">
        <v>2340</v>
      </c>
      <c r="I505" s="662" t="s">
        <v>2340</v>
      </c>
      <c r="J505" s="662" t="s">
        <v>952</v>
      </c>
      <c r="K505" s="662" t="s">
        <v>1398</v>
      </c>
      <c r="L505" s="664">
        <v>93.403563176231117</v>
      </c>
      <c r="M505" s="664">
        <v>33</v>
      </c>
      <c r="N505" s="665">
        <v>3082.317584815627</v>
      </c>
    </row>
    <row r="506" spans="1:14" ht="14.4" customHeight="1" x14ac:dyDescent="0.3">
      <c r="A506" s="660" t="s">
        <v>586</v>
      </c>
      <c r="B506" s="661" t="s">
        <v>587</v>
      </c>
      <c r="C506" s="662" t="s">
        <v>591</v>
      </c>
      <c r="D506" s="663" t="s">
        <v>4265</v>
      </c>
      <c r="E506" s="662" t="s">
        <v>626</v>
      </c>
      <c r="F506" s="663" t="s">
        <v>4273</v>
      </c>
      <c r="G506" s="662" t="s">
        <v>665</v>
      </c>
      <c r="H506" s="662" t="s">
        <v>2341</v>
      </c>
      <c r="I506" s="662" t="s">
        <v>2341</v>
      </c>
      <c r="J506" s="662" t="s">
        <v>2032</v>
      </c>
      <c r="K506" s="662" t="s">
        <v>2342</v>
      </c>
      <c r="L506" s="664">
        <v>220.63684511273206</v>
      </c>
      <c r="M506" s="664">
        <v>90.382946300000071</v>
      </c>
      <c r="N506" s="665">
        <v>19941.808123625495</v>
      </c>
    </row>
    <row r="507" spans="1:14" ht="14.4" customHeight="1" x14ac:dyDescent="0.3">
      <c r="A507" s="660" t="s">
        <v>586</v>
      </c>
      <c r="B507" s="661" t="s">
        <v>587</v>
      </c>
      <c r="C507" s="662" t="s">
        <v>591</v>
      </c>
      <c r="D507" s="663" t="s">
        <v>4265</v>
      </c>
      <c r="E507" s="662" t="s">
        <v>626</v>
      </c>
      <c r="F507" s="663" t="s">
        <v>4273</v>
      </c>
      <c r="G507" s="662" t="s">
        <v>665</v>
      </c>
      <c r="H507" s="662" t="s">
        <v>2343</v>
      </c>
      <c r="I507" s="662" t="s">
        <v>2343</v>
      </c>
      <c r="J507" s="662" t="s">
        <v>2032</v>
      </c>
      <c r="K507" s="662" t="s">
        <v>2344</v>
      </c>
      <c r="L507" s="664">
        <v>480.61087039269631</v>
      </c>
      <c r="M507" s="664">
        <v>395.91824730000002</v>
      </c>
      <c r="N507" s="665">
        <v>190282.61343920379</v>
      </c>
    </row>
    <row r="508" spans="1:14" ht="14.4" customHeight="1" x14ac:dyDescent="0.3">
      <c r="A508" s="660" t="s">
        <v>586</v>
      </c>
      <c r="B508" s="661" t="s">
        <v>587</v>
      </c>
      <c r="C508" s="662" t="s">
        <v>591</v>
      </c>
      <c r="D508" s="663" t="s">
        <v>4265</v>
      </c>
      <c r="E508" s="662" t="s">
        <v>626</v>
      </c>
      <c r="F508" s="663" t="s">
        <v>4273</v>
      </c>
      <c r="G508" s="662" t="s">
        <v>665</v>
      </c>
      <c r="H508" s="662" t="s">
        <v>2345</v>
      </c>
      <c r="I508" s="662" t="s">
        <v>237</v>
      </c>
      <c r="J508" s="662" t="s">
        <v>2346</v>
      </c>
      <c r="K508" s="662"/>
      <c r="L508" s="664">
        <v>67.145149413481562</v>
      </c>
      <c r="M508" s="664">
        <v>2</v>
      </c>
      <c r="N508" s="665">
        <v>134.29029882696312</v>
      </c>
    </row>
    <row r="509" spans="1:14" ht="14.4" customHeight="1" x14ac:dyDescent="0.3">
      <c r="A509" s="660" t="s">
        <v>586</v>
      </c>
      <c r="B509" s="661" t="s">
        <v>587</v>
      </c>
      <c r="C509" s="662" t="s">
        <v>591</v>
      </c>
      <c r="D509" s="663" t="s">
        <v>4265</v>
      </c>
      <c r="E509" s="662" t="s">
        <v>626</v>
      </c>
      <c r="F509" s="663" t="s">
        <v>4273</v>
      </c>
      <c r="G509" s="662" t="s">
        <v>665</v>
      </c>
      <c r="H509" s="662" t="s">
        <v>2347</v>
      </c>
      <c r="I509" s="662" t="s">
        <v>2348</v>
      </c>
      <c r="J509" s="662" t="s">
        <v>2349</v>
      </c>
      <c r="K509" s="662" t="s">
        <v>2166</v>
      </c>
      <c r="L509" s="664">
        <v>31.18</v>
      </c>
      <c r="M509" s="664">
        <v>2</v>
      </c>
      <c r="N509" s="665">
        <v>62.36</v>
      </c>
    </row>
    <row r="510" spans="1:14" ht="14.4" customHeight="1" x14ac:dyDescent="0.3">
      <c r="A510" s="660" t="s">
        <v>586</v>
      </c>
      <c r="B510" s="661" t="s">
        <v>587</v>
      </c>
      <c r="C510" s="662" t="s">
        <v>591</v>
      </c>
      <c r="D510" s="663" t="s">
        <v>4265</v>
      </c>
      <c r="E510" s="662" t="s">
        <v>626</v>
      </c>
      <c r="F510" s="663" t="s">
        <v>4273</v>
      </c>
      <c r="G510" s="662" t="s">
        <v>665</v>
      </c>
      <c r="H510" s="662" t="s">
        <v>2350</v>
      </c>
      <c r="I510" s="662" t="s">
        <v>2351</v>
      </c>
      <c r="J510" s="662" t="s">
        <v>2352</v>
      </c>
      <c r="K510" s="662" t="s">
        <v>2353</v>
      </c>
      <c r="L510" s="664">
        <v>101.86</v>
      </c>
      <c r="M510" s="664">
        <v>2</v>
      </c>
      <c r="N510" s="665">
        <v>203.72</v>
      </c>
    </row>
    <row r="511" spans="1:14" ht="14.4" customHeight="1" x14ac:dyDescent="0.3">
      <c r="A511" s="660" t="s">
        <v>586</v>
      </c>
      <c r="B511" s="661" t="s">
        <v>587</v>
      </c>
      <c r="C511" s="662" t="s">
        <v>591</v>
      </c>
      <c r="D511" s="663" t="s">
        <v>4265</v>
      </c>
      <c r="E511" s="662" t="s">
        <v>626</v>
      </c>
      <c r="F511" s="663" t="s">
        <v>4273</v>
      </c>
      <c r="G511" s="662" t="s">
        <v>665</v>
      </c>
      <c r="H511" s="662" t="s">
        <v>2354</v>
      </c>
      <c r="I511" s="662" t="s">
        <v>2354</v>
      </c>
      <c r="J511" s="662" t="s">
        <v>713</v>
      </c>
      <c r="K511" s="662" t="s">
        <v>2355</v>
      </c>
      <c r="L511" s="664">
        <v>59.985923076923086</v>
      </c>
      <c r="M511" s="664">
        <v>13</v>
      </c>
      <c r="N511" s="665">
        <v>779.81700000000012</v>
      </c>
    </row>
    <row r="512" spans="1:14" ht="14.4" customHeight="1" x14ac:dyDescent="0.3">
      <c r="A512" s="660" t="s">
        <v>586</v>
      </c>
      <c r="B512" s="661" t="s">
        <v>587</v>
      </c>
      <c r="C512" s="662" t="s">
        <v>591</v>
      </c>
      <c r="D512" s="663" t="s">
        <v>4265</v>
      </c>
      <c r="E512" s="662" t="s">
        <v>626</v>
      </c>
      <c r="F512" s="663" t="s">
        <v>4273</v>
      </c>
      <c r="G512" s="662" t="s">
        <v>665</v>
      </c>
      <c r="H512" s="662" t="s">
        <v>2356</v>
      </c>
      <c r="I512" s="662" t="s">
        <v>237</v>
      </c>
      <c r="J512" s="662" t="s">
        <v>2357</v>
      </c>
      <c r="K512" s="662"/>
      <c r="L512" s="664">
        <v>160.33000000000001</v>
      </c>
      <c r="M512" s="664">
        <v>3</v>
      </c>
      <c r="N512" s="665">
        <v>480.99</v>
      </c>
    </row>
    <row r="513" spans="1:14" ht="14.4" customHeight="1" x14ac:dyDescent="0.3">
      <c r="A513" s="660" t="s">
        <v>586</v>
      </c>
      <c r="B513" s="661" t="s">
        <v>587</v>
      </c>
      <c r="C513" s="662" t="s">
        <v>591</v>
      </c>
      <c r="D513" s="663" t="s">
        <v>4265</v>
      </c>
      <c r="E513" s="662" t="s">
        <v>626</v>
      </c>
      <c r="F513" s="663" t="s">
        <v>4273</v>
      </c>
      <c r="G513" s="662" t="s">
        <v>665</v>
      </c>
      <c r="H513" s="662" t="s">
        <v>2358</v>
      </c>
      <c r="I513" s="662" t="s">
        <v>2358</v>
      </c>
      <c r="J513" s="662" t="s">
        <v>2359</v>
      </c>
      <c r="K513" s="662" t="s">
        <v>1631</v>
      </c>
      <c r="L513" s="664">
        <v>68.699184933456678</v>
      </c>
      <c r="M513" s="664">
        <v>1</v>
      </c>
      <c r="N513" s="665">
        <v>68.699184933456678</v>
      </c>
    </row>
    <row r="514" spans="1:14" ht="14.4" customHeight="1" x14ac:dyDescent="0.3">
      <c r="A514" s="660" t="s">
        <v>586</v>
      </c>
      <c r="B514" s="661" t="s">
        <v>587</v>
      </c>
      <c r="C514" s="662" t="s">
        <v>591</v>
      </c>
      <c r="D514" s="663" t="s">
        <v>4265</v>
      </c>
      <c r="E514" s="662" t="s">
        <v>626</v>
      </c>
      <c r="F514" s="663" t="s">
        <v>4273</v>
      </c>
      <c r="G514" s="662" t="s">
        <v>665</v>
      </c>
      <c r="H514" s="662" t="s">
        <v>2360</v>
      </c>
      <c r="I514" s="662" t="s">
        <v>237</v>
      </c>
      <c r="J514" s="662" t="s">
        <v>2361</v>
      </c>
      <c r="K514" s="662"/>
      <c r="L514" s="664">
        <v>36.043333333333329</v>
      </c>
      <c r="M514" s="664">
        <v>6</v>
      </c>
      <c r="N514" s="665">
        <v>216.25999999999996</v>
      </c>
    </row>
    <row r="515" spans="1:14" ht="14.4" customHeight="1" x14ac:dyDescent="0.3">
      <c r="A515" s="660" t="s">
        <v>586</v>
      </c>
      <c r="B515" s="661" t="s">
        <v>587</v>
      </c>
      <c r="C515" s="662" t="s">
        <v>591</v>
      </c>
      <c r="D515" s="663" t="s">
        <v>4265</v>
      </c>
      <c r="E515" s="662" t="s">
        <v>626</v>
      </c>
      <c r="F515" s="663" t="s">
        <v>4273</v>
      </c>
      <c r="G515" s="662" t="s">
        <v>665</v>
      </c>
      <c r="H515" s="662" t="s">
        <v>2362</v>
      </c>
      <c r="I515" s="662" t="s">
        <v>237</v>
      </c>
      <c r="J515" s="662" t="s">
        <v>2363</v>
      </c>
      <c r="K515" s="662" t="s">
        <v>2288</v>
      </c>
      <c r="L515" s="664">
        <v>414.57666666666665</v>
      </c>
      <c r="M515" s="664">
        <v>3</v>
      </c>
      <c r="N515" s="665">
        <v>1243.73</v>
      </c>
    </row>
    <row r="516" spans="1:14" ht="14.4" customHeight="1" x14ac:dyDescent="0.3">
      <c r="A516" s="660" t="s">
        <v>586</v>
      </c>
      <c r="B516" s="661" t="s">
        <v>587</v>
      </c>
      <c r="C516" s="662" t="s">
        <v>591</v>
      </c>
      <c r="D516" s="663" t="s">
        <v>4265</v>
      </c>
      <c r="E516" s="662" t="s">
        <v>626</v>
      </c>
      <c r="F516" s="663" t="s">
        <v>4273</v>
      </c>
      <c r="G516" s="662" t="s">
        <v>665</v>
      </c>
      <c r="H516" s="662" t="s">
        <v>2364</v>
      </c>
      <c r="I516" s="662" t="s">
        <v>237</v>
      </c>
      <c r="J516" s="662" t="s">
        <v>2365</v>
      </c>
      <c r="K516" s="662"/>
      <c r="L516" s="664">
        <v>37.046962386697842</v>
      </c>
      <c r="M516" s="664">
        <v>13</v>
      </c>
      <c r="N516" s="665">
        <v>481.61051102707194</v>
      </c>
    </row>
    <row r="517" spans="1:14" ht="14.4" customHeight="1" x14ac:dyDescent="0.3">
      <c r="A517" s="660" t="s">
        <v>586</v>
      </c>
      <c r="B517" s="661" t="s">
        <v>587</v>
      </c>
      <c r="C517" s="662" t="s">
        <v>591</v>
      </c>
      <c r="D517" s="663" t="s">
        <v>4265</v>
      </c>
      <c r="E517" s="662" t="s">
        <v>626</v>
      </c>
      <c r="F517" s="663" t="s">
        <v>4273</v>
      </c>
      <c r="G517" s="662" t="s">
        <v>665</v>
      </c>
      <c r="H517" s="662" t="s">
        <v>2366</v>
      </c>
      <c r="I517" s="662" t="s">
        <v>237</v>
      </c>
      <c r="J517" s="662" t="s">
        <v>2367</v>
      </c>
      <c r="K517" s="662"/>
      <c r="L517" s="664">
        <v>62.97</v>
      </c>
      <c r="M517" s="664">
        <v>3</v>
      </c>
      <c r="N517" s="665">
        <v>188.91</v>
      </c>
    </row>
    <row r="518" spans="1:14" ht="14.4" customHeight="1" x14ac:dyDescent="0.3">
      <c r="A518" s="660" t="s">
        <v>586</v>
      </c>
      <c r="B518" s="661" t="s">
        <v>587</v>
      </c>
      <c r="C518" s="662" t="s">
        <v>591</v>
      </c>
      <c r="D518" s="663" t="s">
        <v>4265</v>
      </c>
      <c r="E518" s="662" t="s">
        <v>626</v>
      </c>
      <c r="F518" s="663" t="s">
        <v>4273</v>
      </c>
      <c r="G518" s="662" t="s">
        <v>665</v>
      </c>
      <c r="H518" s="662" t="s">
        <v>2368</v>
      </c>
      <c r="I518" s="662" t="s">
        <v>2368</v>
      </c>
      <c r="J518" s="662" t="s">
        <v>820</v>
      </c>
      <c r="K518" s="662" t="s">
        <v>2369</v>
      </c>
      <c r="L518" s="664">
        <v>565.82600000000014</v>
      </c>
      <c r="M518" s="664">
        <v>5</v>
      </c>
      <c r="N518" s="665">
        <v>2829.1300000000006</v>
      </c>
    </row>
    <row r="519" spans="1:14" ht="14.4" customHeight="1" x14ac:dyDescent="0.3">
      <c r="A519" s="660" t="s">
        <v>586</v>
      </c>
      <c r="B519" s="661" t="s">
        <v>587</v>
      </c>
      <c r="C519" s="662" t="s">
        <v>591</v>
      </c>
      <c r="D519" s="663" t="s">
        <v>4265</v>
      </c>
      <c r="E519" s="662" t="s">
        <v>626</v>
      </c>
      <c r="F519" s="663" t="s">
        <v>4273</v>
      </c>
      <c r="G519" s="662" t="s">
        <v>665</v>
      </c>
      <c r="H519" s="662" t="s">
        <v>2370</v>
      </c>
      <c r="I519" s="662" t="s">
        <v>2370</v>
      </c>
      <c r="J519" s="662" t="s">
        <v>2371</v>
      </c>
      <c r="K519" s="662" t="s">
        <v>2372</v>
      </c>
      <c r="L519" s="664">
        <v>140.81999999999994</v>
      </c>
      <c r="M519" s="664">
        <v>1</v>
      </c>
      <c r="N519" s="665">
        <v>140.81999999999994</v>
      </c>
    </row>
    <row r="520" spans="1:14" ht="14.4" customHeight="1" x14ac:dyDescent="0.3">
      <c r="A520" s="660" t="s">
        <v>586</v>
      </c>
      <c r="B520" s="661" t="s">
        <v>587</v>
      </c>
      <c r="C520" s="662" t="s">
        <v>591</v>
      </c>
      <c r="D520" s="663" t="s">
        <v>4265</v>
      </c>
      <c r="E520" s="662" t="s">
        <v>626</v>
      </c>
      <c r="F520" s="663" t="s">
        <v>4273</v>
      </c>
      <c r="G520" s="662" t="s">
        <v>665</v>
      </c>
      <c r="H520" s="662" t="s">
        <v>2373</v>
      </c>
      <c r="I520" s="662" t="s">
        <v>237</v>
      </c>
      <c r="J520" s="662" t="s">
        <v>2374</v>
      </c>
      <c r="K520" s="662" t="s">
        <v>1784</v>
      </c>
      <c r="L520" s="664">
        <v>82.763928085519936</v>
      </c>
      <c r="M520" s="664">
        <v>7</v>
      </c>
      <c r="N520" s="665">
        <v>579.34749659863951</v>
      </c>
    </row>
    <row r="521" spans="1:14" ht="14.4" customHeight="1" x14ac:dyDescent="0.3">
      <c r="A521" s="660" t="s">
        <v>586</v>
      </c>
      <c r="B521" s="661" t="s">
        <v>587</v>
      </c>
      <c r="C521" s="662" t="s">
        <v>591</v>
      </c>
      <c r="D521" s="663" t="s">
        <v>4265</v>
      </c>
      <c r="E521" s="662" t="s">
        <v>626</v>
      </c>
      <c r="F521" s="663" t="s">
        <v>4273</v>
      </c>
      <c r="G521" s="662" t="s">
        <v>665</v>
      </c>
      <c r="H521" s="662" t="s">
        <v>2375</v>
      </c>
      <c r="I521" s="662" t="s">
        <v>2376</v>
      </c>
      <c r="J521" s="662" t="s">
        <v>2377</v>
      </c>
      <c r="K521" s="662" t="s">
        <v>2378</v>
      </c>
      <c r="L521" s="664">
        <v>150.03000000000003</v>
      </c>
      <c r="M521" s="664">
        <v>1</v>
      </c>
      <c r="N521" s="665">
        <v>150.03000000000003</v>
      </c>
    </row>
    <row r="522" spans="1:14" ht="14.4" customHeight="1" x14ac:dyDescent="0.3">
      <c r="A522" s="660" t="s">
        <v>586</v>
      </c>
      <c r="B522" s="661" t="s">
        <v>587</v>
      </c>
      <c r="C522" s="662" t="s">
        <v>591</v>
      </c>
      <c r="D522" s="663" t="s">
        <v>4265</v>
      </c>
      <c r="E522" s="662" t="s">
        <v>626</v>
      </c>
      <c r="F522" s="663" t="s">
        <v>4273</v>
      </c>
      <c r="G522" s="662" t="s">
        <v>665</v>
      </c>
      <c r="H522" s="662" t="s">
        <v>2379</v>
      </c>
      <c r="I522" s="662" t="s">
        <v>2379</v>
      </c>
      <c r="J522" s="662" t="s">
        <v>2380</v>
      </c>
      <c r="K522" s="662" t="s">
        <v>1142</v>
      </c>
      <c r="L522" s="664">
        <v>45.272312541067301</v>
      </c>
      <c r="M522" s="664">
        <v>38</v>
      </c>
      <c r="N522" s="665">
        <v>1720.3478765605573</v>
      </c>
    </row>
    <row r="523" spans="1:14" ht="14.4" customHeight="1" x14ac:dyDescent="0.3">
      <c r="A523" s="660" t="s">
        <v>586</v>
      </c>
      <c r="B523" s="661" t="s">
        <v>587</v>
      </c>
      <c r="C523" s="662" t="s">
        <v>591</v>
      </c>
      <c r="D523" s="663" t="s">
        <v>4265</v>
      </c>
      <c r="E523" s="662" t="s">
        <v>626</v>
      </c>
      <c r="F523" s="663" t="s">
        <v>4273</v>
      </c>
      <c r="G523" s="662" t="s">
        <v>665</v>
      </c>
      <c r="H523" s="662" t="s">
        <v>2381</v>
      </c>
      <c r="I523" s="662" t="s">
        <v>2381</v>
      </c>
      <c r="J523" s="662" t="s">
        <v>2380</v>
      </c>
      <c r="K523" s="662" t="s">
        <v>1869</v>
      </c>
      <c r="L523" s="664">
        <v>114.99991415696228</v>
      </c>
      <c r="M523" s="664">
        <v>6</v>
      </c>
      <c r="N523" s="665">
        <v>689.99948494177363</v>
      </c>
    </row>
    <row r="524" spans="1:14" ht="14.4" customHeight="1" x14ac:dyDescent="0.3">
      <c r="A524" s="660" t="s">
        <v>586</v>
      </c>
      <c r="B524" s="661" t="s">
        <v>587</v>
      </c>
      <c r="C524" s="662" t="s">
        <v>591</v>
      </c>
      <c r="D524" s="663" t="s">
        <v>4265</v>
      </c>
      <c r="E524" s="662" t="s">
        <v>626</v>
      </c>
      <c r="F524" s="663" t="s">
        <v>4273</v>
      </c>
      <c r="G524" s="662" t="s">
        <v>665</v>
      </c>
      <c r="H524" s="662" t="s">
        <v>2382</v>
      </c>
      <c r="I524" s="662" t="s">
        <v>2382</v>
      </c>
      <c r="J524" s="662" t="s">
        <v>2383</v>
      </c>
      <c r="K524" s="662" t="s">
        <v>2384</v>
      </c>
      <c r="L524" s="664">
        <v>591.59450000000004</v>
      </c>
      <c r="M524" s="664">
        <v>1.5658953</v>
      </c>
      <c r="N524" s="665">
        <v>926.37504705585002</v>
      </c>
    </row>
    <row r="525" spans="1:14" ht="14.4" customHeight="1" x14ac:dyDescent="0.3">
      <c r="A525" s="660" t="s">
        <v>586</v>
      </c>
      <c r="B525" s="661" t="s">
        <v>587</v>
      </c>
      <c r="C525" s="662" t="s">
        <v>591</v>
      </c>
      <c r="D525" s="663" t="s">
        <v>4265</v>
      </c>
      <c r="E525" s="662" t="s">
        <v>626</v>
      </c>
      <c r="F525" s="663" t="s">
        <v>4273</v>
      </c>
      <c r="G525" s="662" t="s">
        <v>665</v>
      </c>
      <c r="H525" s="662" t="s">
        <v>2385</v>
      </c>
      <c r="I525" s="662" t="s">
        <v>2386</v>
      </c>
      <c r="J525" s="662" t="s">
        <v>940</v>
      </c>
      <c r="K525" s="662" t="s">
        <v>2387</v>
      </c>
      <c r="L525" s="664">
        <v>62.31</v>
      </c>
      <c r="M525" s="664">
        <v>1</v>
      </c>
      <c r="N525" s="665">
        <v>62.31</v>
      </c>
    </row>
    <row r="526" spans="1:14" ht="14.4" customHeight="1" x14ac:dyDescent="0.3">
      <c r="A526" s="660" t="s">
        <v>586</v>
      </c>
      <c r="B526" s="661" t="s">
        <v>587</v>
      </c>
      <c r="C526" s="662" t="s">
        <v>591</v>
      </c>
      <c r="D526" s="663" t="s">
        <v>4265</v>
      </c>
      <c r="E526" s="662" t="s">
        <v>626</v>
      </c>
      <c r="F526" s="663" t="s">
        <v>4273</v>
      </c>
      <c r="G526" s="662" t="s">
        <v>665</v>
      </c>
      <c r="H526" s="662" t="s">
        <v>2388</v>
      </c>
      <c r="I526" s="662" t="s">
        <v>2389</v>
      </c>
      <c r="J526" s="662" t="s">
        <v>2390</v>
      </c>
      <c r="K526" s="662" t="s">
        <v>1221</v>
      </c>
      <c r="L526" s="664">
        <v>31.150003656214505</v>
      </c>
      <c r="M526" s="664">
        <v>3</v>
      </c>
      <c r="N526" s="665">
        <v>93.450010968643511</v>
      </c>
    </row>
    <row r="527" spans="1:14" ht="14.4" customHeight="1" x14ac:dyDescent="0.3">
      <c r="A527" s="660" t="s">
        <v>586</v>
      </c>
      <c r="B527" s="661" t="s">
        <v>587</v>
      </c>
      <c r="C527" s="662" t="s">
        <v>591</v>
      </c>
      <c r="D527" s="663" t="s">
        <v>4265</v>
      </c>
      <c r="E527" s="662" t="s">
        <v>626</v>
      </c>
      <c r="F527" s="663" t="s">
        <v>4273</v>
      </c>
      <c r="G527" s="662" t="s">
        <v>665</v>
      </c>
      <c r="H527" s="662" t="s">
        <v>2391</v>
      </c>
      <c r="I527" s="662" t="s">
        <v>2391</v>
      </c>
      <c r="J527" s="662" t="s">
        <v>2392</v>
      </c>
      <c r="K527" s="662" t="s">
        <v>2393</v>
      </c>
      <c r="L527" s="664">
        <v>73.630008642281666</v>
      </c>
      <c r="M527" s="664">
        <v>3</v>
      </c>
      <c r="N527" s="665">
        <v>220.890025926845</v>
      </c>
    </row>
    <row r="528" spans="1:14" ht="14.4" customHeight="1" x14ac:dyDescent="0.3">
      <c r="A528" s="660" t="s">
        <v>586</v>
      </c>
      <c r="B528" s="661" t="s">
        <v>587</v>
      </c>
      <c r="C528" s="662" t="s">
        <v>591</v>
      </c>
      <c r="D528" s="663" t="s">
        <v>4265</v>
      </c>
      <c r="E528" s="662" t="s">
        <v>626</v>
      </c>
      <c r="F528" s="663" t="s">
        <v>4273</v>
      </c>
      <c r="G528" s="662" t="s">
        <v>665</v>
      </c>
      <c r="H528" s="662" t="s">
        <v>2394</v>
      </c>
      <c r="I528" s="662" t="s">
        <v>2394</v>
      </c>
      <c r="J528" s="662" t="s">
        <v>2395</v>
      </c>
      <c r="K528" s="662" t="s">
        <v>2396</v>
      </c>
      <c r="L528" s="664">
        <v>707.25</v>
      </c>
      <c r="M528" s="664">
        <v>3</v>
      </c>
      <c r="N528" s="665">
        <v>2121.75</v>
      </c>
    </row>
    <row r="529" spans="1:14" ht="14.4" customHeight="1" x14ac:dyDescent="0.3">
      <c r="A529" s="660" t="s">
        <v>586</v>
      </c>
      <c r="B529" s="661" t="s">
        <v>587</v>
      </c>
      <c r="C529" s="662" t="s">
        <v>591</v>
      </c>
      <c r="D529" s="663" t="s">
        <v>4265</v>
      </c>
      <c r="E529" s="662" t="s">
        <v>626</v>
      </c>
      <c r="F529" s="663" t="s">
        <v>4273</v>
      </c>
      <c r="G529" s="662" t="s">
        <v>665</v>
      </c>
      <c r="H529" s="662" t="s">
        <v>2397</v>
      </c>
      <c r="I529" s="662" t="s">
        <v>2035</v>
      </c>
      <c r="J529" s="662" t="s">
        <v>2398</v>
      </c>
      <c r="K529" s="662" t="s">
        <v>2258</v>
      </c>
      <c r="L529" s="664">
        <v>6004.2199999999993</v>
      </c>
      <c r="M529" s="664">
        <v>4.7980000000000009</v>
      </c>
      <c r="N529" s="665">
        <v>28808.247560000003</v>
      </c>
    </row>
    <row r="530" spans="1:14" ht="14.4" customHeight="1" x14ac:dyDescent="0.3">
      <c r="A530" s="660" t="s">
        <v>586</v>
      </c>
      <c r="B530" s="661" t="s">
        <v>587</v>
      </c>
      <c r="C530" s="662" t="s">
        <v>591</v>
      </c>
      <c r="D530" s="663" t="s">
        <v>4265</v>
      </c>
      <c r="E530" s="662" t="s">
        <v>626</v>
      </c>
      <c r="F530" s="663" t="s">
        <v>4273</v>
      </c>
      <c r="G530" s="662" t="s">
        <v>665</v>
      </c>
      <c r="H530" s="662" t="s">
        <v>2399</v>
      </c>
      <c r="I530" s="662" t="s">
        <v>2035</v>
      </c>
      <c r="J530" s="662" t="s">
        <v>2400</v>
      </c>
      <c r="K530" s="662" t="s">
        <v>2401</v>
      </c>
      <c r="L530" s="664">
        <v>4368.7</v>
      </c>
      <c r="M530" s="664">
        <v>1</v>
      </c>
      <c r="N530" s="665">
        <v>4368.7</v>
      </c>
    </row>
    <row r="531" spans="1:14" ht="14.4" customHeight="1" x14ac:dyDescent="0.3">
      <c r="A531" s="660" t="s">
        <v>586</v>
      </c>
      <c r="B531" s="661" t="s">
        <v>587</v>
      </c>
      <c r="C531" s="662" t="s">
        <v>591</v>
      </c>
      <c r="D531" s="663" t="s">
        <v>4265</v>
      </c>
      <c r="E531" s="662" t="s">
        <v>626</v>
      </c>
      <c r="F531" s="663" t="s">
        <v>4273</v>
      </c>
      <c r="G531" s="662" t="s">
        <v>665</v>
      </c>
      <c r="H531" s="662" t="s">
        <v>2402</v>
      </c>
      <c r="I531" s="662" t="s">
        <v>2402</v>
      </c>
      <c r="J531" s="662" t="s">
        <v>2403</v>
      </c>
      <c r="K531" s="662" t="s">
        <v>2404</v>
      </c>
      <c r="L531" s="664">
        <v>104.29</v>
      </c>
      <c r="M531" s="664">
        <v>2</v>
      </c>
      <c r="N531" s="665">
        <v>208.58</v>
      </c>
    </row>
    <row r="532" spans="1:14" ht="14.4" customHeight="1" x14ac:dyDescent="0.3">
      <c r="A532" s="660" t="s">
        <v>586</v>
      </c>
      <c r="B532" s="661" t="s">
        <v>587</v>
      </c>
      <c r="C532" s="662" t="s">
        <v>591</v>
      </c>
      <c r="D532" s="663" t="s">
        <v>4265</v>
      </c>
      <c r="E532" s="662" t="s">
        <v>626</v>
      </c>
      <c r="F532" s="663" t="s">
        <v>4273</v>
      </c>
      <c r="G532" s="662" t="s">
        <v>665</v>
      </c>
      <c r="H532" s="662" t="s">
        <v>2405</v>
      </c>
      <c r="I532" s="662" t="s">
        <v>2405</v>
      </c>
      <c r="J532" s="662" t="s">
        <v>2406</v>
      </c>
      <c r="K532" s="662" t="s">
        <v>2407</v>
      </c>
      <c r="L532" s="664">
        <v>159.38</v>
      </c>
      <c r="M532" s="664">
        <v>1</v>
      </c>
      <c r="N532" s="665">
        <v>159.38</v>
      </c>
    </row>
    <row r="533" spans="1:14" ht="14.4" customHeight="1" x14ac:dyDescent="0.3">
      <c r="A533" s="660" t="s">
        <v>586</v>
      </c>
      <c r="B533" s="661" t="s">
        <v>587</v>
      </c>
      <c r="C533" s="662" t="s">
        <v>591</v>
      </c>
      <c r="D533" s="663" t="s">
        <v>4265</v>
      </c>
      <c r="E533" s="662" t="s">
        <v>626</v>
      </c>
      <c r="F533" s="663" t="s">
        <v>4273</v>
      </c>
      <c r="G533" s="662" t="s">
        <v>665</v>
      </c>
      <c r="H533" s="662" t="s">
        <v>2408</v>
      </c>
      <c r="I533" s="662" t="s">
        <v>237</v>
      </c>
      <c r="J533" s="662" t="s">
        <v>2409</v>
      </c>
      <c r="K533" s="662"/>
      <c r="L533" s="664">
        <v>28.849989224263009</v>
      </c>
      <c r="M533" s="664">
        <v>1</v>
      </c>
      <c r="N533" s="665">
        <v>28.849989224263009</v>
      </c>
    </row>
    <row r="534" spans="1:14" ht="14.4" customHeight="1" x14ac:dyDescent="0.3">
      <c r="A534" s="660" t="s">
        <v>586</v>
      </c>
      <c r="B534" s="661" t="s">
        <v>587</v>
      </c>
      <c r="C534" s="662" t="s">
        <v>591</v>
      </c>
      <c r="D534" s="663" t="s">
        <v>4265</v>
      </c>
      <c r="E534" s="662" t="s">
        <v>626</v>
      </c>
      <c r="F534" s="663" t="s">
        <v>4273</v>
      </c>
      <c r="G534" s="662" t="s">
        <v>665</v>
      </c>
      <c r="H534" s="662" t="s">
        <v>2410</v>
      </c>
      <c r="I534" s="662" t="s">
        <v>237</v>
      </c>
      <c r="J534" s="662" t="s">
        <v>2411</v>
      </c>
      <c r="K534" s="662"/>
      <c r="L534" s="664">
        <v>28.849989224263009</v>
      </c>
      <c r="M534" s="664">
        <v>2</v>
      </c>
      <c r="N534" s="665">
        <v>57.699978448526018</v>
      </c>
    </row>
    <row r="535" spans="1:14" ht="14.4" customHeight="1" x14ac:dyDescent="0.3">
      <c r="A535" s="660" t="s">
        <v>586</v>
      </c>
      <c r="B535" s="661" t="s">
        <v>587</v>
      </c>
      <c r="C535" s="662" t="s">
        <v>591</v>
      </c>
      <c r="D535" s="663" t="s">
        <v>4265</v>
      </c>
      <c r="E535" s="662" t="s">
        <v>626</v>
      </c>
      <c r="F535" s="663" t="s">
        <v>4273</v>
      </c>
      <c r="G535" s="662" t="s">
        <v>665</v>
      </c>
      <c r="H535" s="662" t="s">
        <v>2412</v>
      </c>
      <c r="I535" s="662" t="s">
        <v>2412</v>
      </c>
      <c r="J535" s="662" t="s">
        <v>2413</v>
      </c>
      <c r="K535" s="662" t="s">
        <v>2414</v>
      </c>
      <c r="L535" s="664">
        <v>401.01</v>
      </c>
      <c r="M535" s="664">
        <v>1</v>
      </c>
      <c r="N535" s="665">
        <v>401.01</v>
      </c>
    </row>
    <row r="536" spans="1:14" ht="14.4" customHeight="1" x14ac:dyDescent="0.3">
      <c r="A536" s="660" t="s">
        <v>586</v>
      </c>
      <c r="B536" s="661" t="s">
        <v>587</v>
      </c>
      <c r="C536" s="662" t="s">
        <v>591</v>
      </c>
      <c r="D536" s="663" t="s">
        <v>4265</v>
      </c>
      <c r="E536" s="662" t="s">
        <v>626</v>
      </c>
      <c r="F536" s="663" t="s">
        <v>4273</v>
      </c>
      <c r="G536" s="662" t="s">
        <v>665</v>
      </c>
      <c r="H536" s="662" t="s">
        <v>2415</v>
      </c>
      <c r="I536" s="662" t="s">
        <v>2416</v>
      </c>
      <c r="J536" s="662" t="s">
        <v>2417</v>
      </c>
      <c r="K536" s="662" t="s">
        <v>2418</v>
      </c>
      <c r="L536" s="664">
        <v>3443.1447031741504</v>
      </c>
      <c r="M536" s="664">
        <v>1</v>
      </c>
      <c r="N536" s="665">
        <v>3443.1447031741504</v>
      </c>
    </row>
    <row r="537" spans="1:14" ht="14.4" customHeight="1" x14ac:dyDescent="0.3">
      <c r="A537" s="660" t="s">
        <v>586</v>
      </c>
      <c r="B537" s="661" t="s">
        <v>587</v>
      </c>
      <c r="C537" s="662" t="s">
        <v>591</v>
      </c>
      <c r="D537" s="663" t="s">
        <v>4265</v>
      </c>
      <c r="E537" s="662" t="s">
        <v>626</v>
      </c>
      <c r="F537" s="663" t="s">
        <v>4273</v>
      </c>
      <c r="G537" s="662" t="s">
        <v>665</v>
      </c>
      <c r="H537" s="662" t="s">
        <v>2419</v>
      </c>
      <c r="I537" s="662" t="s">
        <v>2419</v>
      </c>
      <c r="J537" s="662" t="s">
        <v>2420</v>
      </c>
      <c r="K537" s="662" t="s">
        <v>2421</v>
      </c>
      <c r="L537" s="664">
        <v>1174.3300000000002</v>
      </c>
      <c r="M537" s="664">
        <v>1</v>
      </c>
      <c r="N537" s="665">
        <v>1174.3300000000002</v>
      </c>
    </row>
    <row r="538" spans="1:14" ht="14.4" customHeight="1" x14ac:dyDescent="0.3">
      <c r="A538" s="660" t="s">
        <v>586</v>
      </c>
      <c r="B538" s="661" t="s">
        <v>587</v>
      </c>
      <c r="C538" s="662" t="s">
        <v>591</v>
      </c>
      <c r="D538" s="663" t="s">
        <v>4265</v>
      </c>
      <c r="E538" s="662" t="s">
        <v>626</v>
      </c>
      <c r="F538" s="663" t="s">
        <v>4273</v>
      </c>
      <c r="G538" s="662" t="s">
        <v>665</v>
      </c>
      <c r="H538" s="662" t="s">
        <v>2422</v>
      </c>
      <c r="I538" s="662" t="s">
        <v>2423</v>
      </c>
      <c r="J538" s="662" t="s">
        <v>2424</v>
      </c>
      <c r="K538" s="662" t="s">
        <v>1501</v>
      </c>
      <c r="L538" s="664">
        <v>8.9700000000000006</v>
      </c>
      <c r="M538" s="664">
        <v>800</v>
      </c>
      <c r="N538" s="665">
        <v>7176</v>
      </c>
    </row>
    <row r="539" spans="1:14" ht="14.4" customHeight="1" x14ac:dyDescent="0.3">
      <c r="A539" s="660" t="s">
        <v>586</v>
      </c>
      <c r="B539" s="661" t="s">
        <v>587</v>
      </c>
      <c r="C539" s="662" t="s">
        <v>591</v>
      </c>
      <c r="D539" s="663" t="s">
        <v>4265</v>
      </c>
      <c r="E539" s="662" t="s">
        <v>626</v>
      </c>
      <c r="F539" s="663" t="s">
        <v>4273</v>
      </c>
      <c r="G539" s="662" t="s">
        <v>665</v>
      </c>
      <c r="H539" s="662" t="s">
        <v>2425</v>
      </c>
      <c r="I539" s="662" t="s">
        <v>2425</v>
      </c>
      <c r="J539" s="662" t="s">
        <v>2426</v>
      </c>
      <c r="K539" s="662" t="s">
        <v>2427</v>
      </c>
      <c r="L539" s="664">
        <v>100.74000000000002</v>
      </c>
      <c r="M539" s="664">
        <v>1</v>
      </c>
      <c r="N539" s="665">
        <v>100.74000000000002</v>
      </c>
    </row>
    <row r="540" spans="1:14" ht="14.4" customHeight="1" x14ac:dyDescent="0.3">
      <c r="A540" s="660" t="s">
        <v>586</v>
      </c>
      <c r="B540" s="661" t="s">
        <v>587</v>
      </c>
      <c r="C540" s="662" t="s">
        <v>591</v>
      </c>
      <c r="D540" s="663" t="s">
        <v>4265</v>
      </c>
      <c r="E540" s="662" t="s">
        <v>626</v>
      </c>
      <c r="F540" s="663" t="s">
        <v>4273</v>
      </c>
      <c r="G540" s="662" t="s">
        <v>665</v>
      </c>
      <c r="H540" s="662" t="s">
        <v>2428</v>
      </c>
      <c r="I540" s="662" t="s">
        <v>2428</v>
      </c>
      <c r="J540" s="662" t="s">
        <v>2429</v>
      </c>
      <c r="K540" s="662" t="s">
        <v>2430</v>
      </c>
      <c r="L540" s="664">
        <v>363.77</v>
      </c>
      <c r="M540" s="664">
        <v>1</v>
      </c>
      <c r="N540" s="665">
        <v>363.77</v>
      </c>
    </row>
    <row r="541" spans="1:14" ht="14.4" customHeight="1" x14ac:dyDescent="0.3">
      <c r="A541" s="660" t="s">
        <v>586</v>
      </c>
      <c r="B541" s="661" t="s">
        <v>587</v>
      </c>
      <c r="C541" s="662" t="s">
        <v>591</v>
      </c>
      <c r="D541" s="663" t="s">
        <v>4265</v>
      </c>
      <c r="E541" s="662" t="s">
        <v>626</v>
      </c>
      <c r="F541" s="663" t="s">
        <v>4273</v>
      </c>
      <c r="G541" s="662" t="s">
        <v>665</v>
      </c>
      <c r="H541" s="662" t="s">
        <v>2431</v>
      </c>
      <c r="I541" s="662" t="s">
        <v>2431</v>
      </c>
      <c r="J541" s="662" t="s">
        <v>2432</v>
      </c>
      <c r="K541" s="662" t="s">
        <v>2433</v>
      </c>
      <c r="L541" s="664">
        <v>88.760000000000019</v>
      </c>
      <c r="M541" s="664">
        <v>1</v>
      </c>
      <c r="N541" s="665">
        <v>88.760000000000019</v>
      </c>
    </row>
    <row r="542" spans="1:14" ht="14.4" customHeight="1" x14ac:dyDescent="0.3">
      <c r="A542" s="660" t="s">
        <v>586</v>
      </c>
      <c r="B542" s="661" t="s">
        <v>587</v>
      </c>
      <c r="C542" s="662" t="s">
        <v>591</v>
      </c>
      <c r="D542" s="663" t="s">
        <v>4265</v>
      </c>
      <c r="E542" s="662" t="s">
        <v>626</v>
      </c>
      <c r="F542" s="663" t="s">
        <v>4273</v>
      </c>
      <c r="G542" s="662" t="s">
        <v>665</v>
      </c>
      <c r="H542" s="662" t="s">
        <v>2434</v>
      </c>
      <c r="I542" s="662" t="s">
        <v>2434</v>
      </c>
      <c r="J542" s="662" t="s">
        <v>2435</v>
      </c>
      <c r="K542" s="662" t="s">
        <v>2436</v>
      </c>
      <c r="L542" s="664">
        <v>623.12</v>
      </c>
      <c r="M542" s="664">
        <v>1</v>
      </c>
      <c r="N542" s="665">
        <v>623.12</v>
      </c>
    </row>
    <row r="543" spans="1:14" ht="14.4" customHeight="1" x14ac:dyDescent="0.3">
      <c r="A543" s="660" t="s">
        <v>586</v>
      </c>
      <c r="B543" s="661" t="s">
        <v>587</v>
      </c>
      <c r="C543" s="662" t="s">
        <v>591</v>
      </c>
      <c r="D543" s="663" t="s">
        <v>4265</v>
      </c>
      <c r="E543" s="662" t="s">
        <v>626</v>
      </c>
      <c r="F543" s="663" t="s">
        <v>4273</v>
      </c>
      <c r="G543" s="662" t="s">
        <v>665</v>
      </c>
      <c r="H543" s="662" t="s">
        <v>2437</v>
      </c>
      <c r="I543" s="662" t="s">
        <v>2437</v>
      </c>
      <c r="J543" s="662" t="s">
        <v>2438</v>
      </c>
      <c r="K543" s="662" t="s">
        <v>1118</v>
      </c>
      <c r="L543" s="664">
        <v>105.10999999999999</v>
      </c>
      <c r="M543" s="664">
        <v>1</v>
      </c>
      <c r="N543" s="665">
        <v>105.10999999999999</v>
      </c>
    </row>
    <row r="544" spans="1:14" ht="14.4" customHeight="1" x14ac:dyDescent="0.3">
      <c r="A544" s="660" t="s">
        <v>586</v>
      </c>
      <c r="B544" s="661" t="s">
        <v>587</v>
      </c>
      <c r="C544" s="662" t="s">
        <v>591</v>
      </c>
      <c r="D544" s="663" t="s">
        <v>4265</v>
      </c>
      <c r="E544" s="662" t="s">
        <v>626</v>
      </c>
      <c r="F544" s="663" t="s">
        <v>4273</v>
      </c>
      <c r="G544" s="662" t="s">
        <v>665</v>
      </c>
      <c r="H544" s="662" t="s">
        <v>2439</v>
      </c>
      <c r="I544" s="662" t="s">
        <v>237</v>
      </c>
      <c r="J544" s="662" t="s">
        <v>2440</v>
      </c>
      <c r="K544" s="662"/>
      <c r="L544" s="664">
        <v>26.97</v>
      </c>
      <c r="M544" s="664">
        <v>1</v>
      </c>
      <c r="N544" s="665">
        <v>26.97</v>
      </c>
    </row>
    <row r="545" spans="1:14" ht="14.4" customHeight="1" x14ac:dyDescent="0.3">
      <c r="A545" s="660" t="s">
        <v>586</v>
      </c>
      <c r="B545" s="661" t="s">
        <v>587</v>
      </c>
      <c r="C545" s="662" t="s">
        <v>591</v>
      </c>
      <c r="D545" s="663" t="s">
        <v>4265</v>
      </c>
      <c r="E545" s="662" t="s">
        <v>626</v>
      </c>
      <c r="F545" s="663" t="s">
        <v>4273</v>
      </c>
      <c r="G545" s="662" t="s">
        <v>2441</v>
      </c>
      <c r="H545" s="662" t="s">
        <v>2442</v>
      </c>
      <c r="I545" s="662" t="s">
        <v>2442</v>
      </c>
      <c r="J545" s="662" t="s">
        <v>2443</v>
      </c>
      <c r="K545" s="662" t="s">
        <v>2444</v>
      </c>
      <c r="L545" s="664">
        <v>13.315017981687461</v>
      </c>
      <c r="M545" s="664">
        <v>2</v>
      </c>
      <c r="N545" s="665">
        <v>26.630035963374922</v>
      </c>
    </row>
    <row r="546" spans="1:14" ht="14.4" customHeight="1" x14ac:dyDescent="0.3">
      <c r="A546" s="660" t="s">
        <v>586</v>
      </c>
      <c r="B546" s="661" t="s">
        <v>587</v>
      </c>
      <c r="C546" s="662" t="s">
        <v>591</v>
      </c>
      <c r="D546" s="663" t="s">
        <v>4265</v>
      </c>
      <c r="E546" s="662" t="s">
        <v>626</v>
      </c>
      <c r="F546" s="663" t="s">
        <v>4273</v>
      </c>
      <c r="G546" s="662" t="s">
        <v>2441</v>
      </c>
      <c r="H546" s="662" t="s">
        <v>2445</v>
      </c>
      <c r="I546" s="662" t="s">
        <v>2445</v>
      </c>
      <c r="J546" s="662" t="s">
        <v>2446</v>
      </c>
      <c r="K546" s="662" t="s">
        <v>2447</v>
      </c>
      <c r="L546" s="664">
        <v>18.479974774034329</v>
      </c>
      <c r="M546" s="664">
        <v>6</v>
      </c>
      <c r="N546" s="665">
        <v>110.87984864420598</v>
      </c>
    </row>
    <row r="547" spans="1:14" ht="14.4" customHeight="1" x14ac:dyDescent="0.3">
      <c r="A547" s="660" t="s">
        <v>586</v>
      </c>
      <c r="B547" s="661" t="s">
        <v>587</v>
      </c>
      <c r="C547" s="662" t="s">
        <v>591</v>
      </c>
      <c r="D547" s="663" t="s">
        <v>4265</v>
      </c>
      <c r="E547" s="662" t="s">
        <v>626</v>
      </c>
      <c r="F547" s="663" t="s">
        <v>4273</v>
      </c>
      <c r="G547" s="662" t="s">
        <v>2441</v>
      </c>
      <c r="H547" s="662" t="s">
        <v>2448</v>
      </c>
      <c r="I547" s="662" t="s">
        <v>2449</v>
      </c>
      <c r="J547" s="662" t="s">
        <v>2450</v>
      </c>
      <c r="K547" s="662" t="s">
        <v>1803</v>
      </c>
      <c r="L547" s="664">
        <v>106.84953303907001</v>
      </c>
      <c r="M547" s="664">
        <v>3</v>
      </c>
      <c r="N547" s="665">
        <v>320.54859911721002</v>
      </c>
    </row>
    <row r="548" spans="1:14" ht="14.4" customHeight="1" x14ac:dyDescent="0.3">
      <c r="A548" s="660" t="s">
        <v>586</v>
      </c>
      <c r="B548" s="661" t="s">
        <v>587</v>
      </c>
      <c r="C548" s="662" t="s">
        <v>591</v>
      </c>
      <c r="D548" s="663" t="s">
        <v>4265</v>
      </c>
      <c r="E548" s="662" t="s">
        <v>626</v>
      </c>
      <c r="F548" s="663" t="s">
        <v>4273</v>
      </c>
      <c r="G548" s="662" t="s">
        <v>2441</v>
      </c>
      <c r="H548" s="662" t="s">
        <v>2451</v>
      </c>
      <c r="I548" s="662" t="s">
        <v>2452</v>
      </c>
      <c r="J548" s="662" t="s">
        <v>2453</v>
      </c>
      <c r="K548" s="662" t="s">
        <v>2454</v>
      </c>
      <c r="L548" s="664">
        <v>223.39932175111232</v>
      </c>
      <c r="M548" s="664">
        <v>29</v>
      </c>
      <c r="N548" s="665">
        <v>6478.5803307822571</v>
      </c>
    </row>
    <row r="549" spans="1:14" ht="14.4" customHeight="1" x14ac:dyDescent="0.3">
      <c r="A549" s="660" t="s">
        <v>586</v>
      </c>
      <c r="B549" s="661" t="s">
        <v>587</v>
      </c>
      <c r="C549" s="662" t="s">
        <v>591</v>
      </c>
      <c r="D549" s="663" t="s">
        <v>4265</v>
      </c>
      <c r="E549" s="662" t="s">
        <v>626</v>
      </c>
      <c r="F549" s="663" t="s">
        <v>4273</v>
      </c>
      <c r="G549" s="662" t="s">
        <v>2441</v>
      </c>
      <c r="H549" s="662" t="s">
        <v>2455</v>
      </c>
      <c r="I549" s="662" t="s">
        <v>2456</v>
      </c>
      <c r="J549" s="662" t="s">
        <v>2457</v>
      </c>
      <c r="K549" s="662" t="s">
        <v>2458</v>
      </c>
      <c r="L549" s="664">
        <v>36.335149535953015</v>
      </c>
      <c r="M549" s="664">
        <v>245</v>
      </c>
      <c r="N549" s="665">
        <v>8902.1116363084893</v>
      </c>
    </row>
    <row r="550" spans="1:14" ht="14.4" customHeight="1" x14ac:dyDescent="0.3">
      <c r="A550" s="660" t="s">
        <v>586</v>
      </c>
      <c r="B550" s="661" t="s">
        <v>587</v>
      </c>
      <c r="C550" s="662" t="s">
        <v>591</v>
      </c>
      <c r="D550" s="663" t="s">
        <v>4265</v>
      </c>
      <c r="E550" s="662" t="s">
        <v>626</v>
      </c>
      <c r="F550" s="663" t="s">
        <v>4273</v>
      </c>
      <c r="G550" s="662" t="s">
        <v>2441</v>
      </c>
      <c r="H550" s="662" t="s">
        <v>2459</v>
      </c>
      <c r="I550" s="662" t="s">
        <v>2460</v>
      </c>
      <c r="J550" s="662" t="s">
        <v>812</v>
      </c>
      <c r="K550" s="662" t="s">
        <v>2461</v>
      </c>
      <c r="L550" s="664">
        <v>130.69307455631744</v>
      </c>
      <c r="M550" s="664">
        <v>6</v>
      </c>
      <c r="N550" s="665">
        <v>784.15844733790459</v>
      </c>
    </row>
    <row r="551" spans="1:14" ht="14.4" customHeight="1" x14ac:dyDescent="0.3">
      <c r="A551" s="660" t="s">
        <v>586</v>
      </c>
      <c r="B551" s="661" t="s">
        <v>587</v>
      </c>
      <c r="C551" s="662" t="s">
        <v>591</v>
      </c>
      <c r="D551" s="663" t="s">
        <v>4265</v>
      </c>
      <c r="E551" s="662" t="s">
        <v>626</v>
      </c>
      <c r="F551" s="663" t="s">
        <v>4273</v>
      </c>
      <c r="G551" s="662" t="s">
        <v>2441</v>
      </c>
      <c r="H551" s="662" t="s">
        <v>2462</v>
      </c>
      <c r="I551" s="662" t="s">
        <v>2463</v>
      </c>
      <c r="J551" s="662" t="s">
        <v>2464</v>
      </c>
      <c r="K551" s="662" t="s">
        <v>2465</v>
      </c>
      <c r="L551" s="664">
        <v>123.28999999999996</v>
      </c>
      <c r="M551" s="664">
        <v>1</v>
      </c>
      <c r="N551" s="665">
        <v>123.28999999999996</v>
      </c>
    </row>
    <row r="552" spans="1:14" ht="14.4" customHeight="1" x14ac:dyDescent="0.3">
      <c r="A552" s="660" t="s">
        <v>586</v>
      </c>
      <c r="B552" s="661" t="s">
        <v>587</v>
      </c>
      <c r="C552" s="662" t="s">
        <v>591</v>
      </c>
      <c r="D552" s="663" t="s">
        <v>4265</v>
      </c>
      <c r="E552" s="662" t="s">
        <v>626</v>
      </c>
      <c r="F552" s="663" t="s">
        <v>4273</v>
      </c>
      <c r="G552" s="662" t="s">
        <v>2441</v>
      </c>
      <c r="H552" s="662" t="s">
        <v>2466</v>
      </c>
      <c r="I552" s="662" t="s">
        <v>2467</v>
      </c>
      <c r="J552" s="662" t="s">
        <v>2468</v>
      </c>
      <c r="K552" s="662" t="s">
        <v>1258</v>
      </c>
      <c r="L552" s="664">
        <v>49.605229717397648</v>
      </c>
      <c r="M552" s="664">
        <v>2</v>
      </c>
      <c r="N552" s="665">
        <v>99.210459434795297</v>
      </c>
    </row>
    <row r="553" spans="1:14" ht="14.4" customHeight="1" x14ac:dyDescent="0.3">
      <c r="A553" s="660" t="s">
        <v>586</v>
      </c>
      <c r="B553" s="661" t="s">
        <v>587</v>
      </c>
      <c r="C553" s="662" t="s">
        <v>591</v>
      </c>
      <c r="D553" s="663" t="s">
        <v>4265</v>
      </c>
      <c r="E553" s="662" t="s">
        <v>626</v>
      </c>
      <c r="F553" s="663" t="s">
        <v>4273</v>
      </c>
      <c r="G553" s="662" t="s">
        <v>2441</v>
      </c>
      <c r="H553" s="662" t="s">
        <v>2469</v>
      </c>
      <c r="I553" s="662" t="s">
        <v>2470</v>
      </c>
      <c r="J553" s="662" t="s">
        <v>2471</v>
      </c>
      <c r="K553" s="662" t="s">
        <v>2472</v>
      </c>
      <c r="L553" s="664">
        <v>110.36499999999999</v>
      </c>
      <c r="M553" s="664">
        <v>4</v>
      </c>
      <c r="N553" s="665">
        <v>441.46</v>
      </c>
    </row>
    <row r="554" spans="1:14" ht="14.4" customHeight="1" x14ac:dyDescent="0.3">
      <c r="A554" s="660" t="s">
        <v>586</v>
      </c>
      <c r="B554" s="661" t="s">
        <v>587</v>
      </c>
      <c r="C554" s="662" t="s">
        <v>591</v>
      </c>
      <c r="D554" s="663" t="s">
        <v>4265</v>
      </c>
      <c r="E554" s="662" t="s">
        <v>626</v>
      </c>
      <c r="F554" s="663" t="s">
        <v>4273</v>
      </c>
      <c r="G554" s="662" t="s">
        <v>2441</v>
      </c>
      <c r="H554" s="662" t="s">
        <v>2473</v>
      </c>
      <c r="I554" s="662" t="s">
        <v>2474</v>
      </c>
      <c r="J554" s="662" t="s">
        <v>2475</v>
      </c>
      <c r="K554" s="662" t="s">
        <v>2476</v>
      </c>
      <c r="L554" s="664">
        <v>259.79142857142858</v>
      </c>
      <c r="M554" s="664">
        <v>7</v>
      </c>
      <c r="N554" s="665">
        <v>1818.54</v>
      </c>
    </row>
    <row r="555" spans="1:14" ht="14.4" customHeight="1" x14ac:dyDescent="0.3">
      <c r="A555" s="660" t="s">
        <v>586</v>
      </c>
      <c r="B555" s="661" t="s">
        <v>587</v>
      </c>
      <c r="C555" s="662" t="s">
        <v>591</v>
      </c>
      <c r="D555" s="663" t="s">
        <v>4265</v>
      </c>
      <c r="E555" s="662" t="s">
        <v>626</v>
      </c>
      <c r="F555" s="663" t="s">
        <v>4273</v>
      </c>
      <c r="G555" s="662" t="s">
        <v>2441</v>
      </c>
      <c r="H555" s="662" t="s">
        <v>2477</v>
      </c>
      <c r="I555" s="662" t="s">
        <v>2478</v>
      </c>
      <c r="J555" s="662" t="s">
        <v>2479</v>
      </c>
      <c r="K555" s="662" t="s">
        <v>2480</v>
      </c>
      <c r="L555" s="664">
        <v>492.19989693370582</v>
      </c>
      <c r="M555" s="664">
        <v>54</v>
      </c>
      <c r="N555" s="665">
        <v>26578.794434420113</v>
      </c>
    </row>
    <row r="556" spans="1:14" ht="14.4" customHeight="1" x14ac:dyDescent="0.3">
      <c r="A556" s="660" t="s">
        <v>586</v>
      </c>
      <c r="B556" s="661" t="s">
        <v>587</v>
      </c>
      <c r="C556" s="662" t="s">
        <v>591</v>
      </c>
      <c r="D556" s="663" t="s">
        <v>4265</v>
      </c>
      <c r="E556" s="662" t="s">
        <v>626</v>
      </c>
      <c r="F556" s="663" t="s">
        <v>4273</v>
      </c>
      <c r="G556" s="662" t="s">
        <v>2441</v>
      </c>
      <c r="H556" s="662" t="s">
        <v>2481</v>
      </c>
      <c r="I556" s="662" t="s">
        <v>2482</v>
      </c>
      <c r="J556" s="662" t="s">
        <v>2479</v>
      </c>
      <c r="K556" s="662" t="s">
        <v>2483</v>
      </c>
      <c r="L556" s="664">
        <v>942.99872604490952</v>
      </c>
      <c r="M556" s="664">
        <v>27</v>
      </c>
      <c r="N556" s="665">
        <v>25460.965603212557</v>
      </c>
    </row>
    <row r="557" spans="1:14" ht="14.4" customHeight="1" x14ac:dyDescent="0.3">
      <c r="A557" s="660" t="s">
        <v>586</v>
      </c>
      <c r="B557" s="661" t="s">
        <v>587</v>
      </c>
      <c r="C557" s="662" t="s">
        <v>591</v>
      </c>
      <c r="D557" s="663" t="s">
        <v>4265</v>
      </c>
      <c r="E557" s="662" t="s">
        <v>626</v>
      </c>
      <c r="F557" s="663" t="s">
        <v>4273</v>
      </c>
      <c r="G557" s="662" t="s">
        <v>2441</v>
      </c>
      <c r="H557" s="662" t="s">
        <v>2484</v>
      </c>
      <c r="I557" s="662" t="s">
        <v>2485</v>
      </c>
      <c r="J557" s="662" t="s">
        <v>2479</v>
      </c>
      <c r="K557" s="662" t="s">
        <v>2486</v>
      </c>
      <c r="L557" s="664">
        <v>1057.4669135837044</v>
      </c>
      <c r="M557" s="664">
        <v>2</v>
      </c>
      <c r="N557" s="665">
        <v>2114.9338271674087</v>
      </c>
    </row>
    <row r="558" spans="1:14" ht="14.4" customHeight="1" x14ac:dyDescent="0.3">
      <c r="A558" s="660" t="s">
        <v>586</v>
      </c>
      <c r="B558" s="661" t="s">
        <v>587</v>
      </c>
      <c r="C558" s="662" t="s">
        <v>591</v>
      </c>
      <c r="D558" s="663" t="s">
        <v>4265</v>
      </c>
      <c r="E558" s="662" t="s">
        <v>626</v>
      </c>
      <c r="F558" s="663" t="s">
        <v>4273</v>
      </c>
      <c r="G558" s="662" t="s">
        <v>2441</v>
      </c>
      <c r="H558" s="662" t="s">
        <v>2487</v>
      </c>
      <c r="I558" s="662" t="s">
        <v>2488</v>
      </c>
      <c r="J558" s="662" t="s">
        <v>2489</v>
      </c>
      <c r="K558" s="662" t="s">
        <v>2490</v>
      </c>
      <c r="L558" s="664">
        <v>40.325378194695936</v>
      </c>
      <c r="M558" s="664">
        <v>13</v>
      </c>
      <c r="N558" s="665">
        <v>524.22991653104714</v>
      </c>
    </row>
    <row r="559" spans="1:14" ht="14.4" customHeight="1" x14ac:dyDescent="0.3">
      <c r="A559" s="660" t="s">
        <v>586</v>
      </c>
      <c r="B559" s="661" t="s">
        <v>587</v>
      </c>
      <c r="C559" s="662" t="s">
        <v>591</v>
      </c>
      <c r="D559" s="663" t="s">
        <v>4265</v>
      </c>
      <c r="E559" s="662" t="s">
        <v>626</v>
      </c>
      <c r="F559" s="663" t="s">
        <v>4273</v>
      </c>
      <c r="G559" s="662" t="s">
        <v>2441</v>
      </c>
      <c r="H559" s="662" t="s">
        <v>2491</v>
      </c>
      <c r="I559" s="662" t="s">
        <v>2492</v>
      </c>
      <c r="J559" s="662" t="s">
        <v>2493</v>
      </c>
      <c r="K559" s="662" t="s">
        <v>2494</v>
      </c>
      <c r="L559" s="664">
        <v>61.356268047113183</v>
      </c>
      <c r="M559" s="664">
        <v>24</v>
      </c>
      <c r="N559" s="665">
        <v>1472.5504331307163</v>
      </c>
    </row>
    <row r="560" spans="1:14" ht="14.4" customHeight="1" x14ac:dyDescent="0.3">
      <c r="A560" s="660" t="s">
        <v>586</v>
      </c>
      <c r="B560" s="661" t="s">
        <v>587</v>
      </c>
      <c r="C560" s="662" t="s">
        <v>591</v>
      </c>
      <c r="D560" s="663" t="s">
        <v>4265</v>
      </c>
      <c r="E560" s="662" t="s">
        <v>626</v>
      </c>
      <c r="F560" s="663" t="s">
        <v>4273</v>
      </c>
      <c r="G560" s="662" t="s">
        <v>2441</v>
      </c>
      <c r="H560" s="662" t="s">
        <v>2495</v>
      </c>
      <c r="I560" s="662" t="s">
        <v>2496</v>
      </c>
      <c r="J560" s="662" t="s">
        <v>2497</v>
      </c>
      <c r="K560" s="662" t="s">
        <v>2498</v>
      </c>
      <c r="L560" s="664">
        <v>58.796912899767733</v>
      </c>
      <c r="M560" s="664">
        <v>53</v>
      </c>
      <c r="N560" s="665">
        <v>3116.2363836876898</v>
      </c>
    </row>
    <row r="561" spans="1:14" ht="14.4" customHeight="1" x14ac:dyDescent="0.3">
      <c r="A561" s="660" t="s">
        <v>586</v>
      </c>
      <c r="B561" s="661" t="s">
        <v>587</v>
      </c>
      <c r="C561" s="662" t="s">
        <v>591</v>
      </c>
      <c r="D561" s="663" t="s">
        <v>4265</v>
      </c>
      <c r="E561" s="662" t="s">
        <v>626</v>
      </c>
      <c r="F561" s="663" t="s">
        <v>4273</v>
      </c>
      <c r="G561" s="662" t="s">
        <v>2441</v>
      </c>
      <c r="H561" s="662" t="s">
        <v>2499</v>
      </c>
      <c r="I561" s="662" t="s">
        <v>2500</v>
      </c>
      <c r="J561" s="662" t="s">
        <v>2501</v>
      </c>
      <c r="K561" s="662" t="s">
        <v>2502</v>
      </c>
      <c r="L561" s="664">
        <v>54.460004722651888</v>
      </c>
      <c r="M561" s="664">
        <v>3</v>
      </c>
      <c r="N561" s="665">
        <v>163.38001416795566</v>
      </c>
    </row>
    <row r="562" spans="1:14" ht="14.4" customHeight="1" x14ac:dyDescent="0.3">
      <c r="A562" s="660" t="s">
        <v>586</v>
      </c>
      <c r="B562" s="661" t="s">
        <v>587</v>
      </c>
      <c r="C562" s="662" t="s">
        <v>591</v>
      </c>
      <c r="D562" s="663" t="s">
        <v>4265</v>
      </c>
      <c r="E562" s="662" t="s">
        <v>626</v>
      </c>
      <c r="F562" s="663" t="s">
        <v>4273</v>
      </c>
      <c r="G562" s="662" t="s">
        <v>2441</v>
      </c>
      <c r="H562" s="662" t="s">
        <v>2503</v>
      </c>
      <c r="I562" s="662" t="s">
        <v>2504</v>
      </c>
      <c r="J562" s="662" t="s">
        <v>2505</v>
      </c>
      <c r="K562" s="662" t="s">
        <v>2506</v>
      </c>
      <c r="L562" s="664">
        <v>48.990000000000009</v>
      </c>
      <c r="M562" s="664">
        <v>2</v>
      </c>
      <c r="N562" s="665">
        <v>97.980000000000018</v>
      </c>
    </row>
    <row r="563" spans="1:14" ht="14.4" customHeight="1" x14ac:dyDescent="0.3">
      <c r="A563" s="660" t="s">
        <v>586</v>
      </c>
      <c r="B563" s="661" t="s">
        <v>587</v>
      </c>
      <c r="C563" s="662" t="s">
        <v>591</v>
      </c>
      <c r="D563" s="663" t="s">
        <v>4265</v>
      </c>
      <c r="E563" s="662" t="s">
        <v>626</v>
      </c>
      <c r="F563" s="663" t="s">
        <v>4273</v>
      </c>
      <c r="G563" s="662" t="s">
        <v>2441</v>
      </c>
      <c r="H563" s="662" t="s">
        <v>2507</v>
      </c>
      <c r="I563" s="662" t="s">
        <v>2508</v>
      </c>
      <c r="J563" s="662" t="s">
        <v>2509</v>
      </c>
      <c r="K563" s="662" t="s">
        <v>2510</v>
      </c>
      <c r="L563" s="664">
        <v>218.52000000000007</v>
      </c>
      <c r="M563" s="664">
        <v>1</v>
      </c>
      <c r="N563" s="665">
        <v>218.52000000000007</v>
      </c>
    </row>
    <row r="564" spans="1:14" ht="14.4" customHeight="1" x14ac:dyDescent="0.3">
      <c r="A564" s="660" t="s">
        <v>586</v>
      </c>
      <c r="B564" s="661" t="s">
        <v>587</v>
      </c>
      <c r="C564" s="662" t="s">
        <v>591</v>
      </c>
      <c r="D564" s="663" t="s">
        <v>4265</v>
      </c>
      <c r="E564" s="662" t="s">
        <v>626</v>
      </c>
      <c r="F564" s="663" t="s">
        <v>4273</v>
      </c>
      <c r="G564" s="662" t="s">
        <v>2441</v>
      </c>
      <c r="H564" s="662" t="s">
        <v>2511</v>
      </c>
      <c r="I564" s="662" t="s">
        <v>2512</v>
      </c>
      <c r="J564" s="662" t="s">
        <v>2513</v>
      </c>
      <c r="K564" s="662" t="s">
        <v>2514</v>
      </c>
      <c r="L564" s="664">
        <v>112.78000000000004</v>
      </c>
      <c r="M564" s="664">
        <v>7</v>
      </c>
      <c r="N564" s="665">
        <v>789.46000000000026</v>
      </c>
    </row>
    <row r="565" spans="1:14" ht="14.4" customHeight="1" x14ac:dyDescent="0.3">
      <c r="A565" s="660" t="s">
        <v>586</v>
      </c>
      <c r="B565" s="661" t="s">
        <v>587</v>
      </c>
      <c r="C565" s="662" t="s">
        <v>591</v>
      </c>
      <c r="D565" s="663" t="s">
        <v>4265</v>
      </c>
      <c r="E565" s="662" t="s">
        <v>626</v>
      </c>
      <c r="F565" s="663" t="s">
        <v>4273</v>
      </c>
      <c r="G565" s="662" t="s">
        <v>2441</v>
      </c>
      <c r="H565" s="662" t="s">
        <v>2515</v>
      </c>
      <c r="I565" s="662" t="s">
        <v>2516</v>
      </c>
      <c r="J565" s="662" t="s">
        <v>2517</v>
      </c>
      <c r="K565" s="662" t="s">
        <v>2518</v>
      </c>
      <c r="L565" s="664">
        <v>117.52000000000002</v>
      </c>
      <c r="M565" s="664">
        <v>1</v>
      </c>
      <c r="N565" s="665">
        <v>117.52000000000002</v>
      </c>
    </row>
    <row r="566" spans="1:14" ht="14.4" customHeight="1" x14ac:dyDescent="0.3">
      <c r="A566" s="660" t="s">
        <v>586</v>
      </c>
      <c r="B566" s="661" t="s">
        <v>587</v>
      </c>
      <c r="C566" s="662" t="s">
        <v>591</v>
      </c>
      <c r="D566" s="663" t="s">
        <v>4265</v>
      </c>
      <c r="E566" s="662" t="s">
        <v>626</v>
      </c>
      <c r="F566" s="663" t="s">
        <v>4273</v>
      </c>
      <c r="G566" s="662" t="s">
        <v>2441</v>
      </c>
      <c r="H566" s="662" t="s">
        <v>2519</v>
      </c>
      <c r="I566" s="662" t="s">
        <v>2520</v>
      </c>
      <c r="J566" s="662" t="s">
        <v>2521</v>
      </c>
      <c r="K566" s="662" t="s">
        <v>1423</v>
      </c>
      <c r="L566" s="664">
        <v>61.707554261744043</v>
      </c>
      <c r="M566" s="664">
        <v>4</v>
      </c>
      <c r="N566" s="665">
        <v>246.83021704697617</v>
      </c>
    </row>
    <row r="567" spans="1:14" ht="14.4" customHeight="1" x14ac:dyDescent="0.3">
      <c r="A567" s="660" t="s">
        <v>586</v>
      </c>
      <c r="B567" s="661" t="s">
        <v>587</v>
      </c>
      <c r="C567" s="662" t="s">
        <v>591</v>
      </c>
      <c r="D567" s="663" t="s">
        <v>4265</v>
      </c>
      <c r="E567" s="662" t="s">
        <v>626</v>
      </c>
      <c r="F567" s="663" t="s">
        <v>4273</v>
      </c>
      <c r="G567" s="662" t="s">
        <v>2441</v>
      </c>
      <c r="H567" s="662" t="s">
        <v>2522</v>
      </c>
      <c r="I567" s="662" t="s">
        <v>2523</v>
      </c>
      <c r="J567" s="662" t="s">
        <v>2524</v>
      </c>
      <c r="K567" s="662" t="s">
        <v>1225</v>
      </c>
      <c r="L567" s="664">
        <v>45.572531669353211</v>
      </c>
      <c r="M567" s="664">
        <v>4</v>
      </c>
      <c r="N567" s="665">
        <v>182.29012667741284</v>
      </c>
    </row>
    <row r="568" spans="1:14" ht="14.4" customHeight="1" x14ac:dyDescent="0.3">
      <c r="A568" s="660" t="s">
        <v>586</v>
      </c>
      <c r="B568" s="661" t="s">
        <v>587</v>
      </c>
      <c r="C568" s="662" t="s">
        <v>591</v>
      </c>
      <c r="D568" s="663" t="s">
        <v>4265</v>
      </c>
      <c r="E568" s="662" t="s">
        <v>626</v>
      </c>
      <c r="F568" s="663" t="s">
        <v>4273</v>
      </c>
      <c r="G568" s="662" t="s">
        <v>2441</v>
      </c>
      <c r="H568" s="662" t="s">
        <v>2525</v>
      </c>
      <c r="I568" s="662" t="s">
        <v>2526</v>
      </c>
      <c r="J568" s="662" t="s">
        <v>2527</v>
      </c>
      <c r="K568" s="662" t="s">
        <v>1229</v>
      </c>
      <c r="L568" s="664">
        <v>55.14</v>
      </c>
      <c r="M568" s="664">
        <v>1</v>
      </c>
      <c r="N568" s="665">
        <v>55.14</v>
      </c>
    </row>
    <row r="569" spans="1:14" ht="14.4" customHeight="1" x14ac:dyDescent="0.3">
      <c r="A569" s="660" t="s">
        <v>586</v>
      </c>
      <c r="B569" s="661" t="s">
        <v>587</v>
      </c>
      <c r="C569" s="662" t="s">
        <v>591</v>
      </c>
      <c r="D569" s="663" t="s">
        <v>4265</v>
      </c>
      <c r="E569" s="662" t="s">
        <v>626</v>
      </c>
      <c r="F569" s="663" t="s">
        <v>4273</v>
      </c>
      <c r="G569" s="662" t="s">
        <v>2441</v>
      </c>
      <c r="H569" s="662" t="s">
        <v>2528</v>
      </c>
      <c r="I569" s="662" t="s">
        <v>2529</v>
      </c>
      <c r="J569" s="662" t="s">
        <v>2530</v>
      </c>
      <c r="K569" s="662" t="s">
        <v>2531</v>
      </c>
      <c r="L569" s="664">
        <v>73.533333333333346</v>
      </c>
      <c r="M569" s="664">
        <v>3</v>
      </c>
      <c r="N569" s="665">
        <v>220.60000000000002</v>
      </c>
    </row>
    <row r="570" spans="1:14" ht="14.4" customHeight="1" x14ac:dyDescent="0.3">
      <c r="A570" s="660" t="s">
        <v>586</v>
      </c>
      <c r="B570" s="661" t="s">
        <v>587</v>
      </c>
      <c r="C570" s="662" t="s">
        <v>591</v>
      </c>
      <c r="D570" s="663" t="s">
        <v>4265</v>
      </c>
      <c r="E570" s="662" t="s">
        <v>626</v>
      </c>
      <c r="F570" s="663" t="s">
        <v>4273</v>
      </c>
      <c r="G570" s="662" t="s">
        <v>2441</v>
      </c>
      <c r="H570" s="662" t="s">
        <v>2532</v>
      </c>
      <c r="I570" s="662" t="s">
        <v>2533</v>
      </c>
      <c r="J570" s="662" t="s">
        <v>2534</v>
      </c>
      <c r="K570" s="662" t="s">
        <v>2535</v>
      </c>
      <c r="L570" s="664">
        <v>79.82996137482904</v>
      </c>
      <c r="M570" s="664">
        <v>4</v>
      </c>
      <c r="N570" s="665">
        <v>319.31984549931616</v>
      </c>
    </row>
    <row r="571" spans="1:14" ht="14.4" customHeight="1" x14ac:dyDescent="0.3">
      <c r="A571" s="660" t="s">
        <v>586</v>
      </c>
      <c r="B571" s="661" t="s">
        <v>587</v>
      </c>
      <c r="C571" s="662" t="s">
        <v>591</v>
      </c>
      <c r="D571" s="663" t="s">
        <v>4265</v>
      </c>
      <c r="E571" s="662" t="s">
        <v>626</v>
      </c>
      <c r="F571" s="663" t="s">
        <v>4273</v>
      </c>
      <c r="G571" s="662" t="s">
        <v>2441</v>
      </c>
      <c r="H571" s="662" t="s">
        <v>2536</v>
      </c>
      <c r="I571" s="662" t="s">
        <v>2537</v>
      </c>
      <c r="J571" s="662" t="s">
        <v>2538</v>
      </c>
      <c r="K571" s="662" t="s">
        <v>2539</v>
      </c>
      <c r="L571" s="664">
        <v>125.48</v>
      </c>
      <c r="M571" s="664">
        <v>1</v>
      </c>
      <c r="N571" s="665">
        <v>125.48</v>
      </c>
    </row>
    <row r="572" spans="1:14" ht="14.4" customHeight="1" x14ac:dyDescent="0.3">
      <c r="A572" s="660" t="s">
        <v>586</v>
      </c>
      <c r="B572" s="661" t="s">
        <v>587</v>
      </c>
      <c r="C572" s="662" t="s">
        <v>591</v>
      </c>
      <c r="D572" s="663" t="s">
        <v>4265</v>
      </c>
      <c r="E572" s="662" t="s">
        <v>626</v>
      </c>
      <c r="F572" s="663" t="s">
        <v>4273</v>
      </c>
      <c r="G572" s="662" t="s">
        <v>2441</v>
      </c>
      <c r="H572" s="662" t="s">
        <v>2540</v>
      </c>
      <c r="I572" s="662" t="s">
        <v>2541</v>
      </c>
      <c r="J572" s="662" t="s">
        <v>2542</v>
      </c>
      <c r="K572" s="662" t="s">
        <v>2543</v>
      </c>
      <c r="L572" s="664">
        <v>51.67</v>
      </c>
      <c r="M572" s="664">
        <v>1</v>
      </c>
      <c r="N572" s="665">
        <v>51.67</v>
      </c>
    </row>
    <row r="573" spans="1:14" ht="14.4" customHeight="1" x14ac:dyDescent="0.3">
      <c r="A573" s="660" t="s">
        <v>586</v>
      </c>
      <c r="B573" s="661" t="s">
        <v>587</v>
      </c>
      <c r="C573" s="662" t="s">
        <v>591</v>
      </c>
      <c r="D573" s="663" t="s">
        <v>4265</v>
      </c>
      <c r="E573" s="662" t="s">
        <v>626</v>
      </c>
      <c r="F573" s="663" t="s">
        <v>4273</v>
      </c>
      <c r="G573" s="662" t="s">
        <v>2441</v>
      </c>
      <c r="H573" s="662" t="s">
        <v>2544</v>
      </c>
      <c r="I573" s="662" t="s">
        <v>2545</v>
      </c>
      <c r="J573" s="662" t="s">
        <v>2546</v>
      </c>
      <c r="K573" s="662" t="s">
        <v>2547</v>
      </c>
      <c r="L573" s="664">
        <v>48.774326655256893</v>
      </c>
      <c r="M573" s="664">
        <v>7</v>
      </c>
      <c r="N573" s="665">
        <v>341.42028658679823</v>
      </c>
    </row>
    <row r="574" spans="1:14" ht="14.4" customHeight="1" x14ac:dyDescent="0.3">
      <c r="A574" s="660" t="s">
        <v>586</v>
      </c>
      <c r="B574" s="661" t="s">
        <v>587</v>
      </c>
      <c r="C574" s="662" t="s">
        <v>591</v>
      </c>
      <c r="D574" s="663" t="s">
        <v>4265</v>
      </c>
      <c r="E574" s="662" t="s">
        <v>626</v>
      </c>
      <c r="F574" s="663" t="s">
        <v>4273</v>
      </c>
      <c r="G574" s="662" t="s">
        <v>2441</v>
      </c>
      <c r="H574" s="662" t="s">
        <v>2548</v>
      </c>
      <c r="I574" s="662" t="s">
        <v>2549</v>
      </c>
      <c r="J574" s="662" t="s">
        <v>2550</v>
      </c>
      <c r="K574" s="662" t="s">
        <v>2551</v>
      </c>
      <c r="L574" s="664">
        <v>171.96000000000006</v>
      </c>
      <c r="M574" s="664">
        <v>1</v>
      </c>
      <c r="N574" s="665">
        <v>171.96000000000006</v>
      </c>
    </row>
    <row r="575" spans="1:14" ht="14.4" customHeight="1" x14ac:dyDescent="0.3">
      <c r="A575" s="660" t="s">
        <v>586</v>
      </c>
      <c r="B575" s="661" t="s">
        <v>587</v>
      </c>
      <c r="C575" s="662" t="s">
        <v>591</v>
      </c>
      <c r="D575" s="663" t="s">
        <v>4265</v>
      </c>
      <c r="E575" s="662" t="s">
        <v>626</v>
      </c>
      <c r="F575" s="663" t="s">
        <v>4273</v>
      </c>
      <c r="G575" s="662" t="s">
        <v>2441</v>
      </c>
      <c r="H575" s="662" t="s">
        <v>2552</v>
      </c>
      <c r="I575" s="662" t="s">
        <v>2553</v>
      </c>
      <c r="J575" s="662" t="s">
        <v>2554</v>
      </c>
      <c r="K575" s="662" t="s">
        <v>2555</v>
      </c>
      <c r="L575" s="664">
        <v>180.68</v>
      </c>
      <c r="M575" s="664">
        <v>1</v>
      </c>
      <c r="N575" s="665">
        <v>180.68</v>
      </c>
    </row>
    <row r="576" spans="1:14" ht="14.4" customHeight="1" x14ac:dyDescent="0.3">
      <c r="A576" s="660" t="s">
        <v>586</v>
      </c>
      <c r="B576" s="661" t="s">
        <v>587</v>
      </c>
      <c r="C576" s="662" t="s">
        <v>591</v>
      </c>
      <c r="D576" s="663" t="s">
        <v>4265</v>
      </c>
      <c r="E576" s="662" t="s">
        <v>626</v>
      </c>
      <c r="F576" s="663" t="s">
        <v>4273</v>
      </c>
      <c r="G576" s="662" t="s">
        <v>2441</v>
      </c>
      <c r="H576" s="662" t="s">
        <v>2556</v>
      </c>
      <c r="I576" s="662" t="s">
        <v>2557</v>
      </c>
      <c r="J576" s="662" t="s">
        <v>2558</v>
      </c>
      <c r="K576" s="662" t="s">
        <v>2559</v>
      </c>
      <c r="L576" s="664">
        <v>122.90422505083193</v>
      </c>
      <c r="M576" s="664">
        <v>7</v>
      </c>
      <c r="N576" s="665">
        <v>860.32957535582352</v>
      </c>
    </row>
    <row r="577" spans="1:14" ht="14.4" customHeight="1" x14ac:dyDescent="0.3">
      <c r="A577" s="660" t="s">
        <v>586</v>
      </c>
      <c r="B577" s="661" t="s">
        <v>587</v>
      </c>
      <c r="C577" s="662" t="s">
        <v>591</v>
      </c>
      <c r="D577" s="663" t="s">
        <v>4265</v>
      </c>
      <c r="E577" s="662" t="s">
        <v>626</v>
      </c>
      <c r="F577" s="663" t="s">
        <v>4273</v>
      </c>
      <c r="G577" s="662" t="s">
        <v>2441</v>
      </c>
      <c r="H577" s="662" t="s">
        <v>2560</v>
      </c>
      <c r="I577" s="662" t="s">
        <v>2561</v>
      </c>
      <c r="J577" s="662" t="s">
        <v>2562</v>
      </c>
      <c r="K577" s="662" t="s">
        <v>2563</v>
      </c>
      <c r="L577" s="664">
        <v>1964.0005705876763</v>
      </c>
      <c r="M577" s="664">
        <v>5</v>
      </c>
      <c r="N577" s="665">
        <v>9820.0028529383817</v>
      </c>
    </row>
    <row r="578" spans="1:14" ht="14.4" customHeight="1" x14ac:dyDescent="0.3">
      <c r="A578" s="660" t="s">
        <v>586</v>
      </c>
      <c r="B578" s="661" t="s">
        <v>587</v>
      </c>
      <c r="C578" s="662" t="s">
        <v>591</v>
      </c>
      <c r="D578" s="663" t="s">
        <v>4265</v>
      </c>
      <c r="E578" s="662" t="s">
        <v>626</v>
      </c>
      <c r="F578" s="663" t="s">
        <v>4273</v>
      </c>
      <c r="G578" s="662" t="s">
        <v>2441</v>
      </c>
      <c r="H578" s="662" t="s">
        <v>2564</v>
      </c>
      <c r="I578" s="662" t="s">
        <v>2565</v>
      </c>
      <c r="J578" s="662" t="s">
        <v>2566</v>
      </c>
      <c r="K578" s="662" t="s">
        <v>1258</v>
      </c>
      <c r="L578" s="664">
        <v>113.30994566042108</v>
      </c>
      <c r="M578" s="664">
        <v>1</v>
      </c>
      <c r="N578" s="665">
        <v>113.30994566042108</v>
      </c>
    </row>
    <row r="579" spans="1:14" ht="14.4" customHeight="1" x14ac:dyDescent="0.3">
      <c r="A579" s="660" t="s">
        <v>586</v>
      </c>
      <c r="B579" s="661" t="s">
        <v>587</v>
      </c>
      <c r="C579" s="662" t="s">
        <v>591</v>
      </c>
      <c r="D579" s="663" t="s">
        <v>4265</v>
      </c>
      <c r="E579" s="662" t="s">
        <v>626</v>
      </c>
      <c r="F579" s="663" t="s">
        <v>4273</v>
      </c>
      <c r="G579" s="662" t="s">
        <v>2441</v>
      </c>
      <c r="H579" s="662" t="s">
        <v>2567</v>
      </c>
      <c r="I579" s="662" t="s">
        <v>2568</v>
      </c>
      <c r="J579" s="662" t="s">
        <v>2453</v>
      </c>
      <c r="K579" s="662" t="s">
        <v>2569</v>
      </c>
      <c r="L579" s="664">
        <v>105.31249999999997</v>
      </c>
      <c r="M579" s="664">
        <v>16</v>
      </c>
      <c r="N579" s="665">
        <v>1684.9999999999995</v>
      </c>
    </row>
    <row r="580" spans="1:14" ht="14.4" customHeight="1" x14ac:dyDescent="0.3">
      <c r="A580" s="660" t="s">
        <v>586</v>
      </c>
      <c r="B580" s="661" t="s">
        <v>587</v>
      </c>
      <c r="C580" s="662" t="s">
        <v>591</v>
      </c>
      <c r="D580" s="663" t="s">
        <v>4265</v>
      </c>
      <c r="E580" s="662" t="s">
        <v>626</v>
      </c>
      <c r="F580" s="663" t="s">
        <v>4273</v>
      </c>
      <c r="G580" s="662" t="s">
        <v>2441</v>
      </c>
      <c r="H580" s="662" t="s">
        <v>2570</v>
      </c>
      <c r="I580" s="662" t="s">
        <v>2570</v>
      </c>
      <c r="J580" s="662" t="s">
        <v>2571</v>
      </c>
      <c r="K580" s="662" t="s">
        <v>2572</v>
      </c>
      <c r="L580" s="664">
        <v>122.02946045767493</v>
      </c>
      <c r="M580" s="664">
        <v>1</v>
      </c>
      <c r="N580" s="665">
        <v>122.02946045767493</v>
      </c>
    </row>
    <row r="581" spans="1:14" ht="14.4" customHeight="1" x14ac:dyDescent="0.3">
      <c r="A581" s="660" t="s">
        <v>586</v>
      </c>
      <c r="B581" s="661" t="s">
        <v>587</v>
      </c>
      <c r="C581" s="662" t="s">
        <v>591</v>
      </c>
      <c r="D581" s="663" t="s">
        <v>4265</v>
      </c>
      <c r="E581" s="662" t="s">
        <v>626</v>
      </c>
      <c r="F581" s="663" t="s">
        <v>4273</v>
      </c>
      <c r="G581" s="662" t="s">
        <v>2441</v>
      </c>
      <c r="H581" s="662" t="s">
        <v>2573</v>
      </c>
      <c r="I581" s="662" t="s">
        <v>2574</v>
      </c>
      <c r="J581" s="662" t="s">
        <v>2575</v>
      </c>
      <c r="K581" s="662" t="s">
        <v>2576</v>
      </c>
      <c r="L581" s="664">
        <v>337.8</v>
      </c>
      <c r="M581" s="664">
        <v>2</v>
      </c>
      <c r="N581" s="665">
        <v>675.6</v>
      </c>
    </row>
    <row r="582" spans="1:14" ht="14.4" customHeight="1" x14ac:dyDescent="0.3">
      <c r="A582" s="660" t="s">
        <v>586</v>
      </c>
      <c r="B582" s="661" t="s">
        <v>587</v>
      </c>
      <c r="C582" s="662" t="s">
        <v>591</v>
      </c>
      <c r="D582" s="663" t="s">
        <v>4265</v>
      </c>
      <c r="E582" s="662" t="s">
        <v>626</v>
      </c>
      <c r="F582" s="663" t="s">
        <v>4273</v>
      </c>
      <c r="G582" s="662" t="s">
        <v>2441</v>
      </c>
      <c r="H582" s="662" t="s">
        <v>2577</v>
      </c>
      <c r="I582" s="662" t="s">
        <v>2578</v>
      </c>
      <c r="J582" s="662" t="s">
        <v>2579</v>
      </c>
      <c r="K582" s="662" t="s">
        <v>2580</v>
      </c>
      <c r="L582" s="664">
        <v>47.33</v>
      </c>
      <c r="M582" s="664">
        <v>4</v>
      </c>
      <c r="N582" s="665">
        <v>189.32</v>
      </c>
    </row>
    <row r="583" spans="1:14" ht="14.4" customHeight="1" x14ac:dyDescent="0.3">
      <c r="A583" s="660" t="s">
        <v>586</v>
      </c>
      <c r="B583" s="661" t="s">
        <v>587</v>
      </c>
      <c r="C583" s="662" t="s">
        <v>591</v>
      </c>
      <c r="D583" s="663" t="s">
        <v>4265</v>
      </c>
      <c r="E583" s="662" t="s">
        <v>626</v>
      </c>
      <c r="F583" s="663" t="s">
        <v>4273</v>
      </c>
      <c r="G583" s="662" t="s">
        <v>2441</v>
      </c>
      <c r="H583" s="662" t="s">
        <v>2581</v>
      </c>
      <c r="I583" s="662" t="s">
        <v>2582</v>
      </c>
      <c r="J583" s="662" t="s">
        <v>2583</v>
      </c>
      <c r="K583" s="662" t="s">
        <v>2569</v>
      </c>
      <c r="L583" s="664">
        <v>49.050080964763225</v>
      </c>
      <c r="M583" s="664">
        <v>2</v>
      </c>
      <c r="N583" s="665">
        <v>98.10016192952645</v>
      </c>
    </row>
    <row r="584" spans="1:14" ht="14.4" customHeight="1" x14ac:dyDescent="0.3">
      <c r="A584" s="660" t="s">
        <v>586</v>
      </c>
      <c r="B584" s="661" t="s">
        <v>587</v>
      </c>
      <c r="C584" s="662" t="s">
        <v>591</v>
      </c>
      <c r="D584" s="663" t="s">
        <v>4265</v>
      </c>
      <c r="E584" s="662" t="s">
        <v>626</v>
      </c>
      <c r="F584" s="663" t="s">
        <v>4273</v>
      </c>
      <c r="G584" s="662" t="s">
        <v>2441</v>
      </c>
      <c r="H584" s="662" t="s">
        <v>2584</v>
      </c>
      <c r="I584" s="662" t="s">
        <v>2585</v>
      </c>
      <c r="J584" s="662" t="s">
        <v>2586</v>
      </c>
      <c r="K584" s="662" t="s">
        <v>2587</v>
      </c>
      <c r="L584" s="664">
        <v>98.07</v>
      </c>
      <c r="M584" s="664">
        <v>3</v>
      </c>
      <c r="N584" s="665">
        <v>294.20999999999998</v>
      </c>
    </row>
    <row r="585" spans="1:14" ht="14.4" customHeight="1" x14ac:dyDescent="0.3">
      <c r="A585" s="660" t="s">
        <v>586</v>
      </c>
      <c r="B585" s="661" t="s">
        <v>587</v>
      </c>
      <c r="C585" s="662" t="s">
        <v>591</v>
      </c>
      <c r="D585" s="663" t="s">
        <v>4265</v>
      </c>
      <c r="E585" s="662" t="s">
        <v>626</v>
      </c>
      <c r="F585" s="663" t="s">
        <v>4273</v>
      </c>
      <c r="G585" s="662" t="s">
        <v>2441</v>
      </c>
      <c r="H585" s="662" t="s">
        <v>2588</v>
      </c>
      <c r="I585" s="662" t="s">
        <v>2589</v>
      </c>
      <c r="J585" s="662" t="s">
        <v>2590</v>
      </c>
      <c r="K585" s="662" t="s">
        <v>2591</v>
      </c>
      <c r="L585" s="664">
        <v>66.839999999999989</v>
      </c>
      <c r="M585" s="664">
        <v>1</v>
      </c>
      <c r="N585" s="665">
        <v>66.839999999999989</v>
      </c>
    </row>
    <row r="586" spans="1:14" ht="14.4" customHeight="1" x14ac:dyDescent="0.3">
      <c r="A586" s="660" t="s">
        <v>586</v>
      </c>
      <c r="B586" s="661" t="s">
        <v>587</v>
      </c>
      <c r="C586" s="662" t="s">
        <v>591</v>
      </c>
      <c r="D586" s="663" t="s">
        <v>4265</v>
      </c>
      <c r="E586" s="662" t="s">
        <v>626</v>
      </c>
      <c r="F586" s="663" t="s">
        <v>4273</v>
      </c>
      <c r="G586" s="662" t="s">
        <v>2441</v>
      </c>
      <c r="H586" s="662" t="s">
        <v>2592</v>
      </c>
      <c r="I586" s="662" t="s">
        <v>2593</v>
      </c>
      <c r="J586" s="662" t="s">
        <v>2594</v>
      </c>
      <c r="K586" s="662" t="s">
        <v>2595</v>
      </c>
      <c r="L586" s="664">
        <v>55.460479697955009</v>
      </c>
      <c r="M586" s="664">
        <v>21</v>
      </c>
      <c r="N586" s="665">
        <v>1164.6700736570551</v>
      </c>
    </row>
    <row r="587" spans="1:14" ht="14.4" customHeight="1" x14ac:dyDescent="0.3">
      <c r="A587" s="660" t="s">
        <v>586</v>
      </c>
      <c r="B587" s="661" t="s">
        <v>587</v>
      </c>
      <c r="C587" s="662" t="s">
        <v>591</v>
      </c>
      <c r="D587" s="663" t="s">
        <v>4265</v>
      </c>
      <c r="E587" s="662" t="s">
        <v>626</v>
      </c>
      <c r="F587" s="663" t="s">
        <v>4273</v>
      </c>
      <c r="G587" s="662" t="s">
        <v>2441</v>
      </c>
      <c r="H587" s="662" t="s">
        <v>2596</v>
      </c>
      <c r="I587" s="662" t="s">
        <v>2597</v>
      </c>
      <c r="J587" s="662" t="s">
        <v>2598</v>
      </c>
      <c r="K587" s="662" t="s">
        <v>1225</v>
      </c>
      <c r="L587" s="664">
        <v>89.25</v>
      </c>
      <c r="M587" s="664">
        <v>1</v>
      </c>
      <c r="N587" s="665">
        <v>89.25</v>
      </c>
    </row>
    <row r="588" spans="1:14" ht="14.4" customHeight="1" x14ac:dyDescent="0.3">
      <c r="A588" s="660" t="s">
        <v>586</v>
      </c>
      <c r="B588" s="661" t="s">
        <v>587</v>
      </c>
      <c r="C588" s="662" t="s">
        <v>591</v>
      </c>
      <c r="D588" s="663" t="s">
        <v>4265</v>
      </c>
      <c r="E588" s="662" t="s">
        <v>626</v>
      </c>
      <c r="F588" s="663" t="s">
        <v>4273</v>
      </c>
      <c r="G588" s="662" t="s">
        <v>2441</v>
      </c>
      <c r="H588" s="662" t="s">
        <v>2599</v>
      </c>
      <c r="I588" s="662" t="s">
        <v>2600</v>
      </c>
      <c r="J588" s="662" t="s">
        <v>2601</v>
      </c>
      <c r="K588" s="662" t="s">
        <v>2602</v>
      </c>
      <c r="L588" s="664">
        <v>135.47</v>
      </c>
      <c r="M588" s="664">
        <v>3</v>
      </c>
      <c r="N588" s="665">
        <v>406.40999999999997</v>
      </c>
    </row>
    <row r="589" spans="1:14" ht="14.4" customHeight="1" x14ac:dyDescent="0.3">
      <c r="A589" s="660" t="s">
        <v>586</v>
      </c>
      <c r="B589" s="661" t="s">
        <v>587</v>
      </c>
      <c r="C589" s="662" t="s">
        <v>591</v>
      </c>
      <c r="D589" s="663" t="s">
        <v>4265</v>
      </c>
      <c r="E589" s="662" t="s">
        <v>626</v>
      </c>
      <c r="F589" s="663" t="s">
        <v>4273</v>
      </c>
      <c r="G589" s="662" t="s">
        <v>2441</v>
      </c>
      <c r="H589" s="662" t="s">
        <v>2603</v>
      </c>
      <c r="I589" s="662" t="s">
        <v>2604</v>
      </c>
      <c r="J589" s="662" t="s">
        <v>2605</v>
      </c>
      <c r="K589" s="662" t="s">
        <v>2606</v>
      </c>
      <c r="L589" s="664">
        <v>470.19</v>
      </c>
      <c r="M589" s="664">
        <v>1</v>
      </c>
      <c r="N589" s="665">
        <v>470.19</v>
      </c>
    </row>
    <row r="590" spans="1:14" ht="14.4" customHeight="1" x14ac:dyDescent="0.3">
      <c r="A590" s="660" t="s">
        <v>586</v>
      </c>
      <c r="B590" s="661" t="s">
        <v>587</v>
      </c>
      <c r="C590" s="662" t="s">
        <v>591</v>
      </c>
      <c r="D590" s="663" t="s">
        <v>4265</v>
      </c>
      <c r="E590" s="662" t="s">
        <v>626</v>
      </c>
      <c r="F590" s="663" t="s">
        <v>4273</v>
      </c>
      <c r="G590" s="662" t="s">
        <v>2441</v>
      </c>
      <c r="H590" s="662" t="s">
        <v>2607</v>
      </c>
      <c r="I590" s="662" t="s">
        <v>2608</v>
      </c>
      <c r="J590" s="662" t="s">
        <v>2605</v>
      </c>
      <c r="K590" s="662" t="s">
        <v>1239</v>
      </c>
      <c r="L590" s="664">
        <v>151.33999999999997</v>
      </c>
      <c r="M590" s="664">
        <v>4</v>
      </c>
      <c r="N590" s="665">
        <v>605.3599999999999</v>
      </c>
    </row>
    <row r="591" spans="1:14" ht="14.4" customHeight="1" x14ac:dyDescent="0.3">
      <c r="A591" s="660" t="s">
        <v>586</v>
      </c>
      <c r="B591" s="661" t="s">
        <v>587</v>
      </c>
      <c r="C591" s="662" t="s">
        <v>591</v>
      </c>
      <c r="D591" s="663" t="s">
        <v>4265</v>
      </c>
      <c r="E591" s="662" t="s">
        <v>626</v>
      </c>
      <c r="F591" s="663" t="s">
        <v>4273</v>
      </c>
      <c r="G591" s="662" t="s">
        <v>2441</v>
      </c>
      <c r="H591" s="662" t="s">
        <v>2609</v>
      </c>
      <c r="I591" s="662" t="s">
        <v>2610</v>
      </c>
      <c r="J591" s="662" t="s">
        <v>2611</v>
      </c>
      <c r="K591" s="662" t="s">
        <v>2612</v>
      </c>
      <c r="L591" s="664">
        <v>256.79472230434806</v>
      </c>
      <c r="M591" s="664">
        <v>4</v>
      </c>
      <c r="N591" s="665">
        <v>1027.1788892173922</v>
      </c>
    </row>
    <row r="592" spans="1:14" ht="14.4" customHeight="1" x14ac:dyDescent="0.3">
      <c r="A592" s="660" t="s">
        <v>586</v>
      </c>
      <c r="B592" s="661" t="s">
        <v>587</v>
      </c>
      <c r="C592" s="662" t="s">
        <v>591</v>
      </c>
      <c r="D592" s="663" t="s">
        <v>4265</v>
      </c>
      <c r="E592" s="662" t="s">
        <v>626</v>
      </c>
      <c r="F592" s="663" t="s">
        <v>4273</v>
      </c>
      <c r="G592" s="662" t="s">
        <v>2441</v>
      </c>
      <c r="H592" s="662" t="s">
        <v>2613</v>
      </c>
      <c r="I592" s="662" t="s">
        <v>2614</v>
      </c>
      <c r="J592" s="662" t="s">
        <v>2615</v>
      </c>
      <c r="K592" s="662" t="s">
        <v>2616</v>
      </c>
      <c r="L592" s="664">
        <v>26.110000000000003</v>
      </c>
      <c r="M592" s="664">
        <v>1</v>
      </c>
      <c r="N592" s="665">
        <v>26.110000000000003</v>
      </c>
    </row>
    <row r="593" spans="1:14" ht="14.4" customHeight="1" x14ac:dyDescent="0.3">
      <c r="A593" s="660" t="s">
        <v>586</v>
      </c>
      <c r="B593" s="661" t="s">
        <v>587</v>
      </c>
      <c r="C593" s="662" t="s">
        <v>591</v>
      </c>
      <c r="D593" s="663" t="s">
        <v>4265</v>
      </c>
      <c r="E593" s="662" t="s">
        <v>626</v>
      </c>
      <c r="F593" s="663" t="s">
        <v>4273</v>
      </c>
      <c r="G593" s="662" t="s">
        <v>2441</v>
      </c>
      <c r="H593" s="662" t="s">
        <v>2617</v>
      </c>
      <c r="I593" s="662" t="s">
        <v>2618</v>
      </c>
      <c r="J593" s="662" t="s">
        <v>2619</v>
      </c>
      <c r="K593" s="662" t="s">
        <v>2620</v>
      </c>
      <c r="L593" s="664">
        <v>46.220174780484484</v>
      </c>
      <c r="M593" s="664">
        <v>1</v>
      </c>
      <c r="N593" s="665">
        <v>46.220174780484484</v>
      </c>
    </row>
    <row r="594" spans="1:14" ht="14.4" customHeight="1" x14ac:dyDescent="0.3">
      <c r="A594" s="660" t="s">
        <v>586</v>
      </c>
      <c r="B594" s="661" t="s">
        <v>587</v>
      </c>
      <c r="C594" s="662" t="s">
        <v>591</v>
      </c>
      <c r="D594" s="663" t="s">
        <v>4265</v>
      </c>
      <c r="E594" s="662" t="s">
        <v>626</v>
      </c>
      <c r="F594" s="663" t="s">
        <v>4273</v>
      </c>
      <c r="G594" s="662" t="s">
        <v>2441</v>
      </c>
      <c r="H594" s="662" t="s">
        <v>2621</v>
      </c>
      <c r="I594" s="662" t="s">
        <v>2622</v>
      </c>
      <c r="J594" s="662" t="s">
        <v>2623</v>
      </c>
      <c r="K594" s="662" t="s">
        <v>630</v>
      </c>
      <c r="L594" s="664">
        <v>65.477203214586993</v>
      </c>
      <c r="M594" s="664">
        <v>7</v>
      </c>
      <c r="N594" s="665">
        <v>458.34042250210894</v>
      </c>
    </row>
    <row r="595" spans="1:14" ht="14.4" customHeight="1" x14ac:dyDescent="0.3">
      <c r="A595" s="660" t="s">
        <v>586</v>
      </c>
      <c r="B595" s="661" t="s">
        <v>587</v>
      </c>
      <c r="C595" s="662" t="s">
        <v>591</v>
      </c>
      <c r="D595" s="663" t="s">
        <v>4265</v>
      </c>
      <c r="E595" s="662" t="s">
        <v>626</v>
      </c>
      <c r="F595" s="663" t="s">
        <v>4273</v>
      </c>
      <c r="G595" s="662" t="s">
        <v>2441</v>
      </c>
      <c r="H595" s="662" t="s">
        <v>2624</v>
      </c>
      <c r="I595" s="662" t="s">
        <v>2625</v>
      </c>
      <c r="J595" s="662" t="s">
        <v>812</v>
      </c>
      <c r="K595" s="662" t="s">
        <v>2626</v>
      </c>
      <c r="L595" s="664">
        <v>74.109999999999985</v>
      </c>
      <c r="M595" s="664">
        <v>2</v>
      </c>
      <c r="N595" s="665">
        <v>148.21999999999997</v>
      </c>
    </row>
    <row r="596" spans="1:14" ht="14.4" customHeight="1" x14ac:dyDescent="0.3">
      <c r="A596" s="660" t="s">
        <v>586</v>
      </c>
      <c r="B596" s="661" t="s">
        <v>587</v>
      </c>
      <c r="C596" s="662" t="s">
        <v>591</v>
      </c>
      <c r="D596" s="663" t="s">
        <v>4265</v>
      </c>
      <c r="E596" s="662" t="s">
        <v>626</v>
      </c>
      <c r="F596" s="663" t="s">
        <v>4273</v>
      </c>
      <c r="G596" s="662" t="s">
        <v>2441</v>
      </c>
      <c r="H596" s="662" t="s">
        <v>2627</v>
      </c>
      <c r="I596" s="662" t="s">
        <v>2628</v>
      </c>
      <c r="J596" s="662" t="s">
        <v>2629</v>
      </c>
      <c r="K596" s="662" t="s">
        <v>2630</v>
      </c>
      <c r="L596" s="664">
        <v>92.855303063678974</v>
      </c>
      <c r="M596" s="664">
        <v>17</v>
      </c>
      <c r="N596" s="665">
        <v>1578.5401520825426</v>
      </c>
    </row>
    <row r="597" spans="1:14" ht="14.4" customHeight="1" x14ac:dyDescent="0.3">
      <c r="A597" s="660" t="s">
        <v>586</v>
      </c>
      <c r="B597" s="661" t="s">
        <v>587</v>
      </c>
      <c r="C597" s="662" t="s">
        <v>591</v>
      </c>
      <c r="D597" s="663" t="s">
        <v>4265</v>
      </c>
      <c r="E597" s="662" t="s">
        <v>626</v>
      </c>
      <c r="F597" s="663" t="s">
        <v>4273</v>
      </c>
      <c r="G597" s="662" t="s">
        <v>2441</v>
      </c>
      <c r="H597" s="662" t="s">
        <v>2631</v>
      </c>
      <c r="I597" s="662" t="s">
        <v>2631</v>
      </c>
      <c r="J597" s="662" t="s">
        <v>2632</v>
      </c>
      <c r="K597" s="662" t="s">
        <v>2633</v>
      </c>
      <c r="L597" s="664">
        <v>112.95999297591864</v>
      </c>
      <c r="M597" s="664">
        <v>3</v>
      </c>
      <c r="N597" s="665">
        <v>338.87997892775593</v>
      </c>
    </row>
    <row r="598" spans="1:14" ht="14.4" customHeight="1" x14ac:dyDescent="0.3">
      <c r="A598" s="660" t="s">
        <v>586</v>
      </c>
      <c r="B598" s="661" t="s">
        <v>587</v>
      </c>
      <c r="C598" s="662" t="s">
        <v>591</v>
      </c>
      <c r="D598" s="663" t="s">
        <v>4265</v>
      </c>
      <c r="E598" s="662" t="s">
        <v>626</v>
      </c>
      <c r="F598" s="663" t="s">
        <v>4273</v>
      </c>
      <c r="G598" s="662" t="s">
        <v>2441</v>
      </c>
      <c r="H598" s="662" t="s">
        <v>2634</v>
      </c>
      <c r="I598" s="662" t="s">
        <v>2635</v>
      </c>
      <c r="J598" s="662" t="s">
        <v>2636</v>
      </c>
      <c r="K598" s="662" t="s">
        <v>2637</v>
      </c>
      <c r="L598" s="664">
        <v>249.9509763929492</v>
      </c>
      <c r="M598" s="664">
        <v>3</v>
      </c>
      <c r="N598" s="665">
        <v>749.8529291788476</v>
      </c>
    </row>
    <row r="599" spans="1:14" ht="14.4" customHeight="1" x14ac:dyDescent="0.3">
      <c r="A599" s="660" t="s">
        <v>586</v>
      </c>
      <c r="B599" s="661" t="s">
        <v>587</v>
      </c>
      <c r="C599" s="662" t="s">
        <v>591</v>
      </c>
      <c r="D599" s="663" t="s">
        <v>4265</v>
      </c>
      <c r="E599" s="662" t="s">
        <v>626</v>
      </c>
      <c r="F599" s="663" t="s">
        <v>4273</v>
      </c>
      <c r="G599" s="662" t="s">
        <v>2441</v>
      </c>
      <c r="H599" s="662" t="s">
        <v>2638</v>
      </c>
      <c r="I599" s="662" t="s">
        <v>2639</v>
      </c>
      <c r="J599" s="662" t="s">
        <v>2640</v>
      </c>
      <c r="K599" s="662" t="s">
        <v>2641</v>
      </c>
      <c r="L599" s="664">
        <v>52.583464390527077</v>
      </c>
      <c r="M599" s="664">
        <v>3</v>
      </c>
      <c r="N599" s="665">
        <v>157.75039317158124</v>
      </c>
    </row>
    <row r="600" spans="1:14" ht="14.4" customHeight="1" x14ac:dyDescent="0.3">
      <c r="A600" s="660" t="s">
        <v>586</v>
      </c>
      <c r="B600" s="661" t="s">
        <v>587</v>
      </c>
      <c r="C600" s="662" t="s">
        <v>591</v>
      </c>
      <c r="D600" s="663" t="s">
        <v>4265</v>
      </c>
      <c r="E600" s="662" t="s">
        <v>626</v>
      </c>
      <c r="F600" s="663" t="s">
        <v>4273</v>
      </c>
      <c r="G600" s="662" t="s">
        <v>2441</v>
      </c>
      <c r="H600" s="662" t="s">
        <v>2642</v>
      </c>
      <c r="I600" s="662" t="s">
        <v>2643</v>
      </c>
      <c r="J600" s="662" t="s">
        <v>2513</v>
      </c>
      <c r="K600" s="662" t="s">
        <v>2644</v>
      </c>
      <c r="L600" s="664">
        <v>73.030279565966424</v>
      </c>
      <c r="M600" s="664">
        <v>2</v>
      </c>
      <c r="N600" s="665">
        <v>146.06055913193285</v>
      </c>
    </row>
    <row r="601" spans="1:14" ht="14.4" customHeight="1" x14ac:dyDescent="0.3">
      <c r="A601" s="660" t="s">
        <v>586</v>
      </c>
      <c r="B601" s="661" t="s">
        <v>587</v>
      </c>
      <c r="C601" s="662" t="s">
        <v>591</v>
      </c>
      <c r="D601" s="663" t="s">
        <v>4265</v>
      </c>
      <c r="E601" s="662" t="s">
        <v>626</v>
      </c>
      <c r="F601" s="663" t="s">
        <v>4273</v>
      </c>
      <c r="G601" s="662" t="s">
        <v>2441</v>
      </c>
      <c r="H601" s="662" t="s">
        <v>2645</v>
      </c>
      <c r="I601" s="662" t="s">
        <v>2646</v>
      </c>
      <c r="J601" s="662" t="s">
        <v>2647</v>
      </c>
      <c r="K601" s="662" t="s">
        <v>2648</v>
      </c>
      <c r="L601" s="664">
        <v>869.27000000000032</v>
      </c>
      <c r="M601" s="664">
        <v>1</v>
      </c>
      <c r="N601" s="665">
        <v>869.27000000000032</v>
      </c>
    </row>
    <row r="602" spans="1:14" ht="14.4" customHeight="1" x14ac:dyDescent="0.3">
      <c r="A602" s="660" t="s">
        <v>586</v>
      </c>
      <c r="B602" s="661" t="s">
        <v>587</v>
      </c>
      <c r="C602" s="662" t="s">
        <v>591</v>
      </c>
      <c r="D602" s="663" t="s">
        <v>4265</v>
      </c>
      <c r="E602" s="662" t="s">
        <v>626</v>
      </c>
      <c r="F602" s="663" t="s">
        <v>4273</v>
      </c>
      <c r="G602" s="662" t="s">
        <v>2441</v>
      </c>
      <c r="H602" s="662" t="s">
        <v>2649</v>
      </c>
      <c r="I602" s="662" t="s">
        <v>2650</v>
      </c>
      <c r="J602" s="662" t="s">
        <v>2464</v>
      </c>
      <c r="K602" s="662" t="s">
        <v>2651</v>
      </c>
      <c r="L602" s="664">
        <v>377.15241990332794</v>
      </c>
      <c r="M602" s="664">
        <v>1</v>
      </c>
      <c r="N602" s="665">
        <v>377.15241990332794</v>
      </c>
    </row>
    <row r="603" spans="1:14" ht="14.4" customHeight="1" x14ac:dyDescent="0.3">
      <c r="A603" s="660" t="s">
        <v>586</v>
      </c>
      <c r="B603" s="661" t="s">
        <v>587</v>
      </c>
      <c r="C603" s="662" t="s">
        <v>591</v>
      </c>
      <c r="D603" s="663" t="s">
        <v>4265</v>
      </c>
      <c r="E603" s="662" t="s">
        <v>626</v>
      </c>
      <c r="F603" s="663" t="s">
        <v>4273</v>
      </c>
      <c r="G603" s="662" t="s">
        <v>2441</v>
      </c>
      <c r="H603" s="662" t="s">
        <v>2652</v>
      </c>
      <c r="I603" s="662" t="s">
        <v>2653</v>
      </c>
      <c r="J603" s="662" t="s">
        <v>2654</v>
      </c>
      <c r="K603" s="662" t="s">
        <v>2655</v>
      </c>
      <c r="L603" s="664">
        <v>70.955875660565496</v>
      </c>
      <c r="M603" s="664">
        <v>579</v>
      </c>
      <c r="N603" s="665">
        <v>41083.452007467422</v>
      </c>
    </row>
    <row r="604" spans="1:14" ht="14.4" customHeight="1" x14ac:dyDescent="0.3">
      <c r="A604" s="660" t="s">
        <v>586</v>
      </c>
      <c r="B604" s="661" t="s">
        <v>587</v>
      </c>
      <c r="C604" s="662" t="s">
        <v>591</v>
      </c>
      <c r="D604" s="663" t="s">
        <v>4265</v>
      </c>
      <c r="E604" s="662" t="s">
        <v>626</v>
      </c>
      <c r="F604" s="663" t="s">
        <v>4273</v>
      </c>
      <c r="G604" s="662" t="s">
        <v>2441</v>
      </c>
      <c r="H604" s="662" t="s">
        <v>2656</v>
      </c>
      <c r="I604" s="662" t="s">
        <v>2657</v>
      </c>
      <c r="J604" s="662" t="s">
        <v>2658</v>
      </c>
      <c r="K604" s="662" t="s">
        <v>2659</v>
      </c>
      <c r="L604" s="664">
        <v>18.890000000000004</v>
      </c>
      <c r="M604" s="664">
        <v>1</v>
      </c>
      <c r="N604" s="665">
        <v>18.890000000000004</v>
      </c>
    </row>
    <row r="605" spans="1:14" ht="14.4" customHeight="1" x14ac:dyDescent="0.3">
      <c r="A605" s="660" t="s">
        <v>586</v>
      </c>
      <c r="B605" s="661" t="s">
        <v>587</v>
      </c>
      <c r="C605" s="662" t="s">
        <v>591</v>
      </c>
      <c r="D605" s="663" t="s">
        <v>4265</v>
      </c>
      <c r="E605" s="662" t="s">
        <v>626</v>
      </c>
      <c r="F605" s="663" t="s">
        <v>4273</v>
      </c>
      <c r="G605" s="662" t="s">
        <v>2441</v>
      </c>
      <c r="H605" s="662" t="s">
        <v>2660</v>
      </c>
      <c r="I605" s="662" t="s">
        <v>2661</v>
      </c>
      <c r="J605" s="662" t="s">
        <v>2662</v>
      </c>
      <c r="K605" s="662" t="s">
        <v>2663</v>
      </c>
      <c r="L605" s="664">
        <v>116.83666666666666</v>
      </c>
      <c r="M605" s="664">
        <v>3</v>
      </c>
      <c r="N605" s="665">
        <v>350.51</v>
      </c>
    </row>
    <row r="606" spans="1:14" ht="14.4" customHeight="1" x14ac:dyDescent="0.3">
      <c r="A606" s="660" t="s">
        <v>586</v>
      </c>
      <c r="B606" s="661" t="s">
        <v>587</v>
      </c>
      <c r="C606" s="662" t="s">
        <v>591</v>
      </c>
      <c r="D606" s="663" t="s">
        <v>4265</v>
      </c>
      <c r="E606" s="662" t="s">
        <v>626</v>
      </c>
      <c r="F606" s="663" t="s">
        <v>4273</v>
      </c>
      <c r="G606" s="662" t="s">
        <v>2441</v>
      </c>
      <c r="H606" s="662" t="s">
        <v>2664</v>
      </c>
      <c r="I606" s="662" t="s">
        <v>2665</v>
      </c>
      <c r="J606" s="662" t="s">
        <v>2666</v>
      </c>
      <c r="K606" s="662" t="s">
        <v>2667</v>
      </c>
      <c r="L606" s="664">
        <v>46.839999999999989</v>
      </c>
      <c r="M606" s="664">
        <v>2</v>
      </c>
      <c r="N606" s="665">
        <v>93.679999999999978</v>
      </c>
    </row>
    <row r="607" spans="1:14" ht="14.4" customHeight="1" x14ac:dyDescent="0.3">
      <c r="A607" s="660" t="s">
        <v>586</v>
      </c>
      <c r="B607" s="661" t="s">
        <v>587</v>
      </c>
      <c r="C607" s="662" t="s">
        <v>591</v>
      </c>
      <c r="D607" s="663" t="s">
        <v>4265</v>
      </c>
      <c r="E607" s="662" t="s">
        <v>626</v>
      </c>
      <c r="F607" s="663" t="s">
        <v>4273</v>
      </c>
      <c r="G607" s="662" t="s">
        <v>2441</v>
      </c>
      <c r="H607" s="662" t="s">
        <v>2668</v>
      </c>
      <c r="I607" s="662" t="s">
        <v>2669</v>
      </c>
      <c r="J607" s="662" t="s">
        <v>2670</v>
      </c>
      <c r="K607" s="662" t="s">
        <v>649</v>
      </c>
      <c r="L607" s="664">
        <v>129.47</v>
      </c>
      <c r="M607" s="664">
        <v>1</v>
      </c>
      <c r="N607" s="665">
        <v>129.47</v>
      </c>
    </row>
    <row r="608" spans="1:14" ht="14.4" customHeight="1" x14ac:dyDescent="0.3">
      <c r="A608" s="660" t="s">
        <v>586</v>
      </c>
      <c r="B608" s="661" t="s">
        <v>587</v>
      </c>
      <c r="C608" s="662" t="s">
        <v>591</v>
      </c>
      <c r="D608" s="663" t="s">
        <v>4265</v>
      </c>
      <c r="E608" s="662" t="s">
        <v>626</v>
      </c>
      <c r="F608" s="663" t="s">
        <v>4273</v>
      </c>
      <c r="G608" s="662" t="s">
        <v>2441</v>
      </c>
      <c r="H608" s="662" t="s">
        <v>2671</v>
      </c>
      <c r="I608" s="662" t="s">
        <v>2672</v>
      </c>
      <c r="J608" s="662" t="s">
        <v>2673</v>
      </c>
      <c r="K608" s="662" t="s">
        <v>1229</v>
      </c>
      <c r="L608" s="664">
        <v>98.080323793026622</v>
      </c>
      <c r="M608" s="664">
        <v>1</v>
      </c>
      <c r="N608" s="665">
        <v>98.080323793026622</v>
      </c>
    </row>
    <row r="609" spans="1:14" ht="14.4" customHeight="1" x14ac:dyDescent="0.3">
      <c r="A609" s="660" t="s">
        <v>586</v>
      </c>
      <c r="B609" s="661" t="s">
        <v>587</v>
      </c>
      <c r="C609" s="662" t="s">
        <v>591</v>
      </c>
      <c r="D609" s="663" t="s">
        <v>4265</v>
      </c>
      <c r="E609" s="662" t="s">
        <v>626</v>
      </c>
      <c r="F609" s="663" t="s">
        <v>4273</v>
      </c>
      <c r="G609" s="662" t="s">
        <v>2441</v>
      </c>
      <c r="H609" s="662" t="s">
        <v>2674</v>
      </c>
      <c r="I609" s="662" t="s">
        <v>2675</v>
      </c>
      <c r="J609" s="662" t="s">
        <v>2676</v>
      </c>
      <c r="K609" s="662" t="s">
        <v>1229</v>
      </c>
      <c r="L609" s="664">
        <v>41.379983334814611</v>
      </c>
      <c r="M609" s="664">
        <v>3</v>
      </c>
      <c r="N609" s="665">
        <v>124.13995000444383</v>
      </c>
    </row>
    <row r="610" spans="1:14" ht="14.4" customHeight="1" x14ac:dyDescent="0.3">
      <c r="A610" s="660" t="s">
        <v>586</v>
      </c>
      <c r="B610" s="661" t="s">
        <v>587</v>
      </c>
      <c r="C610" s="662" t="s">
        <v>591</v>
      </c>
      <c r="D610" s="663" t="s">
        <v>4265</v>
      </c>
      <c r="E610" s="662" t="s">
        <v>626</v>
      </c>
      <c r="F610" s="663" t="s">
        <v>4273</v>
      </c>
      <c r="G610" s="662" t="s">
        <v>2441</v>
      </c>
      <c r="H610" s="662" t="s">
        <v>2677</v>
      </c>
      <c r="I610" s="662" t="s">
        <v>2678</v>
      </c>
      <c r="J610" s="662" t="s">
        <v>2679</v>
      </c>
      <c r="K610" s="662" t="s">
        <v>2680</v>
      </c>
      <c r="L610" s="664">
        <v>163.14870740022255</v>
      </c>
      <c r="M610" s="664">
        <v>1</v>
      </c>
      <c r="N610" s="665">
        <v>163.14870740022255</v>
      </c>
    </row>
    <row r="611" spans="1:14" ht="14.4" customHeight="1" x14ac:dyDescent="0.3">
      <c r="A611" s="660" t="s">
        <v>586</v>
      </c>
      <c r="B611" s="661" t="s">
        <v>587</v>
      </c>
      <c r="C611" s="662" t="s">
        <v>591</v>
      </c>
      <c r="D611" s="663" t="s">
        <v>4265</v>
      </c>
      <c r="E611" s="662" t="s">
        <v>626</v>
      </c>
      <c r="F611" s="663" t="s">
        <v>4273</v>
      </c>
      <c r="G611" s="662" t="s">
        <v>2441</v>
      </c>
      <c r="H611" s="662" t="s">
        <v>2681</v>
      </c>
      <c r="I611" s="662" t="s">
        <v>2682</v>
      </c>
      <c r="J611" s="662" t="s">
        <v>2453</v>
      </c>
      <c r="K611" s="662" t="s">
        <v>2683</v>
      </c>
      <c r="L611" s="664">
        <v>275.20922493685805</v>
      </c>
      <c r="M611" s="664">
        <v>17</v>
      </c>
      <c r="N611" s="665">
        <v>4678.5568239265867</v>
      </c>
    </row>
    <row r="612" spans="1:14" ht="14.4" customHeight="1" x14ac:dyDescent="0.3">
      <c r="A612" s="660" t="s">
        <v>586</v>
      </c>
      <c r="B612" s="661" t="s">
        <v>587</v>
      </c>
      <c r="C612" s="662" t="s">
        <v>591</v>
      </c>
      <c r="D612" s="663" t="s">
        <v>4265</v>
      </c>
      <c r="E612" s="662" t="s">
        <v>626</v>
      </c>
      <c r="F612" s="663" t="s">
        <v>4273</v>
      </c>
      <c r="G612" s="662" t="s">
        <v>2441</v>
      </c>
      <c r="H612" s="662" t="s">
        <v>2684</v>
      </c>
      <c r="I612" s="662" t="s">
        <v>2685</v>
      </c>
      <c r="J612" s="662" t="s">
        <v>2457</v>
      </c>
      <c r="K612" s="662" t="s">
        <v>2686</v>
      </c>
      <c r="L612" s="664">
        <v>224.46009179961288</v>
      </c>
      <c r="M612" s="664">
        <v>17</v>
      </c>
      <c r="N612" s="665">
        <v>3815.8215605934192</v>
      </c>
    </row>
    <row r="613" spans="1:14" ht="14.4" customHeight="1" x14ac:dyDescent="0.3">
      <c r="A613" s="660" t="s">
        <v>586</v>
      </c>
      <c r="B613" s="661" t="s">
        <v>587</v>
      </c>
      <c r="C613" s="662" t="s">
        <v>591</v>
      </c>
      <c r="D613" s="663" t="s">
        <v>4265</v>
      </c>
      <c r="E613" s="662" t="s">
        <v>626</v>
      </c>
      <c r="F613" s="663" t="s">
        <v>4273</v>
      </c>
      <c r="G613" s="662" t="s">
        <v>2441</v>
      </c>
      <c r="H613" s="662" t="s">
        <v>2687</v>
      </c>
      <c r="I613" s="662" t="s">
        <v>2688</v>
      </c>
      <c r="J613" s="662" t="s">
        <v>2479</v>
      </c>
      <c r="K613" s="662" t="s">
        <v>2689</v>
      </c>
      <c r="L613" s="664">
        <v>356.49986817097806</v>
      </c>
      <c r="M613" s="664">
        <v>131</v>
      </c>
      <c r="N613" s="665">
        <v>46701.482730398129</v>
      </c>
    </row>
    <row r="614" spans="1:14" ht="14.4" customHeight="1" x14ac:dyDescent="0.3">
      <c r="A614" s="660" t="s">
        <v>586</v>
      </c>
      <c r="B614" s="661" t="s">
        <v>587</v>
      </c>
      <c r="C614" s="662" t="s">
        <v>591</v>
      </c>
      <c r="D614" s="663" t="s">
        <v>4265</v>
      </c>
      <c r="E614" s="662" t="s">
        <v>626</v>
      </c>
      <c r="F614" s="663" t="s">
        <v>4273</v>
      </c>
      <c r="G614" s="662" t="s">
        <v>2441</v>
      </c>
      <c r="H614" s="662" t="s">
        <v>2690</v>
      </c>
      <c r="I614" s="662" t="s">
        <v>2691</v>
      </c>
      <c r="J614" s="662" t="s">
        <v>2479</v>
      </c>
      <c r="K614" s="662" t="s">
        <v>2692</v>
      </c>
      <c r="L614" s="664">
        <v>421.35409935417636</v>
      </c>
      <c r="M614" s="664">
        <v>118</v>
      </c>
      <c r="N614" s="665">
        <v>49719.783723792811</v>
      </c>
    </row>
    <row r="615" spans="1:14" ht="14.4" customHeight="1" x14ac:dyDescent="0.3">
      <c r="A615" s="660" t="s">
        <v>586</v>
      </c>
      <c r="B615" s="661" t="s">
        <v>587</v>
      </c>
      <c r="C615" s="662" t="s">
        <v>591</v>
      </c>
      <c r="D615" s="663" t="s">
        <v>4265</v>
      </c>
      <c r="E615" s="662" t="s">
        <v>626</v>
      </c>
      <c r="F615" s="663" t="s">
        <v>4273</v>
      </c>
      <c r="G615" s="662" t="s">
        <v>2441</v>
      </c>
      <c r="H615" s="662" t="s">
        <v>2693</v>
      </c>
      <c r="I615" s="662" t="s">
        <v>2694</v>
      </c>
      <c r="J615" s="662" t="s">
        <v>2695</v>
      </c>
      <c r="K615" s="662" t="s">
        <v>2696</v>
      </c>
      <c r="L615" s="664">
        <v>254.5199999999999</v>
      </c>
      <c r="M615" s="664">
        <v>1</v>
      </c>
      <c r="N615" s="665">
        <v>254.5199999999999</v>
      </c>
    </row>
    <row r="616" spans="1:14" ht="14.4" customHeight="1" x14ac:dyDescent="0.3">
      <c r="A616" s="660" t="s">
        <v>586</v>
      </c>
      <c r="B616" s="661" t="s">
        <v>587</v>
      </c>
      <c r="C616" s="662" t="s">
        <v>591</v>
      </c>
      <c r="D616" s="663" t="s">
        <v>4265</v>
      </c>
      <c r="E616" s="662" t="s">
        <v>626</v>
      </c>
      <c r="F616" s="663" t="s">
        <v>4273</v>
      </c>
      <c r="G616" s="662" t="s">
        <v>2441</v>
      </c>
      <c r="H616" s="662" t="s">
        <v>2697</v>
      </c>
      <c r="I616" s="662" t="s">
        <v>2698</v>
      </c>
      <c r="J616" s="662" t="s">
        <v>2457</v>
      </c>
      <c r="K616" s="662" t="s">
        <v>2699</v>
      </c>
      <c r="L616" s="664">
        <v>130.92529861839529</v>
      </c>
      <c r="M616" s="664">
        <v>20</v>
      </c>
      <c r="N616" s="665">
        <v>2618.505972367906</v>
      </c>
    </row>
    <row r="617" spans="1:14" ht="14.4" customHeight="1" x14ac:dyDescent="0.3">
      <c r="A617" s="660" t="s">
        <v>586</v>
      </c>
      <c r="B617" s="661" t="s">
        <v>587</v>
      </c>
      <c r="C617" s="662" t="s">
        <v>591</v>
      </c>
      <c r="D617" s="663" t="s">
        <v>4265</v>
      </c>
      <c r="E617" s="662" t="s">
        <v>626</v>
      </c>
      <c r="F617" s="663" t="s">
        <v>4273</v>
      </c>
      <c r="G617" s="662" t="s">
        <v>2441</v>
      </c>
      <c r="H617" s="662" t="s">
        <v>2700</v>
      </c>
      <c r="I617" s="662" t="s">
        <v>2701</v>
      </c>
      <c r="J617" s="662" t="s">
        <v>2702</v>
      </c>
      <c r="K617" s="662" t="s">
        <v>2703</v>
      </c>
      <c r="L617" s="664">
        <v>380.77542442622445</v>
      </c>
      <c r="M617" s="664">
        <v>197</v>
      </c>
      <c r="N617" s="665">
        <v>75012.758611966216</v>
      </c>
    </row>
    <row r="618" spans="1:14" ht="14.4" customHeight="1" x14ac:dyDescent="0.3">
      <c r="A618" s="660" t="s">
        <v>586</v>
      </c>
      <c r="B618" s="661" t="s">
        <v>587</v>
      </c>
      <c r="C618" s="662" t="s">
        <v>591</v>
      </c>
      <c r="D618" s="663" t="s">
        <v>4265</v>
      </c>
      <c r="E618" s="662" t="s">
        <v>626</v>
      </c>
      <c r="F618" s="663" t="s">
        <v>4273</v>
      </c>
      <c r="G618" s="662" t="s">
        <v>2441</v>
      </c>
      <c r="H618" s="662" t="s">
        <v>2704</v>
      </c>
      <c r="I618" s="662" t="s">
        <v>2705</v>
      </c>
      <c r="J618" s="662" t="s">
        <v>2475</v>
      </c>
      <c r="K618" s="662" t="s">
        <v>2706</v>
      </c>
      <c r="L618" s="664">
        <v>162.30701551217862</v>
      </c>
      <c r="M618" s="664">
        <v>12</v>
      </c>
      <c r="N618" s="665">
        <v>1947.6841861461435</v>
      </c>
    </row>
    <row r="619" spans="1:14" ht="14.4" customHeight="1" x14ac:dyDescent="0.3">
      <c r="A619" s="660" t="s">
        <v>586</v>
      </c>
      <c r="B619" s="661" t="s">
        <v>587</v>
      </c>
      <c r="C619" s="662" t="s">
        <v>591</v>
      </c>
      <c r="D619" s="663" t="s">
        <v>4265</v>
      </c>
      <c r="E619" s="662" t="s">
        <v>626</v>
      </c>
      <c r="F619" s="663" t="s">
        <v>4273</v>
      </c>
      <c r="G619" s="662" t="s">
        <v>2441</v>
      </c>
      <c r="H619" s="662" t="s">
        <v>2707</v>
      </c>
      <c r="I619" s="662" t="s">
        <v>2708</v>
      </c>
      <c r="J619" s="662" t="s">
        <v>2709</v>
      </c>
      <c r="K619" s="662" t="s">
        <v>1591</v>
      </c>
      <c r="L619" s="664">
        <v>96.550055233968649</v>
      </c>
      <c r="M619" s="664">
        <v>2</v>
      </c>
      <c r="N619" s="665">
        <v>193.1001104679373</v>
      </c>
    </row>
    <row r="620" spans="1:14" ht="14.4" customHeight="1" x14ac:dyDescent="0.3">
      <c r="A620" s="660" t="s">
        <v>586</v>
      </c>
      <c r="B620" s="661" t="s">
        <v>587</v>
      </c>
      <c r="C620" s="662" t="s">
        <v>591</v>
      </c>
      <c r="D620" s="663" t="s">
        <v>4265</v>
      </c>
      <c r="E620" s="662" t="s">
        <v>626</v>
      </c>
      <c r="F620" s="663" t="s">
        <v>4273</v>
      </c>
      <c r="G620" s="662" t="s">
        <v>2441</v>
      </c>
      <c r="H620" s="662" t="s">
        <v>2710</v>
      </c>
      <c r="I620" s="662" t="s">
        <v>2711</v>
      </c>
      <c r="J620" s="662" t="s">
        <v>637</v>
      </c>
      <c r="K620" s="662" t="s">
        <v>2712</v>
      </c>
      <c r="L620" s="664">
        <v>318.32000000000005</v>
      </c>
      <c r="M620" s="664">
        <v>1</v>
      </c>
      <c r="N620" s="665">
        <v>318.32000000000005</v>
      </c>
    </row>
    <row r="621" spans="1:14" ht="14.4" customHeight="1" x14ac:dyDescent="0.3">
      <c r="A621" s="660" t="s">
        <v>586</v>
      </c>
      <c r="B621" s="661" t="s">
        <v>587</v>
      </c>
      <c r="C621" s="662" t="s">
        <v>591</v>
      </c>
      <c r="D621" s="663" t="s">
        <v>4265</v>
      </c>
      <c r="E621" s="662" t="s">
        <v>626</v>
      </c>
      <c r="F621" s="663" t="s">
        <v>4273</v>
      </c>
      <c r="G621" s="662" t="s">
        <v>2441</v>
      </c>
      <c r="H621" s="662" t="s">
        <v>2713</v>
      </c>
      <c r="I621" s="662" t="s">
        <v>2713</v>
      </c>
      <c r="J621" s="662" t="s">
        <v>2714</v>
      </c>
      <c r="K621" s="662" t="s">
        <v>2715</v>
      </c>
      <c r="L621" s="664">
        <v>99.916242817118913</v>
      </c>
      <c r="M621" s="664">
        <v>81.646647300000026</v>
      </c>
      <c r="N621" s="665">
        <v>8157.8262368304695</v>
      </c>
    </row>
    <row r="622" spans="1:14" ht="14.4" customHeight="1" x14ac:dyDescent="0.3">
      <c r="A622" s="660" t="s">
        <v>586</v>
      </c>
      <c r="B622" s="661" t="s">
        <v>587</v>
      </c>
      <c r="C622" s="662" t="s">
        <v>591</v>
      </c>
      <c r="D622" s="663" t="s">
        <v>4265</v>
      </c>
      <c r="E622" s="662" t="s">
        <v>626</v>
      </c>
      <c r="F622" s="663" t="s">
        <v>4273</v>
      </c>
      <c r="G622" s="662" t="s">
        <v>2441</v>
      </c>
      <c r="H622" s="662" t="s">
        <v>2716</v>
      </c>
      <c r="I622" s="662" t="s">
        <v>2717</v>
      </c>
      <c r="J622" s="662" t="s">
        <v>2714</v>
      </c>
      <c r="K622" s="662" t="s">
        <v>2718</v>
      </c>
      <c r="L622" s="664">
        <v>240.33041097896839</v>
      </c>
      <c r="M622" s="664">
        <v>331.34911480000017</v>
      </c>
      <c r="N622" s="665">
        <v>79633.268937401415</v>
      </c>
    </row>
    <row r="623" spans="1:14" ht="14.4" customHeight="1" x14ac:dyDescent="0.3">
      <c r="A623" s="660" t="s">
        <v>586</v>
      </c>
      <c r="B623" s="661" t="s">
        <v>587</v>
      </c>
      <c r="C623" s="662" t="s">
        <v>591</v>
      </c>
      <c r="D623" s="663" t="s">
        <v>4265</v>
      </c>
      <c r="E623" s="662" t="s">
        <v>626</v>
      </c>
      <c r="F623" s="663" t="s">
        <v>4273</v>
      </c>
      <c r="G623" s="662" t="s">
        <v>2441</v>
      </c>
      <c r="H623" s="662" t="s">
        <v>2719</v>
      </c>
      <c r="I623" s="662" t="s">
        <v>2720</v>
      </c>
      <c r="J623" s="662" t="s">
        <v>2721</v>
      </c>
      <c r="K623" s="662" t="s">
        <v>2722</v>
      </c>
      <c r="L623" s="664">
        <v>1427.1402992187172</v>
      </c>
      <c r="M623" s="664">
        <v>2</v>
      </c>
      <c r="N623" s="665">
        <v>2854.2805984374345</v>
      </c>
    </row>
    <row r="624" spans="1:14" ht="14.4" customHeight="1" x14ac:dyDescent="0.3">
      <c r="A624" s="660" t="s">
        <v>586</v>
      </c>
      <c r="B624" s="661" t="s">
        <v>587</v>
      </c>
      <c r="C624" s="662" t="s">
        <v>591</v>
      </c>
      <c r="D624" s="663" t="s">
        <v>4265</v>
      </c>
      <c r="E624" s="662" t="s">
        <v>626</v>
      </c>
      <c r="F624" s="663" t="s">
        <v>4273</v>
      </c>
      <c r="G624" s="662" t="s">
        <v>2441</v>
      </c>
      <c r="H624" s="662" t="s">
        <v>2723</v>
      </c>
      <c r="I624" s="662" t="s">
        <v>2724</v>
      </c>
      <c r="J624" s="662" t="s">
        <v>2725</v>
      </c>
      <c r="K624" s="662" t="s">
        <v>2726</v>
      </c>
      <c r="L624" s="664">
        <v>1127.3827272727274</v>
      </c>
      <c r="M624" s="664">
        <v>11</v>
      </c>
      <c r="N624" s="665">
        <v>12401.210000000001</v>
      </c>
    </row>
    <row r="625" spans="1:14" ht="14.4" customHeight="1" x14ac:dyDescent="0.3">
      <c r="A625" s="660" t="s">
        <v>586</v>
      </c>
      <c r="B625" s="661" t="s">
        <v>587</v>
      </c>
      <c r="C625" s="662" t="s">
        <v>591</v>
      </c>
      <c r="D625" s="663" t="s">
        <v>4265</v>
      </c>
      <c r="E625" s="662" t="s">
        <v>626</v>
      </c>
      <c r="F625" s="663" t="s">
        <v>4273</v>
      </c>
      <c r="G625" s="662" t="s">
        <v>2441</v>
      </c>
      <c r="H625" s="662" t="s">
        <v>2727</v>
      </c>
      <c r="I625" s="662" t="s">
        <v>2727</v>
      </c>
      <c r="J625" s="662" t="s">
        <v>2728</v>
      </c>
      <c r="K625" s="662" t="s">
        <v>2729</v>
      </c>
      <c r="L625" s="664">
        <v>623.42627317246024</v>
      </c>
      <c r="M625" s="664">
        <v>11.832041399999991</v>
      </c>
      <c r="N625" s="665">
        <v>7376.4054740242536</v>
      </c>
    </row>
    <row r="626" spans="1:14" ht="14.4" customHeight="1" x14ac:dyDescent="0.3">
      <c r="A626" s="660" t="s">
        <v>586</v>
      </c>
      <c r="B626" s="661" t="s">
        <v>587</v>
      </c>
      <c r="C626" s="662" t="s">
        <v>591</v>
      </c>
      <c r="D626" s="663" t="s">
        <v>4265</v>
      </c>
      <c r="E626" s="662" t="s">
        <v>626</v>
      </c>
      <c r="F626" s="663" t="s">
        <v>4273</v>
      </c>
      <c r="G626" s="662" t="s">
        <v>2441</v>
      </c>
      <c r="H626" s="662" t="s">
        <v>2730</v>
      </c>
      <c r="I626" s="662" t="s">
        <v>2731</v>
      </c>
      <c r="J626" s="662" t="s">
        <v>2732</v>
      </c>
      <c r="K626" s="662" t="s">
        <v>2733</v>
      </c>
      <c r="L626" s="664">
        <v>550.07500000000005</v>
      </c>
      <c r="M626" s="664">
        <v>2</v>
      </c>
      <c r="N626" s="665">
        <v>1100.1500000000001</v>
      </c>
    </row>
    <row r="627" spans="1:14" ht="14.4" customHeight="1" x14ac:dyDescent="0.3">
      <c r="A627" s="660" t="s">
        <v>586</v>
      </c>
      <c r="B627" s="661" t="s">
        <v>587</v>
      </c>
      <c r="C627" s="662" t="s">
        <v>591</v>
      </c>
      <c r="D627" s="663" t="s">
        <v>4265</v>
      </c>
      <c r="E627" s="662" t="s">
        <v>626</v>
      </c>
      <c r="F627" s="663" t="s">
        <v>4273</v>
      </c>
      <c r="G627" s="662" t="s">
        <v>2441</v>
      </c>
      <c r="H627" s="662" t="s">
        <v>2734</v>
      </c>
      <c r="I627" s="662" t="s">
        <v>2735</v>
      </c>
      <c r="J627" s="662" t="s">
        <v>2725</v>
      </c>
      <c r="K627" s="662" t="s">
        <v>2736</v>
      </c>
      <c r="L627" s="664">
        <v>2536.37</v>
      </c>
      <c r="M627" s="664">
        <v>3</v>
      </c>
      <c r="N627" s="665">
        <v>7609.11</v>
      </c>
    </row>
    <row r="628" spans="1:14" ht="14.4" customHeight="1" x14ac:dyDescent="0.3">
      <c r="A628" s="660" t="s">
        <v>586</v>
      </c>
      <c r="B628" s="661" t="s">
        <v>587</v>
      </c>
      <c r="C628" s="662" t="s">
        <v>591</v>
      </c>
      <c r="D628" s="663" t="s">
        <v>4265</v>
      </c>
      <c r="E628" s="662" t="s">
        <v>626</v>
      </c>
      <c r="F628" s="663" t="s">
        <v>4273</v>
      </c>
      <c r="G628" s="662" t="s">
        <v>2441</v>
      </c>
      <c r="H628" s="662" t="s">
        <v>2737</v>
      </c>
      <c r="I628" s="662" t="s">
        <v>2737</v>
      </c>
      <c r="J628" s="662" t="s">
        <v>2738</v>
      </c>
      <c r="K628" s="662" t="s">
        <v>1146</v>
      </c>
      <c r="L628" s="664">
        <v>171.37</v>
      </c>
      <c r="M628" s="664">
        <v>1</v>
      </c>
      <c r="N628" s="665">
        <v>171.37</v>
      </c>
    </row>
    <row r="629" spans="1:14" ht="14.4" customHeight="1" x14ac:dyDescent="0.3">
      <c r="A629" s="660" t="s">
        <v>586</v>
      </c>
      <c r="B629" s="661" t="s">
        <v>587</v>
      </c>
      <c r="C629" s="662" t="s">
        <v>591</v>
      </c>
      <c r="D629" s="663" t="s">
        <v>4265</v>
      </c>
      <c r="E629" s="662" t="s">
        <v>626</v>
      </c>
      <c r="F629" s="663" t="s">
        <v>4273</v>
      </c>
      <c r="G629" s="662" t="s">
        <v>2441</v>
      </c>
      <c r="H629" s="662" t="s">
        <v>2739</v>
      </c>
      <c r="I629" s="662" t="s">
        <v>2740</v>
      </c>
      <c r="J629" s="662" t="s">
        <v>2741</v>
      </c>
      <c r="K629" s="662" t="s">
        <v>2742</v>
      </c>
      <c r="L629" s="664">
        <v>528.90364391070079</v>
      </c>
      <c r="M629" s="664">
        <v>32</v>
      </c>
      <c r="N629" s="665">
        <v>16924.916605142425</v>
      </c>
    </row>
    <row r="630" spans="1:14" ht="14.4" customHeight="1" x14ac:dyDescent="0.3">
      <c r="A630" s="660" t="s">
        <v>586</v>
      </c>
      <c r="B630" s="661" t="s">
        <v>587</v>
      </c>
      <c r="C630" s="662" t="s">
        <v>591</v>
      </c>
      <c r="D630" s="663" t="s">
        <v>4265</v>
      </c>
      <c r="E630" s="662" t="s">
        <v>626</v>
      </c>
      <c r="F630" s="663" t="s">
        <v>4273</v>
      </c>
      <c r="G630" s="662" t="s">
        <v>2441</v>
      </c>
      <c r="H630" s="662" t="s">
        <v>2743</v>
      </c>
      <c r="I630" s="662" t="s">
        <v>2744</v>
      </c>
      <c r="J630" s="662" t="s">
        <v>2450</v>
      </c>
      <c r="K630" s="662" t="s">
        <v>1411</v>
      </c>
      <c r="L630" s="664">
        <v>150.93939667270601</v>
      </c>
      <c r="M630" s="664">
        <v>2</v>
      </c>
      <c r="N630" s="665">
        <v>301.87879334541202</v>
      </c>
    </row>
    <row r="631" spans="1:14" ht="14.4" customHeight="1" x14ac:dyDescent="0.3">
      <c r="A631" s="660" t="s">
        <v>586</v>
      </c>
      <c r="B631" s="661" t="s">
        <v>587</v>
      </c>
      <c r="C631" s="662" t="s">
        <v>591</v>
      </c>
      <c r="D631" s="663" t="s">
        <v>4265</v>
      </c>
      <c r="E631" s="662" t="s">
        <v>626</v>
      </c>
      <c r="F631" s="663" t="s">
        <v>4273</v>
      </c>
      <c r="G631" s="662" t="s">
        <v>2441</v>
      </c>
      <c r="H631" s="662" t="s">
        <v>2745</v>
      </c>
      <c r="I631" s="662" t="s">
        <v>2745</v>
      </c>
      <c r="J631" s="662" t="s">
        <v>2746</v>
      </c>
      <c r="K631" s="662" t="s">
        <v>2747</v>
      </c>
      <c r="L631" s="664">
        <v>230.99</v>
      </c>
      <c r="M631" s="664">
        <v>2</v>
      </c>
      <c r="N631" s="665">
        <v>461.98</v>
      </c>
    </row>
    <row r="632" spans="1:14" ht="14.4" customHeight="1" x14ac:dyDescent="0.3">
      <c r="A632" s="660" t="s">
        <v>586</v>
      </c>
      <c r="B632" s="661" t="s">
        <v>587</v>
      </c>
      <c r="C632" s="662" t="s">
        <v>591</v>
      </c>
      <c r="D632" s="663" t="s">
        <v>4265</v>
      </c>
      <c r="E632" s="662" t="s">
        <v>626</v>
      </c>
      <c r="F632" s="663" t="s">
        <v>4273</v>
      </c>
      <c r="G632" s="662" t="s">
        <v>2441</v>
      </c>
      <c r="H632" s="662" t="s">
        <v>2748</v>
      </c>
      <c r="I632" s="662" t="s">
        <v>2748</v>
      </c>
      <c r="J632" s="662" t="s">
        <v>2562</v>
      </c>
      <c r="K632" s="662" t="s">
        <v>2749</v>
      </c>
      <c r="L632" s="664">
        <v>355.02000000000004</v>
      </c>
      <c r="M632" s="664">
        <v>1</v>
      </c>
      <c r="N632" s="665">
        <v>355.02000000000004</v>
      </c>
    </row>
    <row r="633" spans="1:14" ht="14.4" customHeight="1" x14ac:dyDescent="0.3">
      <c r="A633" s="660" t="s">
        <v>586</v>
      </c>
      <c r="B633" s="661" t="s">
        <v>587</v>
      </c>
      <c r="C633" s="662" t="s">
        <v>591</v>
      </c>
      <c r="D633" s="663" t="s">
        <v>4265</v>
      </c>
      <c r="E633" s="662" t="s">
        <v>626</v>
      </c>
      <c r="F633" s="663" t="s">
        <v>4273</v>
      </c>
      <c r="G633" s="662" t="s">
        <v>2441</v>
      </c>
      <c r="H633" s="662" t="s">
        <v>2750</v>
      </c>
      <c r="I633" s="662" t="s">
        <v>2750</v>
      </c>
      <c r="J633" s="662" t="s">
        <v>2751</v>
      </c>
      <c r="K633" s="662" t="s">
        <v>2752</v>
      </c>
      <c r="L633" s="664">
        <v>687.10814529883851</v>
      </c>
      <c r="M633" s="664">
        <v>5.8422000000000027</v>
      </c>
      <c r="N633" s="665">
        <v>4014.2232064648761</v>
      </c>
    </row>
    <row r="634" spans="1:14" ht="14.4" customHeight="1" x14ac:dyDescent="0.3">
      <c r="A634" s="660" t="s">
        <v>586</v>
      </c>
      <c r="B634" s="661" t="s">
        <v>587</v>
      </c>
      <c r="C634" s="662" t="s">
        <v>591</v>
      </c>
      <c r="D634" s="663" t="s">
        <v>4265</v>
      </c>
      <c r="E634" s="662" t="s">
        <v>626</v>
      </c>
      <c r="F634" s="663" t="s">
        <v>4273</v>
      </c>
      <c r="G634" s="662" t="s">
        <v>2441</v>
      </c>
      <c r="H634" s="662" t="s">
        <v>2753</v>
      </c>
      <c r="I634" s="662" t="s">
        <v>2753</v>
      </c>
      <c r="J634" s="662" t="s">
        <v>2754</v>
      </c>
      <c r="K634" s="662" t="s">
        <v>2755</v>
      </c>
      <c r="L634" s="664">
        <v>268.78801532240954</v>
      </c>
      <c r="M634" s="664">
        <v>55.700856999999999</v>
      </c>
      <c r="N634" s="665">
        <v>14971.722804787341</v>
      </c>
    </row>
    <row r="635" spans="1:14" ht="14.4" customHeight="1" x14ac:dyDescent="0.3">
      <c r="A635" s="660" t="s">
        <v>586</v>
      </c>
      <c r="B635" s="661" t="s">
        <v>587</v>
      </c>
      <c r="C635" s="662" t="s">
        <v>591</v>
      </c>
      <c r="D635" s="663" t="s">
        <v>4265</v>
      </c>
      <c r="E635" s="662" t="s">
        <v>626</v>
      </c>
      <c r="F635" s="663" t="s">
        <v>4273</v>
      </c>
      <c r="G635" s="662" t="s">
        <v>2441</v>
      </c>
      <c r="H635" s="662" t="s">
        <v>2756</v>
      </c>
      <c r="I635" s="662" t="s">
        <v>2757</v>
      </c>
      <c r="J635" s="662" t="s">
        <v>2758</v>
      </c>
      <c r="K635" s="662" t="s">
        <v>2759</v>
      </c>
      <c r="L635" s="664">
        <v>1103.0200000000002</v>
      </c>
      <c r="M635" s="664">
        <v>1</v>
      </c>
      <c r="N635" s="665">
        <v>1103.0200000000002</v>
      </c>
    </row>
    <row r="636" spans="1:14" ht="14.4" customHeight="1" x14ac:dyDescent="0.3">
      <c r="A636" s="660" t="s">
        <v>586</v>
      </c>
      <c r="B636" s="661" t="s">
        <v>587</v>
      </c>
      <c r="C636" s="662" t="s">
        <v>591</v>
      </c>
      <c r="D636" s="663" t="s">
        <v>4265</v>
      </c>
      <c r="E636" s="662" t="s">
        <v>626</v>
      </c>
      <c r="F636" s="663" t="s">
        <v>4273</v>
      </c>
      <c r="G636" s="662" t="s">
        <v>2441</v>
      </c>
      <c r="H636" s="662" t="s">
        <v>2760</v>
      </c>
      <c r="I636" s="662" t="s">
        <v>2760</v>
      </c>
      <c r="J636" s="662" t="s">
        <v>2761</v>
      </c>
      <c r="K636" s="662" t="s">
        <v>2762</v>
      </c>
      <c r="L636" s="664">
        <v>476.45005592306268</v>
      </c>
      <c r="M636" s="664">
        <v>1</v>
      </c>
      <c r="N636" s="665">
        <v>476.45005592306268</v>
      </c>
    </row>
    <row r="637" spans="1:14" ht="14.4" customHeight="1" x14ac:dyDescent="0.3">
      <c r="A637" s="660" t="s">
        <v>586</v>
      </c>
      <c r="B637" s="661" t="s">
        <v>587</v>
      </c>
      <c r="C637" s="662" t="s">
        <v>591</v>
      </c>
      <c r="D637" s="663" t="s">
        <v>4265</v>
      </c>
      <c r="E637" s="662" t="s">
        <v>626</v>
      </c>
      <c r="F637" s="663" t="s">
        <v>4273</v>
      </c>
      <c r="G637" s="662" t="s">
        <v>2441</v>
      </c>
      <c r="H637" s="662" t="s">
        <v>2763</v>
      </c>
      <c r="I637" s="662" t="s">
        <v>2764</v>
      </c>
      <c r="J637" s="662" t="s">
        <v>2765</v>
      </c>
      <c r="K637" s="662" t="s">
        <v>2766</v>
      </c>
      <c r="L637" s="664">
        <v>383.25069277426945</v>
      </c>
      <c r="M637" s="664">
        <v>3</v>
      </c>
      <c r="N637" s="665">
        <v>1149.7520783228083</v>
      </c>
    </row>
    <row r="638" spans="1:14" ht="14.4" customHeight="1" x14ac:dyDescent="0.3">
      <c r="A638" s="660" t="s">
        <v>586</v>
      </c>
      <c r="B638" s="661" t="s">
        <v>587</v>
      </c>
      <c r="C638" s="662" t="s">
        <v>591</v>
      </c>
      <c r="D638" s="663" t="s">
        <v>4265</v>
      </c>
      <c r="E638" s="662" t="s">
        <v>626</v>
      </c>
      <c r="F638" s="663" t="s">
        <v>4273</v>
      </c>
      <c r="G638" s="662" t="s">
        <v>2441</v>
      </c>
      <c r="H638" s="662" t="s">
        <v>2767</v>
      </c>
      <c r="I638" s="662" t="s">
        <v>2768</v>
      </c>
      <c r="J638" s="662" t="s">
        <v>2769</v>
      </c>
      <c r="K638" s="662" t="s">
        <v>2770</v>
      </c>
      <c r="L638" s="664">
        <v>1063.0338094033798</v>
      </c>
      <c r="M638" s="664">
        <v>7</v>
      </c>
      <c r="N638" s="665">
        <v>7441.2366658236588</v>
      </c>
    </row>
    <row r="639" spans="1:14" ht="14.4" customHeight="1" x14ac:dyDescent="0.3">
      <c r="A639" s="660" t="s">
        <v>586</v>
      </c>
      <c r="B639" s="661" t="s">
        <v>587</v>
      </c>
      <c r="C639" s="662" t="s">
        <v>591</v>
      </c>
      <c r="D639" s="663" t="s">
        <v>4265</v>
      </c>
      <c r="E639" s="662" t="s">
        <v>626</v>
      </c>
      <c r="F639" s="663" t="s">
        <v>4273</v>
      </c>
      <c r="G639" s="662" t="s">
        <v>2441</v>
      </c>
      <c r="H639" s="662" t="s">
        <v>2771</v>
      </c>
      <c r="I639" s="662" t="s">
        <v>2772</v>
      </c>
      <c r="J639" s="662" t="s">
        <v>2773</v>
      </c>
      <c r="K639" s="662" t="s">
        <v>2774</v>
      </c>
      <c r="L639" s="664">
        <v>164.04499999999999</v>
      </c>
      <c r="M639" s="664">
        <v>4</v>
      </c>
      <c r="N639" s="665">
        <v>656.18</v>
      </c>
    </row>
    <row r="640" spans="1:14" ht="14.4" customHeight="1" x14ac:dyDescent="0.3">
      <c r="A640" s="660" t="s">
        <v>586</v>
      </c>
      <c r="B640" s="661" t="s">
        <v>587</v>
      </c>
      <c r="C640" s="662" t="s">
        <v>591</v>
      </c>
      <c r="D640" s="663" t="s">
        <v>4265</v>
      </c>
      <c r="E640" s="662" t="s">
        <v>626</v>
      </c>
      <c r="F640" s="663" t="s">
        <v>4273</v>
      </c>
      <c r="G640" s="662" t="s">
        <v>2441</v>
      </c>
      <c r="H640" s="662" t="s">
        <v>2775</v>
      </c>
      <c r="I640" s="662" t="s">
        <v>2775</v>
      </c>
      <c r="J640" s="662" t="s">
        <v>2776</v>
      </c>
      <c r="K640" s="662" t="s">
        <v>2777</v>
      </c>
      <c r="L640" s="664">
        <v>2703.7912777624392</v>
      </c>
      <c r="M640" s="664">
        <v>16.453293400000003</v>
      </c>
      <c r="N640" s="665">
        <v>44486.271185386315</v>
      </c>
    </row>
    <row r="641" spans="1:14" ht="14.4" customHeight="1" x14ac:dyDescent="0.3">
      <c r="A641" s="660" t="s">
        <v>586</v>
      </c>
      <c r="B641" s="661" t="s">
        <v>587</v>
      </c>
      <c r="C641" s="662" t="s">
        <v>591</v>
      </c>
      <c r="D641" s="663" t="s">
        <v>4265</v>
      </c>
      <c r="E641" s="662" t="s">
        <v>626</v>
      </c>
      <c r="F641" s="663" t="s">
        <v>4273</v>
      </c>
      <c r="G641" s="662" t="s">
        <v>2441</v>
      </c>
      <c r="H641" s="662" t="s">
        <v>2778</v>
      </c>
      <c r="I641" s="662" t="s">
        <v>2779</v>
      </c>
      <c r="J641" s="662" t="s">
        <v>2780</v>
      </c>
      <c r="K641" s="662" t="s">
        <v>2781</v>
      </c>
      <c r="L641" s="664">
        <v>263.50142857142862</v>
      </c>
      <c r="M641" s="664">
        <v>7</v>
      </c>
      <c r="N641" s="665">
        <v>1844.5100000000002</v>
      </c>
    </row>
    <row r="642" spans="1:14" ht="14.4" customHeight="1" x14ac:dyDescent="0.3">
      <c r="A642" s="660" t="s">
        <v>586</v>
      </c>
      <c r="B642" s="661" t="s">
        <v>587</v>
      </c>
      <c r="C642" s="662" t="s">
        <v>591</v>
      </c>
      <c r="D642" s="663" t="s">
        <v>4265</v>
      </c>
      <c r="E642" s="662" t="s">
        <v>626</v>
      </c>
      <c r="F642" s="663" t="s">
        <v>4273</v>
      </c>
      <c r="G642" s="662" t="s">
        <v>2441</v>
      </c>
      <c r="H642" s="662" t="s">
        <v>2782</v>
      </c>
      <c r="I642" s="662" t="s">
        <v>2783</v>
      </c>
      <c r="J642" s="662" t="s">
        <v>641</v>
      </c>
      <c r="K642" s="662" t="s">
        <v>2784</v>
      </c>
      <c r="L642" s="664">
        <v>101.91937962474825</v>
      </c>
      <c r="M642" s="664">
        <v>4</v>
      </c>
      <c r="N642" s="665">
        <v>407.67751849899298</v>
      </c>
    </row>
    <row r="643" spans="1:14" ht="14.4" customHeight="1" x14ac:dyDescent="0.3">
      <c r="A643" s="660" t="s">
        <v>586</v>
      </c>
      <c r="B643" s="661" t="s">
        <v>587</v>
      </c>
      <c r="C643" s="662" t="s">
        <v>591</v>
      </c>
      <c r="D643" s="663" t="s">
        <v>4265</v>
      </c>
      <c r="E643" s="662" t="s">
        <v>626</v>
      </c>
      <c r="F643" s="663" t="s">
        <v>4273</v>
      </c>
      <c r="G643" s="662" t="s">
        <v>2441</v>
      </c>
      <c r="H643" s="662" t="s">
        <v>2785</v>
      </c>
      <c r="I643" s="662" t="s">
        <v>2786</v>
      </c>
      <c r="J643" s="662" t="s">
        <v>2787</v>
      </c>
      <c r="K643" s="662" t="s">
        <v>2788</v>
      </c>
      <c r="L643" s="664">
        <v>224.73000000000008</v>
      </c>
      <c r="M643" s="664">
        <v>4</v>
      </c>
      <c r="N643" s="665">
        <v>898.9200000000003</v>
      </c>
    </row>
    <row r="644" spans="1:14" ht="14.4" customHeight="1" x14ac:dyDescent="0.3">
      <c r="A644" s="660" t="s">
        <v>586</v>
      </c>
      <c r="B644" s="661" t="s">
        <v>587</v>
      </c>
      <c r="C644" s="662" t="s">
        <v>591</v>
      </c>
      <c r="D644" s="663" t="s">
        <v>4265</v>
      </c>
      <c r="E644" s="662" t="s">
        <v>626</v>
      </c>
      <c r="F644" s="663" t="s">
        <v>4273</v>
      </c>
      <c r="G644" s="662" t="s">
        <v>2441</v>
      </c>
      <c r="H644" s="662" t="s">
        <v>2789</v>
      </c>
      <c r="I644" s="662" t="s">
        <v>2789</v>
      </c>
      <c r="J644" s="662" t="s">
        <v>2790</v>
      </c>
      <c r="K644" s="662" t="s">
        <v>2791</v>
      </c>
      <c r="L644" s="664">
        <v>98.549142991513861</v>
      </c>
      <c r="M644" s="664">
        <v>11</v>
      </c>
      <c r="N644" s="665">
        <v>1084.0405729066524</v>
      </c>
    </row>
    <row r="645" spans="1:14" ht="14.4" customHeight="1" x14ac:dyDescent="0.3">
      <c r="A645" s="660" t="s">
        <v>586</v>
      </c>
      <c r="B645" s="661" t="s">
        <v>587</v>
      </c>
      <c r="C645" s="662" t="s">
        <v>591</v>
      </c>
      <c r="D645" s="663" t="s">
        <v>4265</v>
      </c>
      <c r="E645" s="662" t="s">
        <v>626</v>
      </c>
      <c r="F645" s="663" t="s">
        <v>4273</v>
      </c>
      <c r="G645" s="662" t="s">
        <v>2441</v>
      </c>
      <c r="H645" s="662" t="s">
        <v>2792</v>
      </c>
      <c r="I645" s="662" t="s">
        <v>2792</v>
      </c>
      <c r="J645" s="662" t="s">
        <v>2793</v>
      </c>
      <c r="K645" s="662" t="s">
        <v>2794</v>
      </c>
      <c r="L645" s="664">
        <v>375.14000000000016</v>
      </c>
      <c r="M645" s="664">
        <v>1</v>
      </c>
      <c r="N645" s="665">
        <v>375.14000000000016</v>
      </c>
    </row>
    <row r="646" spans="1:14" ht="14.4" customHeight="1" x14ac:dyDescent="0.3">
      <c r="A646" s="660" t="s">
        <v>586</v>
      </c>
      <c r="B646" s="661" t="s">
        <v>587</v>
      </c>
      <c r="C646" s="662" t="s">
        <v>591</v>
      </c>
      <c r="D646" s="663" t="s">
        <v>4265</v>
      </c>
      <c r="E646" s="662" t="s">
        <v>2795</v>
      </c>
      <c r="F646" s="663" t="s">
        <v>4274</v>
      </c>
      <c r="G646" s="662"/>
      <c r="H646" s="662" t="s">
        <v>2796</v>
      </c>
      <c r="I646" s="662" t="s">
        <v>2796</v>
      </c>
      <c r="J646" s="662" t="s">
        <v>2797</v>
      </c>
      <c r="K646" s="662" t="s">
        <v>2798</v>
      </c>
      <c r="L646" s="664">
        <v>162.2898894415024</v>
      </c>
      <c r="M646" s="664">
        <v>2</v>
      </c>
      <c r="N646" s="665">
        <v>324.57977888300479</v>
      </c>
    </row>
    <row r="647" spans="1:14" ht="14.4" customHeight="1" x14ac:dyDescent="0.3">
      <c r="A647" s="660" t="s">
        <v>586</v>
      </c>
      <c r="B647" s="661" t="s">
        <v>587</v>
      </c>
      <c r="C647" s="662" t="s">
        <v>591</v>
      </c>
      <c r="D647" s="663" t="s">
        <v>4265</v>
      </c>
      <c r="E647" s="662" t="s">
        <v>2795</v>
      </c>
      <c r="F647" s="663" t="s">
        <v>4274</v>
      </c>
      <c r="G647" s="662" t="s">
        <v>665</v>
      </c>
      <c r="H647" s="662" t="s">
        <v>2799</v>
      </c>
      <c r="I647" s="662" t="s">
        <v>2800</v>
      </c>
      <c r="J647" s="662" t="s">
        <v>2801</v>
      </c>
      <c r="K647" s="662" t="s">
        <v>2802</v>
      </c>
      <c r="L647" s="664">
        <v>2369</v>
      </c>
      <c r="M647" s="664">
        <v>2</v>
      </c>
      <c r="N647" s="665">
        <v>4738</v>
      </c>
    </row>
    <row r="648" spans="1:14" ht="14.4" customHeight="1" x14ac:dyDescent="0.3">
      <c r="A648" s="660" t="s">
        <v>586</v>
      </c>
      <c r="B648" s="661" t="s">
        <v>587</v>
      </c>
      <c r="C648" s="662" t="s">
        <v>591</v>
      </c>
      <c r="D648" s="663" t="s">
        <v>4265</v>
      </c>
      <c r="E648" s="662" t="s">
        <v>2795</v>
      </c>
      <c r="F648" s="663" t="s">
        <v>4274</v>
      </c>
      <c r="G648" s="662" t="s">
        <v>665</v>
      </c>
      <c r="H648" s="662" t="s">
        <v>2803</v>
      </c>
      <c r="I648" s="662" t="s">
        <v>2804</v>
      </c>
      <c r="J648" s="662" t="s">
        <v>2805</v>
      </c>
      <c r="K648" s="662" t="s">
        <v>2806</v>
      </c>
      <c r="L648" s="664">
        <v>323.98000000000008</v>
      </c>
      <c r="M648" s="664">
        <v>30</v>
      </c>
      <c r="N648" s="665">
        <v>9719.4000000000015</v>
      </c>
    </row>
    <row r="649" spans="1:14" ht="14.4" customHeight="1" x14ac:dyDescent="0.3">
      <c r="A649" s="660" t="s">
        <v>586</v>
      </c>
      <c r="B649" s="661" t="s">
        <v>587</v>
      </c>
      <c r="C649" s="662" t="s">
        <v>591</v>
      </c>
      <c r="D649" s="663" t="s">
        <v>4265</v>
      </c>
      <c r="E649" s="662" t="s">
        <v>2795</v>
      </c>
      <c r="F649" s="663" t="s">
        <v>4274</v>
      </c>
      <c r="G649" s="662" t="s">
        <v>665</v>
      </c>
      <c r="H649" s="662" t="s">
        <v>2807</v>
      </c>
      <c r="I649" s="662" t="s">
        <v>2808</v>
      </c>
      <c r="J649" s="662" t="s">
        <v>2809</v>
      </c>
      <c r="K649" s="662" t="s">
        <v>2810</v>
      </c>
      <c r="L649" s="664">
        <v>2191.1450000000004</v>
      </c>
      <c r="M649" s="664">
        <v>2</v>
      </c>
      <c r="N649" s="665">
        <v>4382.2900000000009</v>
      </c>
    </row>
    <row r="650" spans="1:14" ht="14.4" customHeight="1" x14ac:dyDescent="0.3">
      <c r="A650" s="660" t="s">
        <v>586</v>
      </c>
      <c r="B650" s="661" t="s">
        <v>587</v>
      </c>
      <c r="C650" s="662" t="s">
        <v>591</v>
      </c>
      <c r="D650" s="663" t="s">
        <v>4265</v>
      </c>
      <c r="E650" s="662" t="s">
        <v>2795</v>
      </c>
      <c r="F650" s="663" t="s">
        <v>4274</v>
      </c>
      <c r="G650" s="662" t="s">
        <v>665</v>
      </c>
      <c r="H650" s="662" t="s">
        <v>2811</v>
      </c>
      <c r="I650" s="662" t="s">
        <v>2811</v>
      </c>
      <c r="J650" s="662" t="s">
        <v>2812</v>
      </c>
      <c r="K650" s="662" t="s">
        <v>2813</v>
      </c>
      <c r="L650" s="664">
        <v>3681.0100000000007</v>
      </c>
      <c r="M650" s="664">
        <v>7</v>
      </c>
      <c r="N650" s="665">
        <v>25767.070000000003</v>
      </c>
    </row>
    <row r="651" spans="1:14" ht="14.4" customHeight="1" x14ac:dyDescent="0.3">
      <c r="A651" s="660" t="s">
        <v>586</v>
      </c>
      <c r="B651" s="661" t="s">
        <v>587</v>
      </c>
      <c r="C651" s="662" t="s">
        <v>591</v>
      </c>
      <c r="D651" s="663" t="s">
        <v>4265</v>
      </c>
      <c r="E651" s="662" t="s">
        <v>2795</v>
      </c>
      <c r="F651" s="663" t="s">
        <v>4274</v>
      </c>
      <c r="G651" s="662" t="s">
        <v>665</v>
      </c>
      <c r="H651" s="662" t="s">
        <v>2814</v>
      </c>
      <c r="I651" s="662" t="s">
        <v>2815</v>
      </c>
      <c r="J651" s="662" t="s">
        <v>2816</v>
      </c>
      <c r="K651" s="662" t="s">
        <v>2813</v>
      </c>
      <c r="L651" s="664">
        <v>1735.6599999999999</v>
      </c>
      <c r="M651" s="664">
        <v>1</v>
      </c>
      <c r="N651" s="665">
        <v>1735.6599999999999</v>
      </c>
    </row>
    <row r="652" spans="1:14" ht="14.4" customHeight="1" x14ac:dyDescent="0.3">
      <c r="A652" s="660" t="s">
        <v>586</v>
      </c>
      <c r="B652" s="661" t="s">
        <v>587</v>
      </c>
      <c r="C652" s="662" t="s">
        <v>591</v>
      </c>
      <c r="D652" s="663" t="s">
        <v>4265</v>
      </c>
      <c r="E652" s="662" t="s">
        <v>2795</v>
      </c>
      <c r="F652" s="663" t="s">
        <v>4274</v>
      </c>
      <c r="G652" s="662" t="s">
        <v>665</v>
      </c>
      <c r="H652" s="662" t="s">
        <v>2817</v>
      </c>
      <c r="I652" s="662" t="s">
        <v>2818</v>
      </c>
      <c r="J652" s="662" t="s">
        <v>2819</v>
      </c>
      <c r="K652" s="662" t="s">
        <v>2813</v>
      </c>
      <c r="L652" s="664">
        <v>1389.89</v>
      </c>
      <c r="M652" s="664">
        <v>3</v>
      </c>
      <c r="N652" s="665">
        <v>4169.67</v>
      </c>
    </row>
    <row r="653" spans="1:14" ht="14.4" customHeight="1" x14ac:dyDescent="0.3">
      <c r="A653" s="660" t="s">
        <v>586</v>
      </c>
      <c r="B653" s="661" t="s">
        <v>587</v>
      </c>
      <c r="C653" s="662" t="s">
        <v>591</v>
      </c>
      <c r="D653" s="663" t="s">
        <v>4265</v>
      </c>
      <c r="E653" s="662" t="s">
        <v>2795</v>
      </c>
      <c r="F653" s="663" t="s">
        <v>4274</v>
      </c>
      <c r="G653" s="662" t="s">
        <v>665</v>
      </c>
      <c r="H653" s="662" t="s">
        <v>2820</v>
      </c>
      <c r="I653" s="662" t="s">
        <v>2821</v>
      </c>
      <c r="J653" s="662" t="s">
        <v>2822</v>
      </c>
      <c r="K653" s="662" t="s">
        <v>2823</v>
      </c>
      <c r="L653" s="664">
        <v>3322.45</v>
      </c>
      <c r="M653" s="664">
        <v>2</v>
      </c>
      <c r="N653" s="665">
        <v>6644.9</v>
      </c>
    </row>
    <row r="654" spans="1:14" ht="14.4" customHeight="1" x14ac:dyDescent="0.3">
      <c r="A654" s="660" t="s">
        <v>586</v>
      </c>
      <c r="B654" s="661" t="s">
        <v>587</v>
      </c>
      <c r="C654" s="662" t="s">
        <v>591</v>
      </c>
      <c r="D654" s="663" t="s">
        <v>4265</v>
      </c>
      <c r="E654" s="662" t="s">
        <v>2795</v>
      </c>
      <c r="F654" s="663" t="s">
        <v>4274</v>
      </c>
      <c r="G654" s="662" t="s">
        <v>665</v>
      </c>
      <c r="H654" s="662" t="s">
        <v>2824</v>
      </c>
      <c r="I654" s="662" t="s">
        <v>2825</v>
      </c>
      <c r="J654" s="662" t="s">
        <v>2826</v>
      </c>
      <c r="K654" s="662" t="s">
        <v>2802</v>
      </c>
      <c r="L654" s="664">
        <v>2638.6301149690848</v>
      </c>
      <c r="M654" s="664">
        <v>6</v>
      </c>
      <c r="N654" s="665">
        <v>15831.780689814508</v>
      </c>
    </row>
    <row r="655" spans="1:14" ht="14.4" customHeight="1" x14ac:dyDescent="0.3">
      <c r="A655" s="660" t="s">
        <v>586</v>
      </c>
      <c r="B655" s="661" t="s">
        <v>587</v>
      </c>
      <c r="C655" s="662" t="s">
        <v>591</v>
      </c>
      <c r="D655" s="663" t="s">
        <v>4265</v>
      </c>
      <c r="E655" s="662" t="s">
        <v>2795</v>
      </c>
      <c r="F655" s="663" t="s">
        <v>4274</v>
      </c>
      <c r="G655" s="662" t="s">
        <v>2441</v>
      </c>
      <c r="H655" s="662" t="s">
        <v>2827</v>
      </c>
      <c r="I655" s="662" t="s">
        <v>2828</v>
      </c>
      <c r="J655" s="662" t="s">
        <v>2829</v>
      </c>
      <c r="K655" s="662" t="s">
        <v>2502</v>
      </c>
      <c r="L655" s="664">
        <v>40.729997826710736</v>
      </c>
      <c r="M655" s="664">
        <v>14</v>
      </c>
      <c r="N655" s="665">
        <v>570.21996957395027</v>
      </c>
    </row>
    <row r="656" spans="1:14" ht="14.4" customHeight="1" x14ac:dyDescent="0.3">
      <c r="A656" s="660" t="s">
        <v>586</v>
      </c>
      <c r="B656" s="661" t="s">
        <v>587</v>
      </c>
      <c r="C656" s="662" t="s">
        <v>591</v>
      </c>
      <c r="D656" s="663" t="s">
        <v>4265</v>
      </c>
      <c r="E656" s="662" t="s">
        <v>2795</v>
      </c>
      <c r="F656" s="663" t="s">
        <v>4274</v>
      </c>
      <c r="G656" s="662" t="s">
        <v>2441</v>
      </c>
      <c r="H656" s="662" t="s">
        <v>2830</v>
      </c>
      <c r="I656" s="662" t="s">
        <v>2831</v>
      </c>
      <c r="J656" s="662" t="s">
        <v>2832</v>
      </c>
      <c r="K656" s="662" t="s">
        <v>2833</v>
      </c>
      <c r="L656" s="664">
        <v>202.86000000000004</v>
      </c>
      <c r="M656" s="664">
        <v>2</v>
      </c>
      <c r="N656" s="665">
        <v>405.72000000000008</v>
      </c>
    </row>
    <row r="657" spans="1:14" ht="14.4" customHeight="1" x14ac:dyDescent="0.3">
      <c r="A657" s="660" t="s">
        <v>586</v>
      </c>
      <c r="B657" s="661" t="s">
        <v>587</v>
      </c>
      <c r="C657" s="662" t="s">
        <v>591</v>
      </c>
      <c r="D657" s="663" t="s">
        <v>4265</v>
      </c>
      <c r="E657" s="662" t="s">
        <v>2795</v>
      </c>
      <c r="F657" s="663" t="s">
        <v>4274</v>
      </c>
      <c r="G657" s="662" t="s">
        <v>2441</v>
      </c>
      <c r="H657" s="662" t="s">
        <v>2834</v>
      </c>
      <c r="I657" s="662" t="s">
        <v>2835</v>
      </c>
      <c r="J657" s="662" t="s">
        <v>2836</v>
      </c>
      <c r="K657" s="662" t="s">
        <v>2502</v>
      </c>
      <c r="L657" s="664">
        <v>54.46</v>
      </c>
      <c r="M657" s="664">
        <v>3</v>
      </c>
      <c r="N657" s="665">
        <v>163.38</v>
      </c>
    </row>
    <row r="658" spans="1:14" ht="14.4" customHeight="1" x14ac:dyDescent="0.3">
      <c r="A658" s="660" t="s">
        <v>586</v>
      </c>
      <c r="B658" s="661" t="s">
        <v>587</v>
      </c>
      <c r="C658" s="662" t="s">
        <v>591</v>
      </c>
      <c r="D658" s="663" t="s">
        <v>4265</v>
      </c>
      <c r="E658" s="662" t="s">
        <v>2795</v>
      </c>
      <c r="F658" s="663" t="s">
        <v>4274</v>
      </c>
      <c r="G658" s="662" t="s">
        <v>2441</v>
      </c>
      <c r="H658" s="662" t="s">
        <v>2837</v>
      </c>
      <c r="I658" s="662" t="s">
        <v>2838</v>
      </c>
      <c r="J658" s="662" t="s">
        <v>2839</v>
      </c>
      <c r="K658" s="662" t="s">
        <v>2502</v>
      </c>
      <c r="L658" s="664">
        <v>54.460004722651881</v>
      </c>
      <c r="M658" s="664">
        <v>3</v>
      </c>
      <c r="N658" s="665">
        <v>163.38001416795564</v>
      </c>
    </row>
    <row r="659" spans="1:14" ht="14.4" customHeight="1" x14ac:dyDescent="0.3">
      <c r="A659" s="660" t="s">
        <v>586</v>
      </c>
      <c r="B659" s="661" t="s">
        <v>587</v>
      </c>
      <c r="C659" s="662" t="s">
        <v>591</v>
      </c>
      <c r="D659" s="663" t="s">
        <v>4265</v>
      </c>
      <c r="E659" s="662" t="s">
        <v>2795</v>
      </c>
      <c r="F659" s="663" t="s">
        <v>4274</v>
      </c>
      <c r="G659" s="662" t="s">
        <v>2441</v>
      </c>
      <c r="H659" s="662" t="s">
        <v>2840</v>
      </c>
      <c r="I659" s="662" t="s">
        <v>2840</v>
      </c>
      <c r="J659" s="662" t="s">
        <v>2841</v>
      </c>
      <c r="K659" s="662" t="s">
        <v>2842</v>
      </c>
      <c r="L659" s="664">
        <v>186.75967084311833</v>
      </c>
      <c r="M659" s="664">
        <v>6</v>
      </c>
      <c r="N659" s="665">
        <v>1120.55802505871</v>
      </c>
    </row>
    <row r="660" spans="1:14" ht="14.4" customHeight="1" x14ac:dyDescent="0.3">
      <c r="A660" s="660" t="s">
        <v>586</v>
      </c>
      <c r="B660" s="661" t="s">
        <v>587</v>
      </c>
      <c r="C660" s="662" t="s">
        <v>591</v>
      </c>
      <c r="D660" s="663" t="s">
        <v>4265</v>
      </c>
      <c r="E660" s="662" t="s">
        <v>2795</v>
      </c>
      <c r="F660" s="663" t="s">
        <v>4274</v>
      </c>
      <c r="G660" s="662" t="s">
        <v>2441</v>
      </c>
      <c r="H660" s="662" t="s">
        <v>2843</v>
      </c>
      <c r="I660" s="662" t="s">
        <v>2843</v>
      </c>
      <c r="J660" s="662" t="s">
        <v>2844</v>
      </c>
      <c r="K660" s="662" t="s">
        <v>2842</v>
      </c>
      <c r="L660" s="664">
        <v>197.04096319526894</v>
      </c>
      <c r="M660" s="664">
        <v>1</v>
      </c>
      <c r="N660" s="665">
        <v>197.04096319526894</v>
      </c>
    </row>
    <row r="661" spans="1:14" ht="14.4" customHeight="1" x14ac:dyDescent="0.3">
      <c r="A661" s="660" t="s">
        <v>586</v>
      </c>
      <c r="B661" s="661" t="s">
        <v>587</v>
      </c>
      <c r="C661" s="662" t="s">
        <v>591</v>
      </c>
      <c r="D661" s="663" t="s">
        <v>4265</v>
      </c>
      <c r="E661" s="662" t="s">
        <v>2795</v>
      </c>
      <c r="F661" s="663" t="s">
        <v>4274</v>
      </c>
      <c r="G661" s="662" t="s">
        <v>2441</v>
      </c>
      <c r="H661" s="662" t="s">
        <v>2845</v>
      </c>
      <c r="I661" s="662" t="s">
        <v>2845</v>
      </c>
      <c r="J661" s="662" t="s">
        <v>2846</v>
      </c>
      <c r="K661" s="662" t="s">
        <v>2842</v>
      </c>
      <c r="L661" s="664">
        <v>186.75983137566314</v>
      </c>
      <c r="M661" s="664">
        <v>6</v>
      </c>
      <c r="N661" s="665">
        <v>1120.5589882539789</v>
      </c>
    </row>
    <row r="662" spans="1:14" ht="14.4" customHeight="1" x14ac:dyDescent="0.3">
      <c r="A662" s="660" t="s">
        <v>586</v>
      </c>
      <c r="B662" s="661" t="s">
        <v>587</v>
      </c>
      <c r="C662" s="662" t="s">
        <v>591</v>
      </c>
      <c r="D662" s="663" t="s">
        <v>4265</v>
      </c>
      <c r="E662" s="662" t="s">
        <v>2795</v>
      </c>
      <c r="F662" s="663" t="s">
        <v>4274</v>
      </c>
      <c r="G662" s="662" t="s">
        <v>2441</v>
      </c>
      <c r="H662" s="662" t="s">
        <v>2847</v>
      </c>
      <c r="I662" s="662" t="s">
        <v>2848</v>
      </c>
      <c r="J662" s="662" t="s">
        <v>2849</v>
      </c>
      <c r="K662" s="662" t="s">
        <v>2502</v>
      </c>
      <c r="L662" s="664">
        <v>33.570000000000007</v>
      </c>
      <c r="M662" s="664">
        <v>10</v>
      </c>
      <c r="N662" s="665">
        <v>335.70000000000005</v>
      </c>
    </row>
    <row r="663" spans="1:14" ht="14.4" customHeight="1" x14ac:dyDescent="0.3">
      <c r="A663" s="660" t="s">
        <v>586</v>
      </c>
      <c r="B663" s="661" t="s">
        <v>587</v>
      </c>
      <c r="C663" s="662" t="s">
        <v>591</v>
      </c>
      <c r="D663" s="663" t="s">
        <v>4265</v>
      </c>
      <c r="E663" s="662" t="s">
        <v>2795</v>
      </c>
      <c r="F663" s="663" t="s">
        <v>4274</v>
      </c>
      <c r="G663" s="662" t="s">
        <v>2441</v>
      </c>
      <c r="H663" s="662" t="s">
        <v>2850</v>
      </c>
      <c r="I663" s="662" t="s">
        <v>2850</v>
      </c>
      <c r="J663" s="662" t="s">
        <v>2851</v>
      </c>
      <c r="K663" s="662" t="s">
        <v>2852</v>
      </c>
      <c r="L663" s="664">
        <v>133.60784240050867</v>
      </c>
      <c r="M663" s="664">
        <v>11</v>
      </c>
      <c r="N663" s="665">
        <v>1469.6862664055955</v>
      </c>
    </row>
    <row r="664" spans="1:14" ht="14.4" customHeight="1" x14ac:dyDescent="0.3">
      <c r="A664" s="660" t="s">
        <v>586</v>
      </c>
      <c r="B664" s="661" t="s">
        <v>587</v>
      </c>
      <c r="C664" s="662" t="s">
        <v>591</v>
      </c>
      <c r="D664" s="663" t="s">
        <v>4265</v>
      </c>
      <c r="E664" s="662" t="s">
        <v>2795</v>
      </c>
      <c r="F664" s="663" t="s">
        <v>4274</v>
      </c>
      <c r="G664" s="662" t="s">
        <v>2441</v>
      </c>
      <c r="H664" s="662" t="s">
        <v>2853</v>
      </c>
      <c r="I664" s="662" t="s">
        <v>2854</v>
      </c>
      <c r="J664" s="662" t="s">
        <v>2855</v>
      </c>
      <c r="K664" s="662" t="s">
        <v>2502</v>
      </c>
      <c r="L664" s="664">
        <v>40.569981000168696</v>
      </c>
      <c r="M664" s="664">
        <v>6</v>
      </c>
      <c r="N664" s="665">
        <v>243.41988600101217</v>
      </c>
    </row>
    <row r="665" spans="1:14" ht="14.4" customHeight="1" x14ac:dyDescent="0.3">
      <c r="A665" s="660" t="s">
        <v>586</v>
      </c>
      <c r="B665" s="661" t="s">
        <v>587</v>
      </c>
      <c r="C665" s="662" t="s">
        <v>591</v>
      </c>
      <c r="D665" s="663" t="s">
        <v>4265</v>
      </c>
      <c r="E665" s="662" t="s">
        <v>2795</v>
      </c>
      <c r="F665" s="663" t="s">
        <v>4274</v>
      </c>
      <c r="G665" s="662" t="s">
        <v>2441</v>
      </c>
      <c r="H665" s="662" t="s">
        <v>2856</v>
      </c>
      <c r="I665" s="662" t="s">
        <v>2857</v>
      </c>
      <c r="J665" s="662" t="s">
        <v>2858</v>
      </c>
      <c r="K665" s="662" t="s">
        <v>2502</v>
      </c>
      <c r="L665" s="664">
        <v>40.569998582670699</v>
      </c>
      <c r="M665" s="664">
        <v>78</v>
      </c>
      <c r="N665" s="665">
        <v>3164.4598894483147</v>
      </c>
    </row>
    <row r="666" spans="1:14" ht="14.4" customHeight="1" x14ac:dyDescent="0.3">
      <c r="A666" s="660" t="s">
        <v>586</v>
      </c>
      <c r="B666" s="661" t="s">
        <v>587</v>
      </c>
      <c r="C666" s="662" t="s">
        <v>591</v>
      </c>
      <c r="D666" s="663" t="s">
        <v>4265</v>
      </c>
      <c r="E666" s="662" t="s">
        <v>2795</v>
      </c>
      <c r="F666" s="663" t="s">
        <v>4274</v>
      </c>
      <c r="G666" s="662" t="s">
        <v>2441</v>
      </c>
      <c r="H666" s="662" t="s">
        <v>2859</v>
      </c>
      <c r="I666" s="662" t="s">
        <v>2860</v>
      </c>
      <c r="J666" s="662" t="s">
        <v>2861</v>
      </c>
      <c r="K666" s="662" t="s">
        <v>2502</v>
      </c>
      <c r="L666" s="664">
        <v>49.250003941712158</v>
      </c>
      <c r="M666" s="664">
        <v>54</v>
      </c>
      <c r="N666" s="665">
        <v>2659.5002128524566</v>
      </c>
    </row>
    <row r="667" spans="1:14" ht="14.4" customHeight="1" x14ac:dyDescent="0.3">
      <c r="A667" s="660" t="s">
        <v>586</v>
      </c>
      <c r="B667" s="661" t="s">
        <v>587</v>
      </c>
      <c r="C667" s="662" t="s">
        <v>591</v>
      </c>
      <c r="D667" s="663" t="s">
        <v>4265</v>
      </c>
      <c r="E667" s="662" t="s">
        <v>2795</v>
      </c>
      <c r="F667" s="663" t="s">
        <v>4274</v>
      </c>
      <c r="G667" s="662" t="s">
        <v>2441</v>
      </c>
      <c r="H667" s="662" t="s">
        <v>2862</v>
      </c>
      <c r="I667" s="662" t="s">
        <v>2863</v>
      </c>
      <c r="J667" s="662" t="s">
        <v>2864</v>
      </c>
      <c r="K667" s="662" t="s">
        <v>2865</v>
      </c>
      <c r="L667" s="664">
        <v>116.25</v>
      </c>
      <c r="M667" s="664">
        <v>5</v>
      </c>
      <c r="N667" s="665">
        <v>581.25</v>
      </c>
    </row>
    <row r="668" spans="1:14" ht="14.4" customHeight="1" x14ac:dyDescent="0.3">
      <c r="A668" s="660" t="s">
        <v>586</v>
      </c>
      <c r="B668" s="661" t="s">
        <v>587</v>
      </c>
      <c r="C668" s="662" t="s">
        <v>591</v>
      </c>
      <c r="D668" s="663" t="s">
        <v>4265</v>
      </c>
      <c r="E668" s="662" t="s">
        <v>2795</v>
      </c>
      <c r="F668" s="663" t="s">
        <v>4274</v>
      </c>
      <c r="G668" s="662" t="s">
        <v>2441</v>
      </c>
      <c r="H668" s="662" t="s">
        <v>2866</v>
      </c>
      <c r="I668" s="662" t="s">
        <v>2867</v>
      </c>
      <c r="J668" s="662" t="s">
        <v>2868</v>
      </c>
      <c r="K668" s="662"/>
      <c r="L668" s="664">
        <v>40.569981689444816</v>
      </c>
      <c r="M668" s="664">
        <v>15</v>
      </c>
      <c r="N668" s="665">
        <v>608.54972534167223</v>
      </c>
    </row>
    <row r="669" spans="1:14" ht="14.4" customHeight="1" x14ac:dyDescent="0.3">
      <c r="A669" s="660" t="s">
        <v>586</v>
      </c>
      <c r="B669" s="661" t="s">
        <v>587</v>
      </c>
      <c r="C669" s="662" t="s">
        <v>591</v>
      </c>
      <c r="D669" s="663" t="s">
        <v>4265</v>
      </c>
      <c r="E669" s="662" t="s">
        <v>2795</v>
      </c>
      <c r="F669" s="663" t="s">
        <v>4274</v>
      </c>
      <c r="G669" s="662" t="s">
        <v>2441</v>
      </c>
      <c r="H669" s="662" t="s">
        <v>2869</v>
      </c>
      <c r="I669" s="662" t="s">
        <v>2870</v>
      </c>
      <c r="J669" s="662" t="s">
        <v>2871</v>
      </c>
      <c r="K669" s="662" t="s">
        <v>2502</v>
      </c>
      <c r="L669" s="664">
        <v>49.250004121268326</v>
      </c>
      <c r="M669" s="664">
        <v>49</v>
      </c>
      <c r="N669" s="665">
        <v>2413.2502019421481</v>
      </c>
    </row>
    <row r="670" spans="1:14" ht="14.4" customHeight="1" x14ac:dyDescent="0.3">
      <c r="A670" s="660" t="s">
        <v>586</v>
      </c>
      <c r="B670" s="661" t="s">
        <v>587</v>
      </c>
      <c r="C670" s="662" t="s">
        <v>591</v>
      </c>
      <c r="D670" s="663" t="s">
        <v>4265</v>
      </c>
      <c r="E670" s="662" t="s">
        <v>2795</v>
      </c>
      <c r="F670" s="663" t="s">
        <v>4274</v>
      </c>
      <c r="G670" s="662" t="s">
        <v>2441</v>
      </c>
      <c r="H670" s="662" t="s">
        <v>2872</v>
      </c>
      <c r="I670" s="662" t="s">
        <v>2873</v>
      </c>
      <c r="J670" s="662" t="s">
        <v>2874</v>
      </c>
      <c r="K670" s="662" t="s">
        <v>2502</v>
      </c>
      <c r="L670" s="664">
        <v>49.250011108127275</v>
      </c>
      <c r="M670" s="664">
        <v>89</v>
      </c>
      <c r="N670" s="665">
        <v>4383.2509886233274</v>
      </c>
    </row>
    <row r="671" spans="1:14" ht="14.4" customHeight="1" x14ac:dyDescent="0.3">
      <c r="A671" s="660" t="s">
        <v>586</v>
      </c>
      <c r="B671" s="661" t="s">
        <v>587</v>
      </c>
      <c r="C671" s="662" t="s">
        <v>591</v>
      </c>
      <c r="D671" s="663" t="s">
        <v>4265</v>
      </c>
      <c r="E671" s="662" t="s">
        <v>2795</v>
      </c>
      <c r="F671" s="663" t="s">
        <v>4274</v>
      </c>
      <c r="G671" s="662" t="s">
        <v>2441</v>
      </c>
      <c r="H671" s="662" t="s">
        <v>2875</v>
      </c>
      <c r="I671" s="662" t="s">
        <v>2876</v>
      </c>
      <c r="J671" s="662" t="s">
        <v>2877</v>
      </c>
      <c r="K671" s="662" t="s">
        <v>2842</v>
      </c>
      <c r="L671" s="664">
        <v>179.36999999999998</v>
      </c>
      <c r="M671" s="664">
        <v>5</v>
      </c>
      <c r="N671" s="665">
        <v>896.84999999999991</v>
      </c>
    </row>
    <row r="672" spans="1:14" ht="14.4" customHeight="1" x14ac:dyDescent="0.3">
      <c r="A672" s="660" t="s">
        <v>586</v>
      </c>
      <c r="B672" s="661" t="s">
        <v>587</v>
      </c>
      <c r="C672" s="662" t="s">
        <v>591</v>
      </c>
      <c r="D672" s="663" t="s">
        <v>4265</v>
      </c>
      <c r="E672" s="662" t="s">
        <v>2795</v>
      </c>
      <c r="F672" s="663" t="s">
        <v>4274</v>
      </c>
      <c r="G672" s="662" t="s">
        <v>2441</v>
      </c>
      <c r="H672" s="662" t="s">
        <v>2878</v>
      </c>
      <c r="I672" s="662" t="s">
        <v>2879</v>
      </c>
      <c r="J672" s="662" t="s">
        <v>2880</v>
      </c>
      <c r="K672" s="662" t="s">
        <v>2842</v>
      </c>
      <c r="L672" s="664">
        <v>179.36999999999998</v>
      </c>
      <c r="M672" s="664">
        <v>5</v>
      </c>
      <c r="N672" s="665">
        <v>896.84999999999991</v>
      </c>
    </row>
    <row r="673" spans="1:14" ht="14.4" customHeight="1" x14ac:dyDescent="0.3">
      <c r="A673" s="660" t="s">
        <v>586</v>
      </c>
      <c r="B673" s="661" t="s">
        <v>587</v>
      </c>
      <c r="C673" s="662" t="s">
        <v>591</v>
      </c>
      <c r="D673" s="663" t="s">
        <v>4265</v>
      </c>
      <c r="E673" s="662" t="s">
        <v>2795</v>
      </c>
      <c r="F673" s="663" t="s">
        <v>4274</v>
      </c>
      <c r="G673" s="662" t="s">
        <v>2441</v>
      </c>
      <c r="H673" s="662" t="s">
        <v>2881</v>
      </c>
      <c r="I673" s="662" t="s">
        <v>2881</v>
      </c>
      <c r="J673" s="662" t="s">
        <v>2882</v>
      </c>
      <c r="K673" s="662" t="s">
        <v>2842</v>
      </c>
      <c r="L673" s="664">
        <v>137.42939096498014</v>
      </c>
      <c r="M673" s="664">
        <v>2</v>
      </c>
      <c r="N673" s="665">
        <v>274.85878192996029</v>
      </c>
    </row>
    <row r="674" spans="1:14" ht="14.4" customHeight="1" x14ac:dyDescent="0.3">
      <c r="A674" s="660" t="s">
        <v>586</v>
      </c>
      <c r="B674" s="661" t="s">
        <v>587</v>
      </c>
      <c r="C674" s="662" t="s">
        <v>591</v>
      </c>
      <c r="D674" s="663" t="s">
        <v>4265</v>
      </c>
      <c r="E674" s="662" t="s">
        <v>2795</v>
      </c>
      <c r="F674" s="663" t="s">
        <v>4274</v>
      </c>
      <c r="G674" s="662" t="s">
        <v>2441</v>
      </c>
      <c r="H674" s="662" t="s">
        <v>2883</v>
      </c>
      <c r="I674" s="662" t="s">
        <v>2883</v>
      </c>
      <c r="J674" s="662" t="s">
        <v>2884</v>
      </c>
      <c r="K674" s="662" t="s">
        <v>2842</v>
      </c>
      <c r="L674" s="664">
        <v>137.42939096498014</v>
      </c>
      <c r="M674" s="664">
        <v>2</v>
      </c>
      <c r="N674" s="665">
        <v>274.85878192996029</v>
      </c>
    </row>
    <row r="675" spans="1:14" ht="14.4" customHeight="1" x14ac:dyDescent="0.3">
      <c r="A675" s="660" t="s">
        <v>586</v>
      </c>
      <c r="B675" s="661" t="s">
        <v>587</v>
      </c>
      <c r="C675" s="662" t="s">
        <v>591</v>
      </c>
      <c r="D675" s="663" t="s">
        <v>4265</v>
      </c>
      <c r="E675" s="662" t="s">
        <v>2795</v>
      </c>
      <c r="F675" s="663" t="s">
        <v>4274</v>
      </c>
      <c r="G675" s="662" t="s">
        <v>2441</v>
      </c>
      <c r="H675" s="662" t="s">
        <v>2885</v>
      </c>
      <c r="I675" s="662" t="s">
        <v>2885</v>
      </c>
      <c r="J675" s="662" t="s">
        <v>2886</v>
      </c>
      <c r="K675" s="662" t="s">
        <v>2842</v>
      </c>
      <c r="L675" s="664">
        <v>137.42939096498014</v>
      </c>
      <c r="M675" s="664">
        <v>2</v>
      </c>
      <c r="N675" s="665">
        <v>274.85878192996029</v>
      </c>
    </row>
    <row r="676" spans="1:14" ht="14.4" customHeight="1" x14ac:dyDescent="0.3">
      <c r="A676" s="660" t="s">
        <v>586</v>
      </c>
      <c r="B676" s="661" t="s">
        <v>587</v>
      </c>
      <c r="C676" s="662" t="s">
        <v>591</v>
      </c>
      <c r="D676" s="663" t="s">
        <v>4265</v>
      </c>
      <c r="E676" s="662" t="s">
        <v>2887</v>
      </c>
      <c r="F676" s="663" t="s">
        <v>4275</v>
      </c>
      <c r="G676" s="662" t="s">
        <v>665</v>
      </c>
      <c r="H676" s="662" t="s">
        <v>2888</v>
      </c>
      <c r="I676" s="662" t="s">
        <v>2889</v>
      </c>
      <c r="J676" s="662" t="s">
        <v>2890</v>
      </c>
      <c r="K676" s="662" t="s">
        <v>1744</v>
      </c>
      <c r="L676" s="664">
        <v>35.26</v>
      </c>
      <c r="M676" s="664">
        <v>20</v>
      </c>
      <c r="N676" s="665">
        <v>705.19999999999993</v>
      </c>
    </row>
    <row r="677" spans="1:14" ht="14.4" customHeight="1" x14ac:dyDescent="0.3">
      <c r="A677" s="660" t="s">
        <v>586</v>
      </c>
      <c r="B677" s="661" t="s">
        <v>587</v>
      </c>
      <c r="C677" s="662" t="s">
        <v>591</v>
      </c>
      <c r="D677" s="663" t="s">
        <v>4265</v>
      </c>
      <c r="E677" s="662" t="s">
        <v>2887</v>
      </c>
      <c r="F677" s="663" t="s">
        <v>4275</v>
      </c>
      <c r="G677" s="662" t="s">
        <v>665</v>
      </c>
      <c r="H677" s="662" t="s">
        <v>2891</v>
      </c>
      <c r="I677" s="662" t="s">
        <v>2891</v>
      </c>
      <c r="J677" s="662" t="s">
        <v>2892</v>
      </c>
      <c r="K677" s="662" t="s">
        <v>2893</v>
      </c>
      <c r="L677" s="664">
        <v>72.84</v>
      </c>
      <c r="M677" s="664">
        <v>4</v>
      </c>
      <c r="N677" s="665">
        <v>291.36</v>
      </c>
    </row>
    <row r="678" spans="1:14" ht="14.4" customHeight="1" x14ac:dyDescent="0.3">
      <c r="A678" s="660" t="s">
        <v>586</v>
      </c>
      <c r="B678" s="661" t="s">
        <v>587</v>
      </c>
      <c r="C678" s="662" t="s">
        <v>591</v>
      </c>
      <c r="D678" s="663" t="s">
        <v>4265</v>
      </c>
      <c r="E678" s="662" t="s">
        <v>2887</v>
      </c>
      <c r="F678" s="663" t="s">
        <v>4275</v>
      </c>
      <c r="G678" s="662" t="s">
        <v>665</v>
      </c>
      <c r="H678" s="662" t="s">
        <v>2894</v>
      </c>
      <c r="I678" s="662" t="s">
        <v>2895</v>
      </c>
      <c r="J678" s="662" t="s">
        <v>2896</v>
      </c>
      <c r="K678" s="662" t="s">
        <v>2897</v>
      </c>
      <c r="L678" s="664">
        <v>40.309563339406729</v>
      </c>
      <c r="M678" s="664">
        <v>44</v>
      </c>
      <c r="N678" s="665">
        <v>1773.6207869338959</v>
      </c>
    </row>
    <row r="679" spans="1:14" ht="14.4" customHeight="1" x14ac:dyDescent="0.3">
      <c r="A679" s="660" t="s">
        <v>586</v>
      </c>
      <c r="B679" s="661" t="s">
        <v>587</v>
      </c>
      <c r="C679" s="662" t="s">
        <v>591</v>
      </c>
      <c r="D679" s="663" t="s">
        <v>4265</v>
      </c>
      <c r="E679" s="662" t="s">
        <v>2887</v>
      </c>
      <c r="F679" s="663" t="s">
        <v>4275</v>
      </c>
      <c r="G679" s="662" t="s">
        <v>665</v>
      </c>
      <c r="H679" s="662" t="s">
        <v>2898</v>
      </c>
      <c r="I679" s="662" t="s">
        <v>2899</v>
      </c>
      <c r="J679" s="662" t="s">
        <v>2900</v>
      </c>
      <c r="K679" s="662" t="s">
        <v>721</v>
      </c>
      <c r="L679" s="664">
        <v>66.129999999999967</v>
      </c>
      <c r="M679" s="664">
        <v>1</v>
      </c>
      <c r="N679" s="665">
        <v>66.129999999999967</v>
      </c>
    </row>
    <row r="680" spans="1:14" ht="14.4" customHeight="1" x14ac:dyDescent="0.3">
      <c r="A680" s="660" t="s">
        <v>586</v>
      </c>
      <c r="B680" s="661" t="s">
        <v>587</v>
      </c>
      <c r="C680" s="662" t="s">
        <v>591</v>
      </c>
      <c r="D680" s="663" t="s">
        <v>4265</v>
      </c>
      <c r="E680" s="662" t="s">
        <v>2887</v>
      </c>
      <c r="F680" s="663" t="s">
        <v>4275</v>
      </c>
      <c r="G680" s="662" t="s">
        <v>665</v>
      </c>
      <c r="H680" s="662" t="s">
        <v>2901</v>
      </c>
      <c r="I680" s="662" t="s">
        <v>2902</v>
      </c>
      <c r="J680" s="662" t="s">
        <v>740</v>
      </c>
      <c r="K680" s="662" t="s">
        <v>2903</v>
      </c>
      <c r="L680" s="664">
        <v>26.821094572160913</v>
      </c>
      <c r="M680" s="664">
        <v>19</v>
      </c>
      <c r="N680" s="665">
        <v>509.60079687105736</v>
      </c>
    </row>
    <row r="681" spans="1:14" ht="14.4" customHeight="1" x14ac:dyDescent="0.3">
      <c r="A681" s="660" t="s">
        <v>586</v>
      </c>
      <c r="B681" s="661" t="s">
        <v>587</v>
      </c>
      <c r="C681" s="662" t="s">
        <v>591</v>
      </c>
      <c r="D681" s="663" t="s">
        <v>4265</v>
      </c>
      <c r="E681" s="662" t="s">
        <v>2887</v>
      </c>
      <c r="F681" s="663" t="s">
        <v>4275</v>
      </c>
      <c r="G681" s="662" t="s">
        <v>665</v>
      </c>
      <c r="H681" s="662" t="s">
        <v>2904</v>
      </c>
      <c r="I681" s="662" t="s">
        <v>2905</v>
      </c>
      <c r="J681" s="662" t="s">
        <v>2906</v>
      </c>
      <c r="K681" s="662" t="s">
        <v>2907</v>
      </c>
      <c r="L681" s="664">
        <v>85.1</v>
      </c>
      <c r="M681" s="664">
        <v>2</v>
      </c>
      <c r="N681" s="665">
        <v>170.2</v>
      </c>
    </row>
    <row r="682" spans="1:14" ht="14.4" customHeight="1" x14ac:dyDescent="0.3">
      <c r="A682" s="660" t="s">
        <v>586</v>
      </c>
      <c r="B682" s="661" t="s">
        <v>587</v>
      </c>
      <c r="C682" s="662" t="s">
        <v>591</v>
      </c>
      <c r="D682" s="663" t="s">
        <v>4265</v>
      </c>
      <c r="E682" s="662" t="s">
        <v>2887</v>
      </c>
      <c r="F682" s="663" t="s">
        <v>4275</v>
      </c>
      <c r="G682" s="662" t="s">
        <v>665</v>
      </c>
      <c r="H682" s="662" t="s">
        <v>2908</v>
      </c>
      <c r="I682" s="662" t="s">
        <v>2909</v>
      </c>
      <c r="J682" s="662" t="s">
        <v>2910</v>
      </c>
      <c r="K682" s="662" t="s">
        <v>2911</v>
      </c>
      <c r="L682" s="664">
        <v>129.22599511820951</v>
      </c>
      <c r="M682" s="664">
        <v>40</v>
      </c>
      <c r="N682" s="665">
        <v>5169.0398047283807</v>
      </c>
    </row>
    <row r="683" spans="1:14" ht="14.4" customHeight="1" x14ac:dyDescent="0.3">
      <c r="A683" s="660" t="s">
        <v>586</v>
      </c>
      <c r="B683" s="661" t="s">
        <v>587</v>
      </c>
      <c r="C683" s="662" t="s">
        <v>591</v>
      </c>
      <c r="D683" s="663" t="s">
        <v>4265</v>
      </c>
      <c r="E683" s="662" t="s">
        <v>2887</v>
      </c>
      <c r="F683" s="663" t="s">
        <v>4275</v>
      </c>
      <c r="G683" s="662" t="s">
        <v>665</v>
      </c>
      <c r="H683" s="662" t="s">
        <v>2912</v>
      </c>
      <c r="I683" s="662" t="s">
        <v>2913</v>
      </c>
      <c r="J683" s="662" t="s">
        <v>2914</v>
      </c>
      <c r="K683" s="662" t="s">
        <v>2915</v>
      </c>
      <c r="L683" s="664">
        <v>33.410000000000004</v>
      </c>
      <c r="M683" s="664">
        <v>6</v>
      </c>
      <c r="N683" s="665">
        <v>200.46</v>
      </c>
    </row>
    <row r="684" spans="1:14" ht="14.4" customHeight="1" x14ac:dyDescent="0.3">
      <c r="A684" s="660" t="s">
        <v>586</v>
      </c>
      <c r="B684" s="661" t="s">
        <v>587</v>
      </c>
      <c r="C684" s="662" t="s">
        <v>591</v>
      </c>
      <c r="D684" s="663" t="s">
        <v>4265</v>
      </c>
      <c r="E684" s="662" t="s">
        <v>2887</v>
      </c>
      <c r="F684" s="663" t="s">
        <v>4275</v>
      </c>
      <c r="G684" s="662" t="s">
        <v>665</v>
      </c>
      <c r="H684" s="662" t="s">
        <v>2916</v>
      </c>
      <c r="I684" s="662" t="s">
        <v>2917</v>
      </c>
      <c r="J684" s="662" t="s">
        <v>2918</v>
      </c>
      <c r="K684" s="662" t="s">
        <v>2919</v>
      </c>
      <c r="L684" s="664">
        <v>428.73143088134827</v>
      </c>
      <c r="M684" s="664">
        <v>9</v>
      </c>
      <c r="N684" s="665">
        <v>3858.5828779321346</v>
      </c>
    </row>
    <row r="685" spans="1:14" ht="14.4" customHeight="1" x14ac:dyDescent="0.3">
      <c r="A685" s="660" t="s">
        <v>586</v>
      </c>
      <c r="B685" s="661" t="s">
        <v>587</v>
      </c>
      <c r="C685" s="662" t="s">
        <v>591</v>
      </c>
      <c r="D685" s="663" t="s">
        <v>4265</v>
      </c>
      <c r="E685" s="662" t="s">
        <v>2887</v>
      </c>
      <c r="F685" s="663" t="s">
        <v>4275</v>
      </c>
      <c r="G685" s="662" t="s">
        <v>665</v>
      </c>
      <c r="H685" s="662" t="s">
        <v>2920</v>
      </c>
      <c r="I685" s="662" t="s">
        <v>2921</v>
      </c>
      <c r="J685" s="662" t="s">
        <v>2922</v>
      </c>
      <c r="K685" s="662" t="s">
        <v>2923</v>
      </c>
      <c r="L685" s="664">
        <v>181.79999999999998</v>
      </c>
      <c r="M685" s="664">
        <v>2</v>
      </c>
      <c r="N685" s="665">
        <v>363.59999999999997</v>
      </c>
    </row>
    <row r="686" spans="1:14" ht="14.4" customHeight="1" x14ac:dyDescent="0.3">
      <c r="A686" s="660" t="s">
        <v>586</v>
      </c>
      <c r="B686" s="661" t="s">
        <v>587</v>
      </c>
      <c r="C686" s="662" t="s">
        <v>591</v>
      </c>
      <c r="D686" s="663" t="s">
        <v>4265</v>
      </c>
      <c r="E686" s="662" t="s">
        <v>2887</v>
      </c>
      <c r="F686" s="663" t="s">
        <v>4275</v>
      </c>
      <c r="G686" s="662" t="s">
        <v>665</v>
      </c>
      <c r="H686" s="662" t="s">
        <v>2924</v>
      </c>
      <c r="I686" s="662" t="s">
        <v>2925</v>
      </c>
      <c r="J686" s="662" t="s">
        <v>2926</v>
      </c>
      <c r="K686" s="662" t="s">
        <v>2927</v>
      </c>
      <c r="L686" s="664">
        <v>1109.1517766594179</v>
      </c>
      <c r="M686" s="664">
        <v>191.36636666666664</v>
      </c>
      <c r="N686" s="665">
        <v>212254.34558119092</v>
      </c>
    </row>
    <row r="687" spans="1:14" ht="14.4" customHeight="1" x14ac:dyDescent="0.3">
      <c r="A687" s="660" t="s">
        <v>586</v>
      </c>
      <c r="B687" s="661" t="s">
        <v>587</v>
      </c>
      <c r="C687" s="662" t="s">
        <v>591</v>
      </c>
      <c r="D687" s="663" t="s">
        <v>4265</v>
      </c>
      <c r="E687" s="662" t="s">
        <v>2887</v>
      </c>
      <c r="F687" s="663" t="s">
        <v>4275</v>
      </c>
      <c r="G687" s="662" t="s">
        <v>665</v>
      </c>
      <c r="H687" s="662" t="s">
        <v>2928</v>
      </c>
      <c r="I687" s="662" t="s">
        <v>2929</v>
      </c>
      <c r="J687" s="662" t="s">
        <v>2930</v>
      </c>
      <c r="K687" s="662" t="s">
        <v>2931</v>
      </c>
      <c r="L687" s="664">
        <v>641.99</v>
      </c>
      <c r="M687" s="664">
        <v>8</v>
      </c>
      <c r="N687" s="665">
        <v>5135.92</v>
      </c>
    </row>
    <row r="688" spans="1:14" ht="14.4" customHeight="1" x14ac:dyDescent="0.3">
      <c r="A688" s="660" t="s">
        <v>586</v>
      </c>
      <c r="B688" s="661" t="s">
        <v>587</v>
      </c>
      <c r="C688" s="662" t="s">
        <v>591</v>
      </c>
      <c r="D688" s="663" t="s">
        <v>4265</v>
      </c>
      <c r="E688" s="662" t="s">
        <v>2887</v>
      </c>
      <c r="F688" s="663" t="s">
        <v>4275</v>
      </c>
      <c r="G688" s="662" t="s">
        <v>665</v>
      </c>
      <c r="H688" s="662" t="s">
        <v>2932</v>
      </c>
      <c r="I688" s="662" t="s">
        <v>2932</v>
      </c>
      <c r="J688" s="662" t="s">
        <v>2933</v>
      </c>
      <c r="K688" s="662" t="s">
        <v>2934</v>
      </c>
      <c r="L688" s="664">
        <v>610.94802592822532</v>
      </c>
      <c r="M688" s="664">
        <v>6</v>
      </c>
      <c r="N688" s="665">
        <v>3665.6881555693517</v>
      </c>
    </row>
    <row r="689" spans="1:14" ht="14.4" customHeight="1" x14ac:dyDescent="0.3">
      <c r="A689" s="660" t="s">
        <v>586</v>
      </c>
      <c r="B689" s="661" t="s">
        <v>587</v>
      </c>
      <c r="C689" s="662" t="s">
        <v>591</v>
      </c>
      <c r="D689" s="663" t="s">
        <v>4265</v>
      </c>
      <c r="E689" s="662" t="s">
        <v>2887</v>
      </c>
      <c r="F689" s="663" t="s">
        <v>4275</v>
      </c>
      <c r="G689" s="662" t="s">
        <v>665</v>
      </c>
      <c r="H689" s="662" t="s">
        <v>2935</v>
      </c>
      <c r="I689" s="662" t="s">
        <v>2936</v>
      </c>
      <c r="J689" s="662" t="s">
        <v>2937</v>
      </c>
      <c r="K689" s="662" t="s">
        <v>2938</v>
      </c>
      <c r="L689" s="664">
        <v>107.59667062373515</v>
      </c>
      <c r="M689" s="664">
        <v>113</v>
      </c>
      <c r="N689" s="665">
        <v>12158.423780482071</v>
      </c>
    </row>
    <row r="690" spans="1:14" ht="14.4" customHeight="1" x14ac:dyDescent="0.3">
      <c r="A690" s="660" t="s">
        <v>586</v>
      </c>
      <c r="B690" s="661" t="s">
        <v>587</v>
      </c>
      <c r="C690" s="662" t="s">
        <v>591</v>
      </c>
      <c r="D690" s="663" t="s">
        <v>4265</v>
      </c>
      <c r="E690" s="662" t="s">
        <v>2887</v>
      </c>
      <c r="F690" s="663" t="s">
        <v>4275</v>
      </c>
      <c r="G690" s="662" t="s">
        <v>665</v>
      </c>
      <c r="H690" s="662" t="s">
        <v>2939</v>
      </c>
      <c r="I690" s="662" t="s">
        <v>2940</v>
      </c>
      <c r="J690" s="662" t="s">
        <v>2941</v>
      </c>
      <c r="K690" s="662" t="s">
        <v>2942</v>
      </c>
      <c r="L690" s="664">
        <v>2899.2109462085878</v>
      </c>
      <c r="M690" s="664">
        <v>111</v>
      </c>
      <c r="N690" s="665">
        <v>321812.41502915323</v>
      </c>
    </row>
    <row r="691" spans="1:14" ht="14.4" customHeight="1" x14ac:dyDescent="0.3">
      <c r="A691" s="660" t="s">
        <v>586</v>
      </c>
      <c r="B691" s="661" t="s">
        <v>587</v>
      </c>
      <c r="C691" s="662" t="s">
        <v>591</v>
      </c>
      <c r="D691" s="663" t="s">
        <v>4265</v>
      </c>
      <c r="E691" s="662" t="s">
        <v>2887</v>
      </c>
      <c r="F691" s="663" t="s">
        <v>4275</v>
      </c>
      <c r="G691" s="662" t="s">
        <v>665</v>
      </c>
      <c r="H691" s="662" t="s">
        <v>2943</v>
      </c>
      <c r="I691" s="662" t="s">
        <v>2944</v>
      </c>
      <c r="J691" s="662" t="s">
        <v>2945</v>
      </c>
      <c r="K691" s="662" t="s">
        <v>2946</v>
      </c>
      <c r="L691" s="664">
        <v>86.669269221403923</v>
      </c>
      <c r="M691" s="664">
        <v>12</v>
      </c>
      <c r="N691" s="665">
        <v>1040.0312306568471</v>
      </c>
    </row>
    <row r="692" spans="1:14" ht="14.4" customHeight="1" x14ac:dyDescent="0.3">
      <c r="A692" s="660" t="s">
        <v>586</v>
      </c>
      <c r="B692" s="661" t="s">
        <v>587</v>
      </c>
      <c r="C692" s="662" t="s">
        <v>591</v>
      </c>
      <c r="D692" s="663" t="s">
        <v>4265</v>
      </c>
      <c r="E692" s="662" t="s">
        <v>2887</v>
      </c>
      <c r="F692" s="663" t="s">
        <v>4275</v>
      </c>
      <c r="G692" s="662" t="s">
        <v>665</v>
      </c>
      <c r="H692" s="662" t="s">
        <v>2947</v>
      </c>
      <c r="I692" s="662" t="s">
        <v>2948</v>
      </c>
      <c r="J692" s="662" t="s">
        <v>2949</v>
      </c>
      <c r="K692" s="662" t="s">
        <v>2950</v>
      </c>
      <c r="L692" s="664">
        <v>81.099955665625004</v>
      </c>
      <c r="M692" s="664">
        <v>927</v>
      </c>
      <c r="N692" s="665">
        <v>75179.658902034382</v>
      </c>
    </row>
    <row r="693" spans="1:14" ht="14.4" customHeight="1" x14ac:dyDescent="0.3">
      <c r="A693" s="660" t="s">
        <v>586</v>
      </c>
      <c r="B693" s="661" t="s">
        <v>587</v>
      </c>
      <c r="C693" s="662" t="s">
        <v>591</v>
      </c>
      <c r="D693" s="663" t="s">
        <v>4265</v>
      </c>
      <c r="E693" s="662" t="s">
        <v>2887</v>
      </c>
      <c r="F693" s="663" t="s">
        <v>4275</v>
      </c>
      <c r="G693" s="662" t="s">
        <v>665</v>
      </c>
      <c r="H693" s="662" t="s">
        <v>2951</v>
      </c>
      <c r="I693" s="662" t="s">
        <v>2952</v>
      </c>
      <c r="J693" s="662" t="s">
        <v>2953</v>
      </c>
      <c r="K693" s="662" t="s">
        <v>2954</v>
      </c>
      <c r="L693" s="664">
        <v>605.26835759799201</v>
      </c>
      <c r="M693" s="664">
        <v>8.5</v>
      </c>
      <c r="N693" s="665">
        <v>5144.781039582932</v>
      </c>
    </row>
    <row r="694" spans="1:14" ht="14.4" customHeight="1" x14ac:dyDescent="0.3">
      <c r="A694" s="660" t="s">
        <v>586</v>
      </c>
      <c r="B694" s="661" t="s">
        <v>587</v>
      </c>
      <c r="C694" s="662" t="s">
        <v>591</v>
      </c>
      <c r="D694" s="663" t="s">
        <v>4265</v>
      </c>
      <c r="E694" s="662" t="s">
        <v>2887</v>
      </c>
      <c r="F694" s="663" t="s">
        <v>4275</v>
      </c>
      <c r="G694" s="662" t="s">
        <v>665</v>
      </c>
      <c r="H694" s="662" t="s">
        <v>2955</v>
      </c>
      <c r="I694" s="662" t="s">
        <v>2956</v>
      </c>
      <c r="J694" s="662" t="s">
        <v>2957</v>
      </c>
      <c r="K694" s="662" t="s">
        <v>2958</v>
      </c>
      <c r="L694" s="664">
        <v>517.49983952461992</v>
      </c>
      <c r="M694" s="664">
        <v>6</v>
      </c>
      <c r="N694" s="665">
        <v>3104.9990371477193</v>
      </c>
    </row>
    <row r="695" spans="1:14" ht="14.4" customHeight="1" x14ac:dyDescent="0.3">
      <c r="A695" s="660" t="s">
        <v>586</v>
      </c>
      <c r="B695" s="661" t="s">
        <v>587</v>
      </c>
      <c r="C695" s="662" t="s">
        <v>591</v>
      </c>
      <c r="D695" s="663" t="s">
        <v>4265</v>
      </c>
      <c r="E695" s="662" t="s">
        <v>2887</v>
      </c>
      <c r="F695" s="663" t="s">
        <v>4275</v>
      </c>
      <c r="G695" s="662" t="s">
        <v>665</v>
      </c>
      <c r="H695" s="662" t="s">
        <v>2959</v>
      </c>
      <c r="I695" s="662" t="s">
        <v>2960</v>
      </c>
      <c r="J695" s="662" t="s">
        <v>2961</v>
      </c>
      <c r="K695" s="662" t="s">
        <v>2962</v>
      </c>
      <c r="L695" s="664">
        <v>154.1008732228243</v>
      </c>
      <c r="M695" s="664">
        <v>38</v>
      </c>
      <c r="N695" s="665">
        <v>5855.8331824673232</v>
      </c>
    </row>
    <row r="696" spans="1:14" ht="14.4" customHeight="1" x14ac:dyDescent="0.3">
      <c r="A696" s="660" t="s">
        <v>586</v>
      </c>
      <c r="B696" s="661" t="s">
        <v>587</v>
      </c>
      <c r="C696" s="662" t="s">
        <v>591</v>
      </c>
      <c r="D696" s="663" t="s">
        <v>4265</v>
      </c>
      <c r="E696" s="662" t="s">
        <v>2887</v>
      </c>
      <c r="F696" s="663" t="s">
        <v>4275</v>
      </c>
      <c r="G696" s="662" t="s">
        <v>665</v>
      </c>
      <c r="H696" s="662" t="s">
        <v>2963</v>
      </c>
      <c r="I696" s="662" t="s">
        <v>2964</v>
      </c>
      <c r="J696" s="662" t="s">
        <v>2965</v>
      </c>
      <c r="K696" s="662" t="s">
        <v>2966</v>
      </c>
      <c r="L696" s="664">
        <v>107.23000000000003</v>
      </c>
      <c r="M696" s="664">
        <v>1</v>
      </c>
      <c r="N696" s="665">
        <v>107.23000000000003</v>
      </c>
    </row>
    <row r="697" spans="1:14" ht="14.4" customHeight="1" x14ac:dyDescent="0.3">
      <c r="A697" s="660" t="s">
        <v>586</v>
      </c>
      <c r="B697" s="661" t="s">
        <v>587</v>
      </c>
      <c r="C697" s="662" t="s">
        <v>591</v>
      </c>
      <c r="D697" s="663" t="s">
        <v>4265</v>
      </c>
      <c r="E697" s="662" t="s">
        <v>2887</v>
      </c>
      <c r="F697" s="663" t="s">
        <v>4275</v>
      </c>
      <c r="G697" s="662" t="s">
        <v>665</v>
      </c>
      <c r="H697" s="662" t="s">
        <v>2967</v>
      </c>
      <c r="I697" s="662" t="s">
        <v>2968</v>
      </c>
      <c r="J697" s="662" t="s">
        <v>2969</v>
      </c>
      <c r="K697" s="662" t="s">
        <v>2970</v>
      </c>
      <c r="L697" s="664">
        <v>84.586666666666687</v>
      </c>
      <c r="M697" s="664">
        <v>3</v>
      </c>
      <c r="N697" s="665">
        <v>253.76000000000005</v>
      </c>
    </row>
    <row r="698" spans="1:14" ht="14.4" customHeight="1" x14ac:dyDescent="0.3">
      <c r="A698" s="660" t="s">
        <v>586</v>
      </c>
      <c r="B698" s="661" t="s">
        <v>587</v>
      </c>
      <c r="C698" s="662" t="s">
        <v>591</v>
      </c>
      <c r="D698" s="663" t="s">
        <v>4265</v>
      </c>
      <c r="E698" s="662" t="s">
        <v>2887</v>
      </c>
      <c r="F698" s="663" t="s">
        <v>4275</v>
      </c>
      <c r="G698" s="662" t="s">
        <v>665</v>
      </c>
      <c r="H698" s="662" t="s">
        <v>2971</v>
      </c>
      <c r="I698" s="662" t="s">
        <v>2971</v>
      </c>
      <c r="J698" s="662" t="s">
        <v>2972</v>
      </c>
      <c r="K698" s="662" t="s">
        <v>2973</v>
      </c>
      <c r="L698" s="664">
        <v>814.62960671393375</v>
      </c>
      <c r="M698" s="664">
        <v>6</v>
      </c>
      <c r="N698" s="665">
        <v>4887.7776402836025</v>
      </c>
    </row>
    <row r="699" spans="1:14" ht="14.4" customHeight="1" x14ac:dyDescent="0.3">
      <c r="A699" s="660" t="s">
        <v>586</v>
      </c>
      <c r="B699" s="661" t="s">
        <v>587</v>
      </c>
      <c r="C699" s="662" t="s">
        <v>591</v>
      </c>
      <c r="D699" s="663" t="s">
        <v>4265</v>
      </c>
      <c r="E699" s="662" t="s">
        <v>2887</v>
      </c>
      <c r="F699" s="663" t="s">
        <v>4275</v>
      </c>
      <c r="G699" s="662" t="s">
        <v>665</v>
      </c>
      <c r="H699" s="662" t="s">
        <v>2974</v>
      </c>
      <c r="I699" s="662" t="s">
        <v>2975</v>
      </c>
      <c r="J699" s="662" t="s">
        <v>2976</v>
      </c>
      <c r="K699" s="662" t="s">
        <v>2977</v>
      </c>
      <c r="L699" s="664">
        <v>1577.7432002817561</v>
      </c>
      <c r="M699" s="664">
        <v>2</v>
      </c>
      <c r="N699" s="665">
        <v>3155.4864005635122</v>
      </c>
    </row>
    <row r="700" spans="1:14" ht="14.4" customHeight="1" x14ac:dyDescent="0.3">
      <c r="A700" s="660" t="s">
        <v>586</v>
      </c>
      <c r="B700" s="661" t="s">
        <v>587</v>
      </c>
      <c r="C700" s="662" t="s">
        <v>591</v>
      </c>
      <c r="D700" s="663" t="s">
        <v>4265</v>
      </c>
      <c r="E700" s="662" t="s">
        <v>2887</v>
      </c>
      <c r="F700" s="663" t="s">
        <v>4275</v>
      </c>
      <c r="G700" s="662" t="s">
        <v>665</v>
      </c>
      <c r="H700" s="662" t="s">
        <v>2978</v>
      </c>
      <c r="I700" s="662" t="s">
        <v>2979</v>
      </c>
      <c r="J700" s="662" t="s">
        <v>2980</v>
      </c>
      <c r="K700" s="662" t="s">
        <v>2981</v>
      </c>
      <c r="L700" s="664">
        <v>52.654039228188736</v>
      </c>
      <c r="M700" s="664">
        <v>15</v>
      </c>
      <c r="N700" s="665">
        <v>789.81058842283107</v>
      </c>
    </row>
    <row r="701" spans="1:14" ht="14.4" customHeight="1" x14ac:dyDescent="0.3">
      <c r="A701" s="660" t="s">
        <v>586</v>
      </c>
      <c r="B701" s="661" t="s">
        <v>587</v>
      </c>
      <c r="C701" s="662" t="s">
        <v>591</v>
      </c>
      <c r="D701" s="663" t="s">
        <v>4265</v>
      </c>
      <c r="E701" s="662" t="s">
        <v>2887</v>
      </c>
      <c r="F701" s="663" t="s">
        <v>4275</v>
      </c>
      <c r="G701" s="662" t="s">
        <v>665</v>
      </c>
      <c r="H701" s="662" t="s">
        <v>2982</v>
      </c>
      <c r="I701" s="662" t="s">
        <v>2982</v>
      </c>
      <c r="J701" s="662" t="s">
        <v>2983</v>
      </c>
      <c r="K701" s="662" t="s">
        <v>2984</v>
      </c>
      <c r="L701" s="664">
        <v>158.80000000000001</v>
      </c>
      <c r="M701" s="664">
        <v>2</v>
      </c>
      <c r="N701" s="665">
        <v>317.60000000000002</v>
      </c>
    </row>
    <row r="702" spans="1:14" ht="14.4" customHeight="1" x14ac:dyDescent="0.3">
      <c r="A702" s="660" t="s">
        <v>586</v>
      </c>
      <c r="B702" s="661" t="s">
        <v>587</v>
      </c>
      <c r="C702" s="662" t="s">
        <v>591</v>
      </c>
      <c r="D702" s="663" t="s">
        <v>4265</v>
      </c>
      <c r="E702" s="662" t="s">
        <v>2887</v>
      </c>
      <c r="F702" s="663" t="s">
        <v>4275</v>
      </c>
      <c r="G702" s="662" t="s">
        <v>665</v>
      </c>
      <c r="H702" s="662" t="s">
        <v>2985</v>
      </c>
      <c r="I702" s="662" t="s">
        <v>2986</v>
      </c>
      <c r="J702" s="662" t="s">
        <v>2987</v>
      </c>
      <c r="K702" s="662" t="s">
        <v>2988</v>
      </c>
      <c r="L702" s="664">
        <v>82.769129706601476</v>
      </c>
      <c r="M702" s="664">
        <v>933</v>
      </c>
      <c r="N702" s="665">
        <v>77223.598016259173</v>
      </c>
    </row>
    <row r="703" spans="1:14" ht="14.4" customHeight="1" x14ac:dyDescent="0.3">
      <c r="A703" s="660" t="s">
        <v>586</v>
      </c>
      <c r="B703" s="661" t="s">
        <v>587</v>
      </c>
      <c r="C703" s="662" t="s">
        <v>591</v>
      </c>
      <c r="D703" s="663" t="s">
        <v>4265</v>
      </c>
      <c r="E703" s="662" t="s">
        <v>2887</v>
      </c>
      <c r="F703" s="663" t="s">
        <v>4275</v>
      </c>
      <c r="G703" s="662" t="s">
        <v>665</v>
      </c>
      <c r="H703" s="662" t="s">
        <v>2989</v>
      </c>
      <c r="I703" s="662" t="s">
        <v>2990</v>
      </c>
      <c r="J703" s="662" t="s">
        <v>2991</v>
      </c>
      <c r="K703" s="662" t="s">
        <v>2992</v>
      </c>
      <c r="L703" s="664">
        <v>246.31479248388683</v>
      </c>
      <c r="M703" s="664">
        <v>52</v>
      </c>
      <c r="N703" s="665">
        <v>12808.369209162116</v>
      </c>
    </row>
    <row r="704" spans="1:14" ht="14.4" customHeight="1" x14ac:dyDescent="0.3">
      <c r="A704" s="660" t="s">
        <v>586</v>
      </c>
      <c r="B704" s="661" t="s">
        <v>587</v>
      </c>
      <c r="C704" s="662" t="s">
        <v>591</v>
      </c>
      <c r="D704" s="663" t="s">
        <v>4265</v>
      </c>
      <c r="E704" s="662" t="s">
        <v>2887</v>
      </c>
      <c r="F704" s="663" t="s">
        <v>4275</v>
      </c>
      <c r="G704" s="662" t="s">
        <v>665</v>
      </c>
      <c r="H704" s="662" t="s">
        <v>2993</v>
      </c>
      <c r="I704" s="662" t="s">
        <v>2994</v>
      </c>
      <c r="J704" s="662" t="s">
        <v>2995</v>
      </c>
      <c r="K704" s="662" t="s">
        <v>2996</v>
      </c>
      <c r="L704" s="664">
        <v>58.929999999999943</v>
      </c>
      <c r="M704" s="664">
        <v>2</v>
      </c>
      <c r="N704" s="665">
        <v>117.85999999999989</v>
      </c>
    </row>
    <row r="705" spans="1:14" ht="14.4" customHeight="1" x14ac:dyDescent="0.3">
      <c r="A705" s="660" t="s">
        <v>586</v>
      </c>
      <c r="B705" s="661" t="s">
        <v>587</v>
      </c>
      <c r="C705" s="662" t="s">
        <v>591</v>
      </c>
      <c r="D705" s="663" t="s">
        <v>4265</v>
      </c>
      <c r="E705" s="662" t="s">
        <v>2887</v>
      </c>
      <c r="F705" s="663" t="s">
        <v>4275</v>
      </c>
      <c r="G705" s="662" t="s">
        <v>665</v>
      </c>
      <c r="H705" s="662" t="s">
        <v>2997</v>
      </c>
      <c r="I705" s="662" t="s">
        <v>2997</v>
      </c>
      <c r="J705" s="662" t="s">
        <v>2998</v>
      </c>
      <c r="K705" s="662" t="s">
        <v>2999</v>
      </c>
      <c r="L705" s="664">
        <v>2176.2142311143357</v>
      </c>
      <c r="M705" s="664">
        <v>26</v>
      </c>
      <c r="N705" s="665">
        <v>56581.570008972732</v>
      </c>
    </row>
    <row r="706" spans="1:14" ht="14.4" customHeight="1" x14ac:dyDescent="0.3">
      <c r="A706" s="660" t="s">
        <v>586</v>
      </c>
      <c r="B706" s="661" t="s">
        <v>587</v>
      </c>
      <c r="C706" s="662" t="s">
        <v>591</v>
      </c>
      <c r="D706" s="663" t="s">
        <v>4265</v>
      </c>
      <c r="E706" s="662" t="s">
        <v>2887</v>
      </c>
      <c r="F706" s="663" t="s">
        <v>4275</v>
      </c>
      <c r="G706" s="662" t="s">
        <v>665</v>
      </c>
      <c r="H706" s="662" t="s">
        <v>3000</v>
      </c>
      <c r="I706" s="662" t="s">
        <v>3001</v>
      </c>
      <c r="J706" s="662" t="s">
        <v>3002</v>
      </c>
      <c r="K706" s="662" t="s">
        <v>3003</v>
      </c>
      <c r="L706" s="664">
        <v>77.430006133902538</v>
      </c>
      <c r="M706" s="664">
        <v>2</v>
      </c>
      <c r="N706" s="665">
        <v>154.86001226780508</v>
      </c>
    </row>
    <row r="707" spans="1:14" ht="14.4" customHeight="1" x14ac:dyDescent="0.3">
      <c r="A707" s="660" t="s">
        <v>586</v>
      </c>
      <c r="B707" s="661" t="s">
        <v>587</v>
      </c>
      <c r="C707" s="662" t="s">
        <v>591</v>
      </c>
      <c r="D707" s="663" t="s">
        <v>4265</v>
      </c>
      <c r="E707" s="662" t="s">
        <v>2887</v>
      </c>
      <c r="F707" s="663" t="s">
        <v>4275</v>
      </c>
      <c r="G707" s="662" t="s">
        <v>665</v>
      </c>
      <c r="H707" s="662" t="s">
        <v>3004</v>
      </c>
      <c r="I707" s="662" t="s">
        <v>3005</v>
      </c>
      <c r="J707" s="662" t="s">
        <v>3006</v>
      </c>
      <c r="K707" s="662" t="s">
        <v>3007</v>
      </c>
      <c r="L707" s="664">
        <v>76.5</v>
      </c>
      <c r="M707" s="664">
        <v>1</v>
      </c>
      <c r="N707" s="665">
        <v>76.5</v>
      </c>
    </row>
    <row r="708" spans="1:14" ht="14.4" customHeight="1" x14ac:dyDescent="0.3">
      <c r="A708" s="660" t="s">
        <v>586</v>
      </c>
      <c r="B708" s="661" t="s">
        <v>587</v>
      </c>
      <c r="C708" s="662" t="s">
        <v>591</v>
      </c>
      <c r="D708" s="663" t="s">
        <v>4265</v>
      </c>
      <c r="E708" s="662" t="s">
        <v>2887</v>
      </c>
      <c r="F708" s="663" t="s">
        <v>4275</v>
      </c>
      <c r="G708" s="662" t="s">
        <v>665</v>
      </c>
      <c r="H708" s="662" t="s">
        <v>3008</v>
      </c>
      <c r="I708" s="662" t="s">
        <v>3009</v>
      </c>
      <c r="J708" s="662" t="s">
        <v>3010</v>
      </c>
      <c r="K708" s="662" t="s">
        <v>3011</v>
      </c>
      <c r="L708" s="664">
        <v>51.370492006614278</v>
      </c>
      <c r="M708" s="664">
        <v>1</v>
      </c>
      <c r="N708" s="665">
        <v>51.370492006614278</v>
      </c>
    </row>
    <row r="709" spans="1:14" ht="14.4" customHeight="1" x14ac:dyDescent="0.3">
      <c r="A709" s="660" t="s">
        <v>586</v>
      </c>
      <c r="B709" s="661" t="s">
        <v>587</v>
      </c>
      <c r="C709" s="662" t="s">
        <v>591</v>
      </c>
      <c r="D709" s="663" t="s">
        <v>4265</v>
      </c>
      <c r="E709" s="662" t="s">
        <v>2887</v>
      </c>
      <c r="F709" s="663" t="s">
        <v>4275</v>
      </c>
      <c r="G709" s="662" t="s">
        <v>665</v>
      </c>
      <c r="H709" s="662" t="s">
        <v>3012</v>
      </c>
      <c r="I709" s="662" t="s">
        <v>3012</v>
      </c>
      <c r="J709" s="662" t="s">
        <v>3013</v>
      </c>
      <c r="K709" s="662" t="s">
        <v>3014</v>
      </c>
      <c r="L709" s="664">
        <v>1907.6100000000004</v>
      </c>
      <c r="M709" s="664">
        <v>1</v>
      </c>
      <c r="N709" s="665">
        <v>1907.6100000000004</v>
      </c>
    </row>
    <row r="710" spans="1:14" ht="14.4" customHeight="1" x14ac:dyDescent="0.3">
      <c r="A710" s="660" t="s">
        <v>586</v>
      </c>
      <c r="B710" s="661" t="s">
        <v>587</v>
      </c>
      <c r="C710" s="662" t="s">
        <v>591</v>
      </c>
      <c r="D710" s="663" t="s">
        <v>4265</v>
      </c>
      <c r="E710" s="662" t="s">
        <v>2887</v>
      </c>
      <c r="F710" s="663" t="s">
        <v>4275</v>
      </c>
      <c r="G710" s="662" t="s">
        <v>665</v>
      </c>
      <c r="H710" s="662" t="s">
        <v>3015</v>
      </c>
      <c r="I710" s="662" t="s">
        <v>3016</v>
      </c>
      <c r="J710" s="662" t="s">
        <v>3017</v>
      </c>
      <c r="K710" s="662" t="s">
        <v>3018</v>
      </c>
      <c r="L710" s="664">
        <v>135.42538698468408</v>
      </c>
      <c r="M710" s="664">
        <v>14</v>
      </c>
      <c r="N710" s="665">
        <v>1895.9554177855773</v>
      </c>
    </row>
    <row r="711" spans="1:14" ht="14.4" customHeight="1" x14ac:dyDescent="0.3">
      <c r="A711" s="660" t="s">
        <v>586</v>
      </c>
      <c r="B711" s="661" t="s">
        <v>587</v>
      </c>
      <c r="C711" s="662" t="s">
        <v>591</v>
      </c>
      <c r="D711" s="663" t="s">
        <v>4265</v>
      </c>
      <c r="E711" s="662" t="s">
        <v>2887</v>
      </c>
      <c r="F711" s="663" t="s">
        <v>4275</v>
      </c>
      <c r="G711" s="662" t="s">
        <v>665</v>
      </c>
      <c r="H711" s="662" t="s">
        <v>3019</v>
      </c>
      <c r="I711" s="662" t="s">
        <v>3020</v>
      </c>
      <c r="J711" s="662" t="s">
        <v>3021</v>
      </c>
      <c r="K711" s="662" t="s">
        <v>3022</v>
      </c>
      <c r="L711" s="664">
        <v>235.91125000000002</v>
      </c>
      <c r="M711" s="664">
        <v>80</v>
      </c>
      <c r="N711" s="665">
        <v>18872.900000000001</v>
      </c>
    </row>
    <row r="712" spans="1:14" ht="14.4" customHeight="1" x14ac:dyDescent="0.3">
      <c r="A712" s="660" t="s">
        <v>586</v>
      </c>
      <c r="B712" s="661" t="s">
        <v>587</v>
      </c>
      <c r="C712" s="662" t="s">
        <v>591</v>
      </c>
      <c r="D712" s="663" t="s">
        <v>4265</v>
      </c>
      <c r="E712" s="662" t="s">
        <v>2887</v>
      </c>
      <c r="F712" s="663" t="s">
        <v>4275</v>
      </c>
      <c r="G712" s="662" t="s">
        <v>665</v>
      </c>
      <c r="H712" s="662" t="s">
        <v>3023</v>
      </c>
      <c r="I712" s="662" t="s">
        <v>3024</v>
      </c>
      <c r="J712" s="662" t="s">
        <v>3025</v>
      </c>
      <c r="K712" s="662" t="s">
        <v>2977</v>
      </c>
      <c r="L712" s="664">
        <v>829.28510010872458</v>
      </c>
      <c r="M712" s="664">
        <v>15.3</v>
      </c>
      <c r="N712" s="665">
        <v>12688.062031663487</v>
      </c>
    </row>
    <row r="713" spans="1:14" ht="14.4" customHeight="1" x14ac:dyDescent="0.3">
      <c r="A713" s="660" t="s">
        <v>586</v>
      </c>
      <c r="B713" s="661" t="s">
        <v>587</v>
      </c>
      <c r="C713" s="662" t="s">
        <v>591</v>
      </c>
      <c r="D713" s="663" t="s">
        <v>4265</v>
      </c>
      <c r="E713" s="662" t="s">
        <v>2887</v>
      </c>
      <c r="F713" s="663" t="s">
        <v>4275</v>
      </c>
      <c r="G713" s="662" t="s">
        <v>665</v>
      </c>
      <c r="H713" s="662" t="s">
        <v>3026</v>
      </c>
      <c r="I713" s="662" t="s">
        <v>3027</v>
      </c>
      <c r="J713" s="662" t="s">
        <v>3028</v>
      </c>
      <c r="K713" s="662" t="s">
        <v>3029</v>
      </c>
      <c r="L713" s="664">
        <v>834.8540682219724</v>
      </c>
      <c r="M713" s="664">
        <v>18.3</v>
      </c>
      <c r="N713" s="665">
        <v>15277.829448462095</v>
      </c>
    </row>
    <row r="714" spans="1:14" ht="14.4" customHeight="1" x14ac:dyDescent="0.3">
      <c r="A714" s="660" t="s">
        <v>586</v>
      </c>
      <c r="B714" s="661" t="s">
        <v>587</v>
      </c>
      <c r="C714" s="662" t="s">
        <v>591</v>
      </c>
      <c r="D714" s="663" t="s">
        <v>4265</v>
      </c>
      <c r="E714" s="662" t="s">
        <v>2887</v>
      </c>
      <c r="F714" s="663" t="s">
        <v>4275</v>
      </c>
      <c r="G714" s="662" t="s">
        <v>665</v>
      </c>
      <c r="H714" s="662" t="s">
        <v>3030</v>
      </c>
      <c r="I714" s="662" t="s">
        <v>3030</v>
      </c>
      <c r="J714" s="662" t="s">
        <v>2890</v>
      </c>
      <c r="K714" s="662" t="s">
        <v>1744</v>
      </c>
      <c r="L714" s="664">
        <v>35.177089038804716</v>
      </c>
      <c r="M714" s="664">
        <v>82</v>
      </c>
      <c r="N714" s="665">
        <v>2884.5213011819869</v>
      </c>
    </row>
    <row r="715" spans="1:14" ht="14.4" customHeight="1" x14ac:dyDescent="0.3">
      <c r="A715" s="660" t="s">
        <v>586</v>
      </c>
      <c r="B715" s="661" t="s">
        <v>587</v>
      </c>
      <c r="C715" s="662" t="s">
        <v>591</v>
      </c>
      <c r="D715" s="663" t="s">
        <v>4265</v>
      </c>
      <c r="E715" s="662" t="s">
        <v>2887</v>
      </c>
      <c r="F715" s="663" t="s">
        <v>4275</v>
      </c>
      <c r="G715" s="662" t="s">
        <v>665</v>
      </c>
      <c r="H715" s="662" t="s">
        <v>3031</v>
      </c>
      <c r="I715" s="662" t="s">
        <v>3031</v>
      </c>
      <c r="J715" s="662" t="s">
        <v>3032</v>
      </c>
      <c r="K715" s="662" t="s">
        <v>3033</v>
      </c>
      <c r="L715" s="664">
        <v>1202.6706717005072</v>
      </c>
      <c r="M715" s="664">
        <v>62.5</v>
      </c>
      <c r="N715" s="665">
        <v>75166.916981281698</v>
      </c>
    </row>
    <row r="716" spans="1:14" ht="14.4" customHeight="1" x14ac:dyDescent="0.3">
      <c r="A716" s="660" t="s">
        <v>586</v>
      </c>
      <c r="B716" s="661" t="s">
        <v>587</v>
      </c>
      <c r="C716" s="662" t="s">
        <v>591</v>
      </c>
      <c r="D716" s="663" t="s">
        <v>4265</v>
      </c>
      <c r="E716" s="662" t="s">
        <v>2887</v>
      </c>
      <c r="F716" s="663" t="s">
        <v>4275</v>
      </c>
      <c r="G716" s="662" t="s">
        <v>665</v>
      </c>
      <c r="H716" s="662" t="s">
        <v>3034</v>
      </c>
      <c r="I716" s="662" t="s">
        <v>3034</v>
      </c>
      <c r="J716" s="662" t="s">
        <v>3035</v>
      </c>
      <c r="K716" s="662" t="s">
        <v>3036</v>
      </c>
      <c r="L716" s="664">
        <v>166.75</v>
      </c>
      <c r="M716" s="664">
        <v>8.5</v>
      </c>
      <c r="N716" s="665">
        <v>1417.375</v>
      </c>
    </row>
    <row r="717" spans="1:14" ht="14.4" customHeight="1" x14ac:dyDescent="0.3">
      <c r="A717" s="660" t="s">
        <v>586</v>
      </c>
      <c r="B717" s="661" t="s">
        <v>587</v>
      </c>
      <c r="C717" s="662" t="s">
        <v>591</v>
      </c>
      <c r="D717" s="663" t="s">
        <v>4265</v>
      </c>
      <c r="E717" s="662" t="s">
        <v>2887</v>
      </c>
      <c r="F717" s="663" t="s">
        <v>4275</v>
      </c>
      <c r="G717" s="662" t="s">
        <v>2441</v>
      </c>
      <c r="H717" s="662" t="s">
        <v>3037</v>
      </c>
      <c r="I717" s="662" t="s">
        <v>3038</v>
      </c>
      <c r="J717" s="662" t="s">
        <v>3039</v>
      </c>
      <c r="K717" s="662" t="s">
        <v>3040</v>
      </c>
      <c r="L717" s="664">
        <v>88.479379992287534</v>
      </c>
      <c r="M717" s="664">
        <v>272</v>
      </c>
      <c r="N717" s="665">
        <v>24066.391357902208</v>
      </c>
    </row>
    <row r="718" spans="1:14" ht="14.4" customHeight="1" x14ac:dyDescent="0.3">
      <c r="A718" s="660" t="s">
        <v>586</v>
      </c>
      <c r="B718" s="661" t="s">
        <v>587</v>
      </c>
      <c r="C718" s="662" t="s">
        <v>591</v>
      </c>
      <c r="D718" s="663" t="s">
        <v>4265</v>
      </c>
      <c r="E718" s="662" t="s">
        <v>2887</v>
      </c>
      <c r="F718" s="663" t="s">
        <v>4275</v>
      </c>
      <c r="G718" s="662" t="s">
        <v>2441</v>
      </c>
      <c r="H718" s="662" t="s">
        <v>3041</v>
      </c>
      <c r="I718" s="662" t="s">
        <v>3042</v>
      </c>
      <c r="J718" s="662" t="s">
        <v>3043</v>
      </c>
      <c r="K718" s="662" t="s">
        <v>3044</v>
      </c>
      <c r="L718" s="664">
        <v>137.0475311530993</v>
      </c>
      <c r="M718" s="664">
        <v>9</v>
      </c>
      <c r="N718" s="665">
        <v>1233.4277803778937</v>
      </c>
    </row>
    <row r="719" spans="1:14" ht="14.4" customHeight="1" x14ac:dyDescent="0.3">
      <c r="A719" s="660" t="s">
        <v>586</v>
      </c>
      <c r="B719" s="661" t="s">
        <v>587</v>
      </c>
      <c r="C719" s="662" t="s">
        <v>591</v>
      </c>
      <c r="D719" s="663" t="s">
        <v>4265</v>
      </c>
      <c r="E719" s="662" t="s">
        <v>2887</v>
      </c>
      <c r="F719" s="663" t="s">
        <v>4275</v>
      </c>
      <c r="G719" s="662" t="s">
        <v>2441</v>
      </c>
      <c r="H719" s="662" t="s">
        <v>3045</v>
      </c>
      <c r="I719" s="662" t="s">
        <v>3046</v>
      </c>
      <c r="J719" s="662" t="s">
        <v>3047</v>
      </c>
      <c r="K719" s="662" t="s">
        <v>3044</v>
      </c>
      <c r="L719" s="664">
        <v>57.369999233867944</v>
      </c>
      <c r="M719" s="664">
        <v>17</v>
      </c>
      <c r="N719" s="665">
        <v>975.28998697575503</v>
      </c>
    </row>
    <row r="720" spans="1:14" ht="14.4" customHeight="1" x14ac:dyDescent="0.3">
      <c r="A720" s="660" t="s">
        <v>586</v>
      </c>
      <c r="B720" s="661" t="s">
        <v>587</v>
      </c>
      <c r="C720" s="662" t="s">
        <v>591</v>
      </c>
      <c r="D720" s="663" t="s">
        <v>4265</v>
      </c>
      <c r="E720" s="662" t="s">
        <v>2887</v>
      </c>
      <c r="F720" s="663" t="s">
        <v>4275</v>
      </c>
      <c r="G720" s="662" t="s">
        <v>2441</v>
      </c>
      <c r="H720" s="662" t="s">
        <v>3048</v>
      </c>
      <c r="I720" s="662" t="s">
        <v>3049</v>
      </c>
      <c r="J720" s="662" t="s">
        <v>3050</v>
      </c>
      <c r="K720" s="662" t="s">
        <v>3051</v>
      </c>
      <c r="L720" s="664">
        <v>153.59000303378082</v>
      </c>
      <c r="M720" s="664">
        <v>8</v>
      </c>
      <c r="N720" s="665">
        <v>1228.7200242702465</v>
      </c>
    </row>
    <row r="721" spans="1:14" ht="14.4" customHeight="1" x14ac:dyDescent="0.3">
      <c r="A721" s="660" t="s">
        <v>586</v>
      </c>
      <c r="B721" s="661" t="s">
        <v>587</v>
      </c>
      <c r="C721" s="662" t="s">
        <v>591</v>
      </c>
      <c r="D721" s="663" t="s">
        <v>4265</v>
      </c>
      <c r="E721" s="662" t="s">
        <v>2887</v>
      </c>
      <c r="F721" s="663" t="s">
        <v>4275</v>
      </c>
      <c r="G721" s="662" t="s">
        <v>2441</v>
      </c>
      <c r="H721" s="662" t="s">
        <v>3052</v>
      </c>
      <c r="I721" s="662" t="s">
        <v>3053</v>
      </c>
      <c r="J721" s="662" t="s">
        <v>3054</v>
      </c>
      <c r="K721" s="662" t="s">
        <v>3055</v>
      </c>
      <c r="L721" s="664">
        <v>74.700461883233018</v>
      </c>
      <c r="M721" s="664">
        <v>10</v>
      </c>
      <c r="N721" s="665">
        <v>747.00461883233015</v>
      </c>
    </row>
    <row r="722" spans="1:14" ht="14.4" customHeight="1" x14ac:dyDescent="0.3">
      <c r="A722" s="660" t="s">
        <v>586</v>
      </c>
      <c r="B722" s="661" t="s">
        <v>587</v>
      </c>
      <c r="C722" s="662" t="s">
        <v>591</v>
      </c>
      <c r="D722" s="663" t="s">
        <v>4265</v>
      </c>
      <c r="E722" s="662" t="s">
        <v>2887</v>
      </c>
      <c r="F722" s="663" t="s">
        <v>4275</v>
      </c>
      <c r="G722" s="662" t="s">
        <v>2441</v>
      </c>
      <c r="H722" s="662" t="s">
        <v>3056</v>
      </c>
      <c r="I722" s="662" t="s">
        <v>3057</v>
      </c>
      <c r="J722" s="662" t="s">
        <v>3058</v>
      </c>
      <c r="K722" s="662" t="s">
        <v>3059</v>
      </c>
      <c r="L722" s="664">
        <v>55.549997284029217</v>
      </c>
      <c r="M722" s="664">
        <v>11</v>
      </c>
      <c r="N722" s="665">
        <v>611.04997012432136</v>
      </c>
    </row>
    <row r="723" spans="1:14" ht="14.4" customHeight="1" x14ac:dyDescent="0.3">
      <c r="A723" s="660" t="s">
        <v>586</v>
      </c>
      <c r="B723" s="661" t="s">
        <v>587</v>
      </c>
      <c r="C723" s="662" t="s">
        <v>591</v>
      </c>
      <c r="D723" s="663" t="s">
        <v>4265</v>
      </c>
      <c r="E723" s="662" t="s">
        <v>2887</v>
      </c>
      <c r="F723" s="663" t="s">
        <v>4275</v>
      </c>
      <c r="G723" s="662" t="s">
        <v>2441</v>
      </c>
      <c r="H723" s="662" t="s">
        <v>3060</v>
      </c>
      <c r="I723" s="662" t="s">
        <v>3061</v>
      </c>
      <c r="J723" s="662" t="s">
        <v>3062</v>
      </c>
      <c r="K723" s="662" t="s">
        <v>3063</v>
      </c>
      <c r="L723" s="664">
        <v>261.89558290854251</v>
      </c>
      <c r="M723" s="664">
        <v>80</v>
      </c>
      <c r="N723" s="665">
        <v>20951.646632683402</v>
      </c>
    </row>
    <row r="724" spans="1:14" ht="14.4" customHeight="1" x14ac:dyDescent="0.3">
      <c r="A724" s="660" t="s">
        <v>586</v>
      </c>
      <c r="B724" s="661" t="s">
        <v>587</v>
      </c>
      <c r="C724" s="662" t="s">
        <v>591</v>
      </c>
      <c r="D724" s="663" t="s">
        <v>4265</v>
      </c>
      <c r="E724" s="662" t="s">
        <v>2887</v>
      </c>
      <c r="F724" s="663" t="s">
        <v>4275</v>
      </c>
      <c r="G724" s="662" t="s">
        <v>2441</v>
      </c>
      <c r="H724" s="662" t="s">
        <v>3064</v>
      </c>
      <c r="I724" s="662" t="s">
        <v>3065</v>
      </c>
      <c r="J724" s="662" t="s">
        <v>3066</v>
      </c>
      <c r="K724" s="662" t="s">
        <v>3067</v>
      </c>
      <c r="L724" s="664">
        <v>75.220103003096966</v>
      </c>
      <c r="M724" s="664">
        <v>88</v>
      </c>
      <c r="N724" s="665">
        <v>6619.3690642725333</v>
      </c>
    </row>
    <row r="725" spans="1:14" ht="14.4" customHeight="1" x14ac:dyDescent="0.3">
      <c r="A725" s="660" t="s">
        <v>586</v>
      </c>
      <c r="B725" s="661" t="s">
        <v>587</v>
      </c>
      <c r="C725" s="662" t="s">
        <v>591</v>
      </c>
      <c r="D725" s="663" t="s">
        <v>4265</v>
      </c>
      <c r="E725" s="662" t="s">
        <v>2887</v>
      </c>
      <c r="F725" s="663" t="s">
        <v>4275</v>
      </c>
      <c r="G725" s="662" t="s">
        <v>2441</v>
      </c>
      <c r="H725" s="662" t="s">
        <v>3068</v>
      </c>
      <c r="I725" s="662" t="s">
        <v>3069</v>
      </c>
      <c r="J725" s="662" t="s">
        <v>3070</v>
      </c>
      <c r="K725" s="662" t="s">
        <v>3071</v>
      </c>
      <c r="L725" s="664">
        <v>104.42019242968902</v>
      </c>
      <c r="M725" s="664">
        <v>5</v>
      </c>
      <c r="N725" s="665">
        <v>522.10096214844509</v>
      </c>
    </row>
    <row r="726" spans="1:14" ht="14.4" customHeight="1" x14ac:dyDescent="0.3">
      <c r="A726" s="660" t="s">
        <v>586</v>
      </c>
      <c r="B726" s="661" t="s">
        <v>587</v>
      </c>
      <c r="C726" s="662" t="s">
        <v>591</v>
      </c>
      <c r="D726" s="663" t="s">
        <v>4265</v>
      </c>
      <c r="E726" s="662" t="s">
        <v>2887</v>
      </c>
      <c r="F726" s="663" t="s">
        <v>4275</v>
      </c>
      <c r="G726" s="662" t="s">
        <v>2441</v>
      </c>
      <c r="H726" s="662" t="s">
        <v>3072</v>
      </c>
      <c r="I726" s="662" t="s">
        <v>3073</v>
      </c>
      <c r="J726" s="662" t="s">
        <v>3074</v>
      </c>
      <c r="K726" s="662" t="s">
        <v>3075</v>
      </c>
      <c r="L726" s="664">
        <v>190.16013935137417</v>
      </c>
      <c r="M726" s="664">
        <v>10</v>
      </c>
      <c r="N726" s="665">
        <v>1901.6013935137416</v>
      </c>
    </row>
    <row r="727" spans="1:14" ht="14.4" customHeight="1" x14ac:dyDescent="0.3">
      <c r="A727" s="660" t="s">
        <v>586</v>
      </c>
      <c r="B727" s="661" t="s">
        <v>587</v>
      </c>
      <c r="C727" s="662" t="s">
        <v>591</v>
      </c>
      <c r="D727" s="663" t="s">
        <v>4265</v>
      </c>
      <c r="E727" s="662" t="s">
        <v>2887</v>
      </c>
      <c r="F727" s="663" t="s">
        <v>4275</v>
      </c>
      <c r="G727" s="662" t="s">
        <v>2441</v>
      </c>
      <c r="H727" s="662" t="s">
        <v>3076</v>
      </c>
      <c r="I727" s="662" t="s">
        <v>3077</v>
      </c>
      <c r="J727" s="662" t="s">
        <v>3078</v>
      </c>
      <c r="K727" s="662" t="s">
        <v>3079</v>
      </c>
      <c r="L727" s="664">
        <v>83.638571428571439</v>
      </c>
      <c r="M727" s="664">
        <v>7</v>
      </c>
      <c r="N727" s="665">
        <v>585.47</v>
      </c>
    </row>
    <row r="728" spans="1:14" ht="14.4" customHeight="1" x14ac:dyDescent="0.3">
      <c r="A728" s="660" t="s">
        <v>586</v>
      </c>
      <c r="B728" s="661" t="s">
        <v>587</v>
      </c>
      <c r="C728" s="662" t="s">
        <v>591</v>
      </c>
      <c r="D728" s="663" t="s">
        <v>4265</v>
      </c>
      <c r="E728" s="662" t="s">
        <v>2887</v>
      </c>
      <c r="F728" s="663" t="s">
        <v>4275</v>
      </c>
      <c r="G728" s="662" t="s">
        <v>2441</v>
      </c>
      <c r="H728" s="662" t="s">
        <v>3080</v>
      </c>
      <c r="I728" s="662" t="s">
        <v>3081</v>
      </c>
      <c r="J728" s="662" t="s">
        <v>3082</v>
      </c>
      <c r="K728" s="662" t="s">
        <v>3083</v>
      </c>
      <c r="L728" s="664">
        <v>59.288000000000011</v>
      </c>
      <c r="M728" s="664">
        <v>5</v>
      </c>
      <c r="N728" s="665">
        <v>296.44000000000005</v>
      </c>
    </row>
    <row r="729" spans="1:14" ht="14.4" customHeight="1" x14ac:dyDescent="0.3">
      <c r="A729" s="660" t="s">
        <v>586</v>
      </c>
      <c r="B729" s="661" t="s">
        <v>587</v>
      </c>
      <c r="C729" s="662" t="s">
        <v>591</v>
      </c>
      <c r="D729" s="663" t="s">
        <v>4265</v>
      </c>
      <c r="E729" s="662" t="s">
        <v>2887</v>
      </c>
      <c r="F729" s="663" t="s">
        <v>4275</v>
      </c>
      <c r="G729" s="662" t="s">
        <v>2441</v>
      </c>
      <c r="H729" s="662" t="s">
        <v>3084</v>
      </c>
      <c r="I729" s="662" t="s">
        <v>3085</v>
      </c>
      <c r="J729" s="662" t="s">
        <v>3086</v>
      </c>
      <c r="K729" s="662" t="s">
        <v>3087</v>
      </c>
      <c r="L729" s="664">
        <v>12584.051529984894</v>
      </c>
      <c r="M729" s="664">
        <v>29</v>
      </c>
      <c r="N729" s="665">
        <v>364937.4943695619</v>
      </c>
    </row>
    <row r="730" spans="1:14" ht="14.4" customHeight="1" x14ac:dyDescent="0.3">
      <c r="A730" s="660" t="s">
        <v>586</v>
      </c>
      <c r="B730" s="661" t="s">
        <v>587</v>
      </c>
      <c r="C730" s="662" t="s">
        <v>591</v>
      </c>
      <c r="D730" s="663" t="s">
        <v>4265</v>
      </c>
      <c r="E730" s="662" t="s">
        <v>2887</v>
      </c>
      <c r="F730" s="663" t="s">
        <v>4275</v>
      </c>
      <c r="G730" s="662" t="s">
        <v>2441</v>
      </c>
      <c r="H730" s="662" t="s">
        <v>3088</v>
      </c>
      <c r="I730" s="662" t="s">
        <v>3089</v>
      </c>
      <c r="J730" s="662" t="s">
        <v>3066</v>
      </c>
      <c r="K730" s="662" t="s">
        <v>3090</v>
      </c>
      <c r="L730" s="664">
        <v>46.199999999999996</v>
      </c>
      <c r="M730" s="664">
        <v>20</v>
      </c>
      <c r="N730" s="665">
        <v>923.99999999999989</v>
      </c>
    </row>
    <row r="731" spans="1:14" ht="14.4" customHeight="1" x14ac:dyDescent="0.3">
      <c r="A731" s="660" t="s">
        <v>586</v>
      </c>
      <c r="B731" s="661" t="s">
        <v>587</v>
      </c>
      <c r="C731" s="662" t="s">
        <v>591</v>
      </c>
      <c r="D731" s="663" t="s">
        <v>4265</v>
      </c>
      <c r="E731" s="662" t="s">
        <v>2887</v>
      </c>
      <c r="F731" s="663" t="s">
        <v>4275</v>
      </c>
      <c r="G731" s="662" t="s">
        <v>2441</v>
      </c>
      <c r="H731" s="662" t="s">
        <v>3091</v>
      </c>
      <c r="I731" s="662" t="s">
        <v>3092</v>
      </c>
      <c r="J731" s="662" t="s">
        <v>3093</v>
      </c>
      <c r="K731" s="662" t="s">
        <v>3094</v>
      </c>
      <c r="L731" s="664">
        <v>887.5012633229901</v>
      </c>
      <c r="M731" s="664">
        <v>198</v>
      </c>
      <c r="N731" s="665">
        <v>175725.25013795204</v>
      </c>
    </row>
    <row r="732" spans="1:14" ht="14.4" customHeight="1" x14ac:dyDescent="0.3">
      <c r="A732" s="660" t="s">
        <v>586</v>
      </c>
      <c r="B732" s="661" t="s">
        <v>587</v>
      </c>
      <c r="C732" s="662" t="s">
        <v>591</v>
      </c>
      <c r="D732" s="663" t="s">
        <v>4265</v>
      </c>
      <c r="E732" s="662" t="s">
        <v>2887</v>
      </c>
      <c r="F732" s="663" t="s">
        <v>4275</v>
      </c>
      <c r="G732" s="662" t="s">
        <v>2441</v>
      </c>
      <c r="H732" s="662" t="s">
        <v>3095</v>
      </c>
      <c r="I732" s="662" t="s">
        <v>3096</v>
      </c>
      <c r="J732" s="662" t="s">
        <v>3097</v>
      </c>
      <c r="K732" s="662" t="s">
        <v>3098</v>
      </c>
      <c r="L732" s="664">
        <v>449.09947213834965</v>
      </c>
      <c r="M732" s="664">
        <v>10</v>
      </c>
      <c r="N732" s="665">
        <v>4490.9947213834967</v>
      </c>
    </row>
    <row r="733" spans="1:14" ht="14.4" customHeight="1" x14ac:dyDescent="0.3">
      <c r="A733" s="660" t="s">
        <v>586</v>
      </c>
      <c r="B733" s="661" t="s">
        <v>587</v>
      </c>
      <c r="C733" s="662" t="s">
        <v>591</v>
      </c>
      <c r="D733" s="663" t="s">
        <v>4265</v>
      </c>
      <c r="E733" s="662" t="s">
        <v>3099</v>
      </c>
      <c r="F733" s="663" t="s">
        <v>4276</v>
      </c>
      <c r="G733" s="662" t="s">
        <v>665</v>
      </c>
      <c r="H733" s="662" t="s">
        <v>3100</v>
      </c>
      <c r="I733" s="662" t="s">
        <v>3101</v>
      </c>
      <c r="J733" s="662" t="s">
        <v>3102</v>
      </c>
      <c r="K733" s="662" t="s">
        <v>3103</v>
      </c>
      <c r="L733" s="664">
        <v>86.327500000000001</v>
      </c>
      <c r="M733" s="664">
        <v>4</v>
      </c>
      <c r="N733" s="665">
        <v>345.31</v>
      </c>
    </row>
    <row r="734" spans="1:14" ht="14.4" customHeight="1" x14ac:dyDescent="0.3">
      <c r="A734" s="660" t="s">
        <v>586</v>
      </c>
      <c r="B734" s="661" t="s">
        <v>587</v>
      </c>
      <c r="C734" s="662" t="s">
        <v>591</v>
      </c>
      <c r="D734" s="663" t="s">
        <v>4265</v>
      </c>
      <c r="E734" s="662" t="s">
        <v>3099</v>
      </c>
      <c r="F734" s="663" t="s">
        <v>4276</v>
      </c>
      <c r="G734" s="662" t="s">
        <v>665</v>
      </c>
      <c r="H734" s="662" t="s">
        <v>3104</v>
      </c>
      <c r="I734" s="662" t="s">
        <v>3105</v>
      </c>
      <c r="J734" s="662" t="s">
        <v>3106</v>
      </c>
      <c r="K734" s="662" t="s">
        <v>3107</v>
      </c>
      <c r="L734" s="664">
        <v>76.77000000000001</v>
      </c>
      <c r="M734" s="664">
        <v>1</v>
      </c>
      <c r="N734" s="665">
        <v>76.77000000000001</v>
      </c>
    </row>
    <row r="735" spans="1:14" ht="14.4" customHeight="1" x14ac:dyDescent="0.3">
      <c r="A735" s="660" t="s">
        <v>586</v>
      </c>
      <c r="B735" s="661" t="s">
        <v>587</v>
      </c>
      <c r="C735" s="662" t="s">
        <v>591</v>
      </c>
      <c r="D735" s="663" t="s">
        <v>4265</v>
      </c>
      <c r="E735" s="662" t="s">
        <v>3099</v>
      </c>
      <c r="F735" s="663" t="s">
        <v>4276</v>
      </c>
      <c r="G735" s="662" t="s">
        <v>665</v>
      </c>
      <c r="H735" s="662" t="s">
        <v>3108</v>
      </c>
      <c r="I735" s="662" t="s">
        <v>3109</v>
      </c>
      <c r="J735" s="662" t="s">
        <v>3110</v>
      </c>
      <c r="K735" s="662" t="s">
        <v>3111</v>
      </c>
      <c r="L735" s="664">
        <v>92.767728442388389</v>
      </c>
      <c r="M735" s="664">
        <v>9</v>
      </c>
      <c r="N735" s="665">
        <v>834.90955598149549</v>
      </c>
    </row>
    <row r="736" spans="1:14" ht="14.4" customHeight="1" x14ac:dyDescent="0.3">
      <c r="A736" s="660" t="s">
        <v>586</v>
      </c>
      <c r="B736" s="661" t="s">
        <v>587</v>
      </c>
      <c r="C736" s="662" t="s">
        <v>591</v>
      </c>
      <c r="D736" s="663" t="s">
        <v>4265</v>
      </c>
      <c r="E736" s="662" t="s">
        <v>3099</v>
      </c>
      <c r="F736" s="663" t="s">
        <v>4276</v>
      </c>
      <c r="G736" s="662" t="s">
        <v>665</v>
      </c>
      <c r="H736" s="662" t="s">
        <v>3112</v>
      </c>
      <c r="I736" s="662" t="s">
        <v>3113</v>
      </c>
      <c r="J736" s="662" t="s">
        <v>3114</v>
      </c>
      <c r="K736" s="662" t="s">
        <v>3115</v>
      </c>
      <c r="L736" s="664">
        <v>7690.0008073394492</v>
      </c>
      <c r="M736" s="664">
        <v>109</v>
      </c>
      <c r="N736" s="665">
        <v>838210.08799999999</v>
      </c>
    </row>
    <row r="737" spans="1:14" ht="14.4" customHeight="1" x14ac:dyDescent="0.3">
      <c r="A737" s="660" t="s">
        <v>586</v>
      </c>
      <c r="B737" s="661" t="s">
        <v>587</v>
      </c>
      <c r="C737" s="662" t="s">
        <v>591</v>
      </c>
      <c r="D737" s="663" t="s">
        <v>4265</v>
      </c>
      <c r="E737" s="662" t="s">
        <v>3099</v>
      </c>
      <c r="F737" s="663" t="s">
        <v>4276</v>
      </c>
      <c r="G737" s="662" t="s">
        <v>665</v>
      </c>
      <c r="H737" s="662" t="s">
        <v>3116</v>
      </c>
      <c r="I737" s="662" t="s">
        <v>3117</v>
      </c>
      <c r="J737" s="662" t="s">
        <v>3118</v>
      </c>
      <c r="K737" s="662" t="s">
        <v>3119</v>
      </c>
      <c r="L737" s="664">
        <v>25619.21000000001</v>
      </c>
      <c r="M737" s="664">
        <v>2</v>
      </c>
      <c r="N737" s="665">
        <v>51238.42000000002</v>
      </c>
    </row>
    <row r="738" spans="1:14" ht="14.4" customHeight="1" x14ac:dyDescent="0.3">
      <c r="A738" s="660" t="s">
        <v>586</v>
      </c>
      <c r="B738" s="661" t="s">
        <v>587</v>
      </c>
      <c r="C738" s="662" t="s">
        <v>591</v>
      </c>
      <c r="D738" s="663" t="s">
        <v>4265</v>
      </c>
      <c r="E738" s="662" t="s">
        <v>3099</v>
      </c>
      <c r="F738" s="663" t="s">
        <v>4276</v>
      </c>
      <c r="G738" s="662" t="s">
        <v>665</v>
      </c>
      <c r="H738" s="662" t="s">
        <v>3120</v>
      </c>
      <c r="I738" s="662" t="s">
        <v>3121</v>
      </c>
      <c r="J738" s="662" t="s">
        <v>3122</v>
      </c>
      <c r="K738" s="662" t="s">
        <v>3123</v>
      </c>
      <c r="L738" s="664">
        <v>10837.415893552785</v>
      </c>
      <c r="M738" s="664">
        <v>46</v>
      </c>
      <c r="N738" s="665">
        <v>498521.13110342814</v>
      </c>
    </row>
    <row r="739" spans="1:14" ht="14.4" customHeight="1" x14ac:dyDescent="0.3">
      <c r="A739" s="660" t="s">
        <v>586</v>
      </c>
      <c r="B739" s="661" t="s">
        <v>587</v>
      </c>
      <c r="C739" s="662" t="s">
        <v>591</v>
      </c>
      <c r="D739" s="663" t="s">
        <v>4265</v>
      </c>
      <c r="E739" s="662" t="s">
        <v>3099</v>
      </c>
      <c r="F739" s="663" t="s">
        <v>4276</v>
      </c>
      <c r="G739" s="662" t="s">
        <v>665</v>
      </c>
      <c r="H739" s="662" t="s">
        <v>3124</v>
      </c>
      <c r="I739" s="662" t="s">
        <v>3125</v>
      </c>
      <c r="J739" s="662" t="s">
        <v>3126</v>
      </c>
      <c r="K739" s="662" t="s">
        <v>3127</v>
      </c>
      <c r="L739" s="664">
        <v>544.88062536370512</v>
      </c>
      <c r="M739" s="664">
        <v>22</v>
      </c>
      <c r="N739" s="665">
        <v>11987.373758001513</v>
      </c>
    </row>
    <row r="740" spans="1:14" ht="14.4" customHeight="1" x14ac:dyDescent="0.3">
      <c r="A740" s="660" t="s">
        <v>586</v>
      </c>
      <c r="B740" s="661" t="s">
        <v>587</v>
      </c>
      <c r="C740" s="662" t="s">
        <v>591</v>
      </c>
      <c r="D740" s="663" t="s">
        <v>4265</v>
      </c>
      <c r="E740" s="662" t="s">
        <v>3099</v>
      </c>
      <c r="F740" s="663" t="s">
        <v>4276</v>
      </c>
      <c r="G740" s="662" t="s">
        <v>2441</v>
      </c>
      <c r="H740" s="662" t="s">
        <v>3128</v>
      </c>
      <c r="I740" s="662" t="s">
        <v>3129</v>
      </c>
      <c r="J740" s="662" t="s">
        <v>3130</v>
      </c>
      <c r="K740" s="662"/>
      <c r="L740" s="664">
        <v>31.589994154039175</v>
      </c>
      <c r="M740" s="664">
        <v>26</v>
      </c>
      <c r="N740" s="665">
        <v>821.33984800501855</v>
      </c>
    </row>
    <row r="741" spans="1:14" ht="14.4" customHeight="1" x14ac:dyDescent="0.3">
      <c r="A741" s="660" t="s">
        <v>586</v>
      </c>
      <c r="B741" s="661" t="s">
        <v>587</v>
      </c>
      <c r="C741" s="662" t="s">
        <v>591</v>
      </c>
      <c r="D741" s="663" t="s">
        <v>4265</v>
      </c>
      <c r="E741" s="662" t="s">
        <v>3099</v>
      </c>
      <c r="F741" s="663" t="s">
        <v>4276</v>
      </c>
      <c r="G741" s="662" t="s">
        <v>2441</v>
      </c>
      <c r="H741" s="662" t="s">
        <v>3131</v>
      </c>
      <c r="I741" s="662" t="s">
        <v>3132</v>
      </c>
      <c r="J741" s="662" t="s">
        <v>3133</v>
      </c>
      <c r="K741" s="662" t="s">
        <v>3134</v>
      </c>
      <c r="L741" s="664">
        <v>1833.5332821059537</v>
      </c>
      <c r="M741" s="664">
        <v>96</v>
      </c>
      <c r="N741" s="665">
        <v>176019.19508217156</v>
      </c>
    </row>
    <row r="742" spans="1:14" ht="14.4" customHeight="1" x14ac:dyDescent="0.3">
      <c r="A742" s="660" t="s">
        <v>586</v>
      </c>
      <c r="B742" s="661" t="s">
        <v>587</v>
      </c>
      <c r="C742" s="662" t="s">
        <v>591</v>
      </c>
      <c r="D742" s="663" t="s">
        <v>4265</v>
      </c>
      <c r="E742" s="662" t="s">
        <v>3099</v>
      </c>
      <c r="F742" s="663" t="s">
        <v>4276</v>
      </c>
      <c r="G742" s="662" t="s">
        <v>2441</v>
      </c>
      <c r="H742" s="662" t="s">
        <v>3135</v>
      </c>
      <c r="I742" s="662" t="s">
        <v>3136</v>
      </c>
      <c r="J742" s="662" t="s">
        <v>3137</v>
      </c>
      <c r="K742" s="662" t="s">
        <v>3138</v>
      </c>
      <c r="L742" s="664">
        <v>3009.4877477173054</v>
      </c>
      <c r="M742" s="664">
        <v>175</v>
      </c>
      <c r="N742" s="665">
        <v>526660.35585052846</v>
      </c>
    </row>
    <row r="743" spans="1:14" ht="14.4" customHeight="1" x14ac:dyDescent="0.3">
      <c r="A743" s="660" t="s">
        <v>586</v>
      </c>
      <c r="B743" s="661" t="s">
        <v>587</v>
      </c>
      <c r="C743" s="662" t="s">
        <v>591</v>
      </c>
      <c r="D743" s="663" t="s">
        <v>4265</v>
      </c>
      <c r="E743" s="662" t="s">
        <v>3099</v>
      </c>
      <c r="F743" s="663" t="s">
        <v>4276</v>
      </c>
      <c r="G743" s="662" t="s">
        <v>2441</v>
      </c>
      <c r="H743" s="662" t="s">
        <v>3139</v>
      </c>
      <c r="I743" s="662" t="s">
        <v>3140</v>
      </c>
      <c r="J743" s="662" t="s">
        <v>3137</v>
      </c>
      <c r="K743" s="662" t="s">
        <v>3141</v>
      </c>
      <c r="L743" s="664">
        <v>14999.968838485494</v>
      </c>
      <c r="M743" s="664">
        <v>75</v>
      </c>
      <c r="N743" s="665">
        <v>1124997.6628864121</v>
      </c>
    </row>
    <row r="744" spans="1:14" ht="14.4" customHeight="1" x14ac:dyDescent="0.3">
      <c r="A744" s="660" t="s">
        <v>586</v>
      </c>
      <c r="B744" s="661" t="s">
        <v>587</v>
      </c>
      <c r="C744" s="662" t="s">
        <v>591</v>
      </c>
      <c r="D744" s="663" t="s">
        <v>4265</v>
      </c>
      <c r="E744" s="662" t="s">
        <v>3142</v>
      </c>
      <c r="F744" s="663" t="s">
        <v>4277</v>
      </c>
      <c r="G744" s="662"/>
      <c r="H744" s="662"/>
      <c r="I744" s="662" t="s">
        <v>3143</v>
      </c>
      <c r="J744" s="662" t="s">
        <v>3144</v>
      </c>
      <c r="K744" s="662"/>
      <c r="L744" s="664">
        <v>3842.0400000000004</v>
      </c>
      <c r="M744" s="664">
        <v>16</v>
      </c>
      <c r="N744" s="665">
        <v>61472.640000000007</v>
      </c>
    </row>
    <row r="745" spans="1:14" ht="14.4" customHeight="1" x14ac:dyDescent="0.3">
      <c r="A745" s="660" t="s">
        <v>586</v>
      </c>
      <c r="B745" s="661" t="s">
        <v>587</v>
      </c>
      <c r="C745" s="662" t="s">
        <v>591</v>
      </c>
      <c r="D745" s="663" t="s">
        <v>4265</v>
      </c>
      <c r="E745" s="662" t="s">
        <v>3142</v>
      </c>
      <c r="F745" s="663" t="s">
        <v>4277</v>
      </c>
      <c r="G745" s="662"/>
      <c r="H745" s="662"/>
      <c r="I745" s="662" t="s">
        <v>3145</v>
      </c>
      <c r="J745" s="662" t="s">
        <v>3146</v>
      </c>
      <c r="K745" s="662"/>
      <c r="L745" s="664">
        <v>6210</v>
      </c>
      <c r="M745" s="664">
        <v>2</v>
      </c>
      <c r="N745" s="665">
        <v>12420</v>
      </c>
    </row>
    <row r="746" spans="1:14" ht="14.4" customHeight="1" x14ac:dyDescent="0.3">
      <c r="A746" s="660" t="s">
        <v>586</v>
      </c>
      <c r="B746" s="661" t="s">
        <v>587</v>
      </c>
      <c r="C746" s="662" t="s">
        <v>591</v>
      </c>
      <c r="D746" s="663" t="s">
        <v>4265</v>
      </c>
      <c r="E746" s="662" t="s">
        <v>3142</v>
      </c>
      <c r="F746" s="663" t="s">
        <v>4277</v>
      </c>
      <c r="G746" s="662"/>
      <c r="H746" s="662"/>
      <c r="I746" s="662" t="s">
        <v>3147</v>
      </c>
      <c r="J746" s="662" t="s">
        <v>3148</v>
      </c>
      <c r="K746" s="662"/>
      <c r="L746" s="664">
        <v>1407.5399999999997</v>
      </c>
      <c r="M746" s="664">
        <v>654</v>
      </c>
      <c r="N746" s="665">
        <v>920531.1599999998</v>
      </c>
    </row>
    <row r="747" spans="1:14" ht="14.4" customHeight="1" x14ac:dyDescent="0.3">
      <c r="A747" s="660" t="s">
        <v>586</v>
      </c>
      <c r="B747" s="661" t="s">
        <v>587</v>
      </c>
      <c r="C747" s="662" t="s">
        <v>591</v>
      </c>
      <c r="D747" s="663" t="s">
        <v>4265</v>
      </c>
      <c r="E747" s="662" t="s">
        <v>3142</v>
      </c>
      <c r="F747" s="663" t="s">
        <v>4277</v>
      </c>
      <c r="G747" s="662"/>
      <c r="H747" s="662"/>
      <c r="I747" s="662" t="s">
        <v>3149</v>
      </c>
      <c r="J747" s="662" t="s">
        <v>3150</v>
      </c>
      <c r="K747" s="662"/>
      <c r="L747" s="664">
        <v>9860.0762711864409</v>
      </c>
      <c r="M747" s="664">
        <v>118</v>
      </c>
      <c r="N747" s="665">
        <v>1163489</v>
      </c>
    </row>
    <row r="748" spans="1:14" ht="14.4" customHeight="1" x14ac:dyDescent="0.3">
      <c r="A748" s="660" t="s">
        <v>586</v>
      </c>
      <c r="B748" s="661" t="s">
        <v>587</v>
      </c>
      <c r="C748" s="662" t="s">
        <v>591</v>
      </c>
      <c r="D748" s="663" t="s">
        <v>4265</v>
      </c>
      <c r="E748" s="662" t="s">
        <v>3142</v>
      </c>
      <c r="F748" s="663" t="s">
        <v>4277</v>
      </c>
      <c r="G748" s="662"/>
      <c r="H748" s="662"/>
      <c r="I748" s="662" t="s">
        <v>3151</v>
      </c>
      <c r="J748" s="662" t="s">
        <v>3152</v>
      </c>
      <c r="K748" s="662"/>
      <c r="L748" s="664">
        <v>5448.0526315789475</v>
      </c>
      <c r="M748" s="664">
        <v>38</v>
      </c>
      <c r="N748" s="665">
        <v>207026</v>
      </c>
    </row>
    <row r="749" spans="1:14" ht="14.4" customHeight="1" x14ac:dyDescent="0.3">
      <c r="A749" s="660" t="s">
        <v>586</v>
      </c>
      <c r="B749" s="661" t="s">
        <v>587</v>
      </c>
      <c r="C749" s="662" t="s">
        <v>591</v>
      </c>
      <c r="D749" s="663" t="s">
        <v>4265</v>
      </c>
      <c r="E749" s="662" t="s">
        <v>3142</v>
      </c>
      <c r="F749" s="663" t="s">
        <v>4277</v>
      </c>
      <c r="G749" s="662"/>
      <c r="H749" s="662"/>
      <c r="I749" s="662" t="s">
        <v>3153</v>
      </c>
      <c r="J749" s="662" t="s">
        <v>3154</v>
      </c>
      <c r="K749" s="662"/>
      <c r="L749" s="664">
        <v>12420</v>
      </c>
      <c r="M749" s="664">
        <v>5</v>
      </c>
      <c r="N749" s="665">
        <v>62100</v>
      </c>
    </row>
    <row r="750" spans="1:14" ht="14.4" customHeight="1" x14ac:dyDescent="0.3">
      <c r="A750" s="660" t="s">
        <v>586</v>
      </c>
      <c r="B750" s="661" t="s">
        <v>587</v>
      </c>
      <c r="C750" s="662" t="s">
        <v>591</v>
      </c>
      <c r="D750" s="663" t="s">
        <v>4265</v>
      </c>
      <c r="E750" s="662" t="s">
        <v>3142</v>
      </c>
      <c r="F750" s="663" t="s">
        <v>4277</v>
      </c>
      <c r="G750" s="662"/>
      <c r="H750" s="662"/>
      <c r="I750" s="662" t="s">
        <v>3155</v>
      </c>
      <c r="J750" s="662" t="s">
        <v>3156</v>
      </c>
      <c r="K750" s="662"/>
      <c r="L750" s="664">
        <v>2242.5</v>
      </c>
      <c r="M750" s="664">
        <v>4</v>
      </c>
      <c r="N750" s="665">
        <v>8970</v>
      </c>
    </row>
    <row r="751" spans="1:14" ht="14.4" customHeight="1" x14ac:dyDescent="0.3">
      <c r="A751" s="660" t="s">
        <v>586</v>
      </c>
      <c r="B751" s="661" t="s">
        <v>587</v>
      </c>
      <c r="C751" s="662" t="s">
        <v>591</v>
      </c>
      <c r="D751" s="663" t="s">
        <v>4265</v>
      </c>
      <c r="E751" s="662" t="s">
        <v>3142</v>
      </c>
      <c r="F751" s="663" t="s">
        <v>4277</v>
      </c>
      <c r="G751" s="662"/>
      <c r="H751" s="662"/>
      <c r="I751" s="662" t="s">
        <v>3157</v>
      </c>
      <c r="J751" s="662" t="s">
        <v>3158</v>
      </c>
      <c r="K751" s="662"/>
      <c r="L751" s="664">
        <v>2187.3000000000002</v>
      </c>
      <c r="M751" s="664">
        <v>4</v>
      </c>
      <c r="N751" s="665">
        <v>8749.2000000000007</v>
      </c>
    </row>
    <row r="752" spans="1:14" ht="14.4" customHeight="1" x14ac:dyDescent="0.3">
      <c r="A752" s="660" t="s">
        <v>586</v>
      </c>
      <c r="B752" s="661" t="s">
        <v>587</v>
      </c>
      <c r="C752" s="662" t="s">
        <v>591</v>
      </c>
      <c r="D752" s="663" t="s">
        <v>4265</v>
      </c>
      <c r="E752" s="662" t="s">
        <v>3142</v>
      </c>
      <c r="F752" s="663" t="s">
        <v>4277</v>
      </c>
      <c r="G752" s="662"/>
      <c r="H752" s="662"/>
      <c r="I752" s="662" t="s">
        <v>3159</v>
      </c>
      <c r="J752" s="662" t="s">
        <v>3160</v>
      </c>
      <c r="K752" s="662"/>
      <c r="L752" s="664">
        <v>8608.9</v>
      </c>
      <c r="M752" s="664">
        <v>5</v>
      </c>
      <c r="N752" s="665">
        <v>43044.5</v>
      </c>
    </row>
    <row r="753" spans="1:14" ht="14.4" customHeight="1" x14ac:dyDescent="0.3">
      <c r="A753" s="660" t="s">
        <v>586</v>
      </c>
      <c r="B753" s="661" t="s">
        <v>587</v>
      </c>
      <c r="C753" s="662" t="s">
        <v>591</v>
      </c>
      <c r="D753" s="663" t="s">
        <v>4265</v>
      </c>
      <c r="E753" s="662" t="s">
        <v>3142</v>
      </c>
      <c r="F753" s="663" t="s">
        <v>4277</v>
      </c>
      <c r="G753" s="662"/>
      <c r="H753" s="662"/>
      <c r="I753" s="662" t="s">
        <v>3161</v>
      </c>
      <c r="J753" s="662" t="s">
        <v>3162</v>
      </c>
      <c r="K753" s="662" t="s">
        <v>3163</v>
      </c>
      <c r="L753" s="664">
        <v>2794.1714285714288</v>
      </c>
      <c r="M753" s="664">
        <v>7</v>
      </c>
      <c r="N753" s="665">
        <v>19559.2</v>
      </c>
    </row>
    <row r="754" spans="1:14" ht="14.4" customHeight="1" x14ac:dyDescent="0.3">
      <c r="A754" s="660" t="s">
        <v>586</v>
      </c>
      <c r="B754" s="661" t="s">
        <v>587</v>
      </c>
      <c r="C754" s="662" t="s">
        <v>591</v>
      </c>
      <c r="D754" s="663" t="s">
        <v>4265</v>
      </c>
      <c r="E754" s="662" t="s">
        <v>3142</v>
      </c>
      <c r="F754" s="663" t="s">
        <v>4277</v>
      </c>
      <c r="G754" s="662"/>
      <c r="H754" s="662"/>
      <c r="I754" s="662" t="s">
        <v>3164</v>
      </c>
      <c r="J754" s="662" t="s">
        <v>3165</v>
      </c>
      <c r="K754" s="662"/>
      <c r="L754" s="664">
        <v>5295</v>
      </c>
      <c r="M754" s="664">
        <v>3</v>
      </c>
      <c r="N754" s="665">
        <v>15885</v>
      </c>
    </row>
    <row r="755" spans="1:14" ht="14.4" customHeight="1" x14ac:dyDescent="0.3">
      <c r="A755" s="660" t="s">
        <v>586</v>
      </c>
      <c r="B755" s="661" t="s">
        <v>587</v>
      </c>
      <c r="C755" s="662" t="s">
        <v>591</v>
      </c>
      <c r="D755" s="663" t="s">
        <v>4265</v>
      </c>
      <c r="E755" s="662" t="s">
        <v>3142</v>
      </c>
      <c r="F755" s="663" t="s">
        <v>4277</v>
      </c>
      <c r="G755" s="662"/>
      <c r="H755" s="662"/>
      <c r="I755" s="662" t="s">
        <v>3166</v>
      </c>
      <c r="J755" s="662" t="s">
        <v>3167</v>
      </c>
      <c r="K755" s="662" t="s">
        <v>3168</v>
      </c>
      <c r="L755" s="664">
        <v>10262.980165289257</v>
      </c>
      <c r="M755" s="664">
        <v>121</v>
      </c>
      <c r="N755" s="665">
        <v>1241820.6000000001</v>
      </c>
    </row>
    <row r="756" spans="1:14" ht="14.4" customHeight="1" x14ac:dyDescent="0.3">
      <c r="A756" s="660" t="s">
        <v>586</v>
      </c>
      <c r="B756" s="661" t="s">
        <v>587</v>
      </c>
      <c r="C756" s="662" t="s">
        <v>591</v>
      </c>
      <c r="D756" s="663" t="s">
        <v>4265</v>
      </c>
      <c r="E756" s="662" t="s">
        <v>3142</v>
      </c>
      <c r="F756" s="663" t="s">
        <v>4277</v>
      </c>
      <c r="G756" s="662"/>
      <c r="H756" s="662"/>
      <c r="I756" s="662" t="s">
        <v>3169</v>
      </c>
      <c r="J756" s="662" t="s">
        <v>3167</v>
      </c>
      <c r="K756" s="662" t="s">
        <v>3170</v>
      </c>
      <c r="L756" s="664">
        <v>5104.8129032258066</v>
      </c>
      <c r="M756" s="664">
        <v>31</v>
      </c>
      <c r="N756" s="665">
        <v>158249.20000000001</v>
      </c>
    </row>
    <row r="757" spans="1:14" ht="14.4" customHeight="1" x14ac:dyDescent="0.3">
      <c r="A757" s="660" t="s">
        <v>586</v>
      </c>
      <c r="B757" s="661" t="s">
        <v>587</v>
      </c>
      <c r="C757" s="662" t="s">
        <v>591</v>
      </c>
      <c r="D757" s="663" t="s">
        <v>4265</v>
      </c>
      <c r="E757" s="662" t="s">
        <v>3142</v>
      </c>
      <c r="F757" s="663" t="s">
        <v>4277</v>
      </c>
      <c r="G757" s="662"/>
      <c r="H757" s="662"/>
      <c r="I757" s="662" t="s">
        <v>3171</v>
      </c>
      <c r="J757" s="662" t="s">
        <v>3167</v>
      </c>
      <c r="K757" s="662" t="s">
        <v>3172</v>
      </c>
      <c r="L757" s="664">
        <v>20470</v>
      </c>
      <c r="M757" s="664">
        <v>12</v>
      </c>
      <c r="N757" s="665">
        <v>245640</v>
      </c>
    </row>
    <row r="758" spans="1:14" ht="14.4" customHeight="1" x14ac:dyDescent="0.3">
      <c r="A758" s="660" t="s">
        <v>586</v>
      </c>
      <c r="B758" s="661" t="s">
        <v>587</v>
      </c>
      <c r="C758" s="662" t="s">
        <v>591</v>
      </c>
      <c r="D758" s="663" t="s">
        <v>4265</v>
      </c>
      <c r="E758" s="662" t="s">
        <v>3173</v>
      </c>
      <c r="F758" s="663" t="s">
        <v>4278</v>
      </c>
      <c r="G758" s="662"/>
      <c r="H758" s="662"/>
      <c r="I758" s="662" t="s">
        <v>3174</v>
      </c>
      <c r="J758" s="662" t="s">
        <v>3175</v>
      </c>
      <c r="K758" s="662"/>
      <c r="L758" s="664">
        <v>8855</v>
      </c>
      <c r="M758" s="664">
        <v>52</v>
      </c>
      <c r="N758" s="665">
        <v>460460</v>
      </c>
    </row>
    <row r="759" spans="1:14" ht="14.4" customHeight="1" x14ac:dyDescent="0.3">
      <c r="A759" s="660" t="s">
        <v>586</v>
      </c>
      <c r="B759" s="661" t="s">
        <v>587</v>
      </c>
      <c r="C759" s="662" t="s">
        <v>591</v>
      </c>
      <c r="D759" s="663" t="s">
        <v>4265</v>
      </c>
      <c r="E759" s="662" t="s">
        <v>3173</v>
      </c>
      <c r="F759" s="663" t="s">
        <v>4278</v>
      </c>
      <c r="G759" s="662"/>
      <c r="H759" s="662"/>
      <c r="I759" s="662" t="s">
        <v>3176</v>
      </c>
      <c r="J759" s="662" t="s">
        <v>3177</v>
      </c>
      <c r="K759" s="662"/>
      <c r="L759" s="664">
        <v>4445.99</v>
      </c>
      <c r="M759" s="664">
        <v>19</v>
      </c>
      <c r="N759" s="665">
        <v>84473.81</v>
      </c>
    </row>
    <row r="760" spans="1:14" ht="14.4" customHeight="1" x14ac:dyDescent="0.3">
      <c r="A760" s="660" t="s">
        <v>586</v>
      </c>
      <c r="B760" s="661" t="s">
        <v>587</v>
      </c>
      <c r="C760" s="662" t="s">
        <v>591</v>
      </c>
      <c r="D760" s="663" t="s">
        <v>4265</v>
      </c>
      <c r="E760" s="662" t="s">
        <v>3173</v>
      </c>
      <c r="F760" s="663" t="s">
        <v>4278</v>
      </c>
      <c r="G760" s="662"/>
      <c r="H760" s="662"/>
      <c r="I760" s="662" t="s">
        <v>3178</v>
      </c>
      <c r="J760" s="662" t="s">
        <v>3179</v>
      </c>
      <c r="K760" s="662"/>
      <c r="L760" s="664">
        <v>5089.6900000000014</v>
      </c>
      <c r="M760" s="664">
        <v>103</v>
      </c>
      <c r="N760" s="665">
        <v>524238.07000000012</v>
      </c>
    </row>
    <row r="761" spans="1:14" ht="14.4" customHeight="1" x14ac:dyDescent="0.3">
      <c r="A761" s="660" t="s">
        <v>586</v>
      </c>
      <c r="B761" s="661" t="s">
        <v>587</v>
      </c>
      <c r="C761" s="662" t="s">
        <v>591</v>
      </c>
      <c r="D761" s="663" t="s">
        <v>4265</v>
      </c>
      <c r="E761" s="662" t="s">
        <v>3173</v>
      </c>
      <c r="F761" s="663" t="s">
        <v>4278</v>
      </c>
      <c r="G761" s="662"/>
      <c r="H761" s="662"/>
      <c r="I761" s="662" t="s">
        <v>3180</v>
      </c>
      <c r="J761" s="662" t="s">
        <v>3181</v>
      </c>
      <c r="K761" s="662"/>
      <c r="L761" s="664">
        <v>21392.35</v>
      </c>
      <c r="M761" s="664">
        <v>27</v>
      </c>
      <c r="N761" s="665">
        <v>577593.44999999995</v>
      </c>
    </row>
    <row r="762" spans="1:14" ht="14.4" customHeight="1" x14ac:dyDescent="0.3">
      <c r="A762" s="660" t="s">
        <v>586</v>
      </c>
      <c r="B762" s="661" t="s">
        <v>587</v>
      </c>
      <c r="C762" s="662" t="s">
        <v>596</v>
      </c>
      <c r="D762" s="663" t="s">
        <v>4266</v>
      </c>
      <c r="E762" s="662" t="s">
        <v>626</v>
      </c>
      <c r="F762" s="663" t="s">
        <v>4273</v>
      </c>
      <c r="G762" s="662"/>
      <c r="H762" s="662" t="s">
        <v>3182</v>
      </c>
      <c r="I762" s="662" t="s">
        <v>3182</v>
      </c>
      <c r="J762" s="662" t="s">
        <v>3183</v>
      </c>
      <c r="K762" s="662" t="s">
        <v>3184</v>
      </c>
      <c r="L762" s="664">
        <v>19604.452461538465</v>
      </c>
      <c r="M762" s="664">
        <v>65</v>
      </c>
      <c r="N762" s="665">
        <v>1274289.4100000001</v>
      </c>
    </row>
    <row r="763" spans="1:14" ht="14.4" customHeight="1" x14ac:dyDescent="0.3">
      <c r="A763" s="660" t="s">
        <v>586</v>
      </c>
      <c r="B763" s="661" t="s">
        <v>587</v>
      </c>
      <c r="C763" s="662" t="s">
        <v>596</v>
      </c>
      <c r="D763" s="663" t="s">
        <v>4266</v>
      </c>
      <c r="E763" s="662" t="s">
        <v>626</v>
      </c>
      <c r="F763" s="663" t="s">
        <v>4273</v>
      </c>
      <c r="G763" s="662"/>
      <c r="H763" s="662" t="s">
        <v>653</v>
      </c>
      <c r="I763" s="662" t="s">
        <v>653</v>
      </c>
      <c r="J763" s="662" t="s">
        <v>654</v>
      </c>
      <c r="K763" s="662" t="s">
        <v>655</v>
      </c>
      <c r="L763" s="664">
        <v>169.91150834304608</v>
      </c>
      <c r="M763" s="664">
        <v>5.7791056999999997</v>
      </c>
      <c r="N763" s="665">
        <v>981.93656636089509</v>
      </c>
    </row>
    <row r="764" spans="1:14" ht="14.4" customHeight="1" x14ac:dyDescent="0.3">
      <c r="A764" s="660" t="s">
        <v>586</v>
      </c>
      <c r="B764" s="661" t="s">
        <v>587</v>
      </c>
      <c r="C764" s="662" t="s">
        <v>596</v>
      </c>
      <c r="D764" s="663" t="s">
        <v>4266</v>
      </c>
      <c r="E764" s="662" t="s">
        <v>626</v>
      </c>
      <c r="F764" s="663" t="s">
        <v>4273</v>
      </c>
      <c r="G764" s="662"/>
      <c r="H764" s="662" t="s">
        <v>656</v>
      </c>
      <c r="I764" s="662" t="s">
        <v>657</v>
      </c>
      <c r="J764" s="662" t="s">
        <v>654</v>
      </c>
      <c r="K764" s="662" t="s">
        <v>658</v>
      </c>
      <c r="L764" s="664">
        <v>77.479952602725945</v>
      </c>
      <c r="M764" s="664">
        <v>3.391</v>
      </c>
      <c r="N764" s="665">
        <v>262.7345192758437</v>
      </c>
    </row>
    <row r="765" spans="1:14" ht="14.4" customHeight="1" x14ac:dyDescent="0.3">
      <c r="A765" s="660" t="s">
        <v>586</v>
      </c>
      <c r="B765" s="661" t="s">
        <v>587</v>
      </c>
      <c r="C765" s="662" t="s">
        <v>596</v>
      </c>
      <c r="D765" s="663" t="s">
        <v>4266</v>
      </c>
      <c r="E765" s="662" t="s">
        <v>626</v>
      </c>
      <c r="F765" s="663" t="s">
        <v>4273</v>
      </c>
      <c r="G765" s="662"/>
      <c r="H765" s="662" t="s">
        <v>659</v>
      </c>
      <c r="I765" s="662" t="s">
        <v>660</v>
      </c>
      <c r="J765" s="662" t="s">
        <v>654</v>
      </c>
      <c r="K765" s="662" t="s">
        <v>661</v>
      </c>
      <c r="L765" s="664">
        <v>118.08057314627122</v>
      </c>
      <c r="M765" s="664">
        <v>4.3109772</v>
      </c>
      <c r="N765" s="665">
        <v>509.04265859650747</v>
      </c>
    </row>
    <row r="766" spans="1:14" ht="14.4" customHeight="1" x14ac:dyDescent="0.3">
      <c r="A766" s="660" t="s">
        <v>586</v>
      </c>
      <c r="B766" s="661" t="s">
        <v>587</v>
      </c>
      <c r="C766" s="662" t="s">
        <v>596</v>
      </c>
      <c r="D766" s="663" t="s">
        <v>4266</v>
      </c>
      <c r="E766" s="662" t="s">
        <v>626</v>
      </c>
      <c r="F766" s="663" t="s">
        <v>4273</v>
      </c>
      <c r="G766" s="662"/>
      <c r="H766" s="662" t="s">
        <v>662</v>
      </c>
      <c r="I766" s="662" t="s">
        <v>663</v>
      </c>
      <c r="J766" s="662" t="s">
        <v>654</v>
      </c>
      <c r="K766" s="662" t="s">
        <v>664</v>
      </c>
      <c r="L766" s="664">
        <v>377.26000540322838</v>
      </c>
      <c r="M766" s="664">
        <v>1.9850000000000001</v>
      </c>
      <c r="N766" s="665">
        <v>748.86111072540837</v>
      </c>
    </row>
    <row r="767" spans="1:14" ht="14.4" customHeight="1" x14ac:dyDescent="0.3">
      <c r="A767" s="660" t="s">
        <v>586</v>
      </c>
      <c r="B767" s="661" t="s">
        <v>587</v>
      </c>
      <c r="C767" s="662" t="s">
        <v>596</v>
      </c>
      <c r="D767" s="663" t="s">
        <v>4266</v>
      </c>
      <c r="E767" s="662" t="s">
        <v>626</v>
      </c>
      <c r="F767" s="663" t="s">
        <v>4273</v>
      </c>
      <c r="G767" s="662" t="s">
        <v>665</v>
      </c>
      <c r="H767" s="662" t="s">
        <v>669</v>
      </c>
      <c r="I767" s="662" t="s">
        <v>669</v>
      </c>
      <c r="J767" s="662" t="s">
        <v>670</v>
      </c>
      <c r="K767" s="662" t="s">
        <v>671</v>
      </c>
      <c r="L767" s="664">
        <v>149.5</v>
      </c>
      <c r="M767" s="664">
        <v>1</v>
      </c>
      <c r="N767" s="665">
        <v>149.5</v>
      </c>
    </row>
    <row r="768" spans="1:14" ht="14.4" customHeight="1" x14ac:dyDescent="0.3">
      <c r="A768" s="660" t="s">
        <v>586</v>
      </c>
      <c r="B768" s="661" t="s">
        <v>587</v>
      </c>
      <c r="C768" s="662" t="s">
        <v>596</v>
      </c>
      <c r="D768" s="663" t="s">
        <v>4266</v>
      </c>
      <c r="E768" s="662" t="s">
        <v>626</v>
      </c>
      <c r="F768" s="663" t="s">
        <v>4273</v>
      </c>
      <c r="G768" s="662" t="s">
        <v>665</v>
      </c>
      <c r="H768" s="662" t="s">
        <v>3185</v>
      </c>
      <c r="I768" s="662" t="s">
        <v>3186</v>
      </c>
      <c r="J768" s="662" t="s">
        <v>693</v>
      </c>
      <c r="K768" s="662" t="s">
        <v>1330</v>
      </c>
      <c r="L768" s="664">
        <v>101.37137769550841</v>
      </c>
      <c r="M768" s="664">
        <v>9</v>
      </c>
      <c r="N768" s="665">
        <v>912.3423992595757</v>
      </c>
    </row>
    <row r="769" spans="1:14" ht="14.4" customHeight="1" x14ac:dyDescent="0.3">
      <c r="A769" s="660" t="s">
        <v>586</v>
      </c>
      <c r="B769" s="661" t="s">
        <v>587</v>
      </c>
      <c r="C769" s="662" t="s">
        <v>596</v>
      </c>
      <c r="D769" s="663" t="s">
        <v>4266</v>
      </c>
      <c r="E769" s="662" t="s">
        <v>626</v>
      </c>
      <c r="F769" s="663" t="s">
        <v>4273</v>
      </c>
      <c r="G769" s="662" t="s">
        <v>665</v>
      </c>
      <c r="H769" s="662" t="s">
        <v>691</v>
      </c>
      <c r="I769" s="662" t="s">
        <v>692</v>
      </c>
      <c r="J769" s="662" t="s">
        <v>693</v>
      </c>
      <c r="K769" s="662" t="s">
        <v>694</v>
      </c>
      <c r="L769" s="664">
        <v>104.74392986707822</v>
      </c>
      <c r="M769" s="664">
        <v>18</v>
      </c>
      <c r="N769" s="665">
        <v>1885.390737607408</v>
      </c>
    </row>
    <row r="770" spans="1:14" ht="14.4" customHeight="1" x14ac:dyDescent="0.3">
      <c r="A770" s="660" t="s">
        <v>586</v>
      </c>
      <c r="B770" s="661" t="s">
        <v>587</v>
      </c>
      <c r="C770" s="662" t="s">
        <v>596</v>
      </c>
      <c r="D770" s="663" t="s">
        <v>4266</v>
      </c>
      <c r="E770" s="662" t="s">
        <v>626</v>
      </c>
      <c r="F770" s="663" t="s">
        <v>4273</v>
      </c>
      <c r="G770" s="662" t="s">
        <v>665</v>
      </c>
      <c r="H770" s="662" t="s">
        <v>695</v>
      </c>
      <c r="I770" s="662" t="s">
        <v>696</v>
      </c>
      <c r="J770" s="662" t="s">
        <v>697</v>
      </c>
      <c r="K770" s="662" t="s">
        <v>698</v>
      </c>
      <c r="L770" s="664">
        <v>170.16488967990981</v>
      </c>
      <c r="M770" s="664">
        <v>59</v>
      </c>
      <c r="N770" s="665">
        <v>10039.728491114678</v>
      </c>
    </row>
    <row r="771" spans="1:14" ht="14.4" customHeight="1" x14ac:dyDescent="0.3">
      <c r="A771" s="660" t="s">
        <v>586</v>
      </c>
      <c r="B771" s="661" t="s">
        <v>587</v>
      </c>
      <c r="C771" s="662" t="s">
        <v>596</v>
      </c>
      <c r="D771" s="663" t="s">
        <v>4266</v>
      </c>
      <c r="E771" s="662" t="s">
        <v>626</v>
      </c>
      <c r="F771" s="663" t="s">
        <v>4273</v>
      </c>
      <c r="G771" s="662" t="s">
        <v>665</v>
      </c>
      <c r="H771" s="662" t="s">
        <v>699</v>
      </c>
      <c r="I771" s="662" t="s">
        <v>700</v>
      </c>
      <c r="J771" s="662" t="s">
        <v>701</v>
      </c>
      <c r="K771" s="662" t="s">
        <v>702</v>
      </c>
      <c r="L771" s="664">
        <v>67.930000000000007</v>
      </c>
      <c r="M771" s="664">
        <v>1</v>
      </c>
      <c r="N771" s="665">
        <v>67.930000000000007</v>
      </c>
    </row>
    <row r="772" spans="1:14" ht="14.4" customHeight="1" x14ac:dyDescent="0.3">
      <c r="A772" s="660" t="s">
        <v>586</v>
      </c>
      <c r="B772" s="661" t="s">
        <v>587</v>
      </c>
      <c r="C772" s="662" t="s">
        <v>596</v>
      </c>
      <c r="D772" s="663" t="s">
        <v>4266</v>
      </c>
      <c r="E772" s="662" t="s">
        <v>626</v>
      </c>
      <c r="F772" s="663" t="s">
        <v>4273</v>
      </c>
      <c r="G772" s="662" t="s">
        <v>665</v>
      </c>
      <c r="H772" s="662" t="s">
        <v>703</v>
      </c>
      <c r="I772" s="662" t="s">
        <v>704</v>
      </c>
      <c r="J772" s="662" t="s">
        <v>705</v>
      </c>
      <c r="K772" s="662" t="s">
        <v>706</v>
      </c>
      <c r="L772" s="664">
        <v>42.399988283307202</v>
      </c>
      <c r="M772" s="664">
        <v>25</v>
      </c>
      <c r="N772" s="665">
        <v>1059.9997070826801</v>
      </c>
    </row>
    <row r="773" spans="1:14" ht="14.4" customHeight="1" x14ac:dyDescent="0.3">
      <c r="A773" s="660" t="s">
        <v>586</v>
      </c>
      <c r="B773" s="661" t="s">
        <v>587</v>
      </c>
      <c r="C773" s="662" t="s">
        <v>596</v>
      </c>
      <c r="D773" s="663" t="s">
        <v>4266</v>
      </c>
      <c r="E773" s="662" t="s">
        <v>626</v>
      </c>
      <c r="F773" s="663" t="s">
        <v>4273</v>
      </c>
      <c r="G773" s="662" t="s">
        <v>665</v>
      </c>
      <c r="H773" s="662" t="s">
        <v>730</v>
      </c>
      <c r="I773" s="662" t="s">
        <v>731</v>
      </c>
      <c r="J773" s="662" t="s">
        <v>732</v>
      </c>
      <c r="K773" s="662" t="s">
        <v>733</v>
      </c>
      <c r="L773" s="664">
        <v>28.986981824205436</v>
      </c>
      <c r="M773" s="664">
        <v>10</v>
      </c>
      <c r="N773" s="665">
        <v>289.86981824205435</v>
      </c>
    </row>
    <row r="774" spans="1:14" ht="14.4" customHeight="1" x14ac:dyDescent="0.3">
      <c r="A774" s="660" t="s">
        <v>586</v>
      </c>
      <c r="B774" s="661" t="s">
        <v>587</v>
      </c>
      <c r="C774" s="662" t="s">
        <v>596</v>
      </c>
      <c r="D774" s="663" t="s">
        <v>4266</v>
      </c>
      <c r="E774" s="662" t="s">
        <v>626</v>
      </c>
      <c r="F774" s="663" t="s">
        <v>4273</v>
      </c>
      <c r="G774" s="662" t="s">
        <v>665</v>
      </c>
      <c r="H774" s="662" t="s">
        <v>748</v>
      </c>
      <c r="I774" s="662" t="s">
        <v>749</v>
      </c>
      <c r="J774" s="662" t="s">
        <v>750</v>
      </c>
      <c r="K774" s="662" t="s">
        <v>751</v>
      </c>
      <c r="L774" s="664">
        <v>62.02</v>
      </c>
      <c r="M774" s="664">
        <v>2</v>
      </c>
      <c r="N774" s="665">
        <v>124.04</v>
      </c>
    </row>
    <row r="775" spans="1:14" ht="14.4" customHeight="1" x14ac:dyDescent="0.3">
      <c r="A775" s="660" t="s">
        <v>586</v>
      </c>
      <c r="B775" s="661" t="s">
        <v>587</v>
      </c>
      <c r="C775" s="662" t="s">
        <v>596</v>
      </c>
      <c r="D775" s="663" t="s">
        <v>4266</v>
      </c>
      <c r="E775" s="662" t="s">
        <v>626</v>
      </c>
      <c r="F775" s="663" t="s">
        <v>4273</v>
      </c>
      <c r="G775" s="662" t="s">
        <v>665</v>
      </c>
      <c r="H775" s="662" t="s">
        <v>768</v>
      </c>
      <c r="I775" s="662" t="s">
        <v>769</v>
      </c>
      <c r="J775" s="662" t="s">
        <v>770</v>
      </c>
      <c r="K775" s="662" t="s">
        <v>718</v>
      </c>
      <c r="L775" s="664">
        <v>67.47</v>
      </c>
      <c r="M775" s="664">
        <v>2</v>
      </c>
      <c r="N775" s="665">
        <v>134.94</v>
      </c>
    </row>
    <row r="776" spans="1:14" ht="14.4" customHeight="1" x14ac:dyDescent="0.3">
      <c r="A776" s="660" t="s">
        <v>586</v>
      </c>
      <c r="B776" s="661" t="s">
        <v>587</v>
      </c>
      <c r="C776" s="662" t="s">
        <v>596</v>
      </c>
      <c r="D776" s="663" t="s">
        <v>4266</v>
      </c>
      <c r="E776" s="662" t="s">
        <v>626</v>
      </c>
      <c r="F776" s="663" t="s">
        <v>4273</v>
      </c>
      <c r="G776" s="662" t="s">
        <v>665</v>
      </c>
      <c r="H776" s="662" t="s">
        <v>779</v>
      </c>
      <c r="I776" s="662" t="s">
        <v>780</v>
      </c>
      <c r="J776" s="662" t="s">
        <v>781</v>
      </c>
      <c r="K776" s="662" t="s">
        <v>782</v>
      </c>
      <c r="L776" s="664">
        <v>60.349995984484607</v>
      </c>
      <c r="M776" s="664">
        <v>18</v>
      </c>
      <c r="N776" s="665">
        <v>1086.299927720723</v>
      </c>
    </row>
    <row r="777" spans="1:14" ht="14.4" customHeight="1" x14ac:dyDescent="0.3">
      <c r="A777" s="660" t="s">
        <v>586</v>
      </c>
      <c r="B777" s="661" t="s">
        <v>587</v>
      </c>
      <c r="C777" s="662" t="s">
        <v>596</v>
      </c>
      <c r="D777" s="663" t="s">
        <v>4266</v>
      </c>
      <c r="E777" s="662" t="s">
        <v>626</v>
      </c>
      <c r="F777" s="663" t="s">
        <v>4273</v>
      </c>
      <c r="G777" s="662" t="s">
        <v>665</v>
      </c>
      <c r="H777" s="662" t="s">
        <v>862</v>
      </c>
      <c r="I777" s="662" t="s">
        <v>862</v>
      </c>
      <c r="J777" s="662" t="s">
        <v>863</v>
      </c>
      <c r="K777" s="662" t="s">
        <v>864</v>
      </c>
      <c r="L777" s="664">
        <v>38.202761000504523</v>
      </c>
      <c r="M777" s="664">
        <v>315</v>
      </c>
      <c r="N777" s="665">
        <v>12033.869715158926</v>
      </c>
    </row>
    <row r="778" spans="1:14" ht="14.4" customHeight="1" x14ac:dyDescent="0.3">
      <c r="A778" s="660" t="s">
        <v>586</v>
      </c>
      <c r="B778" s="661" t="s">
        <v>587</v>
      </c>
      <c r="C778" s="662" t="s">
        <v>596</v>
      </c>
      <c r="D778" s="663" t="s">
        <v>4266</v>
      </c>
      <c r="E778" s="662" t="s">
        <v>626</v>
      </c>
      <c r="F778" s="663" t="s">
        <v>4273</v>
      </c>
      <c r="G778" s="662" t="s">
        <v>665</v>
      </c>
      <c r="H778" s="662" t="s">
        <v>923</v>
      </c>
      <c r="I778" s="662" t="s">
        <v>924</v>
      </c>
      <c r="J778" s="662" t="s">
        <v>925</v>
      </c>
      <c r="K778" s="662" t="s">
        <v>926</v>
      </c>
      <c r="L778" s="664">
        <v>340.29031445701594</v>
      </c>
      <c r="M778" s="664">
        <v>2</v>
      </c>
      <c r="N778" s="665">
        <v>680.58062891403188</v>
      </c>
    </row>
    <row r="779" spans="1:14" ht="14.4" customHeight="1" x14ac:dyDescent="0.3">
      <c r="A779" s="660" t="s">
        <v>586</v>
      </c>
      <c r="B779" s="661" t="s">
        <v>587</v>
      </c>
      <c r="C779" s="662" t="s">
        <v>596</v>
      </c>
      <c r="D779" s="663" t="s">
        <v>4266</v>
      </c>
      <c r="E779" s="662" t="s">
        <v>626</v>
      </c>
      <c r="F779" s="663" t="s">
        <v>4273</v>
      </c>
      <c r="G779" s="662" t="s">
        <v>665</v>
      </c>
      <c r="H779" s="662" t="s">
        <v>927</v>
      </c>
      <c r="I779" s="662" t="s">
        <v>928</v>
      </c>
      <c r="J779" s="662" t="s">
        <v>929</v>
      </c>
      <c r="K779" s="662" t="s">
        <v>926</v>
      </c>
      <c r="L779" s="664">
        <v>339.62</v>
      </c>
      <c r="M779" s="664">
        <v>1</v>
      </c>
      <c r="N779" s="665">
        <v>339.62</v>
      </c>
    </row>
    <row r="780" spans="1:14" ht="14.4" customHeight="1" x14ac:dyDescent="0.3">
      <c r="A780" s="660" t="s">
        <v>586</v>
      </c>
      <c r="B780" s="661" t="s">
        <v>587</v>
      </c>
      <c r="C780" s="662" t="s">
        <v>596</v>
      </c>
      <c r="D780" s="663" t="s">
        <v>4266</v>
      </c>
      <c r="E780" s="662" t="s">
        <v>626</v>
      </c>
      <c r="F780" s="663" t="s">
        <v>4273</v>
      </c>
      <c r="G780" s="662" t="s">
        <v>665</v>
      </c>
      <c r="H780" s="662" t="s">
        <v>950</v>
      </c>
      <c r="I780" s="662" t="s">
        <v>951</v>
      </c>
      <c r="J780" s="662" t="s">
        <v>952</v>
      </c>
      <c r="K780" s="662" t="s">
        <v>953</v>
      </c>
      <c r="L780" s="664">
        <v>45.999920306577202</v>
      </c>
      <c r="M780" s="664">
        <v>2</v>
      </c>
      <c r="N780" s="665">
        <v>91.999840613154404</v>
      </c>
    </row>
    <row r="781" spans="1:14" ht="14.4" customHeight="1" x14ac:dyDescent="0.3">
      <c r="A781" s="660" t="s">
        <v>586</v>
      </c>
      <c r="B781" s="661" t="s">
        <v>587</v>
      </c>
      <c r="C781" s="662" t="s">
        <v>596</v>
      </c>
      <c r="D781" s="663" t="s">
        <v>4266</v>
      </c>
      <c r="E781" s="662" t="s">
        <v>626</v>
      </c>
      <c r="F781" s="663" t="s">
        <v>4273</v>
      </c>
      <c r="G781" s="662" t="s">
        <v>665</v>
      </c>
      <c r="H781" s="662" t="s">
        <v>954</v>
      </c>
      <c r="I781" s="662" t="s">
        <v>955</v>
      </c>
      <c r="J781" s="662" t="s">
        <v>956</v>
      </c>
      <c r="K781" s="662" t="s">
        <v>957</v>
      </c>
      <c r="L781" s="664">
        <v>9.3469588754286104</v>
      </c>
      <c r="M781" s="664">
        <v>408</v>
      </c>
      <c r="N781" s="665">
        <v>3813.5592211748731</v>
      </c>
    </row>
    <row r="782" spans="1:14" ht="14.4" customHeight="1" x14ac:dyDescent="0.3">
      <c r="A782" s="660" t="s">
        <v>586</v>
      </c>
      <c r="B782" s="661" t="s">
        <v>587</v>
      </c>
      <c r="C782" s="662" t="s">
        <v>596</v>
      </c>
      <c r="D782" s="663" t="s">
        <v>4266</v>
      </c>
      <c r="E782" s="662" t="s">
        <v>626</v>
      </c>
      <c r="F782" s="663" t="s">
        <v>4273</v>
      </c>
      <c r="G782" s="662" t="s">
        <v>665</v>
      </c>
      <c r="H782" s="662" t="s">
        <v>962</v>
      </c>
      <c r="I782" s="662" t="s">
        <v>963</v>
      </c>
      <c r="J782" s="662" t="s">
        <v>781</v>
      </c>
      <c r="K782" s="662" t="s">
        <v>964</v>
      </c>
      <c r="L782" s="664">
        <v>22.480132952286024</v>
      </c>
      <c r="M782" s="664">
        <v>11</v>
      </c>
      <c r="N782" s="665">
        <v>247.28146247514627</v>
      </c>
    </row>
    <row r="783" spans="1:14" ht="14.4" customHeight="1" x14ac:dyDescent="0.3">
      <c r="A783" s="660" t="s">
        <v>586</v>
      </c>
      <c r="B783" s="661" t="s">
        <v>587</v>
      </c>
      <c r="C783" s="662" t="s">
        <v>596</v>
      </c>
      <c r="D783" s="663" t="s">
        <v>4266</v>
      </c>
      <c r="E783" s="662" t="s">
        <v>626</v>
      </c>
      <c r="F783" s="663" t="s">
        <v>4273</v>
      </c>
      <c r="G783" s="662" t="s">
        <v>665</v>
      </c>
      <c r="H783" s="662" t="s">
        <v>1022</v>
      </c>
      <c r="I783" s="662" t="s">
        <v>1023</v>
      </c>
      <c r="J783" s="662" t="s">
        <v>1024</v>
      </c>
      <c r="K783" s="662" t="s">
        <v>1025</v>
      </c>
      <c r="L783" s="664">
        <v>87.65</v>
      </c>
      <c r="M783" s="664">
        <v>1</v>
      </c>
      <c r="N783" s="665">
        <v>87.65</v>
      </c>
    </row>
    <row r="784" spans="1:14" ht="14.4" customHeight="1" x14ac:dyDescent="0.3">
      <c r="A784" s="660" t="s">
        <v>586</v>
      </c>
      <c r="B784" s="661" t="s">
        <v>587</v>
      </c>
      <c r="C784" s="662" t="s">
        <v>596</v>
      </c>
      <c r="D784" s="663" t="s">
        <v>4266</v>
      </c>
      <c r="E784" s="662" t="s">
        <v>626</v>
      </c>
      <c r="F784" s="663" t="s">
        <v>4273</v>
      </c>
      <c r="G784" s="662" t="s">
        <v>665</v>
      </c>
      <c r="H784" s="662" t="s">
        <v>1066</v>
      </c>
      <c r="I784" s="662" t="s">
        <v>1067</v>
      </c>
      <c r="J784" s="662" t="s">
        <v>1068</v>
      </c>
      <c r="K784" s="662" t="s">
        <v>1069</v>
      </c>
      <c r="L784" s="664">
        <v>67.182321351375876</v>
      </c>
      <c r="M784" s="664">
        <v>207</v>
      </c>
      <c r="N784" s="665">
        <v>13906.740519734805</v>
      </c>
    </row>
    <row r="785" spans="1:14" ht="14.4" customHeight="1" x14ac:dyDescent="0.3">
      <c r="A785" s="660" t="s">
        <v>586</v>
      </c>
      <c r="B785" s="661" t="s">
        <v>587</v>
      </c>
      <c r="C785" s="662" t="s">
        <v>596</v>
      </c>
      <c r="D785" s="663" t="s">
        <v>4266</v>
      </c>
      <c r="E785" s="662" t="s">
        <v>626</v>
      </c>
      <c r="F785" s="663" t="s">
        <v>4273</v>
      </c>
      <c r="G785" s="662" t="s">
        <v>665</v>
      </c>
      <c r="H785" s="662" t="s">
        <v>1086</v>
      </c>
      <c r="I785" s="662" t="s">
        <v>1087</v>
      </c>
      <c r="J785" s="662" t="s">
        <v>1088</v>
      </c>
      <c r="K785" s="662" t="s">
        <v>1089</v>
      </c>
      <c r="L785" s="664">
        <v>118.35</v>
      </c>
      <c r="M785" s="664">
        <v>2</v>
      </c>
      <c r="N785" s="665">
        <v>236.7</v>
      </c>
    </row>
    <row r="786" spans="1:14" ht="14.4" customHeight="1" x14ac:dyDescent="0.3">
      <c r="A786" s="660" t="s">
        <v>586</v>
      </c>
      <c r="B786" s="661" t="s">
        <v>587</v>
      </c>
      <c r="C786" s="662" t="s">
        <v>596</v>
      </c>
      <c r="D786" s="663" t="s">
        <v>4266</v>
      </c>
      <c r="E786" s="662" t="s">
        <v>626</v>
      </c>
      <c r="F786" s="663" t="s">
        <v>4273</v>
      </c>
      <c r="G786" s="662" t="s">
        <v>665</v>
      </c>
      <c r="H786" s="662" t="s">
        <v>1090</v>
      </c>
      <c r="I786" s="662" t="s">
        <v>1091</v>
      </c>
      <c r="J786" s="662" t="s">
        <v>1088</v>
      </c>
      <c r="K786" s="662" t="s">
        <v>1092</v>
      </c>
      <c r="L786" s="664">
        <v>146.99999999999997</v>
      </c>
      <c r="M786" s="664">
        <v>4</v>
      </c>
      <c r="N786" s="665">
        <v>587.99999999999989</v>
      </c>
    </row>
    <row r="787" spans="1:14" ht="14.4" customHeight="1" x14ac:dyDescent="0.3">
      <c r="A787" s="660" t="s">
        <v>586</v>
      </c>
      <c r="B787" s="661" t="s">
        <v>587</v>
      </c>
      <c r="C787" s="662" t="s">
        <v>596</v>
      </c>
      <c r="D787" s="663" t="s">
        <v>4266</v>
      </c>
      <c r="E787" s="662" t="s">
        <v>626</v>
      </c>
      <c r="F787" s="663" t="s">
        <v>4273</v>
      </c>
      <c r="G787" s="662" t="s">
        <v>665</v>
      </c>
      <c r="H787" s="662" t="s">
        <v>1101</v>
      </c>
      <c r="I787" s="662" t="s">
        <v>1102</v>
      </c>
      <c r="J787" s="662" t="s">
        <v>1103</v>
      </c>
      <c r="K787" s="662" t="s">
        <v>1104</v>
      </c>
      <c r="L787" s="664">
        <v>44.63</v>
      </c>
      <c r="M787" s="664">
        <v>10</v>
      </c>
      <c r="N787" s="665">
        <v>446.3</v>
      </c>
    </row>
    <row r="788" spans="1:14" ht="14.4" customHeight="1" x14ac:dyDescent="0.3">
      <c r="A788" s="660" t="s">
        <v>586</v>
      </c>
      <c r="B788" s="661" t="s">
        <v>587</v>
      </c>
      <c r="C788" s="662" t="s">
        <v>596</v>
      </c>
      <c r="D788" s="663" t="s">
        <v>4266</v>
      </c>
      <c r="E788" s="662" t="s">
        <v>626</v>
      </c>
      <c r="F788" s="663" t="s">
        <v>4273</v>
      </c>
      <c r="G788" s="662" t="s">
        <v>665</v>
      </c>
      <c r="H788" s="662" t="s">
        <v>1109</v>
      </c>
      <c r="I788" s="662" t="s">
        <v>1110</v>
      </c>
      <c r="J788" s="662" t="s">
        <v>789</v>
      </c>
      <c r="K788" s="662" t="s">
        <v>1111</v>
      </c>
      <c r="L788" s="664">
        <v>46.205009860096133</v>
      </c>
      <c r="M788" s="664">
        <v>18</v>
      </c>
      <c r="N788" s="665">
        <v>831.69017748173042</v>
      </c>
    </row>
    <row r="789" spans="1:14" ht="14.4" customHeight="1" x14ac:dyDescent="0.3">
      <c r="A789" s="660" t="s">
        <v>586</v>
      </c>
      <c r="B789" s="661" t="s">
        <v>587</v>
      </c>
      <c r="C789" s="662" t="s">
        <v>596</v>
      </c>
      <c r="D789" s="663" t="s">
        <v>4266</v>
      </c>
      <c r="E789" s="662" t="s">
        <v>626</v>
      </c>
      <c r="F789" s="663" t="s">
        <v>4273</v>
      </c>
      <c r="G789" s="662" t="s">
        <v>665</v>
      </c>
      <c r="H789" s="662" t="s">
        <v>1119</v>
      </c>
      <c r="I789" s="662" t="s">
        <v>1119</v>
      </c>
      <c r="J789" s="662" t="s">
        <v>793</v>
      </c>
      <c r="K789" s="662" t="s">
        <v>1120</v>
      </c>
      <c r="L789" s="664">
        <v>106.83250000000005</v>
      </c>
      <c r="M789" s="664">
        <v>4</v>
      </c>
      <c r="N789" s="665">
        <v>427.33000000000021</v>
      </c>
    </row>
    <row r="790" spans="1:14" ht="14.4" customHeight="1" x14ac:dyDescent="0.3">
      <c r="A790" s="660" t="s">
        <v>586</v>
      </c>
      <c r="B790" s="661" t="s">
        <v>587</v>
      </c>
      <c r="C790" s="662" t="s">
        <v>596</v>
      </c>
      <c r="D790" s="663" t="s">
        <v>4266</v>
      </c>
      <c r="E790" s="662" t="s">
        <v>626</v>
      </c>
      <c r="F790" s="663" t="s">
        <v>4273</v>
      </c>
      <c r="G790" s="662" t="s">
        <v>665</v>
      </c>
      <c r="H790" s="662" t="s">
        <v>1125</v>
      </c>
      <c r="I790" s="662" t="s">
        <v>1126</v>
      </c>
      <c r="J790" s="662" t="s">
        <v>1123</v>
      </c>
      <c r="K790" s="662" t="s">
        <v>1127</v>
      </c>
      <c r="L790" s="664">
        <v>293.02999999999997</v>
      </c>
      <c r="M790" s="664">
        <v>1</v>
      </c>
      <c r="N790" s="665">
        <v>293.02999999999997</v>
      </c>
    </row>
    <row r="791" spans="1:14" ht="14.4" customHeight="1" x14ac:dyDescent="0.3">
      <c r="A791" s="660" t="s">
        <v>586</v>
      </c>
      <c r="B791" s="661" t="s">
        <v>587</v>
      </c>
      <c r="C791" s="662" t="s">
        <v>596</v>
      </c>
      <c r="D791" s="663" t="s">
        <v>4266</v>
      </c>
      <c r="E791" s="662" t="s">
        <v>626</v>
      </c>
      <c r="F791" s="663" t="s">
        <v>4273</v>
      </c>
      <c r="G791" s="662" t="s">
        <v>665</v>
      </c>
      <c r="H791" s="662" t="s">
        <v>1170</v>
      </c>
      <c r="I791" s="662" t="s">
        <v>1171</v>
      </c>
      <c r="J791" s="662" t="s">
        <v>1172</v>
      </c>
      <c r="K791" s="662" t="s">
        <v>1173</v>
      </c>
      <c r="L791" s="664">
        <v>9.7468025845446036</v>
      </c>
      <c r="M791" s="664">
        <v>298</v>
      </c>
      <c r="N791" s="665">
        <v>2904.547170194292</v>
      </c>
    </row>
    <row r="792" spans="1:14" ht="14.4" customHeight="1" x14ac:dyDescent="0.3">
      <c r="A792" s="660" t="s">
        <v>586</v>
      </c>
      <c r="B792" s="661" t="s">
        <v>587</v>
      </c>
      <c r="C792" s="662" t="s">
        <v>596</v>
      </c>
      <c r="D792" s="663" t="s">
        <v>4266</v>
      </c>
      <c r="E792" s="662" t="s">
        <v>626</v>
      </c>
      <c r="F792" s="663" t="s">
        <v>4273</v>
      </c>
      <c r="G792" s="662" t="s">
        <v>665</v>
      </c>
      <c r="H792" s="662" t="s">
        <v>1174</v>
      </c>
      <c r="I792" s="662" t="s">
        <v>1175</v>
      </c>
      <c r="J792" s="662" t="s">
        <v>1176</v>
      </c>
      <c r="K792" s="662" t="s">
        <v>1177</v>
      </c>
      <c r="L792" s="664">
        <v>0</v>
      </c>
      <c r="M792" s="664">
        <v>0</v>
      </c>
      <c r="N792" s="665">
        <v>0</v>
      </c>
    </row>
    <row r="793" spans="1:14" ht="14.4" customHeight="1" x14ac:dyDescent="0.3">
      <c r="A793" s="660" t="s">
        <v>586</v>
      </c>
      <c r="B793" s="661" t="s">
        <v>587</v>
      </c>
      <c r="C793" s="662" t="s">
        <v>596</v>
      </c>
      <c r="D793" s="663" t="s">
        <v>4266</v>
      </c>
      <c r="E793" s="662" t="s">
        <v>626</v>
      </c>
      <c r="F793" s="663" t="s">
        <v>4273</v>
      </c>
      <c r="G793" s="662" t="s">
        <v>665</v>
      </c>
      <c r="H793" s="662" t="s">
        <v>3187</v>
      </c>
      <c r="I793" s="662" t="s">
        <v>237</v>
      </c>
      <c r="J793" s="662" t="s">
        <v>3188</v>
      </c>
      <c r="K793" s="662"/>
      <c r="L793" s="664">
        <v>639.01</v>
      </c>
      <c r="M793" s="664">
        <v>1</v>
      </c>
      <c r="N793" s="665">
        <v>639.01</v>
      </c>
    </row>
    <row r="794" spans="1:14" ht="14.4" customHeight="1" x14ac:dyDescent="0.3">
      <c r="A794" s="660" t="s">
        <v>586</v>
      </c>
      <c r="B794" s="661" t="s">
        <v>587</v>
      </c>
      <c r="C794" s="662" t="s">
        <v>596</v>
      </c>
      <c r="D794" s="663" t="s">
        <v>4266</v>
      </c>
      <c r="E794" s="662" t="s">
        <v>626</v>
      </c>
      <c r="F794" s="663" t="s">
        <v>4273</v>
      </c>
      <c r="G794" s="662" t="s">
        <v>665</v>
      </c>
      <c r="H794" s="662" t="s">
        <v>1243</v>
      </c>
      <c r="I794" s="662" t="s">
        <v>1244</v>
      </c>
      <c r="J794" s="662" t="s">
        <v>1245</v>
      </c>
      <c r="K794" s="662" t="s">
        <v>1246</v>
      </c>
      <c r="L794" s="664">
        <v>118.09</v>
      </c>
      <c r="M794" s="664">
        <v>2</v>
      </c>
      <c r="N794" s="665">
        <v>236.18</v>
      </c>
    </row>
    <row r="795" spans="1:14" ht="14.4" customHeight="1" x14ac:dyDescent="0.3">
      <c r="A795" s="660" t="s">
        <v>586</v>
      </c>
      <c r="B795" s="661" t="s">
        <v>587</v>
      </c>
      <c r="C795" s="662" t="s">
        <v>596</v>
      </c>
      <c r="D795" s="663" t="s">
        <v>4266</v>
      </c>
      <c r="E795" s="662" t="s">
        <v>626</v>
      </c>
      <c r="F795" s="663" t="s">
        <v>4273</v>
      </c>
      <c r="G795" s="662" t="s">
        <v>665</v>
      </c>
      <c r="H795" s="662" t="s">
        <v>1271</v>
      </c>
      <c r="I795" s="662" t="s">
        <v>1272</v>
      </c>
      <c r="J795" s="662" t="s">
        <v>1273</v>
      </c>
      <c r="K795" s="662" t="s">
        <v>1274</v>
      </c>
      <c r="L795" s="664">
        <v>93.87016226837963</v>
      </c>
      <c r="M795" s="664">
        <v>7</v>
      </c>
      <c r="N795" s="665">
        <v>657.09113587865738</v>
      </c>
    </row>
    <row r="796" spans="1:14" ht="14.4" customHeight="1" x14ac:dyDescent="0.3">
      <c r="A796" s="660" t="s">
        <v>586</v>
      </c>
      <c r="B796" s="661" t="s">
        <v>587</v>
      </c>
      <c r="C796" s="662" t="s">
        <v>596</v>
      </c>
      <c r="D796" s="663" t="s">
        <v>4266</v>
      </c>
      <c r="E796" s="662" t="s">
        <v>626</v>
      </c>
      <c r="F796" s="663" t="s">
        <v>4273</v>
      </c>
      <c r="G796" s="662" t="s">
        <v>665</v>
      </c>
      <c r="H796" s="662" t="s">
        <v>1302</v>
      </c>
      <c r="I796" s="662" t="s">
        <v>1303</v>
      </c>
      <c r="J796" s="662" t="s">
        <v>1292</v>
      </c>
      <c r="K796" s="662" t="s">
        <v>1304</v>
      </c>
      <c r="L796" s="664">
        <v>28.123386826460152</v>
      </c>
      <c r="M796" s="664">
        <v>95</v>
      </c>
      <c r="N796" s="665">
        <v>2671.7217485137144</v>
      </c>
    </row>
    <row r="797" spans="1:14" ht="14.4" customHeight="1" x14ac:dyDescent="0.3">
      <c r="A797" s="660" t="s">
        <v>586</v>
      </c>
      <c r="B797" s="661" t="s">
        <v>587</v>
      </c>
      <c r="C797" s="662" t="s">
        <v>596</v>
      </c>
      <c r="D797" s="663" t="s">
        <v>4266</v>
      </c>
      <c r="E797" s="662" t="s">
        <v>626</v>
      </c>
      <c r="F797" s="663" t="s">
        <v>4273</v>
      </c>
      <c r="G797" s="662" t="s">
        <v>665</v>
      </c>
      <c r="H797" s="662" t="s">
        <v>1412</v>
      </c>
      <c r="I797" s="662" t="s">
        <v>1413</v>
      </c>
      <c r="J797" s="662" t="s">
        <v>1414</v>
      </c>
      <c r="K797" s="662" t="s">
        <v>1415</v>
      </c>
      <c r="L797" s="664">
        <v>14.950980090764729</v>
      </c>
      <c r="M797" s="664">
        <v>45</v>
      </c>
      <c r="N797" s="665">
        <v>672.79410408441277</v>
      </c>
    </row>
    <row r="798" spans="1:14" ht="14.4" customHeight="1" x14ac:dyDescent="0.3">
      <c r="A798" s="660" t="s">
        <v>586</v>
      </c>
      <c r="B798" s="661" t="s">
        <v>587</v>
      </c>
      <c r="C798" s="662" t="s">
        <v>596</v>
      </c>
      <c r="D798" s="663" t="s">
        <v>4266</v>
      </c>
      <c r="E798" s="662" t="s">
        <v>626</v>
      </c>
      <c r="F798" s="663" t="s">
        <v>4273</v>
      </c>
      <c r="G798" s="662" t="s">
        <v>665</v>
      </c>
      <c r="H798" s="662" t="s">
        <v>1416</v>
      </c>
      <c r="I798" s="662" t="s">
        <v>1417</v>
      </c>
      <c r="J798" s="662" t="s">
        <v>1418</v>
      </c>
      <c r="K798" s="662" t="s">
        <v>1419</v>
      </c>
      <c r="L798" s="664">
        <v>9.7744816962416543</v>
      </c>
      <c r="M798" s="664">
        <v>760</v>
      </c>
      <c r="N798" s="665">
        <v>7428.6060891436573</v>
      </c>
    </row>
    <row r="799" spans="1:14" ht="14.4" customHeight="1" x14ac:dyDescent="0.3">
      <c r="A799" s="660" t="s">
        <v>586</v>
      </c>
      <c r="B799" s="661" t="s">
        <v>587</v>
      </c>
      <c r="C799" s="662" t="s">
        <v>596</v>
      </c>
      <c r="D799" s="663" t="s">
        <v>4266</v>
      </c>
      <c r="E799" s="662" t="s">
        <v>626</v>
      </c>
      <c r="F799" s="663" t="s">
        <v>4273</v>
      </c>
      <c r="G799" s="662" t="s">
        <v>665</v>
      </c>
      <c r="H799" s="662" t="s">
        <v>3189</v>
      </c>
      <c r="I799" s="662" t="s">
        <v>237</v>
      </c>
      <c r="J799" s="662" t="s">
        <v>3190</v>
      </c>
      <c r="K799" s="662"/>
      <c r="L799" s="664">
        <v>74.269725000000008</v>
      </c>
      <c r="M799" s="664">
        <v>8</v>
      </c>
      <c r="N799" s="665">
        <v>594.15780000000007</v>
      </c>
    </row>
    <row r="800" spans="1:14" ht="14.4" customHeight="1" x14ac:dyDescent="0.3">
      <c r="A800" s="660" t="s">
        <v>586</v>
      </c>
      <c r="B800" s="661" t="s">
        <v>587</v>
      </c>
      <c r="C800" s="662" t="s">
        <v>596</v>
      </c>
      <c r="D800" s="663" t="s">
        <v>4266</v>
      </c>
      <c r="E800" s="662" t="s">
        <v>626</v>
      </c>
      <c r="F800" s="663" t="s">
        <v>4273</v>
      </c>
      <c r="G800" s="662" t="s">
        <v>665</v>
      </c>
      <c r="H800" s="662" t="s">
        <v>1464</v>
      </c>
      <c r="I800" s="662" t="s">
        <v>1465</v>
      </c>
      <c r="J800" s="662" t="s">
        <v>750</v>
      </c>
      <c r="K800" s="662" t="s">
        <v>1466</v>
      </c>
      <c r="L800" s="664">
        <v>148.03605602150111</v>
      </c>
      <c r="M800" s="664">
        <v>5</v>
      </c>
      <c r="N800" s="665">
        <v>740.1802801075055</v>
      </c>
    </row>
    <row r="801" spans="1:14" ht="14.4" customHeight="1" x14ac:dyDescent="0.3">
      <c r="A801" s="660" t="s">
        <v>586</v>
      </c>
      <c r="B801" s="661" t="s">
        <v>587</v>
      </c>
      <c r="C801" s="662" t="s">
        <v>596</v>
      </c>
      <c r="D801" s="663" t="s">
        <v>4266</v>
      </c>
      <c r="E801" s="662" t="s">
        <v>626</v>
      </c>
      <c r="F801" s="663" t="s">
        <v>4273</v>
      </c>
      <c r="G801" s="662" t="s">
        <v>665</v>
      </c>
      <c r="H801" s="662" t="s">
        <v>3191</v>
      </c>
      <c r="I801" s="662" t="s">
        <v>237</v>
      </c>
      <c r="J801" s="662" t="s">
        <v>3192</v>
      </c>
      <c r="K801" s="662"/>
      <c r="L801" s="664">
        <v>72.961088941944908</v>
      </c>
      <c r="M801" s="664">
        <v>13</v>
      </c>
      <c r="N801" s="665">
        <v>948.49415624528388</v>
      </c>
    </row>
    <row r="802" spans="1:14" ht="14.4" customHeight="1" x14ac:dyDescent="0.3">
      <c r="A802" s="660" t="s">
        <v>586</v>
      </c>
      <c r="B802" s="661" t="s">
        <v>587</v>
      </c>
      <c r="C802" s="662" t="s">
        <v>596</v>
      </c>
      <c r="D802" s="663" t="s">
        <v>4266</v>
      </c>
      <c r="E802" s="662" t="s">
        <v>626</v>
      </c>
      <c r="F802" s="663" t="s">
        <v>4273</v>
      </c>
      <c r="G802" s="662" t="s">
        <v>665</v>
      </c>
      <c r="H802" s="662" t="s">
        <v>3193</v>
      </c>
      <c r="I802" s="662" t="s">
        <v>237</v>
      </c>
      <c r="J802" s="662" t="s">
        <v>3194</v>
      </c>
      <c r="K802" s="662"/>
      <c r="L802" s="664">
        <v>58.054081447751557</v>
      </c>
      <c r="M802" s="664">
        <v>11</v>
      </c>
      <c r="N802" s="665">
        <v>638.59489592526711</v>
      </c>
    </row>
    <row r="803" spans="1:14" ht="14.4" customHeight="1" x14ac:dyDescent="0.3">
      <c r="A803" s="660" t="s">
        <v>586</v>
      </c>
      <c r="B803" s="661" t="s">
        <v>587</v>
      </c>
      <c r="C803" s="662" t="s">
        <v>596</v>
      </c>
      <c r="D803" s="663" t="s">
        <v>4266</v>
      </c>
      <c r="E803" s="662" t="s">
        <v>626</v>
      </c>
      <c r="F803" s="663" t="s">
        <v>4273</v>
      </c>
      <c r="G803" s="662" t="s">
        <v>665</v>
      </c>
      <c r="H803" s="662" t="s">
        <v>1479</v>
      </c>
      <c r="I803" s="662" t="s">
        <v>1480</v>
      </c>
      <c r="J803" s="662" t="s">
        <v>1481</v>
      </c>
      <c r="K803" s="662" t="s">
        <v>1330</v>
      </c>
      <c r="L803" s="664">
        <v>74.876666666666665</v>
      </c>
      <c r="M803" s="664">
        <v>6</v>
      </c>
      <c r="N803" s="665">
        <v>449.26</v>
      </c>
    </row>
    <row r="804" spans="1:14" ht="14.4" customHeight="1" x14ac:dyDescent="0.3">
      <c r="A804" s="660" t="s">
        <v>586</v>
      </c>
      <c r="B804" s="661" t="s">
        <v>587</v>
      </c>
      <c r="C804" s="662" t="s">
        <v>596</v>
      </c>
      <c r="D804" s="663" t="s">
        <v>4266</v>
      </c>
      <c r="E804" s="662" t="s">
        <v>626</v>
      </c>
      <c r="F804" s="663" t="s">
        <v>4273</v>
      </c>
      <c r="G804" s="662" t="s">
        <v>665</v>
      </c>
      <c r="H804" s="662" t="s">
        <v>1498</v>
      </c>
      <c r="I804" s="662" t="s">
        <v>1499</v>
      </c>
      <c r="J804" s="662" t="s">
        <v>1500</v>
      </c>
      <c r="K804" s="662" t="s">
        <v>1501</v>
      </c>
      <c r="L804" s="664">
        <v>13.517568378227937</v>
      </c>
      <c r="M804" s="664">
        <v>23</v>
      </c>
      <c r="N804" s="665">
        <v>310.90407269924253</v>
      </c>
    </row>
    <row r="805" spans="1:14" ht="14.4" customHeight="1" x14ac:dyDescent="0.3">
      <c r="A805" s="660" t="s">
        <v>586</v>
      </c>
      <c r="B805" s="661" t="s">
        <v>587</v>
      </c>
      <c r="C805" s="662" t="s">
        <v>596</v>
      </c>
      <c r="D805" s="663" t="s">
        <v>4266</v>
      </c>
      <c r="E805" s="662" t="s">
        <v>626</v>
      </c>
      <c r="F805" s="663" t="s">
        <v>4273</v>
      </c>
      <c r="G805" s="662" t="s">
        <v>665</v>
      </c>
      <c r="H805" s="662" t="s">
        <v>1510</v>
      </c>
      <c r="I805" s="662" t="s">
        <v>1511</v>
      </c>
      <c r="J805" s="662" t="s">
        <v>1512</v>
      </c>
      <c r="K805" s="662" t="s">
        <v>1513</v>
      </c>
      <c r="L805" s="664">
        <v>20.208672382153509</v>
      </c>
      <c r="M805" s="664">
        <v>87</v>
      </c>
      <c r="N805" s="665">
        <v>1758.1544972473553</v>
      </c>
    </row>
    <row r="806" spans="1:14" ht="14.4" customHeight="1" x14ac:dyDescent="0.3">
      <c r="A806" s="660" t="s">
        <v>586</v>
      </c>
      <c r="B806" s="661" t="s">
        <v>587</v>
      </c>
      <c r="C806" s="662" t="s">
        <v>596</v>
      </c>
      <c r="D806" s="663" t="s">
        <v>4266</v>
      </c>
      <c r="E806" s="662" t="s">
        <v>626</v>
      </c>
      <c r="F806" s="663" t="s">
        <v>4273</v>
      </c>
      <c r="G806" s="662" t="s">
        <v>665</v>
      </c>
      <c r="H806" s="662" t="s">
        <v>1531</v>
      </c>
      <c r="I806" s="662" t="s">
        <v>1532</v>
      </c>
      <c r="J806" s="662" t="s">
        <v>1533</v>
      </c>
      <c r="K806" s="662" t="s">
        <v>1534</v>
      </c>
      <c r="L806" s="664">
        <v>555.42000000000007</v>
      </c>
      <c r="M806" s="664">
        <v>20</v>
      </c>
      <c r="N806" s="665">
        <v>11108.400000000001</v>
      </c>
    </row>
    <row r="807" spans="1:14" ht="14.4" customHeight="1" x14ac:dyDescent="0.3">
      <c r="A807" s="660" t="s">
        <v>586</v>
      </c>
      <c r="B807" s="661" t="s">
        <v>587</v>
      </c>
      <c r="C807" s="662" t="s">
        <v>596</v>
      </c>
      <c r="D807" s="663" t="s">
        <v>4266</v>
      </c>
      <c r="E807" s="662" t="s">
        <v>626</v>
      </c>
      <c r="F807" s="663" t="s">
        <v>4273</v>
      </c>
      <c r="G807" s="662" t="s">
        <v>665</v>
      </c>
      <c r="H807" s="662" t="s">
        <v>3195</v>
      </c>
      <c r="I807" s="662" t="s">
        <v>3196</v>
      </c>
      <c r="J807" s="662" t="s">
        <v>1533</v>
      </c>
      <c r="K807" s="662" t="s">
        <v>3197</v>
      </c>
      <c r="L807" s="664">
        <v>327.06000000000012</v>
      </c>
      <c r="M807" s="664">
        <v>21.5</v>
      </c>
      <c r="N807" s="665">
        <v>7031.7900000000027</v>
      </c>
    </row>
    <row r="808" spans="1:14" ht="14.4" customHeight="1" x14ac:dyDescent="0.3">
      <c r="A808" s="660" t="s">
        <v>586</v>
      </c>
      <c r="B808" s="661" t="s">
        <v>587</v>
      </c>
      <c r="C808" s="662" t="s">
        <v>596</v>
      </c>
      <c r="D808" s="663" t="s">
        <v>4266</v>
      </c>
      <c r="E808" s="662" t="s">
        <v>626</v>
      </c>
      <c r="F808" s="663" t="s">
        <v>4273</v>
      </c>
      <c r="G808" s="662" t="s">
        <v>665</v>
      </c>
      <c r="H808" s="662" t="s">
        <v>3198</v>
      </c>
      <c r="I808" s="662" t="s">
        <v>3199</v>
      </c>
      <c r="J808" s="662" t="s">
        <v>1533</v>
      </c>
      <c r="K808" s="662" t="s">
        <v>1791</v>
      </c>
      <c r="L808" s="664">
        <v>246.33</v>
      </c>
      <c r="M808" s="664">
        <v>3</v>
      </c>
      <c r="N808" s="665">
        <v>738.99</v>
      </c>
    </row>
    <row r="809" spans="1:14" ht="14.4" customHeight="1" x14ac:dyDescent="0.3">
      <c r="A809" s="660" t="s">
        <v>586</v>
      </c>
      <c r="B809" s="661" t="s">
        <v>587</v>
      </c>
      <c r="C809" s="662" t="s">
        <v>596</v>
      </c>
      <c r="D809" s="663" t="s">
        <v>4266</v>
      </c>
      <c r="E809" s="662" t="s">
        <v>626</v>
      </c>
      <c r="F809" s="663" t="s">
        <v>4273</v>
      </c>
      <c r="G809" s="662" t="s">
        <v>665</v>
      </c>
      <c r="H809" s="662" t="s">
        <v>3200</v>
      </c>
      <c r="I809" s="662" t="s">
        <v>3201</v>
      </c>
      <c r="J809" s="662" t="s">
        <v>3202</v>
      </c>
      <c r="K809" s="662" t="s">
        <v>3203</v>
      </c>
      <c r="L809" s="664">
        <v>32.890000000000008</v>
      </c>
      <c r="M809" s="664">
        <v>2</v>
      </c>
      <c r="N809" s="665">
        <v>65.780000000000015</v>
      </c>
    </row>
    <row r="810" spans="1:14" ht="14.4" customHeight="1" x14ac:dyDescent="0.3">
      <c r="A810" s="660" t="s">
        <v>586</v>
      </c>
      <c r="B810" s="661" t="s">
        <v>587</v>
      </c>
      <c r="C810" s="662" t="s">
        <v>596</v>
      </c>
      <c r="D810" s="663" t="s">
        <v>4266</v>
      </c>
      <c r="E810" s="662" t="s">
        <v>626</v>
      </c>
      <c r="F810" s="663" t="s">
        <v>4273</v>
      </c>
      <c r="G810" s="662" t="s">
        <v>665</v>
      </c>
      <c r="H810" s="662" t="s">
        <v>1558</v>
      </c>
      <c r="I810" s="662" t="s">
        <v>1559</v>
      </c>
      <c r="J810" s="662" t="s">
        <v>1560</v>
      </c>
      <c r="K810" s="662" t="s">
        <v>1561</v>
      </c>
      <c r="L810" s="664">
        <v>108.35000000000002</v>
      </c>
      <c r="M810" s="664">
        <v>3</v>
      </c>
      <c r="N810" s="665">
        <v>325.05000000000007</v>
      </c>
    </row>
    <row r="811" spans="1:14" ht="14.4" customHeight="1" x14ac:dyDescent="0.3">
      <c r="A811" s="660" t="s">
        <v>586</v>
      </c>
      <c r="B811" s="661" t="s">
        <v>587</v>
      </c>
      <c r="C811" s="662" t="s">
        <v>596</v>
      </c>
      <c r="D811" s="663" t="s">
        <v>4266</v>
      </c>
      <c r="E811" s="662" t="s">
        <v>626</v>
      </c>
      <c r="F811" s="663" t="s">
        <v>4273</v>
      </c>
      <c r="G811" s="662" t="s">
        <v>665</v>
      </c>
      <c r="H811" s="662" t="s">
        <v>3204</v>
      </c>
      <c r="I811" s="662" t="s">
        <v>3205</v>
      </c>
      <c r="J811" s="662" t="s">
        <v>1488</v>
      </c>
      <c r="K811" s="662" t="s">
        <v>3206</v>
      </c>
      <c r="L811" s="664">
        <v>50.6</v>
      </c>
      <c r="M811" s="664">
        <v>2</v>
      </c>
      <c r="N811" s="665">
        <v>101.2</v>
      </c>
    </row>
    <row r="812" spans="1:14" ht="14.4" customHeight="1" x14ac:dyDescent="0.3">
      <c r="A812" s="660" t="s">
        <v>586</v>
      </c>
      <c r="B812" s="661" t="s">
        <v>587</v>
      </c>
      <c r="C812" s="662" t="s">
        <v>596</v>
      </c>
      <c r="D812" s="663" t="s">
        <v>4266</v>
      </c>
      <c r="E812" s="662" t="s">
        <v>626</v>
      </c>
      <c r="F812" s="663" t="s">
        <v>4273</v>
      </c>
      <c r="G812" s="662" t="s">
        <v>665</v>
      </c>
      <c r="H812" s="662" t="s">
        <v>3207</v>
      </c>
      <c r="I812" s="662" t="s">
        <v>3208</v>
      </c>
      <c r="J812" s="662" t="s">
        <v>3209</v>
      </c>
      <c r="K812" s="662" t="s">
        <v>3210</v>
      </c>
      <c r="L812" s="664">
        <v>61.159700125907989</v>
      </c>
      <c r="M812" s="664">
        <v>1</v>
      </c>
      <c r="N812" s="665">
        <v>61.159700125907989</v>
      </c>
    </row>
    <row r="813" spans="1:14" ht="14.4" customHeight="1" x14ac:dyDescent="0.3">
      <c r="A813" s="660" t="s">
        <v>586</v>
      </c>
      <c r="B813" s="661" t="s">
        <v>587</v>
      </c>
      <c r="C813" s="662" t="s">
        <v>596</v>
      </c>
      <c r="D813" s="663" t="s">
        <v>4266</v>
      </c>
      <c r="E813" s="662" t="s">
        <v>626</v>
      </c>
      <c r="F813" s="663" t="s">
        <v>4273</v>
      </c>
      <c r="G813" s="662" t="s">
        <v>665</v>
      </c>
      <c r="H813" s="662" t="s">
        <v>1615</v>
      </c>
      <c r="I813" s="662" t="s">
        <v>1616</v>
      </c>
      <c r="J813" s="662" t="s">
        <v>1617</v>
      </c>
      <c r="K813" s="662" t="s">
        <v>1618</v>
      </c>
      <c r="L813" s="664">
        <v>13.22552966505487</v>
      </c>
      <c r="M813" s="664">
        <v>15</v>
      </c>
      <c r="N813" s="665">
        <v>198.38294497582305</v>
      </c>
    </row>
    <row r="814" spans="1:14" ht="14.4" customHeight="1" x14ac:dyDescent="0.3">
      <c r="A814" s="660" t="s">
        <v>586</v>
      </c>
      <c r="B814" s="661" t="s">
        <v>587</v>
      </c>
      <c r="C814" s="662" t="s">
        <v>596</v>
      </c>
      <c r="D814" s="663" t="s">
        <v>4266</v>
      </c>
      <c r="E814" s="662" t="s">
        <v>626</v>
      </c>
      <c r="F814" s="663" t="s">
        <v>4273</v>
      </c>
      <c r="G814" s="662" t="s">
        <v>665</v>
      </c>
      <c r="H814" s="662" t="s">
        <v>3211</v>
      </c>
      <c r="I814" s="662" t="s">
        <v>3211</v>
      </c>
      <c r="J814" s="662" t="s">
        <v>3212</v>
      </c>
      <c r="K814" s="662" t="s">
        <v>3213</v>
      </c>
      <c r="L814" s="664">
        <v>2660.5372099690485</v>
      </c>
      <c r="M814" s="664">
        <v>109</v>
      </c>
      <c r="N814" s="665">
        <v>289998.5558866263</v>
      </c>
    </row>
    <row r="815" spans="1:14" ht="14.4" customHeight="1" x14ac:dyDescent="0.3">
      <c r="A815" s="660" t="s">
        <v>586</v>
      </c>
      <c r="B815" s="661" t="s">
        <v>587</v>
      </c>
      <c r="C815" s="662" t="s">
        <v>596</v>
      </c>
      <c r="D815" s="663" t="s">
        <v>4266</v>
      </c>
      <c r="E815" s="662" t="s">
        <v>626</v>
      </c>
      <c r="F815" s="663" t="s">
        <v>4273</v>
      </c>
      <c r="G815" s="662" t="s">
        <v>665</v>
      </c>
      <c r="H815" s="662" t="s">
        <v>1698</v>
      </c>
      <c r="I815" s="662" t="s">
        <v>1699</v>
      </c>
      <c r="J815" s="662" t="s">
        <v>1700</v>
      </c>
      <c r="K815" s="662" t="s">
        <v>1701</v>
      </c>
      <c r="L815" s="664">
        <v>2556.8061973024137</v>
      </c>
      <c r="M815" s="664">
        <v>4</v>
      </c>
      <c r="N815" s="665">
        <v>10227.224789209655</v>
      </c>
    </row>
    <row r="816" spans="1:14" ht="14.4" customHeight="1" x14ac:dyDescent="0.3">
      <c r="A816" s="660" t="s">
        <v>586</v>
      </c>
      <c r="B816" s="661" t="s">
        <v>587</v>
      </c>
      <c r="C816" s="662" t="s">
        <v>596</v>
      </c>
      <c r="D816" s="663" t="s">
        <v>4266</v>
      </c>
      <c r="E816" s="662" t="s">
        <v>626</v>
      </c>
      <c r="F816" s="663" t="s">
        <v>4273</v>
      </c>
      <c r="G816" s="662" t="s">
        <v>665</v>
      </c>
      <c r="H816" s="662" t="s">
        <v>1733</v>
      </c>
      <c r="I816" s="662" t="s">
        <v>1734</v>
      </c>
      <c r="J816" s="662" t="s">
        <v>1735</v>
      </c>
      <c r="K816" s="662" t="s">
        <v>1736</v>
      </c>
      <c r="L816" s="664">
        <v>655.70642706349668</v>
      </c>
      <c r="M816" s="664">
        <v>59.84023610000002</v>
      </c>
      <c r="N816" s="665">
        <v>39237.627407767082</v>
      </c>
    </row>
    <row r="817" spans="1:14" ht="14.4" customHeight="1" x14ac:dyDescent="0.3">
      <c r="A817" s="660" t="s">
        <v>586</v>
      </c>
      <c r="B817" s="661" t="s">
        <v>587</v>
      </c>
      <c r="C817" s="662" t="s">
        <v>596</v>
      </c>
      <c r="D817" s="663" t="s">
        <v>4266</v>
      </c>
      <c r="E817" s="662" t="s">
        <v>626</v>
      </c>
      <c r="F817" s="663" t="s">
        <v>4273</v>
      </c>
      <c r="G817" s="662" t="s">
        <v>665</v>
      </c>
      <c r="H817" s="662" t="s">
        <v>1737</v>
      </c>
      <c r="I817" s="662" t="s">
        <v>1738</v>
      </c>
      <c r="J817" s="662" t="s">
        <v>1739</v>
      </c>
      <c r="K817" s="662" t="s">
        <v>1740</v>
      </c>
      <c r="L817" s="664">
        <v>159.90227288450237</v>
      </c>
      <c r="M817" s="664">
        <v>143.0233436</v>
      </c>
      <c r="N817" s="665">
        <v>22869.757717181146</v>
      </c>
    </row>
    <row r="818" spans="1:14" ht="14.4" customHeight="1" x14ac:dyDescent="0.3">
      <c r="A818" s="660" t="s">
        <v>586</v>
      </c>
      <c r="B818" s="661" t="s">
        <v>587</v>
      </c>
      <c r="C818" s="662" t="s">
        <v>596</v>
      </c>
      <c r="D818" s="663" t="s">
        <v>4266</v>
      </c>
      <c r="E818" s="662" t="s">
        <v>626</v>
      </c>
      <c r="F818" s="663" t="s">
        <v>4273</v>
      </c>
      <c r="G818" s="662" t="s">
        <v>665</v>
      </c>
      <c r="H818" s="662" t="s">
        <v>1741</v>
      </c>
      <c r="I818" s="662" t="s">
        <v>1742</v>
      </c>
      <c r="J818" s="662" t="s">
        <v>1743</v>
      </c>
      <c r="K818" s="662" t="s">
        <v>1744</v>
      </c>
      <c r="L818" s="664">
        <v>326.08975775772376</v>
      </c>
      <c r="M818" s="664">
        <v>194.9481116</v>
      </c>
      <c r="N818" s="665">
        <v>63570.582486969703</v>
      </c>
    </row>
    <row r="819" spans="1:14" ht="14.4" customHeight="1" x14ac:dyDescent="0.3">
      <c r="A819" s="660" t="s">
        <v>586</v>
      </c>
      <c r="B819" s="661" t="s">
        <v>587</v>
      </c>
      <c r="C819" s="662" t="s">
        <v>596</v>
      </c>
      <c r="D819" s="663" t="s">
        <v>4266</v>
      </c>
      <c r="E819" s="662" t="s">
        <v>626</v>
      </c>
      <c r="F819" s="663" t="s">
        <v>4273</v>
      </c>
      <c r="G819" s="662" t="s">
        <v>665</v>
      </c>
      <c r="H819" s="662" t="s">
        <v>1756</v>
      </c>
      <c r="I819" s="662" t="s">
        <v>1457</v>
      </c>
      <c r="J819" s="662" t="s">
        <v>1757</v>
      </c>
      <c r="K819" s="662"/>
      <c r="L819" s="664">
        <v>521.22674314091353</v>
      </c>
      <c r="M819" s="664">
        <v>6</v>
      </c>
      <c r="N819" s="665">
        <v>3127.3604588454809</v>
      </c>
    </row>
    <row r="820" spans="1:14" ht="14.4" customHeight="1" x14ac:dyDescent="0.3">
      <c r="A820" s="660" t="s">
        <v>586</v>
      </c>
      <c r="B820" s="661" t="s">
        <v>587</v>
      </c>
      <c r="C820" s="662" t="s">
        <v>596</v>
      </c>
      <c r="D820" s="663" t="s">
        <v>4266</v>
      </c>
      <c r="E820" s="662" t="s">
        <v>626</v>
      </c>
      <c r="F820" s="663" t="s">
        <v>4273</v>
      </c>
      <c r="G820" s="662" t="s">
        <v>665</v>
      </c>
      <c r="H820" s="662" t="s">
        <v>1758</v>
      </c>
      <c r="I820" s="662" t="s">
        <v>1759</v>
      </c>
      <c r="J820" s="662" t="s">
        <v>1760</v>
      </c>
      <c r="K820" s="662" t="s">
        <v>1761</v>
      </c>
      <c r="L820" s="664">
        <v>458.85027951023466</v>
      </c>
      <c r="M820" s="664">
        <v>3.6048169000000003</v>
      </c>
      <c r="N820" s="665">
        <v>1654.0712421482178</v>
      </c>
    </row>
    <row r="821" spans="1:14" ht="14.4" customHeight="1" x14ac:dyDescent="0.3">
      <c r="A821" s="660" t="s">
        <v>586</v>
      </c>
      <c r="B821" s="661" t="s">
        <v>587</v>
      </c>
      <c r="C821" s="662" t="s">
        <v>596</v>
      </c>
      <c r="D821" s="663" t="s">
        <v>4266</v>
      </c>
      <c r="E821" s="662" t="s">
        <v>626</v>
      </c>
      <c r="F821" s="663" t="s">
        <v>4273</v>
      </c>
      <c r="G821" s="662" t="s">
        <v>665</v>
      </c>
      <c r="H821" s="662" t="s">
        <v>1762</v>
      </c>
      <c r="I821" s="662" t="s">
        <v>1763</v>
      </c>
      <c r="J821" s="662" t="s">
        <v>1760</v>
      </c>
      <c r="K821" s="662" t="s">
        <v>1764</v>
      </c>
      <c r="L821" s="664">
        <v>106.12055033263145</v>
      </c>
      <c r="M821" s="664">
        <v>12.570000000000002</v>
      </c>
      <c r="N821" s="665">
        <v>1333.9353176811776</v>
      </c>
    </row>
    <row r="822" spans="1:14" ht="14.4" customHeight="1" x14ac:dyDescent="0.3">
      <c r="A822" s="660" t="s">
        <v>586</v>
      </c>
      <c r="B822" s="661" t="s">
        <v>587</v>
      </c>
      <c r="C822" s="662" t="s">
        <v>596</v>
      </c>
      <c r="D822" s="663" t="s">
        <v>4266</v>
      </c>
      <c r="E822" s="662" t="s">
        <v>626</v>
      </c>
      <c r="F822" s="663" t="s">
        <v>4273</v>
      </c>
      <c r="G822" s="662" t="s">
        <v>665</v>
      </c>
      <c r="H822" s="662" t="s">
        <v>3214</v>
      </c>
      <c r="I822" s="662" t="s">
        <v>3214</v>
      </c>
      <c r="J822" s="662" t="s">
        <v>3215</v>
      </c>
      <c r="K822" s="662" t="s">
        <v>3216</v>
      </c>
      <c r="L822" s="664">
        <v>22044.59171150261</v>
      </c>
      <c r="M822" s="664">
        <v>74</v>
      </c>
      <c r="N822" s="665">
        <v>1631299.7866511932</v>
      </c>
    </row>
    <row r="823" spans="1:14" ht="14.4" customHeight="1" x14ac:dyDescent="0.3">
      <c r="A823" s="660" t="s">
        <v>586</v>
      </c>
      <c r="B823" s="661" t="s">
        <v>587</v>
      </c>
      <c r="C823" s="662" t="s">
        <v>596</v>
      </c>
      <c r="D823" s="663" t="s">
        <v>4266</v>
      </c>
      <c r="E823" s="662" t="s">
        <v>626</v>
      </c>
      <c r="F823" s="663" t="s">
        <v>4273</v>
      </c>
      <c r="G823" s="662" t="s">
        <v>665</v>
      </c>
      <c r="H823" s="662" t="s">
        <v>1812</v>
      </c>
      <c r="I823" s="662" t="s">
        <v>1812</v>
      </c>
      <c r="J823" s="662" t="s">
        <v>1813</v>
      </c>
      <c r="K823" s="662" t="s">
        <v>1814</v>
      </c>
      <c r="L823" s="664">
        <v>1424.554712607573</v>
      </c>
      <c r="M823" s="664">
        <v>206</v>
      </c>
      <c r="N823" s="665">
        <v>293458.27079716005</v>
      </c>
    </row>
    <row r="824" spans="1:14" ht="14.4" customHeight="1" x14ac:dyDescent="0.3">
      <c r="A824" s="660" t="s">
        <v>586</v>
      </c>
      <c r="B824" s="661" t="s">
        <v>587</v>
      </c>
      <c r="C824" s="662" t="s">
        <v>596</v>
      </c>
      <c r="D824" s="663" t="s">
        <v>4266</v>
      </c>
      <c r="E824" s="662" t="s">
        <v>626</v>
      </c>
      <c r="F824" s="663" t="s">
        <v>4273</v>
      </c>
      <c r="G824" s="662" t="s">
        <v>665</v>
      </c>
      <c r="H824" s="662" t="s">
        <v>1815</v>
      </c>
      <c r="I824" s="662" t="s">
        <v>1815</v>
      </c>
      <c r="J824" s="662" t="s">
        <v>1816</v>
      </c>
      <c r="K824" s="662" t="s">
        <v>1817</v>
      </c>
      <c r="L824" s="664">
        <v>1723.8499169484212</v>
      </c>
      <c r="M824" s="664">
        <v>278</v>
      </c>
      <c r="N824" s="665">
        <v>479230.27691166109</v>
      </c>
    </row>
    <row r="825" spans="1:14" ht="14.4" customHeight="1" x14ac:dyDescent="0.3">
      <c r="A825" s="660" t="s">
        <v>586</v>
      </c>
      <c r="B825" s="661" t="s">
        <v>587</v>
      </c>
      <c r="C825" s="662" t="s">
        <v>596</v>
      </c>
      <c r="D825" s="663" t="s">
        <v>4266</v>
      </c>
      <c r="E825" s="662" t="s">
        <v>626</v>
      </c>
      <c r="F825" s="663" t="s">
        <v>4273</v>
      </c>
      <c r="G825" s="662" t="s">
        <v>665</v>
      </c>
      <c r="H825" s="662" t="s">
        <v>3217</v>
      </c>
      <c r="I825" s="662" t="s">
        <v>237</v>
      </c>
      <c r="J825" s="662" t="s">
        <v>3218</v>
      </c>
      <c r="K825" s="662" t="s">
        <v>3219</v>
      </c>
      <c r="L825" s="664">
        <v>1386.9</v>
      </c>
      <c r="M825" s="664">
        <v>4</v>
      </c>
      <c r="N825" s="665">
        <v>5547.6</v>
      </c>
    </row>
    <row r="826" spans="1:14" ht="14.4" customHeight="1" x14ac:dyDescent="0.3">
      <c r="A826" s="660" t="s">
        <v>586</v>
      </c>
      <c r="B826" s="661" t="s">
        <v>587</v>
      </c>
      <c r="C826" s="662" t="s">
        <v>596</v>
      </c>
      <c r="D826" s="663" t="s">
        <v>4266</v>
      </c>
      <c r="E826" s="662" t="s">
        <v>626</v>
      </c>
      <c r="F826" s="663" t="s">
        <v>4273</v>
      </c>
      <c r="G826" s="662" t="s">
        <v>665</v>
      </c>
      <c r="H826" s="662" t="s">
        <v>1826</v>
      </c>
      <c r="I826" s="662" t="s">
        <v>1827</v>
      </c>
      <c r="J826" s="662" t="s">
        <v>1828</v>
      </c>
      <c r="K826" s="662" t="s">
        <v>1829</v>
      </c>
      <c r="L826" s="664">
        <v>0</v>
      </c>
      <c r="M826" s="664">
        <v>0</v>
      </c>
      <c r="N826" s="665">
        <v>0</v>
      </c>
    </row>
    <row r="827" spans="1:14" ht="14.4" customHeight="1" x14ac:dyDescent="0.3">
      <c r="A827" s="660" t="s">
        <v>586</v>
      </c>
      <c r="B827" s="661" t="s">
        <v>587</v>
      </c>
      <c r="C827" s="662" t="s">
        <v>596</v>
      </c>
      <c r="D827" s="663" t="s">
        <v>4266</v>
      </c>
      <c r="E827" s="662" t="s">
        <v>626</v>
      </c>
      <c r="F827" s="663" t="s">
        <v>4273</v>
      </c>
      <c r="G827" s="662" t="s">
        <v>665</v>
      </c>
      <c r="H827" s="662" t="s">
        <v>3220</v>
      </c>
      <c r="I827" s="662" t="s">
        <v>2035</v>
      </c>
      <c r="J827" s="662" t="s">
        <v>3221</v>
      </c>
      <c r="K827" s="662"/>
      <c r="L827" s="664">
        <v>2.6220202621249551</v>
      </c>
      <c r="M827" s="664">
        <v>279</v>
      </c>
      <c r="N827" s="665">
        <v>731.54365313286246</v>
      </c>
    </row>
    <row r="828" spans="1:14" ht="14.4" customHeight="1" x14ac:dyDescent="0.3">
      <c r="A828" s="660" t="s">
        <v>586</v>
      </c>
      <c r="B828" s="661" t="s">
        <v>587</v>
      </c>
      <c r="C828" s="662" t="s">
        <v>596</v>
      </c>
      <c r="D828" s="663" t="s">
        <v>4266</v>
      </c>
      <c r="E828" s="662" t="s">
        <v>626</v>
      </c>
      <c r="F828" s="663" t="s">
        <v>4273</v>
      </c>
      <c r="G828" s="662" t="s">
        <v>665</v>
      </c>
      <c r="H828" s="662" t="s">
        <v>1840</v>
      </c>
      <c r="I828" s="662" t="s">
        <v>237</v>
      </c>
      <c r="J828" s="662" t="s">
        <v>1841</v>
      </c>
      <c r="K828" s="662"/>
      <c r="L828" s="664">
        <v>1048.0639978930174</v>
      </c>
      <c r="M828" s="664">
        <v>6</v>
      </c>
      <c r="N828" s="665">
        <v>6288.3839873581046</v>
      </c>
    </row>
    <row r="829" spans="1:14" ht="14.4" customHeight="1" x14ac:dyDescent="0.3">
      <c r="A829" s="660" t="s">
        <v>586</v>
      </c>
      <c r="B829" s="661" t="s">
        <v>587</v>
      </c>
      <c r="C829" s="662" t="s">
        <v>596</v>
      </c>
      <c r="D829" s="663" t="s">
        <v>4266</v>
      </c>
      <c r="E829" s="662" t="s">
        <v>626</v>
      </c>
      <c r="F829" s="663" t="s">
        <v>4273</v>
      </c>
      <c r="G829" s="662" t="s">
        <v>665</v>
      </c>
      <c r="H829" s="662" t="s">
        <v>3222</v>
      </c>
      <c r="I829" s="662" t="s">
        <v>237</v>
      </c>
      <c r="J829" s="662" t="s">
        <v>3223</v>
      </c>
      <c r="K829" s="662"/>
      <c r="L829" s="664">
        <v>1766.5185327814604</v>
      </c>
      <c r="M829" s="664">
        <v>1</v>
      </c>
      <c r="N829" s="665">
        <v>1766.5185327814604</v>
      </c>
    </row>
    <row r="830" spans="1:14" ht="14.4" customHeight="1" x14ac:dyDescent="0.3">
      <c r="A830" s="660" t="s">
        <v>586</v>
      </c>
      <c r="B830" s="661" t="s">
        <v>587</v>
      </c>
      <c r="C830" s="662" t="s">
        <v>596</v>
      </c>
      <c r="D830" s="663" t="s">
        <v>4266</v>
      </c>
      <c r="E830" s="662" t="s">
        <v>626</v>
      </c>
      <c r="F830" s="663" t="s">
        <v>4273</v>
      </c>
      <c r="G830" s="662" t="s">
        <v>665</v>
      </c>
      <c r="H830" s="662" t="s">
        <v>3224</v>
      </c>
      <c r="I830" s="662" t="s">
        <v>2035</v>
      </c>
      <c r="J830" s="662" t="s">
        <v>3225</v>
      </c>
      <c r="K830" s="662"/>
      <c r="L830" s="664">
        <v>3.6916665616150199</v>
      </c>
      <c r="M830" s="664">
        <v>50</v>
      </c>
      <c r="N830" s="665">
        <v>184.58332808075099</v>
      </c>
    </row>
    <row r="831" spans="1:14" ht="14.4" customHeight="1" x14ac:dyDescent="0.3">
      <c r="A831" s="660" t="s">
        <v>586</v>
      </c>
      <c r="B831" s="661" t="s">
        <v>587</v>
      </c>
      <c r="C831" s="662" t="s">
        <v>596</v>
      </c>
      <c r="D831" s="663" t="s">
        <v>4266</v>
      </c>
      <c r="E831" s="662" t="s">
        <v>626</v>
      </c>
      <c r="F831" s="663" t="s">
        <v>4273</v>
      </c>
      <c r="G831" s="662" t="s">
        <v>665</v>
      </c>
      <c r="H831" s="662" t="s">
        <v>1857</v>
      </c>
      <c r="I831" s="662" t="s">
        <v>1858</v>
      </c>
      <c r="J831" s="662" t="s">
        <v>1859</v>
      </c>
      <c r="K831" s="662" t="s">
        <v>1077</v>
      </c>
      <c r="L831" s="664">
        <v>109.22999999999999</v>
      </c>
      <c r="M831" s="664">
        <v>8</v>
      </c>
      <c r="N831" s="665">
        <v>873.83999999999992</v>
      </c>
    </row>
    <row r="832" spans="1:14" ht="14.4" customHeight="1" x14ac:dyDescent="0.3">
      <c r="A832" s="660" t="s">
        <v>586</v>
      </c>
      <c r="B832" s="661" t="s">
        <v>587</v>
      </c>
      <c r="C832" s="662" t="s">
        <v>596</v>
      </c>
      <c r="D832" s="663" t="s">
        <v>4266</v>
      </c>
      <c r="E832" s="662" t="s">
        <v>626</v>
      </c>
      <c r="F832" s="663" t="s">
        <v>4273</v>
      </c>
      <c r="G832" s="662" t="s">
        <v>665</v>
      </c>
      <c r="H832" s="662" t="s">
        <v>3226</v>
      </c>
      <c r="I832" s="662" t="s">
        <v>3227</v>
      </c>
      <c r="J832" s="662" t="s">
        <v>3228</v>
      </c>
      <c r="K832" s="662" t="s">
        <v>3229</v>
      </c>
      <c r="L832" s="664">
        <v>292.08000000000004</v>
      </c>
      <c r="M832" s="664">
        <v>1</v>
      </c>
      <c r="N832" s="665">
        <v>292.08000000000004</v>
      </c>
    </row>
    <row r="833" spans="1:14" ht="14.4" customHeight="1" x14ac:dyDescent="0.3">
      <c r="A833" s="660" t="s">
        <v>586</v>
      </c>
      <c r="B833" s="661" t="s">
        <v>587</v>
      </c>
      <c r="C833" s="662" t="s">
        <v>596</v>
      </c>
      <c r="D833" s="663" t="s">
        <v>4266</v>
      </c>
      <c r="E833" s="662" t="s">
        <v>626</v>
      </c>
      <c r="F833" s="663" t="s">
        <v>4273</v>
      </c>
      <c r="G833" s="662" t="s">
        <v>665</v>
      </c>
      <c r="H833" s="662" t="s">
        <v>3230</v>
      </c>
      <c r="I833" s="662" t="s">
        <v>3231</v>
      </c>
      <c r="J833" s="662" t="s">
        <v>1917</v>
      </c>
      <c r="K833" s="662" t="s">
        <v>3232</v>
      </c>
      <c r="L833" s="664">
        <v>63.630000000000017</v>
      </c>
      <c r="M833" s="664">
        <v>4</v>
      </c>
      <c r="N833" s="665">
        <v>254.52000000000007</v>
      </c>
    </row>
    <row r="834" spans="1:14" ht="14.4" customHeight="1" x14ac:dyDescent="0.3">
      <c r="A834" s="660" t="s">
        <v>586</v>
      </c>
      <c r="B834" s="661" t="s">
        <v>587</v>
      </c>
      <c r="C834" s="662" t="s">
        <v>596</v>
      </c>
      <c r="D834" s="663" t="s">
        <v>4266</v>
      </c>
      <c r="E834" s="662" t="s">
        <v>626</v>
      </c>
      <c r="F834" s="663" t="s">
        <v>4273</v>
      </c>
      <c r="G834" s="662" t="s">
        <v>665</v>
      </c>
      <c r="H834" s="662" t="s">
        <v>3233</v>
      </c>
      <c r="I834" s="662" t="s">
        <v>237</v>
      </c>
      <c r="J834" s="662" t="s">
        <v>3234</v>
      </c>
      <c r="K834" s="662" t="s">
        <v>3235</v>
      </c>
      <c r="L834" s="664">
        <v>388.40999999999997</v>
      </c>
      <c r="M834" s="664">
        <v>7</v>
      </c>
      <c r="N834" s="665">
        <v>2718.87</v>
      </c>
    </row>
    <row r="835" spans="1:14" ht="14.4" customHeight="1" x14ac:dyDescent="0.3">
      <c r="A835" s="660" t="s">
        <v>586</v>
      </c>
      <c r="B835" s="661" t="s">
        <v>587</v>
      </c>
      <c r="C835" s="662" t="s">
        <v>596</v>
      </c>
      <c r="D835" s="663" t="s">
        <v>4266</v>
      </c>
      <c r="E835" s="662" t="s">
        <v>626</v>
      </c>
      <c r="F835" s="663" t="s">
        <v>4273</v>
      </c>
      <c r="G835" s="662" t="s">
        <v>665</v>
      </c>
      <c r="H835" s="662" t="s">
        <v>1982</v>
      </c>
      <c r="I835" s="662" t="s">
        <v>237</v>
      </c>
      <c r="J835" s="662" t="s">
        <v>1983</v>
      </c>
      <c r="K835" s="662"/>
      <c r="L835" s="664">
        <v>81.835893441982591</v>
      </c>
      <c r="M835" s="664">
        <v>1</v>
      </c>
      <c r="N835" s="665">
        <v>81.835893441982591</v>
      </c>
    </row>
    <row r="836" spans="1:14" ht="14.4" customHeight="1" x14ac:dyDescent="0.3">
      <c r="A836" s="660" t="s">
        <v>586</v>
      </c>
      <c r="B836" s="661" t="s">
        <v>587</v>
      </c>
      <c r="C836" s="662" t="s">
        <v>596</v>
      </c>
      <c r="D836" s="663" t="s">
        <v>4266</v>
      </c>
      <c r="E836" s="662" t="s">
        <v>626</v>
      </c>
      <c r="F836" s="663" t="s">
        <v>4273</v>
      </c>
      <c r="G836" s="662" t="s">
        <v>665</v>
      </c>
      <c r="H836" s="662" t="s">
        <v>1984</v>
      </c>
      <c r="I836" s="662" t="s">
        <v>1985</v>
      </c>
      <c r="J836" s="662" t="s">
        <v>1986</v>
      </c>
      <c r="K836" s="662" t="s">
        <v>1987</v>
      </c>
      <c r="L836" s="664">
        <v>189.19835845122452</v>
      </c>
      <c r="M836" s="664">
        <v>27.695523100000006</v>
      </c>
      <c r="N836" s="665">
        <v>5239.9475069679702</v>
      </c>
    </row>
    <row r="837" spans="1:14" ht="14.4" customHeight="1" x14ac:dyDescent="0.3">
      <c r="A837" s="660" t="s">
        <v>586</v>
      </c>
      <c r="B837" s="661" t="s">
        <v>587</v>
      </c>
      <c r="C837" s="662" t="s">
        <v>596</v>
      </c>
      <c r="D837" s="663" t="s">
        <v>4266</v>
      </c>
      <c r="E837" s="662" t="s">
        <v>626</v>
      </c>
      <c r="F837" s="663" t="s">
        <v>4273</v>
      </c>
      <c r="G837" s="662" t="s">
        <v>665</v>
      </c>
      <c r="H837" s="662" t="s">
        <v>1988</v>
      </c>
      <c r="I837" s="662" t="s">
        <v>1989</v>
      </c>
      <c r="J837" s="662" t="s">
        <v>1986</v>
      </c>
      <c r="K837" s="662" t="s">
        <v>1990</v>
      </c>
      <c r="L837" s="664">
        <v>379.24583068441922</v>
      </c>
      <c r="M837" s="664">
        <v>142.11783920000002</v>
      </c>
      <c r="N837" s="665">
        <v>53897.597982478721</v>
      </c>
    </row>
    <row r="838" spans="1:14" ht="14.4" customHeight="1" x14ac:dyDescent="0.3">
      <c r="A838" s="660" t="s">
        <v>586</v>
      </c>
      <c r="B838" s="661" t="s">
        <v>587</v>
      </c>
      <c r="C838" s="662" t="s">
        <v>596</v>
      </c>
      <c r="D838" s="663" t="s">
        <v>4266</v>
      </c>
      <c r="E838" s="662" t="s">
        <v>626</v>
      </c>
      <c r="F838" s="663" t="s">
        <v>4273</v>
      </c>
      <c r="G838" s="662" t="s">
        <v>665</v>
      </c>
      <c r="H838" s="662" t="s">
        <v>3236</v>
      </c>
      <c r="I838" s="662" t="s">
        <v>3237</v>
      </c>
      <c r="J838" s="662" t="s">
        <v>3238</v>
      </c>
      <c r="K838" s="662" t="s">
        <v>3239</v>
      </c>
      <c r="L838" s="664">
        <v>769.30071292308082</v>
      </c>
      <c r="M838" s="664">
        <v>22</v>
      </c>
      <c r="N838" s="665">
        <v>16924.615684307777</v>
      </c>
    </row>
    <row r="839" spans="1:14" ht="14.4" customHeight="1" x14ac:dyDescent="0.3">
      <c r="A839" s="660" t="s">
        <v>586</v>
      </c>
      <c r="B839" s="661" t="s">
        <v>587</v>
      </c>
      <c r="C839" s="662" t="s">
        <v>596</v>
      </c>
      <c r="D839" s="663" t="s">
        <v>4266</v>
      </c>
      <c r="E839" s="662" t="s">
        <v>626</v>
      </c>
      <c r="F839" s="663" t="s">
        <v>4273</v>
      </c>
      <c r="G839" s="662" t="s">
        <v>665</v>
      </c>
      <c r="H839" s="662" t="s">
        <v>1995</v>
      </c>
      <c r="I839" s="662" t="s">
        <v>1996</v>
      </c>
      <c r="J839" s="662" t="s">
        <v>1997</v>
      </c>
      <c r="K839" s="662" t="s">
        <v>1998</v>
      </c>
      <c r="L839" s="664">
        <v>84.605499999999978</v>
      </c>
      <c r="M839" s="664">
        <v>4.4817860999999999</v>
      </c>
      <c r="N839" s="665">
        <v>379.18375388354991</v>
      </c>
    </row>
    <row r="840" spans="1:14" ht="14.4" customHeight="1" x14ac:dyDescent="0.3">
      <c r="A840" s="660" t="s">
        <v>586</v>
      </c>
      <c r="B840" s="661" t="s">
        <v>587</v>
      </c>
      <c r="C840" s="662" t="s">
        <v>596</v>
      </c>
      <c r="D840" s="663" t="s">
        <v>4266</v>
      </c>
      <c r="E840" s="662" t="s">
        <v>626</v>
      </c>
      <c r="F840" s="663" t="s">
        <v>4273</v>
      </c>
      <c r="G840" s="662" t="s">
        <v>665</v>
      </c>
      <c r="H840" s="662" t="s">
        <v>2002</v>
      </c>
      <c r="I840" s="662" t="s">
        <v>2003</v>
      </c>
      <c r="J840" s="662" t="s">
        <v>2004</v>
      </c>
      <c r="K840" s="662" t="s">
        <v>2005</v>
      </c>
      <c r="L840" s="664">
        <v>108.39692450519155</v>
      </c>
      <c r="M840" s="664">
        <v>234.71400000000003</v>
      </c>
      <c r="N840" s="665">
        <v>25442.275738311531</v>
      </c>
    </row>
    <row r="841" spans="1:14" ht="14.4" customHeight="1" x14ac:dyDescent="0.3">
      <c r="A841" s="660" t="s">
        <v>586</v>
      </c>
      <c r="B841" s="661" t="s">
        <v>587</v>
      </c>
      <c r="C841" s="662" t="s">
        <v>596</v>
      </c>
      <c r="D841" s="663" t="s">
        <v>4266</v>
      </c>
      <c r="E841" s="662" t="s">
        <v>626</v>
      </c>
      <c r="F841" s="663" t="s">
        <v>4273</v>
      </c>
      <c r="G841" s="662" t="s">
        <v>665</v>
      </c>
      <c r="H841" s="662" t="s">
        <v>2006</v>
      </c>
      <c r="I841" s="662" t="s">
        <v>2007</v>
      </c>
      <c r="J841" s="662" t="s">
        <v>2004</v>
      </c>
      <c r="K841" s="662" t="s">
        <v>2008</v>
      </c>
      <c r="L841" s="664">
        <v>293.5792805321355</v>
      </c>
      <c r="M841" s="664">
        <v>207.19529270000001</v>
      </c>
      <c r="N841" s="665">
        <v>60828.244960511227</v>
      </c>
    </row>
    <row r="842" spans="1:14" ht="14.4" customHeight="1" x14ac:dyDescent="0.3">
      <c r="A842" s="660" t="s">
        <v>586</v>
      </c>
      <c r="B842" s="661" t="s">
        <v>587</v>
      </c>
      <c r="C842" s="662" t="s">
        <v>596</v>
      </c>
      <c r="D842" s="663" t="s">
        <v>4266</v>
      </c>
      <c r="E842" s="662" t="s">
        <v>626</v>
      </c>
      <c r="F842" s="663" t="s">
        <v>4273</v>
      </c>
      <c r="G842" s="662" t="s">
        <v>665</v>
      </c>
      <c r="H842" s="662" t="s">
        <v>2051</v>
      </c>
      <c r="I842" s="662" t="s">
        <v>2052</v>
      </c>
      <c r="J842" s="662" t="s">
        <v>2053</v>
      </c>
      <c r="K842" s="662" t="s">
        <v>2054</v>
      </c>
      <c r="L842" s="664">
        <v>111.38976285111401</v>
      </c>
      <c r="M842" s="664">
        <v>13.670860599999997</v>
      </c>
      <c r="N842" s="665">
        <v>1522.793920204638</v>
      </c>
    </row>
    <row r="843" spans="1:14" ht="14.4" customHeight="1" x14ac:dyDescent="0.3">
      <c r="A843" s="660" t="s">
        <v>586</v>
      </c>
      <c r="B843" s="661" t="s">
        <v>587</v>
      </c>
      <c r="C843" s="662" t="s">
        <v>596</v>
      </c>
      <c r="D843" s="663" t="s">
        <v>4266</v>
      </c>
      <c r="E843" s="662" t="s">
        <v>626</v>
      </c>
      <c r="F843" s="663" t="s">
        <v>4273</v>
      </c>
      <c r="G843" s="662" t="s">
        <v>665</v>
      </c>
      <c r="H843" s="662" t="s">
        <v>2114</v>
      </c>
      <c r="I843" s="662" t="s">
        <v>2115</v>
      </c>
      <c r="J843" s="662" t="s">
        <v>2116</v>
      </c>
      <c r="K843" s="662" t="s">
        <v>2117</v>
      </c>
      <c r="L843" s="664">
        <v>190.51749532963711</v>
      </c>
      <c r="M843" s="664">
        <v>19.728000000000002</v>
      </c>
      <c r="N843" s="665">
        <v>3758.5291478630816</v>
      </c>
    </row>
    <row r="844" spans="1:14" ht="14.4" customHeight="1" x14ac:dyDescent="0.3">
      <c r="A844" s="660" t="s">
        <v>586</v>
      </c>
      <c r="B844" s="661" t="s">
        <v>587</v>
      </c>
      <c r="C844" s="662" t="s">
        <v>596</v>
      </c>
      <c r="D844" s="663" t="s">
        <v>4266</v>
      </c>
      <c r="E844" s="662" t="s">
        <v>626</v>
      </c>
      <c r="F844" s="663" t="s">
        <v>4273</v>
      </c>
      <c r="G844" s="662" t="s">
        <v>665</v>
      </c>
      <c r="H844" s="662" t="s">
        <v>3240</v>
      </c>
      <c r="I844" s="662" t="s">
        <v>3240</v>
      </c>
      <c r="J844" s="662" t="s">
        <v>3241</v>
      </c>
      <c r="K844" s="662" t="s">
        <v>3242</v>
      </c>
      <c r="L844" s="664">
        <v>1050.8399999999999</v>
      </c>
      <c r="M844" s="664">
        <v>1</v>
      </c>
      <c r="N844" s="665">
        <v>1050.8399999999999</v>
      </c>
    </row>
    <row r="845" spans="1:14" ht="14.4" customHeight="1" x14ac:dyDescent="0.3">
      <c r="A845" s="660" t="s">
        <v>586</v>
      </c>
      <c r="B845" s="661" t="s">
        <v>587</v>
      </c>
      <c r="C845" s="662" t="s">
        <v>596</v>
      </c>
      <c r="D845" s="663" t="s">
        <v>4266</v>
      </c>
      <c r="E845" s="662" t="s">
        <v>626</v>
      </c>
      <c r="F845" s="663" t="s">
        <v>4273</v>
      </c>
      <c r="G845" s="662" t="s">
        <v>665</v>
      </c>
      <c r="H845" s="662" t="s">
        <v>2121</v>
      </c>
      <c r="I845" s="662" t="s">
        <v>2122</v>
      </c>
      <c r="J845" s="662" t="s">
        <v>2116</v>
      </c>
      <c r="K845" s="662" t="s">
        <v>2123</v>
      </c>
      <c r="L845" s="664">
        <v>895.37885711836486</v>
      </c>
      <c r="M845" s="664">
        <v>5.0590000000000002</v>
      </c>
      <c r="N845" s="665">
        <v>4529.7216381618082</v>
      </c>
    </row>
    <row r="846" spans="1:14" ht="14.4" customHeight="1" x14ac:dyDescent="0.3">
      <c r="A846" s="660" t="s">
        <v>586</v>
      </c>
      <c r="B846" s="661" t="s">
        <v>587</v>
      </c>
      <c r="C846" s="662" t="s">
        <v>596</v>
      </c>
      <c r="D846" s="663" t="s">
        <v>4266</v>
      </c>
      <c r="E846" s="662" t="s">
        <v>626</v>
      </c>
      <c r="F846" s="663" t="s">
        <v>4273</v>
      </c>
      <c r="G846" s="662" t="s">
        <v>665</v>
      </c>
      <c r="H846" s="662" t="s">
        <v>2131</v>
      </c>
      <c r="I846" s="662" t="s">
        <v>2131</v>
      </c>
      <c r="J846" s="662" t="s">
        <v>2132</v>
      </c>
      <c r="K846" s="662" t="s">
        <v>1814</v>
      </c>
      <c r="L846" s="664">
        <v>1154.9994486570154</v>
      </c>
      <c r="M846" s="664">
        <v>92</v>
      </c>
      <c r="N846" s="665">
        <v>106259.94927644542</v>
      </c>
    </row>
    <row r="847" spans="1:14" ht="14.4" customHeight="1" x14ac:dyDescent="0.3">
      <c r="A847" s="660" t="s">
        <v>586</v>
      </c>
      <c r="B847" s="661" t="s">
        <v>587</v>
      </c>
      <c r="C847" s="662" t="s">
        <v>596</v>
      </c>
      <c r="D847" s="663" t="s">
        <v>4266</v>
      </c>
      <c r="E847" s="662" t="s">
        <v>626</v>
      </c>
      <c r="F847" s="663" t="s">
        <v>4273</v>
      </c>
      <c r="G847" s="662" t="s">
        <v>665</v>
      </c>
      <c r="H847" s="662" t="s">
        <v>2133</v>
      </c>
      <c r="I847" s="662" t="s">
        <v>2134</v>
      </c>
      <c r="J847" s="662" t="s">
        <v>2116</v>
      </c>
      <c r="K847" s="662" t="s">
        <v>2135</v>
      </c>
      <c r="L847" s="664">
        <v>2966.7091123329242</v>
      </c>
      <c r="M847" s="664">
        <v>0.41899999999999993</v>
      </c>
      <c r="N847" s="665">
        <v>1243.0511180674951</v>
      </c>
    </row>
    <row r="848" spans="1:14" ht="14.4" customHeight="1" x14ac:dyDescent="0.3">
      <c r="A848" s="660" t="s">
        <v>586</v>
      </c>
      <c r="B848" s="661" t="s">
        <v>587</v>
      </c>
      <c r="C848" s="662" t="s">
        <v>596</v>
      </c>
      <c r="D848" s="663" t="s">
        <v>4266</v>
      </c>
      <c r="E848" s="662" t="s">
        <v>626</v>
      </c>
      <c r="F848" s="663" t="s">
        <v>4273</v>
      </c>
      <c r="G848" s="662" t="s">
        <v>665</v>
      </c>
      <c r="H848" s="662" t="s">
        <v>2146</v>
      </c>
      <c r="I848" s="662" t="s">
        <v>237</v>
      </c>
      <c r="J848" s="662" t="s">
        <v>2147</v>
      </c>
      <c r="K848" s="662"/>
      <c r="L848" s="664">
        <v>437.83133161877976</v>
      </c>
      <c r="M848" s="664">
        <v>3</v>
      </c>
      <c r="N848" s="665">
        <v>1313.4939948563392</v>
      </c>
    </row>
    <row r="849" spans="1:14" ht="14.4" customHeight="1" x14ac:dyDescent="0.3">
      <c r="A849" s="660" t="s">
        <v>586</v>
      </c>
      <c r="B849" s="661" t="s">
        <v>587</v>
      </c>
      <c r="C849" s="662" t="s">
        <v>596</v>
      </c>
      <c r="D849" s="663" t="s">
        <v>4266</v>
      </c>
      <c r="E849" s="662" t="s">
        <v>626</v>
      </c>
      <c r="F849" s="663" t="s">
        <v>4273</v>
      </c>
      <c r="G849" s="662" t="s">
        <v>665</v>
      </c>
      <c r="H849" s="662" t="s">
        <v>2155</v>
      </c>
      <c r="I849" s="662" t="s">
        <v>2156</v>
      </c>
      <c r="J849" s="662" t="s">
        <v>2157</v>
      </c>
      <c r="K849" s="662" t="s">
        <v>2158</v>
      </c>
      <c r="L849" s="664">
        <v>23333.5</v>
      </c>
      <c r="M849" s="664">
        <v>113</v>
      </c>
      <c r="N849" s="665">
        <v>2636685.5</v>
      </c>
    </row>
    <row r="850" spans="1:14" ht="14.4" customHeight="1" x14ac:dyDescent="0.3">
      <c r="A850" s="660" t="s">
        <v>586</v>
      </c>
      <c r="B850" s="661" t="s">
        <v>587</v>
      </c>
      <c r="C850" s="662" t="s">
        <v>596</v>
      </c>
      <c r="D850" s="663" t="s">
        <v>4266</v>
      </c>
      <c r="E850" s="662" t="s">
        <v>626</v>
      </c>
      <c r="F850" s="663" t="s">
        <v>4273</v>
      </c>
      <c r="G850" s="662" t="s">
        <v>665</v>
      </c>
      <c r="H850" s="662" t="s">
        <v>2169</v>
      </c>
      <c r="I850" s="662" t="s">
        <v>2170</v>
      </c>
      <c r="J850" s="662" t="s">
        <v>670</v>
      </c>
      <c r="K850" s="662" t="s">
        <v>2171</v>
      </c>
      <c r="L850" s="664">
        <v>30.013963819476608</v>
      </c>
      <c r="M850" s="664">
        <v>5</v>
      </c>
      <c r="N850" s="665">
        <v>150.06981909738303</v>
      </c>
    </row>
    <row r="851" spans="1:14" ht="14.4" customHeight="1" x14ac:dyDescent="0.3">
      <c r="A851" s="660" t="s">
        <v>586</v>
      </c>
      <c r="B851" s="661" t="s">
        <v>587</v>
      </c>
      <c r="C851" s="662" t="s">
        <v>596</v>
      </c>
      <c r="D851" s="663" t="s">
        <v>4266</v>
      </c>
      <c r="E851" s="662" t="s">
        <v>626</v>
      </c>
      <c r="F851" s="663" t="s">
        <v>4273</v>
      </c>
      <c r="G851" s="662" t="s">
        <v>665</v>
      </c>
      <c r="H851" s="662" t="s">
        <v>2176</v>
      </c>
      <c r="I851" s="662" t="s">
        <v>2176</v>
      </c>
      <c r="J851" s="662" t="s">
        <v>2177</v>
      </c>
      <c r="K851" s="662" t="s">
        <v>1814</v>
      </c>
      <c r="L851" s="664">
        <v>1149.9996758847783</v>
      </c>
      <c r="M851" s="664">
        <v>105</v>
      </c>
      <c r="N851" s="665">
        <v>120749.96596790172</v>
      </c>
    </row>
    <row r="852" spans="1:14" ht="14.4" customHeight="1" x14ac:dyDescent="0.3">
      <c r="A852" s="660" t="s">
        <v>586</v>
      </c>
      <c r="B852" s="661" t="s">
        <v>587</v>
      </c>
      <c r="C852" s="662" t="s">
        <v>596</v>
      </c>
      <c r="D852" s="663" t="s">
        <v>4266</v>
      </c>
      <c r="E852" s="662" t="s">
        <v>626</v>
      </c>
      <c r="F852" s="663" t="s">
        <v>4273</v>
      </c>
      <c r="G852" s="662" t="s">
        <v>665</v>
      </c>
      <c r="H852" s="662" t="s">
        <v>2188</v>
      </c>
      <c r="I852" s="662" t="s">
        <v>2188</v>
      </c>
      <c r="J852" s="662" t="s">
        <v>2189</v>
      </c>
      <c r="K852" s="662" t="s">
        <v>2190</v>
      </c>
      <c r="L852" s="664">
        <v>448.24365841242206</v>
      </c>
      <c r="M852" s="664">
        <v>55.833592799999991</v>
      </c>
      <c r="N852" s="665">
        <v>25027.053898981463</v>
      </c>
    </row>
    <row r="853" spans="1:14" ht="14.4" customHeight="1" x14ac:dyDescent="0.3">
      <c r="A853" s="660" t="s">
        <v>586</v>
      </c>
      <c r="B853" s="661" t="s">
        <v>587</v>
      </c>
      <c r="C853" s="662" t="s">
        <v>596</v>
      </c>
      <c r="D853" s="663" t="s">
        <v>4266</v>
      </c>
      <c r="E853" s="662" t="s">
        <v>626</v>
      </c>
      <c r="F853" s="663" t="s">
        <v>4273</v>
      </c>
      <c r="G853" s="662" t="s">
        <v>665</v>
      </c>
      <c r="H853" s="662" t="s">
        <v>2191</v>
      </c>
      <c r="I853" s="662" t="s">
        <v>2192</v>
      </c>
      <c r="J853" s="662" t="s">
        <v>2193</v>
      </c>
      <c r="K853" s="662" t="s">
        <v>2194</v>
      </c>
      <c r="L853" s="664">
        <v>653.71258483254212</v>
      </c>
      <c r="M853" s="664">
        <v>58.327000000000005</v>
      </c>
      <c r="N853" s="665">
        <v>38129.093935527686</v>
      </c>
    </row>
    <row r="854" spans="1:14" ht="14.4" customHeight="1" x14ac:dyDescent="0.3">
      <c r="A854" s="660" t="s">
        <v>586</v>
      </c>
      <c r="B854" s="661" t="s">
        <v>587</v>
      </c>
      <c r="C854" s="662" t="s">
        <v>596</v>
      </c>
      <c r="D854" s="663" t="s">
        <v>4266</v>
      </c>
      <c r="E854" s="662" t="s">
        <v>626</v>
      </c>
      <c r="F854" s="663" t="s">
        <v>4273</v>
      </c>
      <c r="G854" s="662" t="s">
        <v>665</v>
      </c>
      <c r="H854" s="662" t="s">
        <v>3243</v>
      </c>
      <c r="I854" s="662" t="s">
        <v>2035</v>
      </c>
      <c r="J854" s="662" t="s">
        <v>3244</v>
      </c>
      <c r="K854" s="662"/>
      <c r="L854" s="664">
        <v>2.8293541640004176</v>
      </c>
      <c r="M854" s="664">
        <v>340</v>
      </c>
      <c r="N854" s="665">
        <v>961.98041576014202</v>
      </c>
    </row>
    <row r="855" spans="1:14" ht="14.4" customHeight="1" x14ac:dyDescent="0.3">
      <c r="A855" s="660" t="s">
        <v>586</v>
      </c>
      <c r="B855" s="661" t="s">
        <v>587</v>
      </c>
      <c r="C855" s="662" t="s">
        <v>596</v>
      </c>
      <c r="D855" s="663" t="s">
        <v>4266</v>
      </c>
      <c r="E855" s="662" t="s">
        <v>626</v>
      </c>
      <c r="F855" s="663" t="s">
        <v>4273</v>
      </c>
      <c r="G855" s="662" t="s">
        <v>665</v>
      </c>
      <c r="H855" s="662" t="s">
        <v>3245</v>
      </c>
      <c r="I855" s="662" t="s">
        <v>3246</v>
      </c>
      <c r="J855" s="662" t="s">
        <v>3247</v>
      </c>
      <c r="K855" s="662" t="s">
        <v>3248</v>
      </c>
      <c r="L855" s="664">
        <v>12107.924595740727</v>
      </c>
      <c r="M855" s="664">
        <v>12</v>
      </c>
      <c r="N855" s="665">
        <v>145295.09514888874</v>
      </c>
    </row>
    <row r="856" spans="1:14" ht="14.4" customHeight="1" x14ac:dyDescent="0.3">
      <c r="A856" s="660" t="s">
        <v>586</v>
      </c>
      <c r="B856" s="661" t="s">
        <v>587</v>
      </c>
      <c r="C856" s="662" t="s">
        <v>596</v>
      </c>
      <c r="D856" s="663" t="s">
        <v>4266</v>
      </c>
      <c r="E856" s="662" t="s">
        <v>626</v>
      </c>
      <c r="F856" s="663" t="s">
        <v>4273</v>
      </c>
      <c r="G856" s="662" t="s">
        <v>665</v>
      </c>
      <c r="H856" s="662" t="s">
        <v>3249</v>
      </c>
      <c r="I856" s="662" t="s">
        <v>3250</v>
      </c>
      <c r="J856" s="662" t="s">
        <v>3251</v>
      </c>
      <c r="K856" s="662" t="s">
        <v>3248</v>
      </c>
      <c r="L856" s="664">
        <v>4110.6751256367797</v>
      </c>
      <c r="M856" s="664">
        <v>1</v>
      </c>
      <c r="N856" s="665">
        <v>4110.6751256367797</v>
      </c>
    </row>
    <row r="857" spans="1:14" ht="14.4" customHeight="1" x14ac:dyDescent="0.3">
      <c r="A857" s="660" t="s">
        <v>586</v>
      </c>
      <c r="B857" s="661" t="s">
        <v>587</v>
      </c>
      <c r="C857" s="662" t="s">
        <v>596</v>
      </c>
      <c r="D857" s="663" t="s">
        <v>4266</v>
      </c>
      <c r="E857" s="662" t="s">
        <v>626</v>
      </c>
      <c r="F857" s="663" t="s">
        <v>4273</v>
      </c>
      <c r="G857" s="662" t="s">
        <v>665</v>
      </c>
      <c r="H857" s="662" t="s">
        <v>2238</v>
      </c>
      <c r="I857" s="662" t="s">
        <v>2238</v>
      </c>
      <c r="J857" s="662" t="s">
        <v>2239</v>
      </c>
      <c r="K857" s="662" t="s">
        <v>2240</v>
      </c>
      <c r="L857" s="664">
        <v>39183.604602551051</v>
      </c>
      <c r="M857" s="664">
        <v>2.85</v>
      </c>
      <c r="N857" s="665">
        <v>111673.2731172705</v>
      </c>
    </row>
    <row r="858" spans="1:14" ht="14.4" customHeight="1" x14ac:dyDescent="0.3">
      <c r="A858" s="660" t="s">
        <v>586</v>
      </c>
      <c r="B858" s="661" t="s">
        <v>587</v>
      </c>
      <c r="C858" s="662" t="s">
        <v>596</v>
      </c>
      <c r="D858" s="663" t="s">
        <v>4266</v>
      </c>
      <c r="E858" s="662" t="s">
        <v>626</v>
      </c>
      <c r="F858" s="663" t="s">
        <v>4273</v>
      </c>
      <c r="G858" s="662" t="s">
        <v>665</v>
      </c>
      <c r="H858" s="662" t="s">
        <v>2253</v>
      </c>
      <c r="I858" s="662" t="s">
        <v>2254</v>
      </c>
      <c r="J858" s="662" t="s">
        <v>2239</v>
      </c>
      <c r="K858" s="662" t="s">
        <v>2255</v>
      </c>
      <c r="L858" s="664">
        <v>38670.198561489786</v>
      </c>
      <c r="M858" s="664">
        <v>6.6000000000000023</v>
      </c>
      <c r="N858" s="665">
        <v>255223.31050583269</v>
      </c>
    </row>
    <row r="859" spans="1:14" ht="14.4" customHeight="1" x14ac:dyDescent="0.3">
      <c r="A859" s="660" t="s">
        <v>586</v>
      </c>
      <c r="B859" s="661" t="s">
        <v>587</v>
      </c>
      <c r="C859" s="662" t="s">
        <v>596</v>
      </c>
      <c r="D859" s="663" t="s">
        <v>4266</v>
      </c>
      <c r="E859" s="662" t="s">
        <v>626</v>
      </c>
      <c r="F859" s="663" t="s">
        <v>4273</v>
      </c>
      <c r="G859" s="662" t="s">
        <v>665</v>
      </c>
      <c r="H859" s="662" t="s">
        <v>2256</v>
      </c>
      <c r="I859" s="662" t="s">
        <v>2035</v>
      </c>
      <c r="J859" s="662" t="s">
        <v>2257</v>
      </c>
      <c r="K859" s="662" t="s">
        <v>2258</v>
      </c>
      <c r="L859" s="664">
        <v>3457.3701158452777</v>
      </c>
      <c r="M859" s="664">
        <v>5.093</v>
      </c>
      <c r="N859" s="665">
        <v>17608.385999999999</v>
      </c>
    </row>
    <row r="860" spans="1:14" ht="14.4" customHeight="1" x14ac:dyDescent="0.3">
      <c r="A860" s="660" t="s">
        <v>586</v>
      </c>
      <c r="B860" s="661" t="s">
        <v>587</v>
      </c>
      <c r="C860" s="662" t="s">
        <v>596</v>
      </c>
      <c r="D860" s="663" t="s">
        <v>4266</v>
      </c>
      <c r="E860" s="662" t="s">
        <v>626</v>
      </c>
      <c r="F860" s="663" t="s">
        <v>4273</v>
      </c>
      <c r="G860" s="662" t="s">
        <v>665</v>
      </c>
      <c r="H860" s="662" t="s">
        <v>2259</v>
      </c>
      <c r="I860" s="662" t="s">
        <v>2260</v>
      </c>
      <c r="J860" s="662" t="s">
        <v>2261</v>
      </c>
      <c r="K860" s="662" t="s">
        <v>2262</v>
      </c>
      <c r="L860" s="664">
        <v>1.1499999999999999</v>
      </c>
      <c r="M860" s="664">
        <v>0.3333333</v>
      </c>
      <c r="N860" s="665">
        <v>0.38333329499999996</v>
      </c>
    </row>
    <row r="861" spans="1:14" ht="14.4" customHeight="1" x14ac:dyDescent="0.3">
      <c r="A861" s="660" t="s">
        <v>586</v>
      </c>
      <c r="B861" s="661" t="s">
        <v>587</v>
      </c>
      <c r="C861" s="662" t="s">
        <v>596</v>
      </c>
      <c r="D861" s="663" t="s">
        <v>4266</v>
      </c>
      <c r="E861" s="662" t="s">
        <v>626</v>
      </c>
      <c r="F861" s="663" t="s">
        <v>4273</v>
      </c>
      <c r="G861" s="662" t="s">
        <v>665</v>
      </c>
      <c r="H861" s="662" t="s">
        <v>2265</v>
      </c>
      <c r="I861" s="662" t="s">
        <v>237</v>
      </c>
      <c r="J861" s="662" t="s">
        <v>2266</v>
      </c>
      <c r="K861" s="662"/>
      <c r="L861" s="664">
        <v>5609.86</v>
      </c>
      <c r="M861" s="664">
        <v>4</v>
      </c>
      <c r="N861" s="665">
        <v>22439.439999999999</v>
      </c>
    </row>
    <row r="862" spans="1:14" ht="14.4" customHeight="1" x14ac:dyDescent="0.3">
      <c r="A862" s="660" t="s">
        <v>586</v>
      </c>
      <c r="B862" s="661" t="s">
        <v>587</v>
      </c>
      <c r="C862" s="662" t="s">
        <v>596</v>
      </c>
      <c r="D862" s="663" t="s">
        <v>4266</v>
      </c>
      <c r="E862" s="662" t="s">
        <v>626</v>
      </c>
      <c r="F862" s="663" t="s">
        <v>4273</v>
      </c>
      <c r="G862" s="662" t="s">
        <v>665</v>
      </c>
      <c r="H862" s="662" t="s">
        <v>2274</v>
      </c>
      <c r="I862" s="662" t="s">
        <v>2275</v>
      </c>
      <c r="J862" s="662" t="s">
        <v>2276</v>
      </c>
      <c r="K862" s="662" t="s">
        <v>2040</v>
      </c>
      <c r="L862" s="664">
        <v>9150.5608000000029</v>
      </c>
      <c r="M862" s="664">
        <v>5</v>
      </c>
      <c r="N862" s="665">
        <v>45752.804000000018</v>
      </c>
    </row>
    <row r="863" spans="1:14" ht="14.4" customHeight="1" x14ac:dyDescent="0.3">
      <c r="A863" s="660" t="s">
        <v>586</v>
      </c>
      <c r="B863" s="661" t="s">
        <v>587</v>
      </c>
      <c r="C863" s="662" t="s">
        <v>596</v>
      </c>
      <c r="D863" s="663" t="s">
        <v>4266</v>
      </c>
      <c r="E863" s="662" t="s">
        <v>626</v>
      </c>
      <c r="F863" s="663" t="s">
        <v>4273</v>
      </c>
      <c r="G863" s="662" t="s">
        <v>665</v>
      </c>
      <c r="H863" s="662" t="s">
        <v>3252</v>
      </c>
      <c r="I863" s="662" t="s">
        <v>237</v>
      </c>
      <c r="J863" s="662" t="s">
        <v>3253</v>
      </c>
      <c r="K863" s="662" t="s">
        <v>3254</v>
      </c>
      <c r="L863" s="664">
        <v>598</v>
      </c>
      <c r="M863" s="664">
        <v>1</v>
      </c>
      <c r="N863" s="665">
        <v>598</v>
      </c>
    </row>
    <row r="864" spans="1:14" ht="14.4" customHeight="1" x14ac:dyDescent="0.3">
      <c r="A864" s="660" t="s">
        <v>586</v>
      </c>
      <c r="B864" s="661" t="s">
        <v>587</v>
      </c>
      <c r="C864" s="662" t="s">
        <v>596</v>
      </c>
      <c r="D864" s="663" t="s">
        <v>4266</v>
      </c>
      <c r="E864" s="662" t="s">
        <v>626</v>
      </c>
      <c r="F864" s="663" t="s">
        <v>4273</v>
      </c>
      <c r="G864" s="662" t="s">
        <v>665</v>
      </c>
      <c r="H864" s="662" t="s">
        <v>3255</v>
      </c>
      <c r="I864" s="662" t="s">
        <v>3255</v>
      </c>
      <c r="J864" s="662" t="s">
        <v>1680</v>
      </c>
      <c r="K864" s="662" t="s">
        <v>3256</v>
      </c>
      <c r="L864" s="664">
        <v>285.01600000000002</v>
      </c>
      <c r="M864" s="664">
        <v>1</v>
      </c>
      <c r="N864" s="665">
        <v>285.01600000000002</v>
      </c>
    </row>
    <row r="865" spans="1:14" ht="14.4" customHeight="1" x14ac:dyDescent="0.3">
      <c r="A865" s="660" t="s">
        <v>586</v>
      </c>
      <c r="B865" s="661" t="s">
        <v>587</v>
      </c>
      <c r="C865" s="662" t="s">
        <v>596</v>
      </c>
      <c r="D865" s="663" t="s">
        <v>4266</v>
      </c>
      <c r="E865" s="662" t="s">
        <v>626</v>
      </c>
      <c r="F865" s="663" t="s">
        <v>4273</v>
      </c>
      <c r="G865" s="662" t="s">
        <v>665</v>
      </c>
      <c r="H865" s="662" t="s">
        <v>2340</v>
      </c>
      <c r="I865" s="662" t="s">
        <v>2340</v>
      </c>
      <c r="J865" s="662" t="s">
        <v>952</v>
      </c>
      <c r="K865" s="662" t="s">
        <v>1398</v>
      </c>
      <c r="L865" s="664">
        <v>91.999508208512296</v>
      </c>
      <c r="M865" s="664">
        <v>1</v>
      </c>
      <c r="N865" s="665">
        <v>91.999508208512296</v>
      </c>
    </row>
    <row r="866" spans="1:14" ht="14.4" customHeight="1" x14ac:dyDescent="0.3">
      <c r="A866" s="660" t="s">
        <v>586</v>
      </c>
      <c r="B866" s="661" t="s">
        <v>587</v>
      </c>
      <c r="C866" s="662" t="s">
        <v>596</v>
      </c>
      <c r="D866" s="663" t="s">
        <v>4266</v>
      </c>
      <c r="E866" s="662" t="s">
        <v>626</v>
      </c>
      <c r="F866" s="663" t="s">
        <v>4273</v>
      </c>
      <c r="G866" s="662" t="s">
        <v>665</v>
      </c>
      <c r="H866" s="662" t="s">
        <v>2341</v>
      </c>
      <c r="I866" s="662" t="s">
        <v>2341</v>
      </c>
      <c r="J866" s="662" t="s">
        <v>2032</v>
      </c>
      <c r="K866" s="662" t="s">
        <v>2342</v>
      </c>
      <c r="L866" s="664">
        <v>223.77071336903811</v>
      </c>
      <c r="M866" s="664">
        <v>5.7821238999999993</v>
      </c>
      <c r="N866" s="665">
        <v>1293.8699898911646</v>
      </c>
    </row>
    <row r="867" spans="1:14" ht="14.4" customHeight="1" x14ac:dyDescent="0.3">
      <c r="A867" s="660" t="s">
        <v>586</v>
      </c>
      <c r="B867" s="661" t="s">
        <v>587</v>
      </c>
      <c r="C867" s="662" t="s">
        <v>596</v>
      </c>
      <c r="D867" s="663" t="s">
        <v>4266</v>
      </c>
      <c r="E867" s="662" t="s">
        <v>626</v>
      </c>
      <c r="F867" s="663" t="s">
        <v>4273</v>
      </c>
      <c r="G867" s="662" t="s">
        <v>665</v>
      </c>
      <c r="H867" s="662" t="s">
        <v>2343</v>
      </c>
      <c r="I867" s="662" t="s">
        <v>2343</v>
      </c>
      <c r="J867" s="662" t="s">
        <v>2032</v>
      </c>
      <c r="K867" s="662" t="s">
        <v>2344</v>
      </c>
      <c r="L867" s="664">
        <v>321.9998234985012</v>
      </c>
      <c r="M867" s="664">
        <v>16</v>
      </c>
      <c r="N867" s="665">
        <v>5151.9971759760192</v>
      </c>
    </row>
    <row r="868" spans="1:14" ht="14.4" customHeight="1" x14ac:dyDescent="0.3">
      <c r="A868" s="660" t="s">
        <v>586</v>
      </c>
      <c r="B868" s="661" t="s">
        <v>587</v>
      </c>
      <c r="C868" s="662" t="s">
        <v>596</v>
      </c>
      <c r="D868" s="663" t="s">
        <v>4266</v>
      </c>
      <c r="E868" s="662" t="s">
        <v>626</v>
      </c>
      <c r="F868" s="663" t="s">
        <v>4273</v>
      </c>
      <c r="G868" s="662" t="s">
        <v>665</v>
      </c>
      <c r="H868" s="662" t="s">
        <v>3257</v>
      </c>
      <c r="I868" s="662" t="s">
        <v>237</v>
      </c>
      <c r="J868" s="662" t="s">
        <v>3258</v>
      </c>
      <c r="K868" s="662" t="s">
        <v>3235</v>
      </c>
      <c r="L868" s="664">
        <v>12.948829892952455</v>
      </c>
      <c r="M868" s="664">
        <v>2400</v>
      </c>
      <c r="N868" s="665">
        <v>31077.191743085892</v>
      </c>
    </row>
    <row r="869" spans="1:14" ht="14.4" customHeight="1" x14ac:dyDescent="0.3">
      <c r="A869" s="660" t="s">
        <v>586</v>
      </c>
      <c r="B869" s="661" t="s">
        <v>587</v>
      </c>
      <c r="C869" s="662" t="s">
        <v>596</v>
      </c>
      <c r="D869" s="663" t="s">
        <v>4266</v>
      </c>
      <c r="E869" s="662" t="s">
        <v>626</v>
      </c>
      <c r="F869" s="663" t="s">
        <v>4273</v>
      </c>
      <c r="G869" s="662" t="s">
        <v>665</v>
      </c>
      <c r="H869" s="662" t="s">
        <v>2394</v>
      </c>
      <c r="I869" s="662" t="s">
        <v>2394</v>
      </c>
      <c r="J869" s="662" t="s">
        <v>2395</v>
      </c>
      <c r="K869" s="662" t="s">
        <v>2396</v>
      </c>
      <c r="L869" s="664">
        <v>707.250058070514</v>
      </c>
      <c r="M869" s="664">
        <v>282</v>
      </c>
      <c r="N869" s="665">
        <v>199444.51637588494</v>
      </c>
    </row>
    <row r="870" spans="1:14" ht="14.4" customHeight="1" x14ac:dyDescent="0.3">
      <c r="A870" s="660" t="s">
        <v>586</v>
      </c>
      <c r="B870" s="661" t="s">
        <v>587</v>
      </c>
      <c r="C870" s="662" t="s">
        <v>596</v>
      </c>
      <c r="D870" s="663" t="s">
        <v>4266</v>
      </c>
      <c r="E870" s="662" t="s">
        <v>626</v>
      </c>
      <c r="F870" s="663" t="s">
        <v>4273</v>
      </c>
      <c r="G870" s="662" t="s">
        <v>665</v>
      </c>
      <c r="H870" s="662" t="s">
        <v>3259</v>
      </c>
      <c r="I870" s="662" t="s">
        <v>3259</v>
      </c>
      <c r="J870" s="662" t="s">
        <v>3260</v>
      </c>
      <c r="K870" s="662" t="s">
        <v>3261</v>
      </c>
      <c r="L870" s="664">
        <v>799.85011565107129</v>
      </c>
      <c r="M870" s="664">
        <v>90</v>
      </c>
      <c r="N870" s="665">
        <v>71986.510408596412</v>
      </c>
    </row>
    <row r="871" spans="1:14" ht="14.4" customHeight="1" x14ac:dyDescent="0.3">
      <c r="A871" s="660" t="s">
        <v>586</v>
      </c>
      <c r="B871" s="661" t="s">
        <v>587</v>
      </c>
      <c r="C871" s="662" t="s">
        <v>596</v>
      </c>
      <c r="D871" s="663" t="s">
        <v>4266</v>
      </c>
      <c r="E871" s="662" t="s">
        <v>626</v>
      </c>
      <c r="F871" s="663" t="s">
        <v>4273</v>
      </c>
      <c r="G871" s="662" t="s">
        <v>665</v>
      </c>
      <c r="H871" s="662" t="s">
        <v>2419</v>
      </c>
      <c r="I871" s="662" t="s">
        <v>2419</v>
      </c>
      <c r="J871" s="662" t="s">
        <v>2420</v>
      </c>
      <c r="K871" s="662" t="s">
        <v>2421</v>
      </c>
      <c r="L871" s="664">
        <v>1174.33</v>
      </c>
      <c r="M871" s="664">
        <v>2</v>
      </c>
      <c r="N871" s="665">
        <v>2348.66</v>
      </c>
    </row>
    <row r="872" spans="1:14" ht="14.4" customHeight="1" x14ac:dyDescent="0.3">
      <c r="A872" s="660" t="s">
        <v>586</v>
      </c>
      <c r="B872" s="661" t="s">
        <v>587</v>
      </c>
      <c r="C872" s="662" t="s">
        <v>596</v>
      </c>
      <c r="D872" s="663" t="s">
        <v>4266</v>
      </c>
      <c r="E872" s="662" t="s">
        <v>626</v>
      </c>
      <c r="F872" s="663" t="s">
        <v>4273</v>
      </c>
      <c r="G872" s="662" t="s">
        <v>2441</v>
      </c>
      <c r="H872" s="662" t="s">
        <v>2455</v>
      </c>
      <c r="I872" s="662" t="s">
        <v>2456</v>
      </c>
      <c r="J872" s="662" t="s">
        <v>2457</v>
      </c>
      <c r="K872" s="662" t="s">
        <v>2458</v>
      </c>
      <c r="L872" s="664">
        <v>36.344598602850098</v>
      </c>
      <c r="M872" s="664">
        <v>96</v>
      </c>
      <c r="N872" s="665">
        <v>3489.0814658736094</v>
      </c>
    </row>
    <row r="873" spans="1:14" ht="14.4" customHeight="1" x14ac:dyDescent="0.3">
      <c r="A873" s="660" t="s">
        <v>586</v>
      </c>
      <c r="B873" s="661" t="s">
        <v>587</v>
      </c>
      <c r="C873" s="662" t="s">
        <v>596</v>
      </c>
      <c r="D873" s="663" t="s">
        <v>4266</v>
      </c>
      <c r="E873" s="662" t="s">
        <v>626</v>
      </c>
      <c r="F873" s="663" t="s">
        <v>4273</v>
      </c>
      <c r="G873" s="662" t="s">
        <v>2441</v>
      </c>
      <c r="H873" s="662" t="s">
        <v>2491</v>
      </c>
      <c r="I873" s="662" t="s">
        <v>2492</v>
      </c>
      <c r="J873" s="662" t="s">
        <v>2493</v>
      </c>
      <c r="K873" s="662" t="s">
        <v>2494</v>
      </c>
      <c r="L873" s="664">
        <v>61.469999999999992</v>
      </c>
      <c r="M873" s="664">
        <v>4</v>
      </c>
      <c r="N873" s="665">
        <v>245.87999999999997</v>
      </c>
    </row>
    <row r="874" spans="1:14" ht="14.4" customHeight="1" x14ac:dyDescent="0.3">
      <c r="A874" s="660" t="s">
        <v>586</v>
      </c>
      <c r="B874" s="661" t="s">
        <v>587</v>
      </c>
      <c r="C874" s="662" t="s">
        <v>596</v>
      </c>
      <c r="D874" s="663" t="s">
        <v>4266</v>
      </c>
      <c r="E874" s="662" t="s">
        <v>626</v>
      </c>
      <c r="F874" s="663" t="s">
        <v>4273</v>
      </c>
      <c r="G874" s="662" t="s">
        <v>2441</v>
      </c>
      <c r="H874" s="662" t="s">
        <v>2495</v>
      </c>
      <c r="I874" s="662" t="s">
        <v>2496</v>
      </c>
      <c r="J874" s="662" t="s">
        <v>2497</v>
      </c>
      <c r="K874" s="662" t="s">
        <v>2498</v>
      </c>
      <c r="L874" s="664">
        <v>58.76915823636665</v>
      </c>
      <c r="M874" s="664">
        <v>2</v>
      </c>
      <c r="N874" s="665">
        <v>117.5383164727333</v>
      </c>
    </row>
    <row r="875" spans="1:14" ht="14.4" customHeight="1" x14ac:dyDescent="0.3">
      <c r="A875" s="660" t="s">
        <v>586</v>
      </c>
      <c r="B875" s="661" t="s">
        <v>587</v>
      </c>
      <c r="C875" s="662" t="s">
        <v>596</v>
      </c>
      <c r="D875" s="663" t="s">
        <v>4266</v>
      </c>
      <c r="E875" s="662" t="s">
        <v>626</v>
      </c>
      <c r="F875" s="663" t="s">
        <v>4273</v>
      </c>
      <c r="G875" s="662" t="s">
        <v>2441</v>
      </c>
      <c r="H875" s="662" t="s">
        <v>3262</v>
      </c>
      <c r="I875" s="662" t="s">
        <v>3263</v>
      </c>
      <c r="J875" s="662" t="s">
        <v>3264</v>
      </c>
      <c r="K875" s="662" t="s">
        <v>3265</v>
      </c>
      <c r="L875" s="664">
        <v>47.180037833147303</v>
      </c>
      <c r="M875" s="664">
        <v>3</v>
      </c>
      <c r="N875" s="665">
        <v>141.5401134994419</v>
      </c>
    </row>
    <row r="876" spans="1:14" ht="14.4" customHeight="1" x14ac:dyDescent="0.3">
      <c r="A876" s="660" t="s">
        <v>586</v>
      </c>
      <c r="B876" s="661" t="s">
        <v>587</v>
      </c>
      <c r="C876" s="662" t="s">
        <v>596</v>
      </c>
      <c r="D876" s="663" t="s">
        <v>4266</v>
      </c>
      <c r="E876" s="662" t="s">
        <v>626</v>
      </c>
      <c r="F876" s="663" t="s">
        <v>4273</v>
      </c>
      <c r="G876" s="662" t="s">
        <v>2441</v>
      </c>
      <c r="H876" s="662" t="s">
        <v>2681</v>
      </c>
      <c r="I876" s="662" t="s">
        <v>2682</v>
      </c>
      <c r="J876" s="662" t="s">
        <v>2453</v>
      </c>
      <c r="K876" s="662" t="s">
        <v>2683</v>
      </c>
      <c r="L876" s="664">
        <v>277.54940998071396</v>
      </c>
      <c r="M876" s="664">
        <v>23</v>
      </c>
      <c r="N876" s="665">
        <v>6383.6364295564217</v>
      </c>
    </row>
    <row r="877" spans="1:14" ht="14.4" customHeight="1" x14ac:dyDescent="0.3">
      <c r="A877" s="660" t="s">
        <v>586</v>
      </c>
      <c r="B877" s="661" t="s">
        <v>587</v>
      </c>
      <c r="C877" s="662" t="s">
        <v>596</v>
      </c>
      <c r="D877" s="663" t="s">
        <v>4266</v>
      </c>
      <c r="E877" s="662" t="s">
        <v>626</v>
      </c>
      <c r="F877" s="663" t="s">
        <v>4273</v>
      </c>
      <c r="G877" s="662" t="s">
        <v>2441</v>
      </c>
      <c r="H877" s="662" t="s">
        <v>2684</v>
      </c>
      <c r="I877" s="662" t="s">
        <v>2685</v>
      </c>
      <c r="J877" s="662" t="s">
        <v>2457</v>
      </c>
      <c r="K877" s="662" t="s">
        <v>2686</v>
      </c>
      <c r="L877" s="664">
        <v>224.45999797636568</v>
      </c>
      <c r="M877" s="664">
        <v>2</v>
      </c>
      <c r="N877" s="665">
        <v>448.91999595273137</v>
      </c>
    </row>
    <row r="878" spans="1:14" ht="14.4" customHeight="1" x14ac:dyDescent="0.3">
      <c r="A878" s="660" t="s">
        <v>586</v>
      </c>
      <c r="B878" s="661" t="s">
        <v>587</v>
      </c>
      <c r="C878" s="662" t="s">
        <v>596</v>
      </c>
      <c r="D878" s="663" t="s">
        <v>4266</v>
      </c>
      <c r="E878" s="662" t="s">
        <v>626</v>
      </c>
      <c r="F878" s="663" t="s">
        <v>4273</v>
      </c>
      <c r="G878" s="662" t="s">
        <v>2441</v>
      </c>
      <c r="H878" s="662" t="s">
        <v>2697</v>
      </c>
      <c r="I878" s="662" t="s">
        <v>2698</v>
      </c>
      <c r="J878" s="662" t="s">
        <v>2457</v>
      </c>
      <c r="K878" s="662" t="s">
        <v>2699</v>
      </c>
      <c r="L878" s="664">
        <v>130.79999999999998</v>
      </c>
      <c r="M878" s="664">
        <v>2</v>
      </c>
      <c r="N878" s="665">
        <v>261.59999999999997</v>
      </c>
    </row>
    <row r="879" spans="1:14" ht="14.4" customHeight="1" x14ac:dyDescent="0.3">
      <c r="A879" s="660" t="s">
        <v>586</v>
      </c>
      <c r="B879" s="661" t="s">
        <v>587</v>
      </c>
      <c r="C879" s="662" t="s">
        <v>596</v>
      </c>
      <c r="D879" s="663" t="s">
        <v>4266</v>
      </c>
      <c r="E879" s="662" t="s">
        <v>626</v>
      </c>
      <c r="F879" s="663" t="s">
        <v>4273</v>
      </c>
      <c r="G879" s="662" t="s">
        <v>2441</v>
      </c>
      <c r="H879" s="662" t="s">
        <v>2700</v>
      </c>
      <c r="I879" s="662" t="s">
        <v>2701</v>
      </c>
      <c r="J879" s="662" t="s">
        <v>2702</v>
      </c>
      <c r="K879" s="662" t="s">
        <v>2703</v>
      </c>
      <c r="L879" s="664">
        <v>380.81599999999986</v>
      </c>
      <c r="M879" s="664">
        <v>5</v>
      </c>
      <c r="N879" s="665">
        <v>1904.0799999999992</v>
      </c>
    </row>
    <row r="880" spans="1:14" ht="14.4" customHeight="1" x14ac:dyDescent="0.3">
      <c r="A880" s="660" t="s">
        <v>586</v>
      </c>
      <c r="B880" s="661" t="s">
        <v>587</v>
      </c>
      <c r="C880" s="662" t="s">
        <v>596</v>
      </c>
      <c r="D880" s="663" t="s">
        <v>4266</v>
      </c>
      <c r="E880" s="662" t="s">
        <v>626</v>
      </c>
      <c r="F880" s="663" t="s">
        <v>4273</v>
      </c>
      <c r="G880" s="662" t="s">
        <v>2441</v>
      </c>
      <c r="H880" s="662" t="s">
        <v>2713</v>
      </c>
      <c r="I880" s="662" t="s">
        <v>2713</v>
      </c>
      <c r="J880" s="662" t="s">
        <v>2714</v>
      </c>
      <c r="K880" s="662" t="s">
        <v>2715</v>
      </c>
      <c r="L880" s="664">
        <v>90.480454602640776</v>
      </c>
      <c r="M880" s="664">
        <v>23.793978799999998</v>
      </c>
      <c r="N880" s="665">
        <v>2152.8900186295969</v>
      </c>
    </row>
    <row r="881" spans="1:14" ht="14.4" customHeight="1" x14ac:dyDescent="0.3">
      <c r="A881" s="660" t="s">
        <v>586</v>
      </c>
      <c r="B881" s="661" t="s">
        <v>587</v>
      </c>
      <c r="C881" s="662" t="s">
        <v>596</v>
      </c>
      <c r="D881" s="663" t="s">
        <v>4266</v>
      </c>
      <c r="E881" s="662" t="s">
        <v>626</v>
      </c>
      <c r="F881" s="663" t="s">
        <v>4273</v>
      </c>
      <c r="G881" s="662" t="s">
        <v>2441</v>
      </c>
      <c r="H881" s="662" t="s">
        <v>2716</v>
      </c>
      <c r="I881" s="662" t="s">
        <v>2717</v>
      </c>
      <c r="J881" s="662" t="s">
        <v>2714</v>
      </c>
      <c r="K881" s="662" t="s">
        <v>2718</v>
      </c>
      <c r="L881" s="664">
        <v>233.51037129808188</v>
      </c>
      <c r="M881" s="664">
        <v>65.640134100000012</v>
      </c>
      <c r="N881" s="665">
        <v>15327.652085746888</v>
      </c>
    </row>
    <row r="882" spans="1:14" ht="14.4" customHeight="1" x14ac:dyDescent="0.3">
      <c r="A882" s="660" t="s">
        <v>586</v>
      </c>
      <c r="B882" s="661" t="s">
        <v>587</v>
      </c>
      <c r="C882" s="662" t="s">
        <v>596</v>
      </c>
      <c r="D882" s="663" t="s">
        <v>4266</v>
      </c>
      <c r="E882" s="662" t="s">
        <v>626</v>
      </c>
      <c r="F882" s="663" t="s">
        <v>4273</v>
      </c>
      <c r="G882" s="662" t="s">
        <v>2441</v>
      </c>
      <c r="H882" s="662" t="s">
        <v>2723</v>
      </c>
      <c r="I882" s="662" t="s">
        <v>2724</v>
      </c>
      <c r="J882" s="662" t="s">
        <v>2725</v>
      </c>
      <c r="K882" s="662" t="s">
        <v>2726</v>
      </c>
      <c r="L882" s="664">
        <v>1035.6087007914698</v>
      </c>
      <c r="M882" s="664">
        <v>125</v>
      </c>
      <c r="N882" s="665">
        <v>129451.08759893374</v>
      </c>
    </row>
    <row r="883" spans="1:14" ht="14.4" customHeight="1" x14ac:dyDescent="0.3">
      <c r="A883" s="660" t="s">
        <v>586</v>
      </c>
      <c r="B883" s="661" t="s">
        <v>587</v>
      </c>
      <c r="C883" s="662" t="s">
        <v>596</v>
      </c>
      <c r="D883" s="663" t="s">
        <v>4266</v>
      </c>
      <c r="E883" s="662" t="s">
        <v>626</v>
      </c>
      <c r="F883" s="663" t="s">
        <v>4273</v>
      </c>
      <c r="G883" s="662" t="s">
        <v>2441</v>
      </c>
      <c r="H883" s="662" t="s">
        <v>2775</v>
      </c>
      <c r="I883" s="662" t="s">
        <v>2775</v>
      </c>
      <c r="J883" s="662" t="s">
        <v>2776</v>
      </c>
      <c r="K883" s="662" t="s">
        <v>2777</v>
      </c>
      <c r="L883" s="664">
        <v>2716.2640419985009</v>
      </c>
      <c r="M883" s="664">
        <v>6.6052021999999981</v>
      </c>
      <c r="N883" s="665">
        <v>17941.473225989386</v>
      </c>
    </row>
    <row r="884" spans="1:14" ht="14.4" customHeight="1" x14ac:dyDescent="0.3">
      <c r="A884" s="660" t="s">
        <v>586</v>
      </c>
      <c r="B884" s="661" t="s">
        <v>587</v>
      </c>
      <c r="C884" s="662" t="s">
        <v>596</v>
      </c>
      <c r="D884" s="663" t="s">
        <v>4266</v>
      </c>
      <c r="E884" s="662" t="s">
        <v>626</v>
      </c>
      <c r="F884" s="663" t="s">
        <v>4273</v>
      </c>
      <c r="G884" s="662" t="s">
        <v>2441</v>
      </c>
      <c r="H884" s="662" t="s">
        <v>3266</v>
      </c>
      <c r="I884" s="662" t="s">
        <v>3267</v>
      </c>
      <c r="J884" s="662" t="s">
        <v>3268</v>
      </c>
      <c r="K884" s="662" t="s">
        <v>3269</v>
      </c>
      <c r="L884" s="664">
        <v>3150.6385363548789</v>
      </c>
      <c r="M884" s="664">
        <v>4</v>
      </c>
      <c r="N884" s="665">
        <v>12602.554145419515</v>
      </c>
    </row>
    <row r="885" spans="1:14" ht="14.4" customHeight="1" x14ac:dyDescent="0.3">
      <c r="A885" s="660" t="s">
        <v>586</v>
      </c>
      <c r="B885" s="661" t="s">
        <v>587</v>
      </c>
      <c r="C885" s="662" t="s">
        <v>596</v>
      </c>
      <c r="D885" s="663" t="s">
        <v>4266</v>
      </c>
      <c r="E885" s="662" t="s">
        <v>2887</v>
      </c>
      <c r="F885" s="663" t="s">
        <v>4275</v>
      </c>
      <c r="G885" s="662" t="s">
        <v>665</v>
      </c>
      <c r="H885" s="662" t="s">
        <v>2894</v>
      </c>
      <c r="I885" s="662" t="s">
        <v>2895</v>
      </c>
      <c r="J885" s="662" t="s">
        <v>2896</v>
      </c>
      <c r="K885" s="662" t="s">
        <v>2897</v>
      </c>
      <c r="L885" s="664">
        <v>41.175999999999995</v>
      </c>
      <c r="M885" s="664">
        <v>5</v>
      </c>
      <c r="N885" s="665">
        <v>205.87999999999997</v>
      </c>
    </row>
    <row r="886" spans="1:14" ht="14.4" customHeight="1" x14ac:dyDescent="0.3">
      <c r="A886" s="660" t="s">
        <v>586</v>
      </c>
      <c r="B886" s="661" t="s">
        <v>587</v>
      </c>
      <c r="C886" s="662" t="s">
        <v>596</v>
      </c>
      <c r="D886" s="663" t="s">
        <v>4266</v>
      </c>
      <c r="E886" s="662" t="s">
        <v>3099</v>
      </c>
      <c r="F886" s="663" t="s">
        <v>4276</v>
      </c>
      <c r="G886" s="662" t="s">
        <v>2441</v>
      </c>
      <c r="H886" s="662" t="s">
        <v>3139</v>
      </c>
      <c r="I886" s="662" t="s">
        <v>3140</v>
      </c>
      <c r="J886" s="662" t="s">
        <v>3137</v>
      </c>
      <c r="K886" s="662" t="s">
        <v>3141</v>
      </c>
      <c r="L886" s="664">
        <v>0</v>
      </c>
      <c r="M886" s="664">
        <v>0</v>
      </c>
      <c r="N886" s="665">
        <v>0</v>
      </c>
    </row>
    <row r="887" spans="1:14" ht="14.4" customHeight="1" x14ac:dyDescent="0.3">
      <c r="A887" s="660" t="s">
        <v>586</v>
      </c>
      <c r="B887" s="661" t="s">
        <v>587</v>
      </c>
      <c r="C887" s="662" t="s">
        <v>596</v>
      </c>
      <c r="D887" s="663" t="s">
        <v>4266</v>
      </c>
      <c r="E887" s="662" t="s">
        <v>3270</v>
      </c>
      <c r="F887" s="663" t="s">
        <v>4279</v>
      </c>
      <c r="G887" s="662" t="s">
        <v>665</v>
      </c>
      <c r="H887" s="662" t="s">
        <v>3271</v>
      </c>
      <c r="I887" s="662" t="s">
        <v>3272</v>
      </c>
      <c r="J887" s="662" t="s">
        <v>3273</v>
      </c>
      <c r="K887" s="662" t="s">
        <v>3274</v>
      </c>
      <c r="L887" s="664">
        <v>11781.60015510439</v>
      </c>
      <c r="M887" s="664">
        <v>0.26600000000000001</v>
      </c>
      <c r="N887" s="665">
        <v>3133.9056412577679</v>
      </c>
    </row>
    <row r="888" spans="1:14" ht="14.4" customHeight="1" x14ac:dyDescent="0.3">
      <c r="A888" s="660" t="s">
        <v>586</v>
      </c>
      <c r="B888" s="661" t="s">
        <v>587</v>
      </c>
      <c r="C888" s="662" t="s">
        <v>596</v>
      </c>
      <c r="D888" s="663" t="s">
        <v>4266</v>
      </c>
      <c r="E888" s="662" t="s">
        <v>3270</v>
      </c>
      <c r="F888" s="663" t="s">
        <v>4279</v>
      </c>
      <c r="G888" s="662" t="s">
        <v>665</v>
      </c>
      <c r="H888" s="662" t="s">
        <v>3275</v>
      </c>
      <c r="I888" s="662" t="s">
        <v>3276</v>
      </c>
      <c r="J888" s="662" t="s">
        <v>3277</v>
      </c>
      <c r="K888" s="662" t="s">
        <v>3278</v>
      </c>
      <c r="L888" s="664">
        <v>30717.570004381676</v>
      </c>
      <c r="M888" s="664">
        <v>1</v>
      </c>
      <c r="N888" s="665">
        <v>30717.570004381676</v>
      </c>
    </row>
    <row r="889" spans="1:14" ht="14.4" customHeight="1" x14ac:dyDescent="0.3">
      <c r="A889" s="660" t="s">
        <v>586</v>
      </c>
      <c r="B889" s="661" t="s">
        <v>587</v>
      </c>
      <c r="C889" s="662" t="s">
        <v>596</v>
      </c>
      <c r="D889" s="663" t="s">
        <v>4266</v>
      </c>
      <c r="E889" s="662" t="s">
        <v>3270</v>
      </c>
      <c r="F889" s="663" t="s">
        <v>4279</v>
      </c>
      <c r="G889" s="662" t="s">
        <v>665</v>
      </c>
      <c r="H889" s="662" t="s">
        <v>3279</v>
      </c>
      <c r="I889" s="662" t="s">
        <v>3280</v>
      </c>
      <c r="J889" s="662" t="s">
        <v>3281</v>
      </c>
      <c r="K889" s="662" t="s">
        <v>3282</v>
      </c>
      <c r="L889" s="664">
        <v>0</v>
      </c>
      <c r="M889" s="664">
        <v>0</v>
      </c>
      <c r="N889" s="665">
        <v>0</v>
      </c>
    </row>
    <row r="890" spans="1:14" ht="14.4" customHeight="1" x14ac:dyDescent="0.3">
      <c r="A890" s="660" t="s">
        <v>586</v>
      </c>
      <c r="B890" s="661" t="s">
        <v>587</v>
      </c>
      <c r="C890" s="662" t="s">
        <v>596</v>
      </c>
      <c r="D890" s="663" t="s">
        <v>4266</v>
      </c>
      <c r="E890" s="662" t="s">
        <v>3270</v>
      </c>
      <c r="F890" s="663" t="s">
        <v>4279</v>
      </c>
      <c r="G890" s="662" t="s">
        <v>665</v>
      </c>
      <c r="H890" s="662" t="s">
        <v>3283</v>
      </c>
      <c r="I890" s="662" t="s">
        <v>3284</v>
      </c>
      <c r="J890" s="662" t="s">
        <v>3285</v>
      </c>
      <c r="K890" s="662" t="s">
        <v>3286</v>
      </c>
      <c r="L890" s="664">
        <v>21876.957990780913</v>
      </c>
      <c r="M890" s="664">
        <v>20.283999999999999</v>
      </c>
      <c r="N890" s="665">
        <v>443752.21588500001</v>
      </c>
    </row>
    <row r="891" spans="1:14" ht="14.4" customHeight="1" x14ac:dyDescent="0.3">
      <c r="A891" s="660" t="s">
        <v>586</v>
      </c>
      <c r="B891" s="661" t="s">
        <v>587</v>
      </c>
      <c r="C891" s="662" t="s">
        <v>596</v>
      </c>
      <c r="D891" s="663" t="s">
        <v>4266</v>
      </c>
      <c r="E891" s="662" t="s">
        <v>3142</v>
      </c>
      <c r="F891" s="663" t="s">
        <v>4277</v>
      </c>
      <c r="G891" s="662"/>
      <c r="H891" s="662"/>
      <c r="I891" s="662" t="s">
        <v>3145</v>
      </c>
      <c r="J891" s="662" t="s">
        <v>3146</v>
      </c>
      <c r="K891" s="662"/>
      <c r="L891" s="664">
        <v>6210</v>
      </c>
      <c r="M891" s="664">
        <v>8</v>
      </c>
      <c r="N891" s="665">
        <v>49680</v>
      </c>
    </row>
    <row r="892" spans="1:14" ht="14.4" customHeight="1" x14ac:dyDescent="0.3">
      <c r="A892" s="660" t="s">
        <v>586</v>
      </c>
      <c r="B892" s="661" t="s">
        <v>587</v>
      </c>
      <c r="C892" s="662" t="s">
        <v>596</v>
      </c>
      <c r="D892" s="663" t="s">
        <v>4266</v>
      </c>
      <c r="E892" s="662" t="s">
        <v>3142</v>
      </c>
      <c r="F892" s="663" t="s">
        <v>4277</v>
      </c>
      <c r="G892" s="662"/>
      <c r="H892" s="662"/>
      <c r="I892" s="662" t="s">
        <v>3147</v>
      </c>
      <c r="J892" s="662" t="s">
        <v>3148</v>
      </c>
      <c r="K892" s="662"/>
      <c r="L892" s="664">
        <v>1407.54</v>
      </c>
      <c r="M892" s="664">
        <v>13</v>
      </c>
      <c r="N892" s="665">
        <v>18298.02</v>
      </c>
    </row>
    <row r="893" spans="1:14" ht="14.4" customHeight="1" x14ac:dyDescent="0.3">
      <c r="A893" s="660" t="s">
        <v>586</v>
      </c>
      <c r="B893" s="661" t="s">
        <v>587</v>
      </c>
      <c r="C893" s="662" t="s">
        <v>596</v>
      </c>
      <c r="D893" s="663" t="s">
        <v>4266</v>
      </c>
      <c r="E893" s="662" t="s">
        <v>3142</v>
      </c>
      <c r="F893" s="663" t="s">
        <v>4277</v>
      </c>
      <c r="G893" s="662"/>
      <c r="H893" s="662"/>
      <c r="I893" s="662" t="s">
        <v>3149</v>
      </c>
      <c r="J893" s="662" t="s">
        <v>3150</v>
      </c>
      <c r="K893" s="662"/>
      <c r="L893" s="664">
        <v>10570.65625</v>
      </c>
      <c r="M893" s="664">
        <v>128</v>
      </c>
      <c r="N893" s="665">
        <v>1353044</v>
      </c>
    </row>
    <row r="894" spans="1:14" ht="14.4" customHeight="1" x14ac:dyDescent="0.3">
      <c r="A894" s="660" t="s">
        <v>586</v>
      </c>
      <c r="B894" s="661" t="s">
        <v>587</v>
      </c>
      <c r="C894" s="662" t="s">
        <v>596</v>
      </c>
      <c r="D894" s="663" t="s">
        <v>4266</v>
      </c>
      <c r="E894" s="662" t="s">
        <v>3142</v>
      </c>
      <c r="F894" s="663" t="s">
        <v>4277</v>
      </c>
      <c r="G894" s="662"/>
      <c r="H894" s="662"/>
      <c r="I894" s="662" t="s">
        <v>3151</v>
      </c>
      <c r="J894" s="662" t="s">
        <v>3152</v>
      </c>
      <c r="K894" s="662"/>
      <c r="L894" s="664">
        <v>4790.8599999999997</v>
      </c>
      <c r="M894" s="664">
        <v>50</v>
      </c>
      <c r="N894" s="665">
        <v>239543</v>
      </c>
    </row>
    <row r="895" spans="1:14" ht="14.4" customHeight="1" x14ac:dyDescent="0.3">
      <c r="A895" s="660" t="s">
        <v>586</v>
      </c>
      <c r="B895" s="661" t="s">
        <v>587</v>
      </c>
      <c r="C895" s="662" t="s">
        <v>596</v>
      </c>
      <c r="D895" s="663" t="s">
        <v>4266</v>
      </c>
      <c r="E895" s="662" t="s">
        <v>3142</v>
      </c>
      <c r="F895" s="663" t="s">
        <v>4277</v>
      </c>
      <c r="G895" s="662"/>
      <c r="H895" s="662"/>
      <c r="I895" s="662" t="s">
        <v>3153</v>
      </c>
      <c r="J895" s="662" t="s">
        <v>3154</v>
      </c>
      <c r="K895" s="662"/>
      <c r="L895" s="664">
        <v>12420</v>
      </c>
      <c r="M895" s="664">
        <v>20</v>
      </c>
      <c r="N895" s="665">
        <v>248400</v>
      </c>
    </row>
    <row r="896" spans="1:14" ht="14.4" customHeight="1" x14ac:dyDescent="0.3">
      <c r="A896" s="660" t="s">
        <v>586</v>
      </c>
      <c r="B896" s="661" t="s">
        <v>587</v>
      </c>
      <c r="C896" s="662" t="s">
        <v>596</v>
      </c>
      <c r="D896" s="663" t="s">
        <v>4266</v>
      </c>
      <c r="E896" s="662" t="s">
        <v>3142</v>
      </c>
      <c r="F896" s="663" t="s">
        <v>4277</v>
      </c>
      <c r="G896" s="662"/>
      <c r="H896" s="662"/>
      <c r="I896" s="662" t="s">
        <v>3155</v>
      </c>
      <c r="J896" s="662" t="s">
        <v>3156</v>
      </c>
      <c r="K896" s="662"/>
      <c r="L896" s="664">
        <v>0</v>
      </c>
      <c r="M896" s="664">
        <v>4</v>
      </c>
      <c r="N896" s="665">
        <v>0</v>
      </c>
    </row>
    <row r="897" spans="1:14" ht="14.4" customHeight="1" x14ac:dyDescent="0.3">
      <c r="A897" s="660" t="s">
        <v>586</v>
      </c>
      <c r="B897" s="661" t="s">
        <v>587</v>
      </c>
      <c r="C897" s="662" t="s">
        <v>596</v>
      </c>
      <c r="D897" s="663" t="s">
        <v>4266</v>
      </c>
      <c r="E897" s="662" t="s">
        <v>3142</v>
      </c>
      <c r="F897" s="663" t="s">
        <v>4277</v>
      </c>
      <c r="G897" s="662"/>
      <c r="H897" s="662"/>
      <c r="I897" s="662" t="s">
        <v>3157</v>
      </c>
      <c r="J897" s="662" t="s">
        <v>3158</v>
      </c>
      <c r="K897" s="662"/>
      <c r="L897" s="664">
        <v>0</v>
      </c>
      <c r="M897" s="664">
        <v>4</v>
      </c>
      <c r="N897" s="665">
        <v>0</v>
      </c>
    </row>
    <row r="898" spans="1:14" ht="14.4" customHeight="1" x14ac:dyDescent="0.3">
      <c r="A898" s="660" t="s">
        <v>586</v>
      </c>
      <c r="B898" s="661" t="s">
        <v>587</v>
      </c>
      <c r="C898" s="662" t="s">
        <v>596</v>
      </c>
      <c r="D898" s="663" t="s">
        <v>4266</v>
      </c>
      <c r="E898" s="662" t="s">
        <v>3142</v>
      </c>
      <c r="F898" s="663" t="s">
        <v>4277</v>
      </c>
      <c r="G898" s="662"/>
      <c r="H898" s="662"/>
      <c r="I898" s="662" t="s">
        <v>3164</v>
      </c>
      <c r="J898" s="662" t="s">
        <v>3165</v>
      </c>
      <c r="K898" s="662"/>
      <c r="L898" s="664">
        <v>5700</v>
      </c>
      <c r="M898" s="664">
        <v>1</v>
      </c>
      <c r="N898" s="665">
        <v>5700</v>
      </c>
    </row>
    <row r="899" spans="1:14" ht="14.4" customHeight="1" x14ac:dyDescent="0.3">
      <c r="A899" s="660" t="s">
        <v>586</v>
      </c>
      <c r="B899" s="661" t="s">
        <v>587</v>
      </c>
      <c r="C899" s="662" t="s">
        <v>596</v>
      </c>
      <c r="D899" s="663" t="s">
        <v>4266</v>
      </c>
      <c r="E899" s="662" t="s">
        <v>3142</v>
      </c>
      <c r="F899" s="663" t="s">
        <v>4277</v>
      </c>
      <c r="G899" s="662"/>
      <c r="H899" s="662"/>
      <c r="I899" s="662" t="s">
        <v>3166</v>
      </c>
      <c r="J899" s="662" t="s">
        <v>3167</v>
      </c>
      <c r="K899" s="662" t="s">
        <v>3168</v>
      </c>
      <c r="L899" s="664">
        <v>10207.640697674417</v>
      </c>
      <c r="M899" s="664">
        <v>172</v>
      </c>
      <c r="N899" s="665">
        <v>1755714.1999999997</v>
      </c>
    </row>
    <row r="900" spans="1:14" ht="14.4" customHeight="1" x14ac:dyDescent="0.3">
      <c r="A900" s="660" t="s">
        <v>586</v>
      </c>
      <c r="B900" s="661" t="s">
        <v>587</v>
      </c>
      <c r="C900" s="662" t="s">
        <v>596</v>
      </c>
      <c r="D900" s="663" t="s">
        <v>4266</v>
      </c>
      <c r="E900" s="662" t="s">
        <v>3142</v>
      </c>
      <c r="F900" s="663" t="s">
        <v>4277</v>
      </c>
      <c r="G900" s="662"/>
      <c r="H900" s="662"/>
      <c r="I900" s="662" t="s">
        <v>3169</v>
      </c>
      <c r="J900" s="662" t="s">
        <v>3167</v>
      </c>
      <c r="K900" s="662" t="s">
        <v>3170</v>
      </c>
      <c r="L900" s="664">
        <v>5077.0509615384608</v>
      </c>
      <c r="M900" s="664">
        <v>104</v>
      </c>
      <c r="N900" s="665">
        <v>528013.29999999993</v>
      </c>
    </row>
    <row r="901" spans="1:14" ht="14.4" customHeight="1" x14ac:dyDescent="0.3">
      <c r="A901" s="660" t="s">
        <v>586</v>
      </c>
      <c r="B901" s="661" t="s">
        <v>587</v>
      </c>
      <c r="C901" s="662" t="s">
        <v>596</v>
      </c>
      <c r="D901" s="663" t="s">
        <v>4266</v>
      </c>
      <c r="E901" s="662" t="s">
        <v>3142</v>
      </c>
      <c r="F901" s="663" t="s">
        <v>4277</v>
      </c>
      <c r="G901" s="662"/>
      <c r="H901" s="662"/>
      <c r="I901" s="662" t="s">
        <v>3171</v>
      </c>
      <c r="J901" s="662" t="s">
        <v>3167</v>
      </c>
      <c r="K901" s="662" t="s">
        <v>3172</v>
      </c>
      <c r="L901" s="664">
        <v>20470</v>
      </c>
      <c r="M901" s="664">
        <v>24</v>
      </c>
      <c r="N901" s="665">
        <v>491280</v>
      </c>
    </row>
    <row r="902" spans="1:14" ht="14.4" customHeight="1" x14ac:dyDescent="0.3">
      <c r="A902" s="660" t="s">
        <v>586</v>
      </c>
      <c r="B902" s="661" t="s">
        <v>587</v>
      </c>
      <c r="C902" s="662" t="s">
        <v>596</v>
      </c>
      <c r="D902" s="663" t="s">
        <v>4266</v>
      </c>
      <c r="E902" s="662" t="s">
        <v>3142</v>
      </c>
      <c r="F902" s="663" t="s">
        <v>4277</v>
      </c>
      <c r="G902" s="662"/>
      <c r="H902" s="662"/>
      <c r="I902" s="662" t="s">
        <v>3287</v>
      </c>
      <c r="J902" s="662" t="s">
        <v>3288</v>
      </c>
      <c r="K902" s="662" t="s">
        <v>3289</v>
      </c>
      <c r="L902" s="664">
        <v>19469.5</v>
      </c>
      <c r="M902" s="664">
        <v>6</v>
      </c>
      <c r="N902" s="665">
        <v>116817</v>
      </c>
    </row>
    <row r="903" spans="1:14" ht="14.4" customHeight="1" x14ac:dyDescent="0.3">
      <c r="A903" s="660" t="s">
        <v>586</v>
      </c>
      <c r="B903" s="661" t="s">
        <v>587</v>
      </c>
      <c r="C903" s="662" t="s">
        <v>596</v>
      </c>
      <c r="D903" s="663" t="s">
        <v>4266</v>
      </c>
      <c r="E903" s="662" t="s">
        <v>3173</v>
      </c>
      <c r="F903" s="663" t="s">
        <v>4278</v>
      </c>
      <c r="G903" s="662"/>
      <c r="H903" s="662"/>
      <c r="I903" s="662" t="s">
        <v>3174</v>
      </c>
      <c r="J903" s="662" t="s">
        <v>3175</v>
      </c>
      <c r="K903" s="662"/>
      <c r="L903" s="664">
        <v>8855</v>
      </c>
      <c r="M903" s="664">
        <v>439</v>
      </c>
      <c r="N903" s="665">
        <v>3887345</v>
      </c>
    </row>
    <row r="904" spans="1:14" ht="14.4" customHeight="1" x14ac:dyDescent="0.3">
      <c r="A904" s="660" t="s">
        <v>586</v>
      </c>
      <c r="B904" s="661" t="s">
        <v>587</v>
      </c>
      <c r="C904" s="662" t="s">
        <v>596</v>
      </c>
      <c r="D904" s="663" t="s">
        <v>4266</v>
      </c>
      <c r="E904" s="662" t="s">
        <v>3173</v>
      </c>
      <c r="F904" s="663" t="s">
        <v>4278</v>
      </c>
      <c r="G904" s="662"/>
      <c r="H904" s="662"/>
      <c r="I904" s="662" t="s">
        <v>3176</v>
      </c>
      <c r="J904" s="662" t="s">
        <v>3177</v>
      </c>
      <c r="K904" s="662"/>
      <c r="L904" s="664">
        <v>4445.99</v>
      </c>
      <c r="M904" s="664">
        <v>154</v>
      </c>
      <c r="N904" s="665">
        <v>684682.46</v>
      </c>
    </row>
    <row r="905" spans="1:14" ht="14.4" customHeight="1" x14ac:dyDescent="0.3">
      <c r="A905" s="660" t="s">
        <v>586</v>
      </c>
      <c r="B905" s="661" t="s">
        <v>587</v>
      </c>
      <c r="C905" s="662" t="s">
        <v>596</v>
      </c>
      <c r="D905" s="663" t="s">
        <v>4266</v>
      </c>
      <c r="E905" s="662" t="s">
        <v>3173</v>
      </c>
      <c r="F905" s="663" t="s">
        <v>4278</v>
      </c>
      <c r="G905" s="662"/>
      <c r="H905" s="662"/>
      <c r="I905" s="662" t="s">
        <v>3178</v>
      </c>
      <c r="J905" s="662" t="s">
        <v>3179</v>
      </c>
      <c r="K905" s="662"/>
      <c r="L905" s="664">
        <v>5089.6899999999996</v>
      </c>
      <c r="M905" s="664">
        <v>121</v>
      </c>
      <c r="N905" s="665">
        <v>615852.49</v>
      </c>
    </row>
    <row r="906" spans="1:14" ht="14.4" customHeight="1" x14ac:dyDescent="0.3">
      <c r="A906" s="660" t="s">
        <v>586</v>
      </c>
      <c r="B906" s="661" t="s">
        <v>587</v>
      </c>
      <c r="C906" s="662" t="s">
        <v>596</v>
      </c>
      <c r="D906" s="663" t="s">
        <v>4266</v>
      </c>
      <c r="E906" s="662" t="s">
        <v>3173</v>
      </c>
      <c r="F906" s="663" t="s">
        <v>4278</v>
      </c>
      <c r="G906" s="662"/>
      <c r="H906" s="662"/>
      <c r="I906" s="662" t="s">
        <v>3290</v>
      </c>
      <c r="J906" s="662" t="s">
        <v>3291</v>
      </c>
      <c r="K906" s="662"/>
      <c r="L906" s="664">
        <v>10179.389999999998</v>
      </c>
      <c r="M906" s="664">
        <v>30</v>
      </c>
      <c r="N906" s="665">
        <v>305381.69999999995</v>
      </c>
    </row>
    <row r="907" spans="1:14" ht="14.4" customHeight="1" x14ac:dyDescent="0.3">
      <c r="A907" s="660" t="s">
        <v>586</v>
      </c>
      <c r="B907" s="661" t="s">
        <v>587</v>
      </c>
      <c r="C907" s="662" t="s">
        <v>596</v>
      </c>
      <c r="D907" s="663" t="s">
        <v>4266</v>
      </c>
      <c r="E907" s="662" t="s">
        <v>3173</v>
      </c>
      <c r="F907" s="663" t="s">
        <v>4278</v>
      </c>
      <c r="G907" s="662"/>
      <c r="H907" s="662"/>
      <c r="I907" s="662" t="s">
        <v>3292</v>
      </c>
      <c r="J907" s="662" t="s">
        <v>3293</v>
      </c>
      <c r="K907" s="662"/>
      <c r="L907" s="664">
        <v>9384</v>
      </c>
      <c r="M907" s="664">
        <v>176</v>
      </c>
      <c r="N907" s="665">
        <v>1651584</v>
      </c>
    </row>
    <row r="908" spans="1:14" ht="14.4" customHeight="1" x14ac:dyDescent="0.3">
      <c r="A908" s="660" t="s">
        <v>586</v>
      </c>
      <c r="B908" s="661" t="s">
        <v>587</v>
      </c>
      <c r="C908" s="662" t="s">
        <v>596</v>
      </c>
      <c r="D908" s="663" t="s">
        <v>4266</v>
      </c>
      <c r="E908" s="662" t="s">
        <v>3173</v>
      </c>
      <c r="F908" s="663" t="s">
        <v>4278</v>
      </c>
      <c r="G908" s="662"/>
      <c r="H908" s="662"/>
      <c r="I908" s="662" t="s">
        <v>3294</v>
      </c>
      <c r="J908" s="662" t="s">
        <v>3295</v>
      </c>
      <c r="K908" s="662"/>
      <c r="L908" s="664">
        <v>4692</v>
      </c>
      <c r="M908" s="664">
        <v>32</v>
      </c>
      <c r="N908" s="665">
        <v>150144</v>
      </c>
    </row>
    <row r="909" spans="1:14" ht="14.4" customHeight="1" x14ac:dyDescent="0.3">
      <c r="A909" s="660" t="s">
        <v>586</v>
      </c>
      <c r="B909" s="661" t="s">
        <v>587</v>
      </c>
      <c r="C909" s="662" t="s">
        <v>596</v>
      </c>
      <c r="D909" s="663" t="s">
        <v>4266</v>
      </c>
      <c r="E909" s="662" t="s">
        <v>3296</v>
      </c>
      <c r="F909" s="663" t="s">
        <v>4280</v>
      </c>
      <c r="G909" s="662" t="s">
        <v>665</v>
      </c>
      <c r="H909" s="662" t="s">
        <v>3297</v>
      </c>
      <c r="I909" s="662" t="s">
        <v>3298</v>
      </c>
      <c r="J909" s="662" t="s">
        <v>3299</v>
      </c>
      <c r="K909" s="662" t="s">
        <v>3300</v>
      </c>
      <c r="L909" s="664">
        <v>95088.989374092518</v>
      </c>
      <c r="M909" s="664">
        <v>64.397750500000001</v>
      </c>
      <c r="N909" s="665">
        <v>6123517.0130099608</v>
      </c>
    </row>
    <row r="910" spans="1:14" ht="14.4" customHeight="1" x14ac:dyDescent="0.3">
      <c r="A910" s="660" t="s">
        <v>586</v>
      </c>
      <c r="B910" s="661" t="s">
        <v>587</v>
      </c>
      <c r="C910" s="662" t="s">
        <v>596</v>
      </c>
      <c r="D910" s="663" t="s">
        <v>4266</v>
      </c>
      <c r="E910" s="662" t="s">
        <v>3296</v>
      </c>
      <c r="F910" s="663" t="s">
        <v>4280</v>
      </c>
      <c r="G910" s="662" t="s">
        <v>665</v>
      </c>
      <c r="H910" s="662" t="s">
        <v>3301</v>
      </c>
      <c r="I910" s="662" t="s">
        <v>3301</v>
      </c>
      <c r="J910" s="662" t="s">
        <v>3302</v>
      </c>
      <c r="K910" s="662" t="s">
        <v>3303</v>
      </c>
      <c r="L910" s="664">
        <v>59424.180000000008</v>
      </c>
      <c r="M910" s="664">
        <v>16</v>
      </c>
      <c r="N910" s="665">
        <v>950786.88000000012</v>
      </c>
    </row>
    <row r="911" spans="1:14" ht="14.4" customHeight="1" x14ac:dyDescent="0.3">
      <c r="A911" s="660" t="s">
        <v>586</v>
      </c>
      <c r="B911" s="661" t="s">
        <v>587</v>
      </c>
      <c r="C911" s="662" t="s">
        <v>596</v>
      </c>
      <c r="D911" s="663" t="s">
        <v>4266</v>
      </c>
      <c r="E911" s="662" t="s">
        <v>3296</v>
      </c>
      <c r="F911" s="663" t="s">
        <v>4280</v>
      </c>
      <c r="G911" s="662" t="s">
        <v>665</v>
      </c>
      <c r="H911" s="662" t="s">
        <v>3304</v>
      </c>
      <c r="I911" s="662" t="s">
        <v>3304</v>
      </c>
      <c r="J911" s="662" t="s">
        <v>3305</v>
      </c>
      <c r="K911" s="662" t="s">
        <v>3306</v>
      </c>
      <c r="L911" s="664">
        <v>200796.49</v>
      </c>
      <c r="M911" s="664">
        <v>3</v>
      </c>
      <c r="N911" s="665">
        <v>602389.47</v>
      </c>
    </row>
    <row r="912" spans="1:14" ht="14.4" customHeight="1" x14ac:dyDescent="0.3">
      <c r="A912" s="660" t="s">
        <v>586</v>
      </c>
      <c r="B912" s="661" t="s">
        <v>587</v>
      </c>
      <c r="C912" s="662" t="s">
        <v>599</v>
      </c>
      <c r="D912" s="663" t="s">
        <v>4267</v>
      </c>
      <c r="E912" s="662" t="s">
        <v>626</v>
      </c>
      <c r="F912" s="663" t="s">
        <v>4273</v>
      </c>
      <c r="G912" s="662"/>
      <c r="H912" s="662" t="s">
        <v>3307</v>
      </c>
      <c r="I912" s="662" t="s">
        <v>3308</v>
      </c>
      <c r="J912" s="662" t="s">
        <v>3309</v>
      </c>
      <c r="K912" s="662" t="s">
        <v>2539</v>
      </c>
      <c r="L912" s="664">
        <v>125.4798405768195</v>
      </c>
      <c r="M912" s="664">
        <v>2</v>
      </c>
      <c r="N912" s="665">
        <v>250.959681153639</v>
      </c>
    </row>
    <row r="913" spans="1:14" ht="14.4" customHeight="1" x14ac:dyDescent="0.3">
      <c r="A913" s="660" t="s">
        <v>586</v>
      </c>
      <c r="B913" s="661" t="s">
        <v>587</v>
      </c>
      <c r="C913" s="662" t="s">
        <v>599</v>
      </c>
      <c r="D913" s="663" t="s">
        <v>4267</v>
      </c>
      <c r="E913" s="662" t="s">
        <v>626</v>
      </c>
      <c r="F913" s="663" t="s">
        <v>4273</v>
      </c>
      <c r="G913" s="662"/>
      <c r="H913" s="662" t="s">
        <v>635</v>
      </c>
      <c r="I913" s="662" t="s">
        <v>636</v>
      </c>
      <c r="J913" s="662" t="s">
        <v>637</v>
      </c>
      <c r="K913" s="662" t="s">
        <v>638</v>
      </c>
      <c r="L913" s="664">
        <v>104.72999999999998</v>
      </c>
      <c r="M913" s="664">
        <v>3</v>
      </c>
      <c r="N913" s="665">
        <v>314.18999999999994</v>
      </c>
    </row>
    <row r="914" spans="1:14" ht="14.4" customHeight="1" x14ac:dyDescent="0.3">
      <c r="A914" s="660" t="s">
        <v>586</v>
      </c>
      <c r="B914" s="661" t="s">
        <v>587</v>
      </c>
      <c r="C914" s="662" t="s">
        <v>599</v>
      </c>
      <c r="D914" s="663" t="s">
        <v>4267</v>
      </c>
      <c r="E914" s="662" t="s">
        <v>626</v>
      </c>
      <c r="F914" s="663" t="s">
        <v>4273</v>
      </c>
      <c r="G914" s="662"/>
      <c r="H914" s="662" t="s">
        <v>3310</v>
      </c>
      <c r="I914" s="662" t="s">
        <v>3311</v>
      </c>
      <c r="J914" s="662" t="s">
        <v>3312</v>
      </c>
      <c r="K914" s="662" t="s">
        <v>3313</v>
      </c>
      <c r="L914" s="664">
        <v>646.1</v>
      </c>
      <c r="M914" s="664">
        <v>1</v>
      </c>
      <c r="N914" s="665">
        <v>646.1</v>
      </c>
    </row>
    <row r="915" spans="1:14" ht="14.4" customHeight="1" x14ac:dyDescent="0.3">
      <c r="A915" s="660" t="s">
        <v>586</v>
      </c>
      <c r="B915" s="661" t="s">
        <v>587</v>
      </c>
      <c r="C915" s="662" t="s">
        <v>599</v>
      </c>
      <c r="D915" s="663" t="s">
        <v>4267</v>
      </c>
      <c r="E915" s="662" t="s">
        <v>626</v>
      </c>
      <c r="F915" s="663" t="s">
        <v>4273</v>
      </c>
      <c r="G915" s="662"/>
      <c r="H915" s="662" t="s">
        <v>3314</v>
      </c>
      <c r="I915" s="662" t="s">
        <v>2035</v>
      </c>
      <c r="J915" s="662" t="s">
        <v>3315</v>
      </c>
      <c r="K915" s="662" t="s">
        <v>3316</v>
      </c>
      <c r="L915" s="664">
        <v>5282.5365757575764</v>
      </c>
      <c r="M915" s="664">
        <v>33</v>
      </c>
      <c r="N915" s="665">
        <v>174323.70700000002</v>
      </c>
    </row>
    <row r="916" spans="1:14" ht="14.4" customHeight="1" x14ac:dyDescent="0.3">
      <c r="A916" s="660" t="s">
        <v>586</v>
      </c>
      <c r="B916" s="661" t="s">
        <v>587</v>
      </c>
      <c r="C916" s="662" t="s">
        <v>599</v>
      </c>
      <c r="D916" s="663" t="s">
        <v>4267</v>
      </c>
      <c r="E916" s="662" t="s">
        <v>626</v>
      </c>
      <c r="F916" s="663" t="s">
        <v>4273</v>
      </c>
      <c r="G916" s="662"/>
      <c r="H916" s="662" t="s">
        <v>653</v>
      </c>
      <c r="I916" s="662" t="s">
        <v>653</v>
      </c>
      <c r="J916" s="662" t="s">
        <v>654</v>
      </c>
      <c r="K916" s="662" t="s">
        <v>655</v>
      </c>
      <c r="L916" s="664">
        <v>169.91034037886809</v>
      </c>
      <c r="M916" s="664">
        <v>16.664000000000001</v>
      </c>
      <c r="N916" s="665">
        <v>2831.3859120734578</v>
      </c>
    </row>
    <row r="917" spans="1:14" ht="14.4" customHeight="1" x14ac:dyDescent="0.3">
      <c r="A917" s="660" t="s">
        <v>586</v>
      </c>
      <c r="B917" s="661" t="s">
        <v>587</v>
      </c>
      <c r="C917" s="662" t="s">
        <v>599</v>
      </c>
      <c r="D917" s="663" t="s">
        <v>4267</v>
      </c>
      <c r="E917" s="662" t="s">
        <v>626</v>
      </c>
      <c r="F917" s="663" t="s">
        <v>4273</v>
      </c>
      <c r="G917" s="662"/>
      <c r="H917" s="662" t="s">
        <v>656</v>
      </c>
      <c r="I917" s="662" t="s">
        <v>657</v>
      </c>
      <c r="J917" s="662" t="s">
        <v>654</v>
      </c>
      <c r="K917" s="662" t="s">
        <v>658</v>
      </c>
      <c r="L917" s="664">
        <v>77.479952602725973</v>
      </c>
      <c r="M917" s="664">
        <v>0.80899999999999994</v>
      </c>
      <c r="N917" s="665">
        <v>62.681281655605304</v>
      </c>
    </row>
    <row r="918" spans="1:14" ht="14.4" customHeight="1" x14ac:dyDescent="0.3">
      <c r="A918" s="660" t="s">
        <v>586</v>
      </c>
      <c r="B918" s="661" t="s">
        <v>587</v>
      </c>
      <c r="C918" s="662" t="s">
        <v>599</v>
      </c>
      <c r="D918" s="663" t="s">
        <v>4267</v>
      </c>
      <c r="E918" s="662" t="s">
        <v>626</v>
      </c>
      <c r="F918" s="663" t="s">
        <v>4273</v>
      </c>
      <c r="G918" s="662"/>
      <c r="H918" s="662" t="s">
        <v>659</v>
      </c>
      <c r="I918" s="662" t="s">
        <v>660</v>
      </c>
      <c r="J918" s="662" t="s">
        <v>654</v>
      </c>
      <c r="K918" s="662" t="s">
        <v>661</v>
      </c>
      <c r="L918" s="664">
        <v>118.08042146032098</v>
      </c>
      <c r="M918" s="664">
        <v>8.8364522999999995</v>
      </c>
      <c r="N918" s="665">
        <v>1043.4120117980226</v>
      </c>
    </row>
    <row r="919" spans="1:14" ht="14.4" customHeight="1" x14ac:dyDescent="0.3">
      <c r="A919" s="660" t="s">
        <v>586</v>
      </c>
      <c r="B919" s="661" t="s">
        <v>587</v>
      </c>
      <c r="C919" s="662" t="s">
        <v>599</v>
      </c>
      <c r="D919" s="663" t="s">
        <v>4267</v>
      </c>
      <c r="E919" s="662" t="s">
        <v>626</v>
      </c>
      <c r="F919" s="663" t="s">
        <v>4273</v>
      </c>
      <c r="G919" s="662"/>
      <c r="H919" s="662" t="s">
        <v>662</v>
      </c>
      <c r="I919" s="662" t="s">
        <v>663</v>
      </c>
      <c r="J919" s="662" t="s">
        <v>654</v>
      </c>
      <c r="K919" s="662" t="s">
        <v>664</v>
      </c>
      <c r="L919" s="664">
        <v>377.26037717989243</v>
      </c>
      <c r="M919" s="664">
        <v>11.493405299999997</v>
      </c>
      <c r="N919" s="665">
        <v>4336.0064185593737</v>
      </c>
    </row>
    <row r="920" spans="1:14" ht="14.4" customHeight="1" x14ac:dyDescent="0.3">
      <c r="A920" s="660" t="s">
        <v>586</v>
      </c>
      <c r="B920" s="661" t="s">
        <v>587</v>
      </c>
      <c r="C920" s="662" t="s">
        <v>599</v>
      </c>
      <c r="D920" s="663" t="s">
        <v>4267</v>
      </c>
      <c r="E920" s="662" t="s">
        <v>626</v>
      </c>
      <c r="F920" s="663" t="s">
        <v>4273</v>
      </c>
      <c r="G920" s="662"/>
      <c r="H920" s="662" t="s">
        <v>3317</v>
      </c>
      <c r="I920" s="662" t="s">
        <v>3318</v>
      </c>
      <c r="J920" s="662" t="s">
        <v>3319</v>
      </c>
      <c r="K920" s="662" t="s">
        <v>2791</v>
      </c>
      <c r="L920" s="664">
        <v>79.840000000000018</v>
      </c>
      <c r="M920" s="664">
        <v>1</v>
      </c>
      <c r="N920" s="665">
        <v>79.840000000000018</v>
      </c>
    </row>
    <row r="921" spans="1:14" ht="14.4" customHeight="1" x14ac:dyDescent="0.3">
      <c r="A921" s="660" t="s">
        <v>586</v>
      </c>
      <c r="B921" s="661" t="s">
        <v>587</v>
      </c>
      <c r="C921" s="662" t="s">
        <v>599</v>
      </c>
      <c r="D921" s="663" t="s">
        <v>4267</v>
      </c>
      <c r="E921" s="662" t="s">
        <v>626</v>
      </c>
      <c r="F921" s="663" t="s">
        <v>4273</v>
      </c>
      <c r="G921" s="662" t="s">
        <v>665</v>
      </c>
      <c r="H921" s="662" t="s">
        <v>666</v>
      </c>
      <c r="I921" s="662" t="s">
        <v>666</v>
      </c>
      <c r="J921" s="662" t="s">
        <v>667</v>
      </c>
      <c r="K921" s="662" t="s">
        <v>668</v>
      </c>
      <c r="L921" s="664">
        <v>187.85675850878891</v>
      </c>
      <c r="M921" s="664">
        <v>359</v>
      </c>
      <c r="N921" s="665">
        <v>67440.576304655217</v>
      </c>
    </row>
    <row r="922" spans="1:14" ht="14.4" customHeight="1" x14ac:dyDescent="0.3">
      <c r="A922" s="660" t="s">
        <v>586</v>
      </c>
      <c r="B922" s="661" t="s">
        <v>587</v>
      </c>
      <c r="C922" s="662" t="s">
        <v>599</v>
      </c>
      <c r="D922" s="663" t="s">
        <v>4267</v>
      </c>
      <c r="E922" s="662" t="s">
        <v>626</v>
      </c>
      <c r="F922" s="663" t="s">
        <v>4273</v>
      </c>
      <c r="G922" s="662" t="s">
        <v>665</v>
      </c>
      <c r="H922" s="662" t="s">
        <v>3320</v>
      </c>
      <c r="I922" s="662" t="s">
        <v>3320</v>
      </c>
      <c r="J922" s="662" t="s">
        <v>3321</v>
      </c>
      <c r="K922" s="662" t="s">
        <v>671</v>
      </c>
      <c r="L922" s="664">
        <v>0</v>
      </c>
      <c r="M922" s="664">
        <v>0</v>
      </c>
      <c r="N922" s="665">
        <v>5.9232119724583754E-6</v>
      </c>
    </row>
    <row r="923" spans="1:14" ht="14.4" customHeight="1" x14ac:dyDescent="0.3">
      <c r="A923" s="660" t="s">
        <v>586</v>
      </c>
      <c r="B923" s="661" t="s">
        <v>587</v>
      </c>
      <c r="C923" s="662" t="s">
        <v>599</v>
      </c>
      <c r="D923" s="663" t="s">
        <v>4267</v>
      </c>
      <c r="E923" s="662" t="s">
        <v>626</v>
      </c>
      <c r="F923" s="663" t="s">
        <v>4273</v>
      </c>
      <c r="G923" s="662" t="s">
        <v>665</v>
      </c>
      <c r="H923" s="662" t="s">
        <v>669</v>
      </c>
      <c r="I923" s="662" t="s">
        <v>669</v>
      </c>
      <c r="J923" s="662" t="s">
        <v>670</v>
      </c>
      <c r="K923" s="662" t="s">
        <v>671</v>
      </c>
      <c r="L923" s="664">
        <v>149.49982432277002</v>
      </c>
      <c r="M923" s="664">
        <v>224.8</v>
      </c>
      <c r="N923" s="665">
        <v>33607.560507758702</v>
      </c>
    </row>
    <row r="924" spans="1:14" ht="14.4" customHeight="1" x14ac:dyDescent="0.3">
      <c r="A924" s="660" t="s">
        <v>586</v>
      </c>
      <c r="B924" s="661" t="s">
        <v>587</v>
      </c>
      <c r="C924" s="662" t="s">
        <v>599</v>
      </c>
      <c r="D924" s="663" t="s">
        <v>4267</v>
      </c>
      <c r="E924" s="662" t="s">
        <v>626</v>
      </c>
      <c r="F924" s="663" t="s">
        <v>4273</v>
      </c>
      <c r="G924" s="662" t="s">
        <v>665</v>
      </c>
      <c r="H924" s="662" t="s">
        <v>672</v>
      </c>
      <c r="I924" s="662" t="s">
        <v>672</v>
      </c>
      <c r="J924" s="662" t="s">
        <v>670</v>
      </c>
      <c r="K924" s="662" t="s">
        <v>673</v>
      </c>
      <c r="L924" s="664">
        <v>132.24996061946177</v>
      </c>
      <c r="M924" s="664">
        <v>163</v>
      </c>
      <c r="N924" s="665">
        <v>21556.74358097227</v>
      </c>
    </row>
    <row r="925" spans="1:14" ht="14.4" customHeight="1" x14ac:dyDescent="0.3">
      <c r="A925" s="660" t="s">
        <v>586</v>
      </c>
      <c r="B925" s="661" t="s">
        <v>587</v>
      </c>
      <c r="C925" s="662" t="s">
        <v>599</v>
      </c>
      <c r="D925" s="663" t="s">
        <v>4267</v>
      </c>
      <c r="E925" s="662" t="s">
        <v>626</v>
      </c>
      <c r="F925" s="663" t="s">
        <v>4273</v>
      </c>
      <c r="G925" s="662" t="s">
        <v>665</v>
      </c>
      <c r="H925" s="662" t="s">
        <v>674</v>
      </c>
      <c r="I925" s="662" t="s">
        <v>674</v>
      </c>
      <c r="J925" s="662" t="s">
        <v>670</v>
      </c>
      <c r="K925" s="662" t="s">
        <v>675</v>
      </c>
      <c r="L925" s="664">
        <v>235.00433006193214</v>
      </c>
      <c r="M925" s="664">
        <v>76</v>
      </c>
      <c r="N925" s="665">
        <v>17860.329084706842</v>
      </c>
    </row>
    <row r="926" spans="1:14" ht="14.4" customHeight="1" x14ac:dyDescent="0.3">
      <c r="A926" s="660" t="s">
        <v>586</v>
      </c>
      <c r="B926" s="661" t="s">
        <v>587</v>
      </c>
      <c r="C926" s="662" t="s">
        <v>599</v>
      </c>
      <c r="D926" s="663" t="s">
        <v>4267</v>
      </c>
      <c r="E926" s="662" t="s">
        <v>626</v>
      </c>
      <c r="F926" s="663" t="s">
        <v>4273</v>
      </c>
      <c r="G926" s="662" t="s">
        <v>665</v>
      </c>
      <c r="H926" s="662" t="s">
        <v>679</v>
      </c>
      <c r="I926" s="662" t="s">
        <v>679</v>
      </c>
      <c r="J926" s="662" t="s">
        <v>667</v>
      </c>
      <c r="K926" s="662" t="s">
        <v>680</v>
      </c>
      <c r="L926" s="664">
        <v>97.179957439873476</v>
      </c>
      <c r="M926" s="664">
        <v>296</v>
      </c>
      <c r="N926" s="665">
        <v>28765.267402202549</v>
      </c>
    </row>
    <row r="927" spans="1:14" ht="14.4" customHeight="1" x14ac:dyDescent="0.3">
      <c r="A927" s="660" t="s">
        <v>586</v>
      </c>
      <c r="B927" s="661" t="s">
        <v>587</v>
      </c>
      <c r="C927" s="662" t="s">
        <v>599</v>
      </c>
      <c r="D927" s="663" t="s">
        <v>4267</v>
      </c>
      <c r="E927" s="662" t="s">
        <v>626</v>
      </c>
      <c r="F927" s="663" t="s">
        <v>4273</v>
      </c>
      <c r="G927" s="662" t="s">
        <v>665</v>
      </c>
      <c r="H927" s="662" t="s">
        <v>681</v>
      </c>
      <c r="I927" s="662" t="s">
        <v>681</v>
      </c>
      <c r="J927" s="662" t="s">
        <v>667</v>
      </c>
      <c r="K927" s="662" t="s">
        <v>682</v>
      </c>
      <c r="L927" s="664">
        <v>97.7502877173266</v>
      </c>
      <c r="M927" s="664">
        <v>91</v>
      </c>
      <c r="N927" s="665">
        <v>8895.2761822767206</v>
      </c>
    </row>
    <row r="928" spans="1:14" ht="14.4" customHeight="1" x14ac:dyDescent="0.3">
      <c r="A928" s="660" t="s">
        <v>586</v>
      </c>
      <c r="B928" s="661" t="s">
        <v>587</v>
      </c>
      <c r="C928" s="662" t="s">
        <v>599</v>
      </c>
      <c r="D928" s="663" t="s">
        <v>4267</v>
      </c>
      <c r="E928" s="662" t="s">
        <v>626</v>
      </c>
      <c r="F928" s="663" t="s">
        <v>4273</v>
      </c>
      <c r="G928" s="662" t="s">
        <v>665</v>
      </c>
      <c r="H928" s="662" t="s">
        <v>683</v>
      </c>
      <c r="I928" s="662" t="s">
        <v>684</v>
      </c>
      <c r="J928" s="662" t="s">
        <v>685</v>
      </c>
      <c r="K928" s="662" t="s">
        <v>686</v>
      </c>
      <c r="L928" s="664">
        <v>53.650067845870709</v>
      </c>
      <c r="M928" s="664">
        <v>2</v>
      </c>
      <c r="N928" s="665">
        <v>107.30013569174142</v>
      </c>
    </row>
    <row r="929" spans="1:14" ht="14.4" customHeight="1" x14ac:dyDescent="0.3">
      <c r="A929" s="660" t="s">
        <v>586</v>
      </c>
      <c r="B929" s="661" t="s">
        <v>587</v>
      </c>
      <c r="C929" s="662" t="s">
        <v>599</v>
      </c>
      <c r="D929" s="663" t="s">
        <v>4267</v>
      </c>
      <c r="E929" s="662" t="s">
        <v>626</v>
      </c>
      <c r="F929" s="663" t="s">
        <v>4273</v>
      </c>
      <c r="G929" s="662" t="s">
        <v>665</v>
      </c>
      <c r="H929" s="662" t="s">
        <v>3322</v>
      </c>
      <c r="I929" s="662" t="s">
        <v>3322</v>
      </c>
      <c r="J929" s="662" t="s">
        <v>3323</v>
      </c>
      <c r="K929" s="662" t="s">
        <v>3324</v>
      </c>
      <c r="L929" s="664">
        <v>62.84</v>
      </c>
      <c r="M929" s="664">
        <v>2</v>
      </c>
      <c r="N929" s="665">
        <v>125.68</v>
      </c>
    </row>
    <row r="930" spans="1:14" ht="14.4" customHeight="1" x14ac:dyDescent="0.3">
      <c r="A930" s="660" t="s">
        <v>586</v>
      </c>
      <c r="B930" s="661" t="s">
        <v>587</v>
      </c>
      <c r="C930" s="662" t="s">
        <v>599</v>
      </c>
      <c r="D930" s="663" t="s">
        <v>4267</v>
      </c>
      <c r="E930" s="662" t="s">
        <v>626</v>
      </c>
      <c r="F930" s="663" t="s">
        <v>4273</v>
      </c>
      <c r="G930" s="662" t="s">
        <v>665</v>
      </c>
      <c r="H930" s="662" t="s">
        <v>687</v>
      </c>
      <c r="I930" s="662" t="s">
        <v>688</v>
      </c>
      <c r="J930" s="662" t="s">
        <v>689</v>
      </c>
      <c r="K930" s="662" t="s">
        <v>690</v>
      </c>
      <c r="L930" s="664">
        <v>87.423430068221023</v>
      </c>
      <c r="M930" s="664">
        <v>9</v>
      </c>
      <c r="N930" s="665">
        <v>786.81087061398921</v>
      </c>
    </row>
    <row r="931" spans="1:14" ht="14.4" customHeight="1" x14ac:dyDescent="0.3">
      <c r="A931" s="660" t="s">
        <v>586</v>
      </c>
      <c r="B931" s="661" t="s">
        <v>587</v>
      </c>
      <c r="C931" s="662" t="s">
        <v>599</v>
      </c>
      <c r="D931" s="663" t="s">
        <v>4267</v>
      </c>
      <c r="E931" s="662" t="s">
        <v>626</v>
      </c>
      <c r="F931" s="663" t="s">
        <v>4273</v>
      </c>
      <c r="G931" s="662" t="s">
        <v>665</v>
      </c>
      <c r="H931" s="662" t="s">
        <v>3185</v>
      </c>
      <c r="I931" s="662" t="s">
        <v>3186</v>
      </c>
      <c r="J931" s="662" t="s">
        <v>693</v>
      </c>
      <c r="K931" s="662" t="s">
        <v>1330</v>
      </c>
      <c r="L931" s="664">
        <v>99.626685362825597</v>
      </c>
      <c r="M931" s="664">
        <v>12</v>
      </c>
      <c r="N931" s="665">
        <v>1195.5202243539072</v>
      </c>
    </row>
    <row r="932" spans="1:14" ht="14.4" customHeight="1" x14ac:dyDescent="0.3">
      <c r="A932" s="660" t="s">
        <v>586</v>
      </c>
      <c r="B932" s="661" t="s">
        <v>587</v>
      </c>
      <c r="C932" s="662" t="s">
        <v>599</v>
      </c>
      <c r="D932" s="663" t="s">
        <v>4267</v>
      </c>
      <c r="E932" s="662" t="s">
        <v>626</v>
      </c>
      <c r="F932" s="663" t="s">
        <v>4273</v>
      </c>
      <c r="G932" s="662" t="s">
        <v>665</v>
      </c>
      <c r="H932" s="662" t="s">
        <v>691</v>
      </c>
      <c r="I932" s="662" t="s">
        <v>692</v>
      </c>
      <c r="J932" s="662" t="s">
        <v>693</v>
      </c>
      <c r="K932" s="662" t="s">
        <v>694</v>
      </c>
      <c r="L932" s="664">
        <v>103.9435714638084</v>
      </c>
      <c r="M932" s="664">
        <v>330</v>
      </c>
      <c r="N932" s="665">
        <v>34301.378583056772</v>
      </c>
    </row>
    <row r="933" spans="1:14" ht="14.4" customHeight="1" x14ac:dyDescent="0.3">
      <c r="A933" s="660" t="s">
        <v>586</v>
      </c>
      <c r="B933" s="661" t="s">
        <v>587</v>
      </c>
      <c r="C933" s="662" t="s">
        <v>599</v>
      </c>
      <c r="D933" s="663" t="s">
        <v>4267</v>
      </c>
      <c r="E933" s="662" t="s">
        <v>626</v>
      </c>
      <c r="F933" s="663" t="s">
        <v>4273</v>
      </c>
      <c r="G933" s="662" t="s">
        <v>665</v>
      </c>
      <c r="H933" s="662" t="s">
        <v>695</v>
      </c>
      <c r="I933" s="662" t="s">
        <v>696</v>
      </c>
      <c r="J933" s="662" t="s">
        <v>697</v>
      </c>
      <c r="K933" s="662" t="s">
        <v>698</v>
      </c>
      <c r="L933" s="664">
        <v>170.20816151062061</v>
      </c>
      <c r="M933" s="664">
        <v>56</v>
      </c>
      <c r="N933" s="665">
        <v>9531.6570445947546</v>
      </c>
    </row>
    <row r="934" spans="1:14" ht="14.4" customHeight="1" x14ac:dyDescent="0.3">
      <c r="A934" s="660" t="s">
        <v>586</v>
      </c>
      <c r="B934" s="661" t="s">
        <v>587</v>
      </c>
      <c r="C934" s="662" t="s">
        <v>599</v>
      </c>
      <c r="D934" s="663" t="s">
        <v>4267</v>
      </c>
      <c r="E934" s="662" t="s">
        <v>626</v>
      </c>
      <c r="F934" s="663" t="s">
        <v>4273</v>
      </c>
      <c r="G934" s="662" t="s">
        <v>665</v>
      </c>
      <c r="H934" s="662" t="s">
        <v>699</v>
      </c>
      <c r="I934" s="662" t="s">
        <v>700</v>
      </c>
      <c r="J934" s="662" t="s">
        <v>701</v>
      </c>
      <c r="K934" s="662" t="s">
        <v>702</v>
      </c>
      <c r="L934" s="664">
        <v>64.812159926934953</v>
      </c>
      <c r="M934" s="664">
        <v>10</v>
      </c>
      <c r="N934" s="665">
        <v>648.12159926934953</v>
      </c>
    </row>
    <row r="935" spans="1:14" ht="14.4" customHeight="1" x14ac:dyDescent="0.3">
      <c r="A935" s="660" t="s">
        <v>586</v>
      </c>
      <c r="B935" s="661" t="s">
        <v>587</v>
      </c>
      <c r="C935" s="662" t="s">
        <v>599</v>
      </c>
      <c r="D935" s="663" t="s">
        <v>4267</v>
      </c>
      <c r="E935" s="662" t="s">
        <v>626</v>
      </c>
      <c r="F935" s="663" t="s">
        <v>4273</v>
      </c>
      <c r="G935" s="662" t="s">
        <v>665</v>
      </c>
      <c r="H935" s="662" t="s">
        <v>703</v>
      </c>
      <c r="I935" s="662" t="s">
        <v>704</v>
      </c>
      <c r="J935" s="662" t="s">
        <v>705</v>
      </c>
      <c r="K935" s="662" t="s">
        <v>706</v>
      </c>
      <c r="L935" s="664">
        <v>42.399967386634913</v>
      </c>
      <c r="M935" s="664">
        <v>4</v>
      </c>
      <c r="N935" s="665">
        <v>169.59986954653965</v>
      </c>
    </row>
    <row r="936" spans="1:14" ht="14.4" customHeight="1" x14ac:dyDescent="0.3">
      <c r="A936" s="660" t="s">
        <v>586</v>
      </c>
      <c r="B936" s="661" t="s">
        <v>587</v>
      </c>
      <c r="C936" s="662" t="s">
        <v>599</v>
      </c>
      <c r="D936" s="663" t="s">
        <v>4267</v>
      </c>
      <c r="E936" s="662" t="s">
        <v>626</v>
      </c>
      <c r="F936" s="663" t="s">
        <v>4273</v>
      </c>
      <c r="G936" s="662" t="s">
        <v>665</v>
      </c>
      <c r="H936" s="662" t="s">
        <v>707</v>
      </c>
      <c r="I936" s="662" t="s">
        <v>708</v>
      </c>
      <c r="J936" s="662" t="s">
        <v>709</v>
      </c>
      <c r="K936" s="662" t="s">
        <v>710</v>
      </c>
      <c r="L936" s="664">
        <v>80.313333333333333</v>
      </c>
      <c r="M936" s="664">
        <v>6</v>
      </c>
      <c r="N936" s="665">
        <v>481.88</v>
      </c>
    </row>
    <row r="937" spans="1:14" ht="14.4" customHeight="1" x14ac:dyDescent="0.3">
      <c r="A937" s="660" t="s">
        <v>586</v>
      </c>
      <c r="B937" s="661" t="s">
        <v>587</v>
      </c>
      <c r="C937" s="662" t="s">
        <v>599</v>
      </c>
      <c r="D937" s="663" t="s">
        <v>4267</v>
      </c>
      <c r="E937" s="662" t="s">
        <v>626</v>
      </c>
      <c r="F937" s="663" t="s">
        <v>4273</v>
      </c>
      <c r="G937" s="662" t="s">
        <v>665</v>
      </c>
      <c r="H937" s="662" t="s">
        <v>711</v>
      </c>
      <c r="I937" s="662" t="s">
        <v>712</v>
      </c>
      <c r="J937" s="662" t="s">
        <v>713</v>
      </c>
      <c r="K937" s="662" t="s">
        <v>714</v>
      </c>
      <c r="L937" s="664">
        <v>59.62</v>
      </c>
      <c r="M937" s="664">
        <v>6</v>
      </c>
      <c r="N937" s="665">
        <v>357.71999999999997</v>
      </c>
    </row>
    <row r="938" spans="1:14" ht="14.4" customHeight="1" x14ac:dyDescent="0.3">
      <c r="A938" s="660" t="s">
        <v>586</v>
      </c>
      <c r="B938" s="661" t="s">
        <v>587</v>
      </c>
      <c r="C938" s="662" t="s">
        <v>599</v>
      </c>
      <c r="D938" s="663" t="s">
        <v>4267</v>
      </c>
      <c r="E938" s="662" t="s">
        <v>626</v>
      </c>
      <c r="F938" s="663" t="s">
        <v>4273</v>
      </c>
      <c r="G938" s="662" t="s">
        <v>665</v>
      </c>
      <c r="H938" s="662" t="s">
        <v>715</v>
      </c>
      <c r="I938" s="662" t="s">
        <v>716</v>
      </c>
      <c r="J938" s="662" t="s">
        <v>717</v>
      </c>
      <c r="K938" s="662" t="s">
        <v>718</v>
      </c>
      <c r="L938" s="664">
        <v>56.43</v>
      </c>
      <c r="M938" s="664">
        <v>2</v>
      </c>
      <c r="N938" s="665">
        <v>112.86</v>
      </c>
    </row>
    <row r="939" spans="1:14" ht="14.4" customHeight="1" x14ac:dyDescent="0.3">
      <c r="A939" s="660" t="s">
        <v>586</v>
      </c>
      <c r="B939" s="661" t="s">
        <v>587</v>
      </c>
      <c r="C939" s="662" t="s">
        <v>599</v>
      </c>
      <c r="D939" s="663" t="s">
        <v>4267</v>
      </c>
      <c r="E939" s="662" t="s">
        <v>626</v>
      </c>
      <c r="F939" s="663" t="s">
        <v>4273</v>
      </c>
      <c r="G939" s="662" t="s">
        <v>665</v>
      </c>
      <c r="H939" s="662" t="s">
        <v>719</v>
      </c>
      <c r="I939" s="662" t="s">
        <v>720</v>
      </c>
      <c r="J939" s="662" t="s">
        <v>713</v>
      </c>
      <c r="K939" s="662" t="s">
        <v>721</v>
      </c>
      <c r="L939" s="664">
        <v>65.23</v>
      </c>
      <c r="M939" s="664">
        <v>3</v>
      </c>
      <c r="N939" s="665">
        <v>195.69</v>
      </c>
    </row>
    <row r="940" spans="1:14" ht="14.4" customHeight="1" x14ac:dyDescent="0.3">
      <c r="A940" s="660" t="s">
        <v>586</v>
      </c>
      <c r="B940" s="661" t="s">
        <v>587</v>
      </c>
      <c r="C940" s="662" t="s">
        <v>599</v>
      </c>
      <c r="D940" s="663" t="s">
        <v>4267</v>
      </c>
      <c r="E940" s="662" t="s">
        <v>626</v>
      </c>
      <c r="F940" s="663" t="s">
        <v>4273</v>
      </c>
      <c r="G940" s="662" t="s">
        <v>665</v>
      </c>
      <c r="H940" s="662" t="s">
        <v>722</v>
      </c>
      <c r="I940" s="662" t="s">
        <v>723</v>
      </c>
      <c r="J940" s="662" t="s">
        <v>724</v>
      </c>
      <c r="K940" s="662" t="s">
        <v>725</v>
      </c>
      <c r="L940" s="664">
        <v>84.89</v>
      </c>
      <c r="M940" s="664">
        <v>2</v>
      </c>
      <c r="N940" s="665">
        <v>169.78</v>
      </c>
    </row>
    <row r="941" spans="1:14" ht="14.4" customHeight="1" x14ac:dyDescent="0.3">
      <c r="A941" s="660" t="s">
        <v>586</v>
      </c>
      <c r="B941" s="661" t="s">
        <v>587</v>
      </c>
      <c r="C941" s="662" t="s">
        <v>599</v>
      </c>
      <c r="D941" s="663" t="s">
        <v>4267</v>
      </c>
      <c r="E941" s="662" t="s">
        <v>626</v>
      </c>
      <c r="F941" s="663" t="s">
        <v>4273</v>
      </c>
      <c r="G941" s="662" t="s">
        <v>665</v>
      </c>
      <c r="H941" s="662" t="s">
        <v>726</v>
      </c>
      <c r="I941" s="662" t="s">
        <v>727</v>
      </c>
      <c r="J941" s="662" t="s">
        <v>728</v>
      </c>
      <c r="K941" s="662" t="s">
        <v>729</v>
      </c>
      <c r="L941" s="664">
        <v>66.646436022138801</v>
      </c>
      <c r="M941" s="664">
        <v>45</v>
      </c>
      <c r="N941" s="665">
        <v>2999.0896209962461</v>
      </c>
    </row>
    <row r="942" spans="1:14" ht="14.4" customHeight="1" x14ac:dyDescent="0.3">
      <c r="A942" s="660" t="s">
        <v>586</v>
      </c>
      <c r="B942" s="661" t="s">
        <v>587</v>
      </c>
      <c r="C942" s="662" t="s">
        <v>599</v>
      </c>
      <c r="D942" s="663" t="s">
        <v>4267</v>
      </c>
      <c r="E942" s="662" t="s">
        <v>626</v>
      </c>
      <c r="F942" s="663" t="s">
        <v>4273</v>
      </c>
      <c r="G942" s="662" t="s">
        <v>665</v>
      </c>
      <c r="H942" s="662" t="s">
        <v>730</v>
      </c>
      <c r="I942" s="662" t="s">
        <v>731</v>
      </c>
      <c r="J942" s="662" t="s">
        <v>732</v>
      </c>
      <c r="K942" s="662" t="s">
        <v>733</v>
      </c>
      <c r="L942" s="664">
        <v>29.073596840364637</v>
      </c>
      <c r="M942" s="664">
        <v>112</v>
      </c>
      <c r="N942" s="665">
        <v>3256.2428461208392</v>
      </c>
    </row>
    <row r="943" spans="1:14" ht="14.4" customHeight="1" x14ac:dyDescent="0.3">
      <c r="A943" s="660" t="s">
        <v>586</v>
      </c>
      <c r="B943" s="661" t="s">
        <v>587</v>
      </c>
      <c r="C943" s="662" t="s">
        <v>599</v>
      </c>
      <c r="D943" s="663" t="s">
        <v>4267</v>
      </c>
      <c r="E943" s="662" t="s">
        <v>626</v>
      </c>
      <c r="F943" s="663" t="s">
        <v>4273</v>
      </c>
      <c r="G943" s="662" t="s">
        <v>665</v>
      </c>
      <c r="H943" s="662" t="s">
        <v>734</v>
      </c>
      <c r="I943" s="662" t="s">
        <v>735</v>
      </c>
      <c r="J943" s="662" t="s">
        <v>736</v>
      </c>
      <c r="K943" s="662" t="s">
        <v>737</v>
      </c>
      <c r="L943" s="664">
        <v>89.282928028176244</v>
      </c>
      <c r="M943" s="664">
        <v>7</v>
      </c>
      <c r="N943" s="665">
        <v>624.98049619723372</v>
      </c>
    </row>
    <row r="944" spans="1:14" ht="14.4" customHeight="1" x14ac:dyDescent="0.3">
      <c r="A944" s="660" t="s">
        <v>586</v>
      </c>
      <c r="B944" s="661" t="s">
        <v>587</v>
      </c>
      <c r="C944" s="662" t="s">
        <v>599</v>
      </c>
      <c r="D944" s="663" t="s">
        <v>4267</v>
      </c>
      <c r="E944" s="662" t="s">
        <v>626</v>
      </c>
      <c r="F944" s="663" t="s">
        <v>4273</v>
      </c>
      <c r="G944" s="662" t="s">
        <v>665</v>
      </c>
      <c r="H944" s="662" t="s">
        <v>742</v>
      </c>
      <c r="I944" s="662" t="s">
        <v>743</v>
      </c>
      <c r="J944" s="662" t="s">
        <v>744</v>
      </c>
      <c r="K944" s="662" t="s">
        <v>686</v>
      </c>
      <c r="L944" s="664">
        <v>42.050909090909094</v>
      </c>
      <c r="M944" s="664">
        <v>11</v>
      </c>
      <c r="N944" s="665">
        <v>462.56</v>
      </c>
    </row>
    <row r="945" spans="1:14" ht="14.4" customHeight="1" x14ac:dyDescent="0.3">
      <c r="A945" s="660" t="s">
        <v>586</v>
      </c>
      <c r="B945" s="661" t="s">
        <v>587</v>
      </c>
      <c r="C945" s="662" t="s">
        <v>599</v>
      </c>
      <c r="D945" s="663" t="s">
        <v>4267</v>
      </c>
      <c r="E945" s="662" t="s">
        <v>626</v>
      </c>
      <c r="F945" s="663" t="s">
        <v>4273</v>
      </c>
      <c r="G945" s="662" t="s">
        <v>665</v>
      </c>
      <c r="H945" s="662" t="s">
        <v>745</v>
      </c>
      <c r="I945" s="662" t="s">
        <v>746</v>
      </c>
      <c r="J945" s="662" t="s">
        <v>744</v>
      </c>
      <c r="K945" s="662" t="s">
        <v>747</v>
      </c>
      <c r="L945" s="664">
        <v>81.291047954607095</v>
      </c>
      <c r="M945" s="664">
        <v>1</v>
      </c>
      <c r="N945" s="665">
        <v>81.291047954607095</v>
      </c>
    </row>
    <row r="946" spans="1:14" ht="14.4" customHeight="1" x14ac:dyDescent="0.3">
      <c r="A946" s="660" t="s">
        <v>586</v>
      </c>
      <c r="B946" s="661" t="s">
        <v>587</v>
      </c>
      <c r="C946" s="662" t="s">
        <v>599</v>
      </c>
      <c r="D946" s="663" t="s">
        <v>4267</v>
      </c>
      <c r="E946" s="662" t="s">
        <v>626</v>
      </c>
      <c r="F946" s="663" t="s">
        <v>4273</v>
      </c>
      <c r="G946" s="662" t="s">
        <v>665</v>
      </c>
      <c r="H946" s="662" t="s">
        <v>748</v>
      </c>
      <c r="I946" s="662" t="s">
        <v>749</v>
      </c>
      <c r="J946" s="662" t="s">
        <v>750</v>
      </c>
      <c r="K946" s="662" t="s">
        <v>751</v>
      </c>
      <c r="L946" s="664">
        <v>61.960081181888015</v>
      </c>
      <c r="M946" s="664">
        <v>2</v>
      </c>
      <c r="N946" s="665">
        <v>123.92016236377603</v>
      </c>
    </row>
    <row r="947" spans="1:14" ht="14.4" customHeight="1" x14ac:dyDescent="0.3">
      <c r="A947" s="660" t="s">
        <v>586</v>
      </c>
      <c r="B947" s="661" t="s">
        <v>587</v>
      </c>
      <c r="C947" s="662" t="s">
        <v>599</v>
      </c>
      <c r="D947" s="663" t="s">
        <v>4267</v>
      </c>
      <c r="E947" s="662" t="s">
        <v>626</v>
      </c>
      <c r="F947" s="663" t="s">
        <v>4273</v>
      </c>
      <c r="G947" s="662" t="s">
        <v>665</v>
      </c>
      <c r="H947" s="662" t="s">
        <v>768</v>
      </c>
      <c r="I947" s="662" t="s">
        <v>769</v>
      </c>
      <c r="J947" s="662" t="s">
        <v>770</v>
      </c>
      <c r="K947" s="662" t="s">
        <v>718</v>
      </c>
      <c r="L947" s="664">
        <v>67.287248695157857</v>
      </c>
      <c r="M947" s="664">
        <v>14</v>
      </c>
      <c r="N947" s="665">
        <v>942.02148173221008</v>
      </c>
    </row>
    <row r="948" spans="1:14" ht="14.4" customHeight="1" x14ac:dyDescent="0.3">
      <c r="A948" s="660" t="s">
        <v>586</v>
      </c>
      <c r="B948" s="661" t="s">
        <v>587</v>
      </c>
      <c r="C948" s="662" t="s">
        <v>599</v>
      </c>
      <c r="D948" s="663" t="s">
        <v>4267</v>
      </c>
      <c r="E948" s="662" t="s">
        <v>626</v>
      </c>
      <c r="F948" s="663" t="s">
        <v>4273</v>
      </c>
      <c r="G948" s="662" t="s">
        <v>665</v>
      </c>
      <c r="H948" s="662" t="s">
        <v>771</v>
      </c>
      <c r="I948" s="662" t="s">
        <v>772</v>
      </c>
      <c r="J948" s="662" t="s">
        <v>773</v>
      </c>
      <c r="K948" s="662" t="s">
        <v>774</v>
      </c>
      <c r="L948" s="664">
        <v>59.199989822522724</v>
      </c>
      <c r="M948" s="664">
        <v>11</v>
      </c>
      <c r="N948" s="665">
        <v>651.19988804774994</v>
      </c>
    </row>
    <row r="949" spans="1:14" ht="14.4" customHeight="1" x14ac:dyDescent="0.3">
      <c r="A949" s="660" t="s">
        <v>586</v>
      </c>
      <c r="B949" s="661" t="s">
        <v>587</v>
      </c>
      <c r="C949" s="662" t="s">
        <v>599</v>
      </c>
      <c r="D949" s="663" t="s">
        <v>4267</v>
      </c>
      <c r="E949" s="662" t="s">
        <v>626</v>
      </c>
      <c r="F949" s="663" t="s">
        <v>4273</v>
      </c>
      <c r="G949" s="662" t="s">
        <v>665</v>
      </c>
      <c r="H949" s="662" t="s">
        <v>779</v>
      </c>
      <c r="I949" s="662" t="s">
        <v>780</v>
      </c>
      <c r="J949" s="662" t="s">
        <v>781</v>
      </c>
      <c r="K949" s="662" t="s">
        <v>782</v>
      </c>
      <c r="L949" s="664">
        <v>60.350004712294016</v>
      </c>
      <c r="M949" s="664">
        <v>71</v>
      </c>
      <c r="N949" s="665">
        <v>4284.850334572875</v>
      </c>
    </row>
    <row r="950" spans="1:14" ht="14.4" customHeight="1" x14ac:dyDescent="0.3">
      <c r="A950" s="660" t="s">
        <v>586</v>
      </c>
      <c r="B950" s="661" t="s">
        <v>587</v>
      </c>
      <c r="C950" s="662" t="s">
        <v>599</v>
      </c>
      <c r="D950" s="663" t="s">
        <v>4267</v>
      </c>
      <c r="E950" s="662" t="s">
        <v>626</v>
      </c>
      <c r="F950" s="663" t="s">
        <v>4273</v>
      </c>
      <c r="G950" s="662" t="s">
        <v>665</v>
      </c>
      <c r="H950" s="662" t="s">
        <v>787</v>
      </c>
      <c r="I950" s="662" t="s">
        <v>788</v>
      </c>
      <c r="J950" s="662" t="s">
        <v>789</v>
      </c>
      <c r="K950" s="662" t="s">
        <v>790</v>
      </c>
      <c r="L950" s="664">
        <v>43.262</v>
      </c>
      <c r="M950" s="664">
        <v>5</v>
      </c>
      <c r="N950" s="665">
        <v>216.31</v>
      </c>
    </row>
    <row r="951" spans="1:14" ht="14.4" customHeight="1" x14ac:dyDescent="0.3">
      <c r="A951" s="660" t="s">
        <v>586</v>
      </c>
      <c r="B951" s="661" t="s">
        <v>587</v>
      </c>
      <c r="C951" s="662" t="s">
        <v>599</v>
      </c>
      <c r="D951" s="663" t="s">
        <v>4267</v>
      </c>
      <c r="E951" s="662" t="s">
        <v>626</v>
      </c>
      <c r="F951" s="663" t="s">
        <v>4273</v>
      </c>
      <c r="G951" s="662" t="s">
        <v>665</v>
      </c>
      <c r="H951" s="662" t="s">
        <v>795</v>
      </c>
      <c r="I951" s="662" t="s">
        <v>796</v>
      </c>
      <c r="J951" s="662" t="s">
        <v>797</v>
      </c>
      <c r="K951" s="662" t="s">
        <v>798</v>
      </c>
      <c r="L951" s="664">
        <v>101.00000000000004</v>
      </c>
      <c r="M951" s="664">
        <v>3</v>
      </c>
      <c r="N951" s="665">
        <v>303.00000000000011</v>
      </c>
    </row>
    <row r="952" spans="1:14" ht="14.4" customHeight="1" x14ac:dyDescent="0.3">
      <c r="A952" s="660" t="s">
        <v>586</v>
      </c>
      <c r="B952" s="661" t="s">
        <v>587</v>
      </c>
      <c r="C952" s="662" t="s">
        <v>599</v>
      </c>
      <c r="D952" s="663" t="s">
        <v>4267</v>
      </c>
      <c r="E952" s="662" t="s">
        <v>626</v>
      </c>
      <c r="F952" s="663" t="s">
        <v>4273</v>
      </c>
      <c r="G952" s="662" t="s">
        <v>665</v>
      </c>
      <c r="H952" s="662" t="s">
        <v>799</v>
      </c>
      <c r="I952" s="662" t="s">
        <v>800</v>
      </c>
      <c r="J952" s="662" t="s">
        <v>801</v>
      </c>
      <c r="K952" s="662" t="s">
        <v>802</v>
      </c>
      <c r="L952" s="664">
        <v>259.9997312385434</v>
      </c>
      <c r="M952" s="664">
        <v>93</v>
      </c>
      <c r="N952" s="665">
        <v>24179.975005184537</v>
      </c>
    </row>
    <row r="953" spans="1:14" ht="14.4" customHeight="1" x14ac:dyDescent="0.3">
      <c r="A953" s="660" t="s">
        <v>586</v>
      </c>
      <c r="B953" s="661" t="s">
        <v>587</v>
      </c>
      <c r="C953" s="662" t="s">
        <v>599</v>
      </c>
      <c r="D953" s="663" t="s">
        <v>4267</v>
      </c>
      <c r="E953" s="662" t="s">
        <v>626</v>
      </c>
      <c r="F953" s="663" t="s">
        <v>4273</v>
      </c>
      <c r="G953" s="662" t="s">
        <v>665</v>
      </c>
      <c r="H953" s="662" t="s">
        <v>818</v>
      </c>
      <c r="I953" s="662" t="s">
        <v>819</v>
      </c>
      <c r="J953" s="662" t="s">
        <v>820</v>
      </c>
      <c r="K953" s="662" t="s">
        <v>821</v>
      </c>
      <c r="L953" s="664">
        <v>281.75544412833574</v>
      </c>
      <c r="M953" s="664">
        <v>7</v>
      </c>
      <c r="N953" s="665">
        <v>1972.2881088983502</v>
      </c>
    </row>
    <row r="954" spans="1:14" ht="14.4" customHeight="1" x14ac:dyDescent="0.3">
      <c r="A954" s="660" t="s">
        <v>586</v>
      </c>
      <c r="B954" s="661" t="s">
        <v>587</v>
      </c>
      <c r="C954" s="662" t="s">
        <v>599</v>
      </c>
      <c r="D954" s="663" t="s">
        <v>4267</v>
      </c>
      <c r="E954" s="662" t="s">
        <v>626</v>
      </c>
      <c r="F954" s="663" t="s">
        <v>4273</v>
      </c>
      <c r="G954" s="662" t="s">
        <v>665</v>
      </c>
      <c r="H954" s="662" t="s">
        <v>826</v>
      </c>
      <c r="I954" s="662" t="s">
        <v>827</v>
      </c>
      <c r="J954" s="662" t="s">
        <v>828</v>
      </c>
      <c r="K954" s="662" t="s">
        <v>829</v>
      </c>
      <c r="L954" s="664">
        <v>42.18</v>
      </c>
      <c r="M954" s="664">
        <v>1</v>
      </c>
      <c r="N954" s="665">
        <v>42.18</v>
      </c>
    </row>
    <row r="955" spans="1:14" ht="14.4" customHeight="1" x14ac:dyDescent="0.3">
      <c r="A955" s="660" t="s">
        <v>586</v>
      </c>
      <c r="B955" s="661" t="s">
        <v>587</v>
      </c>
      <c r="C955" s="662" t="s">
        <v>599</v>
      </c>
      <c r="D955" s="663" t="s">
        <v>4267</v>
      </c>
      <c r="E955" s="662" t="s">
        <v>626</v>
      </c>
      <c r="F955" s="663" t="s">
        <v>4273</v>
      </c>
      <c r="G955" s="662" t="s">
        <v>665</v>
      </c>
      <c r="H955" s="662" t="s">
        <v>3325</v>
      </c>
      <c r="I955" s="662" t="s">
        <v>3326</v>
      </c>
      <c r="J955" s="662" t="s">
        <v>3327</v>
      </c>
      <c r="K955" s="662" t="s">
        <v>3328</v>
      </c>
      <c r="L955" s="664">
        <v>298.98</v>
      </c>
      <c r="M955" s="664">
        <v>1</v>
      </c>
      <c r="N955" s="665">
        <v>298.98</v>
      </c>
    </row>
    <row r="956" spans="1:14" ht="14.4" customHeight="1" x14ac:dyDescent="0.3">
      <c r="A956" s="660" t="s">
        <v>586</v>
      </c>
      <c r="B956" s="661" t="s">
        <v>587</v>
      </c>
      <c r="C956" s="662" t="s">
        <v>599</v>
      </c>
      <c r="D956" s="663" t="s">
        <v>4267</v>
      </c>
      <c r="E956" s="662" t="s">
        <v>626</v>
      </c>
      <c r="F956" s="663" t="s">
        <v>4273</v>
      </c>
      <c r="G956" s="662" t="s">
        <v>665</v>
      </c>
      <c r="H956" s="662" t="s">
        <v>830</v>
      </c>
      <c r="I956" s="662" t="s">
        <v>831</v>
      </c>
      <c r="J956" s="662" t="s">
        <v>832</v>
      </c>
      <c r="K956" s="662" t="s">
        <v>833</v>
      </c>
      <c r="L956" s="664">
        <v>209.38999999999996</v>
      </c>
      <c r="M956" s="664">
        <v>1</v>
      </c>
      <c r="N956" s="665">
        <v>209.38999999999996</v>
      </c>
    </row>
    <row r="957" spans="1:14" ht="14.4" customHeight="1" x14ac:dyDescent="0.3">
      <c r="A957" s="660" t="s">
        <v>586</v>
      </c>
      <c r="B957" s="661" t="s">
        <v>587</v>
      </c>
      <c r="C957" s="662" t="s">
        <v>599</v>
      </c>
      <c r="D957" s="663" t="s">
        <v>4267</v>
      </c>
      <c r="E957" s="662" t="s">
        <v>626</v>
      </c>
      <c r="F957" s="663" t="s">
        <v>4273</v>
      </c>
      <c r="G957" s="662" t="s">
        <v>665</v>
      </c>
      <c r="H957" s="662" t="s">
        <v>834</v>
      </c>
      <c r="I957" s="662" t="s">
        <v>835</v>
      </c>
      <c r="J957" s="662" t="s">
        <v>836</v>
      </c>
      <c r="K957" s="662" t="s">
        <v>837</v>
      </c>
      <c r="L957" s="664">
        <v>127.18004850444429</v>
      </c>
      <c r="M957" s="664">
        <v>3</v>
      </c>
      <c r="N957" s="665">
        <v>381.54014551333285</v>
      </c>
    </row>
    <row r="958" spans="1:14" ht="14.4" customHeight="1" x14ac:dyDescent="0.3">
      <c r="A958" s="660" t="s">
        <v>586</v>
      </c>
      <c r="B958" s="661" t="s">
        <v>587</v>
      </c>
      <c r="C958" s="662" t="s">
        <v>599</v>
      </c>
      <c r="D958" s="663" t="s">
        <v>4267</v>
      </c>
      <c r="E958" s="662" t="s">
        <v>626</v>
      </c>
      <c r="F958" s="663" t="s">
        <v>4273</v>
      </c>
      <c r="G958" s="662" t="s">
        <v>665</v>
      </c>
      <c r="H958" s="662" t="s">
        <v>3329</v>
      </c>
      <c r="I958" s="662" t="s">
        <v>3330</v>
      </c>
      <c r="J958" s="662" t="s">
        <v>3331</v>
      </c>
      <c r="K958" s="662" t="s">
        <v>3332</v>
      </c>
      <c r="L958" s="664">
        <v>128.83009121933773</v>
      </c>
      <c r="M958" s="664">
        <v>10</v>
      </c>
      <c r="N958" s="665">
        <v>1288.3009121933774</v>
      </c>
    </row>
    <row r="959" spans="1:14" ht="14.4" customHeight="1" x14ac:dyDescent="0.3">
      <c r="A959" s="660" t="s">
        <v>586</v>
      </c>
      <c r="B959" s="661" t="s">
        <v>587</v>
      </c>
      <c r="C959" s="662" t="s">
        <v>599</v>
      </c>
      <c r="D959" s="663" t="s">
        <v>4267</v>
      </c>
      <c r="E959" s="662" t="s">
        <v>626</v>
      </c>
      <c r="F959" s="663" t="s">
        <v>4273</v>
      </c>
      <c r="G959" s="662" t="s">
        <v>665</v>
      </c>
      <c r="H959" s="662" t="s">
        <v>842</v>
      </c>
      <c r="I959" s="662" t="s">
        <v>843</v>
      </c>
      <c r="J959" s="662" t="s">
        <v>844</v>
      </c>
      <c r="K959" s="662" t="s">
        <v>845</v>
      </c>
      <c r="L959" s="664">
        <v>115.20877087613739</v>
      </c>
      <c r="M959" s="664">
        <v>64</v>
      </c>
      <c r="N959" s="665">
        <v>7373.3613360727932</v>
      </c>
    </row>
    <row r="960" spans="1:14" ht="14.4" customHeight="1" x14ac:dyDescent="0.3">
      <c r="A960" s="660" t="s">
        <v>586</v>
      </c>
      <c r="B960" s="661" t="s">
        <v>587</v>
      </c>
      <c r="C960" s="662" t="s">
        <v>599</v>
      </c>
      <c r="D960" s="663" t="s">
        <v>4267</v>
      </c>
      <c r="E960" s="662" t="s">
        <v>626</v>
      </c>
      <c r="F960" s="663" t="s">
        <v>4273</v>
      </c>
      <c r="G960" s="662" t="s">
        <v>665</v>
      </c>
      <c r="H960" s="662" t="s">
        <v>846</v>
      </c>
      <c r="I960" s="662" t="s">
        <v>847</v>
      </c>
      <c r="J960" s="662" t="s">
        <v>848</v>
      </c>
      <c r="K960" s="662" t="s">
        <v>849</v>
      </c>
      <c r="L960" s="664">
        <v>40.61</v>
      </c>
      <c r="M960" s="664">
        <v>2</v>
      </c>
      <c r="N960" s="665">
        <v>81.22</v>
      </c>
    </row>
    <row r="961" spans="1:14" ht="14.4" customHeight="1" x14ac:dyDescent="0.3">
      <c r="A961" s="660" t="s">
        <v>586</v>
      </c>
      <c r="B961" s="661" t="s">
        <v>587</v>
      </c>
      <c r="C961" s="662" t="s">
        <v>599</v>
      </c>
      <c r="D961" s="663" t="s">
        <v>4267</v>
      </c>
      <c r="E961" s="662" t="s">
        <v>626</v>
      </c>
      <c r="F961" s="663" t="s">
        <v>4273</v>
      </c>
      <c r="G961" s="662" t="s">
        <v>665</v>
      </c>
      <c r="H961" s="662" t="s">
        <v>3333</v>
      </c>
      <c r="I961" s="662" t="s">
        <v>3334</v>
      </c>
      <c r="J961" s="662" t="s">
        <v>3335</v>
      </c>
      <c r="K961" s="662" t="s">
        <v>3336</v>
      </c>
      <c r="L961" s="664">
        <v>89.27</v>
      </c>
      <c r="M961" s="664">
        <v>2</v>
      </c>
      <c r="N961" s="665">
        <v>178.54</v>
      </c>
    </row>
    <row r="962" spans="1:14" ht="14.4" customHeight="1" x14ac:dyDescent="0.3">
      <c r="A962" s="660" t="s">
        <v>586</v>
      </c>
      <c r="B962" s="661" t="s">
        <v>587</v>
      </c>
      <c r="C962" s="662" t="s">
        <v>599</v>
      </c>
      <c r="D962" s="663" t="s">
        <v>4267</v>
      </c>
      <c r="E962" s="662" t="s">
        <v>626</v>
      </c>
      <c r="F962" s="663" t="s">
        <v>4273</v>
      </c>
      <c r="G962" s="662" t="s">
        <v>665</v>
      </c>
      <c r="H962" s="662" t="s">
        <v>850</v>
      </c>
      <c r="I962" s="662" t="s">
        <v>851</v>
      </c>
      <c r="J962" s="662" t="s">
        <v>852</v>
      </c>
      <c r="K962" s="662" t="s">
        <v>853</v>
      </c>
      <c r="L962" s="664">
        <v>94.669909693820387</v>
      </c>
      <c r="M962" s="664">
        <v>6</v>
      </c>
      <c r="N962" s="665">
        <v>568.01945816292232</v>
      </c>
    </row>
    <row r="963" spans="1:14" ht="14.4" customHeight="1" x14ac:dyDescent="0.3">
      <c r="A963" s="660" t="s">
        <v>586</v>
      </c>
      <c r="B963" s="661" t="s">
        <v>587</v>
      </c>
      <c r="C963" s="662" t="s">
        <v>599</v>
      </c>
      <c r="D963" s="663" t="s">
        <v>4267</v>
      </c>
      <c r="E963" s="662" t="s">
        <v>626</v>
      </c>
      <c r="F963" s="663" t="s">
        <v>4273</v>
      </c>
      <c r="G963" s="662" t="s">
        <v>665</v>
      </c>
      <c r="H963" s="662" t="s">
        <v>854</v>
      </c>
      <c r="I963" s="662" t="s">
        <v>855</v>
      </c>
      <c r="J963" s="662" t="s">
        <v>856</v>
      </c>
      <c r="K963" s="662" t="s">
        <v>857</v>
      </c>
      <c r="L963" s="664">
        <v>102.40999999999997</v>
      </c>
      <c r="M963" s="664">
        <v>6</v>
      </c>
      <c r="N963" s="665">
        <v>614.45999999999981</v>
      </c>
    </row>
    <row r="964" spans="1:14" ht="14.4" customHeight="1" x14ac:dyDescent="0.3">
      <c r="A964" s="660" t="s">
        <v>586</v>
      </c>
      <c r="B964" s="661" t="s">
        <v>587</v>
      </c>
      <c r="C964" s="662" t="s">
        <v>599</v>
      </c>
      <c r="D964" s="663" t="s">
        <v>4267</v>
      </c>
      <c r="E964" s="662" t="s">
        <v>626</v>
      </c>
      <c r="F964" s="663" t="s">
        <v>4273</v>
      </c>
      <c r="G964" s="662" t="s">
        <v>665</v>
      </c>
      <c r="H964" s="662" t="s">
        <v>862</v>
      </c>
      <c r="I964" s="662" t="s">
        <v>862</v>
      </c>
      <c r="J964" s="662" t="s">
        <v>863</v>
      </c>
      <c r="K964" s="662" t="s">
        <v>864</v>
      </c>
      <c r="L964" s="664">
        <v>38.194080489185261</v>
      </c>
      <c r="M964" s="664">
        <v>320</v>
      </c>
      <c r="N964" s="665">
        <v>12222.105756539284</v>
      </c>
    </row>
    <row r="965" spans="1:14" ht="14.4" customHeight="1" x14ac:dyDescent="0.3">
      <c r="A965" s="660" t="s">
        <v>586</v>
      </c>
      <c r="B965" s="661" t="s">
        <v>587</v>
      </c>
      <c r="C965" s="662" t="s">
        <v>599</v>
      </c>
      <c r="D965" s="663" t="s">
        <v>4267</v>
      </c>
      <c r="E965" s="662" t="s">
        <v>626</v>
      </c>
      <c r="F965" s="663" t="s">
        <v>4273</v>
      </c>
      <c r="G965" s="662" t="s">
        <v>665</v>
      </c>
      <c r="H965" s="662" t="s">
        <v>869</v>
      </c>
      <c r="I965" s="662" t="s">
        <v>870</v>
      </c>
      <c r="J965" s="662" t="s">
        <v>867</v>
      </c>
      <c r="K965" s="662" t="s">
        <v>871</v>
      </c>
      <c r="L965" s="664">
        <v>237.6679524919017</v>
      </c>
      <c r="M965" s="664">
        <v>98</v>
      </c>
      <c r="N965" s="665">
        <v>23291.459344206367</v>
      </c>
    </row>
    <row r="966" spans="1:14" ht="14.4" customHeight="1" x14ac:dyDescent="0.3">
      <c r="A966" s="660" t="s">
        <v>586</v>
      </c>
      <c r="B966" s="661" t="s">
        <v>587</v>
      </c>
      <c r="C966" s="662" t="s">
        <v>599</v>
      </c>
      <c r="D966" s="663" t="s">
        <v>4267</v>
      </c>
      <c r="E966" s="662" t="s">
        <v>626</v>
      </c>
      <c r="F966" s="663" t="s">
        <v>4273</v>
      </c>
      <c r="G966" s="662" t="s">
        <v>665</v>
      </c>
      <c r="H966" s="662" t="s">
        <v>3337</v>
      </c>
      <c r="I966" s="662" t="s">
        <v>3338</v>
      </c>
      <c r="J966" s="662" t="s">
        <v>3339</v>
      </c>
      <c r="K966" s="662" t="s">
        <v>3340</v>
      </c>
      <c r="L966" s="664">
        <v>296.32</v>
      </c>
      <c r="M966" s="664">
        <v>1</v>
      </c>
      <c r="N966" s="665">
        <v>296.32</v>
      </c>
    </row>
    <row r="967" spans="1:14" ht="14.4" customHeight="1" x14ac:dyDescent="0.3">
      <c r="A967" s="660" t="s">
        <v>586</v>
      </c>
      <c r="B967" s="661" t="s">
        <v>587</v>
      </c>
      <c r="C967" s="662" t="s">
        <v>599</v>
      </c>
      <c r="D967" s="663" t="s">
        <v>4267</v>
      </c>
      <c r="E967" s="662" t="s">
        <v>626</v>
      </c>
      <c r="F967" s="663" t="s">
        <v>4273</v>
      </c>
      <c r="G967" s="662" t="s">
        <v>665</v>
      </c>
      <c r="H967" s="662" t="s">
        <v>876</v>
      </c>
      <c r="I967" s="662" t="s">
        <v>877</v>
      </c>
      <c r="J967" s="662" t="s">
        <v>878</v>
      </c>
      <c r="K967" s="662" t="s">
        <v>879</v>
      </c>
      <c r="L967" s="664">
        <v>126.02999833570526</v>
      </c>
      <c r="M967" s="664">
        <v>4</v>
      </c>
      <c r="N967" s="665">
        <v>504.11999334282103</v>
      </c>
    </row>
    <row r="968" spans="1:14" ht="14.4" customHeight="1" x14ac:dyDescent="0.3">
      <c r="A968" s="660" t="s">
        <v>586</v>
      </c>
      <c r="B968" s="661" t="s">
        <v>587</v>
      </c>
      <c r="C968" s="662" t="s">
        <v>599</v>
      </c>
      <c r="D968" s="663" t="s">
        <v>4267</v>
      </c>
      <c r="E968" s="662" t="s">
        <v>626</v>
      </c>
      <c r="F968" s="663" t="s">
        <v>4273</v>
      </c>
      <c r="G968" s="662" t="s">
        <v>665</v>
      </c>
      <c r="H968" s="662" t="s">
        <v>3341</v>
      </c>
      <c r="I968" s="662" t="s">
        <v>3342</v>
      </c>
      <c r="J968" s="662" t="s">
        <v>3343</v>
      </c>
      <c r="K968" s="662" t="s">
        <v>3344</v>
      </c>
      <c r="L968" s="664">
        <v>117.85403953013889</v>
      </c>
      <c r="M968" s="664">
        <v>3</v>
      </c>
      <c r="N968" s="665">
        <v>353.56211859041667</v>
      </c>
    </row>
    <row r="969" spans="1:14" ht="14.4" customHeight="1" x14ac:dyDescent="0.3">
      <c r="A969" s="660" t="s">
        <v>586</v>
      </c>
      <c r="B969" s="661" t="s">
        <v>587</v>
      </c>
      <c r="C969" s="662" t="s">
        <v>599</v>
      </c>
      <c r="D969" s="663" t="s">
        <v>4267</v>
      </c>
      <c r="E969" s="662" t="s">
        <v>626</v>
      </c>
      <c r="F969" s="663" t="s">
        <v>4273</v>
      </c>
      <c r="G969" s="662" t="s">
        <v>665</v>
      </c>
      <c r="H969" s="662" t="s">
        <v>3345</v>
      </c>
      <c r="I969" s="662" t="s">
        <v>3346</v>
      </c>
      <c r="J969" s="662" t="s">
        <v>3347</v>
      </c>
      <c r="K969" s="662" t="s">
        <v>3348</v>
      </c>
      <c r="L969" s="664">
        <v>118.96999999999997</v>
      </c>
      <c r="M969" s="664">
        <v>1</v>
      </c>
      <c r="N969" s="665">
        <v>118.96999999999997</v>
      </c>
    </row>
    <row r="970" spans="1:14" ht="14.4" customHeight="1" x14ac:dyDescent="0.3">
      <c r="A970" s="660" t="s">
        <v>586</v>
      </c>
      <c r="B970" s="661" t="s">
        <v>587</v>
      </c>
      <c r="C970" s="662" t="s">
        <v>599</v>
      </c>
      <c r="D970" s="663" t="s">
        <v>4267</v>
      </c>
      <c r="E970" s="662" t="s">
        <v>626</v>
      </c>
      <c r="F970" s="663" t="s">
        <v>4273</v>
      </c>
      <c r="G970" s="662" t="s">
        <v>665</v>
      </c>
      <c r="H970" s="662" t="s">
        <v>903</v>
      </c>
      <c r="I970" s="662" t="s">
        <v>904</v>
      </c>
      <c r="J970" s="662" t="s">
        <v>905</v>
      </c>
      <c r="K970" s="662" t="s">
        <v>906</v>
      </c>
      <c r="L970" s="664">
        <v>45.229650678340931</v>
      </c>
      <c r="M970" s="664">
        <v>5</v>
      </c>
      <c r="N970" s="665">
        <v>226.14825339170466</v>
      </c>
    </row>
    <row r="971" spans="1:14" ht="14.4" customHeight="1" x14ac:dyDescent="0.3">
      <c r="A971" s="660" t="s">
        <v>586</v>
      </c>
      <c r="B971" s="661" t="s">
        <v>587</v>
      </c>
      <c r="C971" s="662" t="s">
        <v>599</v>
      </c>
      <c r="D971" s="663" t="s">
        <v>4267</v>
      </c>
      <c r="E971" s="662" t="s">
        <v>626</v>
      </c>
      <c r="F971" s="663" t="s">
        <v>4273</v>
      </c>
      <c r="G971" s="662" t="s">
        <v>665</v>
      </c>
      <c r="H971" s="662" t="s">
        <v>923</v>
      </c>
      <c r="I971" s="662" t="s">
        <v>924</v>
      </c>
      <c r="J971" s="662" t="s">
        <v>925</v>
      </c>
      <c r="K971" s="662" t="s">
        <v>926</v>
      </c>
      <c r="L971" s="664">
        <v>339.95578306557928</v>
      </c>
      <c r="M971" s="664">
        <v>10</v>
      </c>
      <c r="N971" s="665">
        <v>3399.5578306557927</v>
      </c>
    </row>
    <row r="972" spans="1:14" ht="14.4" customHeight="1" x14ac:dyDescent="0.3">
      <c r="A972" s="660" t="s">
        <v>586</v>
      </c>
      <c r="B972" s="661" t="s">
        <v>587</v>
      </c>
      <c r="C972" s="662" t="s">
        <v>599</v>
      </c>
      <c r="D972" s="663" t="s">
        <v>4267</v>
      </c>
      <c r="E972" s="662" t="s">
        <v>626</v>
      </c>
      <c r="F972" s="663" t="s">
        <v>4273</v>
      </c>
      <c r="G972" s="662" t="s">
        <v>665</v>
      </c>
      <c r="H972" s="662" t="s">
        <v>3349</v>
      </c>
      <c r="I972" s="662" t="s">
        <v>3350</v>
      </c>
      <c r="J972" s="662" t="s">
        <v>3351</v>
      </c>
      <c r="K972" s="662" t="s">
        <v>3352</v>
      </c>
      <c r="L972" s="664">
        <v>254.28</v>
      </c>
      <c r="M972" s="664">
        <v>1</v>
      </c>
      <c r="N972" s="665">
        <v>254.28</v>
      </c>
    </row>
    <row r="973" spans="1:14" ht="14.4" customHeight="1" x14ac:dyDescent="0.3">
      <c r="A973" s="660" t="s">
        <v>586</v>
      </c>
      <c r="B973" s="661" t="s">
        <v>587</v>
      </c>
      <c r="C973" s="662" t="s">
        <v>599</v>
      </c>
      <c r="D973" s="663" t="s">
        <v>4267</v>
      </c>
      <c r="E973" s="662" t="s">
        <v>626</v>
      </c>
      <c r="F973" s="663" t="s">
        <v>4273</v>
      </c>
      <c r="G973" s="662" t="s">
        <v>665</v>
      </c>
      <c r="H973" s="662" t="s">
        <v>934</v>
      </c>
      <c r="I973" s="662" t="s">
        <v>935</v>
      </c>
      <c r="J973" s="662" t="s">
        <v>936</v>
      </c>
      <c r="K973" s="662" t="s">
        <v>937</v>
      </c>
      <c r="L973" s="664">
        <v>57.039918978385913</v>
      </c>
      <c r="M973" s="664">
        <v>3</v>
      </c>
      <c r="N973" s="665">
        <v>171.11975693515774</v>
      </c>
    </row>
    <row r="974" spans="1:14" ht="14.4" customHeight="1" x14ac:dyDescent="0.3">
      <c r="A974" s="660" t="s">
        <v>586</v>
      </c>
      <c r="B974" s="661" t="s">
        <v>587</v>
      </c>
      <c r="C974" s="662" t="s">
        <v>599</v>
      </c>
      <c r="D974" s="663" t="s">
        <v>4267</v>
      </c>
      <c r="E974" s="662" t="s">
        <v>626</v>
      </c>
      <c r="F974" s="663" t="s">
        <v>4273</v>
      </c>
      <c r="G974" s="662" t="s">
        <v>665</v>
      </c>
      <c r="H974" s="662" t="s">
        <v>942</v>
      </c>
      <c r="I974" s="662" t="s">
        <v>943</v>
      </c>
      <c r="J974" s="662" t="s">
        <v>944</v>
      </c>
      <c r="K974" s="662" t="s">
        <v>945</v>
      </c>
      <c r="L974" s="664">
        <v>331.02751720583149</v>
      </c>
      <c r="M974" s="664">
        <v>21</v>
      </c>
      <c r="N974" s="665">
        <v>6951.5778613224611</v>
      </c>
    </row>
    <row r="975" spans="1:14" ht="14.4" customHeight="1" x14ac:dyDescent="0.3">
      <c r="A975" s="660" t="s">
        <v>586</v>
      </c>
      <c r="B975" s="661" t="s">
        <v>587</v>
      </c>
      <c r="C975" s="662" t="s">
        <v>599</v>
      </c>
      <c r="D975" s="663" t="s">
        <v>4267</v>
      </c>
      <c r="E975" s="662" t="s">
        <v>626</v>
      </c>
      <c r="F975" s="663" t="s">
        <v>4273</v>
      </c>
      <c r="G975" s="662" t="s">
        <v>665</v>
      </c>
      <c r="H975" s="662" t="s">
        <v>946</v>
      </c>
      <c r="I975" s="662" t="s">
        <v>947</v>
      </c>
      <c r="J975" s="662" t="s">
        <v>948</v>
      </c>
      <c r="K975" s="662" t="s">
        <v>949</v>
      </c>
      <c r="L975" s="664">
        <v>192.84</v>
      </c>
      <c r="M975" s="664">
        <v>2</v>
      </c>
      <c r="N975" s="665">
        <v>385.68</v>
      </c>
    </row>
    <row r="976" spans="1:14" ht="14.4" customHeight="1" x14ac:dyDescent="0.3">
      <c r="A976" s="660" t="s">
        <v>586</v>
      </c>
      <c r="B976" s="661" t="s">
        <v>587</v>
      </c>
      <c r="C976" s="662" t="s">
        <v>599</v>
      </c>
      <c r="D976" s="663" t="s">
        <v>4267</v>
      </c>
      <c r="E976" s="662" t="s">
        <v>626</v>
      </c>
      <c r="F976" s="663" t="s">
        <v>4273</v>
      </c>
      <c r="G976" s="662" t="s">
        <v>665</v>
      </c>
      <c r="H976" s="662" t="s">
        <v>950</v>
      </c>
      <c r="I976" s="662" t="s">
        <v>951</v>
      </c>
      <c r="J976" s="662" t="s">
        <v>952</v>
      </c>
      <c r="K976" s="662" t="s">
        <v>953</v>
      </c>
      <c r="L976" s="664">
        <v>46</v>
      </c>
      <c r="M976" s="664">
        <v>5</v>
      </c>
      <c r="N976" s="665">
        <v>230</v>
      </c>
    </row>
    <row r="977" spans="1:14" ht="14.4" customHeight="1" x14ac:dyDescent="0.3">
      <c r="A977" s="660" t="s">
        <v>586</v>
      </c>
      <c r="B977" s="661" t="s">
        <v>587</v>
      </c>
      <c r="C977" s="662" t="s">
        <v>599</v>
      </c>
      <c r="D977" s="663" t="s">
        <v>4267</v>
      </c>
      <c r="E977" s="662" t="s">
        <v>626</v>
      </c>
      <c r="F977" s="663" t="s">
        <v>4273</v>
      </c>
      <c r="G977" s="662" t="s">
        <v>665</v>
      </c>
      <c r="H977" s="662" t="s">
        <v>954</v>
      </c>
      <c r="I977" s="662" t="s">
        <v>955</v>
      </c>
      <c r="J977" s="662" t="s">
        <v>956</v>
      </c>
      <c r="K977" s="662" t="s">
        <v>957</v>
      </c>
      <c r="L977" s="664">
        <v>9.2435840794207316</v>
      </c>
      <c r="M977" s="664">
        <v>570</v>
      </c>
      <c r="N977" s="665">
        <v>5268.842925269817</v>
      </c>
    </row>
    <row r="978" spans="1:14" ht="14.4" customHeight="1" x14ac:dyDescent="0.3">
      <c r="A978" s="660" t="s">
        <v>586</v>
      </c>
      <c r="B978" s="661" t="s">
        <v>587</v>
      </c>
      <c r="C978" s="662" t="s">
        <v>599</v>
      </c>
      <c r="D978" s="663" t="s">
        <v>4267</v>
      </c>
      <c r="E978" s="662" t="s">
        <v>626</v>
      </c>
      <c r="F978" s="663" t="s">
        <v>4273</v>
      </c>
      <c r="G978" s="662" t="s">
        <v>665</v>
      </c>
      <c r="H978" s="662" t="s">
        <v>962</v>
      </c>
      <c r="I978" s="662" t="s">
        <v>963</v>
      </c>
      <c r="J978" s="662" t="s">
        <v>781</v>
      </c>
      <c r="K978" s="662" t="s">
        <v>964</v>
      </c>
      <c r="L978" s="664">
        <v>22.507648111245143</v>
      </c>
      <c r="M978" s="664">
        <v>42</v>
      </c>
      <c r="N978" s="665">
        <v>945.32122067229602</v>
      </c>
    </row>
    <row r="979" spans="1:14" ht="14.4" customHeight="1" x14ac:dyDescent="0.3">
      <c r="A979" s="660" t="s">
        <v>586</v>
      </c>
      <c r="B979" s="661" t="s">
        <v>587</v>
      </c>
      <c r="C979" s="662" t="s">
        <v>599</v>
      </c>
      <c r="D979" s="663" t="s">
        <v>4267</v>
      </c>
      <c r="E979" s="662" t="s">
        <v>626</v>
      </c>
      <c r="F979" s="663" t="s">
        <v>4273</v>
      </c>
      <c r="G979" s="662" t="s">
        <v>665</v>
      </c>
      <c r="H979" s="662" t="s">
        <v>3353</v>
      </c>
      <c r="I979" s="662" t="s">
        <v>3354</v>
      </c>
      <c r="J979" s="662" t="s">
        <v>3355</v>
      </c>
      <c r="K979" s="662"/>
      <c r="L979" s="664">
        <v>102.43666666666665</v>
      </c>
      <c r="M979" s="664">
        <v>3</v>
      </c>
      <c r="N979" s="665">
        <v>307.30999999999995</v>
      </c>
    </row>
    <row r="980" spans="1:14" ht="14.4" customHeight="1" x14ac:dyDescent="0.3">
      <c r="A980" s="660" t="s">
        <v>586</v>
      </c>
      <c r="B980" s="661" t="s">
        <v>587</v>
      </c>
      <c r="C980" s="662" t="s">
        <v>599</v>
      </c>
      <c r="D980" s="663" t="s">
        <v>4267</v>
      </c>
      <c r="E980" s="662" t="s">
        <v>626</v>
      </c>
      <c r="F980" s="663" t="s">
        <v>4273</v>
      </c>
      <c r="G980" s="662" t="s">
        <v>665</v>
      </c>
      <c r="H980" s="662" t="s">
        <v>969</v>
      </c>
      <c r="I980" s="662" t="s">
        <v>970</v>
      </c>
      <c r="J980" s="662" t="s">
        <v>971</v>
      </c>
      <c r="K980" s="662" t="s">
        <v>972</v>
      </c>
      <c r="L980" s="664">
        <v>64.939801877380859</v>
      </c>
      <c r="M980" s="664">
        <v>2</v>
      </c>
      <c r="N980" s="665">
        <v>129.87960375476172</v>
      </c>
    </row>
    <row r="981" spans="1:14" ht="14.4" customHeight="1" x14ac:dyDescent="0.3">
      <c r="A981" s="660" t="s">
        <v>586</v>
      </c>
      <c r="B981" s="661" t="s">
        <v>587</v>
      </c>
      <c r="C981" s="662" t="s">
        <v>599</v>
      </c>
      <c r="D981" s="663" t="s">
        <v>4267</v>
      </c>
      <c r="E981" s="662" t="s">
        <v>626</v>
      </c>
      <c r="F981" s="663" t="s">
        <v>4273</v>
      </c>
      <c r="G981" s="662" t="s">
        <v>665</v>
      </c>
      <c r="H981" s="662" t="s">
        <v>973</v>
      </c>
      <c r="I981" s="662" t="s">
        <v>974</v>
      </c>
      <c r="J981" s="662" t="s">
        <v>975</v>
      </c>
      <c r="K981" s="662" t="s">
        <v>976</v>
      </c>
      <c r="L981" s="664">
        <v>77.108435094789627</v>
      </c>
      <c r="M981" s="664">
        <v>36</v>
      </c>
      <c r="N981" s="665">
        <v>2775.9036634124263</v>
      </c>
    </row>
    <row r="982" spans="1:14" ht="14.4" customHeight="1" x14ac:dyDescent="0.3">
      <c r="A982" s="660" t="s">
        <v>586</v>
      </c>
      <c r="B982" s="661" t="s">
        <v>587</v>
      </c>
      <c r="C982" s="662" t="s">
        <v>599</v>
      </c>
      <c r="D982" s="663" t="s">
        <v>4267</v>
      </c>
      <c r="E982" s="662" t="s">
        <v>626</v>
      </c>
      <c r="F982" s="663" t="s">
        <v>4273</v>
      </c>
      <c r="G982" s="662" t="s">
        <v>665</v>
      </c>
      <c r="H982" s="662" t="s">
        <v>977</v>
      </c>
      <c r="I982" s="662" t="s">
        <v>978</v>
      </c>
      <c r="J982" s="662" t="s">
        <v>979</v>
      </c>
      <c r="K982" s="662" t="s">
        <v>980</v>
      </c>
      <c r="L982" s="664">
        <v>101.4232388418794</v>
      </c>
      <c r="M982" s="664">
        <v>14</v>
      </c>
      <c r="N982" s="665">
        <v>1419.9253437863115</v>
      </c>
    </row>
    <row r="983" spans="1:14" ht="14.4" customHeight="1" x14ac:dyDescent="0.3">
      <c r="A983" s="660" t="s">
        <v>586</v>
      </c>
      <c r="B983" s="661" t="s">
        <v>587</v>
      </c>
      <c r="C983" s="662" t="s">
        <v>599</v>
      </c>
      <c r="D983" s="663" t="s">
        <v>4267</v>
      </c>
      <c r="E983" s="662" t="s">
        <v>626</v>
      </c>
      <c r="F983" s="663" t="s">
        <v>4273</v>
      </c>
      <c r="G983" s="662" t="s">
        <v>665</v>
      </c>
      <c r="H983" s="662" t="s">
        <v>981</v>
      </c>
      <c r="I983" s="662" t="s">
        <v>982</v>
      </c>
      <c r="J983" s="662" t="s">
        <v>979</v>
      </c>
      <c r="K983" s="662" t="s">
        <v>983</v>
      </c>
      <c r="L983" s="664">
        <v>157.9135930419632</v>
      </c>
      <c r="M983" s="664">
        <v>24</v>
      </c>
      <c r="N983" s="665">
        <v>3789.9262330071169</v>
      </c>
    </row>
    <row r="984" spans="1:14" ht="14.4" customHeight="1" x14ac:dyDescent="0.3">
      <c r="A984" s="660" t="s">
        <v>586</v>
      </c>
      <c r="B984" s="661" t="s">
        <v>587</v>
      </c>
      <c r="C984" s="662" t="s">
        <v>599</v>
      </c>
      <c r="D984" s="663" t="s">
        <v>4267</v>
      </c>
      <c r="E984" s="662" t="s">
        <v>626</v>
      </c>
      <c r="F984" s="663" t="s">
        <v>4273</v>
      </c>
      <c r="G984" s="662" t="s">
        <v>665</v>
      </c>
      <c r="H984" s="662" t="s">
        <v>984</v>
      </c>
      <c r="I984" s="662" t="s">
        <v>985</v>
      </c>
      <c r="J984" s="662" t="s">
        <v>986</v>
      </c>
      <c r="K984" s="662" t="s">
        <v>987</v>
      </c>
      <c r="L984" s="664">
        <v>102.65666666666668</v>
      </c>
      <c r="M984" s="664">
        <v>3</v>
      </c>
      <c r="N984" s="665">
        <v>307.97000000000003</v>
      </c>
    </row>
    <row r="985" spans="1:14" ht="14.4" customHeight="1" x14ac:dyDescent="0.3">
      <c r="A985" s="660" t="s">
        <v>586</v>
      </c>
      <c r="B985" s="661" t="s">
        <v>587</v>
      </c>
      <c r="C985" s="662" t="s">
        <v>599</v>
      </c>
      <c r="D985" s="663" t="s">
        <v>4267</v>
      </c>
      <c r="E985" s="662" t="s">
        <v>626</v>
      </c>
      <c r="F985" s="663" t="s">
        <v>4273</v>
      </c>
      <c r="G985" s="662" t="s">
        <v>665</v>
      </c>
      <c r="H985" s="662" t="s">
        <v>988</v>
      </c>
      <c r="I985" s="662" t="s">
        <v>989</v>
      </c>
      <c r="J985" s="662" t="s">
        <v>990</v>
      </c>
      <c r="K985" s="662" t="s">
        <v>991</v>
      </c>
      <c r="L985" s="664">
        <v>67.854050745726184</v>
      </c>
      <c r="M985" s="664">
        <v>20</v>
      </c>
      <c r="N985" s="665">
        <v>1357.0810149145236</v>
      </c>
    </row>
    <row r="986" spans="1:14" ht="14.4" customHeight="1" x14ac:dyDescent="0.3">
      <c r="A986" s="660" t="s">
        <v>586</v>
      </c>
      <c r="B986" s="661" t="s">
        <v>587</v>
      </c>
      <c r="C986" s="662" t="s">
        <v>599</v>
      </c>
      <c r="D986" s="663" t="s">
        <v>4267</v>
      </c>
      <c r="E986" s="662" t="s">
        <v>626</v>
      </c>
      <c r="F986" s="663" t="s">
        <v>4273</v>
      </c>
      <c r="G986" s="662" t="s">
        <v>665</v>
      </c>
      <c r="H986" s="662" t="s">
        <v>996</v>
      </c>
      <c r="I986" s="662" t="s">
        <v>997</v>
      </c>
      <c r="J986" s="662" t="s">
        <v>998</v>
      </c>
      <c r="K986" s="662"/>
      <c r="L986" s="664">
        <v>198.99956917880451</v>
      </c>
      <c r="M986" s="664">
        <v>2</v>
      </c>
      <c r="N986" s="665">
        <v>397.99913835760901</v>
      </c>
    </row>
    <row r="987" spans="1:14" ht="14.4" customHeight="1" x14ac:dyDescent="0.3">
      <c r="A987" s="660" t="s">
        <v>586</v>
      </c>
      <c r="B987" s="661" t="s">
        <v>587</v>
      </c>
      <c r="C987" s="662" t="s">
        <v>599</v>
      </c>
      <c r="D987" s="663" t="s">
        <v>4267</v>
      </c>
      <c r="E987" s="662" t="s">
        <v>626</v>
      </c>
      <c r="F987" s="663" t="s">
        <v>4273</v>
      </c>
      <c r="G987" s="662" t="s">
        <v>665</v>
      </c>
      <c r="H987" s="662" t="s">
        <v>999</v>
      </c>
      <c r="I987" s="662" t="s">
        <v>1000</v>
      </c>
      <c r="J987" s="662" t="s">
        <v>1001</v>
      </c>
      <c r="K987" s="662" t="s">
        <v>1002</v>
      </c>
      <c r="L987" s="664">
        <v>83.863399253614361</v>
      </c>
      <c r="M987" s="664">
        <v>3</v>
      </c>
      <c r="N987" s="665">
        <v>251.59019776084307</v>
      </c>
    </row>
    <row r="988" spans="1:14" ht="14.4" customHeight="1" x14ac:dyDescent="0.3">
      <c r="A988" s="660" t="s">
        <v>586</v>
      </c>
      <c r="B988" s="661" t="s">
        <v>587</v>
      </c>
      <c r="C988" s="662" t="s">
        <v>599</v>
      </c>
      <c r="D988" s="663" t="s">
        <v>4267</v>
      </c>
      <c r="E988" s="662" t="s">
        <v>626</v>
      </c>
      <c r="F988" s="663" t="s">
        <v>4273</v>
      </c>
      <c r="G988" s="662" t="s">
        <v>665</v>
      </c>
      <c r="H988" s="662" t="s">
        <v>1026</v>
      </c>
      <c r="I988" s="662" t="s">
        <v>1027</v>
      </c>
      <c r="J988" s="662" t="s">
        <v>1028</v>
      </c>
      <c r="K988" s="662" t="s">
        <v>1029</v>
      </c>
      <c r="L988" s="664">
        <v>97.869999999999976</v>
      </c>
      <c r="M988" s="664">
        <v>5</v>
      </c>
      <c r="N988" s="665">
        <v>489.34999999999991</v>
      </c>
    </row>
    <row r="989" spans="1:14" ht="14.4" customHeight="1" x14ac:dyDescent="0.3">
      <c r="A989" s="660" t="s">
        <v>586</v>
      </c>
      <c r="B989" s="661" t="s">
        <v>587</v>
      </c>
      <c r="C989" s="662" t="s">
        <v>599</v>
      </c>
      <c r="D989" s="663" t="s">
        <v>4267</v>
      </c>
      <c r="E989" s="662" t="s">
        <v>626</v>
      </c>
      <c r="F989" s="663" t="s">
        <v>4273</v>
      </c>
      <c r="G989" s="662" t="s">
        <v>665</v>
      </c>
      <c r="H989" s="662" t="s">
        <v>1034</v>
      </c>
      <c r="I989" s="662" t="s">
        <v>1035</v>
      </c>
      <c r="J989" s="662" t="s">
        <v>1036</v>
      </c>
      <c r="K989" s="662" t="s">
        <v>1037</v>
      </c>
      <c r="L989" s="664">
        <v>121.98406439468015</v>
      </c>
      <c r="M989" s="664">
        <v>5</v>
      </c>
      <c r="N989" s="665">
        <v>609.92032197340075</v>
      </c>
    </row>
    <row r="990" spans="1:14" ht="14.4" customHeight="1" x14ac:dyDescent="0.3">
      <c r="A990" s="660" t="s">
        <v>586</v>
      </c>
      <c r="B990" s="661" t="s">
        <v>587</v>
      </c>
      <c r="C990" s="662" t="s">
        <v>599</v>
      </c>
      <c r="D990" s="663" t="s">
        <v>4267</v>
      </c>
      <c r="E990" s="662" t="s">
        <v>626</v>
      </c>
      <c r="F990" s="663" t="s">
        <v>4273</v>
      </c>
      <c r="G990" s="662" t="s">
        <v>665</v>
      </c>
      <c r="H990" s="662" t="s">
        <v>1038</v>
      </c>
      <c r="I990" s="662" t="s">
        <v>1039</v>
      </c>
      <c r="J990" s="662" t="s">
        <v>1040</v>
      </c>
      <c r="K990" s="662" t="s">
        <v>1041</v>
      </c>
      <c r="L990" s="664">
        <v>51.06996495560162</v>
      </c>
      <c r="M990" s="664">
        <v>2</v>
      </c>
      <c r="N990" s="665">
        <v>102.13992991120324</v>
      </c>
    </row>
    <row r="991" spans="1:14" ht="14.4" customHeight="1" x14ac:dyDescent="0.3">
      <c r="A991" s="660" t="s">
        <v>586</v>
      </c>
      <c r="B991" s="661" t="s">
        <v>587</v>
      </c>
      <c r="C991" s="662" t="s">
        <v>599</v>
      </c>
      <c r="D991" s="663" t="s">
        <v>4267</v>
      </c>
      <c r="E991" s="662" t="s">
        <v>626</v>
      </c>
      <c r="F991" s="663" t="s">
        <v>4273</v>
      </c>
      <c r="G991" s="662" t="s">
        <v>665</v>
      </c>
      <c r="H991" s="662" t="s">
        <v>1042</v>
      </c>
      <c r="I991" s="662" t="s">
        <v>1043</v>
      </c>
      <c r="J991" s="662" t="s">
        <v>1044</v>
      </c>
      <c r="K991" s="662" t="s">
        <v>1045</v>
      </c>
      <c r="L991" s="664">
        <v>71.933333333333337</v>
      </c>
      <c r="M991" s="664">
        <v>9</v>
      </c>
      <c r="N991" s="665">
        <v>647.40000000000009</v>
      </c>
    </row>
    <row r="992" spans="1:14" ht="14.4" customHeight="1" x14ac:dyDescent="0.3">
      <c r="A992" s="660" t="s">
        <v>586</v>
      </c>
      <c r="B992" s="661" t="s">
        <v>587</v>
      </c>
      <c r="C992" s="662" t="s">
        <v>599</v>
      </c>
      <c r="D992" s="663" t="s">
        <v>4267</v>
      </c>
      <c r="E992" s="662" t="s">
        <v>626</v>
      </c>
      <c r="F992" s="663" t="s">
        <v>4273</v>
      </c>
      <c r="G992" s="662" t="s">
        <v>665</v>
      </c>
      <c r="H992" s="662" t="s">
        <v>3356</v>
      </c>
      <c r="I992" s="662" t="s">
        <v>3357</v>
      </c>
      <c r="J992" s="662" t="s">
        <v>3358</v>
      </c>
      <c r="K992" s="662" t="s">
        <v>3359</v>
      </c>
      <c r="L992" s="664">
        <v>75.310332319235002</v>
      </c>
      <c r="M992" s="664">
        <v>1</v>
      </c>
      <c r="N992" s="665">
        <v>75.310332319235002</v>
      </c>
    </row>
    <row r="993" spans="1:14" ht="14.4" customHeight="1" x14ac:dyDescent="0.3">
      <c r="A993" s="660" t="s">
        <v>586</v>
      </c>
      <c r="B993" s="661" t="s">
        <v>587</v>
      </c>
      <c r="C993" s="662" t="s">
        <v>599</v>
      </c>
      <c r="D993" s="663" t="s">
        <v>4267</v>
      </c>
      <c r="E993" s="662" t="s">
        <v>626</v>
      </c>
      <c r="F993" s="663" t="s">
        <v>4273</v>
      </c>
      <c r="G993" s="662" t="s">
        <v>665</v>
      </c>
      <c r="H993" s="662" t="s">
        <v>1054</v>
      </c>
      <c r="I993" s="662" t="s">
        <v>1055</v>
      </c>
      <c r="J993" s="662" t="s">
        <v>1056</v>
      </c>
      <c r="K993" s="662" t="s">
        <v>1057</v>
      </c>
      <c r="L993" s="664">
        <v>108.44200000000001</v>
      </c>
      <c r="M993" s="664">
        <v>10</v>
      </c>
      <c r="N993" s="665">
        <v>1084.42</v>
      </c>
    </row>
    <row r="994" spans="1:14" ht="14.4" customHeight="1" x14ac:dyDescent="0.3">
      <c r="A994" s="660" t="s">
        <v>586</v>
      </c>
      <c r="B994" s="661" t="s">
        <v>587</v>
      </c>
      <c r="C994" s="662" t="s">
        <v>599</v>
      </c>
      <c r="D994" s="663" t="s">
        <v>4267</v>
      </c>
      <c r="E994" s="662" t="s">
        <v>626</v>
      </c>
      <c r="F994" s="663" t="s">
        <v>4273</v>
      </c>
      <c r="G994" s="662" t="s">
        <v>665</v>
      </c>
      <c r="H994" s="662" t="s">
        <v>3360</v>
      </c>
      <c r="I994" s="662" t="s">
        <v>3361</v>
      </c>
      <c r="J994" s="662" t="s">
        <v>3362</v>
      </c>
      <c r="K994" s="662" t="s">
        <v>3363</v>
      </c>
      <c r="L994" s="664">
        <v>167.82958845425418</v>
      </c>
      <c r="M994" s="664">
        <v>63</v>
      </c>
      <c r="N994" s="665">
        <v>10573.264072618013</v>
      </c>
    </row>
    <row r="995" spans="1:14" ht="14.4" customHeight="1" x14ac:dyDescent="0.3">
      <c r="A995" s="660" t="s">
        <v>586</v>
      </c>
      <c r="B995" s="661" t="s">
        <v>587</v>
      </c>
      <c r="C995" s="662" t="s">
        <v>599</v>
      </c>
      <c r="D995" s="663" t="s">
        <v>4267</v>
      </c>
      <c r="E995" s="662" t="s">
        <v>626</v>
      </c>
      <c r="F995" s="663" t="s">
        <v>4273</v>
      </c>
      <c r="G995" s="662" t="s">
        <v>665</v>
      </c>
      <c r="H995" s="662" t="s">
        <v>3364</v>
      </c>
      <c r="I995" s="662" t="s">
        <v>3365</v>
      </c>
      <c r="J995" s="662" t="s">
        <v>1028</v>
      </c>
      <c r="K995" s="662" t="s">
        <v>3366</v>
      </c>
      <c r="L995" s="664">
        <v>189.34</v>
      </c>
      <c r="M995" s="664">
        <v>2</v>
      </c>
      <c r="N995" s="665">
        <v>378.68</v>
      </c>
    </row>
    <row r="996" spans="1:14" ht="14.4" customHeight="1" x14ac:dyDescent="0.3">
      <c r="A996" s="660" t="s">
        <v>586</v>
      </c>
      <c r="B996" s="661" t="s">
        <v>587</v>
      </c>
      <c r="C996" s="662" t="s">
        <v>599</v>
      </c>
      <c r="D996" s="663" t="s">
        <v>4267</v>
      </c>
      <c r="E996" s="662" t="s">
        <v>626</v>
      </c>
      <c r="F996" s="663" t="s">
        <v>4273</v>
      </c>
      <c r="G996" s="662" t="s">
        <v>665</v>
      </c>
      <c r="H996" s="662" t="s">
        <v>3367</v>
      </c>
      <c r="I996" s="662" t="s">
        <v>3368</v>
      </c>
      <c r="J996" s="662" t="s">
        <v>3369</v>
      </c>
      <c r="K996" s="662" t="s">
        <v>3370</v>
      </c>
      <c r="L996" s="664">
        <v>157.78999999999994</v>
      </c>
      <c r="M996" s="664">
        <v>1</v>
      </c>
      <c r="N996" s="665">
        <v>157.78999999999994</v>
      </c>
    </row>
    <row r="997" spans="1:14" ht="14.4" customHeight="1" x14ac:dyDescent="0.3">
      <c r="A997" s="660" t="s">
        <v>586</v>
      </c>
      <c r="B997" s="661" t="s">
        <v>587</v>
      </c>
      <c r="C997" s="662" t="s">
        <v>599</v>
      </c>
      <c r="D997" s="663" t="s">
        <v>4267</v>
      </c>
      <c r="E997" s="662" t="s">
        <v>626</v>
      </c>
      <c r="F997" s="663" t="s">
        <v>4273</v>
      </c>
      <c r="G997" s="662" t="s">
        <v>665</v>
      </c>
      <c r="H997" s="662" t="s">
        <v>3371</v>
      </c>
      <c r="I997" s="662" t="s">
        <v>3372</v>
      </c>
      <c r="J997" s="662" t="s">
        <v>3373</v>
      </c>
      <c r="K997" s="662" t="s">
        <v>3374</v>
      </c>
      <c r="L997" s="664">
        <v>376.02961435208567</v>
      </c>
      <c r="M997" s="664">
        <v>3</v>
      </c>
      <c r="N997" s="665">
        <v>1128.088843056257</v>
      </c>
    </row>
    <row r="998" spans="1:14" ht="14.4" customHeight="1" x14ac:dyDescent="0.3">
      <c r="A998" s="660" t="s">
        <v>586</v>
      </c>
      <c r="B998" s="661" t="s">
        <v>587</v>
      </c>
      <c r="C998" s="662" t="s">
        <v>599</v>
      </c>
      <c r="D998" s="663" t="s">
        <v>4267</v>
      </c>
      <c r="E998" s="662" t="s">
        <v>626</v>
      </c>
      <c r="F998" s="663" t="s">
        <v>4273</v>
      </c>
      <c r="G998" s="662" t="s">
        <v>665</v>
      </c>
      <c r="H998" s="662" t="s">
        <v>1066</v>
      </c>
      <c r="I998" s="662" t="s">
        <v>1067</v>
      </c>
      <c r="J998" s="662" t="s">
        <v>1068</v>
      </c>
      <c r="K998" s="662" t="s">
        <v>1069</v>
      </c>
      <c r="L998" s="664">
        <v>67.077876895613727</v>
      </c>
      <c r="M998" s="664">
        <v>52</v>
      </c>
      <c r="N998" s="665">
        <v>3488.049598571914</v>
      </c>
    </row>
    <row r="999" spans="1:14" ht="14.4" customHeight="1" x14ac:dyDescent="0.3">
      <c r="A999" s="660" t="s">
        <v>586</v>
      </c>
      <c r="B999" s="661" t="s">
        <v>587</v>
      </c>
      <c r="C999" s="662" t="s">
        <v>599</v>
      </c>
      <c r="D999" s="663" t="s">
        <v>4267</v>
      </c>
      <c r="E999" s="662" t="s">
        <v>626</v>
      </c>
      <c r="F999" s="663" t="s">
        <v>4273</v>
      </c>
      <c r="G999" s="662" t="s">
        <v>665</v>
      </c>
      <c r="H999" s="662" t="s">
        <v>1070</v>
      </c>
      <c r="I999" s="662" t="s">
        <v>1071</v>
      </c>
      <c r="J999" s="662" t="s">
        <v>1072</v>
      </c>
      <c r="K999" s="662" t="s">
        <v>1073</v>
      </c>
      <c r="L999" s="664">
        <v>134.36999999999998</v>
      </c>
      <c r="M999" s="664">
        <v>1</v>
      </c>
      <c r="N999" s="665">
        <v>134.36999999999998</v>
      </c>
    </row>
    <row r="1000" spans="1:14" ht="14.4" customHeight="1" x14ac:dyDescent="0.3">
      <c r="A1000" s="660" t="s">
        <v>586</v>
      </c>
      <c r="B1000" s="661" t="s">
        <v>587</v>
      </c>
      <c r="C1000" s="662" t="s">
        <v>599</v>
      </c>
      <c r="D1000" s="663" t="s">
        <v>4267</v>
      </c>
      <c r="E1000" s="662" t="s">
        <v>626</v>
      </c>
      <c r="F1000" s="663" t="s">
        <v>4273</v>
      </c>
      <c r="G1000" s="662" t="s">
        <v>665</v>
      </c>
      <c r="H1000" s="662" t="s">
        <v>3375</v>
      </c>
      <c r="I1000" s="662" t="s">
        <v>3376</v>
      </c>
      <c r="J1000" s="662" t="s">
        <v>3377</v>
      </c>
      <c r="K1000" s="662" t="s">
        <v>3378</v>
      </c>
      <c r="L1000" s="664">
        <v>105.8103293084487</v>
      </c>
      <c r="M1000" s="664">
        <v>2</v>
      </c>
      <c r="N1000" s="665">
        <v>211.6206586168974</v>
      </c>
    </row>
    <row r="1001" spans="1:14" ht="14.4" customHeight="1" x14ac:dyDescent="0.3">
      <c r="A1001" s="660" t="s">
        <v>586</v>
      </c>
      <c r="B1001" s="661" t="s">
        <v>587</v>
      </c>
      <c r="C1001" s="662" t="s">
        <v>599</v>
      </c>
      <c r="D1001" s="663" t="s">
        <v>4267</v>
      </c>
      <c r="E1001" s="662" t="s">
        <v>626</v>
      </c>
      <c r="F1001" s="663" t="s">
        <v>4273</v>
      </c>
      <c r="G1001" s="662" t="s">
        <v>665</v>
      </c>
      <c r="H1001" s="662" t="s">
        <v>1078</v>
      </c>
      <c r="I1001" s="662" t="s">
        <v>1079</v>
      </c>
      <c r="J1001" s="662" t="s">
        <v>1080</v>
      </c>
      <c r="K1001" s="662" t="s">
        <v>1081</v>
      </c>
      <c r="L1001" s="664">
        <v>121.91916818381311</v>
      </c>
      <c r="M1001" s="664">
        <v>11</v>
      </c>
      <c r="N1001" s="665">
        <v>1341.1108500219443</v>
      </c>
    </row>
    <row r="1002" spans="1:14" ht="14.4" customHeight="1" x14ac:dyDescent="0.3">
      <c r="A1002" s="660" t="s">
        <v>586</v>
      </c>
      <c r="B1002" s="661" t="s">
        <v>587</v>
      </c>
      <c r="C1002" s="662" t="s">
        <v>599</v>
      </c>
      <c r="D1002" s="663" t="s">
        <v>4267</v>
      </c>
      <c r="E1002" s="662" t="s">
        <v>626</v>
      </c>
      <c r="F1002" s="663" t="s">
        <v>4273</v>
      </c>
      <c r="G1002" s="662" t="s">
        <v>665</v>
      </c>
      <c r="H1002" s="662" t="s">
        <v>1086</v>
      </c>
      <c r="I1002" s="662" t="s">
        <v>1087</v>
      </c>
      <c r="J1002" s="662" t="s">
        <v>1088</v>
      </c>
      <c r="K1002" s="662" t="s">
        <v>1089</v>
      </c>
      <c r="L1002" s="664">
        <v>126.68461149995574</v>
      </c>
      <c r="M1002" s="664">
        <v>168</v>
      </c>
      <c r="N1002" s="665">
        <v>21283.014731992564</v>
      </c>
    </row>
    <row r="1003" spans="1:14" ht="14.4" customHeight="1" x14ac:dyDescent="0.3">
      <c r="A1003" s="660" t="s">
        <v>586</v>
      </c>
      <c r="B1003" s="661" t="s">
        <v>587</v>
      </c>
      <c r="C1003" s="662" t="s">
        <v>599</v>
      </c>
      <c r="D1003" s="663" t="s">
        <v>4267</v>
      </c>
      <c r="E1003" s="662" t="s">
        <v>626</v>
      </c>
      <c r="F1003" s="663" t="s">
        <v>4273</v>
      </c>
      <c r="G1003" s="662" t="s">
        <v>665</v>
      </c>
      <c r="H1003" s="662" t="s">
        <v>1090</v>
      </c>
      <c r="I1003" s="662" t="s">
        <v>1091</v>
      </c>
      <c r="J1003" s="662" t="s">
        <v>1088</v>
      </c>
      <c r="K1003" s="662" t="s">
        <v>1092</v>
      </c>
      <c r="L1003" s="664">
        <v>143.4266805670299</v>
      </c>
      <c r="M1003" s="664">
        <v>76</v>
      </c>
      <c r="N1003" s="665">
        <v>10900.427723094273</v>
      </c>
    </row>
    <row r="1004" spans="1:14" ht="14.4" customHeight="1" x14ac:dyDescent="0.3">
      <c r="A1004" s="660" t="s">
        <v>586</v>
      </c>
      <c r="B1004" s="661" t="s">
        <v>587</v>
      </c>
      <c r="C1004" s="662" t="s">
        <v>599</v>
      </c>
      <c r="D1004" s="663" t="s">
        <v>4267</v>
      </c>
      <c r="E1004" s="662" t="s">
        <v>626</v>
      </c>
      <c r="F1004" s="663" t="s">
        <v>4273</v>
      </c>
      <c r="G1004" s="662" t="s">
        <v>665</v>
      </c>
      <c r="H1004" s="662" t="s">
        <v>1093</v>
      </c>
      <c r="I1004" s="662" t="s">
        <v>1094</v>
      </c>
      <c r="J1004" s="662" t="s">
        <v>1095</v>
      </c>
      <c r="K1004" s="662" t="s">
        <v>1096</v>
      </c>
      <c r="L1004" s="664">
        <v>80.90999999999994</v>
      </c>
      <c r="M1004" s="664">
        <v>1</v>
      </c>
      <c r="N1004" s="665">
        <v>80.90999999999994</v>
      </c>
    </row>
    <row r="1005" spans="1:14" ht="14.4" customHeight="1" x14ac:dyDescent="0.3">
      <c r="A1005" s="660" t="s">
        <v>586</v>
      </c>
      <c r="B1005" s="661" t="s">
        <v>587</v>
      </c>
      <c r="C1005" s="662" t="s">
        <v>599</v>
      </c>
      <c r="D1005" s="663" t="s">
        <v>4267</v>
      </c>
      <c r="E1005" s="662" t="s">
        <v>626</v>
      </c>
      <c r="F1005" s="663" t="s">
        <v>4273</v>
      </c>
      <c r="G1005" s="662" t="s">
        <v>665</v>
      </c>
      <c r="H1005" s="662" t="s">
        <v>1097</v>
      </c>
      <c r="I1005" s="662" t="s">
        <v>1098</v>
      </c>
      <c r="J1005" s="662" t="s">
        <v>1099</v>
      </c>
      <c r="K1005" s="662" t="s">
        <v>1100</v>
      </c>
      <c r="L1005" s="664">
        <v>72.556184477553401</v>
      </c>
      <c r="M1005" s="664">
        <v>15</v>
      </c>
      <c r="N1005" s="665">
        <v>1088.342767163301</v>
      </c>
    </row>
    <row r="1006" spans="1:14" ht="14.4" customHeight="1" x14ac:dyDescent="0.3">
      <c r="A1006" s="660" t="s">
        <v>586</v>
      </c>
      <c r="B1006" s="661" t="s">
        <v>587</v>
      </c>
      <c r="C1006" s="662" t="s">
        <v>599</v>
      </c>
      <c r="D1006" s="663" t="s">
        <v>4267</v>
      </c>
      <c r="E1006" s="662" t="s">
        <v>626</v>
      </c>
      <c r="F1006" s="663" t="s">
        <v>4273</v>
      </c>
      <c r="G1006" s="662" t="s">
        <v>665</v>
      </c>
      <c r="H1006" s="662" t="s">
        <v>1101</v>
      </c>
      <c r="I1006" s="662" t="s">
        <v>1102</v>
      </c>
      <c r="J1006" s="662" t="s">
        <v>1103</v>
      </c>
      <c r="K1006" s="662" t="s">
        <v>1104</v>
      </c>
      <c r="L1006" s="664">
        <v>44.63000000000001</v>
      </c>
      <c r="M1006" s="664">
        <v>40</v>
      </c>
      <c r="N1006" s="665">
        <v>1785.2000000000003</v>
      </c>
    </row>
    <row r="1007" spans="1:14" ht="14.4" customHeight="1" x14ac:dyDescent="0.3">
      <c r="A1007" s="660" t="s">
        <v>586</v>
      </c>
      <c r="B1007" s="661" t="s">
        <v>587</v>
      </c>
      <c r="C1007" s="662" t="s">
        <v>599</v>
      </c>
      <c r="D1007" s="663" t="s">
        <v>4267</v>
      </c>
      <c r="E1007" s="662" t="s">
        <v>626</v>
      </c>
      <c r="F1007" s="663" t="s">
        <v>4273</v>
      </c>
      <c r="G1007" s="662" t="s">
        <v>665</v>
      </c>
      <c r="H1007" s="662" t="s">
        <v>1109</v>
      </c>
      <c r="I1007" s="662" t="s">
        <v>1110</v>
      </c>
      <c r="J1007" s="662" t="s">
        <v>789</v>
      </c>
      <c r="K1007" s="662" t="s">
        <v>1111</v>
      </c>
      <c r="L1007" s="664">
        <v>46.166321037086803</v>
      </c>
      <c r="M1007" s="664">
        <v>66</v>
      </c>
      <c r="N1007" s="665">
        <v>3046.9771884477291</v>
      </c>
    </row>
    <row r="1008" spans="1:14" ht="14.4" customHeight="1" x14ac:dyDescent="0.3">
      <c r="A1008" s="660" t="s">
        <v>586</v>
      </c>
      <c r="B1008" s="661" t="s">
        <v>587</v>
      </c>
      <c r="C1008" s="662" t="s">
        <v>599</v>
      </c>
      <c r="D1008" s="663" t="s">
        <v>4267</v>
      </c>
      <c r="E1008" s="662" t="s">
        <v>626</v>
      </c>
      <c r="F1008" s="663" t="s">
        <v>4273</v>
      </c>
      <c r="G1008" s="662" t="s">
        <v>665</v>
      </c>
      <c r="H1008" s="662" t="s">
        <v>1112</v>
      </c>
      <c r="I1008" s="662" t="s">
        <v>1113</v>
      </c>
      <c r="J1008" s="662" t="s">
        <v>1114</v>
      </c>
      <c r="K1008" s="662" t="s">
        <v>1115</v>
      </c>
      <c r="L1008" s="664">
        <v>136.13250000000002</v>
      </c>
      <c r="M1008" s="664">
        <v>4</v>
      </c>
      <c r="N1008" s="665">
        <v>544.53000000000009</v>
      </c>
    </row>
    <row r="1009" spans="1:14" ht="14.4" customHeight="1" x14ac:dyDescent="0.3">
      <c r="A1009" s="660" t="s">
        <v>586</v>
      </c>
      <c r="B1009" s="661" t="s">
        <v>587</v>
      </c>
      <c r="C1009" s="662" t="s">
        <v>599</v>
      </c>
      <c r="D1009" s="663" t="s">
        <v>4267</v>
      </c>
      <c r="E1009" s="662" t="s">
        <v>626</v>
      </c>
      <c r="F1009" s="663" t="s">
        <v>4273</v>
      </c>
      <c r="G1009" s="662" t="s">
        <v>665</v>
      </c>
      <c r="H1009" s="662" t="s">
        <v>1119</v>
      </c>
      <c r="I1009" s="662" t="s">
        <v>1119</v>
      </c>
      <c r="J1009" s="662" t="s">
        <v>793</v>
      </c>
      <c r="K1009" s="662" t="s">
        <v>1120</v>
      </c>
      <c r="L1009" s="664">
        <v>106.64482243140819</v>
      </c>
      <c r="M1009" s="664">
        <v>42</v>
      </c>
      <c r="N1009" s="665">
        <v>4479.0825421191439</v>
      </c>
    </row>
    <row r="1010" spans="1:14" ht="14.4" customHeight="1" x14ac:dyDescent="0.3">
      <c r="A1010" s="660" t="s">
        <v>586</v>
      </c>
      <c r="B1010" s="661" t="s">
        <v>587</v>
      </c>
      <c r="C1010" s="662" t="s">
        <v>599</v>
      </c>
      <c r="D1010" s="663" t="s">
        <v>4267</v>
      </c>
      <c r="E1010" s="662" t="s">
        <v>626</v>
      </c>
      <c r="F1010" s="663" t="s">
        <v>4273</v>
      </c>
      <c r="G1010" s="662" t="s">
        <v>665</v>
      </c>
      <c r="H1010" s="662" t="s">
        <v>1125</v>
      </c>
      <c r="I1010" s="662" t="s">
        <v>1126</v>
      </c>
      <c r="J1010" s="662" t="s">
        <v>1123</v>
      </c>
      <c r="K1010" s="662" t="s">
        <v>1127</v>
      </c>
      <c r="L1010" s="664">
        <v>292.50988572390946</v>
      </c>
      <c r="M1010" s="664">
        <v>42</v>
      </c>
      <c r="N1010" s="665">
        <v>12285.415200404197</v>
      </c>
    </row>
    <row r="1011" spans="1:14" ht="14.4" customHeight="1" x14ac:dyDescent="0.3">
      <c r="A1011" s="660" t="s">
        <v>586</v>
      </c>
      <c r="B1011" s="661" t="s">
        <v>587</v>
      </c>
      <c r="C1011" s="662" t="s">
        <v>599</v>
      </c>
      <c r="D1011" s="663" t="s">
        <v>4267</v>
      </c>
      <c r="E1011" s="662" t="s">
        <v>626</v>
      </c>
      <c r="F1011" s="663" t="s">
        <v>4273</v>
      </c>
      <c r="G1011" s="662" t="s">
        <v>665</v>
      </c>
      <c r="H1011" s="662" t="s">
        <v>1128</v>
      </c>
      <c r="I1011" s="662" t="s">
        <v>1129</v>
      </c>
      <c r="J1011" s="662" t="s">
        <v>1130</v>
      </c>
      <c r="K1011" s="662" t="s">
        <v>1131</v>
      </c>
      <c r="L1011" s="664">
        <v>73.63000000000001</v>
      </c>
      <c r="M1011" s="664">
        <v>3</v>
      </c>
      <c r="N1011" s="665">
        <v>220.89000000000004</v>
      </c>
    </row>
    <row r="1012" spans="1:14" ht="14.4" customHeight="1" x14ac:dyDescent="0.3">
      <c r="A1012" s="660" t="s">
        <v>586</v>
      </c>
      <c r="B1012" s="661" t="s">
        <v>587</v>
      </c>
      <c r="C1012" s="662" t="s">
        <v>599</v>
      </c>
      <c r="D1012" s="663" t="s">
        <v>4267</v>
      </c>
      <c r="E1012" s="662" t="s">
        <v>626</v>
      </c>
      <c r="F1012" s="663" t="s">
        <v>4273</v>
      </c>
      <c r="G1012" s="662" t="s">
        <v>665</v>
      </c>
      <c r="H1012" s="662" t="s">
        <v>1132</v>
      </c>
      <c r="I1012" s="662" t="s">
        <v>1133</v>
      </c>
      <c r="J1012" s="662" t="s">
        <v>1134</v>
      </c>
      <c r="K1012" s="662" t="s">
        <v>1135</v>
      </c>
      <c r="L1012" s="664">
        <v>392.88956910060568</v>
      </c>
      <c r="M1012" s="664">
        <v>36</v>
      </c>
      <c r="N1012" s="665">
        <v>14144.024487621804</v>
      </c>
    </row>
    <row r="1013" spans="1:14" ht="14.4" customHeight="1" x14ac:dyDescent="0.3">
      <c r="A1013" s="660" t="s">
        <v>586</v>
      </c>
      <c r="B1013" s="661" t="s">
        <v>587</v>
      </c>
      <c r="C1013" s="662" t="s">
        <v>599</v>
      </c>
      <c r="D1013" s="663" t="s">
        <v>4267</v>
      </c>
      <c r="E1013" s="662" t="s">
        <v>626</v>
      </c>
      <c r="F1013" s="663" t="s">
        <v>4273</v>
      </c>
      <c r="G1013" s="662" t="s">
        <v>665</v>
      </c>
      <c r="H1013" s="662" t="s">
        <v>1140</v>
      </c>
      <c r="I1013" s="662" t="s">
        <v>1141</v>
      </c>
      <c r="J1013" s="662" t="s">
        <v>1138</v>
      </c>
      <c r="K1013" s="662" t="s">
        <v>1142</v>
      </c>
      <c r="L1013" s="664">
        <v>91.57</v>
      </c>
      <c r="M1013" s="664">
        <v>5</v>
      </c>
      <c r="N1013" s="665">
        <v>457.84999999999997</v>
      </c>
    </row>
    <row r="1014" spans="1:14" ht="14.4" customHeight="1" x14ac:dyDescent="0.3">
      <c r="A1014" s="660" t="s">
        <v>586</v>
      </c>
      <c r="B1014" s="661" t="s">
        <v>587</v>
      </c>
      <c r="C1014" s="662" t="s">
        <v>599</v>
      </c>
      <c r="D1014" s="663" t="s">
        <v>4267</v>
      </c>
      <c r="E1014" s="662" t="s">
        <v>626</v>
      </c>
      <c r="F1014" s="663" t="s">
        <v>4273</v>
      </c>
      <c r="G1014" s="662" t="s">
        <v>665</v>
      </c>
      <c r="H1014" s="662" t="s">
        <v>1143</v>
      </c>
      <c r="I1014" s="662" t="s">
        <v>1144</v>
      </c>
      <c r="J1014" s="662" t="s">
        <v>1145</v>
      </c>
      <c r="K1014" s="662" t="s">
        <v>1146</v>
      </c>
      <c r="L1014" s="664">
        <v>41.14</v>
      </c>
      <c r="M1014" s="664">
        <v>4</v>
      </c>
      <c r="N1014" s="665">
        <v>164.56</v>
      </c>
    </row>
    <row r="1015" spans="1:14" ht="14.4" customHeight="1" x14ac:dyDescent="0.3">
      <c r="A1015" s="660" t="s">
        <v>586</v>
      </c>
      <c r="B1015" s="661" t="s">
        <v>587</v>
      </c>
      <c r="C1015" s="662" t="s">
        <v>599</v>
      </c>
      <c r="D1015" s="663" t="s">
        <v>4267</v>
      </c>
      <c r="E1015" s="662" t="s">
        <v>626</v>
      </c>
      <c r="F1015" s="663" t="s">
        <v>4273</v>
      </c>
      <c r="G1015" s="662" t="s">
        <v>665</v>
      </c>
      <c r="H1015" s="662" t="s">
        <v>1151</v>
      </c>
      <c r="I1015" s="662" t="s">
        <v>1152</v>
      </c>
      <c r="J1015" s="662" t="s">
        <v>1153</v>
      </c>
      <c r="K1015" s="662" t="s">
        <v>1154</v>
      </c>
      <c r="L1015" s="664">
        <v>37.924976078926932</v>
      </c>
      <c r="M1015" s="664">
        <v>16</v>
      </c>
      <c r="N1015" s="665">
        <v>606.79961726283091</v>
      </c>
    </row>
    <row r="1016" spans="1:14" ht="14.4" customHeight="1" x14ac:dyDescent="0.3">
      <c r="A1016" s="660" t="s">
        <v>586</v>
      </c>
      <c r="B1016" s="661" t="s">
        <v>587</v>
      </c>
      <c r="C1016" s="662" t="s">
        <v>599</v>
      </c>
      <c r="D1016" s="663" t="s">
        <v>4267</v>
      </c>
      <c r="E1016" s="662" t="s">
        <v>626</v>
      </c>
      <c r="F1016" s="663" t="s">
        <v>4273</v>
      </c>
      <c r="G1016" s="662" t="s">
        <v>665</v>
      </c>
      <c r="H1016" s="662" t="s">
        <v>1155</v>
      </c>
      <c r="I1016" s="662" t="s">
        <v>1156</v>
      </c>
      <c r="J1016" s="662" t="s">
        <v>1157</v>
      </c>
      <c r="K1016" s="662" t="s">
        <v>1158</v>
      </c>
      <c r="L1016" s="664">
        <v>112.52</v>
      </c>
      <c r="M1016" s="664">
        <v>11</v>
      </c>
      <c r="N1016" s="665">
        <v>1237.72</v>
      </c>
    </row>
    <row r="1017" spans="1:14" ht="14.4" customHeight="1" x14ac:dyDescent="0.3">
      <c r="A1017" s="660" t="s">
        <v>586</v>
      </c>
      <c r="B1017" s="661" t="s">
        <v>587</v>
      </c>
      <c r="C1017" s="662" t="s">
        <v>599</v>
      </c>
      <c r="D1017" s="663" t="s">
        <v>4267</v>
      </c>
      <c r="E1017" s="662" t="s">
        <v>626</v>
      </c>
      <c r="F1017" s="663" t="s">
        <v>4273</v>
      </c>
      <c r="G1017" s="662" t="s">
        <v>665</v>
      </c>
      <c r="H1017" s="662" t="s">
        <v>3379</v>
      </c>
      <c r="I1017" s="662" t="s">
        <v>3380</v>
      </c>
      <c r="J1017" s="662" t="s">
        <v>3381</v>
      </c>
      <c r="K1017" s="662" t="s">
        <v>3382</v>
      </c>
      <c r="L1017" s="664">
        <v>138.33000000000004</v>
      </c>
      <c r="M1017" s="664">
        <v>2</v>
      </c>
      <c r="N1017" s="665">
        <v>276.66000000000008</v>
      </c>
    </row>
    <row r="1018" spans="1:14" ht="14.4" customHeight="1" x14ac:dyDescent="0.3">
      <c r="A1018" s="660" t="s">
        <v>586</v>
      </c>
      <c r="B1018" s="661" t="s">
        <v>587</v>
      </c>
      <c r="C1018" s="662" t="s">
        <v>599</v>
      </c>
      <c r="D1018" s="663" t="s">
        <v>4267</v>
      </c>
      <c r="E1018" s="662" t="s">
        <v>626</v>
      </c>
      <c r="F1018" s="663" t="s">
        <v>4273</v>
      </c>
      <c r="G1018" s="662" t="s">
        <v>665</v>
      </c>
      <c r="H1018" s="662" t="s">
        <v>1167</v>
      </c>
      <c r="I1018" s="662" t="s">
        <v>1168</v>
      </c>
      <c r="J1018" s="662" t="s">
        <v>820</v>
      </c>
      <c r="K1018" s="662" t="s">
        <v>1169</v>
      </c>
      <c r="L1018" s="664">
        <v>167.12411135954923</v>
      </c>
      <c r="M1018" s="664">
        <v>3</v>
      </c>
      <c r="N1018" s="665">
        <v>501.37233407864773</v>
      </c>
    </row>
    <row r="1019" spans="1:14" ht="14.4" customHeight="1" x14ac:dyDescent="0.3">
      <c r="A1019" s="660" t="s">
        <v>586</v>
      </c>
      <c r="B1019" s="661" t="s">
        <v>587</v>
      </c>
      <c r="C1019" s="662" t="s">
        <v>599</v>
      </c>
      <c r="D1019" s="663" t="s">
        <v>4267</v>
      </c>
      <c r="E1019" s="662" t="s">
        <v>626</v>
      </c>
      <c r="F1019" s="663" t="s">
        <v>4273</v>
      </c>
      <c r="G1019" s="662" t="s">
        <v>665</v>
      </c>
      <c r="H1019" s="662" t="s">
        <v>1170</v>
      </c>
      <c r="I1019" s="662" t="s">
        <v>1171</v>
      </c>
      <c r="J1019" s="662" t="s">
        <v>1172</v>
      </c>
      <c r="K1019" s="662" t="s">
        <v>1173</v>
      </c>
      <c r="L1019" s="664">
        <v>9.7418061402536473</v>
      </c>
      <c r="M1019" s="664">
        <v>356</v>
      </c>
      <c r="N1019" s="665">
        <v>3468.0829859302985</v>
      </c>
    </row>
    <row r="1020" spans="1:14" ht="14.4" customHeight="1" x14ac:dyDescent="0.3">
      <c r="A1020" s="660" t="s">
        <v>586</v>
      </c>
      <c r="B1020" s="661" t="s">
        <v>587</v>
      </c>
      <c r="C1020" s="662" t="s">
        <v>599</v>
      </c>
      <c r="D1020" s="663" t="s">
        <v>4267</v>
      </c>
      <c r="E1020" s="662" t="s">
        <v>626</v>
      </c>
      <c r="F1020" s="663" t="s">
        <v>4273</v>
      </c>
      <c r="G1020" s="662" t="s">
        <v>665</v>
      </c>
      <c r="H1020" s="662" t="s">
        <v>1174</v>
      </c>
      <c r="I1020" s="662" t="s">
        <v>1175</v>
      </c>
      <c r="J1020" s="662" t="s">
        <v>1176</v>
      </c>
      <c r="K1020" s="662" t="s">
        <v>1177</v>
      </c>
      <c r="L1020" s="664">
        <v>57.11999999999999</v>
      </c>
      <c r="M1020" s="664">
        <v>1</v>
      </c>
      <c r="N1020" s="665">
        <v>57.11999999999999</v>
      </c>
    </row>
    <row r="1021" spans="1:14" ht="14.4" customHeight="1" x14ac:dyDescent="0.3">
      <c r="A1021" s="660" t="s">
        <v>586</v>
      </c>
      <c r="B1021" s="661" t="s">
        <v>587</v>
      </c>
      <c r="C1021" s="662" t="s">
        <v>599</v>
      </c>
      <c r="D1021" s="663" t="s">
        <v>4267</v>
      </c>
      <c r="E1021" s="662" t="s">
        <v>626</v>
      </c>
      <c r="F1021" s="663" t="s">
        <v>4273</v>
      </c>
      <c r="G1021" s="662" t="s">
        <v>665</v>
      </c>
      <c r="H1021" s="662" t="s">
        <v>1178</v>
      </c>
      <c r="I1021" s="662" t="s">
        <v>1179</v>
      </c>
      <c r="J1021" s="662" t="s">
        <v>1180</v>
      </c>
      <c r="K1021" s="662" t="s">
        <v>1181</v>
      </c>
      <c r="L1021" s="664">
        <v>27.470347225694354</v>
      </c>
      <c r="M1021" s="664">
        <v>2</v>
      </c>
      <c r="N1021" s="665">
        <v>54.940694451388708</v>
      </c>
    </row>
    <row r="1022" spans="1:14" ht="14.4" customHeight="1" x14ac:dyDescent="0.3">
      <c r="A1022" s="660" t="s">
        <v>586</v>
      </c>
      <c r="B1022" s="661" t="s">
        <v>587</v>
      </c>
      <c r="C1022" s="662" t="s">
        <v>599</v>
      </c>
      <c r="D1022" s="663" t="s">
        <v>4267</v>
      </c>
      <c r="E1022" s="662" t="s">
        <v>626</v>
      </c>
      <c r="F1022" s="663" t="s">
        <v>4273</v>
      </c>
      <c r="G1022" s="662" t="s">
        <v>665</v>
      </c>
      <c r="H1022" s="662" t="s">
        <v>1182</v>
      </c>
      <c r="I1022" s="662" t="s">
        <v>1183</v>
      </c>
      <c r="J1022" s="662" t="s">
        <v>1184</v>
      </c>
      <c r="K1022" s="662" t="s">
        <v>1185</v>
      </c>
      <c r="L1022" s="664">
        <v>228.02918382619026</v>
      </c>
      <c r="M1022" s="664">
        <v>60</v>
      </c>
      <c r="N1022" s="665">
        <v>13681.751029571416</v>
      </c>
    </row>
    <row r="1023" spans="1:14" ht="14.4" customHeight="1" x14ac:dyDescent="0.3">
      <c r="A1023" s="660" t="s">
        <v>586</v>
      </c>
      <c r="B1023" s="661" t="s">
        <v>587</v>
      </c>
      <c r="C1023" s="662" t="s">
        <v>599</v>
      </c>
      <c r="D1023" s="663" t="s">
        <v>4267</v>
      </c>
      <c r="E1023" s="662" t="s">
        <v>626</v>
      </c>
      <c r="F1023" s="663" t="s">
        <v>4273</v>
      </c>
      <c r="G1023" s="662" t="s">
        <v>665</v>
      </c>
      <c r="H1023" s="662" t="s">
        <v>1186</v>
      </c>
      <c r="I1023" s="662" t="s">
        <v>1186</v>
      </c>
      <c r="J1023" s="662" t="s">
        <v>1187</v>
      </c>
      <c r="K1023" s="662" t="s">
        <v>1188</v>
      </c>
      <c r="L1023" s="664">
        <v>331.12929222403346</v>
      </c>
      <c r="M1023" s="664">
        <v>2</v>
      </c>
      <c r="N1023" s="665">
        <v>662.25858444806693</v>
      </c>
    </row>
    <row r="1024" spans="1:14" ht="14.4" customHeight="1" x14ac:dyDescent="0.3">
      <c r="A1024" s="660" t="s">
        <v>586</v>
      </c>
      <c r="B1024" s="661" t="s">
        <v>587</v>
      </c>
      <c r="C1024" s="662" t="s">
        <v>599</v>
      </c>
      <c r="D1024" s="663" t="s">
        <v>4267</v>
      </c>
      <c r="E1024" s="662" t="s">
        <v>626</v>
      </c>
      <c r="F1024" s="663" t="s">
        <v>4273</v>
      </c>
      <c r="G1024" s="662" t="s">
        <v>665</v>
      </c>
      <c r="H1024" s="662" t="s">
        <v>3187</v>
      </c>
      <c r="I1024" s="662" t="s">
        <v>237</v>
      </c>
      <c r="J1024" s="662" t="s">
        <v>3188</v>
      </c>
      <c r="K1024" s="662"/>
      <c r="L1024" s="664">
        <v>639.01</v>
      </c>
      <c r="M1024" s="664">
        <v>1</v>
      </c>
      <c r="N1024" s="665">
        <v>639.01</v>
      </c>
    </row>
    <row r="1025" spans="1:14" ht="14.4" customHeight="1" x14ac:dyDescent="0.3">
      <c r="A1025" s="660" t="s">
        <v>586</v>
      </c>
      <c r="B1025" s="661" t="s">
        <v>587</v>
      </c>
      <c r="C1025" s="662" t="s">
        <v>599</v>
      </c>
      <c r="D1025" s="663" t="s">
        <v>4267</v>
      </c>
      <c r="E1025" s="662" t="s">
        <v>626</v>
      </c>
      <c r="F1025" s="663" t="s">
        <v>4273</v>
      </c>
      <c r="G1025" s="662" t="s">
        <v>665</v>
      </c>
      <c r="H1025" s="662" t="s">
        <v>1189</v>
      </c>
      <c r="I1025" s="662" t="s">
        <v>1190</v>
      </c>
      <c r="J1025" s="662" t="s">
        <v>1191</v>
      </c>
      <c r="K1025" s="662" t="s">
        <v>1192</v>
      </c>
      <c r="L1025" s="664">
        <v>152.70953936102819</v>
      </c>
      <c r="M1025" s="664">
        <v>211</v>
      </c>
      <c r="N1025" s="665">
        <v>32221.712805176947</v>
      </c>
    </row>
    <row r="1026" spans="1:14" ht="14.4" customHeight="1" x14ac:dyDescent="0.3">
      <c r="A1026" s="660" t="s">
        <v>586</v>
      </c>
      <c r="B1026" s="661" t="s">
        <v>587</v>
      </c>
      <c r="C1026" s="662" t="s">
        <v>599</v>
      </c>
      <c r="D1026" s="663" t="s">
        <v>4267</v>
      </c>
      <c r="E1026" s="662" t="s">
        <v>626</v>
      </c>
      <c r="F1026" s="663" t="s">
        <v>4273</v>
      </c>
      <c r="G1026" s="662" t="s">
        <v>665</v>
      </c>
      <c r="H1026" s="662" t="s">
        <v>1193</v>
      </c>
      <c r="I1026" s="662" t="s">
        <v>237</v>
      </c>
      <c r="J1026" s="662" t="s">
        <v>1194</v>
      </c>
      <c r="K1026" s="662"/>
      <c r="L1026" s="664">
        <v>97.320304629746303</v>
      </c>
      <c r="M1026" s="664">
        <v>50</v>
      </c>
      <c r="N1026" s="665">
        <v>4866.0152314873148</v>
      </c>
    </row>
    <row r="1027" spans="1:14" ht="14.4" customHeight="1" x14ac:dyDescent="0.3">
      <c r="A1027" s="660" t="s">
        <v>586</v>
      </c>
      <c r="B1027" s="661" t="s">
        <v>587</v>
      </c>
      <c r="C1027" s="662" t="s">
        <v>599</v>
      </c>
      <c r="D1027" s="663" t="s">
        <v>4267</v>
      </c>
      <c r="E1027" s="662" t="s">
        <v>626</v>
      </c>
      <c r="F1027" s="663" t="s">
        <v>4273</v>
      </c>
      <c r="G1027" s="662" t="s">
        <v>665</v>
      </c>
      <c r="H1027" s="662" t="s">
        <v>1195</v>
      </c>
      <c r="I1027" s="662" t="s">
        <v>1196</v>
      </c>
      <c r="J1027" s="662" t="s">
        <v>1197</v>
      </c>
      <c r="K1027" s="662" t="s">
        <v>1198</v>
      </c>
      <c r="L1027" s="664">
        <v>254.56938670259905</v>
      </c>
      <c r="M1027" s="664">
        <v>19</v>
      </c>
      <c r="N1027" s="665">
        <v>4836.8183473493818</v>
      </c>
    </row>
    <row r="1028" spans="1:14" ht="14.4" customHeight="1" x14ac:dyDescent="0.3">
      <c r="A1028" s="660" t="s">
        <v>586</v>
      </c>
      <c r="B1028" s="661" t="s">
        <v>587</v>
      </c>
      <c r="C1028" s="662" t="s">
        <v>599</v>
      </c>
      <c r="D1028" s="663" t="s">
        <v>4267</v>
      </c>
      <c r="E1028" s="662" t="s">
        <v>626</v>
      </c>
      <c r="F1028" s="663" t="s">
        <v>4273</v>
      </c>
      <c r="G1028" s="662" t="s">
        <v>665</v>
      </c>
      <c r="H1028" s="662" t="s">
        <v>1199</v>
      </c>
      <c r="I1028" s="662" t="s">
        <v>237</v>
      </c>
      <c r="J1028" s="662" t="s">
        <v>1200</v>
      </c>
      <c r="K1028" s="662"/>
      <c r="L1028" s="664">
        <v>68.14</v>
      </c>
      <c r="M1028" s="664">
        <v>1</v>
      </c>
      <c r="N1028" s="665">
        <v>68.14</v>
      </c>
    </row>
    <row r="1029" spans="1:14" ht="14.4" customHeight="1" x14ac:dyDescent="0.3">
      <c r="A1029" s="660" t="s">
        <v>586</v>
      </c>
      <c r="B1029" s="661" t="s">
        <v>587</v>
      </c>
      <c r="C1029" s="662" t="s">
        <v>599</v>
      </c>
      <c r="D1029" s="663" t="s">
        <v>4267</v>
      </c>
      <c r="E1029" s="662" t="s">
        <v>626</v>
      </c>
      <c r="F1029" s="663" t="s">
        <v>4273</v>
      </c>
      <c r="G1029" s="662" t="s">
        <v>665</v>
      </c>
      <c r="H1029" s="662" t="s">
        <v>3383</v>
      </c>
      <c r="I1029" s="662" t="s">
        <v>237</v>
      </c>
      <c r="J1029" s="662" t="s">
        <v>3384</v>
      </c>
      <c r="K1029" s="662"/>
      <c r="L1029" s="664">
        <v>41.04</v>
      </c>
      <c r="M1029" s="664">
        <v>6</v>
      </c>
      <c r="N1029" s="665">
        <v>246.23999999999998</v>
      </c>
    </row>
    <row r="1030" spans="1:14" ht="14.4" customHeight="1" x14ac:dyDescent="0.3">
      <c r="A1030" s="660" t="s">
        <v>586</v>
      </c>
      <c r="B1030" s="661" t="s">
        <v>587</v>
      </c>
      <c r="C1030" s="662" t="s">
        <v>599</v>
      </c>
      <c r="D1030" s="663" t="s">
        <v>4267</v>
      </c>
      <c r="E1030" s="662" t="s">
        <v>626</v>
      </c>
      <c r="F1030" s="663" t="s">
        <v>4273</v>
      </c>
      <c r="G1030" s="662" t="s">
        <v>665</v>
      </c>
      <c r="H1030" s="662" t="s">
        <v>1205</v>
      </c>
      <c r="I1030" s="662" t="s">
        <v>237</v>
      </c>
      <c r="J1030" s="662" t="s">
        <v>1206</v>
      </c>
      <c r="K1030" s="662" t="s">
        <v>1207</v>
      </c>
      <c r="L1030" s="664">
        <v>40.103333333333339</v>
      </c>
      <c r="M1030" s="664">
        <v>3</v>
      </c>
      <c r="N1030" s="665">
        <v>120.31000000000002</v>
      </c>
    </row>
    <row r="1031" spans="1:14" ht="14.4" customHeight="1" x14ac:dyDescent="0.3">
      <c r="A1031" s="660" t="s">
        <v>586</v>
      </c>
      <c r="B1031" s="661" t="s">
        <v>587</v>
      </c>
      <c r="C1031" s="662" t="s">
        <v>599</v>
      </c>
      <c r="D1031" s="663" t="s">
        <v>4267</v>
      </c>
      <c r="E1031" s="662" t="s">
        <v>626</v>
      </c>
      <c r="F1031" s="663" t="s">
        <v>4273</v>
      </c>
      <c r="G1031" s="662" t="s">
        <v>665</v>
      </c>
      <c r="H1031" s="662" t="s">
        <v>1208</v>
      </c>
      <c r="I1031" s="662" t="s">
        <v>237</v>
      </c>
      <c r="J1031" s="662" t="s">
        <v>1209</v>
      </c>
      <c r="K1031" s="662"/>
      <c r="L1031" s="664">
        <v>39.663341731660502</v>
      </c>
      <c r="M1031" s="664">
        <v>18</v>
      </c>
      <c r="N1031" s="665">
        <v>713.94015116988908</v>
      </c>
    </row>
    <row r="1032" spans="1:14" ht="14.4" customHeight="1" x14ac:dyDescent="0.3">
      <c r="A1032" s="660" t="s">
        <v>586</v>
      </c>
      <c r="B1032" s="661" t="s">
        <v>587</v>
      </c>
      <c r="C1032" s="662" t="s">
        <v>599</v>
      </c>
      <c r="D1032" s="663" t="s">
        <v>4267</v>
      </c>
      <c r="E1032" s="662" t="s">
        <v>626</v>
      </c>
      <c r="F1032" s="663" t="s">
        <v>4273</v>
      </c>
      <c r="G1032" s="662" t="s">
        <v>665</v>
      </c>
      <c r="H1032" s="662" t="s">
        <v>1216</v>
      </c>
      <c r="I1032" s="662" t="s">
        <v>237</v>
      </c>
      <c r="J1032" s="662" t="s">
        <v>1217</v>
      </c>
      <c r="K1032" s="662"/>
      <c r="L1032" s="664">
        <v>22.291263485235643</v>
      </c>
      <c r="M1032" s="664">
        <v>16</v>
      </c>
      <c r="N1032" s="665">
        <v>356.66021576377028</v>
      </c>
    </row>
    <row r="1033" spans="1:14" ht="14.4" customHeight="1" x14ac:dyDescent="0.3">
      <c r="A1033" s="660" t="s">
        <v>586</v>
      </c>
      <c r="B1033" s="661" t="s">
        <v>587</v>
      </c>
      <c r="C1033" s="662" t="s">
        <v>599</v>
      </c>
      <c r="D1033" s="663" t="s">
        <v>4267</v>
      </c>
      <c r="E1033" s="662" t="s">
        <v>626</v>
      </c>
      <c r="F1033" s="663" t="s">
        <v>4273</v>
      </c>
      <c r="G1033" s="662" t="s">
        <v>665</v>
      </c>
      <c r="H1033" s="662" t="s">
        <v>1218</v>
      </c>
      <c r="I1033" s="662" t="s">
        <v>1219</v>
      </c>
      <c r="J1033" s="662" t="s">
        <v>1220</v>
      </c>
      <c r="K1033" s="662" t="s">
        <v>1221</v>
      </c>
      <c r="L1033" s="664">
        <v>28.380047436464352</v>
      </c>
      <c r="M1033" s="664">
        <v>6</v>
      </c>
      <c r="N1033" s="665">
        <v>170.28028461878611</v>
      </c>
    </row>
    <row r="1034" spans="1:14" ht="14.4" customHeight="1" x14ac:dyDescent="0.3">
      <c r="A1034" s="660" t="s">
        <v>586</v>
      </c>
      <c r="B1034" s="661" t="s">
        <v>587</v>
      </c>
      <c r="C1034" s="662" t="s">
        <v>599</v>
      </c>
      <c r="D1034" s="663" t="s">
        <v>4267</v>
      </c>
      <c r="E1034" s="662" t="s">
        <v>626</v>
      </c>
      <c r="F1034" s="663" t="s">
        <v>4273</v>
      </c>
      <c r="G1034" s="662" t="s">
        <v>665</v>
      </c>
      <c r="H1034" s="662" t="s">
        <v>1222</v>
      </c>
      <c r="I1034" s="662" t="s">
        <v>1223</v>
      </c>
      <c r="J1034" s="662" t="s">
        <v>1224</v>
      </c>
      <c r="K1034" s="662" t="s">
        <v>1225</v>
      </c>
      <c r="L1034" s="664">
        <v>92.338266342213259</v>
      </c>
      <c r="M1034" s="664">
        <v>16</v>
      </c>
      <c r="N1034" s="665">
        <v>1477.4122614754122</v>
      </c>
    </row>
    <row r="1035" spans="1:14" ht="14.4" customHeight="1" x14ac:dyDescent="0.3">
      <c r="A1035" s="660" t="s">
        <v>586</v>
      </c>
      <c r="B1035" s="661" t="s">
        <v>587</v>
      </c>
      <c r="C1035" s="662" t="s">
        <v>599</v>
      </c>
      <c r="D1035" s="663" t="s">
        <v>4267</v>
      </c>
      <c r="E1035" s="662" t="s">
        <v>626</v>
      </c>
      <c r="F1035" s="663" t="s">
        <v>4273</v>
      </c>
      <c r="G1035" s="662" t="s">
        <v>665</v>
      </c>
      <c r="H1035" s="662" t="s">
        <v>1230</v>
      </c>
      <c r="I1035" s="662" t="s">
        <v>237</v>
      </c>
      <c r="J1035" s="662" t="s">
        <v>1231</v>
      </c>
      <c r="K1035" s="662" t="s">
        <v>1232</v>
      </c>
      <c r="L1035" s="664">
        <v>1440.1219999999998</v>
      </c>
      <c r="M1035" s="664">
        <v>1</v>
      </c>
      <c r="N1035" s="665">
        <v>1440.1219999999998</v>
      </c>
    </row>
    <row r="1036" spans="1:14" ht="14.4" customHeight="1" x14ac:dyDescent="0.3">
      <c r="A1036" s="660" t="s">
        <v>586</v>
      </c>
      <c r="B1036" s="661" t="s">
        <v>587</v>
      </c>
      <c r="C1036" s="662" t="s">
        <v>599</v>
      </c>
      <c r="D1036" s="663" t="s">
        <v>4267</v>
      </c>
      <c r="E1036" s="662" t="s">
        <v>626</v>
      </c>
      <c r="F1036" s="663" t="s">
        <v>4273</v>
      </c>
      <c r="G1036" s="662" t="s">
        <v>665</v>
      </c>
      <c r="H1036" s="662" t="s">
        <v>1233</v>
      </c>
      <c r="I1036" s="662" t="s">
        <v>1234</v>
      </c>
      <c r="J1036" s="662" t="s">
        <v>1180</v>
      </c>
      <c r="K1036" s="662" t="s">
        <v>1235</v>
      </c>
      <c r="L1036" s="664">
        <v>59.380151199595211</v>
      </c>
      <c r="M1036" s="664">
        <v>3</v>
      </c>
      <c r="N1036" s="665">
        <v>178.14045359878563</v>
      </c>
    </row>
    <row r="1037" spans="1:14" ht="14.4" customHeight="1" x14ac:dyDescent="0.3">
      <c r="A1037" s="660" t="s">
        <v>586</v>
      </c>
      <c r="B1037" s="661" t="s">
        <v>587</v>
      </c>
      <c r="C1037" s="662" t="s">
        <v>599</v>
      </c>
      <c r="D1037" s="663" t="s">
        <v>4267</v>
      </c>
      <c r="E1037" s="662" t="s">
        <v>626</v>
      </c>
      <c r="F1037" s="663" t="s">
        <v>4273</v>
      </c>
      <c r="G1037" s="662" t="s">
        <v>665</v>
      </c>
      <c r="H1037" s="662" t="s">
        <v>1236</v>
      </c>
      <c r="I1037" s="662" t="s">
        <v>1237</v>
      </c>
      <c r="J1037" s="662" t="s">
        <v>1238</v>
      </c>
      <c r="K1037" s="662" t="s">
        <v>1239</v>
      </c>
      <c r="L1037" s="664">
        <v>64.011678377229074</v>
      </c>
      <c r="M1037" s="664">
        <v>12</v>
      </c>
      <c r="N1037" s="665">
        <v>768.14014052674895</v>
      </c>
    </row>
    <row r="1038" spans="1:14" ht="14.4" customHeight="1" x14ac:dyDescent="0.3">
      <c r="A1038" s="660" t="s">
        <v>586</v>
      </c>
      <c r="B1038" s="661" t="s">
        <v>587</v>
      </c>
      <c r="C1038" s="662" t="s">
        <v>599</v>
      </c>
      <c r="D1038" s="663" t="s">
        <v>4267</v>
      </c>
      <c r="E1038" s="662" t="s">
        <v>626</v>
      </c>
      <c r="F1038" s="663" t="s">
        <v>4273</v>
      </c>
      <c r="G1038" s="662" t="s">
        <v>665</v>
      </c>
      <c r="H1038" s="662" t="s">
        <v>3385</v>
      </c>
      <c r="I1038" s="662" t="s">
        <v>3386</v>
      </c>
      <c r="J1038" s="662" t="s">
        <v>1072</v>
      </c>
      <c r="K1038" s="662" t="s">
        <v>3387</v>
      </c>
      <c r="L1038" s="664">
        <v>365.9</v>
      </c>
      <c r="M1038" s="664">
        <v>2</v>
      </c>
      <c r="N1038" s="665">
        <v>731.8</v>
      </c>
    </row>
    <row r="1039" spans="1:14" ht="14.4" customHeight="1" x14ac:dyDescent="0.3">
      <c r="A1039" s="660" t="s">
        <v>586</v>
      </c>
      <c r="B1039" s="661" t="s">
        <v>587</v>
      </c>
      <c r="C1039" s="662" t="s">
        <v>599</v>
      </c>
      <c r="D1039" s="663" t="s">
        <v>4267</v>
      </c>
      <c r="E1039" s="662" t="s">
        <v>626</v>
      </c>
      <c r="F1039" s="663" t="s">
        <v>4273</v>
      </c>
      <c r="G1039" s="662" t="s">
        <v>665</v>
      </c>
      <c r="H1039" s="662" t="s">
        <v>1240</v>
      </c>
      <c r="I1039" s="662" t="s">
        <v>1241</v>
      </c>
      <c r="J1039" s="662" t="s">
        <v>1224</v>
      </c>
      <c r="K1039" s="662" t="s">
        <v>1242</v>
      </c>
      <c r="L1039" s="664">
        <v>265.89940999718306</v>
      </c>
      <c r="M1039" s="664">
        <v>1</v>
      </c>
      <c r="N1039" s="665">
        <v>265.89940999718306</v>
      </c>
    </row>
    <row r="1040" spans="1:14" ht="14.4" customHeight="1" x14ac:dyDescent="0.3">
      <c r="A1040" s="660" t="s">
        <v>586</v>
      </c>
      <c r="B1040" s="661" t="s">
        <v>587</v>
      </c>
      <c r="C1040" s="662" t="s">
        <v>599</v>
      </c>
      <c r="D1040" s="663" t="s">
        <v>4267</v>
      </c>
      <c r="E1040" s="662" t="s">
        <v>626</v>
      </c>
      <c r="F1040" s="663" t="s">
        <v>4273</v>
      </c>
      <c r="G1040" s="662" t="s">
        <v>665</v>
      </c>
      <c r="H1040" s="662" t="s">
        <v>1243</v>
      </c>
      <c r="I1040" s="662" t="s">
        <v>1244</v>
      </c>
      <c r="J1040" s="662" t="s">
        <v>1245</v>
      </c>
      <c r="K1040" s="662" t="s">
        <v>1246</v>
      </c>
      <c r="L1040" s="664">
        <v>118.03049314149924</v>
      </c>
      <c r="M1040" s="664">
        <v>65</v>
      </c>
      <c r="N1040" s="665">
        <v>7671.9820541974505</v>
      </c>
    </row>
    <row r="1041" spans="1:14" ht="14.4" customHeight="1" x14ac:dyDescent="0.3">
      <c r="A1041" s="660" t="s">
        <v>586</v>
      </c>
      <c r="B1041" s="661" t="s">
        <v>587</v>
      </c>
      <c r="C1041" s="662" t="s">
        <v>599</v>
      </c>
      <c r="D1041" s="663" t="s">
        <v>4267</v>
      </c>
      <c r="E1041" s="662" t="s">
        <v>626</v>
      </c>
      <c r="F1041" s="663" t="s">
        <v>4273</v>
      </c>
      <c r="G1041" s="662" t="s">
        <v>665</v>
      </c>
      <c r="H1041" s="662" t="s">
        <v>1247</v>
      </c>
      <c r="I1041" s="662" t="s">
        <v>1248</v>
      </c>
      <c r="J1041" s="662" t="s">
        <v>1249</v>
      </c>
      <c r="K1041" s="662" t="s">
        <v>1250</v>
      </c>
      <c r="L1041" s="664">
        <v>25.169940900214222</v>
      </c>
      <c r="M1041" s="664">
        <v>5</v>
      </c>
      <c r="N1041" s="665">
        <v>125.8497045010711</v>
      </c>
    </row>
    <row r="1042" spans="1:14" ht="14.4" customHeight="1" x14ac:dyDescent="0.3">
      <c r="A1042" s="660" t="s">
        <v>586</v>
      </c>
      <c r="B1042" s="661" t="s">
        <v>587</v>
      </c>
      <c r="C1042" s="662" t="s">
        <v>599</v>
      </c>
      <c r="D1042" s="663" t="s">
        <v>4267</v>
      </c>
      <c r="E1042" s="662" t="s">
        <v>626</v>
      </c>
      <c r="F1042" s="663" t="s">
        <v>4273</v>
      </c>
      <c r="G1042" s="662" t="s">
        <v>665</v>
      </c>
      <c r="H1042" s="662" t="s">
        <v>1251</v>
      </c>
      <c r="I1042" s="662" t="s">
        <v>1252</v>
      </c>
      <c r="J1042" s="662" t="s">
        <v>1253</v>
      </c>
      <c r="K1042" s="662" t="s">
        <v>1254</v>
      </c>
      <c r="L1042" s="664">
        <v>34.85</v>
      </c>
      <c r="M1042" s="664">
        <v>1</v>
      </c>
      <c r="N1042" s="665">
        <v>34.85</v>
      </c>
    </row>
    <row r="1043" spans="1:14" ht="14.4" customHeight="1" x14ac:dyDescent="0.3">
      <c r="A1043" s="660" t="s">
        <v>586</v>
      </c>
      <c r="B1043" s="661" t="s">
        <v>587</v>
      </c>
      <c r="C1043" s="662" t="s">
        <v>599</v>
      </c>
      <c r="D1043" s="663" t="s">
        <v>4267</v>
      </c>
      <c r="E1043" s="662" t="s">
        <v>626</v>
      </c>
      <c r="F1043" s="663" t="s">
        <v>4273</v>
      </c>
      <c r="G1043" s="662" t="s">
        <v>665</v>
      </c>
      <c r="H1043" s="662" t="s">
        <v>1255</v>
      </c>
      <c r="I1043" s="662" t="s">
        <v>1256</v>
      </c>
      <c r="J1043" s="662" t="s">
        <v>1257</v>
      </c>
      <c r="K1043" s="662" t="s">
        <v>1258</v>
      </c>
      <c r="L1043" s="664">
        <v>121.32055615922459</v>
      </c>
      <c r="M1043" s="664">
        <v>2</v>
      </c>
      <c r="N1043" s="665">
        <v>242.64111231844919</v>
      </c>
    </row>
    <row r="1044" spans="1:14" ht="14.4" customHeight="1" x14ac:dyDescent="0.3">
      <c r="A1044" s="660" t="s">
        <v>586</v>
      </c>
      <c r="B1044" s="661" t="s">
        <v>587</v>
      </c>
      <c r="C1044" s="662" t="s">
        <v>599</v>
      </c>
      <c r="D1044" s="663" t="s">
        <v>4267</v>
      </c>
      <c r="E1044" s="662" t="s">
        <v>626</v>
      </c>
      <c r="F1044" s="663" t="s">
        <v>4273</v>
      </c>
      <c r="G1044" s="662" t="s">
        <v>665</v>
      </c>
      <c r="H1044" s="662" t="s">
        <v>1259</v>
      </c>
      <c r="I1044" s="662" t="s">
        <v>1260</v>
      </c>
      <c r="J1044" s="662" t="s">
        <v>1261</v>
      </c>
      <c r="K1044" s="662" t="s">
        <v>1262</v>
      </c>
      <c r="L1044" s="664">
        <v>121.66178545819324</v>
      </c>
      <c r="M1044" s="664">
        <v>34</v>
      </c>
      <c r="N1044" s="665">
        <v>4136.50070557857</v>
      </c>
    </row>
    <row r="1045" spans="1:14" ht="14.4" customHeight="1" x14ac:dyDescent="0.3">
      <c r="A1045" s="660" t="s">
        <v>586</v>
      </c>
      <c r="B1045" s="661" t="s">
        <v>587</v>
      </c>
      <c r="C1045" s="662" t="s">
        <v>599</v>
      </c>
      <c r="D1045" s="663" t="s">
        <v>4267</v>
      </c>
      <c r="E1045" s="662" t="s">
        <v>626</v>
      </c>
      <c r="F1045" s="663" t="s">
        <v>4273</v>
      </c>
      <c r="G1045" s="662" t="s">
        <v>665</v>
      </c>
      <c r="H1045" s="662" t="s">
        <v>1263</v>
      </c>
      <c r="I1045" s="662" t="s">
        <v>1264</v>
      </c>
      <c r="J1045" s="662" t="s">
        <v>1265</v>
      </c>
      <c r="K1045" s="662" t="s">
        <v>1266</v>
      </c>
      <c r="L1045" s="664">
        <v>37.595000000000006</v>
      </c>
      <c r="M1045" s="664">
        <v>6</v>
      </c>
      <c r="N1045" s="665">
        <v>225.57000000000005</v>
      </c>
    </row>
    <row r="1046" spans="1:14" ht="14.4" customHeight="1" x14ac:dyDescent="0.3">
      <c r="A1046" s="660" t="s">
        <v>586</v>
      </c>
      <c r="B1046" s="661" t="s">
        <v>587</v>
      </c>
      <c r="C1046" s="662" t="s">
        <v>599</v>
      </c>
      <c r="D1046" s="663" t="s">
        <v>4267</v>
      </c>
      <c r="E1046" s="662" t="s">
        <v>626</v>
      </c>
      <c r="F1046" s="663" t="s">
        <v>4273</v>
      </c>
      <c r="G1046" s="662" t="s">
        <v>665</v>
      </c>
      <c r="H1046" s="662" t="s">
        <v>3388</v>
      </c>
      <c r="I1046" s="662" t="s">
        <v>3389</v>
      </c>
      <c r="J1046" s="662" t="s">
        <v>3390</v>
      </c>
      <c r="K1046" s="662" t="s">
        <v>3391</v>
      </c>
      <c r="L1046" s="664">
        <v>42.419999999999995</v>
      </c>
      <c r="M1046" s="664">
        <v>6</v>
      </c>
      <c r="N1046" s="665">
        <v>254.51999999999995</v>
      </c>
    </row>
    <row r="1047" spans="1:14" ht="14.4" customHeight="1" x14ac:dyDescent="0.3">
      <c r="A1047" s="660" t="s">
        <v>586</v>
      </c>
      <c r="B1047" s="661" t="s">
        <v>587</v>
      </c>
      <c r="C1047" s="662" t="s">
        <v>599</v>
      </c>
      <c r="D1047" s="663" t="s">
        <v>4267</v>
      </c>
      <c r="E1047" s="662" t="s">
        <v>626</v>
      </c>
      <c r="F1047" s="663" t="s">
        <v>4273</v>
      </c>
      <c r="G1047" s="662" t="s">
        <v>665</v>
      </c>
      <c r="H1047" s="662" t="s">
        <v>1267</v>
      </c>
      <c r="I1047" s="662" t="s">
        <v>1268</v>
      </c>
      <c r="J1047" s="662" t="s">
        <v>1269</v>
      </c>
      <c r="K1047" s="662" t="s">
        <v>1270</v>
      </c>
      <c r="L1047" s="664">
        <v>71.670000000000016</v>
      </c>
      <c r="M1047" s="664">
        <v>3</v>
      </c>
      <c r="N1047" s="665">
        <v>215.01000000000005</v>
      </c>
    </row>
    <row r="1048" spans="1:14" ht="14.4" customHeight="1" x14ac:dyDescent="0.3">
      <c r="A1048" s="660" t="s">
        <v>586</v>
      </c>
      <c r="B1048" s="661" t="s">
        <v>587</v>
      </c>
      <c r="C1048" s="662" t="s">
        <v>599</v>
      </c>
      <c r="D1048" s="663" t="s">
        <v>4267</v>
      </c>
      <c r="E1048" s="662" t="s">
        <v>626</v>
      </c>
      <c r="F1048" s="663" t="s">
        <v>4273</v>
      </c>
      <c r="G1048" s="662" t="s">
        <v>665</v>
      </c>
      <c r="H1048" s="662" t="s">
        <v>1271</v>
      </c>
      <c r="I1048" s="662" t="s">
        <v>1272</v>
      </c>
      <c r="J1048" s="662" t="s">
        <v>1273</v>
      </c>
      <c r="K1048" s="662" t="s">
        <v>1274</v>
      </c>
      <c r="L1048" s="664">
        <v>77.229744318960854</v>
      </c>
      <c r="M1048" s="664">
        <v>37</v>
      </c>
      <c r="N1048" s="665">
        <v>2857.5005398015514</v>
      </c>
    </row>
    <row r="1049" spans="1:14" ht="14.4" customHeight="1" x14ac:dyDescent="0.3">
      <c r="A1049" s="660" t="s">
        <v>586</v>
      </c>
      <c r="B1049" s="661" t="s">
        <v>587</v>
      </c>
      <c r="C1049" s="662" t="s">
        <v>599</v>
      </c>
      <c r="D1049" s="663" t="s">
        <v>4267</v>
      </c>
      <c r="E1049" s="662" t="s">
        <v>626</v>
      </c>
      <c r="F1049" s="663" t="s">
        <v>4273</v>
      </c>
      <c r="G1049" s="662" t="s">
        <v>665</v>
      </c>
      <c r="H1049" s="662" t="s">
        <v>1275</v>
      </c>
      <c r="I1049" s="662" t="s">
        <v>1276</v>
      </c>
      <c r="J1049" s="662" t="s">
        <v>1273</v>
      </c>
      <c r="K1049" s="662" t="s">
        <v>1277</v>
      </c>
      <c r="L1049" s="664">
        <v>33.375555555555557</v>
      </c>
      <c r="M1049" s="664">
        <v>18</v>
      </c>
      <c r="N1049" s="665">
        <v>600.76</v>
      </c>
    </row>
    <row r="1050" spans="1:14" ht="14.4" customHeight="1" x14ac:dyDescent="0.3">
      <c r="A1050" s="660" t="s">
        <v>586</v>
      </c>
      <c r="B1050" s="661" t="s">
        <v>587</v>
      </c>
      <c r="C1050" s="662" t="s">
        <v>599</v>
      </c>
      <c r="D1050" s="663" t="s">
        <v>4267</v>
      </c>
      <c r="E1050" s="662" t="s">
        <v>626</v>
      </c>
      <c r="F1050" s="663" t="s">
        <v>4273</v>
      </c>
      <c r="G1050" s="662" t="s">
        <v>665</v>
      </c>
      <c r="H1050" s="662" t="s">
        <v>3392</v>
      </c>
      <c r="I1050" s="662" t="s">
        <v>3393</v>
      </c>
      <c r="J1050" s="662" t="s">
        <v>3394</v>
      </c>
      <c r="K1050" s="662" t="s">
        <v>3395</v>
      </c>
      <c r="L1050" s="664">
        <v>890.83660466434651</v>
      </c>
      <c r="M1050" s="664">
        <v>1</v>
      </c>
      <c r="N1050" s="665">
        <v>890.83660466434651</v>
      </c>
    </row>
    <row r="1051" spans="1:14" ht="14.4" customHeight="1" x14ac:dyDescent="0.3">
      <c r="A1051" s="660" t="s">
        <v>586</v>
      </c>
      <c r="B1051" s="661" t="s">
        <v>587</v>
      </c>
      <c r="C1051" s="662" t="s">
        <v>599</v>
      </c>
      <c r="D1051" s="663" t="s">
        <v>4267</v>
      </c>
      <c r="E1051" s="662" t="s">
        <v>626</v>
      </c>
      <c r="F1051" s="663" t="s">
        <v>4273</v>
      </c>
      <c r="G1051" s="662" t="s">
        <v>665</v>
      </c>
      <c r="H1051" s="662" t="s">
        <v>3396</v>
      </c>
      <c r="I1051" s="662" t="s">
        <v>3397</v>
      </c>
      <c r="J1051" s="662" t="s">
        <v>3398</v>
      </c>
      <c r="K1051" s="662" t="s">
        <v>3399</v>
      </c>
      <c r="L1051" s="664">
        <v>61.38000000000001</v>
      </c>
      <c r="M1051" s="664">
        <v>8</v>
      </c>
      <c r="N1051" s="665">
        <v>491.04000000000008</v>
      </c>
    </row>
    <row r="1052" spans="1:14" ht="14.4" customHeight="1" x14ac:dyDescent="0.3">
      <c r="A1052" s="660" t="s">
        <v>586</v>
      </c>
      <c r="B1052" s="661" t="s">
        <v>587</v>
      </c>
      <c r="C1052" s="662" t="s">
        <v>599</v>
      </c>
      <c r="D1052" s="663" t="s">
        <v>4267</v>
      </c>
      <c r="E1052" s="662" t="s">
        <v>626</v>
      </c>
      <c r="F1052" s="663" t="s">
        <v>4273</v>
      </c>
      <c r="G1052" s="662" t="s">
        <v>665</v>
      </c>
      <c r="H1052" s="662" t="s">
        <v>1290</v>
      </c>
      <c r="I1052" s="662" t="s">
        <v>1291</v>
      </c>
      <c r="J1052" s="662" t="s">
        <v>1292</v>
      </c>
      <c r="K1052" s="662" t="s">
        <v>1293</v>
      </c>
      <c r="L1052" s="664">
        <v>19.04</v>
      </c>
      <c r="M1052" s="664">
        <v>6</v>
      </c>
      <c r="N1052" s="665">
        <v>114.24</v>
      </c>
    </row>
    <row r="1053" spans="1:14" ht="14.4" customHeight="1" x14ac:dyDescent="0.3">
      <c r="A1053" s="660" t="s">
        <v>586</v>
      </c>
      <c r="B1053" s="661" t="s">
        <v>587</v>
      </c>
      <c r="C1053" s="662" t="s">
        <v>599</v>
      </c>
      <c r="D1053" s="663" t="s">
        <v>4267</v>
      </c>
      <c r="E1053" s="662" t="s">
        <v>626</v>
      </c>
      <c r="F1053" s="663" t="s">
        <v>4273</v>
      </c>
      <c r="G1053" s="662" t="s">
        <v>665</v>
      </c>
      <c r="H1053" s="662" t="s">
        <v>3400</v>
      </c>
      <c r="I1053" s="662" t="s">
        <v>3401</v>
      </c>
      <c r="J1053" s="662" t="s">
        <v>3394</v>
      </c>
      <c r="K1053" s="662" t="s">
        <v>3402</v>
      </c>
      <c r="L1053" s="664">
        <v>1138.82</v>
      </c>
      <c r="M1053" s="664">
        <v>2</v>
      </c>
      <c r="N1053" s="665">
        <v>2277.64</v>
      </c>
    </row>
    <row r="1054" spans="1:14" ht="14.4" customHeight="1" x14ac:dyDescent="0.3">
      <c r="A1054" s="660" t="s">
        <v>586</v>
      </c>
      <c r="B1054" s="661" t="s">
        <v>587</v>
      </c>
      <c r="C1054" s="662" t="s">
        <v>599</v>
      </c>
      <c r="D1054" s="663" t="s">
        <v>4267</v>
      </c>
      <c r="E1054" s="662" t="s">
        <v>626</v>
      </c>
      <c r="F1054" s="663" t="s">
        <v>4273</v>
      </c>
      <c r="G1054" s="662" t="s">
        <v>665</v>
      </c>
      <c r="H1054" s="662" t="s">
        <v>3403</v>
      </c>
      <c r="I1054" s="662" t="s">
        <v>3404</v>
      </c>
      <c r="J1054" s="662" t="s">
        <v>1296</v>
      </c>
      <c r="K1054" s="662" t="s">
        <v>3405</v>
      </c>
      <c r="L1054" s="664">
        <v>150.97500000000002</v>
      </c>
      <c r="M1054" s="664">
        <v>2</v>
      </c>
      <c r="N1054" s="665">
        <v>301.95000000000005</v>
      </c>
    </row>
    <row r="1055" spans="1:14" ht="14.4" customHeight="1" x14ac:dyDescent="0.3">
      <c r="A1055" s="660" t="s">
        <v>586</v>
      </c>
      <c r="B1055" s="661" t="s">
        <v>587</v>
      </c>
      <c r="C1055" s="662" t="s">
        <v>599</v>
      </c>
      <c r="D1055" s="663" t="s">
        <v>4267</v>
      </c>
      <c r="E1055" s="662" t="s">
        <v>626</v>
      </c>
      <c r="F1055" s="663" t="s">
        <v>4273</v>
      </c>
      <c r="G1055" s="662" t="s">
        <v>665</v>
      </c>
      <c r="H1055" s="662" t="s">
        <v>3406</v>
      </c>
      <c r="I1055" s="662" t="s">
        <v>3407</v>
      </c>
      <c r="J1055" s="662" t="s">
        <v>1300</v>
      </c>
      <c r="K1055" s="662" t="s">
        <v>3408</v>
      </c>
      <c r="L1055" s="664">
        <v>218.09000000000006</v>
      </c>
      <c r="M1055" s="664">
        <v>1</v>
      </c>
      <c r="N1055" s="665">
        <v>218.09000000000006</v>
      </c>
    </row>
    <row r="1056" spans="1:14" ht="14.4" customHeight="1" x14ac:dyDescent="0.3">
      <c r="A1056" s="660" t="s">
        <v>586</v>
      </c>
      <c r="B1056" s="661" t="s">
        <v>587</v>
      </c>
      <c r="C1056" s="662" t="s">
        <v>599</v>
      </c>
      <c r="D1056" s="663" t="s">
        <v>4267</v>
      </c>
      <c r="E1056" s="662" t="s">
        <v>626</v>
      </c>
      <c r="F1056" s="663" t="s">
        <v>4273</v>
      </c>
      <c r="G1056" s="662" t="s">
        <v>665</v>
      </c>
      <c r="H1056" s="662" t="s">
        <v>3409</v>
      </c>
      <c r="I1056" s="662" t="s">
        <v>3410</v>
      </c>
      <c r="J1056" s="662" t="s">
        <v>3411</v>
      </c>
      <c r="K1056" s="662" t="s">
        <v>2198</v>
      </c>
      <c r="L1056" s="664">
        <v>108.92257937867609</v>
      </c>
      <c r="M1056" s="664">
        <v>7</v>
      </c>
      <c r="N1056" s="665">
        <v>762.4580556507326</v>
      </c>
    </row>
    <row r="1057" spans="1:14" ht="14.4" customHeight="1" x14ac:dyDescent="0.3">
      <c r="A1057" s="660" t="s">
        <v>586</v>
      </c>
      <c r="B1057" s="661" t="s">
        <v>587</v>
      </c>
      <c r="C1057" s="662" t="s">
        <v>599</v>
      </c>
      <c r="D1057" s="663" t="s">
        <v>4267</v>
      </c>
      <c r="E1057" s="662" t="s">
        <v>626</v>
      </c>
      <c r="F1057" s="663" t="s">
        <v>4273</v>
      </c>
      <c r="G1057" s="662" t="s">
        <v>665</v>
      </c>
      <c r="H1057" s="662" t="s">
        <v>1302</v>
      </c>
      <c r="I1057" s="662" t="s">
        <v>1303</v>
      </c>
      <c r="J1057" s="662" t="s">
        <v>1292</v>
      </c>
      <c r="K1057" s="662" t="s">
        <v>1304</v>
      </c>
      <c r="L1057" s="664">
        <v>28.121440930308591</v>
      </c>
      <c r="M1057" s="664">
        <v>56</v>
      </c>
      <c r="N1057" s="665">
        <v>1574.8006920972812</v>
      </c>
    </row>
    <row r="1058" spans="1:14" ht="14.4" customHeight="1" x14ac:dyDescent="0.3">
      <c r="A1058" s="660" t="s">
        <v>586</v>
      </c>
      <c r="B1058" s="661" t="s">
        <v>587</v>
      </c>
      <c r="C1058" s="662" t="s">
        <v>599</v>
      </c>
      <c r="D1058" s="663" t="s">
        <v>4267</v>
      </c>
      <c r="E1058" s="662" t="s">
        <v>626</v>
      </c>
      <c r="F1058" s="663" t="s">
        <v>4273</v>
      </c>
      <c r="G1058" s="662" t="s">
        <v>665</v>
      </c>
      <c r="H1058" s="662" t="s">
        <v>1308</v>
      </c>
      <c r="I1058" s="662" t="s">
        <v>1309</v>
      </c>
      <c r="J1058" s="662" t="s">
        <v>1310</v>
      </c>
      <c r="K1058" s="662" t="s">
        <v>1258</v>
      </c>
      <c r="L1058" s="664">
        <v>122.45063432254506</v>
      </c>
      <c r="M1058" s="664">
        <v>2</v>
      </c>
      <c r="N1058" s="665">
        <v>244.90126864509011</v>
      </c>
    </row>
    <row r="1059" spans="1:14" ht="14.4" customHeight="1" x14ac:dyDescent="0.3">
      <c r="A1059" s="660" t="s">
        <v>586</v>
      </c>
      <c r="B1059" s="661" t="s">
        <v>587</v>
      </c>
      <c r="C1059" s="662" t="s">
        <v>599</v>
      </c>
      <c r="D1059" s="663" t="s">
        <v>4267</v>
      </c>
      <c r="E1059" s="662" t="s">
        <v>626</v>
      </c>
      <c r="F1059" s="663" t="s">
        <v>4273</v>
      </c>
      <c r="G1059" s="662" t="s">
        <v>665</v>
      </c>
      <c r="H1059" s="662" t="s">
        <v>1311</v>
      </c>
      <c r="I1059" s="662" t="s">
        <v>1312</v>
      </c>
      <c r="J1059" s="662" t="s">
        <v>1313</v>
      </c>
      <c r="K1059" s="662" t="s">
        <v>1314</v>
      </c>
      <c r="L1059" s="664">
        <v>218.1779642857143</v>
      </c>
      <c r="M1059" s="664">
        <v>7</v>
      </c>
      <c r="N1059" s="665">
        <v>1527.24575</v>
      </c>
    </row>
    <row r="1060" spans="1:14" ht="14.4" customHeight="1" x14ac:dyDescent="0.3">
      <c r="A1060" s="660" t="s">
        <v>586</v>
      </c>
      <c r="B1060" s="661" t="s">
        <v>587</v>
      </c>
      <c r="C1060" s="662" t="s">
        <v>599</v>
      </c>
      <c r="D1060" s="663" t="s">
        <v>4267</v>
      </c>
      <c r="E1060" s="662" t="s">
        <v>626</v>
      </c>
      <c r="F1060" s="663" t="s">
        <v>4273</v>
      </c>
      <c r="G1060" s="662" t="s">
        <v>665</v>
      </c>
      <c r="H1060" s="662" t="s">
        <v>1318</v>
      </c>
      <c r="I1060" s="662" t="s">
        <v>237</v>
      </c>
      <c r="J1060" s="662" t="s">
        <v>1319</v>
      </c>
      <c r="K1060" s="662"/>
      <c r="L1060" s="664">
        <v>191.13055268854498</v>
      </c>
      <c r="M1060" s="664">
        <v>21</v>
      </c>
      <c r="N1060" s="665">
        <v>4013.7416064594445</v>
      </c>
    </row>
    <row r="1061" spans="1:14" ht="14.4" customHeight="1" x14ac:dyDescent="0.3">
      <c r="A1061" s="660" t="s">
        <v>586</v>
      </c>
      <c r="B1061" s="661" t="s">
        <v>587</v>
      </c>
      <c r="C1061" s="662" t="s">
        <v>599</v>
      </c>
      <c r="D1061" s="663" t="s">
        <v>4267</v>
      </c>
      <c r="E1061" s="662" t="s">
        <v>626</v>
      </c>
      <c r="F1061" s="663" t="s">
        <v>4273</v>
      </c>
      <c r="G1061" s="662" t="s">
        <v>665</v>
      </c>
      <c r="H1061" s="662" t="s">
        <v>1320</v>
      </c>
      <c r="I1061" s="662" t="s">
        <v>237</v>
      </c>
      <c r="J1061" s="662" t="s">
        <v>1321</v>
      </c>
      <c r="K1061" s="662"/>
      <c r="L1061" s="664">
        <v>162.89030845532429</v>
      </c>
      <c r="M1061" s="664">
        <v>2</v>
      </c>
      <c r="N1061" s="665">
        <v>325.78061691064858</v>
      </c>
    </row>
    <row r="1062" spans="1:14" ht="14.4" customHeight="1" x14ac:dyDescent="0.3">
      <c r="A1062" s="660" t="s">
        <v>586</v>
      </c>
      <c r="B1062" s="661" t="s">
        <v>587</v>
      </c>
      <c r="C1062" s="662" t="s">
        <v>599</v>
      </c>
      <c r="D1062" s="663" t="s">
        <v>4267</v>
      </c>
      <c r="E1062" s="662" t="s">
        <v>626</v>
      </c>
      <c r="F1062" s="663" t="s">
        <v>4273</v>
      </c>
      <c r="G1062" s="662" t="s">
        <v>665</v>
      </c>
      <c r="H1062" s="662" t="s">
        <v>3412</v>
      </c>
      <c r="I1062" s="662" t="s">
        <v>237</v>
      </c>
      <c r="J1062" s="662" t="s">
        <v>3413</v>
      </c>
      <c r="K1062" s="662"/>
      <c r="L1062" s="664">
        <v>85.089976426916451</v>
      </c>
      <c r="M1062" s="664">
        <v>10</v>
      </c>
      <c r="N1062" s="665">
        <v>850.89976426916451</v>
      </c>
    </row>
    <row r="1063" spans="1:14" ht="14.4" customHeight="1" x14ac:dyDescent="0.3">
      <c r="A1063" s="660" t="s">
        <v>586</v>
      </c>
      <c r="B1063" s="661" t="s">
        <v>587</v>
      </c>
      <c r="C1063" s="662" t="s">
        <v>599</v>
      </c>
      <c r="D1063" s="663" t="s">
        <v>4267</v>
      </c>
      <c r="E1063" s="662" t="s">
        <v>626</v>
      </c>
      <c r="F1063" s="663" t="s">
        <v>4273</v>
      </c>
      <c r="G1063" s="662" t="s">
        <v>665</v>
      </c>
      <c r="H1063" s="662" t="s">
        <v>3414</v>
      </c>
      <c r="I1063" s="662" t="s">
        <v>3415</v>
      </c>
      <c r="J1063" s="662" t="s">
        <v>3416</v>
      </c>
      <c r="K1063" s="662" t="s">
        <v>3417</v>
      </c>
      <c r="L1063" s="664">
        <v>59.950124114986302</v>
      </c>
      <c r="M1063" s="664">
        <v>7</v>
      </c>
      <c r="N1063" s="665">
        <v>419.65086880490412</v>
      </c>
    </row>
    <row r="1064" spans="1:14" ht="14.4" customHeight="1" x14ac:dyDescent="0.3">
      <c r="A1064" s="660" t="s">
        <v>586</v>
      </c>
      <c r="B1064" s="661" t="s">
        <v>587</v>
      </c>
      <c r="C1064" s="662" t="s">
        <v>599</v>
      </c>
      <c r="D1064" s="663" t="s">
        <v>4267</v>
      </c>
      <c r="E1064" s="662" t="s">
        <v>626</v>
      </c>
      <c r="F1064" s="663" t="s">
        <v>4273</v>
      </c>
      <c r="G1064" s="662" t="s">
        <v>665</v>
      </c>
      <c r="H1064" s="662" t="s">
        <v>1322</v>
      </c>
      <c r="I1064" s="662" t="s">
        <v>1322</v>
      </c>
      <c r="J1064" s="662" t="s">
        <v>667</v>
      </c>
      <c r="K1064" s="662" t="s">
        <v>1323</v>
      </c>
      <c r="L1064" s="664">
        <v>201.25</v>
      </c>
      <c r="M1064" s="664">
        <v>18</v>
      </c>
      <c r="N1064" s="665">
        <v>3622.5</v>
      </c>
    </row>
    <row r="1065" spans="1:14" ht="14.4" customHeight="1" x14ac:dyDescent="0.3">
      <c r="A1065" s="660" t="s">
        <v>586</v>
      </c>
      <c r="B1065" s="661" t="s">
        <v>587</v>
      </c>
      <c r="C1065" s="662" t="s">
        <v>599</v>
      </c>
      <c r="D1065" s="663" t="s">
        <v>4267</v>
      </c>
      <c r="E1065" s="662" t="s">
        <v>626</v>
      </c>
      <c r="F1065" s="663" t="s">
        <v>4273</v>
      </c>
      <c r="G1065" s="662" t="s">
        <v>665</v>
      </c>
      <c r="H1065" s="662" t="s">
        <v>1324</v>
      </c>
      <c r="I1065" s="662" t="s">
        <v>1325</v>
      </c>
      <c r="J1065" s="662" t="s">
        <v>709</v>
      </c>
      <c r="K1065" s="662" t="s">
        <v>1326</v>
      </c>
      <c r="L1065" s="664">
        <v>42.500000000000007</v>
      </c>
      <c r="M1065" s="664">
        <v>4</v>
      </c>
      <c r="N1065" s="665">
        <v>170.00000000000003</v>
      </c>
    </row>
    <row r="1066" spans="1:14" ht="14.4" customHeight="1" x14ac:dyDescent="0.3">
      <c r="A1066" s="660" t="s">
        <v>586</v>
      </c>
      <c r="B1066" s="661" t="s">
        <v>587</v>
      </c>
      <c r="C1066" s="662" t="s">
        <v>599</v>
      </c>
      <c r="D1066" s="663" t="s">
        <v>4267</v>
      </c>
      <c r="E1066" s="662" t="s">
        <v>626</v>
      </c>
      <c r="F1066" s="663" t="s">
        <v>4273</v>
      </c>
      <c r="G1066" s="662" t="s">
        <v>665</v>
      </c>
      <c r="H1066" s="662" t="s">
        <v>1331</v>
      </c>
      <c r="I1066" s="662" t="s">
        <v>1332</v>
      </c>
      <c r="J1066" s="662" t="s">
        <v>1333</v>
      </c>
      <c r="K1066" s="662" t="s">
        <v>690</v>
      </c>
      <c r="L1066" s="664">
        <v>125.09304096797901</v>
      </c>
      <c r="M1066" s="664">
        <v>160</v>
      </c>
      <c r="N1066" s="665">
        <v>20014.886554876641</v>
      </c>
    </row>
    <row r="1067" spans="1:14" ht="14.4" customHeight="1" x14ac:dyDescent="0.3">
      <c r="A1067" s="660" t="s">
        <v>586</v>
      </c>
      <c r="B1067" s="661" t="s">
        <v>587</v>
      </c>
      <c r="C1067" s="662" t="s">
        <v>599</v>
      </c>
      <c r="D1067" s="663" t="s">
        <v>4267</v>
      </c>
      <c r="E1067" s="662" t="s">
        <v>626</v>
      </c>
      <c r="F1067" s="663" t="s">
        <v>4273</v>
      </c>
      <c r="G1067" s="662" t="s">
        <v>665</v>
      </c>
      <c r="H1067" s="662" t="s">
        <v>1334</v>
      </c>
      <c r="I1067" s="662" t="s">
        <v>1335</v>
      </c>
      <c r="J1067" s="662" t="s">
        <v>1336</v>
      </c>
      <c r="K1067" s="662" t="s">
        <v>1337</v>
      </c>
      <c r="L1067" s="664">
        <v>57.749978247610642</v>
      </c>
      <c r="M1067" s="664">
        <v>11</v>
      </c>
      <c r="N1067" s="665">
        <v>635.24976072371703</v>
      </c>
    </row>
    <row r="1068" spans="1:14" ht="14.4" customHeight="1" x14ac:dyDescent="0.3">
      <c r="A1068" s="660" t="s">
        <v>586</v>
      </c>
      <c r="B1068" s="661" t="s">
        <v>587</v>
      </c>
      <c r="C1068" s="662" t="s">
        <v>599</v>
      </c>
      <c r="D1068" s="663" t="s">
        <v>4267</v>
      </c>
      <c r="E1068" s="662" t="s">
        <v>626</v>
      </c>
      <c r="F1068" s="663" t="s">
        <v>4273</v>
      </c>
      <c r="G1068" s="662" t="s">
        <v>665</v>
      </c>
      <c r="H1068" s="662" t="s">
        <v>1338</v>
      </c>
      <c r="I1068" s="662" t="s">
        <v>1339</v>
      </c>
      <c r="J1068" s="662" t="s">
        <v>1340</v>
      </c>
      <c r="K1068" s="662" t="s">
        <v>1341</v>
      </c>
      <c r="L1068" s="664">
        <v>108.28784474301165</v>
      </c>
      <c r="M1068" s="664">
        <v>14</v>
      </c>
      <c r="N1068" s="665">
        <v>1516.0298264021631</v>
      </c>
    </row>
    <row r="1069" spans="1:14" ht="14.4" customHeight="1" x14ac:dyDescent="0.3">
      <c r="A1069" s="660" t="s">
        <v>586</v>
      </c>
      <c r="B1069" s="661" t="s">
        <v>587</v>
      </c>
      <c r="C1069" s="662" t="s">
        <v>599</v>
      </c>
      <c r="D1069" s="663" t="s">
        <v>4267</v>
      </c>
      <c r="E1069" s="662" t="s">
        <v>626</v>
      </c>
      <c r="F1069" s="663" t="s">
        <v>4273</v>
      </c>
      <c r="G1069" s="662" t="s">
        <v>665</v>
      </c>
      <c r="H1069" s="662" t="s">
        <v>3418</v>
      </c>
      <c r="I1069" s="662" t="s">
        <v>3419</v>
      </c>
      <c r="J1069" s="662" t="s">
        <v>3420</v>
      </c>
      <c r="K1069" s="662" t="s">
        <v>3421</v>
      </c>
      <c r="L1069" s="664">
        <v>39.760000000000005</v>
      </c>
      <c r="M1069" s="664">
        <v>5</v>
      </c>
      <c r="N1069" s="665">
        <v>198.8</v>
      </c>
    </row>
    <row r="1070" spans="1:14" ht="14.4" customHeight="1" x14ac:dyDescent="0.3">
      <c r="A1070" s="660" t="s">
        <v>586</v>
      </c>
      <c r="B1070" s="661" t="s">
        <v>587</v>
      </c>
      <c r="C1070" s="662" t="s">
        <v>599</v>
      </c>
      <c r="D1070" s="663" t="s">
        <v>4267</v>
      </c>
      <c r="E1070" s="662" t="s">
        <v>626</v>
      </c>
      <c r="F1070" s="663" t="s">
        <v>4273</v>
      </c>
      <c r="G1070" s="662" t="s">
        <v>665</v>
      </c>
      <c r="H1070" s="662" t="s">
        <v>3422</v>
      </c>
      <c r="I1070" s="662" t="s">
        <v>3423</v>
      </c>
      <c r="J1070" s="662" t="s">
        <v>3424</v>
      </c>
      <c r="K1070" s="662" t="s">
        <v>3425</v>
      </c>
      <c r="L1070" s="664">
        <v>79.524998725380954</v>
      </c>
      <c r="M1070" s="664">
        <v>4</v>
      </c>
      <c r="N1070" s="665">
        <v>318.09999490152381</v>
      </c>
    </row>
    <row r="1071" spans="1:14" ht="14.4" customHeight="1" x14ac:dyDescent="0.3">
      <c r="A1071" s="660" t="s">
        <v>586</v>
      </c>
      <c r="B1071" s="661" t="s">
        <v>587</v>
      </c>
      <c r="C1071" s="662" t="s">
        <v>599</v>
      </c>
      <c r="D1071" s="663" t="s">
        <v>4267</v>
      </c>
      <c r="E1071" s="662" t="s">
        <v>626</v>
      </c>
      <c r="F1071" s="663" t="s">
        <v>4273</v>
      </c>
      <c r="G1071" s="662" t="s">
        <v>665</v>
      </c>
      <c r="H1071" s="662" t="s">
        <v>3426</v>
      </c>
      <c r="I1071" s="662" t="s">
        <v>3427</v>
      </c>
      <c r="J1071" s="662" t="s">
        <v>789</v>
      </c>
      <c r="K1071" s="662" t="s">
        <v>3428</v>
      </c>
      <c r="L1071" s="664">
        <v>76.959999999999994</v>
      </c>
      <c r="M1071" s="664">
        <v>1</v>
      </c>
      <c r="N1071" s="665">
        <v>76.959999999999994</v>
      </c>
    </row>
    <row r="1072" spans="1:14" ht="14.4" customHeight="1" x14ac:dyDescent="0.3">
      <c r="A1072" s="660" t="s">
        <v>586</v>
      </c>
      <c r="B1072" s="661" t="s">
        <v>587</v>
      </c>
      <c r="C1072" s="662" t="s">
        <v>599</v>
      </c>
      <c r="D1072" s="663" t="s">
        <v>4267</v>
      </c>
      <c r="E1072" s="662" t="s">
        <v>626</v>
      </c>
      <c r="F1072" s="663" t="s">
        <v>4273</v>
      </c>
      <c r="G1072" s="662" t="s">
        <v>665</v>
      </c>
      <c r="H1072" s="662" t="s">
        <v>1342</v>
      </c>
      <c r="I1072" s="662" t="s">
        <v>1343</v>
      </c>
      <c r="J1072" s="662" t="s">
        <v>1344</v>
      </c>
      <c r="K1072" s="662" t="s">
        <v>1345</v>
      </c>
      <c r="L1072" s="664">
        <v>1665.2</v>
      </c>
      <c r="M1072" s="664">
        <v>1</v>
      </c>
      <c r="N1072" s="665">
        <v>1665.2</v>
      </c>
    </row>
    <row r="1073" spans="1:14" ht="14.4" customHeight="1" x14ac:dyDescent="0.3">
      <c r="A1073" s="660" t="s">
        <v>586</v>
      </c>
      <c r="B1073" s="661" t="s">
        <v>587</v>
      </c>
      <c r="C1073" s="662" t="s">
        <v>599</v>
      </c>
      <c r="D1073" s="663" t="s">
        <v>4267</v>
      </c>
      <c r="E1073" s="662" t="s">
        <v>626</v>
      </c>
      <c r="F1073" s="663" t="s">
        <v>4273</v>
      </c>
      <c r="G1073" s="662" t="s">
        <v>665</v>
      </c>
      <c r="H1073" s="662" t="s">
        <v>1350</v>
      </c>
      <c r="I1073" s="662" t="s">
        <v>1351</v>
      </c>
      <c r="J1073" s="662" t="s">
        <v>1352</v>
      </c>
      <c r="K1073" s="662" t="s">
        <v>1353</v>
      </c>
      <c r="L1073" s="664">
        <v>65.459999999999994</v>
      </c>
      <c r="M1073" s="664">
        <v>2</v>
      </c>
      <c r="N1073" s="665">
        <v>130.91999999999999</v>
      </c>
    </row>
    <row r="1074" spans="1:14" ht="14.4" customHeight="1" x14ac:dyDescent="0.3">
      <c r="A1074" s="660" t="s">
        <v>586</v>
      </c>
      <c r="B1074" s="661" t="s">
        <v>587</v>
      </c>
      <c r="C1074" s="662" t="s">
        <v>599</v>
      </c>
      <c r="D1074" s="663" t="s">
        <v>4267</v>
      </c>
      <c r="E1074" s="662" t="s">
        <v>626</v>
      </c>
      <c r="F1074" s="663" t="s">
        <v>4273</v>
      </c>
      <c r="G1074" s="662" t="s">
        <v>665</v>
      </c>
      <c r="H1074" s="662" t="s">
        <v>3429</v>
      </c>
      <c r="I1074" s="662" t="s">
        <v>3430</v>
      </c>
      <c r="J1074" s="662" t="s">
        <v>3431</v>
      </c>
      <c r="K1074" s="662" t="s">
        <v>2183</v>
      </c>
      <c r="L1074" s="664">
        <v>67.128</v>
      </c>
      <c r="M1074" s="664">
        <v>10</v>
      </c>
      <c r="N1074" s="665">
        <v>671.28</v>
      </c>
    </row>
    <row r="1075" spans="1:14" ht="14.4" customHeight="1" x14ac:dyDescent="0.3">
      <c r="A1075" s="660" t="s">
        <v>586</v>
      </c>
      <c r="B1075" s="661" t="s">
        <v>587</v>
      </c>
      <c r="C1075" s="662" t="s">
        <v>599</v>
      </c>
      <c r="D1075" s="663" t="s">
        <v>4267</v>
      </c>
      <c r="E1075" s="662" t="s">
        <v>626</v>
      </c>
      <c r="F1075" s="663" t="s">
        <v>4273</v>
      </c>
      <c r="G1075" s="662" t="s">
        <v>665</v>
      </c>
      <c r="H1075" s="662" t="s">
        <v>3432</v>
      </c>
      <c r="I1075" s="662" t="s">
        <v>3433</v>
      </c>
      <c r="J1075" s="662" t="s">
        <v>3434</v>
      </c>
      <c r="K1075" s="662" t="s">
        <v>3435</v>
      </c>
      <c r="L1075" s="664">
        <v>103.33999999999995</v>
      </c>
      <c r="M1075" s="664">
        <v>2</v>
      </c>
      <c r="N1075" s="665">
        <v>206.67999999999989</v>
      </c>
    </row>
    <row r="1076" spans="1:14" ht="14.4" customHeight="1" x14ac:dyDescent="0.3">
      <c r="A1076" s="660" t="s">
        <v>586</v>
      </c>
      <c r="B1076" s="661" t="s">
        <v>587</v>
      </c>
      <c r="C1076" s="662" t="s">
        <v>599</v>
      </c>
      <c r="D1076" s="663" t="s">
        <v>4267</v>
      </c>
      <c r="E1076" s="662" t="s">
        <v>626</v>
      </c>
      <c r="F1076" s="663" t="s">
        <v>4273</v>
      </c>
      <c r="G1076" s="662" t="s">
        <v>665</v>
      </c>
      <c r="H1076" s="662" t="s">
        <v>1361</v>
      </c>
      <c r="I1076" s="662" t="s">
        <v>1362</v>
      </c>
      <c r="J1076" s="662" t="s">
        <v>1363</v>
      </c>
      <c r="K1076" s="662" t="s">
        <v>1364</v>
      </c>
      <c r="L1076" s="664">
        <v>106.83921727743558</v>
      </c>
      <c r="M1076" s="664">
        <v>2</v>
      </c>
      <c r="N1076" s="665">
        <v>213.67843455487116</v>
      </c>
    </row>
    <row r="1077" spans="1:14" ht="14.4" customHeight="1" x14ac:dyDescent="0.3">
      <c r="A1077" s="660" t="s">
        <v>586</v>
      </c>
      <c r="B1077" s="661" t="s">
        <v>587</v>
      </c>
      <c r="C1077" s="662" t="s">
        <v>599</v>
      </c>
      <c r="D1077" s="663" t="s">
        <v>4267</v>
      </c>
      <c r="E1077" s="662" t="s">
        <v>626</v>
      </c>
      <c r="F1077" s="663" t="s">
        <v>4273</v>
      </c>
      <c r="G1077" s="662" t="s">
        <v>665</v>
      </c>
      <c r="H1077" s="662" t="s">
        <v>3436</v>
      </c>
      <c r="I1077" s="662" t="s">
        <v>3437</v>
      </c>
      <c r="J1077" s="662" t="s">
        <v>3438</v>
      </c>
      <c r="K1077" s="662" t="s">
        <v>3439</v>
      </c>
      <c r="L1077" s="664">
        <v>37.790000000000013</v>
      </c>
      <c r="M1077" s="664">
        <v>1</v>
      </c>
      <c r="N1077" s="665">
        <v>37.790000000000013</v>
      </c>
    </row>
    <row r="1078" spans="1:14" ht="14.4" customHeight="1" x14ac:dyDescent="0.3">
      <c r="A1078" s="660" t="s">
        <v>586</v>
      </c>
      <c r="B1078" s="661" t="s">
        <v>587</v>
      </c>
      <c r="C1078" s="662" t="s">
        <v>599</v>
      </c>
      <c r="D1078" s="663" t="s">
        <v>4267</v>
      </c>
      <c r="E1078" s="662" t="s">
        <v>626</v>
      </c>
      <c r="F1078" s="663" t="s">
        <v>4273</v>
      </c>
      <c r="G1078" s="662" t="s">
        <v>665</v>
      </c>
      <c r="H1078" s="662" t="s">
        <v>1365</v>
      </c>
      <c r="I1078" s="662" t="s">
        <v>1366</v>
      </c>
      <c r="J1078" s="662" t="s">
        <v>1367</v>
      </c>
      <c r="K1078" s="662" t="s">
        <v>1368</v>
      </c>
      <c r="L1078" s="664">
        <v>490.47997618753521</v>
      </c>
      <c r="M1078" s="664">
        <v>12</v>
      </c>
      <c r="N1078" s="665">
        <v>5885.7597142504228</v>
      </c>
    </row>
    <row r="1079" spans="1:14" ht="14.4" customHeight="1" x14ac:dyDescent="0.3">
      <c r="A1079" s="660" t="s">
        <v>586</v>
      </c>
      <c r="B1079" s="661" t="s">
        <v>587</v>
      </c>
      <c r="C1079" s="662" t="s">
        <v>599</v>
      </c>
      <c r="D1079" s="663" t="s">
        <v>4267</v>
      </c>
      <c r="E1079" s="662" t="s">
        <v>626</v>
      </c>
      <c r="F1079" s="663" t="s">
        <v>4273</v>
      </c>
      <c r="G1079" s="662" t="s">
        <v>665</v>
      </c>
      <c r="H1079" s="662" t="s">
        <v>3440</v>
      </c>
      <c r="I1079" s="662" t="s">
        <v>3441</v>
      </c>
      <c r="J1079" s="662" t="s">
        <v>3442</v>
      </c>
      <c r="K1079" s="662" t="s">
        <v>3443</v>
      </c>
      <c r="L1079" s="664">
        <v>66.189999999999969</v>
      </c>
      <c r="M1079" s="664">
        <v>1</v>
      </c>
      <c r="N1079" s="665">
        <v>66.189999999999969</v>
      </c>
    </row>
    <row r="1080" spans="1:14" ht="14.4" customHeight="1" x14ac:dyDescent="0.3">
      <c r="A1080" s="660" t="s">
        <v>586</v>
      </c>
      <c r="B1080" s="661" t="s">
        <v>587</v>
      </c>
      <c r="C1080" s="662" t="s">
        <v>599</v>
      </c>
      <c r="D1080" s="663" t="s">
        <v>4267</v>
      </c>
      <c r="E1080" s="662" t="s">
        <v>626</v>
      </c>
      <c r="F1080" s="663" t="s">
        <v>4273</v>
      </c>
      <c r="G1080" s="662" t="s">
        <v>665</v>
      </c>
      <c r="H1080" s="662" t="s">
        <v>1369</v>
      </c>
      <c r="I1080" s="662" t="s">
        <v>1370</v>
      </c>
      <c r="J1080" s="662" t="s">
        <v>1371</v>
      </c>
      <c r="K1080" s="662" t="s">
        <v>1372</v>
      </c>
      <c r="L1080" s="664">
        <v>387.92</v>
      </c>
      <c r="M1080" s="664">
        <v>4</v>
      </c>
      <c r="N1080" s="665">
        <v>1551.68</v>
      </c>
    </row>
    <row r="1081" spans="1:14" ht="14.4" customHeight="1" x14ac:dyDescent="0.3">
      <c r="A1081" s="660" t="s">
        <v>586</v>
      </c>
      <c r="B1081" s="661" t="s">
        <v>587</v>
      </c>
      <c r="C1081" s="662" t="s">
        <v>599</v>
      </c>
      <c r="D1081" s="663" t="s">
        <v>4267</v>
      </c>
      <c r="E1081" s="662" t="s">
        <v>626</v>
      </c>
      <c r="F1081" s="663" t="s">
        <v>4273</v>
      </c>
      <c r="G1081" s="662" t="s">
        <v>665</v>
      </c>
      <c r="H1081" s="662" t="s">
        <v>3444</v>
      </c>
      <c r="I1081" s="662" t="s">
        <v>3445</v>
      </c>
      <c r="J1081" s="662" t="s">
        <v>1013</v>
      </c>
      <c r="K1081" s="662" t="s">
        <v>3446</v>
      </c>
      <c r="L1081" s="664">
        <v>74.926000000000002</v>
      </c>
      <c r="M1081" s="664">
        <v>5</v>
      </c>
      <c r="N1081" s="665">
        <v>374.63</v>
      </c>
    </row>
    <row r="1082" spans="1:14" ht="14.4" customHeight="1" x14ac:dyDescent="0.3">
      <c r="A1082" s="660" t="s">
        <v>586</v>
      </c>
      <c r="B1082" s="661" t="s">
        <v>587</v>
      </c>
      <c r="C1082" s="662" t="s">
        <v>599</v>
      </c>
      <c r="D1082" s="663" t="s">
        <v>4267</v>
      </c>
      <c r="E1082" s="662" t="s">
        <v>626</v>
      </c>
      <c r="F1082" s="663" t="s">
        <v>4273</v>
      </c>
      <c r="G1082" s="662" t="s">
        <v>665</v>
      </c>
      <c r="H1082" s="662" t="s">
        <v>1376</v>
      </c>
      <c r="I1082" s="662" t="s">
        <v>1376</v>
      </c>
      <c r="J1082" s="662" t="s">
        <v>1377</v>
      </c>
      <c r="K1082" s="662" t="s">
        <v>1378</v>
      </c>
      <c r="L1082" s="664">
        <v>252.34000000000006</v>
      </c>
      <c r="M1082" s="664">
        <v>2</v>
      </c>
      <c r="N1082" s="665">
        <v>504.68000000000012</v>
      </c>
    </row>
    <row r="1083" spans="1:14" ht="14.4" customHeight="1" x14ac:dyDescent="0.3">
      <c r="A1083" s="660" t="s">
        <v>586</v>
      </c>
      <c r="B1083" s="661" t="s">
        <v>587</v>
      </c>
      <c r="C1083" s="662" t="s">
        <v>599</v>
      </c>
      <c r="D1083" s="663" t="s">
        <v>4267</v>
      </c>
      <c r="E1083" s="662" t="s">
        <v>626</v>
      </c>
      <c r="F1083" s="663" t="s">
        <v>4273</v>
      </c>
      <c r="G1083" s="662" t="s">
        <v>665</v>
      </c>
      <c r="H1083" s="662" t="s">
        <v>1379</v>
      </c>
      <c r="I1083" s="662" t="s">
        <v>1380</v>
      </c>
      <c r="J1083" s="662" t="s">
        <v>1381</v>
      </c>
      <c r="K1083" s="662" t="s">
        <v>1382</v>
      </c>
      <c r="L1083" s="664">
        <v>67.55</v>
      </c>
      <c r="M1083" s="664">
        <v>4</v>
      </c>
      <c r="N1083" s="665">
        <v>270.2</v>
      </c>
    </row>
    <row r="1084" spans="1:14" ht="14.4" customHeight="1" x14ac:dyDescent="0.3">
      <c r="A1084" s="660" t="s">
        <v>586</v>
      </c>
      <c r="B1084" s="661" t="s">
        <v>587</v>
      </c>
      <c r="C1084" s="662" t="s">
        <v>599</v>
      </c>
      <c r="D1084" s="663" t="s">
        <v>4267</v>
      </c>
      <c r="E1084" s="662" t="s">
        <v>626</v>
      </c>
      <c r="F1084" s="663" t="s">
        <v>4273</v>
      </c>
      <c r="G1084" s="662" t="s">
        <v>665</v>
      </c>
      <c r="H1084" s="662" t="s">
        <v>1391</v>
      </c>
      <c r="I1084" s="662" t="s">
        <v>1392</v>
      </c>
      <c r="J1084" s="662" t="s">
        <v>1393</v>
      </c>
      <c r="K1084" s="662" t="s">
        <v>1394</v>
      </c>
      <c r="L1084" s="664">
        <v>52.148937553582222</v>
      </c>
      <c r="M1084" s="664">
        <v>10</v>
      </c>
      <c r="N1084" s="665">
        <v>521.48937553582221</v>
      </c>
    </row>
    <row r="1085" spans="1:14" ht="14.4" customHeight="1" x14ac:dyDescent="0.3">
      <c r="A1085" s="660" t="s">
        <v>586</v>
      </c>
      <c r="B1085" s="661" t="s">
        <v>587</v>
      </c>
      <c r="C1085" s="662" t="s">
        <v>599</v>
      </c>
      <c r="D1085" s="663" t="s">
        <v>4267</v>
      </c>
      <c r="E1085" s="662" t="s">
        <v>626</v>
      </c>
      <c r="F1085" s="663" t="s">
        <v>4273</v>
      </c>
      <c r="G1085" s="662" t="s">
        <v>665</v>
      </c>
      <c r="H1085" s="662" t="s">
        <v>1395</v>
      </c>
      <c r="I1085" s="662" t="s">
        <v>1396</v>
      </c>
      <c r="J1085" s="662" t="s">
        <v>1397</v>
      </c>
      <c r="K1085" s="662" t="s">
        <v>1398</v>
      </c>
      <c r="L1085" s="664">
        <v>101.00333319660366</v>
      </c>
      <c r="M1085" s="664">
        <v>9</v>
      </c>
      <c r="N1085" s="665">
        <v>909.02999876943295</v>
      </c>
    </row>
    <row r="1086" spans="1:14" ht="14.4" customHeight="1" x14ac:dyDescent="0.3">
      <c r="A1086" s="660" t="s">
        <v>586</v>
      </c>
      <c r="B1086" s="661" t="s">
        <v>587</v>
      </c>
      <c r="C1086" s="662" t="s">
        <v>599</v>
      </c>
      <c r="D1086" s="663" t="s">
        <v>4267</v>
      </c>
      <c r="E1086" s="662" t="s">
        <v>626</v>
      </c>
      <c r="F1086" s="663" t="s">
        <v>4273</v>
      </c>
      <c r="G1086" s="662" t="s">
        <v>665</v>
      </c>
      <c r="H1086" s="662" t="s">
        <v>3447</v>
      </c>
      <c r="I1086" s="662" t="s">
        <v>3448</v>
      </c>
      <c r="J1086" s="662" t="s">
        <v>3449</v>
      </c>
      <c r="K1086" s="662" t="s">
        <v>3450</v>
      </c>
      <c r="L1086" s="664">
        <v>0</v>
      </c>
      <c r="M1086" s="664">
        <v>0</v>
      </c>
      <c r="N1086" s="665">
        <v>0</v>
      </c>
    </row>
    <row r="1087" spans="1:14" ht="14.4" customHeight="1" x14ac:dyDescent="0.3">
      <c r="A1087" s="660" t="s">
        <v>586</v>
      </c>
      <c r="B1087" s="661" t="s">
        <v>587</v>
      </c>
      <c r="C1087" s="662" t="s">
        <v>599</v>
      </c>
      <c r="D1087" s="663" t="s">
        <v>4267</v>
      </c>
      <c r="E1087" s="662" t="s">
        <v>626</v>
      </c>
      <c r="F1087" s="663" t="s">
        <v>4273</v>
      </c>
      <c r="G1087" s="662" t="s">
        <v>665</v>
      </c>
      <c r="H1087" s="662" t="s">
        <v>3451</v>
      </c>
      <c r="I1087" s="662" t="s">
        <v>3452</v>
      </c>
      <c r="J1087" s="662" t="s">
        <v>3453</v>
      </c>
      <c r="K1087" s="662" t="s">
        <v>3454</v>
      </c>
      <c r="L1087" s="664">
        <v>47.532916927198904</v>
      </c>
      <c r="M1087" s="664">
        <v>7</v>
      </c>
      <c r="N1087" s="665">
        <v>332.73041849039231</v>
      </c>
    </row>
    <row r="1088" spans="1:14" ht="14.4" customHeight="1" x14ac:dyDescent="0.3">
      <c r="A1088" s="660" t="s">
        <v>586</v>
      </c>
      <c r="B1088" s="661" t="s">
        <v>587</v>
      </c>
      <c r="C1088" s="662" t="s">
        <v>599</v>
      </c>
      <c r="D1088" s="663" t="s">
        <v>4267</v>
      </c>
      <c r="E1088" s="662" t="s">
        <v>626</v>
      </c>
      <c r="F1088" s="663" t="s">
        <v>4273</v>
      </c>
      <c r="G1088" s="662" t="s">
        <v>665</v>
      </c>
      <c r="H1088" s="662" t="s">
        <v>1402</v>
      </c>
      <c r="I1088" s="662" t="s">
        <v>1403</v>
      </c>
      <c r="J1088" s="662" t="s">
        <v>856</v>
      </c>
      <c r="K1088" s="662" t="s">
        <v>1021</v>
      </c>
      <c r="L1088" s="664">
        <v>60.192858480516009</v>
      </c>
      <c r="M1088" s="664">
        <v>21</v>
      </c>
      <c r="N1088" s="665">
        <v>1264.0500280908361</v>
      </c>
    </row>
    <row r="1089" spans="1:14" ht="14.4" customHeight="1" x14ac:dyDescent="0.3">
      <c r="A1089" s="660" t="s">
        <v>586</v>
      </c>
      <c r="B1089" s="661" t="s">
        <v>587</v>
      </c>
      <c r="C1089" s="662" t="s">
        <v>599</v>
      </c>
      <c r="D1089" s="663" t="s">
        <v>4267</v>
      </c>
      <c r="E1089" s="662" t="s">
        <v>626</v>
      </c>
      <c r="F1089" s="663" t="s">
        <v>4273</v>
      </c>
      <c r="G1089" s="662" t="s">
        <v>665</v>
      </c>
      <c r="H1089" s="662" t="s">
        <v>1404</v>
      </c>
      <c r="I1089" s="662" t="s">
        <v>1405</v>
      </c>
      <c r="J1089" s="662" t="s">
        <v>1406</v>
      </c>
      <c r="K1089" s="662" t="s">
        <v>1407</v>
      </c>
      <c r="L1089" s="664">
        <v>71.92</v>
      </c>
      <c r="M1089" s="664">
        <v>1</v>
      </c>
      <c r="N1089" s="665">
        <v>71.92</v>
      </c>
    </row>
    <row r="1090" spans="1:14" ht="14.4" customHeight="1" x14ac:dyDescent="0.3">
      <c r="A1090" s="660" t="s">
        <v>586</v>
      </c>
      <c r="B1090" s="661" t="s">
        <v>587</v>
      </c>
      <c r="C1090" s="662" t="s">
        <v>599</v>
      </c>
      <c r="D1090" s="663" t="s">
        <v>4267</v>
      </c>
      <c r="E1090" s="662" t="s">
        <v>626</v>
      </c>
      <c r="F1090" s="663" t="s">
        <v>4273</v>
      </c>
      <c r="G1090" s="662" t="s">
        <v>665</v>
      </c>
      <c r="H1090" s="662" t="s">
        <v>1408</v>
      </c>
      <c r="I1090" s="662" t="s">
        <v>1409</v>
      </c>
      <c r="J1090" s="662" t="s">
        <v>1410</v>
      </c>
      <c r="K1090" s="662" t="s">
        <v>1411</v>
      </c>
      <c r="L1090" s="664">
        <v>54.045000000000002</v>
      </c>
      <c r="M1090" s="664">
        <v>8</v>
      </c>
      <c r="N1090" s="665">
        <v>432.36</v>
      </c>
    </row>
    <row r="1091" spans="1:14" ht="14.4" customHeight="1" x14ac:dyDescent="0.3">
      <c r="A1091" s="660" t="s">
        <v>586</v>
      </c>
      <c r="B1091" s="661" t="s">
        <v>587</v>
      </c>
      <c r="C1091" s="662" t="s">
        <v>599</v>
      </c>
      <c r="D1091" s="663" t="s">
        <v>4267</v>
      </c>
      <c r="E1091" s="662" t="s">
        <v>626</v>
      </c>
      <c r="F1091" s="663" t="s">
        <v>4273</v>
      </c>
      <c r="G1091" s="662" t="s">
        <v>665</v>
      </c>
      <c r="H1091" s="662" t="s">
        <v>1412</v>
      </c>
      <c r="I1091" s="662" t="s">
        <v>1413</v>
      </c>
      <c r="J1091" s="662" t="s">
        <v>1414</v>
      </c>
      <c r="K1091" s="662" t="s">
        <v>1415</v>
      </c>
      <c r="L1091" s="664">
        <v>14.950175887375662</v>
      </c>
      <c r="M1091" s="664">
        <v>104</v>
      </c>
      <c r="N1091" s="665">
        <v>1554.818292287069</v>
      </c>
    </row>
    <row r="1092" spans="1:14" ht="14.4" customHeight="1" x14ac:dyDescent="0.3">
      <c r="A1092" s="660" t="s">
        <v>586</v>
      </c>
      <c r="B1092" s="661" t="s">
        <v>587</v>
      </c>
      <c r="C1092" s="662" t="s">
        <v>599</v>
      </c>
      <c r="D1092" s="663" t="s">
        <v>4267</v>
      </c>
      <c r="E1092" s="662" t="s">
        <v>626</v>
      </c>
      <c r="F1092" s="663" t="s">
        <v>4273</v>
      </c>
      <c r="G1092" s="662" t="s">
        <v>665</v>
      </c>
      <c r="H1092" s="662" t="s">
        <v>1416</v>
      </c>
      <c r="I1092" s="662" t="s">
        <v>1417</v>
      </c>
      <c r="J1092" s="662" t="s">
        <v>1418</v>
      </c>
      <c r="K1092" s="662" t="s">
        <v>1419</v>
      </c>
      <c r="L1092" s="664">
        <v>9.7744775395544572</v>
      </c>
      <c r="M1092" s="664">
        <v>554</v>
      </c>
      <c r="N1092" s="665">
        <v>5415.0605569131694</v>
      </c>
    </row>
    <row r="1093" spans="1:14" ht="14.4" customHeight="1" x14ac:dyDescent="0.3">
      <c r="A1093" s="660" t="s">
        <v>586</v>
      </c>
      <c r="B1093" s="661" t="s">
        <v>587</v>
      </c>
      <c r="C1093" s="662" t="s">
        <v>599</v>
      </c>
      <c r="D1093" s="663" t="s">
        <v>4267</v>
      </c>
      <c r="E1093" s="662" t="s">
        <v>626</v>
      </c>
      <c r="F1093" s="663" t="s">
        <v>4273</v>
      </c>
      <c r="G1093" s="662" t="s">
        <v>665</v>
      </c>
      <c r="H1093" s="662" t="s">
        <v>3455</v>
      </c>
      <c r="I1093" s="662" t="s">
        <v>3456</v>
      </c>
      <c r="J1093" s="662" t="s">
        <v>3457</v>
      </c>
      <c r="K1093" s="662" t="s">
        <v>3458</v>
      </c>
      <c r="L1093" s="664">
        <v>52.400033892713736</v>
      </c>
      <c r="M1093" s="664">
        <v>3</v>
      </c>
      <c r="N1093" s="665">
        <v>157.20010167814121</v>
      </c>
    </row>
    <row r="1094" spans="1:14" ht="14.4" customHeight="1" x14ac:dyDescent="0.3">
      <c r="A1094" s="660" t="s">
        <v>586</v>
      </c>
      <c r="B1094" s="661" t="s">
        <v>587</v>
      </c>
      <c r="C1094" s="662" t="s">
        <v>599</v>
      </c>
      <c r="D1094" s="663" t="s">
        <v>4267</v>
      </c>
      <c r="E1094" s="662" t="s">
        <v>626</v>
      </c>
      <c r="F1094" s="663" t="s">
        <v>4273</v>
      </c>
      <c r="G1094" s="662" t="s">
        <v>665</v>
      </c>
      <c r="H1094" s="662" t="s">
        <v>3459</v>
      </c>
      <c r="I1094" s="662" t="s">
        <v>237</v>
      </c>
      <c r="J1094" s="662" t="s">
        <v>3460</v>
      </c>
      <c r="K1094" s="662"/>
      <c r="L1094" s="664">
        <v>64.650544791679167</v>
      </c>
      <c r="M1094" s="664">
        <v>3</v>
      </c>
      <c r="N1094" s="665">
        <v>193.95163437503749</v>
      </c>
    </row>
    <row r="1095" spans="1:14" ht="14.4" customHeight="1" x14ac:dyDescent="0.3">
      <c r="A1095" s="660" t="s">
        <v>586</v>
      </c>
      <c r="B1095" s="661" t="s">
        <v>587</v>
      </c>
      <c r="C1095" s="662" t="s">
        <v>599</v>
      </c>
      <c r="D1095" s="663" t="s">
        <v>4267</v>
      </c>
      <c r="E1095" s="662" t="s">
        <v>626</v>
      </c>
      <c r="F1095" s="663" t="s">
        <v>4273</v>
      </c>
      <c r="G1095" s="662" t="s">
        <v>665</v>
      </c>
      <c r="H1095" s="662" t="s">
        <v>1427</v>
      </c>
      <c r="I1095" s="662" t="s">
        <v>1428</v>
      </c>
      <c r="J1095" s="662" t="s">
        <v>1429</v>
      </c>
      <c r="K1095" s="662" t="s">
        <v>1146</v>
      </c>
      <c r="L1095" s="664">
        <v>237.88</v>
      </c>
      <c r="M1095" s="664">
        <v>2</v>
      </c>
      <c r="N1095" s="665">
        <v>475.76</v>
      </c>
    </row>
    <row r="1096" spans="1:14" ht="14.4" customHeight="1" x14ac:dyDescent="0.3">
      <c r="A1096" s="660" t="s">
        <v>586</v>
      </c>
      <c r="B1096" s="661" t="s">
        <v>587</v>
      </c>
      <c r="C1096" s="662" t="s">
        <v>599</v>
      </c>
      <c r="D1096" s="663" t="s">
        <v>4267</v>
      </c>
      <c r="E1096" s="662" t="s">
        <v>626</v>
      </c>
      <c r="F1096" s="663" t="s">
        <v>4273</v>
      </c>
      <c r="G1096" s="662" t="s">
        <v>665</v>
      </c>
      <c r="H1096" s="662" t="s">
        <v>1430</v>
      </c>
      <c r="I1096" s="662" t="s">
        <v>237</v>
      </c>
      <c r="J1096" s="662" t="s">
        <v>1431</v>
      </c>
      <c r="K1096" s="662"/>
      <c r="L1096" s="664">
        <v>401.3200122676048</v>
      </c>
      <c r="M1096" s="664">
        <v>14</v>
      </c>
      <c r="N1096" s="665">
        <v>5618.480171746467</v>
      </c>
    </row>
    <row r="1097" spans="1:14" ht="14.4" customHeight="1" x14ac:dyDescent="0.3">
      <c r="A1097" s="660" t="s">
        <v>586</v>
      </c>
      <c r="B1097" s="661" t="s">
        <v>587</v>
      </c>
      <c r="C1097" s="662" t="s">
        <v>599</v>
      </c>
      <c r="D1097" s="663" t="s">
        <v>4267</v>
      </c>
      <c r="E1097" s="662" t="s">
        <v>626</v>
      </c>
      <c r="F1097" s="663" t="s">
        <v>4273</v>
      </c>
      <c r="G1097" s="662" t="s">
        <v>665</v>
      </c>
      <c r="H1097" s="662" t="s">
        <v>1432</v>
      </c>
      <c r="I1097" s="662" t="s">
        <v>237</v>
      </c>
      <c r="J1097" s="662" t="s">
        <v>1433</v>
      </c>
      <c r="K1097" s="662"/>
      <c r="L1097" s="664">
        <v>114.20982550538503</v>
      </c>
      <c r="M1097" s="664">
        <v>33</v>
      </c>
      <c r="N1097" s="665">
        <v>3768.924241677706</v>
      </c>
    </row>
    <row r="1098" spans="1:14" ht="14.4" customHeight="1" x14ac:dyDescent="0.3">
      <c r="A1098" s="660" t="s">
        <v>586</v>
      </c>
      <c r="B1098" s="661" t="s">
        <v>587</v>
      </c>
      <c r="C1098" s="662" t="s">
        <v>599</v>
      </c>
      <c r="D1098" s="663" t="s">
        <v>4267</v>
      </c>
      <c r="E1098" s="662" t="s">
        <v>626</v>
      </c>
      <c r="F1098" s="663" t="s">
        <v>4273</v>
      </c>
      <c r="G1098" s="662" t="s">
        <v>665</v>
      </c>
      <c r="H1098" s="662" t="s">
        <v>1434</v>
      </c>
      <c r="I1098" s="662" t="s">
        <v>1435</v>
      </c>
      <c r="J1098" s="662" t="s">
        <v>1436</v>
      </c>
      <c r="K1098" s="662" t="s">
        <v>1437</v>
      </c>
      <c r="L1098" s="664">
        <v>164.70566964501594</v>
      </c>
      <c r="M1098" s="664">
        <v>20</v>
      </c>
      <c r="N1098" s="665">
        <v>3294.113392900319</v>
      </c>
    </row>
    <row r="1099" spans="1:14" ht="14.4" customHeight="1" x14ac:dyDescent="0.3">
      <c r="A1099" s="660" t="s">
        <v>586</v>
      </c>
      <c r="B1099" s="661" t="s">
        <v>587</v>
      </c>
      <c r="C1099" s="662" t="s">
        <v>599</v>
      </c>
      <c r="D1099" s="663" t="s">
        <v>4267</v>
      </c>
      <c r="E1099" s="662" t="s">
        <v>626</v>
      </c>
      <c r="F1099" s="663" t="s">
        <v>4273</v>
      </c>
      <c r="G1099" s="662" t="s">
        <v>665</v>
      </c>
      <c r="H1099" s="662" t="s">
        <v>1438</v>
      </c>
      <c r="I1099" s="662" t="s">
        <v>1439</v>
      </c>
      <c r="J1099" s="662" t="s">
        <v>1440</v>
      </c>
      <c r="K1099" s="662" t="s">
        <v>1258</v>
      </c>
      <c r="L1099" s="664">
        <v>95.36999999999999</v>
      </c>
      <c r="M1099" s="664">
        <v>1</v>
      </c>
      <c r="N1099" s="665">
        <v>95.36999999999999</v>
      </c>
    </row>
    <row r="1100" spans="1:14" ht="14.4" customHeight="1" x14ac:dyDescent="0.3">
      <c r="A1100" s="660" t="s">
        <v>586</v>
      </c>
      <c r="B1100" s="661" t="s">
        <v>587</v>
      </c>
      <c r="C1100" s="662" t="s">
        <v>599</v>
      </c>
      <c r="D1100" s="663" t="s">
        <v>4267</v>
      </c>
      <c r="E1100" s="662" t="s">
        <v>626</v>
      </c>
      <c r="F1100" s="663" t="s">
        <v>4273</v>
      </c>
      <c r="G1100" s="662" t="s">
        <v>665</v>
      </c>
      <c r="H1100" s="662" t="s">
        <v>1441</v>
      </c>
      <c r="I1100" s="662" t="s">
        <v>1442</v>
      </c>
      <c r="J1100" s="662" t="s">
        <v>1443</v>
      </c>
      <c r="K1100" s="662" t="s">
        <v>1444</v>
      </c>
      <c r="L1100" s="664">
        <v>178.04000000000005</v>
      </c>
      <c r="M1100" s="664">
        <v>1</v>
      </c>
      <c r="N1100" s="665">
        <v>178.04000000000005</v>
      </c>
    </row>
    <row r="1101" spans="1:14" ht="14.4" customHeight="1" x14ac:dyDescent="0.3">
      <c r="A1101" s="660" t="s">
        <v>586</v>
      </c>
      <c r="B1101" s="661" t="s">
        <v>587</v>
      </c>
      <c r="C1101" s="662" t="s">
        <v>599</v>
      </c>
      <c r="D1101" s="663" t="s">
        <v>4267</v>
      </c>
      <c r="E1101" s="662" t="s">
        <v>626</v>
      </c>
      <c r="F1101" s="663" t="s">
        <v>4273</v>
      </c>
      <c r="G1101" s="662" t="s">
        <v>665</v>
      </c>
      <c r="H1101" s="662" t="s">
        <v>1448</v>
      </c>
      <c r="I1101" s="662" t="s">
        <v>1449</v>
      </c>
      <c r="J1101" s="662" t="s">
        <v>1450</v>
      </c>
      <c r="K1101" s="662" t="s">
        <v>1451</v>
      </c>
      <c r="L1101" s="664">
        <v>58.322500000000005</v>
      </c>
      <c r="M1101" s="664">
        <v>4</v>
      </c>
      <c r="N1101" s="665">
        <v>233.29000000000002</v>
      </c>
    </row>
    <row r="1102" spans="1:14" ht="14.4" customHeight="1" x14ac:dyDescent="0.3">
      <c r="A1102" s="660" t="s">
        <v>586</v>
      </c>
      <c r="B1102" s="661" t="s">
        <v>587</v>
      </c>
      <c r="C1102" s="662" t="s">
        <v>599</v>
      </c>
      <c r="D1102" s="663" t="s">
        <v>4267</v>
      </c>
      <c r="E1102" s="662" t="s">
        <v>626</v>
      </c>
      <c r="F1102" s="663" t="s">
        <v>4273</v>
      </c>
      <c r="G1102" s="662" t="s">
        <v>665</v>
      </c>
      <c r="H1102" s="662" t="s">
        <v>3461</v>
      </c>
      <c r="I1102" s="662" t="s">
        <v>3462</v>
      </c>
      <c r="J1102" s="662" t="s">
        <v>3463</v>
      </c>
      <c r="K1102" s="662" t="s">
        <v>3464</v>
      </c>
      <c r="L1102" s="664">
        <v>34.700000000000003</v>
      </c>
      <c r="M1102" s="664">
        <v>1</v>
      </c>
      <c r="N1102" s="665">
        <v>34.700000000000003</v>
      </c>
    </row>
    <row r="1103" spans="1:14" ht="14.4" customHeight="1" x14ac:dyDescent="0.3">
      <c r="A1103" s="660" t="s">
        <v>586</v>
      </c>
      <c r="B1103" s="661" t="s">
        <v>587</v>
      </c>
      <c r="C1103" s="662" t="s">
        <v>599</v>
      </c>
      <c r="D1103" s="663" t="s">
        <v>4267</v>
      </c>
      <c r="E1103" s="662" t="s">
        <v>626</v>
      </c>
      <c r="F1103" s="663" t="s">
        <v>4273</v>
      </c>
      <c r="G1103" s="662" t="s">
        <v>665</v>
      </c>
      <c r="H1103" s="662" t="s">
        <v>1461</v>
      </c>
      <c r="I1103" s="662" t="s">
        <v>1462</v>
      </c>
      <c r="J1103" s="662" t="s">
        <v>697</v>
      </c>
      <c r="K1103" s="662" t="s">
        <v>1463</v>
      </c>
      <c r="L1103" s="664">
        <v>50.580000000000005</v>
      </c>
      <c r="M1103" s="664">
        <v>6</v>
      </c>
      <c r="N1103" s="665">
        <v>303.48</v>
      </c>
    </row>
    <row r="1104" spans="1:14" ht="14.4" customHeight="1" x14ac:dyDescent="0.3">
      <c r="A1104" s="660" t="s">
        <v>586</v>
      </c>
      <c r="B1104" s="661" t="s">
        <v>587</v>
      </c>
      <c r="C1104" s="662" t="s">
        <v>599</v>
      </c>
      <c r="D1104" s="663" t="s">
        <v>4267</v>
      </c>
      <c r="E1104" s="662" t="s">
        <v>626</v>
      </c>
      <c r="F1104" s="663" t="s">
        <v>4273</v>
      </c>
      <c r="G1104" s="662" t="s">
        <v>665</v>
      </c>
      <c r="H1104" s="662" t="s">
        <v>1467</v>
      </c>
      <c r="I1104" s="662" t="s">
        <v>1468</v>
      </c>
      <c r="J1104" s="662" t="s">
        <v>1469</v>
      </c>
      <c r="K1104" s="662" t="s">
        <v>1470</v>
      </c>
      <c r="L1104" s="664">
        <v>177.79999999999995</v>
      </c>
      <c r="M1104" s="664">
        <v>5</v>
      </c>
      <c r="N1104" s="665">
        <v>888.99999999999977</v>
      </c>
    </row>
    <row r="1105" spans="1:14" ht="14.4" customHeight="1" x14ac:dyDescent="0.3">
      <c r="A1105" s="660" t="s">
        <v>586</v>
      </c>
      <c r="B1105" s="661" t="s">
        <v>587</v>
      </c>
      <c r="C1105" s="662" t="s">
        <v>599</v>
      </c>
      <c r="D1105" s="663" t="s">
        <v>4267</v>
      </c>
      <c r="E1105" s="662" t="s">
        <v>626</v>
      </c>
      <c r="F1105" s="663" t="s">
        <v>4273</v>
      </c>
      <c r="G1105" s="662" t="s">
        <v>665</v>
      </c>
      <c r="H1105" s="662" t="s">
        <v>1471</v>
      </c>
      <c r="I1105" s="662" t="s">
        <v>1471</v>
      </c>
      <c r="J1105" s="662" t="s">
        <v>670</v>
      </c>
      <c r="K1105" s="662" t="s">
        <v>1472</v>
      </c>
      <c r="L1105" s="664">
        <v>300.14999999999998</v>
      </c>
      <c r="M1105" s="664">
        <v>115</v>
      </c>
      <c r="N1105" s="665">
        <v>34517.25</v>
      </c>
    </row>
    <row r="1106" spans="1:14" ht="14.4" customHeight="1" x14ac:dyDescent="0.3">
      <c r="A1106" s="660" t="s">
        <v>586</v>
      </c>
      <c r="B1106" s="661" t="s">
        <v>587</v>
      </c>
      <c r="C1106" s="662" t="s">
        <v>599</v>
      </c>
      <c r="D1106" s="663" t="s">
        <v>4267</v>
      </c>
      <c r="E1106" s="662" t="s">
        <v>626</v>
      </c>
      <c r="F1106" s="663" t="s">
        <v>4273</v>
      </c>
      <c r="G1106" s="662" t="s">
        <v>665</v>
      </c>
      <c r="H1106" s="662" t="s">
        <v>1473</v>
      </c>
      <c r="I1106" s="662" t="s">
        <v>1473</v>
      </c>
      <c r="J1106" s="662" t="s">
        <v>1474</v>
      </c>
      <c r="K1106" s="662" t="s">
        <v>1475</v>
      </c>
      <c r="L1106" s="664">
        <v>266.44315776882701</v>
      </c>
      <c r="M1106" s="664">
        <v>1</v>
      </c>
      <c r="N1106" s="665">
        <v>266.44315776882701</v>
      </c>
    </row>
    <row r="1107" spans="1:14" ht="14.4" customHeight="1" x14ac:dyDescent="0.3">
      <c r="A1107" s="660" t="s">
        <v>586</v>
      </c>
      <c r="B1107" s="661" t="s">
        <v>587</v>
      </c>
      <c r="C1107" s="662" t="s">
        <v>599</v>
      </c>
      <c r="D1107" s="663" t="s">
        <v>4267</v>
      </c>
      <c r="E1107" s="662" t="s">
        <v>626</v>
      </c>
      <c r="F1107" s="663" t="s">
        <v>4273</v>
      </c>
      <c r="G1107" s="662" t="s">
        <v>665</v>
      </c>
      <c r="H1107" s="662" t="s">
        <v>1476</v>
      </c>
      <c r="I1107" s="662" t="s">
        <v>1476</v>
      </c>
      <c r="J1107" s="662" t="s">
        <v>1477</v>
      </c>
      <c r="K1107" s="662" t="s">
        <v>1478</v>
      </c>
      <c r="L1107" s="664">
        <v>67.540000000000006</v>
      </c>
      <c r="M1107" s="664">
        <v>55.75</v>
      </c>
      <c r="N1107" s="665">
        <v>3765.3550000000005</v>
      </c>
    </row>
    <row r="1108" spans="1:14" ht="14.4" customHeight="1" x14ac:dyDescent="0.3">
      <c r="A1108" s="660" t="s">
        <v>586</v>
      </c>
      <c r="B1108" s="661" t="s">
        <v>587</v>
      </c>
      <c r="C1108" s="662" t="s">
        <v>599</v>
      </c>
      <c r="D1108" s="663" t="s">
        <v>4267</v>
      </c>
      <c r="E1108" s="662" t="s">
        <v>626</v>
      </c>
      <c r="F1108" s="663" t="s">
        <v>4273</v>
      </c>
      <c r="G1108" s="662" t="s">
        <v>665</v>
      </c>
      <c r="H1108" s="662" t="s">
        <v>1479</v>
      </c>
      <c r="I1108" s="662" t="s">
        <v>1480</v>
      </c>
      <c r="J1108" s="662" t="s">
        <v>1481</v>
      </c>
      <c r="K1108" s="662" t="s">
        <v>1330</v>
      </c>
      <c r="L1108" s="664">
        <v>72.800051124411539</v>
      </c>
      <c r="M1108" s="664">
        <v>14</v>
      </c>
      <c r="N1108" s="665">
        <v>1019.2007157417615</v>
      </c>
    </row>
    <row r="1109" spans="1:14" ht="14.4" customHeight="1" x14ac:dyDescent="0.3">
      <c r="A1109" s="660" t="s">
        <v>586</v>
      </c>
      <c r="B1109" s="661" t="s">
        <v>587</v>
      </c>
      <c r="C1109" s="662" t="s">
        <v>599</v>
      </c>
      <c r="D1109" s="663" t="s">
        <v>4267</v>
      </c>
      <c r="E1109" s="662" t="s">
        <v>626</v>
      </c>
      <c r="F1109" s="663" t="s">
        <v>4273</v>
      </c>
      <c r="G1109" s="662" t="s">
        <v>665</v>
      </c>
      <c r="H1109" s="662" t="s">
        <v>3465</v>
      </c>
      <c r="I1109" s="662" t="s">
        <v>3466</v>
      </c>
      <c r="J1109" s="662" t="s">
        <v>3467</v>
      </c>
      <c r="K1109" s="662" t="s">
        <v>721</v>
      </c>
      <c r="L1109" s="664">
        <v>41.480014198545497</v>
      </c>
      <c r="M1109" s="664">
        <v>9</v>
      </c>
      <c r="N1109" s="665">
        <v>373.3201277869095</v>
      </c>
    </row>
    <row r="1110" spans="1:14" ht="14.4" customHeight="1" x14ac:dyDescent="0.3">
      <c r="A1110" s="660" t="s">
        <v>586</v>
      </c>
      <c r="B1110" s="661" t="s">
        <v>587</v>
      </c>
      <c r="C1110" s="662" t="s">
        <v>599</v>
      </c>
      <c r="D1110" s="663" t="s">
        <v>4267</v>
      </c>
      <c r="E1110" s="662" t="s">
        <v>626</v>
      </c>
      <c r="F1110" s="663" t="s">
        <v>4273</v>
      </c>
      <c r="G1110" s="662" t="s">
        <v>665</v>
      </c>
      <c r="H1110" s="662" t="s">
        <v>1482</v>
      </c>
      <c r="I1110" s="662" t="s">
        <v>1483</v>
      </c>
      <c r="J1110" s="662" t="s">
        <v>1484</v>
      </c>
      <c r="K1110" s="662" t="s">
        <v>1485</v>
      </c>
      <c r="L1110" s="664">
        <v>63.973890608901286</v>
      </c>
      <c r="M1110" s="664">
        <v>42</v>
      </c>
      <c r="N1110" s="665">
        <v>2686.9034055738539</v>
      </c>
    </row>
    <row r="1111" spans="1:14" ht="14.4" customHeight="1" x14ac:dyDescent="0.3">
      <c r="A1111" s="660" t="s">
        <v>586</v>
      </c>
      <c r="B1111" s="661" t="s">
        <v>587</v>
      </c>
      <c r="C1111" s="662" t="s">
        <v>599</v>
      </c>
      <c r="D1111" s="663" t="s">
        <v>4267</v>
      </c>
      <c r="E1111" s="662" t="s">
        <v>626</v>
      </c>
      <c r="F1111" s="663" t="s">
        <v>4273</v>
      </c>
      <c r="G1111" s="662" t="s">
        <v>665</v>
      </c>
      <c r="H1111" s="662" t="s">
        <v>1486</v>
      </c>
      <c r="I1111" s="662" t="s">
        <v>1487</v>
      </c>
      <c r="J1111" s="662" t="s">
        <v>1488</v>
      </c>
      <c r="K1111" s="662" t="s">
        <v>1489</v>
      </c>
      <c r="L1111" s="664">
        <v>266.57</v>
      </c>
      <c r="M1111" s="664">
        <v>10</v>
      </c>
      <c r="N1111" s="665">
        <v>2665.7</v>
      </c>
    </row>
    <row r="1112" spans="1:14" ht="14.4" customHeight="1" x14ac:dyDescent="0.3">
      <c r="A1112" s="660" t="s">
        <v>586</v>
      </c>
      <c r="B1112" s="661" t="s">
        <v>587</v>
      </c>
      <c r="C1112" s="662" t="s">
        <v>599</v>
      </c>
      <c r="D1112" s="663" t="s">
        <v>4267</v>
      </c>
      <c r="E1112" s="662" t="s">
        <v>626</v>
      </c>
      <c r="F1112" s="663" t="s">
        <v>4273</v>
      </c>
      <c r="G1112" s="662" t="s">
        <v>665</v>
      </c>
      <c r="H1112" s="662" t="s">
        <v>1490</v>
      </c>
      <c r="I1112" s="662" t="s">
        <v>1491</v>
      </c>
      <c r="J1112" s="662" t="s">
        <v>1492</v>
      </c>
      <c r="K1112" s="662" t="s">
        <v>1493</v>
      </c>
      <c r="L1112" s="664">
        <v>389.4244259623681</v>
      </c>
      <c r="M1112" s="664">
        <v>34</v>
      </c>
      <c r="N1112" s="665">
        <v>13240.430482720516</v>
      </c>
    </row>
    <row r="1113" spans="1:14" ht="14.4" customHeight="1" x14ac:dyDescent="0.3">
      <c r="A1113" s="660" t="s">
        <v>586</v>
      </c>
      <c r="B1113" s="661" t="s">
        <v>587</v>
      </c>
      <c r="C1113" s="662" t="s">
        <v>599</v>
      </c>
      <c r="D1113" s="663" t="s">
        <v>4267</v>
      </c>
      <c r="E1113" s="662" t="s">
        <v>626</v>
      </c>
      <c r="F1113" s="663" t="s">
        <v>4273</v>
      </c>
      <c r="G1113" s="662" t="s">
        <v>665</v>
      </c>
      <c r="H1113" s="662" t="s">
        <v>1502</v>
      </c>
      <c r="I1113" s="662" t="s">
        <v>1503</v>
      </c>
      <c r="J1113" s="662" t="s">
        <v>1504</v>
      </c>
      <c r="K1113" s="662" t="s">
        <v>1505</v>
      </c>
      <c r="L1113" s="664">
        <v>1093.3749670777436</v>
      </c>
      <c r="M1113" s="664">
        <v>28</v>
      </c>
      <c r="N1113" s="665">
        <v>30614.499078176817</v>
      </c>
    </row>
    <row r="1114" spans="1:14" ht="14.4" customHeight="1" x14ac:dyDescent="0.3">
      <c r="A1114" s="660" t="s">
        <v>586</v>
      </c>
      <c r="B1114" s="661" t="s">
        <v>587</v>
      </c>
      <c r="C1114" s="662" t="s">
        <v>599</v>
      </c>
      <c r="D1114" s="663" t="s">
        <v>4267</v>
      </c>
      <c r="E1114" s="662" t="s">
        <v>626</v>
      </c>
      <c r="F1114" s="663" t="s">
        <v>4273</v>
      </c>
      <c r="G1114" s="662" t="s">
        <v>665</v>
      </c>
      <c r="H1114" s="662" t="s">
        <v>1506</v>
      </c>
      <c r="I1114" s="662" t="s">
        <v>1507</v>
      </c>
      <c r="J1114" s="662" t="s">
        <v>1508</v>
      </c>
      <c r="K1114" s="662" t="s">
        <v>1509</v>
      </c>
      <c r="L1114" s="664">
        <v>89.640225387816571</v>
      </c>
      <c r="M1114" s="664">
        <v>7</v>
      </c>
      <c r="N1114" s="665">
        <v>627.48157771471597</v>
      </c>
    </row>
    <row r="1115" spans="1:14" ht="14.4" customHeight="1" x14ac:dyDescent="0.3">
      <c r="A1115" s="660" t="s">
        <v>586</v>
      </c>
      <c r="B1115" s="661" t="s">
        <v>587</v>
      </c>
      <c r="C1115" s="662" t="s">
        <v>599</v>
      </c>
      <c r="D1115" s="663" t="s">
        <v>4267</v>
      </c>
      <c r="E1115" s="662" t="s">
        <v>626</v>
      </c>
      <c r="F1115" s="663" t="s">
        <v>4273</v>
      </c>
      <c r="G1115" s="662" t="s">
        <v>665</v>
      </c>
      <c r="H1115" s="662" t="s">
        <v>1510</v>
      </c>
      <c r="I1115" s="662" t="s">
        <v>1511</v>
      </c>
      <c r="J1115" s="662" t="s">
        <v>1512</v>
      </c>
      <c r="K1115" s="662" t="s">
        <v>1513</v>
      </c>
      <c r="L1115" s="664">
        <v>20.125995540516705</v>
      </c>
      <c r="M1115" s="664">
        <v>196</v>
      </c>
      <c r="N1115" s="665">
        <v>3944.6951259412745</v>
      </c>
    </row>
    <row r="1116" spans="1:14" ht="14.4" customHeight="1" x14ac:dyDescent="0.3">
      <c r="A1116" s="660" t="s">
        <v>586</v>
      </c>
      <c r="B1116" s="661" t="s">
        <v>587</v>
      </c>
      <c r="C1116" s="662" t="s">
        <v>599</v>
      </c>
      <c r="D1116" s="663" t="s">
        <v>4267</v>
      </c>
      <c r="E1116" s="662" t="s">
        <v>626</v>
      </c>
      <c r="F1116" s="663" t="s">
        <v>4273</v>
      </c>
      <c r="G1116" s="662" t="s">
        <v>665</v>
      </c>
      <c r="H1116" s="662" t="s">
        <v>1514</v>
      </c>
      <c r="I1116" s="662" t="s">
        <v>237</v>
      </c>
      <c r="J1116" s="662" t="s">
        <v>1515</v>
      </c>
      <c r="K1116" s="662"/>
      <c r="L1116" s="664">
        <v>92.713889252871112</v>
      </c>
      <c r="M1116" s="664">
        <v>3</v>
      </c>
      <c r="N1116" s="665">
        <v>278.14166775861332</v>
      </c>
    </row>
    <row r="1117" spans="1:14" ht="14.4" customHeight="1" x14ac:dyDescent="0.3">
      <c r="A1117" s="660" t="s">
        <v>586</v>
      </c>
      <c r="B1117" s="661" t="s">
        <v>587</v>
      </c>
      <c r="C1117" s="662" t="s">
        <v>599</v>
      </c>
      <c r="D1117" s="663" t="s">
        <v>4267</v>
      </c>
      <c r="E1117" s="662" t="s">
        <v>626</v>
      </c>
      <c r="F1117" s="663" t="s">
        <v>4273</v>
      </c>
      <c r="G1117" s="662" t="s">
        <v>665</v>
      </c>
      <c r="H1117" s="662" t="s">
        <v>1516</v>
      </c>
      <c r="I1117" s="662" t="s">
        <v>237</v>
      </c>
      <c r="J1117" s="662" t="s">
        <v>1517</v>
      </c>
      <c r="K1117" s="662"/>
      <c r="L1117" s="664">
        <v>77.359830947752499</v>
      </c>
      <c r="M1117" s="664">
        <v>7</v>
      </c>
      <c r="N1117" s="665">
        <v>541.51881663426752</v>
      </c>
    </row>
    <row r="1118" spans="1:14" ht="14.4" customHeight="1" x14ac:dyDescent="0.3">
      <c r="A1118" s="660" t="s">
        <v>586</v>
      </c>
      <c r="B1118" s="661" t="s">
        <v>587</v>
      </c>
      <c r="C1118" s="662" t="s">
        <v>599</v>
      </c>
      <c r="D1118" s="663" t="s">
        <v>4267</v>
      </c>
      <c r="E1118" s="662" t="s">
        <v>626</v>
      </c>
      <c r="F1118" s="663" t="s">
        <v>4273</v>
      </c>
      <c r="G1118" s="662" t="s">
        <v>665</v>
      </c>
      <c r="H1118" s="662" t="s">
        <v>3468</v>
      </c>
      <c r="I1118" s="662" t="s">
        <v>3469</v>
      </c>
      <c r="J1118" s="662" t="s">
        <v>1484</v>
      </c>
      <c r="K1118" s="662" t="s">
        <v>3470</v>
      </c>
      <c r="L1118" s="664">
        <v>56.846128492177485</v>
      </c>
      <c r="M1118" s="664">
        <v>18</v>
      </c>
      <c r="N1118" s="665">
        <v>1023.2303128591948</v>
      </c>
    </row>
    <row r="1119" spans="1:14" ht="14.4" customHeight="1" x14ac:dyDescent="0.3">
      <c r="A1119" s="660" t="s">
        <v>586</v>
      </c>
      <c r="B1119" s="661" t="s">
        <v>587</v>
      </c>
      <c r="C1119" s="662" t="s">
        <v>599</v>
      </c>
      <c r="D1119" s="663" t="s">
        <v>4267</v>
      </c>
      <c r="E1119" s="662" t="s">
        <v>626</v>
      </c>
      <c r="F1119" s="663" t="s">
        <v>4273</v>
      </c>
      <c r="G1119" s="662" t="s">
        <v>665</v>
      </c>
      <c r="H1119" s="662" t="s">
        <v>3471</v>
      </c>
      <c r="I1119" s="662" t="s">
        <v>3472</v>
      </c>
      <c r="J1119" s="662" t="s">
        <v>3473</v>
      </c>
      <c r="K1119" s="662" t="s">
        <v>2183</v>
      </c>
      <c r="L1119" s="664">
        <v>58.709999999999958</v>
      </c>
      <c r="M1119" s="664">
        <v>3</v>
      </c>
      <c r="N1119" s="665">
        <v>176.12999999999988</v>
      </c>
    </row>
    <row r="1120" spans="1:14" ht="14.4" customHeight="1" x14ac:dyDescent="0.3">
      <c r="A1120" s="660" t="s">
        <v>586</v>
      </c>
      <c r="B1120" s="661" t="s">
        <v>587</v>
      </c>
      <c r="C1120" s="662" t="s">
        <v>599</v>
      </c>
      <c r="D1120" s="663" t="s">
        <v>4267</v>
      </c>
      <c r="E1120" s="662" t="s">
        <v>626</v>
      </c>
      <c r="F1120" s="663" t="s">
        <v>4273</v>
      </c>
      <c r="G1120" s="662" t="s">
        <v>665</v>
      </c>
      <c r="H1120" s="662" t="s">
        <v>3474</v>
      </c>
      <c r="I1120" s="662" t="s">
        <v>3475</v>
      </c>
      <c r="J1120" s="662" t="s">
        <v>3476</v>
      </c>
      <c r="K1120" s="662" t="s">
        <v>3477</v>
      </c>
      <c r="L1120" s="664">
        <v>40.479999999999976</v>
      </c>
      <c r="M1120" s="664">
        <v>3</v>
      </c>
      <c r="N1120" s="665">
        <v>121.43999999999993</v>
      </c>
    </row>
    <row r="1121" spans="1:14" ht="14.4" customHeight="1" x14ac:dyDescent="0.3">
      <c r="A1121" s="660" t="s">
        <v>586</v>
      </c>
      <c r="B1121" s="661" t="s">
        <v>587</v>
      </c>
      <c r="C1121" s="662" t="s">
        <v>599</v>
      </c>
      <c r="D1121" s="663" t="s">
        <v>4267</v>
      </c>
      <c r="E1121" s="662" t="s">
        <v>626</v>
      </c>
      <c r="F1121" s="663" t="s">
        <v>4273</v>
      </c>
      <c r="G1121" s="662" t="s">
        <v>665</v>
      </c>
      <c r="H1121" s="662" t="s">
        <v>1518</v>
      </c>
      <c r="I1121" s="662" t="s">
        <v>1519</v>
      </c>
      <c r="J1121" s="662" t="s">
        <v>1520</v>
      </c>
      <c r="K1121" s="662" t="s">
        <v>1521</v>
      </c>
      <c r="L1121" s="664">
        <v>128.51277437471026</v>
      </c>
      <c r="M1121" s="664">
        <v>26</v>
      </c>
      <c r="N1121" s="665">
        <v>3341.3321337424668</v>
      </c>
    </row>
    <row r="1122" spans="1:14" ht="14.4" customHeight="1" x14ac:dyDescent="0.3">
      <c r="A1122" s="660" t="s">
        <v>586</v>
      </c>
      <c r="B1122" s="661" t="s">
        <v>587</v>
      </c>
      <c r="C1122" s="662" t="s">
        <v>599</v>
      </c>
      <c r="D1122" s="663" t="s">
        <v>4267</v>
      </c>
      <c r="E1122" s="662" t="s">
        <v>626</v>
      </c>
      <c r="F1122" s="663" t="s">
        <v>4273</v>
      </c>
      <c r="G1122" s="662" t="s">
        <v>665</v>
      </c>
      <c r="H1122" s="662" t="s">
        <v>3478</v>
      </c>
      <c r="I1122" s="662" t="s">
        <v>3479</v>
      </c>
      <c r="J1122" s="662" t="s">
        <v>3335</v>
      </c>
      <c r="K1122" s="662" t="s">
        <v>3480</v>
      </c>
      <c r="L1122" s="664">
        <v>52.100012437513101</v>
      </c>
      <c r="M1122" s="664">
        <v>1</v>
      </c>
      <c r="N1122" s="665">
        <v>52.100012437513101</v>
      </c>
    </row>
    <row r="1123" spans="1:14" ht="14.4" customHeight="1" x14ac:dyDescent="0.3">
      <c r="A1123" s="660" t="s">
        <v>586</v>
      </c>
      <c r="B1123" s="661" t="s">
        <v>587</v>
      </c>
      <c r="C1123" s="662" t="s">
        <v>599</v>
      </c>
      <c r="D1123" s="663" t="s">
        <v>4267</v>
      </c>
      <c r="E1123" s="662" t="s">
        <v>626</v>
      </c>
      <c r="F1123" s="663" t="s">
        <v>4273</v>
      </c>
      <c r="G1123" s="662" t="s">
        <v>665</v>
      </c>
      <c r="H1123" s="662" t="s">
        <v>3481</v>
      </c>
      <c r="I1123" s="662" t="s">
        <v>3482</v>
      </c>
      <c r="J1123" s="662" t="s">
        <v>3335</v>
      </c>
      <c r="K1123" s="662" t="s">
        <v>3483</v>
      </c>
      <c r="L1123" s="664">
        <v>128.980030790603</v>
      </c>
      <c r="M1123" s="664">
        <v>1</v>
      </c>
      <c r="N1123" s="665">
        <v>128.980030790603</v>
      </c>
    </row>
    <row r="1124" spans="1:14" ht="14.4" customHeight="1" x14ac:dyDescent="0.3">
      <c r="A1124" s="660" t="s">
        <v>586</v>
      </c>
      <c r="B1124" s="661" t="s">
        <v>587</v>
      </c>
      <c r="C1124" s="662" t="s">
        <v>599</v>
      </c>
      <c r="D1124" s="663" t="s">
        <v>4267</v>
      </c>
      <c r="E1124" s="662" t="s">
        <v>626</v>
      </c>
      <c r="F1124" s="663" t="s">
        <v>4273</v>
      </c>
      <c r="G1124" s="662" t="s">
        <v>665</v>
      </c>
      <c r="H1124" s="662" t="s">
        <v>1531</v>
      </c>
      <c r="I1124" s="662" t="s">
        <v>1532</v>
      </c>
      <c r="J1124" s="662" t="s">
        <v>1533</v>
      </c>
      <c r="K1124" s="662" t="s">
        <v>1534</v>
      </c>
      <c r="L1124" s="664">
        <v>555.42000000000007</v>
      </c>
      <c r="M1124" s="664">
        <v>10</v>
      </c>
      <c r="N1124" s="665">
        <v>5554.2000000000007</v>
      </c>
    </row>
    <row r="1125" spans="1:14" ht="14.4" customHeight="1" x14ac:dyDescent="0.3">
      <c r="A1125" s="660" t="s">
        <v>586</v>
      </c>
      <c r="B1125" s="661" t="s">
        <v>587</v>
      </c>
      <c r="C1125" s="662" t="s">
        <v>599</v>
      </c>
      <c r="D1125" s="663" t="s">
        <v>4267</v>
      </c>
      <c r="E1125" s="662" t="s">
        <v>626</v>
      </c>
      <c r="F1125" s="663" t="s">
        <v>4273</v>
      </c>
      <c r="G1125" s="662" t="s">
        <v>665</v>
      </c>
      <c r="H1125" s="662" t="s">
        <v>3195</v>
      </c>
      <c r="I1125" s="662" t="s">
        <v>3196</v>
      </c>
      <c r="J1125" s="662" t="s">
        <v>1533</v>
      </c>
      <c r="K1125" s="662" t="s">
        <v>3197</v>
      </c>
      <c r="L1125" s="664">
        <v>327.06</v>
      </c>
      <c r="M1125" s="664">
        <v>5</v>
      </c>
      <c r="N1125" s="665">
        <v>1635.3</v>
      </c>
    </row>
    <row r="1126" spans="1:14" ht="14.4" customHeight="1" x14ac:dyDescent="0.3">
      <c r="A1126" s="660" t="s">
        <v>586</v>
      </c>
      <c r="B1126" s="661" t="s">
        <v>587</v>
      </c>
      <c r="C1126" s="662" t="s">
        <v>599</v>
      </c>
      <c r="D1126" s="663" t="s">
        <v>4267</v>
      </c>
      <c r="E1126" s="662" t="s">
        <v>626</v>
      </c>
      <c r="F1126" s="663" t="s">
        <v>4273</v>
      </c>
      <c r="G1126" s="662" t="s">
        <v>665</v>
      </c>
      <c r="H1126" s="662" t="s">
        <v>3198</v>
      </c>
      <c r="I1126" s="662" t="s">
        <v>3199</v>
      </c>
      <c r="J1126" s="662" t="s">
        <v>1533</v>
      </c>
      <c r="K1126" s="662" t="s">
        <v>1791</v>
      </c>
      <c r="L1126" s="664">
        <v>246.33000000000004</v>
      </c>
      <c r="M1126" s="664">
        <v>3</v>
      </c>
      <c r="N1126" s="665">
        <v>738.99000000000012</v>
      </c>
    </row>
    <row r="1127" spans="1:14" ht="14.4" customHeight="1" x14ac:dyDescent="0.3">
      <c r="A1127" s="660" t="s">
        <v>586</v>
      </c>
      <c r="B1127" s="661" t="s">
        <v>587</v>
      </c>
      <c r="C1127" s="662" t="s">
        <v>599</v>
      </c>
      <c r="D1127" s="663" t="s">
        <v>4267</v>
      </c>
      <c r="E1127" s="662" t="s">
        <v>626</v>
      </c>
      <c r="F1127" s="663" t="s">
        <v>4273</v>
      </c>
      <c r="G1127" s="662" t="s">
        <v>665</v>
      </c>
      <c r="H1127" s="662" t="s">
        <v>3484</v>
      </c>
      <c r="I1127" s="662" t="s">
        <v>3485</v>
      </c>
      <c r="J1127" s="662" t="s">
        <v>3486</v>
      </c>
      <c r="K1127" s="662"/>
      <c r="L1127" s="664">
        <v>80.483333333333334</v>
      </c>
      <c r="M1127" s="664">
        <v>3</v>
      </c>
      <c r="N1127" s="665">
        <v>241.45</v>
      </c>
    </row>
    <row r="1128" spans="1:14" ht="14.4" customHeight="1" x14ac:dyDescent="0.3">
      <c r="A1128" s="660" t="s">
        <v>586</v>
      </c>
      <c r="B1128" s="661" t="s">
        <v>587</v>
      </c>
      <c r="C1128" s="662" t="s">
        <v>599</v>
      </c>
      <c r="D1128" s="663" t="s">
        <v>4267</v>
      </c>
      <c r="E1128" s="662" t="s">
        <v>626</v>
      </c>
      <c r="F1128" s="663" t="s">
        <v>4273</v>
      </c>
      <c r="G1128" s="662" t="s">
        <v>665</v>
      </c>
      <c r="H1128" s="662" t="s">
        <v>1535</v>
      </c>
      <c r="I1128" s="662" t="s">
        <v>1536</v>
      </c>
      <c r="J1128" s="662" t="s">
        <v>1537</v>
      </c>
      <c r="K1128" s="662" t="s">
        <v>1538</v>
      </c>
      <c r="L1128" s="664">
        <v>54.386474391645407</v>
      </c>
      <c r="M1128" s="664">
        <v>43</v>
      </c>
      <c r="N1128" s="665">
        <v>2338.6183988407524</v>
      </c>
    </row>
    <row r="1129" spans="1:14" ht="14.4" customHeight="1" x14ac:dyDescent="0.3">
      <c r="A1129" s="660" t="s">
        <v>586</v>
      </c>
      <c r="B1129" s="661" t="s">
        <v>587</v>
      </c>
      <c r="C1129" s="662" t="s">
        <v>599</v>
      </c>
      <c r="D1129" s="663" t="s">
        <v>4267</v>
      </c>
      <c r="E1129" s="662" t="s">
        <v>626</v>
      </c>
      <c r="F1129" s="663" t="s">
        <v>4273</v>
      </c>
      <c r="G1129" s="662" t="s">
        <v>665</v>
      </c>
      <c r="H1129" s="662" t="s">
        <v>3487</v>
      </c>
      <c r="I1129" s="662" t="s">
        <v>3488</v>
      </c>
      <c r="J1129" s="662" t="s">
        <v>3489</v>
      </c>
      <c r="K1129" s="662" t="s">
        <v>3490</v>
      </c>
      <c r="L1129" s="664">
        <v>29</v>
      </c>
      <c r="M1129" s="664">
        <v>2</v>
      </c>
      <c r="N1129" s="665">
        <v>58</v>
      </c>
    </row>
    <row r="1130" spans="1:14" ht="14.4" customHeight="1" x14ac:dyDescent="0.3">
      <c r="A1130" s="660" t="s">
        <v>586</v>
      </c>
      <c r="B1130" s="661" t="s">
        <v>587</v>
      </c>
      <c r="C1130" s="662" t="s">
        <v>599</v>
      </c>
      <c r="D1130" s="663" t="s">
        <v>4267</v>
      </c>
      <c r="E1130" s="662" t="s">
        <v>626</v>
      </c>
      <c r="F1130" s="663" t="s">
        <v>4273</v>
      </c>
      <c r="G1130" s="662" t="s">
        <v>665</v>
      </c>
      <c r="H1130" s="662" t="s">
        <v>3491</v>
      </c>
      <c r="I1130" s="662" t="s">
        <v>3492</v>
      </c>
      <c r="J1130" s="662" t="s">
        <v>3493</v>
      </c>
      <c r="K1130" s="662" t="s">
        <v>3494</v>
      </c>
      <c r="L1130" s="664">
        <v>67.739999999999995</v>
      </c>
      <c r="M1130" s="664">
        <v>1</v>
      </c>
      <c r="N1130" s="665">
        <v>67.739999999999995</v>
      </c>
    </row>
    <row r="1131" spans="1:14" ht="14.4" customHeight="1" x14ac:dyDescent="0.3">
      <c r="A1131" s="660" t="s">
        <v>586</v>
      </c>
      <c r="B1131" s="661" t="s">
        <v>587</v>
      </c>
      <c r="C1131" s="662" t="s">
        <v>599</v>
      </c>
      <c r="D1131" s="663" t="s">
        <v>4267</v>
      </c>
      <c r="E1131" s="662" t="s">
        <v>626</v>
      </c>
      <c r="F1131" s="663" t="s">
        <v>4273</v>
      </c>
      <c r="G1131" s="662" t="s">
        <v>665</v>
      </c>
      <c r="H1131" s="662" t="s">
        <v>1550</v>
      </c>
      <c r="I1131" s="662" t="s">
        <v>1551</v>
      </c>
      <c r="J1131" s="662" t="s">
        <v>1552</v>
      </c>
      <c r="K1131" s="662" t="s">
        <v>1553</v>
      </c>
      <c r="L1131" s="664">
        <v>305.89714883114664</v>
      </c>
      <c r="M1131" s="664">
        <v>20</v>
      </c>
      <c r="N1131" s="665">
        <v>6117.9429766229323</v>
      </c>
    </row>
    <row r="1132" spans="1:14" ht="14.4" customHeight="1" x14ac:dyDescent="0.3">
      <c r="A1132" s="660" t="s">
        <v>586</v>
      </c>
      <c r="B1132" s="661" t="s">
        <v>587</v>
      </c>
      <c r="C1132" s="662" t="s">
        <v>599</v>
      </c>
      <c r="D1132" s="663" t="s">
        <v>4267</v>
      </c>
      <c r="E1132" s="662" t="s">
        <v>626</v>
      </c>
      <c r="F1132" s="663" t="s">
        <v>4273</v>
      </c>
      <c r="G1132" s="662" t="s">
        <v>665</v>
      </c>
      <c r="H1132" s="662" t="s">
        <v>1558</v>
      </c>
      <c r="I1132" s="662" t="s">
        <v>1559</v>
      </c>
      <c r="J1132" s="662" t="s">
        <v>1560</v>
      </c>
      <c r="K1132" s="662" t="s">
        <v>1561</v>
      </c>
      <c r="L1132" s="664">
        <v>110.15340661501534</v>
      </c>
      <c r="M1132" s="664">
        <v>83</v>
      </c>
      <c r="N1132" s="665">
        <v>9142.732749046274</v>
      </c>
    </row>
    <row r="1133" spans="1:14" ht="14.4" customHeight="1" x14ac:dyDescent="0.3">
      <c r="A1133" s="660" t="s">
        <v>586</v>
      </c>
      <c r="B1133" s="661" t="s">
        <v>587</v>
      </c>
      <c r="C1133" s="662" t="s">
        <v>599</v>
      </c>
      <c r="D1133" s="663" t="s">
        <v>4267</v>
      </c>
      <c r="E1133" s="662" t="s">
        <v>626</v>
      </c>
      <c r="F1133" s="663" t="s">
        <v>4273</v>
      </c>
      <c r="G1133" s="662" t="s">
        <v>665</v>
      </c>
      <c r="H1133" s="662" t="s">
        <v>3495</v>
      </c>
      <c r="I1133" s="662" t="s">
        <v>3496</v>
      </c>
      <c r="J1133" s="662" t="s">
        <v>3497</v>
      </c>
      <c r="K1133" s="662" t="s">
        <v>2612</v>
      </c>
      <c r="L1133" s="664">
        <v>84.489999999999981</v>
      </c>
      <c r="M1133" s="664">
        <v>2</v>
      </c>
      <c r="N1133" s="665">
        <v>168.97999999999996</v>
      </c>
    </row>
    <row r="1134" spans="1:14" ht="14.4" customHeight="1" x14ac:dyDescent="0.3">
      <c r="A1134" s="660" t="s">
        <v>586</v>
      </c>
      <c r="B1134" s="661" t="s">
        <v>587</v>
      </c>
      <c r="C1134" s="662" t="s">
        <v>599</v>
      </c>
      <c r="D1134" s="663" t="s">
        <v>4267</v>
      </c>
      <c r="E1134" s="662" t="s">
        <v>626</v>
      </c>
      <c r="F1134" s="663" t="s">
        <v>4273</v>
      </c>
      <c r="G1134" s="662" t="s">
        <v>665</v>
      </c>
      <c r="H1134" s="662" t="s">
        <v>1566</v>
      </c>
      <c r="I1134" s="662" t="s">
        <v>1567</v>
      </c>
      <c r="J1134" s="662" t="s">
        <v>940</v>
      </c>
      <c r="K1134" s="662" t="s">
        <v>1568</v>
      </c>
      <c r="L1134" s="664">
        <v>102.74991099457398</v>
      </c>
      <c r="M1134" s="664">
        <v>2</v>
      </c>
      <c r="N1134" s="665">
        <v>205.49982198914796</v>
      </c>
    </row>
    <row r="1135" spans="1:14" ht="14.4" customHeight="1" x14ac:dyDescent="0.3">
      <c r="A1135" s="660" t="s">
        <v>586</v>
      </c>
      <c r="B1135" s="661" t="s">
        <v>587</v>
      </c>
      <c r="C1135" s="662" t="s">
        <v>599</v>
      </c>
      <c r="D1135" s="663" t="s">
        <v>4267</v>
      </c>
      <c r="E1135" s="662" t="s">
        <v>626</v>
      </c>
      <c r="F1135" s="663" t="s">
        <v>4273</v>
      </c>
      <c r="G1135" s="662" t="s">
        <v>665</v>
      </c>
      <c r="H1135" s="662" t="s">
        <v>1581</v>
      </c>
      <c r="I1135" s="662" t="s">
        <v>1581</v>
      </c>
      <c r="J1135" s="662" t="s">
        <v>1582</v>
      </c>
      <c r="K1135" s="662" t="s">
        <v>1583</v>
      </c>
      <c r="L1135" s="664">
        <v>262.37817317170357</v>
      </c>
      <c r="M1135" s="664">
        <v>64</v>
      </c>
      <c r="N1135" s="665">
        <v>16792.203082989028</v>
      </c>
    </row>
    <row r="1136" spans="1:14" ht="14.4" customHeight="1" x14ac:dyDescent="0.3">
      <c r="A1136" s="660" t="s">
        <v>586</v>
      </c>
      <c r="B1136" s="661" t="s">
        <v>587</v>
      </c>
      <c r="C1136" s="662" t="s">
        <v>599</v>
      </c>
      <c r="D1136" s="663" t="s">
        <v>4267</v>
      </c>
      <c r="E1136" s="662" t="s">
        <v>626</v>
      </c>
      <c r="F1136" s="663" t="s">
        <v>4273</v>
      </c>
      <c r="G1136" s="662" t="s">
        <v>665</v>
      </c>
      <c r="H1136" s="662" t="s">
        <v>1584</v>
      </c>
      <c r="I1136" s="662" t="s">
        <v>1585</v>
      </c>
      <c r="J1136" s="662" t="s">
        <v>1586</v>
      </c>
      <c r="K1136" s="662" t="s">
        <v>1587</v>
      </c>
      <c r="L1136" s="664">
        <v>821.56926756712994</v>
      </c>
      <c r="M1136" s="664">
        <v>4</v>
      </c>
      <c r="N1136" s="665">
        <v>3286.2770702685198</v>
      </c>
    </row>
    <row r="1137" spans="1:14" ht="14.4" customHeight="1" x14ac:dyDescent="0.3">
      <c r="A1137" s="660" t="s">
        <v>586</v>
      </c>
      <c r="B1137" s="661" t="s">
        <v>587</v>
      </c>
      <c r="C1137" s="662" t="s">
        <v>599</v>
      </c>
      <c r="D1137" s="663" t="s">
        <v>4267</v>
      </c>
      <c r="E1137" s="662" t="s">
        <v>626</v>
      </c>
      <c r="F1137" s="663" t="s">
        <v>4273</v>
      </c>
      <c r="G1137" s="662" t="s">
        <v>665</v>
      </c>
      <c r="H1137" s="662" t="s">
        <v>1592</v>
      </c>
      <c r="I1137" s="662" t="s">
        <v>1593</v>
      </c>
      <c r="J1137" s="662" t="s">
        <v>1594</v>
      </c>
      <c r="K1137" s="662" t="s">
        <v>747</v>
      </c>
      <c r="L1137" s="664">
        <v>110.29</v>
      </c>
      <c r="M1137" s="664">
        <v>1</v>
      </c>
      <c r="N1137" s="665">
        <v>110.29</v>
      </c>
    </row>
    <row r="1138" spans="1:14" ht="14.4" customHeight="1" x14ac:dyDescent="0.3">
      <c r="A1138" s="660" t="s">
        <v>586</v>
      </c>
      <c r="B1138" s="661" t="s">
        <v>587</v>
      </c>
      <c r="C1138" s="662" t="s">
        <v>599</v>
      </c>
      <c r="D1138" s="663" t="s">
        <v>4267</v>
      </c>
      <c r="E1138" s="662" t="s">
        <v>626</v>
      </c>
      <c r="F1138" s="663" t="s">
        <v>4273</v>
      </c>
      <c r="G1138" s="662" t="s">
        <v>665</v>
      </c>
      <c r="H1138" s="662" t="s">
        <v>1615</v>
      </c>
      <c r="I1138" s="662" t="s">
        <v>1616</v>
      </c>
      <c r="J1138" s="662" t="s">
        <v>1617</v>
      </c>
      <c r="K1138" s="662" t="s">
        <v>1618</v>
      </c>
      <c r="L1138" s="664">
        <v>13.225021556178781</v>
      </c>
      <c r="M1138" s="664">
        <v>76</v>
      </c>
      <c r="N1138" s="665">
        <v>1005.1016382695874</v>
      </c>
    </row>
    <row r="1139" spans="1:14" ht="14.4" customHeight="1" x14ac:dyDescent="0.3">
      <c r="A1139" s="660" t="s">
        <v>586</v>
      </c>
      <c r="B1139" s="661" t="s">
        <v>587</v>
      </c>
      <c r="C1139" s="662" t="s">
        <v>599</v>
      </c>
      <c r="D1139" s="663" t="s">
        <v>4267</v>
      </c>
      <c r="E1139" s="662" t="s">
        <v>626</v>
      </c>
      <c r="F1139" s="663" t="s">
        <v>4273</v>
      </c>
      <c r="G1139" s="662" t="s">
        <v>665</v>
      </c>
      <c r="H1139" s="662" t="s">
        <v>1619</v>
      </c>
      <c r="I1139" s="662" t="s">
        <v>237</v>
      </c>
      <c r="J1139" s="662" t="s">
        <v>1620</v>
      </c>
      <c r="K1139" s="662" t="s">
        <v>1621</v>
      </c>
      <c r="L1139" s="664">
        <v>23.700000000000003</v>
      </c>
      <c r="M1139" s="664">
        <v>62</v>
      </c>
      <c r="N1139" s="665">
        <v>1469.4</v>
      </c>
    </row>
    <row r="1140" spans="1:14" ht="14.4" customHeight="1" x14ac:dyDescent="0.3">
      <c r="A1140" s="660" t="s">
        <v>586</v>
      </c>
      <c r="B1140" s="661" t="s">
        <v>587</v>
      </c>
      <c r="C1140" s="662" t="s">
        <v>599</v>
      </c>
      <c r="D1140" s="663" t="s">
        <v>4267</v>
      </c>
      <c r="E1140" s="662" t="s">
        <v>626</v>
      </c>
      <c r="F1140" s="663" t="s">
        <v>4273</v>
      </c>
      <c r="G1140" s="662" t="s">
        <v>665</v>
      </c>
      <c r="H1140" s="662" t="s">
        <v>3498</v>
      </c>
      <c r="I1140" s="662" t="s">
        <v>237</v>
      </c>
      <c r="J1140" s="662" t="s">
        <v>3499</v>
      </c>
      <c r="K1140" s="662" t="s">
        <v>3500</v>
      </c>
      <c r="L1140" s="664">
        <v>72.483181035776695</v>
      </c>
      <c r="M1140" s="664">
        <v>7</v>
      </c>
      <c r="N1140" s="665">
        <v>507.38226725043683</v>
      </c>
    </row>
    <row r="1141" spans="1:14" ht="14.4" customHeight="1" x14ac:dyDescent="0.3">
      <c r="A1141" s="660" t="s">
        <v>586</v>
      </c>
      <c r="B1141" s="661" t="s">
        <v>587</v>
      </c>
      <c r="C1141" s="662" t="s">
        <v>599</v>
      </c>
      <c r="D1141" s="663" t="s">
        <v>4267</v>
      </c>
      <c r="E1141" s="662" t="s">
        <v>626</v>
      </c>
      <c r="F1141" s="663" t="s">
        <v>4273</v>
      </c>
      <c r="G1141" s="662" t="s">
        <v>665</v>
      </c>
      <c r="H1141" s="662" t="s">
        <v>3501</v>
      </c>
      <c r="I1141" s="662" t="s">
        <v>237</v>
      </c>
      <c r="J1141" s="662" t="s">
        <v>3502</v>
      </c>
      <c r="K1141" s="662"/>
      <c r="L1141" s="664">
        <v>143.19</v>
      </c>
      <c r="M1141" s="664">
        <v>4</v>
      </c>
      <c r="N1141" s="665">
        <v>572.76</v>
      </c>
    </row>
    <row r="1142" spans="1:14" ht="14.4" customHeight="1" x14ac:dyDescent="0.3">
      <c r="A1142" s="660" t="s">
        <v>586</v>
      </c>
      <c r="B1142" s="661" t="s">
        <v>587</v>
      </c>
      <c r="C1142" s="662" t="s">
        <v>599</v>
      </c>
      <c r="D1142" s="663" t="s">
        <v>4267</v>
      </c>
      <c r="E1142" s="662" t="s">
        <v>626</v>
      </c>
      <c r="F1142" s="663" t="s">
        <v>4273</v>
      </c>
      <c r="G1142" s="662" t="s">
        <v>665</v>
      </c>
      <c r="H1142" s="662" t="s">
        <v>3503</v>
      </c>
      <c r="I1142" s="662" t="s">
        <v>237</v>
      </c>
      <c r="J1142" s="662" t="s">
        <v>3504</v>
      </c>
      <c r="K1142" s="662"/>
      <c r="L1142" s="664">
        <v>123.15</v>
      </c>
      <c r="M1142" s="664">
        <v>4</v>
      </c>
      <c r="N1142" s="665">
        <v>492.6</v>
      </c>
    </row>
    <row r="1143" spans="1:14" ht="14.4" customHeight="1" x14ac:dyDescent="0.3">
      <c r="A1143" s="660" t="s">
        <v>586</v>
      </c>
      <c r="B1143" s="661" t="s">
        <v>587</v>
      </c>
      <c r="C1143" s="662" t="s">
        <v>599</v>
      </c>
      <c r="D1143" s="663" t="s">
        <v>4267</v>
      </c>
      <c r="E1143" s="662" t="s">
        <v>626</v>
      </c>
      <c r="F1143" s="663" t="s">
        <v>4273</v>
      </c>
      <c r="G1143" s="662" t="s">
        <v>665</v>
      </c>
      <c r="H1143" s="662" t="s">
        <v>3505</v>
      </c>
      <c r="I1143" s="662" t="s">
        <v>237</v>
      </c>
      <c r="J1143" s="662" t="s">
        <v>3506</v>
      </c>
      <c r="K1143" s="662"/>
      <c r="L1143" s="664">
        <v>64.129801768003503</v>
      </c>
      <c r="M1143" s="664">
        <v>2</v>
      </c>
      <c r="N1143" s="665">
        <v>128.25960353600701</v>
      </c>
    </row>
    <row r="1144" spans="1:14" ht="14.4" customHeight="1" x14ac:dyDescent="0.3">
      <c r="A1144" s="660" t="s">
        <v>586</v>
      </c>
      <c r="B1144" s="661" t="s">
        <v>587</v>
      </c>
      <c r="C1144" s="662" t="s">
        <v>599</v>
      </c>
      <c r="D1144" s="663" t="s">
        <v>4267</v>
      </c>
      <c r="E1144" s="662" t="s">
        <v>626</v>
      </c>
      <c r="F1144" s="663" t="s">
        <v>4273</v>
      </c>
      <c r="G1144" s="662" t="s">
        <v>665</v>
      </c>
      <c r="H1144" s="662" t="s">
        <v>3507</v>
      </c>
      <c r="I1144" s="662" t="s">
        <v>237</v>
      </c>
      <c r="J1144" s="662" t="s">
        <v>3508</v>
      </c>
      <c r="K1144" s="662"/>
      <c r="L1144" s="664">
        <v>60.659999999999975</v>
      </c>
      <c r="M1144" s="664">
        <v>1</v>
      </c>
      <c r="N1144" s="665">
        <v>60.659999999999975</v>
      </c>
    </row>
    <row r="1145" spans="1:14" ht="14.4" customHeight="1" x14ac:dyDescent="0.3">
      <c r="A1145" s="660" t="s">
        <v>586</v>
      </c>
      <c r="B1145" s="661" t="s">
        <v>587</v>
      </c>
      <c r="C1145" s="662" t="s">
        <v>599</v>
      </c>
      <c r="D1145" s="663" t="s">
        <v>4267</v>
      </c>
      <c r="E1145" s="662" t="s">
        <v>626</v>
      </c>
      <c r="F1145" s="663" t="s">
        <v>4273</v>
      </c>
      <c r="G1145" s="662" t="s">
        <v>665</v>
      </c>
      <c r="H1145" s="662" t="s">
        <v>1622</v>
      </c>
      <c r="I1145" s="662" t="s">
        <v>237</v>
      </c>
      <c r="J1145" s="662" t="s">
        <v>1623</v>
      </c>
      <c r="K1145" s="662"/>
      <c r="L1145" s="664">
        <v>52.199997386080291</v>
      </c>
      <c r="M1145" s="664">
        <v>5</v>
      </c>
      <c r="N1145" s="665">
        <v>260.99998693040146</v>
      </c>
    </row>
    <row r="1146" spans="1:14" ht="14.4" customHeight="1" x14ac:dyDescent="0.3">
      <c r="A1146" s="660" t="s">
        <v>586</v>
      </c>
      <c r="B1146" s="661" t="s">
        <v>587</v>
      </c>
      <c r="C1146" s="662" t="s">
        <v>599</v>
      </c>
      <c r="D1146" s="663" t="s">
        <v>4267</v>
      </c>
      <c r="E1146" s="662" t="s">
        <v>626</v>
      </c>
      <c r="F1146" s="663" t="s">
        <v>4273</v>
      </c>
      <c r="G1146" s="662" t="s">
        <v>665</v>
      </c>
      <c r="H1146" s="662" t="s">
        <v>3509</v>
      </c>
      <c r="I1146" s="662" t="s">
        <v>3510</v>
      </c>
      <c r="J1146" s="662" t="s">
        <v>3511</v>
      </c>
      <c r="K1146" s="662" t="s">
        <v>3512</v>
      </c>
      <c r="L1146" s="664">
        <v>44.82</v>
      </c>
      <c r="M1146" s="664">
        <v>1</v>
      </c>
      <c r="N1146" s="665">
        <v>44.82</v>
      </c>
    </row>
    <row r="1147" spans="1:14" ht="14.4" customHeight="1" x14ac:dyDescent="0.3">
      <c r="A1147" s="660" t="s">
        <v>586</v>
      </c>
      <c r="B1147" s="661" t="s">
        <v>587</v>
      </c>
      <c r="C1147" s="662" t="s">
        <v>599</v>
      </c>
      <c r="D1147" s="663" t="s">
        <v>4267</v>
      </c>
      <c r="E1147" s="662" t="s">
        <v>626</v>
      </c>
      <c r="F1147" s="663" t="s">
        <v>4273</v>
      </c>
      <c r="G1147" s="662" t="s">
        <v>665</v>
      </c>
      <c r="H1147" s="662" t="s">
        <v>3513</v>
      </c>
      <c r="I1147" s="662" t="s">
        <v>3514</v>
      </c>
      <c r="J1147" s="662" t="s">
        <v>3515</v>
      </c>
      <c r="K1147" s="662" t="s">
        <v>1021</v>
      </c>
      <c r="L1147" s="664">
        <v>44.389887204415423</v>
      </c>
      <c r="M1147" s="664">
        <v>2</v>
      </c>
      <c r="N1147" s="665">
        <v>88.779774408830846</v>
      </c>
    </row>
    <row r="1148" spans="1:14" ht="14.4" customHeight="1" x14ac:dyDescent="0.3">
      <c r="A1148" s="660" t="s">
        <v>586</v>
      </c>
      <c r="B1148" s="661" t="s">
        <v>587</v>
      </c>
      <c r="C1148" s="662" t="s">
        <v>599</v>
      </c>
      <c r="D1148" s="663" t="s">
        <v>4267</v>
      </c>
      <c r="E1148" s="662" t="s">
        <v>626</v>
      </c>
      <c r="F1148" s="663" t="s">
        <v>4273</v>
      </c>
      <c r="G1148" s="662" t="s">
        <v>665</v>
      </c>
      <c r="H1148" s="662" t="s">
        <v>3516</v>
      </c>
      <c r="I1148" s="662" t="s">
        <v>3517</v>
      </c>
      <c r="J1148" s="662" t="s">
        <v>3518</v>
      </c>
      <c r="K1148" s="662" t="s">
        <v>3519</v>
      </c>
      <c r="L1148" s="664">
        <v>946.43797702568259</v>
      </c>
      <c r="M1148" s="664">
        <v>1</v>
      </c>
      <c r="N1148" s="665">
        <v>946.43797702568259</v>
      </c>
    </row>
    <row r="1149" spans="1:14" ht="14.4" customHeight="1" x14ac:dyDescent="0.3">
      <c r="A1149" s="660" t="s">
        <v>586</v>
      </c>
      <c r="B1149" s="661" t="s">
        <v>587</v>
      </c>
      <c r="C1149" s="662" t="s">
        <v>599</v>
      </c>
      <c r="D1149" s="663" t="s">
        <v>4267</v>
      </c>
      <c r="E1149" s="662" t="s">
        <v>626</v>
      </c>
      <c r="F1149" s="663" t="s">
        <v>4273</v>
      </c>
      <c r="G1149" s="662" t="s">
        <v>665</v>
      </c>
      <c r="H1149" s="662" t="s">
        <v>1628</v>
      </c>
      <c r="I1149" s="662" t="s">
        <v>1629</v>
      </c>
      <c r="J1149" s="662" t="s">
        <v>1630</v>
      </c>
      <c r="K1149" s="662" t="s">
        <v>1631</v>
      </c>
      <c r="L1149" s="664">
        <v>59.499999999999979</v>
      </c>
      <c r="M1149" s="664">
        <v>4</v>
      </c>
      <c r="N1149" s="665">
        <v>237.99999999999991</v>
      </c>
    </row>
    <row r="1150" spans="1:14" ht="14.4" customHeight="1" x14ac:dyDescent="0.3">
      <c r="A1150" s="660" t="s">
        <v>586</v>
      </c>
      <c r="B1150" s="661" t="s">
        <v>587</v>
      </c>
      <c r="C1150" s="662" t="s">
        <v>599</v>
      </c>
      <c r="D1150" s="663" t="s">
        <v>4267</v>
      </c>
      <c r="E1150" s="662" t="s">
        <v>626</v>
      </c>
      <c r="F1150" s="663" t="s">
        <v>4273</v>
      </c>
      <c r="G1150" s="662" t="s">
        <v>665</v>
      </c>
      <c r="H1150" s="662" t="s">
        <v>1632</v>
      </c>
      <c r="I1150" s="662" t="s">
        <v>1633</v>
      </c>
      <c r="J1150" s="662" t="s">
        <v>1634</v>
      </c>
      <c r="K1150" s="662" t="s">
        <v>1635</v>
      </c>
      <c r="L1150" s="664">
        <v>568.85585714597539</v>
      </c>
      <c r="M1150" s="664">
        <v>64</v>
      </c>
      <c r="N1150" s="665">
        <v>36406.774857342425</v>
      </c>
    </row>
    <row r="1151" spans="1:14" ht="14.4" customHeight="1" x14ac:dyDescent="0.3">
      <c r="A1151" s="660" t="s">
        <v>586</v>
      </c>
      <c r="B1151" s="661" t="s">
        <v>587</v>
      </c>
      <c r="C1151" s="662" t="s">
        <v>599</v>
      </c>
      <c r="D1151" s="663" t="s">
        <v>4267</v>
      </c>
      <c r="E1151" s="662" t="s">
        <v>626</v>
      </c>
      <c r="F1151" s="663" t="s">
        <v>4273</v>
      </c>
      <c r="G1151" s="662" t="s">
        <v>665</v>
      </c>
      <c r="H1151" s="662" t="s">
        <v>3520</v>
      </c>
      <c r="I1151" s="662" t="s">
        <v>3521</v>
      </c>
      <c r="J1151" s="662" t="s">
        <v>3522</v>
      </c>
      <c r="K1151" s="662" t="s">
        <v>2154</v>
      </c>
      <c r="L1151" s="664">
        <v>58.430073890665895</v>
      </c>
      <c r="M1151" s="664">
        <v>1</v>
      </c>
      <c r="N1151" s="665">
        <v>58.430073890665895</v>
      </c>
    </row>
    <row r="1152" spans="1:14" ht="14.4" customHeight="1" x14ac:dyDescent="0.3">
      <c r="A1152" s="660" t="s">
        <v>586</v>
      </c>
      <c r="B1152" s="661" t="s">
        <v>587</v>
      </c>
      <c r="C1152" s="662" t="s">
        <v>599</v>
      </c>
      <c r="D1152" s="663" t="s">
        <v>4267</v>
      </c>
      <c r="E1152" s="662" t="s">
        <v>626</v>
      </c>
      <c r="F1152" s="663" t="s">
        <v>4273</v>
      </c>
      <c r="G1152" s="662" t="s">
        <v>665</v>
      </c>
      <c r="H1152" s="662" t="s">
        <v>3523</v>
      </c>
      <c r="I1152" s="662" t="s">
        <v>3524</v>
      </c>
      <c r="J1152" s="662" t="s">
        <v>3525</v>
      </c>
      <c r="K1152" s="662" t="s">
        <v>3526</v>
      </c>
      <c r="L1152" s="664">
        <v>75.069999999999993</v>
      </c>
      <c r="M1152" s="664">
        <v>1</v>
      </c>
      <c r="N1152" s="665">
        <v>75.069999999999993</v>
      </c>
    </row>
    <row r="1153" spans="1:14" ht="14.4" customHeight="1" x14ac:dyDescent="0.3">
      <c r="A1153" s="660" t="s">
        <v>586</v>
      </c>
      <c r="B1153" s="661" t="s">
        <v>587</v>
      </c>
      <c r="C1153" s="662" t="s">
        <v>599</v>
      </c>
      <c r="D1153" s="663" t="s">
        <v>4267</v>
      </c>
      <c r="E1153" s="662" t="s">
        <v>626</v>
      </c>
      <c r="F1153" s="663" t="s">
        <v>4273</v>
      </c>
      <c r="G1153" s="662" t="s">
        <v>665</v>
      </c>
      <c r="H1153" s="662" t="s">
        <v>3527</v>
      </c>
      <c r="I1153" s="662" t="s">
        <v>3528</v>
      </c>
      <c r="J1153" s="662" t="s">
        <v>3529</v>
      </c>
      <c r="K1153" s="662" t="s">
        <v>3530</v>
      </c>
      <c r="L1153" s="664">
        <v>456.6</v>
      </c>
      <c r="M1153" s="664">
        <v>2</v>
      </c>
      <c r="N1153" s="665">
        <v>913.2</v>
      </c>
    </row>
    <row r="1154" spans="1:14" ht="14.4" customHeight="1" x14ac:dyDescent="0.3">
      <c r="A1154" s="660" t="s">
        <v>586</v>
      </c>
      <c r="B1154" s="661" t="s">
        <v>587</v>
      </c>
      <c r="C1154" s="662" t="s">
        <v>599</v>
      </c>
      <c r="D1154" s="663" t="s">
        <v>4267</v>
      </c>
      <c r="E1154" s="662" t="s">
        <v>626</v>
      </c>
      <c r="F1154" s="663" t="s">
        <v>4273</v>
      </c>
      <c r="G1154" s="662" t="s">
        <v>665</v>
      </c>
      <c r="H1154" s="662" t="s">
        <v>1643</v>
      </c>
      <c r="I1154" s="662" t="s">
        <v>1644</v>
      </c>
      <c r="J1154" s="662" t="s">
        <v>1645</v>
      </c>
      <c r="K1154" s="662" t="s">
        <v>1646</v>
      </c>
      <c r="L1154" s="664">
        <v>388.13999999999987</v>
      </c>
      <c r="M1154" s="664">
        <v>1</v>
      </c>
      <c r="N1154" s="665">
        <v>388.13999999999987</v>
      </c>
    </row>
    <row r="1155" spans="1:14" ht="14.4" customHeight="1" x14ac:dyDescent="0.3">
      <c r="A1155" s="660" t="s">
        <v>586</v>
      </c>
      <c r="B1155" s="661" t="s">
        <v>587</v>
      </c>
      <c r="C1155" s="662" t="s">
        <v>599</v>
      </c>
      <c r="D1155" s="663" t="s">
        <v>4267</v>
      </c>
      <c r="E1155" s="662" t="s">
        <v>626</v>
      </c>
      <c r="F1155" s="663" t="s">
        <v>4273</v>
      </c>
      <c r="G1155" s="662" t="s">
        <v>665</v>
      </c>
      <c r="H1155" s="662" t="s">
        <v>3531</v>
      </c>
      <c r="I1155" s="662" t="s">
        <v>3532</v>
      </c>
      <c r="J1155" s="662" t="s">
        <v>3533</v>
      </c>
      <c r="K1155" s="662" t="s">
        <v>3534</v>
      </c>
      <c r="L1155" s="664">
        <v>73.280000000000015</v>
      </c>
      <c r="M1155" s="664">
        <v>1</v>
      </c>
      <c r="N1155" s="665">
        <v>73.280000000000015</v>
      </c>
    </row>
    <row r="1156" spans="1:14" ht="14.4" customHeight="1" x14ac:dyDescent="0.3">
      <c r="A1156" s="660" t="s">
        <v>586</v>
      </c>
      <c r="B1156" s="661" t="s">
        <v>587</v>
      </c>
      <c r="C1156" s="662" t="s">
        <v>599</v>
      </c>
      <c r="D1156" s="663" t="s">
        <v>4267</v>
      </c>
      <c r="E1156" s="662" t="s">
        <v>626</v>
      </c>
      <c r="F1156" s="663" t="s">
        <v>4273</v>
      </c>
      <c r="G1156" s="662" t="s">
        <v>665</v>
      </c>
      <c r="H1156" s="662" t="s">
        <v>3535</v>
      </c>
      <c r="I1156" s="662" t="s">
        <v>3536</v>
      </c>
      <c r="J1156" s="662" t="s">
        <v>3537</v>
      </c>
      <c r="K1156" s="662" t="s">
        <v>3107</v>
      </c>
      <c r="L1156" s="664">
        <v>119.29000000000003</v>
      </c>
      <c r="M1156" s="664">
        <v>2</v>
      </c>
      <c r="N1156" s="665">
        <v>238.58000000000007</v>
      </c>
    </row>
    <row r="1157" spans="1:14" ht="14.4" customHeight="1" x14ac:dyDescent="0.3">
      <c r="A1157" s="660" t="s">
        <v>586</v>
      </c>
      <c r="B1157" s="661" t="s">
        <v>587</v>
      </c>
      <c r="C1157" s="662" t="s">
        <v>599</v>
      </c>
      <c r="D1157" s="663" t="s">
        <v>4267</v>
      </c>
      <c r="E1157" s="662" t="s">
        <v>626</v>
      </c>
      <c r="F1157" s="663" t="s">
        <v>4273</v>
      </c>
      <c r="G1157" s="662" t="s">
        <v>665</v>
      </c>
      <c r="H1157" s="662" t="s">
        <v>1651</v>
      </c>
      <c r="I1157" s="662" t="s">
        <v>1652</v>
      </c>
      <c r="J1157" s="662" t="s">
        <v>1653</v>
      </c>
      <c r="K1157" s="662" t="s">
        <v>1654</v>
      </c>
      <c r="L1157" s="664">
        <v>314.67</v>
      </c>
      <c r="M1157" s="664">
        <v>2</v>
      </c>
      <c r="N1157" s="665">
        <v>629.34</v>
      </c>
    </row>
    <row r="1158" spans="1:14" ht="14.4" customHeight="1" x14ac:dyDescent="0.3">
      <c r="A1158" s="660" t="s">
        <v>586</v>
      </c>
      <c r="B1158" s="661" t="s">
        <v>587</v>
      </c>
      <c r="C1158" s="662" t="s">
        <v>599</v>
      </c>
      <c r="D1158" s="663" t="s">
        <v>4267</v>
      </c>
      <c r="E1158" s="662" t="s">
        <v>626</v>
      </c>
      <c r="F1158" s="663" t="s">
        <v>4273</v>
      </c>
      <c r="G1158" s="662" t="s">
        <v>665</v>
      </c>
      <c r="H1158" s="662" t="s">
        <v>1655</v>
      </c>
      <c r="I1158" s="662" t="s">
        <v>1656</v>
      </c>
      <c r="J1158" s="662" t="s">
        <v>1076</v>
      </c>
      <c r="K1158" s="662" t="s">
        <v>1657</v>
      </c>
      <c r="L1158" s="664">
        <v>39.049999999999997</v>
      </c>
      <c r="M1158" s="664">
        <v>41</v>
      </c>
      <c r="N1158" s="665">
        <v>1601.05</v>
      </c>
    </row>
    <row r="1159" spans="1:14" ht="14.4" customHeight="1" x14ac:dyDescent="0.3">
      <c r="A1159" s="660" t="s">
        <v>586</v>
      </c>
      <c r="B1159" s="661" t="s">
        <v>587</v>
      </c>
      <c r="C1159" s="662" t="s">
        <v>599</v>
      </c>
      <c r="D1159" s="663" t="s">
        <v>4267</v>
      </c>
      <c r="E1159" s="662" t="s">
        <v>626</v>
      </c>
      <c r="F1159" s="663" t="s">
        <v>4273</v>
      </c>
      <c r="G1159" s="662" t="s">
        <v>665</v>
      </c>
      <c r="H1159" s="662" t="s">
        <v>1661</v>
      </c>
      <c r="I1159" s="662" t="s">
        <v>1662</v>
      </c>
      <c r="J1159" s="662" t="s">
        <v>1663</v>
      </c>
      <c r="K1159" s="662" t="s">
        <v>1664</v>
      </c>
      <c r="L1159" s="664">
        <v>80.94</v>
      </c>
      <c r="M1159" s="664">
        <v>1</v>
      </c>
      <c r="N1159" s="665">
        <v>80.94</v>
      </c>
    </row>
    <row r="1160" spans="1:14" ht="14.4" customHeight="1" x14ac:dyDescent="0.3">
      <c r="A1160" s="660" t="s">
        <v>586</v>
      </c>
      <c r="B1160" s="661" t="s">
        <v>587</v>
      </c>
      <c r="C1160" s="662" t="s">
        <v>599</v>
      </c>
      <c r="D1160" s="663" t="s">
        <v>4267</v>
      </c>
      <c r="E1160" s="662" t="s">
        <v>626</v>
      </c>
      <c r="F1160" s="663" t="s">
        <v>4273</v>
      </c>
      <c r="G1160" s="662" t="s">
        <v>665</v>
      </c>
      <c r="H1160" s="662" t="s">
        <v>1665</v>
      </c>
      <c r="I1160" s="662" t="s">
        <v>1666</v>
      </c>
      <c r="J1160" s="662" t="s">
        <v>1667</v>
      </c>
      <c r="K1160" s="662" t="s">
        <v>1077</v>
      </c>
      <c r="L1160" s="664">
        <v>55.32817616316175</v>
      </c>
      <c r="M1160" s="664">
        <v>113</v>
      </c>
      <c r="N1160" s="665">
        <v>6252.0839064372776</v>
      </c>
    </row>
    <row r="1161" spans="1:14" ht="14.4" customHeight="1" x14ac:dyDescent="0.3">
      <c r="A1161" s="660" t="s">
        <v>586</v>
      </c>
      <c r="B1161" s="661" t="s">
        <v>587</v>
      </c>
      <c r="C1161" s="662" t="s">
        <v>599</v>
      </c>
      <c r="D1161" s="663" t="s">
        <v>4267</v>
      </c>
      <c r="E1161" s="662" t="s">
        <v>626</v>
      </c>
      <c r="F1161" s="663" t="s">
        <v>4273</v>
      </c>
      <c r="G1161" s="662" t="s">
        <v>665</v>
      </c>
      <c r="H1161" s="662" t="s">
        <v>1678</v>
      </c>
      <c r="I1161" s="662" t="s">
        <v>1679</v>
      </c>
      <c r="J1161" s="662" t="s">
        <v>1680</v>
      </c>
      <c r="K1161" s="662" t="s">
        <v>1681</v>
      </c>
      <c r="L1161" s="664">
        <v>399.48</v>
      </c>
      <c r="M1161" s="664">
        <v>24</v>
      </c>
      <c r="N1161" s="665">
        <v>9587.52</v>
      </c>
    </row>
    <row r="1162" spans="1:14" ht="14.4" customHeight="1" x14ac:dyDescent="0.3">
      <c r="A1162" s="660" t="s">
        <v>586</v>
      </c>
      <c r="B1162" s="661" t="s">
        <v>587</v>
      </c>
      <c r="C1162" s="662" t="s">
        <v>599</v>
      </c>
      <c r="D1162" s="663" t="s">
        <v>4267</v>
      </c>
      <c r="E1162" s="662" t="s">
        <v>626</v>
      </c>
      <c r="F1162" s="663" t="s">
        <v>4273</v>
      </c>
      <c r="G1162" s="662" t="s">
        <v>665</v>
      </c>
      <c r="H1162" s="662" t="s">
        <v>1682</v>
      </c>
      <c r="I1162" s="662" t="s">
        <v>1683</v>
      </c>
      <c r="J1162" s="662" t="s">
        <v>1684</v>
      </c>
      <c r="K1162" s="662" t="s">
        <v>1685</v>
      </c>
      <c r="L1162" s="664">
        <v>220.02423541755738</v>
      </c>
      <c r="M1162" s="664">
        <v>5</v>
      </c>
      <c r="N1162" s="665">
        <v>1100.1211770877869</v>
      </c>
    </row>
    <row r="1163" spans="1:14" ht="14.4" customHeight="1" x14ac:dyDescent="0.3">
      <c r="A1163" s="660" t="s">
        <v>586</v>
      </c>
      <c r="B1163" s="661" t="s">
        <v>587</v>
      </c>
      <c r="C1163" s="662" t="s">
        <v>599</v>
      </c>
      <c r="D1163" s="663" t="s">
        <v>4267</v>
      </c>
      <c r="E1163" s="662" t="s">
        <v>626</v>
      </c>
      <c r="F1163" s="663" t="s">
        <v>4273</v>
      </c>
      <c r="G1163" s="662" t="s">
        <v>665</v>
      </c>
      <c r="H1163" s="662" t="s">
        <v>3538</v>
      </c>
      <c r="I1163" s="662" t="s">
        <v>3539</v>
      </c>
      <c r="J1163" s="662" t="s">
        <v>3540</v>
      </c>
      <c r="K1163" s="662" t="s">
        <v>1631</v>
      </c>
      <c r="L1163" s="664">
        <v>93.534815142210718</v>
      </c>
      <c r="M1163" s="664">
        <v>10</v>
      </c>
      <c r="N1163" s="665">
        <v>935.34815142210721</v>
      </c>
    </row>
    <row r="1164" spans="1:14" ht="14.4" customHeight="1" x14ac:dyDescent="0.3">
      <c r="A1164" s="660" t="s">
        <v>586</v>
      </c>
      <c r="B1164" s="661" t="s">
        <v>587</v>
      </c>
      <c r="C1164" s="662" t="s">
        <v>599</v>
      </c>
      <c r="D1164" s="663" t="s">
        <v>4267</v>
      </c>
      <c r="E1164" s="662" t="s">
        <v>626</v>
      </c>
      <c r="F1164" s="663" t="s">
        <v>4273</v>
      </c>
      <c r="G1164" s="662" t="s">
        <v>665</v>
      </c>
      <c r="H1164" s="662" t="s">
        <v>3541</v>
      </c>
      <c r="I1164" s="662" t="s">
        <v>3542</v>
      </c>
      <c r="J1164" s="662" t="s">
        <v>3543</v>
      </c>
      <c r="K1164" s="662" t="s">
        <v>3544</v>
      </c>
      <c r="L1164" s="664">
        <v>92.954999999999984</v>
      </c>
      <c r="M1164" s="664">
        <v>4</v>
      </c>
      <c r="N1164" s="665">
        <v>371.81999999999994</v>
      </c>
    </row>
    <row r="1165" spans="1:14" ht="14.4" customHeight="1" x14ac:dyDescent="0.3">
      <c r="A1165" s="660" t="s">
        <v>586</v>
      </c>
      <c r="B1165" s="661" t="s">
        <v>587</v>
      </c>
      <c r="C1165" s="662" t="s">
        <v>599</v>
      </c>
      <c r="D1165" s="663" t="s">
        <v>4267</v>
      </c>
      <c r="E1165" s="662" t="s">
        <v>626</v>
      </c>
      <c r="F1165" s="663" t="s">
        <v>4273</v>
      </c>
      <c r="G1165" s="662" t="s">
        <v>665</v>
      </c>
      <c r="H1165" s="662" t="s">
        <v>1695</v>
      </c>
      <c r="I1165" s="662" t="s">
        <v>1696</v>
      </c>
      <c r="J1165" s="662" t="s">
        <v>1336</v>
      </c>
      <c r="K1165" s="662" t="s">
        <v>1697</v>
      </c>
      <c r="L1165" s="664">
        <v>37.716000000000001</v>
      </c>
      <c r="M1165" s="664">
        <v>10</v>
      </c>
      <c r="N1165" s="665">
        <v>377.16</v>
      </c>
    </row>
    <row r="1166" spans="1:14" ht="14.4" customHeight="1" x14ac:dyDescent="0.3">
      <c r="A1166" s="660" t="s">
        <v>586</v>
      </c>
      <c r="B1166" s="661" t="s">
        <v>587</v>
      </c>
      <c r="C1166" s="662" t="s">
        <v>599</v>
      </c>
      <c r="D1166" s="663" t="s">
        <v>4267</v>
      </c>
      <c r="E1166" s="662" t="s">
        <v>626</v>
      </c>
      <c r="F1166" s="663" t="s">
        <v>4273</v>
      </c>
      <c r="G1166" s="662" t="s">
        <v>665</v>
      </c>
      <c r="H1166" s="662" t="s">
        <v>1698</v>
      </c>
      <c r="I1166" s="662" t="s">
        <v>1699</v>
      </c>
      <c r="J1166" s="662" t="s">
        <v>1700</v>
      </c>
      <c r="K1166" s="662" t="s">
        <v>1701</v>
      </c>
      <c r="L1166" s="664">
        <v>2534.1228542140889</v>
      </c>
      <c r="M1166" s="664">
        <v>7</v>
      </c>
      <c r="N1166" s="665">
        <v>17738.859979498622</v>
      </c>
    </row>
    <row r="1167" spans="1:14" ht="14.4" customHeight="1" x14ac:dyDescent="0.3">
      <c r="A1167" s="660" t="s">
        <v>586</v>
      </c>
      <c r="B1167" s="661" t="s">
        <v>587</v>
      </c>
      <c r="C1167" s="662" t="s">
        <v>599</v>
      </c>
      <c r="D1167" s="663" t="s">
        <v>4267</v>
      </c>
      <c r="E1167" s="662" t="s">
        <v>626</v>
      </c>
      <c r="F1167" s="663" t="s">
        <v>4273</v>
      </c>
      <c r="G1167" s="662" t="s">
        <v>665</v>
      </c>
      <c r="H1167" s="662" t="s">
        <v>3545</v>
      </c>
      <c r="I1167" s="662" t="s">
        <v>3546</v>
      </c>
      <c r="J1167" s="662" t="s">
        <v>3547</v>
      </c>
      <c r="K1167" s="662" t="s">
        <v>3548</v>
      </c>
      <c r="L1167" s="664">
        <v>1344.3500000000001</v>
      </c>
      <c r="M1167" s="664">
        <v>1</v>
      </c>
      <c r="N1167" s="665">
        <v>1344.3500000000001</v>
      </c>
    </row>
    <row r="1168" spans="1:14" ht="14.4" customHeight="1" x14ac:dyDescent="0.3">
      <c r="A1168" s="660" t="s">
        <v>586</v>
      </c>
      <c r="B1168" s="661" t="s">
        <v>587</v>
      </c>
      <c r="C1168" s="662" t="s">
        <v>599</v>
      </c>
      <c r="D1168" s="663" t="s">
        <v>4267</v>
      </c>
      <c r="E1168" s="662" t="s">
        <v>626</v>
      </c>
      <c r="F1168" s="663" t="s">
        <v>4273</v>
      </c>
      <c r="G1168" s="662" t="s">
        <v>665</v>
      </c>
      <c r="H1168" s="662" t="s">
        <v>3549</v>
      </c>
      <c r="I1168" s="662" t="s">
        <v>3550</v>
      </c>
      <c r="J1168" s="662" t="s">
        <v>3551</v>
      </c>
      <c r="K1168" s="662" t="s">
        <v>3552</v>
      </c>
      <c r="L1168" s="664">
        <v>117.05000000000003</v>
      </c>
      <c r="M1168" s="664">
        <v>1</v>
      </c>
      <c r="N1168" s="665">
        <v>117.05000000000003</v>
      </c>
    </row>
    <row r="1169" spans="1:14" ht="14.4" customHeight="1" x14ac:dyDescent="0.3">
      <c r="A1169" s="660" t="s">
        <v>586</v>
      </c>
      <c r="B1169" s="661" t="s">
        <v>587</v>
      </c>
      <c r="C1169" s="662" t="s">
        <v>599</v>
      </c>
      <c r="D1169" s="663" t="s">
        <v>4267</v>
      </c>
      <c r="E1169" s="662" t="s">
        <v>626</v>
      </c>
      <c r="F1169" s="663" t="s">
        <v>4273</v>
      </c>
      <c r="G1169" s="662" t="s">
        <v>665</v>
      </c>
      <c r="H1169" s="662" t="s">
        <v>3553</v>
      </c>
      <c r="I1169" s="662" t="s">
        <v>3554</v>
      </c>
      <c r="J1169" s="662" t="s">
        <v>3438</v>
      </c>
      <c r="K1169" s="662" t="s">
        <v>3555</v>
      </c>
      <c r="L1169" s="664">
        <v>121.05969238491846</v>
      </c>
      <c r="M1169" s="664">
        <v>1</v>
      </c>
      <c r="N1169" s="665">
        <v>121.05969238491846</v>
      </c>
    </row>
    <row r="1170" spans="1:14" ht="14.4" customHeight="1" x14ac:dyDescent="0.3">
      <c r="A1170" s="660" t="s">
        <v>586</v>
      </c>
      <c r="B1170" s="661" t="s">
        <v>587</v>
      </c>
      <c r="C1170" s="662" t="s">
        <v>599</v>
      </c>
      <c r="D1170" s="663" t="s">
        <v>4267</v>
      </c>
      <c r="E1170" s="662" t="s">
        <v>626</v>
      </c>
      <c r="F1170" s="663" t="s">
        <v>4273</v>
      </c>
      <c r="G1170" s="662" t="s">
        <v>665</v>
      </c>
      <c r="H1170" s="662" t="s">
        <v>1733</v>
      </c>
      <c r="I1170" s="662" t="s">
        <v>1734</v>
      </c>
      <c r="J1170" s="662" t="s">
        <v>1735</v>
      </c>
      <c r="K1170" s="662" t="s">
        <v>1736</v>
      </c>
      <c r="L1170" s="664">
        <v>654.17468082602647</v>
      </c>
      <c r="M1170" s="664">
        <v>9.7660174999999967</v>
      </c>
      <c r="N1170" s="665">
        <v>6388.6813810038866</v>
      </c>
    </row>
    <row r="1171" spans="1:14" ht="14.4" customHeight="1" x14ac:dyDescent="0.3">
      <c r="A1171" s="660" t="s">
        <v>586</v>
      </c>
      <c r="B1171" s="661" t="s">
        <v>587</v>
      </c>
      <c r="C1171" s="662" t="s">
        <v>599</v>
      </c>
      <c r="D1171" s="663" t="s">
        <v>4267</v>
      </c>
      <c r="E1171" s="662" t="s">
        <v>626</v>
      </c>
      <c r="F1171" s="663" t="s">
        <v>4273</v>
      </c>
      <c r="G1171" s="662" t="s">
        <v>665</v>
      </c>
      <c r="H1171" s="662" t="s">
        <v>1737</v>
      </c>
      <c r="I1171" s="662" t="s">
        <v>1738</v>
      </c>
      <c r="J1171" s="662" t="s">
        <v>1739</v>
      </c>
      <c r="K1171" s="662" t="s">
        <v>1740</v>
      </c>
      <c r="L1171" s="664">
        <v>159.75279379894005</v>
      </c>
      <c r="M1171" s="664">
        <v>16.907238700000001</v>
      </c>
      <c r="N1171" s="665">
        <v>2700.9786177505594</v>
      </c>
    </row>
    <row r="1172" spans="1:14" ht="14.4" customHeight="1" x14ac:dyDescent="0.3">
      <c r="A1172" s="660" t="s">
        <v>586</v>
      </c>
      <c r="B1172" s="661" t="s">
        <v>587</v>
      </c>
      <c r="C1172" s="662" t="s">
        <v>599</v>
      </c>
      <c r="D1172" s="663" t="s">
        <v>4267</v>
      </c>
      <c r="E1172" s="662" t="s">
        <v>626</v>
      </c>
      <c r="F1172" s="663" t="s">
        <v>4273</v>
      </c>
      <c r="G1172" s="662" t="s">
        <v>665</v>
      </c>
      <c r="H1172" s="662" t="s">
        <v>1741</v>
      </c>
      <c r="I1172" s="662" t="s">
        <v>1742</v>
      </c>
      <c r="J1172" s="662" t="s">
        <v>1743</v>
      </c>
      <c r="K1172" s="662" t="s">
        <v>1744</v>
      </c>
      <c r="L1172" s="664">
        <v>325.40504178346168</v>
      </c>
      <c r="M1172" s="664">
        <v>49.039624199999999</v>
      </c>
      <c r="N1172" s="665">
        <v>15957.740961846257</v>
      </c>
    </row>
    <row r="1173" spans="1:14" ht="14.4" customHeight="1" x14ac:dyDescent="0.3">
      <c r="A1173" s="660" t="s">
        <v>586</v>
      </c>
      <c r="B1173" s="661" t="s">
        <v>587</v>
      </c>
      <c r="C1173" s="662" t="s">
        <v>599</v>
      </c>
      <c r="D1173" s="663" t="s">
        <v>4267</v>
      </c>
      <c r="E1173" s="662" t="s">
        <v>626</v>
      </c>
      <c r="F1173" s="663" t="s">
        <v>4273</v>
      </c>
      <c r="G1173" s="662" t="s">
        <v>665</v>
      </c>
      <c r="H1173" s="662" t="s">
        <v>3556</v>
      </c>
      <c r="I1173" s="662" t="s">
        <v>3557</v>
      </c>
      <c r="J1173" s="662" t="s">
        <v>1397</v>
      </c>
      <c r="K1173" s="662" t="s">
        <v>953</v>
      </c>
      <c r="L1173" s="664">
        <v>71.159999999999982</v>
      </c>
      <c r="M1173" s="664">
        <v>6</v>
      </c>
      <c r="N1173" s="665">
        <v>426.95999999999992</v>
      </c>
    </row>
    <row r="1174" spans="1:14" ht="14.4" customHeight="1" x14ac:dyDescent="0.3">
      <c r="A1174" s="660" t="s">
        <v>586</v>
      </c>
      <c r="B1174" s="661" t="s">
        <v>587</v>
      </c>
      <c r="C1174" s="662" t="s">
        <v>599</v>
      </c>
      <c r="D1174" s="663" t="s">
        <v>4267</v>
      </c>
      <c r="E1174" s="662" t="s">
        <v>626</v>
      </c>
      <c r="F1174" s="663" t="s">
        <v>4273</v>
      </c>
      <c r="G1174" s="662" t="s">
        <v>665</v>
      </c>
      <c r="H1174" s="662" t="s">
        <v>3558</v>
      </c>
      <c r="I1174" s="662" t="s">
        <v>3559</v>
      </c>
      <c r="J1174" s="662" t="s">
        <v>3560</v>
      </c>
      <c r="K1174" s="662" t="s">
        <v>3561</v>
      </c>
      <c r="L1174" s="664">
        <v>25.06</v>
      </c>
      <c r="M1174" s="664">
        <v>1</v>
      </c>
      <c r="N1174" s="665">
        <v>25.06</v>
      </c>
    </row>
    <row r="1175" spans="1:14" ht="14.4" customHeight="1" x14ac:dyDescent="0.3">
      <c r="A1175" s="660" t="s">
        <v>586</v>
      </c>
      <c r="B1175" s="661" t="s">
        <v>587</v>
      </c>
      <c r="C1175" s="662" t="s">
        <v>599</v>
      </c>
      <c r="D1175" s="663" t="s">
        <v>4267</v>
      </c>
      <c r="E1175" s="662" t="s">
        <v>626</v>
      </c>
      <c r="F1175" s="663" t="s">
        <v>4273</v>
      </c>
      <c r="G1175" s="662" t="s">
        <v>665</v>
      </c>
      <c r="H1175" s="662" t="s">
        <v>3562</v>
      </c>
      <c r="I1175" s="662" t="s">
        <v>3563</v>
      </c>
      <c r="J1175" s="662" t="s">
        <v>3564</v>
      </c>
      <c r="K1175" s="662" t="s">
        <v>3443</v>
      </c>
      <c r="L1175" s="664">
        <v>61.439828310626901</v>
      </c>
      <c r="M1175" s="664">
        <v>2</v>
      </c>
      <c r="N1175" s="665">
        <v>122.8796566212538</v>
      </c>
    </row>
    <row r="1176" spans="1:14" ht="14.4" customHeight="1" x14ac:dyDescent="0.3">
      <c r="A1176" s="660" t="s">
        <v>586</v>
      </c>
      <c r="B1176" s="661" t="s">
        <v>587</v>
      </c>
      <c r="C1176" s="662" t="s">
        <v>599</v>
      </c>
      <c r="D1176" s="663" t="s">
        <v>4267</v>
      </c>
      <c r="E1176" s="662" t="s">
        <v>626</v>
      </c>
      <c r="F1176" s="663" t="s">
        <v>4273</v>
      </c>
      <c r="G1176" s="662" t="s">
        <v>665</v>
      </c>
      <c r="H1176" s="662" t="s">
        <v>3565</v>
      </c>
      <c r="I1176" s="662" t="s">
        <v>3566</v>
      </c>
      <c r="J1176" s="662" t="s">
        <v>3567</v>
      </c>
      <c r="K1176" s="662" t="s">
        <v>3568</v>
      </c>
      <c r="L1176" s="664">
        <v>97.989999999999938</v>
      </c>
      <c r="M1176" s="664">
        <v>1</v>
      </c>
      <c r="N1176" s="665">
        <v>97.989999999999938</v>
      </c>
    </row>
    <row r="1177" spans="1:14" ht="14.4" customHeight="1" x14ac:dyDescent="0.3">
      <c r="A1177" s="660" t="s">
        <v>586</v>
      </c>
      <c r="B1177" s="661" t="s">
        <v>587</v>
      </c>
      <c r="C1177" s="662" t="s">
        <v>599</v>
      </c>
      <c r="D1177" s="663" t="s">
        <v>4267</v>
      </c>
      <c r="E1177" s="662" t="s">
        <v>626</v>
      </c>
      <c r="F1177" s="663" t="s">
        <v>4273</v>
      </c>
      <c r="G1177" s="662" t="s">
        <v>665</v>
      </c>
      <c r="H1177" s="662" t="s">
        <v>3569</v>
      </c>
      <c r="I1177" s="662" t="s">
        <v>3570</v>
      </c>
      <c r="J1177" s="662" t="s">
        <v>3571</v>
      </c>
      <c r="K1177" s="662" t="s">
        <v>3572</v>
      </c>
      <c r="L1177" s="664">
        <v>112.15333333333332</v>
      </c>
      <c r="M1177" s="664">
        <v>3</v>
      </c>
      <c r="N1177" s="665">
        <v>336.46</v>
      </c>
    </row>
    <row r="1178" spans="1:14" ht="14.4" customHeight="1" x14ac:dyDescent="0.3">
      <c r="A1178" s="660" t="s">
        <v>586</v>
      </c>
      <c r="B1178" s="661" t="s">
        <v>587</v>
      </c>
      <c r="C1178" s="662" t="s">
        <v>599</v>
      </c>
      <c r="D1178" s="663" t="s">
        <v>4267</v>
      </c>
      <c r="E1178" s="662" t="s">
        <v>626</v>
      </c>
      <c r="F1178" s="663" t="s">
        <v>4273</v>
      </c>
      <c r="G1178" s="662" t="s">
        <v>665</v>
      </c>
      <c r="H1178" s="662" t="s">
        <v>1756</v>
      </c>
      <c r="I1178" s="662" t="s">
        <v>1457</v>
      </c>
      <c r="J1178" s="662" t="s">
        <v>1757</v>
      </c>
      <c r="K1178" s="662"/>
      <c r="L1178" s="664">
        <v>374.71151330055318</v>
      </c>
      <c r="M1178" s="664">
        <v>2</v>
      </c>
      <c r="N1178" s="665">
        <v>749.42302660110636</v>
      </c>
    </row>
    <row r="1179" spans="1:14" ht="14.4" customHeight="1" x14ac:dyDescent="0.3">
      <c r="A1179" s="660" t="s">
        <v>586</v>
      </c>
      <c r="B1179" s="661" t="s">
        <v>587</v>
      </c>
      <c r="C1179" s="662" t="s">
        <v>599</v>
      </c>
      <c r="D1179" s="663" t="s">
        <v>4267</v>
      </c>
      <c r="E1179" s="662" t="s">
        <v>626</v>
      </c>
      <c r="F1179" s="663" t="s">
        <v>4273</v>
      </c>
      <c r="G1179" s="662" t="s">
        <v>665</v>
      </c>
      <c r="H1179" s="662" t="s">
        <v>1758</v>
      </c>
      <c r="I1179" s="662" t="s">
        <v>1759</v>
      </c>
      <c r="J1179" s="662" t="s">
        <v>1760</v>
      </c>
      <c r="K1179" s="662" t="s">
        <v>1761</v>
      </c>
      <c r="L1179" s="664">
        <v>458.85098500894469</v>
      </c>
      <c r="M1179" s="664">
        <v>0.60899999999999999</v>
      </c>
      <c r="N1179" s="665">
        <v>279.4402498704473</v>
      </c>
    </row>
    <row r="1180" spans="1:14" ht="14.4" customHeight="1" x14ac:dyDescent="0.3">
      <c r="A1180" s="660" t="s">
        <v>586</v>
      </c>
      <c r="B1180" s="661" t="s">
        <v>587</v>
      </c>
      <c r="C1180" s="662" t="s">
        <v>599</v>
      </c>
      <c r="D1180" s="663" t="s">
        <v>4267</v>
      </c>
      <c r="E1180" s="662" t="s">
        <v>626</v>
      </c>
      <c r="F1180" s="663" t="s">
        <v>4273</v>
      </c>
      <c r="G1180" s="662" t="s">
        <v>665</v>
      </c>
      <c r="H1180" s="662" t="s">
        <v>1762</v>
      </c>
      <c r="I1180" s="662" t="s">
        <v>1763</v>
      </c>
      <c r="J1180" s="662" t="s">
        <v>1760</v>
      </c>
      <c r="K1180" s="662" t="s">
        <v>1764</v>
      </c>
      <c r="L1180" s="664">
        <v>135.61483973639434</v>
      </c>
      <c r="M1180" s="664">
        <v>12.722000000000003</v>
      </c>
      <c r="N1180" s="665">
        <v>1725.2919911264094</v>
      </c>
    </row>
    <row r="1181" spans="1:14" ht="14.4" customHeight="1" x14ac:dyDescent="0.3">
      <c r="A1181" s="660" t="s">
        <v>586</v>
      </c>
      <c r="B1181" s="661" t="s">
        <v>587</v>
      </c>
      <c r="C1181" s="662" t="s">
        <v>599</v>
      </c>
      <c r="D1181" s="663" t="s">
        <v>4267</v>
      </c>
      <c r="E1181" s="662" t="s">
        <v>626</v>
      </c>
      <c r="F1181" s="663" t="s">
        <v>4273</v>
      </c>
      <c r="G1181" s="662" t="s">
        <v>665</v>
      </c>
      <c r="H1181" s="662" t="s">
        <v>3573</v>
      </c>
      <c r="I1181" s="662" t="s">
        <v>3574</v>
      </c>
      <c r="J1181" s="662" t="s">
        <v>3575</v>
      </c>
      <c r="K1181" s="662" t="s">
        <v>3576</v>
      </c>
      <c r="L1181" s="664">
        <v>45.033333333333331</v>
      </c>
      <c r="M1181" s="664">
        <v>3</v>
      </c>
      <c r="N1181" s="665">
        <v>135.1</v>
      </c>
    </row>
    <row r="1182" spans="1:14" ht="14.4" customHeight="1" x14ac:dyDescent="0.3">
      <c r="A1182" s="660" t="s">
        <v>586</v>
      </c>
      <c r="B1182" s="661" t="s">
        <v>587</v>
      </c>
      <c r="C1182" s="662" t="s">
        <v>599</v>
      </c>
      <c r="D1182" s="663" t="s">
        <v>4267</v>
      </c>
      <c r="E1182" s="662" t="s">
        <v>626</v>
      </c>
      <c r="F1182" s="663" t="s">
        <v>4273</v>
      </c>
      <c r="G1182" s="662" t="s">
        <v>665</v>
      </c>
      <c r="H1182" s="662" t="s">
        <v>3577</v>
      </c>
      <c r="I1182" s="662" t="s">
        <v>3578</v>
      </c>
      <c r="J1182" s="662" t="s">
        <v>3579</v>
      </c>
      <c r="K1182" s="662" t="s">
        <v>3580</v>
      </c>
      <c r="L1182" s="664">
        <v>111.38000000000002</v>
      </c>
      <c r="M1182" s="664">
        <v>1</v>
      </c>
      <c r="N1182" s="665">
        <v>111.38000000000002</v>
      </c>
    </row>
    <row r="1183" spans="1:14" ht="14.4" customHeight="1" x14ac:dyDescent="0.3">
      <c r="A1183" s="660" t="s">
        <v>586</v>
      </c>
      <c r="B1183" s="661" t="s">
        <v>587</v>
      </c>
      <c r="C1183" s="662" t="s">
        <v>599</v>
      </c>
      <c r="D1183" s="663" t="s">
        <v>4267</v>
      </c>
      <c r="E1183" s="662" t="s">
        <v>626</v>
      </c>
      <c r="F1183" s="663" t="s">
        <v>4273</v>
      </c>
      <c r="G1183" s="662" t="s">
        <v>665</v>
      </c>
      <c r="H1183" s="662" t="s">
        <v>1774</v>
      </c>
      <c r="I1183" s="662" t="s">
        <v>237</v>
      </c>
      <c r="J1183" s="662" t="s">
        <v>1775</v>
      </c>
      <c r="K1183" s="662"/>
      <c r="L1183" s="664">
        <v>204.48706673896854</v>
      </c>
      <c r="M1183" s="664">
        <v>73</v>
      </c>
      <c r="N1183" s="665">
        <v>14927.555871944704</v>
      </c>
    </row>
    <row r="1184" spans="1:14" ht="14.4" customHeight="1" x14ac:dyDescent="0.3">
      <c r="A1184" s="660" t="s">
        <v>586</v>
      </c>
      <c r="B1184" s="661" t="s">
        <v>587</v>
      </c>
      <c r="C1184" s="662" t="s">
        <v>599</v>
      </c>
      <c r="D1184" s="663" t="s">
        <v>4267</v>
      </c>
      <c r="E1184" s="662" t="s">
        <v>626</v>
      </c>
      <c r="F1184" s="663" t="s">
        <v>4273</v>
      </c>
      <c r="G1184" s="662" t="s">
        <v>665</v>
      </c>
      <c r="H1184" s="662" t="s">
        <v>1778</v>
      </c>
      <c r="I1184" s="662" t="s">
        <v>237</v>
      </c>
      <c r="J1184" s="662" t="s">
        <v>1779</v>
      </c>
      <c r="K1184" s="662"/>
      <c r="L1184" s="664">
        <v>150.26188495686731</v>
      </c>
      <c r="M1184" s="664">
        <v>24</v>
      </c>
      <c r="N1184" s="665">
        <v>3606.2852389648151</v>
      </c>
    </row>
    <row r="1185" spans="1:14" ht="14.4" customHeight="1" x14ac:dyDescent="0.3">
      <c r="A1185" s="660" t="s">
        <v>586</v>
      </c>
      <c r="B1185" s="661" t="s">
        <v>587</v>
      </c>
      <c r="C1185" s="662" t="s">
        <v>599</v>
      </c>
      <c r="D1185" s="663" t="s">
        <v>4267</v>
      </c>
      <c r="E1185" s="662" t="s">
        <v>626</v>
      </c>
      <c r="F1185" s="663" t="s">
        <v>4273</v>
      </c>
      <c r="G1185" s="662" t="s">
        <v>665</v>
      </c>
      <c r="H1185" s="662" t="s">
        <v>1789</v>
      </c>
      <c r="I1185" s="662" t="s">
        <v>1789</v>
      </c>
      <c r="J1185" s="662" t="s">
        <v>1790</v>
      </c>
      <c r="K1185" s="662" t="s">
        <v>1791</v>
      </c>
      <c r="L1185" s="664">
        <v>334.78</v>
      </c>
      <c r="M1185" s="664">
        <v>2</v>
      </c>
      <c r="N1185" s="665">
        <v>669.56</v>
      </c>
    </row>
    <row r="1186" spans="1:14" ht="14.4" customHeight="1" x14ac:dyDescent="0.3">
      <c r="A1186" s="660" t="s">
        <v>586</v>
      </c>
      <c r="B1186" s="661" t="s">
        <v>587</v>
      </c>
      <c r="C1186" s="662" t="s">
        <v>599</v>
      </c>
      <c r="D1186" s="663" t="s">
        <v>4267</v>
      </c>
      <c r="E1186" s="662" t="s">
        <v>626</v>
      </c>
      <c r="F1186" s="663" t="s">
        <v>4273</v>
      </c>
      <c r="G1186" s="662" t="s">
        <v>665</v>
      </c>
      <c r="H1186" s="662" t="s">
        <v>3581</v>
      </c>
      <c r="I1186" s="662" t="s">
        <v>3582</v>
      </c>
      <c r="J1186" s="662" t="s">
        <v>3583</v>
      </c>
      <c r="K1186" s="662" t="s">
        <v>3584</v>
      </c>
      <c r="L1186" s="664">
        <v>77.950094422184861</v>
      </c>
      <c r="M1186" s="664">
        <v>3</v>
      </c>
      <c r="N1186" s="665">
        <v>233.85028326655458</v>
      </c>
    </row>
    <row r="1187" spans="1:14" ht="14.4" customHeight="1" x14ac:dyDescent="0.3">
      <c r="A1187" s="660" t="s">
        <v>586</v>
      </c>
      <c r="B1187" s="661" t="s">
        <v>587</v>
      </c>
      <c r="C1187" s="662" t="s">
        <v>599</v>
      </c>
      <c r="D1187" s="663" t="s">
        <v>4267</v>
      </c>
      <c r="E1187" s="662" t="s">
        <v>626</v>
      </c>
      <c r="F1187" s="663" t="s">
        <v>4273</v>
      </c>
      <c r="G1187" s="662" t="s">
        <v>665</v>
      </c>
      <c r="H1187" s="662" t="s">
        <v>1808</v>
      </c>
      <c r="I1187" s="662" t="s">
        <v>1809</v>
      </c>
      <c r="J1187" s="662" t="s">
        <v>1810</v>
      </c>
      <c r="K1187" s="662" t="s">
        <v>1811</v>
      </c>
      <c r="L1187" s="664">
        <v>685.57802183188278</v>
      </c>
      <c r="M1187" s="664">
        <v>1</v>
      </c>
      <c r="N1187" s="665">
        <v>685.57802183188278</v>
      </c>
    </row>
    <row r="1188" spans="1:14" ht="14.4" customHeight="1" x14ac:dyDescent="0.3">
      <c r="A1188" s="660" t="s">
        <v>586</v>
      </c>
      <c r="B1188" s="661" t="s">
        <v>587</v>
      </c>
      <c r="C1188" s="662" t="s">
        <v>599</v>
      </c>
      <c r="D1188" s="663" t="s">
        <v>4267</v>
      </c>
      <c r="E1188" s="662" t="s">
        <v>626</v>
      </c>
      <c r="F1188" s="663" t="s">
        <v>4273</v>
      </c>
      <c r="G1188" s="662" t="s">
        <v>665</v>
      </c>
      <c r="H1188" s="662" t="s">
        <v>1812</v>
      </c>
      <c r="I1188" s="662" t="s">
        <v>1812</v>
      </c>
      <c r="J1188" s="662" t="s">
        <v>1813</v>
      </c>
      <c r="K1188" s="662" t="s">
        <v>1814</v>
      </c>
      <c r="L1188" s="664">
        <v>1378.8495617082658</v>
      </c>
      <c r="M1188" s="664">
        <v>38</v>
      </c>
      <c r="N1188" s="665">
        <v>52396.283344914104</v>
      </c>
    </row>
    <row r="1189" spans="1:14" ht="14.4" customHeight="1" x14ac:dyDescent="0.3">
      <c r="A1189" s="660" t="s">
        <v>586</v>
      </c>
      <c r="B1189" s="661" t="s">
        <v>587</v>
      </c>
      <c r="C1189" s="662" t="s">
        <v>599</v>
      </c>
      <c r="D1189" s="663" t="s">
        <v>4267</v>
      </c>
      <c r="E1189" s="662" t="s">
        <v>626</v>
      </c>
      <c r="F1189" s="663" t="s">
        <v>4273</v>
      </c>
      <c r="G1189" s="662" t="s">
        <v>665</v>
      </c>
      <c r="H1189" s="662" t="s">
        <v>1815</v>
      </c>
      <c r="I1189" s="662" t="s">
        <v>1815</v>
      </c>
      <c r="J1189" s="662" t="s">
        <v>1816</v>
      </c>
      <c r="K1189" s="662" t="s">
        <v>1817</v>
      </c>
      <c r="L1189" s="664">
        <v>1961.1005789752287</v>
      </c>
      <c r="M1189" s="664">
        <v>45</v>
      </c>
      <c r="N1189" s="665">
        <v>88249.526053885289</v>
      </c>
    </row>
    <row r="1190" spans="1:14" ht="14.4" customHeight="1" x14ac:dyDescent="0.3">
      <c r="A1190" s="660" t="s">
        <v>586</v>
      </c>
      <c r="B1190" s="661" t="s">
        <v>587</v>
      </c>
      <c r="C1190" s="662" t="s">
        <v>599</v>
      </c>
      <c r="D1190" s="663" t="s">
        <v>4267</v>
      </c>
      <c r="E1190" s="662" t="s">
        <v>626</v>
      </c>
      <c r="F1190" s="663" t="s">
        <v>4273</v>
      </c>
      <c r="G1190" s="662" t="s">
        <v>665</v>
      </c>
      <c r="H1190" s="662" t="s">
        <v>3585</v>
      </c>
      <c r="I1190" s="662" t="s">
        <v>3586</v>
      </c>
      <c r="J1190" s="662" t="s">
        <v>3587</v>
      </c>
      <c r="K1190" s="662" t="s">
        <v>3588</v>
      </c>
      <c r="L1190" s="664">
        <v>54.662515174251489</v>
      </c>
      <c r="M1190" s="664">
        <v>16</v>
      </c>
      <c r="N1190" s="665">
        <v>874.60024278802382</v>
      </c>
    </row>
    <row r="1191" spans="1:14" ht="14.4" customHeight="1" x14ac:dyDescent="0.3">
      <c r="A1191" s="660" t="s">
        <v>586</v>
      </c>
      <c r="B1191" s="661" t="s">
        <v>587</v>
      </c>
      <c r="C1191" s="662" t="s">
        <v>599</v>
      </c>
      <c r="D1191" s="663" t="s">
        <v>4267</v>
      </c>
      <c r="E1191" s="662" t="s">
        <v>626</v>
      </c>
      <c r="F1191" s="663" t="s">
        <v>4273</v>
      </c>
      <c r="G1191" s="662" t="s">
        <v>665</v>
      </c>
      <c r="H1191" s="662" t="s">
        <v>1822</v>
      </c>
      <c r="I1191" s="662" t="s">
        <v>1823</v>
      </c>
      <c r="J1191" s="662" t="s">
        <v>1824</v>
      </c>
      <c r="K1191" s="662" t="s">
        <v>1825</v>
      </c>
      <c r="L1191" s="664">
        <v>32885.411999999997</v>
      </c>
      <c r="M1191" s="664">
        <v>2</v>
      </c>
      <c r="N1191" s="665">
        <v>65770.823999999993</v>
      </c>
    </row>
    <row r="1192" spans="1:14" ht="14.4" customHeight="1" x14ac:dyDescent="0.3">
      <c r="A1192" s="660" t="s">
        <v>586</v>
      </c>
      <c r="B1192" s="661" t="s">
        <v>587</v>
      </c>
      <c r="C1192" s="662" t="s">
        <v>599</v>
      </c>
      <c r="D1192" s="663" t="s">
        <v>4267</v>
      </c>
      <c r="E1192" s="662" t="s">
        <v>626</v>
      </c>
      <c r="F1192" s="663" t="s">
        <v>4273</v>
      </c>
      <c r="G1192" s="662" t="s">
        <v>665</v>
      </c>
      <c r="H1192" s="662" t="s">
        <v>1830</v>
      </c>
      <c r="I1192" s="662" t="s">
        <v>237</v>
      </c>
      <c r="J1192" s="662" t="s">
        <v>1831</v>
      </c>
      <c r="K1192" s="662"/>
      <c r="L1192" s="664">
        <v>126.90995199696869</v>
      </c>
      <c r="M1192" s="664">
        <v>4</v>
      </c>
      <c r="N1192" s="665">
        <v>507.63980798787475</v>
      </c>
    </row>
    <row r="1193" spans="1:14" ht="14.4" customHeight="1" x14ac:dyDescent="0.3">
      <c r="A1193" s="660" t="s">
        <v>586</v>
      </c>
      <c r="B1193" s="661" t="s">
        <v>587</v>
      </c>
      <c r="C1193" s="662" t="s">
        <v>599</v>
      </c>
      <c r="D1193" s="663" t="s">
        <v>4267</v>
      </c>
      <c r="E1193" s="662" t="s">
        <v>626</v>
      </c>
      <c r="F1193" s="663" t="s">
        <v>4273</v>
      </c>
      <c r="G1193" s="662" t="s">
        <v>665</v>
      </c>
      <c r="H1193" s="662" t="s">
        <v>3589</v>
      </c>
      <c r="I1193" s="662" t="s">
        <v>3590</v>
      </c>
      <c r="J1193" s="662" t="s">
        <v>3591</v>
      </c>
      <c r="K1193" s="662" t="s">
        <v>3592</v>
      </c>
      <c r="L1193" s="664">
        <v>4680.2700000000004</v>
      </c>
      <c r="M1193" s="664">
        <v>30</v>
      </c>
      <c r="N1193" s="665">
        <v>140408.1</v>
      </c>
    </row>
    <row r="1194" spans="1:14" ht="14.4" customHeight="1" x14ac:dyDescent="0.3">
      <c r="A1194" s="660" t="s">
        <v>586</v>
      </c>
      <c r="B1194" s="661" t="s">
        <v>587</v>
      </c>
      <c r="C1194" s="662" t="s">
        <v>599</v>
      </c>
      <c r="D1194" s="663" t="s">
        <v>4267</v>
      </c>
      <c r="E1194" s="662" t="s">
        <v>626</v>
      </c>
      <c r="F1194" s="663" t="s">
        <v>4273</v>
      </c>
      <c r="G1194" s="662" t="s">
        <v>665</v>
      </c>
      <c r="H1194" s="662" t="s">
        <v>1840</v>
      </c>
      <c r="I1194" s="662" t="s">
        <v>237</v>
      </c>
      <c r="J1194" s="662" t="s">
        <v>1841</v>
      </c>
      <c r="K1194" s="662"/>
      <c r="L1194" s="664">
        <v>982.17498427540716</v>
      </c>
      <c r="M1194" s="664">
        <v>3</v>
      </c>
      <c r="N1194" s="665">
        <v>2946.5249528262216</v>
      </c>
    </row>
    <row r="1195" spans="1:14" ht="14.4" customHeight="1" x14ac:dyDescent="0.3">
      <c r="A1195" s="660" t="s">
        <v>586</v>
      </c>
      <c r="B1195" s="661" t="s">
        <v>587</v>
      </c>
      <c r="C1195" s="662" t="s">
        <v>599</v>
      </c>
      <c r="D1195" s="663" t="s">
        <v>4267</v>
      </c>
      <c r="E1195" s="662" t="s">
        <v>626</v>
      </c>
      <c r="F1195" s="663" t="s">
        <v>4273</v>
      </c>
      <c r="G1195" s="662" t="s">
        <v>665</v>
      </c>
      <c r="H1195" s="662" t="s">
        <v>1842</v>
      </c>
      <c r="I1195" s="662" t="s">
        <v>237</v>
      </c>
      <c r="J1195" s="662" t="s">
        <v>1843</v>
      </c>
      <c r="K1195" s="662"/>
      <c r="L1195" s="664">
        <v>644.49589544029106</v>
      </c>
      <c r="M1195" s="664">
        <v>2</v>
      </c>
      <c r="N1195" s="665">
        <v>1288.9917908805821</v>
      </c>
    </row>
    <row r="1196" spans="1:14" ht="14.4" customHeight="1" x14ac:dyDescent="0.3">
      <c r="A1196" s="660" t="s">
        <v>586</v>
      </c>
      <c r="B1196" s="661" t="s">
        <v>587</v>
      </c>
      <c r="C1196" s="662" t="s">
        <v>599</v>
      </c>
      <c r="D1196" s="663" t="s">
        <v>4267</v>
      </c>
      <c r="E1196" s="662" t="s">
        <v>626</v>
      </c>
      <c r="F1196" s="663" t="s">
        <v>4273</v>
      </c>
      <c r="G1196" s="662" t="s">
        <v>665</v>
      </c>
      <c r="H1196" s="662" t="s">
        <v>3593</v>
      </c>
      <c r="I1196" s="662" t="s">
        <v>3593</v>
      </c>
      <c r="J1196" s="662" t="s">
        <v>3594</v>
      </c>
      <c r="K1196" s="662" t="s">
        <v>3595</v>
      </c>
      <c r="L1196" s="664">
        <v>66.590000000000018</v>
      </c>
      <c r="M1196" s="664">
        <v>3</v>
      </c>
      <c r="N1196" s="665">
        <v>199.77000000000007</v>
      </c>
    </row>
    <row r="1197" spans="1:14" ht="14.4" customHeight="1" x14ac:dyDescent="0.3">
      <c r="A1197" s="660" t="s">
        <v>586</v>
      </c>
      <c r="B1197" s="661" t="s">
        <v>587</v>
      </c>
      <c r="C1197" s="662" t="s">
        <v>599</v>
      </c>
      <c r="D1197" s="663" t="s">
        <v>4267</v>
      </c>
      <c r="E1197" s="662" t="s">
        <v>626</v>
      </c>
      <c r="F1197" s="663" t="s">
        <v>4273</v>
      </c>
      <c r="G1197" s="662" t="s">
        <v>665</v>
      </c>
      <c r="H1197" s="662" t="s">
        <v>1846</v>
      </c>
      <c r="I1197" s="662" t="s">
        <v>1847</v>
      </c>
      <c r="J1197" s="662" t="s">
        <v>1496</v>
      </c>
      <c r="K1197" s="662" t="s">
        <v>1848</v>
      </c>
      <c r="L1197" s="664">
        <v>75.590095591227723</v>
      </c>
      <c r="M1197" s="664">
        <v>1</v>
      </c>
      <c r="N1197" s="665">
        <v>75.590095591227723</v>
      </c>
    </row>
    <row r="1198" spans="1:14" ht="14.4" customHeight="1" x14ac:dyDescent="0.3">
      <c r="A1198" s="660" t="s">
        <v>586</v>
      </c>
      <c r="B1198" s="661" t="s">
        <v>587</v>
      </c>
      <c r="C1198" s="662" t="s">
        <v>599</v>
      </c>
      <c r="D1198" s="663" t="s">
        <v>4267</v>
      </c>
      <c r="E1198" s="662" t="s">
        <v>626</v>
      </c>
      <c r="F1198" s="663" t="s">
        <v>4273</v>
      </c>
      <c r="G1198" s="662" t="s">
        <v>665</v>
      </c>
      <c r="H1198" s="662" t="s">
        <v>1849</v>
      </c>
      <c r="I1198" s="662" t="s">
        <v>1850</v>
      </c>
      <c r="J1198" s="662" t="s">
        <v>1851</v>
      </c>
      <c r="K1198" s="662" t="s">
        <v>1852</v>
      </c>
      <c r="L1198" s="664">
        <v>171.8200428425877</v>
      </c>
      <c r="M1198" s="664">
        <v>2</v>
      </c>
      <c r="N1198" s="665">
        <v>343.64008568517539</v>
      </c>
    </row>
    <row r="1199" spans="1:14" ht="14.4" customHeight="1" x14ac:dyDescent="0.3">
      <c r="A1199" s="660" t="s">
        <v>586</v>
      </c>
      <c r="B1199" s="661" t="s">
        <v>587</v>
      </c>
      <c r="C1199" s="662" t="s">
        <v>599</v>
      </c>
      <c r="D1199" s="663" t="s">
        <v>4267</v>
      </c>
      <c r="E1199" s="662" t="s">
        <v>626</v>
      </c>
      <c r="F1199" s="663" t="s">
        <v>4273</v>
      </c>
      <c r="G1199" s="662" t="s">
        <v>665</v>
      </c>
      <c r="H1199" s="662" t="s">
        <v>1853</v>
      </c>
      <c r="I1199" s="662" t="s">
        <v>1854</v>
      </c>
      <c r="J1199" s="662" t="s">
        <v>1855</v>
      </c>
      <c r="K1199" s="662" t="s">
        <v>1856</v>
      </c>
      <c r="L1199" s="664">
        <v>53.105815633662296</v>
      </c>
      <c r="M1199" s="664">
        <v>24</v>
      </c>
      <c r="N1199" s="665">
        <v>1274.539575207895</v>
      </c>
    </row>
    <row r="1200" spans="1:14" ht="14.4" customHeight="1" x14ac:dyDescent="0.3">
      <c r="A1200" s="660" t="s">
        <v>586</v>
      </c>
      <c r="B1200" s="661" t="s">
        <v>587</v>
      </c>
      <c r="C1200" s="662" t="s">
        <v>599</v>
      </c>
      <c r="D1200" s="663" t="s">
        <v>4267</v>
      </c>
      <c r="E1200" s="662" t="s">
        <v>626</v>
      </c>
      <c r="F1200" s="663" t="s">
        <v>4273</v>
      </c>
      <c r="G1200" s="662" t="s">
        <v>665</v>
      </c>
      <c r="H1200" s="662" t="s">
        <v>1857</v>
      </c>
      <c r="I1200" s="662" t="s">
        <v>1858</v>
      </c>
      <c r="J1200" s="662" t="s">
        <v>1859</v>
      </c>
      <c r="K1200" s="662" t="s">
        <v>1077</v>
      </c>
      <c r="L1200" s="664">
        <v>109.22999999999999</v>
      </c>
      <c r="M1200" s="664">
        <v>124</v>
      </c>
      <c r="N1200" s="665">
        <v>13544.519999999999</v>
      </c>
    </row>
    <row r="1201" spans="1:14" ht="14.4" customHeight="1" x14ac:dyDescent="0.3">
      <c r="A1201" s="660" t="s">
        <v>586</v>
      </c>
      <c r="B1201" s="661" t="s">
        <v>587</v>
      </c>
      <c r="C1201" s="662" t="s">
        <v>599</v>
      </c>
      <c r="D1201" s="663" t="s">
        <v>4267</v>
      </c>
      <c r="E1201" s="662" t="s">
        <v>626</v>
      </c>
      <c r="F1201" s="663" t="s">
        <v>4273</v>
      </c>
      <c r="G1201" s="662" t="s">
        <v>665</v>
      </c>
      <c r="H1201" s="662" t="s">
        <v>1860</v>
      </c>
      <c r="I1201" s="662" t="s">
        <v>1861</v>
      </c>
      <c r="J1201" s="662" t="s">
        <v>1533</v>
      </c>
      <c r="K1201" s="662" t="s">
        <v>802</v>
      </c>
      <c r="L1201" s="664">
        <v>210.45</v>
      </c>
      <c r="M1201" s="664">
        <v>4</v>
      </c>
      <c r="N1201" s="665">
        <v>841.8</v>
      </c>
    </row>
    <row r="1202" spans="1:14" ht="14.4" customHeight="1" x14ac:dyDescent="0.3">
      <c r="A1202" s="660" t="s">
        <v>586</v>
      </c>
      <c r="B1202" s="661" t="s">
        <v>587</v>
      </c>
      <c r="C1202" s="662" t="s">
        <v>599</v>
      </c>
      <c r="D1202" s="663" t="s">
        <v>4267</v>
      </c>
      <c r="E1202" s="662" t="s">
        <v>626</v>
      </c>
      <c r="F1202" s="663" t="s">
        <v>4273</v>
      </c>
      <c r="G1202" s="662" t="s">
        <v>665</v>
      </c>
      <c r="H1202" s="662" t="s">
        <v>3596</v>
      </c>
      <c r="I1202" s="662" t="s">
        <v>3597</v>
      </c>
      <c r="J1202" s="662" t="s">
        <v>3598</v>
      </c>
      <c r="K1202" s="662" t="s">
        <v>3599</v>
      </c>
      <c r="L1202" s="664">
        <v>51.989886395420001</v>
      </c>
      <c r="M1202" s="664">
        <v>2</v>
      </c>
      <c r="N1202" s="665">
        <v>103.97977279084</v>
      </c>
    </row>
    <row r="1203" spans="1:14" ht="14.4" customHeight="1" x14ac:dyDescent="0.3">
      <c r="A1203" s="660" t="s">
        <v>586</v>
      </c>
      <c r="B1203" s="661" t="s">
        <v>587</v>
      </c>
      <c r="C1203" s="662" t="s">
        <v>599</v>
      </c>
      <c r="D1203" s="663" t="s">
        <v>4267</v>
      </c>
      <c r="E1203" s="662" t="s">
        <v>626</v>
      </c>
      <c r="F1203" s="663" t="s">
        <v>4273</v>
      </c>
      <c r="G1203" s="662" t="s">
        <v>665</v>
      </c>
      <c r="H1203" s="662" t="s">
        <v>3600</v>
      </c>
      <c r="I1203" s="662" t="s">
        <v>3601</v>
      </c>
      <c r="J1203" s="662" t="s">
        <v>3602</v>
      </c>
      <c r="K1203" s="662" t="s">
        <v>3603</v>
      </c>
      <c r="L1203" s="664">
        <v>54.59999999999998</v>
      </c>
      <c r="M1203" s="664">
        <v>1</v>
      </c>
      <c r="N1203" s="665">
        <v>54.59999999999998</v>
      </c>
    </row>
    <row r="1204" spans="1:14" ht="14.4" customHeight="1" x14ac:dyDescent="0.3">
      <c r="A1204" s="660" t="s">
        <v>586</v>
      </c>
      <c r="B1204" s="661" t="s">
        <v>587</v>
      </c>
      <c r="C1204" s="662" t="s">
        <v>599</v>
      </c>
      <c r="D1204" s="663" t="s">
        <v>4267</v>
      </c>
      <c r="E1204" s="662" t="s">
        <v>626</v>
      </c>
      <c r="F1204" s="663" t="s">
        <v>4273</v>
      </c>
      <c r="G1204" s="662" t="s">
        <v>665</v>
      </c>
      <c r="H1204" s="662" t="s">
        <v>1870</v>
      </c>
      <c r="I1204" s="662" t="s">
        <v>1871</v>
      </c>
      <c r="J1204" s="662" t="s">
        <v>1872</v>
      </c>
      <c r="K1204" s="662" t="s">
        <v>1873</v>
      </c>
      <c r="L1204" s="664">
        <v>87.87</v>
      </c>
      <c r="M1204" s="664">
        <v>3</v>
      </c>
      <c r="N1204" s="665">
        <v>263.61</v>
      </c>
    </row>
    <row r="1205" spans="1:14" ht="14.4" customHeight="1" x14ac:dyDescent="0.3">
      <c r="A1205" s="660" t="s">
        <v>586</v>
      </c>
      <c r="B1205" s="661" t="s">
        <v>587</v>
      </c>
      <c r="C1205" s="662" t="s">
        <v>599</v>
      </c>
      <c r="D1205" s="663" t="s">
        <v>4267</v>
      </c>
      <c r="E1205" s="662" t="s">
        <v>626</v>
      </c>
      <c r="F1205" s="663" t="s">
        <v>4273</v>
      </c>
      <c r="G1205" s="662" t="s">
        <v>665</v>
      </c>
      <c r="H1205" s="662" t="s">
        <v>1874</v>
      </c>
      <c r="I1205" s="662" t="s">
        <v>1875</v>
      </c>
      <c r="J1205" s="662" t="s">
        <v>1876</v>
      </c>
      <c r="K1205" s="662" t="s">
        <v>1877</v>
      </c>
      <c r="L1205" s="664">
        <v>339.94</v>
      </c>
      <c r="M1205" s="664">
        <v>2</v>
      </c>
      <c r="N1205" s="665">
        <v>679.88</v>
      </c>
    </row>
    <row r="1206" spans="1:14" ht="14.4" customHeight="1" x14ac:dyDescent="0.3">
      <c r="A1206" s="660" t="s">
        <v>586</v>
      </c>
      <c r="B1206" s="661" t="s">
        <v>587</v>
      </c>
      <c r="C1206" s="662" t="s">
        <v>599</v>
      </c>
      <c r="D1206" s="663" t="s">
        <v>4267</v>
      </c>
      <c r="E1206" s="662" t="s">
        <v>626</v>
      </c>
      <c r="F1206" s="663" t="s">
        <v>4273</v>
      </c>
      <c r="G1206" s="662" t="s">
        <v>665</v>
      </c>
      <c r="H1206" s="662" t="s">
        <v>1878</v>
      </c>
      <c r="I1206" s="662" t="s">
        <v>237</v>
      </c>
      <c r="J1206" s="662" t="s">
        <v>1879</v>
      </c>
      <c r="K1206" s="662" t="s">
        <v>1880</v>
      </c>
      <c r="L1206" s="664">
        <v>34.039053084666818</v>
      </c>
      <c r="M1206" s="664">
        <v>72</v>
      </c>
      <c r="N1206" s="665">
        <v>2450.8118220960109</v>
      </c>
    </row>
    <row r="1207" spans="1:14" ht="14.4" customHeight="1" x14ac:dyDescent="0.3">
      <c r="A1207" s="660" t="s">
        <v>586</v>
      </c>
      <c r="B1207" s="661" t="s">
        <v>587</v>
      </c>
      <c r="C1207" s="662" t="s">
        <v>599</v>
      </c>
      <c r="D1207" s="663" t="s">
        <v>4267</v>
      </c>
      <c r="E1207" s="662" t="s">
        <v>626</v>
      </c>
      <c r="F1207" s="663" t="s">
        <v>4273</v>
      </c>
      <c r="G1207" s="662" t="s">
        <v>665</v>
      </c>
      <c r="H1207" s="662" t="s">
        <v>3604</v>
      </c>
      <c r="I1207" s="662" t="s">
        <v>237</v>
      </c>
      <c r="J1207" s="662" t="s">
        <v>3605</v>
      </c>
      <c r="K1207" s="662"/>
      <c r="L1207" s="664">
        <v>50.820000000000014</v>
      </c>
      <c r="M1207" s="664">
        <v>1</v>
      </c>
      <c r="N1207" s="665">
        <v>50.820000000000014</v>
      </c>
    </row>
    <row r="1208" spans="1:14" ht="14.4" customHeight="1" x14ac:dyDescent="0.3">
      <c r="A1208" s="660" t="s">
        <v>586</v>
      </c>
      <c r="B1208" s="661" t="s">
        <v>587</v>
      </c>
      <c r="C1208" s="662" t="s">
        <v>599</v>
      </c>
      <c r="D1208" s="663" t="s">
        <v>4267</v>
      </c>
      <c r="E1208" s="662" t="s">
        <v>626</v>
      </c>
      <c r="F1208" s="663" t="s">
        <v>4273</v>
      </c>
      <c r="G1208" s="662" t="s">
        <v>665</v>
      </c>
      <c r="H1208" s="662" t="s">
        <v>3606</v>
      </c>
      <c r="I1208" s="662" t="s">
        <v>3606</v>
      </c>
      <c r="J1208" s="662" t="s">
        <v>3551</v>
      </c>
      <c r="K1208" s="662" t="s">
        <v>3607</v>
      </c>
      <c r="L1208" s="664">
        <v>78.069999999999993</v>
      </c>
      <c r="M1208" s="664">
        <v>1</v>
      </c>
      <c r="N1208" s="665">
        <v>78.069999999999993</v>
      </c>
    </row>
    <row r="1209" spans="1:14" ht="14.4" customHeight="1" x14ac:dyDescent="0.3">
      <c r="A1209" s="660" t="s">
        <v>586</v>
      </c>
      <c r="B1209" s="661" t="s">
        <v>587</v>
      </c>
      <c r="C1209" s="662" t="s">
        <v>599</v>
      </c>
      <c r="D1209" s="663" t="s">
        <v>4267</v>
      </c>
      <c r="E1209" s="662" t="s">
        <v>626</v>
      </c>
      <c r="F1209" s="663" t="s">
        <v>4273</v>
      </c>
      <c r="G1209" s="662" t="s">
        <v>665</v>
      </c>
      <c r="H1209" s="662" t="s">
        <v>3608</v>
      </c>
      <c r="I1209" s="662" t="s">
        <v>237</v>
      </c>
      <c r="J1209" s="662" t="s">
        <v>3609</v>
      </c>
      <c r="K1209" s="662"/>
      <c r="L1209" s="664">
        <v>47.479363167803704</v>
      </c>
      <c r="M1209" s="664">
        <v>3</v>
      </c>
      <c r="N1209" s="665">
        <v>142.43808950341111</v>
      </c>
    </row>
    <row r="1210" spans="1:14" ht="14.4" customHeight="1" x14ac:dyDescent="0.3">
      <c r="A1210" s="660" t="s">
        <v>586</v>
      </c>
      <c r="B1210" s="661" t="s">
        <v>587</v>
      </c>
      <c r="C1210" s="662" t="s">
        <v>599</v>
      </c>
      <c r="D1210" s="663" t="s">
        <v>4267</v>
      </c>
      <c r="E1210" s="662" t="s">
        <v>626</v>
      </c>
      <c r="F1210" s="663" t="s">
        <v>4273</v>
      </c>
      <c r="G1210" s="662" t="s">
        <v>665</v>
      </c>
      <c r="H1210" s="662" t="s">
        <v>3610</v>
      </c>
      <c r="I1210" s="662" t="s">
        <v>3610</v>
      </c>
      <c r="J1210" s="662" t="s">
        <v>3611</v>
      </c>
      <c r="K1210" s="662" t="s">
        <v>671</v>
      </c>
      <c r="L1210" s="664">
        <v>256</v>
      </c>
      <c r="M1210" s="664">
        <v>6.6613381477509392E-16</v>
      </c>
      <c r="N1210" s="665">
        <v>1.7053025658242404E-13</v>
      </c>
    </row>
    <row r="1211" spans="1:14" ht="14.4" customHeight="1" x14ac:dyDescent="0.3">
      <c r="A1211" s="660" t="s">
        <v>586</v>
      </c>
      <c r="B1211" s="661" t="s">
        <v>587</v>
      </c>
      <c r="C1211" s="662" t="s">
        <v>599</v>
      </c>
      <c r="D1211" s="663" t="s">
        <v>4267</v>
      </c>
      <c r="E1211" s="662" t="s">
        <v>626</v>
      </c>
      <c r="F1211" s="663" t="s">
        <v>4273</v>
      </c>
      <c r="G1211" s="662" t="s">
        <v>665</v>
      </c>
      <c r="H1211" s="662" t="s">
        <v>1885</v>
      </c>
      <c r="I1211" s="662" t="s">
        <v>1886</v>
      </c>
      <c r="J1211" s="662" t="s">
        <v>1887</v>
      </c>
      <c r="K1211" s="662" t="s">
        <v>1888</v>
      </c>
      <c r="L1211" s="664">
        <v>1757.4534740636634</v>
      </c>
      <c r="M1211" s="664">
        <v>3</v>
      </c>
      <c r="N1211" s="665">
        <v>5272.36042219099</v>
      </c>
    </row>
    <row r="1212" spans="1:14" ht="14.4" customHeight="1" x14ac:dyDescent="0.3">
      <c r="A1212" s="660" t="s">
        <v>586</v>
      </c>
      <c r="B1212" s="661" t="s">
        <v>587</v>
      </c>
      <c r="C1212" s="662" t="s">
        <v>599</v>
      </c>
      <c r="D1212" s="663" t="s">
        <v>4267</v>
      </c>
      <c r="E1212" s="662" t="s">
        <v>626</v>
      </c>
      <c r="F1212" s="663" t="s">
        <v>4273</v>
      </c>
      <c r="G1212" s="662" t="s">
        <v>665</v>
      </c>
      <c r="H1212" s="662" t="s">
        <v>3612</v>
      </c>
      <c r="I1212" s="662" t="s">
        <v>237</v>
      </c>
      <c r="J1212" s="662" t="s">
        <v>3613</v>
      </c>
      <c r="K1212" s="662"/>
      <c r="L1212" s="664">
        <v>107.46999999999998</v>
      </c>
      <c r="M1212" s="664">
        <v>1</v>
      </c>
      <c r="N1212" s="665">
        <v>107.46999999999998</v>
      </c>
    </row>
    <row r="1213" spans="1:14" ht="14.4" customHeight="1" x14ac:dyDescent="0.3">
      <c r="A1213" s="660" t="s">
        <v>586</v>
      </c>
      <c r="B1213" s="661" t="s">
        <v>587</v>
      </c>
      <c r="C1213" s="662" t="s">
        <v>599</v>
      </c>
      <c r="D1213" s="663" t="s">
        <v>4267</v>
      </c>
      <c r="E1213" s="662" t="s">
        <v>626</v>
      </c>
      <c r="F1213" s="663" t="s">
        <v>4273</v>
      </c>
      <c r="G1213" s="662" t="s">
        <v>665</v>
      </c>
      <c r="H1213" s="662" t="s">
        <v>1894</v>
      </c>
      <c r="I1213" s="662" t="s">
        <v>1895</v>
      </c>
      <c r="J1213" s="662" t="s">
        <v>1896</v>
      </c>
      <c r="K1213" s="662" t="s">
        <v>1897</v>
      </c>
      <c r="L1213" s="664">
        <v>29.556227241946136</v>
      </c>
      <c r="M1213" s="664">
        <v>48</v>
      </c>
      <c r="N1213" s="665">
        <v>1418.6989076134146</v>
      </c>
    </row>
    <row r="1214" spans="1:14" ht="14.4" customHeight="1" x14ac:dyDescent="0.3">
      <c r="A1214" s="660" t="s">
        <v>586</v>
      </c>
      <c r="B1214" s="661" t="s">
        <v>587</v>
      </c>
      <c r="C1214" s="662" t="s">
        <v>599</v>
      </c>
      <c r="D1214" s="663" t="s">
        <v>4267</v>
      </c>
      <c r="E1214" s="662" t="s">
        <v>626</v>
      </c>
      <c r="F1214" s="663" t="s">
        <v>4273</v>
      </c>
      <c r="G1214" s="662" t="s">
        <v>665</v>
      </c>
      <c r="H1214" s="662" t="s">
        <v>1901</v>
      </c>
      <c r="I1214" s="662" t="s">
        <v>1902</v>
      </c>
      <c r="J1214" s="662" t="s">
        <v>1903</v>
      </c>
      <c r="K1214" s="662" t="s">
        <v>1297</v>
      </c>
      <c r="L1214" s="664">
        <v>75.246505620758342</v>
      </c>
      <c r="M1214" s="664">
        <v>18</v>
      </c>
      <c r="N1214" s="665">
        <v>1354.4371011736503</v>
      </c>
    </row>
    <row r="1215" spans="1:14" ht="14.4" customHeight="1" x14ac:dyDescent="0.3">
      <c r="A1215" s="660" t="s">
        <v>586</v>
      </c>
      <c r="B1215" s="661" t="s">
        <v>587</v>
      </c>
      <c r="C1215" s="662" t="s">
        <v>599</v>
      </c>
      <c r="D1215" s="663" t="s">
        <v>4267</v>
      </c>
      <c r="E1215" s="662" t="s">
        <v>626</v>
      </c>
      <c r="F1215" s="663" t="s">
        <v>4273</v>
      </c>
      <c r="G1215" s="662" t="s">
        <v>665</v>
      </c>
      <c r="H1215" s="662" t="s">
        <v>3614</v>
      </c>
      <c r="I1215" s="662" t="s">
        <v>237</v>
      </c>
      <c r="J1215" s="662" t="s">
        <v>3615</v>
      </c>
      <c r="K1215" s="662"/>
      <c r="L1215" s="664">
        <v>76.60853812073843</v>
      </c>
      <c r="M1215" s="664">
        <v>7</v>
      </c>
      <c r="N1215" s="665">
        <v>536.259766845169</v>
      </c>
    </row>
    <row r="1216" spans="1:14" ht="14.4" customHeight="1" x14ac:dyDescent="0.3">
      <c r="A1216" s="660" t="s">
        <v>586</v>
      </c>
      <c r="B1216" s="661" t="s">
        <v>587</v>
      </c>
      <c r="C1216" s="662" t="s">
        <v>599</v>
      </c>
      <c r="D1216" s="663" t="s">
        <v>4267</v>
      </c>
      <c r="E1216" s="662" t="s">
        <v>626</v>
      </c>
      <c r="F1216" s="663" t="s">
        <v>4273</v>
      </c>
      <c r="G1216" s="662" t="s">
        <v>665</v>
      </c>
      <c r="H1216" s="662" t="s">
        <v>3616</v>
      </c>
      <c r="I1216" s="662" t="s">
        <v>3617</v>
      </c>
      <c r="J1216" s="662" t="s">
        <v>3618</v>
      </c>
      <c r="K1216" s="662" t="s">
        <v>3619</v>
      </c>
      <c r="L1216" s="664">
        <v>75.429843653759377</v>
      </c>
      <c r="M1216" s="664">
        <v>1</v>
      </c>
      <c r="N1216" s="665">
        <v>75.429843653759377</v>
      </c>
    </row>
    <row r="1217" spans="1:14" ht="14.4" customHeight="1" x14ac:dyDescent="0.3">
      <c r="A1217" s="660" t="s">
        <v>586</v>
      </c>
      <c r="B1217" s="661" t="s">
        <v>587</v>
      </c>
      <c r="C1217" s="662" t="s">
        <v>599</v>
      </c>
      <c r="D1217" s="663" t="s">
        <v>4267</v>
      </c>
      <c r="E1217" s="662" t="s">
        <v>626</v>
      </c>
      <c r="F1217" s="663" t="s">
        <v>4273</v>
      </c>
      <c r="G1217" s="662" t="s">
        <v>665</v>
      </c>
      <c r="H1217" s="662" t="s">
        <v>3620</v>
      </c>
      <c r="I1217" s="662" t="s">
        <v>237</v>
      </c>
      <c r="J1217" s="662" t="s">
        <v>3621</v>
      </c>
      <c r="K1217" s="662"/>
      <c r="L1217" s="664">
        <v>89.358918762389195</v>
      </c>
      <c r="M1217" s="664">
        <v>11</v>
      </c>
      <c r="N1217" s="665">
        <v>982.94810638628121</v>
      </c>
    </row>
    <row r="1218" spans="1:14" ht="14.4" customHeight="1" x14ac:dyDescent="0.3">
      <c r="A1218" s="660" t="s">
        <v>586</v>
      </c>
      <c r="B1218" s="661" t="s">
        <v>587</v>
      </c>
      <c r="C1218" s="662" t="s">
        <v>599</v>
      </c>
      <c r="D1218" s="663" t="s">
        <v>4267</v>
      </c>
      <c r="E1218" s="662" t="s">
        <v>626</v>
      </c>
      <c r="F1218" s="663" t="s">
        <v>4273</v>
      </c>
      <c r="G1218" s="662" t="s">
        <v>665</v>
      </c>
      <c r="H1218" s="662" t="s">
        <v>1919</v>
      </c>
      <c r="I1218" s="662" t="s">
        <v>1920</v>
      </c>
      <c r="J1218" s="662" t="s">
        <v>1921</v>
      </c>
      <c r="K1218" s="662" t="s">
        <v>1922</v>
      </c>
      <c r="L1218" s="664">
        <v>47.31834942951653</v>
      </c>
      <c r="M1218" s="664">
        <v>157</v>
      </c>
      <c r="N1218" s="665">
        <v>7428.9808604340951</v>
      </c>
    </row>
    <row r="1219" spans="1:14" ht="14.4" customHeight="1" x14ac:dyDescent="0.3">
      <c r="A1219" s="660" t="s">
        <v>586</v>
      </c>
      <c r="B1219" s="661" t="s">
        <v>587</v>
      </c>
      <c r="C1219" s="662" t="s">
        <v>599</v>
      </c>
      <c r="D1219" s="663" t="s">
        <v>4267</v>
      </c>
      <c r="E1219" s="662" t="s">
        <v>626</v>
      </c>
      <c r="F1219" s="663" t="s">
        <v>4273</v>
      </c>
      <c r="G1219" s="662" t="s">
        <v>665</v>
      </c>
      <c r="H1219" s="662" t="s">
        <v>3622</v>
      </c>
      <c r="I1219" s="662" t="s">
        <v>3623</v>
      </c>
      <c r="J1219" s="662" t="s">
        <v>3624</v>
      </c>
      <c r="K1219" s="662" t="s">
        <v>3625</v>
      </c>
      <c r="L1219" s="664">
        <v>169.33500000000004</v>
      </c>
      <c r="M1219" s="664">
        <v>4</v>
      </c>
      <c r="N1219" s="665">
        <v>677.34000000000015</v>
      </c>
    </row>
    <row r="1220" spans="1:14" ht="14.4" customHeight="1" x14ac:dyDescent="0.3">
      <c r="A1220" s="660" t="s">
        <v>586</v>
      </c>
      <c r="B1220" s="661" t="s">
        <v>587</v>
      </c>
      <c r="C1220" s="662" t="s">
        <v>599</v>
      </c>
      <c r="D1220" s="663" t="s">
        <v>4267</v>
      </c>
      <c r="E1220" s="662" t="s">
        <v>626</v>
      </c>
      <c r="F1220" s="663" t="s">
        <v>4273</v>
      </c>
      <c r="G1220" s="662" t="s">
        <v>665</v>
      </c>
      <c r="H1220" s="662" t="s">
        <v>3626</v>
      </c>
      <c r="I1220" s="662" t="s">
        <v>237</v>
      </c>
      <c r="J1220" s="662" t="s">
        <v>3627</v>
      </c>
      <c r="K1220" s="662"/>
      <c r="L1220" s="664">
        <v>146.48968033271362</v>
      </c>
      <c r="M1220" s="664">
        <v>3</v>
      </c>
      <c r="N1220" s="665">
        <v>439.46904099814088</v>
      </c>
    </row>
    <row r="1221" spans="1:14" ht="14.4" customHeight="1" x14ac:dyDescent="0.3">
      <c r="A1221" s="660" t="s">
        <v>586</v>
      </c>
      <c r="B1221" s="661" t="s">
        <v>587</v>
      </c>
      <c r="C1221" s="662" t="s">
        <v>599</v>
      </c>
      <c r="D1221" s="663" t="s">
        <v>4267</v>
      </c>
      <c r="E1221" s="662" t="s">
        <v>626</v>
      </c>
      <c r="F1221" s="663" t="s">
        <v>4273</v>
      </c>
      <c r="G1221" s="662" t="s">
        <v>665</v>
      </c>
      <c r="H1221" s="662" t="s">
        <v>3628</v>
      </c>
      <c r="I1221" s="662" t="s">
        <v>3629</v>
      </c>
      <c r="J1221" s="662" t="s">
        <v>3630</v>
      </c>
      <c r="K1221" s="662" t="s">
        <v>3631</v>
      </c>
      <c r="L1221" s="664">
        <v>79.22</v>
      </c>
      <c r="M1221" s="664">
        <v>2</v>
      </c>
      <c r="N1221" s="665">
        <v>158.44</v>
      </c>
    </row>
    <row r="1222" spans="1:14" ht="14.4" customHeight="1" x14ac:dyDescent="0.3">
      <c r="A1222" s="660" t="s">
        <v>586</v>
      </c>
      <c r="B1222" s="661" t="s">
        <v>587</v>
      </c>
      <c r="C1222" s="662" t="s">
        <v>599</v>
      </c>
      <c r="D1222" s="663" t="s">
        <v>4267</v>
      </c>
      <c r="E1222" s="662" t="s">
        <v>626</v>
      </c>
      <c r="F1222" s="663" t="s">
        <v>4273</v>
      </c>
      <c r="G1222" s="662" t="s">
        <v>665</v>
      </c>
      <c r="H1222" s="662" t="s">
        <v>1929</v>
      </c>
      <c r="I1222" s="662" t="s">
        <v>1930</v>
      </c>
      <c r="J1222" s="662" t="s">
        <v>1931</v>
      </c>
      <c r="K1222" s="662" t="s">
        <v>1932</v>
      </c>
      <c r="L1222" s="664">
        <v>817.13000000000011</v>
      </c>
      <c r="M1222" s="664">
        <v>4</v>
      </c>
      <c r="N1222" s="665">
        <v>3268.5200000000004</v>
      </c>
    </row>
    <row r="1223" spans="1:14" ht="14.4" customHeight="1" x14ac:dyDescent="0.3">
      <c r="A1223" s="660" t="s">
        <v>586</v>
      </c>
      <c r="B1223" s="661" t="s">
        <v>587</v>
      </c>
      <c r="C1223" s="662" t="s">
        <v>599</v>
      </c>
      <c r="D1223" s="663" t="s">
        <v>4267</v>
      </c>
      <c r="E1223" s="662" t="s">
        <v>626</v>
      </c>
      <c r="F1223" s="663" t="s">
        <v>4273</v>
      </c>
      <c r="G1223" s="662" t="s">
        <v>665</v>
      </c>
      <c r="H1223" s="662" t="s">
        <v>1933</v>
      </c>
      <c r="I1223" s="662" t="s">
        <v>1933</v>
      </c>
      <c r="J1223" s="662" t="s">
        <v>1934</v>
      </c>
      <c r="K1223" s="662" t="s">
        <v>1935</v>
      </c>
      <c r="L1223" s="664">
        <v>775.36672296095185</v>
      </c>
      <c r="M1223" s="664">
        <v>180.3</v>
      </c>
      <c r="N1223" s="665">
        <v>139798.62014985963</v>
      </c>
    </row>
    <row r="1224" spans="1:14" ht="14.4" customHeight="1" x14ac:dyDescent="0.3">
      <c r="A1224" s="660" t="s">
        <v>586</v>
      </c>
      <c r="B1224" s="661" t="s">
        <v>587</v>
      </c>
      <c r="C1224" s="662" t="s">
        <v>599</v>
      </c>
      <c r="D1224" s="663" t="s">
        <v>4267</v>
      </c>
      <c r="E1224" s="662" t="s">
        <v>626</v>
      </c>
      <c r="F1224" s="663" t="s">
        <v>4273</v>
      </c>
      <c r="G1224" s="662" t="s">
        <v>665</v>
      </c>
      <c r="H1224" s="662" t="s">
        <v>1942</v>
      </c>
      <c r="I1224" s="662" t="s">
        <v>237</v>
      </c>
      <c r="J1224" s="662" t="s">
        <v>1943</v>
      </c>
      <c r="K1224" s="662"/>
      <c r="L1224" s="664">
        <v>164.05</v>
      </c>
      <c r="M1224" s="664">
        <v>3</v>
      </c>
      <c r="N1224" s="665">
        <v>492.15000000000003</v>
      </c>
    </row>
    <row r="1225" spans="1:14" ht="14.4" customHeight="1" x14ac:dyDescent="0.3">
      <c r="A1225" s="660" t="s">
        <v>586</v>
      </c>
      <c r="B1225" s="661" t="s">
        <v>587</v>
      </c>
      <c r="C1225" s="662" t="s">
        <v>599</v>
      </c>
      <c r="D1225" s="663" t="s">
        <v>4267</v>
      </c>
      <c r="E1225" s="662" t="s">
        <v>626</v>
      </c>
      <c r="F1225" s="663" t="s">
        <v>4273</v>
      </c>
      <c r="G1225" s="662" t="s">
        <v>665</v>
      </c>
      <c r="H1225" s="662" t="s">
        <v>1944</v>
      </c>
      <c r="I1225" s="662" t="s">
        <v>237</v>
      </c>
      <c r="J1225" s="662" t="s">
        <v>1945</v>
      </c>
      <c r="K1225" s="662"/>
      <c r="L1225" s="664">
        <v>228.41009276122901</v>
      </c>
      <c r="M1225" s="664">
        <v>1</v>
      </c>
      <c r="N1225" s="665">
        <v>228.41009276122901</v>
      </c>
    </row>
    <row r="1226" spans="1:14" ht="14.4" customHeight="1" x14ac:dyDescent="0.3">
      <c r="A1226" s="660" t="s">
        <v>586</v>
      </c>
      <c r="B1226" s="661" t="s">
        <v>587</v>
      </c>
      <c r="C1226" s="662" t="s">
        <v>599</v>
      </c>
      <c r="D1226" s="663" t="s">
        <v>4267</v>
      </c>
      <c r="E1226" s="662" t="s">
        <v>626</v>
      </c>
      <c r="F1226" s="663" t="s">
        <v>4273</v>
      </c>
      <c r="G1226" s="662" t="s">
        <v>665</v>
      </c>
      <c r="H1226" s="662" t="s">
        <v>3632</v>
      </c>
      <c r="I1226" s="662" t="s">
        <v>3633</v>
      </c>
      <c r="J1226" s="662" t="s">
        <v>1484</v>
      </c>
      <c r="K1226" s="662" t="s">
        <v>3634</v>
      </c>
      <c r="L1226" s="664">
        <v>50.79835278406</v>
      </c>
      <c r="M1226" s="664">
        <v>6</v>
      </c>
      <c r="N1226" s="665">
        <v>304.79011670436</v>
      </c>
    </row>
    <row r="1227" spans="1:14" ht="14.4" customHeight="1" x14ac:dyDescent="0.3">
      <c r="A1227" s="660" t="s">
        <v>586</v>
      </c>
      <c r="B1227" s="661" t="s">
        <v>587</v>
      </c>
      <c r="C1227" s="662" t="s">
        <v>599</v>
      </c>
      <c r="D1227" s="663" t="s">
        <v>4267</v>
      </c>
      <c r="E1227" s="662" t="s">
        <v>626</v>
      </c>
      <c r="F1227" s="663" t="s">
        <v>4273</v>
      </c>
      <c r="G1227" s="662" t="s">
        <v>665</v>
      </c>
      <c r="H1227" s="662" t="s">
        <v>3635</v>
      </c>
      <c r="I1227" s="662" t="s">
        <v>237</v>
      </c>
      <c r="J1227" s="662" t="s">
        <v>3636</v>
      </c>
      <c r="K1227" s="662"/>
      <c r="L1227" s="664">
        <v>211.03659999999991</v>
      </c>
      <c r="M1227" s="664">
        <v>3</v>
      </c>
      <c r="N1227" s="665">
        <v>633.10979999999972</v>
      </c>
    </row>
    <row r="1228" spans="1:14" ht="14.4" customHeight="1" x14ac:dyDescent="0.3">
      <c r="A1228" s="660" t="s">
        <v>586</v>
      </c>
      <c r="B1228" s="661" t="s">
        <v>587</v>
      </c>
      <c r="C1228" s="662" t="s">
        <v>599</v>
      </c>
      <c r="D1228" s="663" t="s">
        <v>4267</v>
      </c>
      <c r="E1228" s="662" t="s">
        <v>626</v>
      </c>
      <c r="F1228" s="663" t="s">
        <v>4273</v>
      </c>
      <c r="G1228" s="662" t="s">
        <v>665</v>
      </c>
      <c r="H1228" s="662" t="s">
        <v>3637</v>
      </c>
      <c r="I1228" s="662" t="s">
        <v>3638</v>
      </c>
      <c r="J1228" s="662" t="s">
        <v>3639</v>
      </c>
      <c r="K1228" s="662" t="s">
        <v>1803</v>
      </c>
      <c r="L1228" s="664">
        <v>163.31</v>
      </c>
      <c r="M1228" s="664">
        <v>1</v>
      </c>
      <c r="N1228" s="665">
        <v>163.31</v>
      </c>
    </row>
    <row r="1229" spans="1:14" ht="14.4" customHeight="1" x14ac:dyDescent="0.3">
      <c r="A1229" s="660" t="s">
        <v>586</v>
      </c>
      <c r="B1229" s="661" t="s">
        <v>587</v>
      </c>
      <c r="C1229" s="662" t="s">
        <v>599</v>
      </c>
      <c r="D1229" s="663" t="s">
        <v>4267</v>
      </c>
      <c r="E1229" s="662" t="s">
        <v>626</v>
      </c>
      <c r="F1229" s="663" t="s">
        <v>4273</v>
      </c>
      <c r="G1229" s="662" t="s">
        <v>665</v>
      </c>
      <c r="H1229" s="662" t="s">
        <v>3640</v>
      </c>
      <c r="I1229" s="662" t="s">
        <v>3641</v>
      </c>
      <c r="J1229" s="662" t="s">
        <v>3642</v>
      </c>
      <c r="K1229" s="662" t="s">
        <v>3643</v>
      </c>
      <c r="L1229" s="664">
        <v>75.544000000000011</v>
      </c>
      <c r="M1229" s="664">
        <v>5</v>
      </c>
      <c r="N1229" s="665">
        <v>377.72</v>
      </c>
    </row>
    <row r="1230" spans="1:14" ht="14.4" customHeight="1" x14ac:dyDescent="0.3">
      <c r="A1230" s="660" t="s">
        <v>586</v>
      </c>
      <c r="B1230" s="661" t="s">
        <v>587</v>
      </c>
      <c r="C1230" s="662" t="s">
        <v>599</v>
      </c>
      <c r="D1230" s="663" t="s">
        <v>4267</v>
      </c>
      <c r="E1230" s="662" t="s">
        <v>626</v>
      </c>
      <c r="F1230" s="663" t="s">
        <v>4273</v>
      </c>
      <c r="G1230" s="662" t="s">
        <v>665</v>
      </c>
      <c r="H1230" s="662" t="s">
        <v>1949</v>
      </c>
      <c r="I1230" s="662" t="s">
        <v>1950</v>
      </c>
      <c r="J1230" s="662" t="s">
        <v>1951</v>
      </c>
      <c r="K1230" s="662"/>
      <c r="L1230" s="664">
        <v>177.15999999999997</v>
      </c>
      <c r="M1230" s="664">
        <v>1</v>
      </c>
      <c r="N1230" s="665">
        <v>177.15999999999997</v>
      </c>
    </row>
    <row r="1231" spans="1:14" ht="14.4" customHeight="1" x14ac:dyDescent="0.3">
      <c r="A1231" s="660" t="s">
        <v>586</v>
      </c>
      <c r="B1231" s="661" t="s">
        <v>587</v>
      </c>
      <c r="C1231" s="662" t="s">
        <v>599</v>
      </c>
      <c r="D1231" s="663" t="s">
        <v>4267</v>
      </c>
      <c r="E1231" s="662" t="s">
        <v>626</v>
      </c>
      <c r="F1231" s="663" t="s">
        <v>4273</v>
      </c>
      <c r="G1231" s="662" t="s">
        <v>665</v>
      </c>
      <c r="H1231" s="662" t="s">
        <v>3644</v>
      </c>
      <c r="I1231" s="662" t="s">
        <v>3645</v>
      </c>
      <c r="J1231" s="662" t="s">
        <v>3646</v>
      </c>
      <c r="K1231" s="662" t="s">
        <v>3647</v>
      </c>
      <c r="L1231" s="664">
        <v>71.135278211270233</v>
      </c>
      <c r="M1231" s="664">
        <v>7</v>
      </c>
      <c r="N1231" s="665">
        <v>497.94694747889162</v>
      </c>
    </row>
    <row r="1232" spans="1:14" ht="14.4" customHeight="1" x14ac:dyDescent="0.3">
      <c r="A1232" s="660" t="s">
        <v>586</v>
      </c>
      <c r="B1232" s="661" t="s">
        <v>587</v>
      </c>
      <c r="C1232" s="662" t="s">
        <v>599</v>
      </c>
      <c r="D1232" s="663" t="s">
        <v>4267</v>
      </c>
      <c r="E1232" s="662" t="s">
        <v>626</v>
      </c>
      <c r="F1232" s="663" t="s">
        <v>4273</v>
      </c>
      <c r="G1232" s="662" t="s">
        <v>665</v>
      </c>
      <c r="H1232" s="662" t="s">
        <v>3648</v>
      </c>
      <c r="I1232" s="662" t="s">
        <v>3649</v>
      </c>
      <c r="J1232" s="662" t="s">
        <v>1040</v>
      </c>
      <c r="K1232" s="662" t="s">
        <v>1166</v>
      </c>
      <c r="L1232" s="664">
        <v>126.48999999999997</v>
      </c>
      <c r="M1232" s="664">
        <v>2</v>
      </c>
      <c r="N1232" s="665">
        <v>252.97999999999993</v>
      </c>
    </row>
    <row r="1233" spans="1:14" ht="14.4" customHeight="1" x14ac:dyDescent="0.3">
      <c r="A1233" s="660" t="s">
        <v>586</v>
      </c>
      <c r="B1233" s="661" t="s">
        <v>587</v>
      </c>
      <c r="C1233" s="662" t="s">
        <v>599</v>
      </c>
      <c r="D1233" s="663" t="s">
        <v>4267</v>
      </c>
      <c r="E1233" s="662" t="s">
        <v>626</v>
      </c>
      <c r="F1233" s="663" t="s">
        <v>4273</v>
      </c>
      <c r="G1233" s="662" t="s">
        <v>665</v>
      </c>
      <c r="H1233" s="662" t="s">
        <v>1962</v>
      </c>
      <c r="I1233" s="662" t="s">
        <v>1963</v>
      </c>
      <c r="J1233" s="662" t="s">
        <v>1964</v>
      </c>
      <c r="K1233" s="662" t="s">
        <v>1965</v>
      </c>
      <c r="L1233" s="664">
        <v>3373.3</v>
      </c>
      <c r="M1233" s="664">
        <v>5</v>
      </c>
      <c r="N1233" s="665">
        <v>16866.5</v>
      </c>
    </row>
    <row r="1234" spans="1:14" ht="14.4" customHeight="1" x14ac:dyDescent="0.3">
      <c r="A1234" s="660" t="s">
        <v>586</v>
      </c>
      <c r="B1234" s="661" t="s">
        <v>587</v>
      </c>
      <c r="C1234" s="662" t="s">
        <v>599</v>
      </c>
      <c r="D1234" s="663" t="s">
        <v>4267</v>
      </c>
      <c r="E1234" s="662" t="s">
        <v>626</v>
      </c>
      <c r="F1234" s="663" t="s">
        <v>4273</v>
      </c>
      <c r="G1234" s="662" t="s">
        <v>665</v>
      </c>
      <c r="H1234" s="662" t="s">
        <v>3650</v>
      </c>
      <c r="I1234" s="662" t="s">
        <v>3651</v>
      </c>
      <c r="J1234" s="662" t="s">
        <v>836</v>
      </c>
      <c r="K1234" s="662" t="s">
        <v>3652</v>
      </c>
      <c r="L1234" s="664">
        <v>106.80253902453646</v>
      </c>
      <c r="M1234" s="664">
        <v>8</v>
      </c>
      <c r="N1234" s="665">
        <v>854.42031219629166</v>
      </c>
    </row>
    <row r="1235" spans="1:14" ht="14.4" customHeight="1" x14ac:dyDescent="0.3">
      <c r="A1235" s="660" t="s">
        <v>586</v>
      </c>
      <c r="B1235" s="661" t="s">
        <v>587</v>
      </c>
      <c r="C1235" s="662" t="s">
        <v>599</v>
      </c>
      <c r="D1235" s="663" t="s">
        <v>4267</v>
      </c>
      <c r="E1235" s="662" t="s">
        <v>626</v>
      </c>
      <c r="F1235" s="663" t="s">
        <v>4273</v>
      </c>
      <c r="G1235" s="662" t="s">
        <v>665</v>
      </c>
      <c r="H1235" s="662" t="s">
        <v>3653</v>
      </c>
      <c r="I1235" s="662" t="s">
        <v>3654</v>
      </c>
      <c r="J1235" s="662" t="s">
        <v>3655</v>
      </c>
      <c r="K1235" s="662" t="s">
        <v>3656</v>
      </c>
      <c r="L1235" s="664">
        <v>83.740000000000009</v>
      </c>
      <c r="M1235" s="664">
        <v>1</v>
      </c>
      <c r="N1235" s="665">
        <v>83.740000000000009</v>
      </c>
    </row>
    <row r="1236" spans="1:14" ht="14.4" customHeight="1" x14ac:dyDescent="0.3">
      <c r="A1236" s="660" t="s">
        <v>586</v>
      </c>
      <c r="B1236" s="661" t="s">
        <v>587</v>
      </c>
      <c r="C1236" s="662" t="s">
        <v>599</v>
      </c>
      <c r="D1236" s="663" t="s">
        <v>4267</v>
      </c>
      <c r="E1236" s="662" t="s">
        <v>626</v>
      </c>
      <c r="F1236" s="663" t="s">
        <v>4273</v>
      </c>
      <c r="G1236" s="662" t="s">
        <v>665</v>
      </c>
      <c r="H1236" s="662" t="s">
        <v>3657</v>
      </c>
      <c r="I1236" s="662" t="s">
        <v>3658</v>
      </c>
      <c r="J1236" s="662" t="s">
        <v>3659</v>
      </c>
      <c r="K1236" s="662" t="s">
        <v>3660</v>
      </c>
      <c r="L1236" s="664">
        <v>171.166</v>
      </c>
      <c r="M1236" s="664">
        <v>5</v>
      </c>
      <c r="N1236" s="665">
        <v>855.82999999999993</v>
      </c>
    </row>
    <row r="1237" spans="1:14" ht="14.4" customHeight="1" x14ac:dyDescent="0.3">
      <c r="A1237" s="660" t="s">
        <v>586</v>
      </c>
      <c r="B1237" s="661" t="s">
        <v>587</v>
      </c>
      <c r="C1237" s="662" t="s">
        <v>599</v>
      </c>
      <c r="D1237" s="663" t="s">
        <v>4267</v>
      </c>
      <c r="E1237" s="662" t="s">
        <v>626</v>
      </c>
      <c r="F1237" s="663" t="s">
        <v>4273</v>
      </c>
      <c r="G1237" s="662" t="s">
        <v>665</v>
      </c>
      <c r="H1237" s="662" t="s">
        <v>3661</v>
      </c>
      <c r="I1237" s="662" t="s">
        <v>3662</v>
      </c>
      <c r="J1237" s="662" t="s">
        <v>3476</v>
      </c>
      <c r="K1237" s="662" t="s">
        <v>3663</v>
      </c>
      <c r="L1237" s="664">
        <v>37.47999999999999</v>
      </c>
      <c r="M1237" s="664">
        <v>4</v>
      </c>
      <c r="N1237" s="665">
        <v>149.91999999999996</v>
      </c>
    </row>
    <row r="1238" spans="1:14" ht="14.4" customHeight="1" x14ac:dyDescent="0.3">
      <c r="A1238" s="660" t="s">
        <v>586</v>
      </c>
      <c r="B1238" s="661" t="s">
        <v>587</v>
      </c>
      <c r="C1238" s="662" t="s">
        <v>599</v>
      </c>
      <c r="D1238" s="663" t="s">
        <v>4267</v>
      </c>
      <c r="E1238" s="662" t="s">
        <v>626</v>
      </c>
      <c r="F1238" s="663" t="s">
        <v>4273</v>
      </c>
      <c r="G1238" s="662" t="s">
        <v>665</v>
      </c>
      <c r="H1238" s="662" t="s">
        <v>3664</v>
      </c>
      <c r="I1238" s="662" t="s">
        <v>237</v>
      </c>
      <c r="J1238" s="662" t="s">
        <v>3665</v>
      </c>
      <c r="K1238" s="662"/>
      <c r="L1238" s="664">
        <v>21.94</v>
      </c>
      <c r="M1238" s="664">
        <v>1</v>
      </c>
      <c r="N1238" s="665">
        <v>21.94</v>
      </c>
    </row>
    <row r="1239" spans="1:14" ht="14.4" customHeight="1" x14ac:dyDescent="0.3">
      <c r="A1239" s="660" t="s">
        <v>586</v>
      </c>
      <c r="B1239" s="661" t="s">
        <v>587</v>
      </c>
      <c r="C1239" s="662" t="s">
        <v>599</v>
      </c>
      <c r="D1239" s="663" t="s">
        <v>4267</v>
      </c>
      <c r="E1239" s="662" t="s">
        <v>626</v>
      </c>
      <c r="F1239" s="663" t="s">
        <v>4273</v>
      </c>
      <c r="G1239" s="662" t="s">
        <v>665</v>
      </c>
      <c r="H1239" s="662" t="s">
        <v>1973</v>
      </c>
      <c r="I1239" s="662" t="s">
        <v>1457</v>
      </c>
      <c r="J1239" s="662" t="s">
        <v>1974</v>
      </c>
      <c r="K1239" s="662"/>
      <c r="L1239" s="664">
        <v>93.256022790727116</v>
      </c>
      <c r="M1239" s="664">
        <v>5</v>
      </c>
      <c r="N1239" s="665">
        <v>466.28011395363558</v>
      </c>
    </row>
    <row r="1240" spans="1:14" ht="14.4" customHeight="1" x14ac:dyDescent="0.3">
      <c r="A1240" s="660" t="s">
        <v>586</v>
      </c>
      <c r="B1240" s="661" t="s">
        <v>587</v>
      </c>
      <c r="C1240" s="662" t="s">
        <v>599</v>
      </c>
      <c r="D1240" s="663" t="s">
        <v>4267</v>
      </c>
      <c r="E1240" s="662" t="s">
        <v>626</v>
      </c>
      <c r="F1240" s="663" t="s">
        <v>4273</v>
      </c>
      <c r="G1240" s="662" t="s">
        <v>665</v>
      </c>
      <c r="H1240" s="662" t="s">
        <v>1979</v>
      </c>
      <c r="I1240" s="662" t="s">
        <v>237</v>
      </c>
      <c r="J1240" s="662" t="s">
        <v>1980</v>
      </c>
      <c r="K1240" s="662" t="s">
        <v>1981</v>
      </c>
      <c r="L1240" s="664">
        <v>32.71627172887105</v>
      </c>
      <c r="M1240" s="664">
        <v>8</v>
      </c>
      <c r="N1240" s="665">
        <v>261.7301738309684</v>
      </c>
    </row>
    <row r="1241" spans="1:14" ht="14.4" customHeight="1" x14ac:dyDescent="0.3">
      <c r="A1241" s="660" t="s">
        <v>586</v>
      </c>
      <c r="B1241" s="661" t="s">
        <v>587</v>
      </c>
      <c r="C1241" s="662" t="s">
        <v>599</v>
      </c>
      <c r="D1241" s="663" t="s">
        <v>4267</v>
      </c>
      <c r="E1241" s="662" t="s">
        <v>626</v>
      </c>
      <c r="F1241" s="663" t="s">
        <v>4273</v>
      </c>
      <c r="G1241" s="662" t="s">
        <v>665</v>
      </c>
      <c r="H1241" s="662" t="s">
        <v>1982</v>
      </c>
      <c r="I1241" s="662" t="s">
        <v>237</v>
      </c>
      <c r="J1241" s="662" t="s">
        <v>1983</v>
      </c>
      <c r="K1241" s="662"/>
      <c r="L1241" s="664">
        <v>74.374838386257025</v>
      </c>
      <c r="M1241" s="664">
        <v>32</v>
      </c>
      <c r="N1241" s="665">
        <v>2379.9948283602248</v>
      </c>
    </row>
    <row r="1242" spans="1:14" ht="14.4" customHeight="1" x14ac:dyDescent="0.3">
      <c r="A1242" s="660" t="s">
        <v>586</v>
      </c>
      <c r="B1242" s="661" t="s">
        <v>587</v>
      </c>
      <c r="C1242" s="662" t="s">
        <v>599</v>
      </c>
      <c r="D1242" s="663" t="s">
        <v>4267</v>
      </c>
      <c r="E1242" s="662" t="s">
        <v>626</v>
      </c>
      <c r="F1242" s="663" t="s">
        <v>4273</v>
      </c>
      <c r="G1242" s="662" t="s">
        <v>665</v>
      </c>
      <c r="H1242" s="662" t="s">
        <v>3666</v>
      </c>
      <c r="I1242" s="662" t="s">
        <v>3667</v>
      </c>
      <c r="J1242" s="662" t="s">
        <v>3668</v>
      </c>
      <c r="K1242" s="662" t="s">
        <v>3669</v>
      </c>
      <c r="L1242" s="664">
        <v>39.429999999999986</v>
      </c>
      <c r="M1242" s="664">
        <v>2</v>
      </c>
      <c r="N1242" s="665">
        <v>78.859999999999971</v>
      </c>
    </row>
    <row r="1243" spans="1:14" ht="14.4" customHeight="1" x14ac:dyDescent="0.3">
      <c r="A1243" s="660" t="s">
        <v>586</v>
      </c>
      <c r="B1243" s="661" t="s">
        <v>587</v>
      </c>
      <c r="C1243" s="662" t="s">
        <v>599</v>
      </c>
      <c r="D1243" s="663" t="s">
        <v>4267</v>
      </c>
      <c r="E1243" s="662" t="s">
        <v>626</v>
      </c>
      <c r="F1243" s="663" t="s">
        <v>4273</v>
      </c>
      <c r="G1243" s="662" t="s">
        <v>665</v>
      </c>
      <c r="H1243" s="662" t="s">
        <v>1984</v>
      </c>
      <c r="I1243" s="662" t="s">
        <v>1985</v>
      </c>
      <c r="J1243" s="662" t="s">
        <v>1986</v>
      </c>
      <c r="K1243" s="662" t="s">
        <v>1987</v>
      </c>
      <c r="L1243" s="664">
        <v>188.19379425422719</v>
      </c>
      <c r="M1243" s="664">
        <v>2.778</v>
      </c>
      <c r="N1243" s="665">
        <v>522.80236043824311</v>
      </c>
    </row>
    <row r="1244" spans="1:14" ht="14.4" customHeight="1" x14ac:dyDescent="0.3">
      <c r="A1244" s="660" t="s">
        <v>586</v>
      </c>
      <c r="B1244" s="661" t="s">
        <v>587</v>
      </c>
      <c r="C1244" s="662" t="s">
        <v>599</v>
      </c>
      <c r="D1244" s="663" t="s">
        <v>4267</v>
      </c>
      <c r="E1244" s="662" t="s">
        <v>626</v>
      </c>
      <c r="F1244" s="663" t="s">
        <v>4273</v>
      </c>
      <c r="G1244" s="662" t="s">
        <v>665</v>
      </c>
      <c r="H1244" s="662" t="s">
        <v>1988</v>
      </c>
      <c r="I1244" s="662" t="s">
        <v>1989</v>
      </c>
      <c r="J1244" s="662" t="s">
        <v>1986</v>
      </c>
      <c r="K1244" s="662" t="s">
        <v>1990</v>
      </c>
      <c r="L1244" s="664">
        <v>379.27105994511078</v>
      </c>
      <c r="M1244" s="664">
        <v>42.914346899999991</v>
      </c>
      <c r="N1244" s="665">
        <v>16276.169835615176</v>
      </c>
    </row>
    <row r="1245" spans="1:14" ht="14.4" customHeight="1" x14ac:dyDescent="0.3">
      <c r="A1245" s="660" t="s">
        <v>586</v>
      </c>
      <c r="B1245" s="661" t="s">
        <v>587</v>
      </c>
      <c r="C1245" s="662" t="s">
        <v>599</v>
      </c>
      <c r="D1245" s="663" t="s">
        <v>4267</v>
      </c>
      <c r="E1245" s="662" t="s">
        <v>626</v>
      </c>
      <c r="F1245" s="663" t="s">
        <v>4273</v>
      </c>
      <c r="G1245" s="662" t="s">
        <v>665</v>
      </c>
      <c r="H1245" s="662" t="s">
        <v>3670</v>
      </c>
      <c r="I1245" s="662" t="s">
        <v>3671</v>
      </c>
      <c r="J1245" s="662" t="s">
        <v>2983</v>
      </c>
      <c r="K1245" s="662" t="s">
        <v>3672</v>
      </c>
      <c r="L1245" s="664">
        <v>134.81000000000006</v>
      </c>
      <c r="M1245" s="664">
        <v>1</v>
      </c>
      <c r="N1245" s="665">
        <v>134.81000000000006</v>
      </c>
    </row>
    <row r="1246" spans="1:14" ht="14.4" customHeight="1" x14ac:dyDescent="0.3">
      <c r="A1246" s="660" t="s">
        <v>586</v>
      </c>
      <c r="B1246" s="661" t="s">
        <v>587</v>
      </c>
      <c r="C1246" s="662" t="s">
        <v>599</v>
      </c>
      <c r="D1246" s="663" t="s">
        <v>4267</v>
      </c>
      <c r="E1246" s="662" t="s">
        <v>626</v>
      </c>
      <c r="F1246" s="663" t="s">
        <v>4273</v>
      </c>
      <c r="G1246" s="662" t="s">
        <v>665</v>
      </c>
      <c r="H1246" s="662" t="s">
        <v>1995</v>
      </c>
      <c r="I1246" s="662" t="s">
        <v>1996</v>
      </c>
      <c r="J1246" s="662" t="s">
        <v>1997</v>
      </c>
      <c r="K1246" s="662" t="s">
        <v>1998</v>
      </c>
      <c r="L1246" s="664">
        <v>84.606586425552848</v>
      </c>
      <c r="M1246" s="664">
        <v>112.98859730000001</v>
      </c>
      <c r="N1246" s="665">
        <v>9559.5795225644379</v>
      </c>
    </row>
    <row r="1247" spans="1:14" ht="14.4" customHeight="1" x14ac:dyDescent="0.3">
      <c r="A1247" s="660" t="s">
        <v>586</v>
      </c>
      <c r="B1247" s="661" t="s">
        <v>587</v>
      </c>
      <c r="C1247" s="662" t="s">
        <v>599</v>
      </c>
      <c r="D1247" s="663" t="s">
        <v>4267</v>
      </c>
      <c r="E1247" s="662" t="s">
        <v>626</v>
      </c>
      <c r="F1247" s="663" t="s">
        <v>4273</v>
      </c>
      <c r="G1247" s="662" t="s">
        <v>665</v>
      </c>
      <c r="H1247" s="662" t="s">
        <v>1999</v>
      </c>
      <c r="I1247" s="662" t="s">
        <v>2000</v>
      </c>
      <c r="J1247" s="662" t="s">
        <v>2001</v>
      </c>
      <c r="K1247" s="662" t="s">
        <v>1744</v>
      </c>
      <c r="L1247" s="664">
        <v>578.84106694797947</v>
      </c>
      <c r="M1247" s="664">
        <v>74.690066100000024</v>
      </c>
      <c r="N1247" s="665">
        <v>43233.677551739129</v>
      </c>
    </row>
    <row r="1248" spans="1:14" ht="14.4" customHeight="1" x14ac:dyDescent="0.3">
      <c r="A1248" s="660" t="s">
        <v>586</v>
      </c>
      <c r="B1248" s="661" t="s">
        <v>587</v>
      </c>
      <c r="C1248" s="662" t="s">
        <v>599</v>
      </c>
      <c r="D1248" s="663" t="s">
        <v>4267</v>
      </c>
      <c r="E1248" s="662" t="s">
        <v>626</v>
      </c>
      <c r="F1248" s="663" t="s">
        <v>4273</v>
      </c>
      <c r="G1248" s="662" t="s">
        <v>665</v>
      </c>
      <c r="H1248" s="662" t="s">
        <v>2002</v>
      </c>
      <c r="I1248" s="662" t="s">
        <v>2003</v>
      </c>
      <c r="J1248" s="662" t="s">
        <v>2004</v>
      </c>
      <c r="K1248" s="662" t="s">
        <v>2005</v>
      </c>
      <c r="L1248" s="664">
        <v>108.77358309935335</v>
      </c>
      <c r="M1248" s="664">
        <v>29.487145899999994</v>
      </c>
      <c r="N1248" s="665">
        <v>3207.4225149164058</v>
      </c>
    </row>
    <row r="1249" spans="1:14" ht="14.4" customHeight="1" x14ac:dyDescent="0.3">
      <c r="A1249" s="660" t="s">
        <v>586</v>
      </c>
      <c r="B1249" s="661" t="s">
        <v>587</v>
      </c>
      <c r="C1249" s="662" t="s">
        <v>599</v>
      </c>
      <c r="D1249" s="663" t="s">
        <v>4267</v>
      </c>
      <c r="E1249" s="662" t="s">
        <v>626</v>
      </c>
      <c r="F1249" s="663" t="s">
        <v>4273</v>
      </c>
      <c r="G1249" s="662" t="s">
        <v>665</v>
      </c>
      <c r="H1249" s="662" t="s">
        <v>2006</v>
      </c>
      <c r="I1249" s="662" t="s">
        <v>2007</v>
      </c>
      <c r="J1249" s="662" t="s">
        <v>2004</v>
      </c>
      <c r="K1249" s="662" t="s">
        <v>2008</v>
      </c>
      <c r="L1249" s="664">
        <v>236.39915920238619</v>
      </c>
      <c r="M1249" s="664">
        <v>21.013186999999995</v>
      </c>
      <c r="N1249" s="665">
        <v>4967.4997389625105</v>
      </c>
    </row>
    <row r="1250" spans="1:14" ht="14.4" customHeight="1" x14ac:dyDescent="0.3">
      <c r="A1250" s="660" t="s">
        <v>586</v>
      </c>
      <c r="B1250" s="661" t="s">
        <v>587</v>
      </c>
      <c r="C1250" s="662" t="s">
        <v>599</v>
      </c>
      <c r="D1250" s="663" t="s">
        <v>4267</v>
      </c>
      <c r="E1250" s="662" t="s">
        <v>626</v>
      </c>
      <c r="F1250" s="663" t="s">
        <v>4273</v>
      </c>
      <c r="G1250" s="662" t="s">
        <v>665</v>
      </c>
      <c r="H1250" s="662" t="s">
        <v>2009</v>
      </c>
      <c r="I1250" s="662" t="s">
        <v>2010</v>
      </c>
      <c r="J1250" s="662" t="s">
        <v>2011</v>
      </c>
      <c r="K1250" s="662" t="s">
        <v>2012</v>
      </c>
      <c r="L1250" s="664">
        <v>96.315128149613344</v>
      </c>
      <c r="M1250" s="664">
        <v>44</v>
      </c>
      <c r="N1250" s="665">
        <v>4237.8656385829872</v>
      </c>
    </row>
    <row r="1251" spans="1:14" ht="14.4" customHeight="1" x14ac:dyDescent="0.3">
      <c r="A1251" s="660" t="s">
        <v>586</v>
      </c>
      <c r="B1251" s="661" t="s">
        <v>587</v>
      </c>
      <c r="C1251" s="662" t="s">
        <v>599</v>
      </c>
      <c r="D1251" s="663" t="s">
        <v>4267</v>
      </c>
      <c r="E1251" s="662" t="s">
        <v>626</v>
      </c>
      <c r="F1251" s="663" t="s">
        <v>4273</v>
      </c>
      <c r="G1251" s="662" t="s">
        <v>665</v>
      </c>
      <c r="H1251" s="662" t="s">
        <v>2013</v>
      </c>
      <c r="I1251" s="662" t="s">
        <v>2014</v>
      </c>
      <c r="J1251" s="662" t="s">
        <v>2015</v>
      </c>
      <c r="K1251" s="662" t="s">
        <v>1740</v>
      </c>
      <c r="L1251" s="664">
        <v>434.27509501834288</v>
      </c>
      <c r="M1251" s="664">
        <v>1.3893360000000001</v>
      </c>
      <c r="N1251" s="665">
        <v>603.35402341240444</v>
      </c>
    </row>
    <row r="1252" spans="1:14" ht="14.4" customHeight="1" x14ac:dyDescent="0.3">
      <c r="A1252" s="660" t="s">
        <v>586</v>
      </c>
      <c r="B1252" s="661" t="s">
        <v>587</v>
      </c>
      <c r="C1252" s="662" t="s">
        <v>599</v>
      </c>
      <c r="D1252" s="663" t="s">
        <v>4267</v>
      </c>
      <c r="E1252" s="662" t="s">
        <v>626</v>
      </c>
      <c r="F1252" s="663" t="s">
        <v>4273</v>
      </c>
      <c r="G1252" s="662" t="s">
        <v>665</v>
      </c>
      <c r="H1252" s="662" t="s">
        <v>2016</v>
      </c>
      <c r="I1252" s="662" t="s">
        <v>2017</v>
      </c>
      <c r="J1252" s="662" t="s">
        <v>2018</v>
      </c>
      <c r="K1252" s="662" t="s">
        <v>1744</v>
      </c>
      <c r="L1252" s="664">
        <v>942.49368424832858</v>
      </c>
      <c r="M1252" s="664">
        <v>11.838018099999998</v>
      </c>
      <c r="N1252" s="665">
        <v>11157.257293267396</v>
      </c>
    </row>
    <row r="1253" spans="1:14" ht="14.4" customHeight="1" x14ac:dyDescent="0.3">
      <c r="A1253" s="660" t="s">
        <v>586</v>
      </c>
      <c r="B1253" s="661" t="s">
        <v>587</v>
      </c>
      <c r="C1253" s="662" t="s">
        <v>599</v>
      </c>
      <c r="D1253" s="663" t="s">
        <v>4267</v>
      </c>
      <c r="E1253" s="662" t="s">
        <v>626</v>
      </c>
      <c r="F1253" s="663" t="s">
        <v>4273</v>
      </c>
      <c r="G1253" s="662" t="s">
        <v>665</v>
      </c>
      <c r="H1253" s="662" t="s">
        <v>2019</v>
      </c>
      <c r="I1253" s="662" t="s">
        <v>2020</v>
      </c>
      <c r="J1253" s="662" t="s">
        <v>2021</v>
      </c>
      <c r="K1253" s="662" t="s">
        <v>2022</v>
      </c>
      <c r="L1253" s="664">
        <v>1785.708723649627</v>
      </c>
      <c r="M1253" s="664">
        <v>15</v>
      </c>
      <c r="N1253" s="665">
        <v>26785.630854744406</v>
      </c>
    </row>
    <row r="1254" spans="1:14" ht="14.4" customHeight="1" x14ac:dyDescent="0.3">
      <c r="A1254" s="660" t="s">
        <v>586</v>
      </c>
      <c r="B1254" s="661" t="s">
        <v>587</v>
      </c>
      <c r="C1254" s="662" t="s">
        <v>599</v>
      </c>
      <c r="D1254" s="663" t="s">
        <v>4267</v>
      </c>
      <c r="E1254" s="662" t="s">
        <v>626</v>
      </c>
      <c r="F1254" s="663" t="s">
        <v>4273</v>
      </c>
      <c r="G1254" s="662" t="s">
        <v>665</v>
      </c>
      <c r="H1254" s="662" t="s">
        <v>2023</v>
      </c>
      <c r="I1254" s="662" t="s">
        <v>2023</v>
      </c>
      <c r="J1254" s="662" t="s">
        <v>2024</v>
      </c>
      <c r="K1254" s="662" t="s">
        <v>2025</v>
      </c>
      <c r="L1254" s="664">
        <v>371.68789921196219</v>
      </c>
      <c r="M1254" s="664">
        <v>27.898000000000003</v>
      </c>
      <c r="N1254" s="665">
        <v>10369.349012215322</v>
      </c>
    </row>
    <row r="1255" spans="1:14" ht="14.4" customHeight="1" x14ac:dyDescent="0.3">
      <c r="A1255" s="660" t="s">
        <v>586</v>
      </c>
      <c r="B1255" s="661" t="s">
        <v>587</v>
      </c>
      <c r="C1255" s="662" t="s">
        <v>599</v>
      </c>
      <c r="D1255" s="663" t="s">
        <v>4267</v>
      </c>
      <c r="E1255" s="662" t="s">
        <v>626</v>
      </c>
      <c r="F1255" s="663" t="s">
        <v>4273</v>
      </c>
      <c r="G1255" s="662" t="s">
        <v>665</v>
      </c>
      <c r="H1255" s="662" t="s">
        <v>2026</v>
      </c>
      <c r="I1255" s="662" t="s">
        <v>2026</v>
      </c>
      <c r="J1255" s="662" t="s">
        <v>2024</v>
      </c>
      <c r="K1255" s="662" t="s">
        <v>2027</v>
      </c>
      <c r="L1255" s="664">
        <v>2055.2773315617092</v>
      </c>
      <c r="M1255" s="664">
        <v>8.2480000000000011</v>
      </c>
      <c r="N1255" s="665">
        <v>16951.927430720978</v>
      </c>
    </row>
    <row r="1256" spans="1:14" ht="14.4" customHeight="1" x14ac:dyDescent="0.3">
      <c r="A1256" s="660" t="s">
        <v>586</v>
      </c>
      <c r="B1256" s="661" t="s">
        <v>587</v>
      </c>
      <c r="C1256" s="662" t="s">
        <v>599</v>
      </c>
      <c r="D1256" s="663" t="s">
        <v>4267</v>
      </c>
      <c r="E1256" s="662" t="s">
        <v>626</v>
      </c>
      <c r="F1256" s="663" t="s">
        <v>4273</v>
      </c>
      <c r="G1256" s="662" t="s">
        <v>665</v>
      </c>
      <c r="H1256" s="662" t="s">
        <v>2028</v>
      </c>
      <c r="I1256" s="662" t="s">
        <v>2028</v>
      </c>
      <c r="J1256" s="662" t="s">
        <v>2029</v>
      </c>
      <c r="K1256" s="662" t="s">
        <v>2030</v>
      </c>
      <c r="L1256" s="664">
        <v>173.06109347511165</v>
      </c>
      <c r="M1256" s="664">
        <v>54.862009999999991</v>
      </c>
      <c r="N1256" s="665">
        <v>9494.4794408425078</v>
      </c>
    </row>
    <row r="1257" spans="1:14" ht="14.4" customHeight="1" x14ac:dyDescent="0.3">
      <c r="A1257" s="660" t="s">
        <v>586</v>
      </c>
      <c r="B1257" s="661" t="s">
        <v>587</v>
      </c>
      <c r="C1257" s="662" t="s">
        <v>599</v>
      </c>
      <c r="D1257" s="663" t="s">
        <v>4267</v>
      </c>
      <c r="E1257" s="662" t="s">
        <v>626</v>
      </c>
      <c r="F1257" s="663" t="s">
        <v>4273</v>
      </c>
      <c r="G1257" s="662" t="s">
        <v>665</v>
      </c>
      <c r="H1257" s="662" t="s">
        <v>2031</v>
      </c>
      <c r="I1257" s="662" t="s">
        <v>2031</v>
      </c>
      <c r="J1257" s="662" t="s">
        <v>2032</v>
      </c>
      <c r="K1257" s="662" t="s">
        <v>2033</v>
      </c>
      <c r="L1257" s="664">
        <v>357.69019589545314</v>
      </c>
      <c r="M1257" s="664">
        <v>219.04592479999999</v>
      </c>
      <c r="N1257" s="665">
        <v>78350.579751812693</v>
      </c>
    </row>
    <row r="1258" spans="1:14" ht="14.4" customHeight="1" x14ac:dyDescent="0.3">
      <c r="A1258" s="660" t="s">
        <v>586</v>
      </c>
      <c r="B1258" s="661" t="s">
        <v>587</v>
      </c>
      <c r="C1258" s="662" t="s">
        <v>599</v>
      </c>
      <c r="D1258" s="663" t="s">
        <v>4267</v>
      </c>
      <c r="E1258" s="662" t="s">
        <v>626</v>
      </c>
      <c r="F1258" s="663" t="s">
        <v>4273</v>
      </c>
      <c r="G1258" s="662" t="s">
        <v>665</v>
      </c>
      <c r="H1258" s="662" t="s">
        <v>3673</v>
      </c>
      <c r="I1258" s="662" t="s">
        <v>3674</v>
      </c>
      <c r="J1258" s="662" t="s">
        <v>3675</v>
      </c>
      <c r="K1258" s="662" t="s">
        <v>3676</v>
      </c>
      <c r="L1258" s="664">
        <v>127.98</v>
      </c>
      <c r="M1258" s="664">
        <v>6</v>
      </c>
      <c r="N1258" s="665">
        <v>767.88</v>
      </c>
    </row>
    <row r="1259" spans="1:14" ht="14.4" customHeight="1" x14ac:dyDescent="0.3">
      <c r="A1259" s="660" t="s">
        <v>586</v>
      </c>
      <c r="B1259" s="661" t="s">
        <v>587</v>
      </c>
      <c r="C1259" s="662" t="s">
        <v>599</v>
      </c>
      <c r="D1259" s="663" t="s">
        <v>4267</v>
      </c>
      <c r="E1259" s="662" t="s">
        <v>626</v>
      </c>
      <c r="F1259" s="663" t="s">
        <v>4273</v>
      </c>
      <c r="G1259" s="662" t="s">
        <v>665</v>
      </c>
      <c r="H1259" s="662" t="s">
        <v>2034</v>
      </c>
      <c r="I1259" s="662" t="s">
        <v>2035</v>
      </c>
      <c r="J1259" s="662" t="s">
        <v>2036</v>
      </c>
      <c r="K1259" s="662" t="s">
        <v>2037</v>
      </c>
      <c r="L1259" s="664">
        <v>3581.6528571428571</v>
      </c>
      <c r="M1259" s="664">
        <v>7.0000000000000009</v>
      </c>
      <c r="N1259" s="665">
        <v>25071.570000000003</v>
      </c>
    </row>
    <row r="1260" spans="1:14" ht="14.4" customHeight="1" x14ac:dyDescent="0.3">
      <c r="A1260" s="660" t="s">
        <v>586</v>
      </c>
      <c r="B1260" s="661" t="s">
        <v>587</v>
      </c>
      <c r="C1260" s="662" t="s">
        <v>599</v>
      </c>
      <c r="D1260" s="663" t="s">
        <v>4267</v>
      </c>
      <c r="E1260" s="662" t="s">
        <v>626</v>
      </c>
      <c r="F1260" s="663" t="s">
        <v>4273</v>
      </c>
      <c r="G1260" s="662" t="s">
        <v>665</v>
      </c>
      <c r="H1260" s="662" t="s">
        <v>2038</v>
      </c>
      <c r="I1260" s="662" t="s">
        <v>2035</v>
      </c>
      <c r="J1260" s="662" t="s">
        <v>2039</v>
      </c>
      <c r="K1260" s="662" t="s">
        <v>2040</v>
      </c>
      <c r="L1260" s="664">
        <v>45418.6175</v>
      </c>
      <c r="M1260" s="664">
        <v>4</v>
      </c>
      <c r="N1260" s="665">
        <v>181674.47</v>
      </c>
    </row>
    <row r="1261" spans="1:14" ht="14.4" customHeight="1" x14ac:dyDescent="0.3">
      <c r="A1261" s="660" t="s">
        <v>586</v>
      </c>
      <c r="B1261" s="661" t="s">
        <v>587</v>
      </c>
      <c r="C1261" s="662" t="s">
        <v>599</v>
      </c>
      <c r="D1261" s="663" t="s">
        <v>4267</v>
      </c>
      <c r="E1261" s="662" t="s">
        <v>626</v>
      </c>
      <c r="F1261" s="663" t="s">
        <v>4273</v>
      </c>
      <c r="G1261" s="662" t="s">
        <v>665</v>
      </c>
      <c r="H1261" s="662" t="s">
        <v>2041</v>
      </c>
      <c r="I1261" s="662" t="s">
        <v>2035</v>
      </c>
      <c r="J1261" s="662" t="s">
        <v>2042</v>
      </c>
      <c r="K1261" s="662" t="s">
        <v>2043</v>
      </c>
      <c r="L1261" s="664">
        <v>854.3971954786175</v>
      </c>
      <c r="M1261" s="664">
        <v>429.52487509999986</v>
      </c>
      <c r="N1261" s="665">
        <v>366984.84867374337</v>
      </c>
    </row>
    <row r="1262" spans="1:14" ht="14.4" customHeight="1" x14ac:dyDescent="0.3">
      <c r="A1262" s="660" t="s">
        <v>586</v>
      </c>
      <c r="B1262" s="661" t="s">
        <v>587</v>
      </c>
      <c r="C1262" s="662" t="s">
        <v>599</v>
      </c>
      <c r="D1262" s="663" t="s">
        <v>4267</v>
      </c>
      <c r="E1262" s="662" t="s">
        <v>626</v>
      </c>
      <c r="F1262" s="663" t="s">
        <v>4273</v>
      </c>
      <c r="G1262" s="662" t="s">
        <v>665</v>
      </c>
      <c r="H1262" s="662" t="s">
        <v>3677</v>
      </c>
      <c r="I1262" s="662" t="s">
        <v>2035</v>
      </c>
      <c r="J1262" s="662" t="s">
        <v>3678</v>
      </c>
      <c r="K1262" s="662" t="s">
        <v>3679</v>
      </c>
      <c r="L1262" s="664">
        <v>11642.388750000002</v>
      </c>
      <c r="M1262" s="664">
        <v>1.5999999999999999</v>
      </c>
      <c r="N1262" s="665">
        <v>18627.822</v>
      </c>
    </row>
    <row r="1263" spans="1:14" ht="14.4" customHeight="1" x14ac:dyDescent="0.3">
      <c r="A1263" s="660" t="s">
        <v>586</v>
      </c>
      <c r="B1263" s="661" t="s">
        <v>587</v>
      </c>
      <c r="C1263" s="662" t="s">
        <v>599</v>
      </c>
      <c r="D1263" s="663" t="s">
        <v>4267</v>
      </c>
      <c r="E1263" s="662" t="s">
        <v>626</v>
      </c>
      <c r="F1263" s="663" t="s">
        <v>4273</v>
      </c>
      <c r="G1263" s="662" t="s">
        <v>665</v>
      </c>
      <c r="H1263" s="662" t="s">
        <v>2044</v>
      </c>
      <c r="I1263" s="662" t="s">
        <v>2045</v>
      </c>
      <c r="J1263" s="662" t="s">
        <v>2046</v>
      </c>
      <c r="K1263" s="662" t="s">
        <v>2047</v>
      </c>
      <c r="L1263" s="664">
        <v>1986.8400311526484</v>
      </c>
      <c r="M1263" s="664">
        <v>107</v>
      </c>
      <c r="N1263" s="665">
        <v>212591.88333333339</v>
      </c>
    </row>
    <row r="1264" spans="1:14" ht="14.4" customHeight="1" x14ac:dyDescent="0.3">
      <c r="A1264" s="660" t="s">
        <v>586</v>
      </c>
      <c r="B1264" s="661" t="s">
        <v>587</v>
      </c>
      <c r="C1264" s="662" t="s">
        <v>599</v>
      </c>
      <c r="D1264" s="663" t="s">
        <v>4267</v>
      </c>
      <c r="E1264" s="662" t="s">
        <v>626</v>
      </c>
      <c r="F1264" s="663" t="s">
        <v>4273</v>
      </c>
      <c r="G1264" s="662" t="s">
        <v>665</v>
      </c>
      <c r="H1264" s="662" t="s">
        <v>2048</v>
      </c>
      <c r="I1264" s="662" t="s">
        <v>2049</v>
      </c>
      <c r="J1264" s="662" t="s">
        <v>2050</v>
      </c>
      <c r="K1264" s="662" t="s">
        <v>2030</v>
      </c>
      <c r="L1264" s="664">
        <v>116.04978610353784</v>
      </c>
      <c r="M1264" s="664">
        <v>27.450157899999997</v>
      </c>
      <c r="N1264" s="665">
        <v>3185.5849528033391</v>
      </c>
    </row>
    <row r="1265" spans="1:14" ht="14.4" customHeight="1" x14ac:dyDescent="0.3">
      <c r="A1265" s="660" t="s">
        <v>586</v>
      </c>
      <c r="B1265" s="661" t="s">
        <v>587</v>
      </c>
      <c r="C1265" s="662" t="s">
        <v>599</v>
      </c>
      <c r="D1265" s="663" t="s">
        <v>4267</v>
      </c>
      <c r="E1265" s="662" t="s">
        <v>626</v>
      </c>
      <c r="F1265" s="663" t="s">
        <v>4273</v>
      </c>
      <c r="G1265" s="662" t="s">
        <v>665</v>
      </c>
      <c r="H1265" s="662" t="s">
        <v>3680</v>
      </c>
      <c r="I1265" s="662" t="s">
        <v>237</v>
      </c>
      <c r="J1265" s="662" t="s">
        <v>3681</v>
      </c>
      <c r="K1265" s="662"/>
      <c r="L1265" s="664">
        <v>105.33659165957314</v>
      </c>
      <c r="M1265" s="664">
        <v>41</v>
      </c>
      <c r="N1265" s="665">
        <v>4318.8002580424991</v>
      </c>
    </row>
    <row r="1266" spans="1:14" ht="14.4" customHeight="1" x14ac:dyDescent="0.3">
      <c r="A1266" s="660" t="s">
        <v>586</v>
      </c>
      <c r="B1266" s="661" t="s">
        <v>587</v>
      </c>
      <c r="C1266" s="662" t="s">
        <v>599</v>
      </c>
      <c r="D1266" s="663" t="s">
        <v>4267</v>
      </c>
      <c r="E1266" s="662" t="s">
        <v>626</v>
      </c>
      <c r="F1266" s="663" t="s">
        <v>4273</v>
      </c>
      <c r="G1266" s="662" t="s">
        <v>665</v>
      </c>
      <c r="H1266" s="662" t="s">
        <v>2051</v>
      </c>
      <c r="I1266" s="662" t="s">
        <v>2052</v>
      </c>
      <c r="J1266" s="662" t="s">
        <v>2053</v>
      </c>
      <c r="K1266" s="662" t="s">
        <v>2054</v>
      </c>
      <c r="L1266" s="664">
        <v>108.50776880640069</v>
      </c>
      <c r="M1266" s="664">
        <v>38.198573799999991</v>
      </c>
      <c r="N1266" s="665">
        <v>4144.8420146246335</v>
      </c>
    </row>
    <row r="1267" spans="1:14" ht="14.4" customHeight="1" x14ac:dyDescent="0.3">
      <c r="A1267" s="660" t="s">
        <v>586</v>
      </c>
      <c r="B1267" s="661" t="s">
        <v>587</v>
      </c>
      <c r="C1267" s="662" t="s">
        <v>599</v>
      </c>
      <c r="D1267" s="663" t="s">
        <v>4267</v>
      </c>
      <c r="E1267" s="662" t="s">
        <v>626</v>
      </c>
      <c r="F1267" s="663" t="s">
        <v>4273</v>
      </c>
      <c r="G1267" s="662" t="s">
        <v>665</v>
      </c>
      <c r="H1267" s="662" t="s">
        <v>3682</v>
      </c>
      <c r="I1267" s="662" t="s">
        <v>237</v>
      </c>
      <c r="J1267" s="662" t="s">
        <v>3683</v>
      </c>
      <c r="K1267" s="662"/>
      <c r="L1267" s="664">
        <v>172.35000000000002</v>
      </c>
      <c r="M1267" s="664">
        <v>5</v>
      </c>
      <c r="N1267" s="665">
        <v>861.75000000000011</v>
      </c>
    </row>
    <row r="1268" spans="1:14" ht="14.4" customHeight="1" x14ac:dyDescent="0.3">
      <c r="A1268" s="660" t="s">
        <v>586</v>
      </c>
      <c r="B1268" s="661" t="s">
        <v>587</v>
      </c>
      <c r="C1268" s="662" t="s">
        <v>599</v>
      </c>
      <c r="D1268" s="663" t="s">
        <v>4267</v>
      </c>
      <c r="E1268" s="662" t="s">
        <v>626</v>
      </c>
      <c r="F1268" s="663" t="s">
        <v>4273</v>
      </c>
      <c r="G1268" s="662" t="s">
        <v>665</v>
      </c>
      <c r="H1268" s="662" t="s">
        <v>3684</v>
      </c>
      <c r="I1268" s="662" t="s">
        <v>237</v>
      </c>
      <c r="J1268" s="662" t="s">
        <v>3685</v>
      </c>
      <c r="K1268" s="662"/>
      <c r="L1268" s="664">
        <v>295.06498273990894</v>
      </c>
      <c r="M1268" s="664">
        <v>9</v>
      </c>
      <c r="N1268" s="665">
        <v>2655.5848446591804</v>
      </c>
    </row>
    <row r="1269" spans="1:14" ht="14.4" customHeight="1" x14ac:dyDescent="0.3">
      <c r="A1269" s="660" t="s">
        <v>586</v>
      </c>
      <c r="B1269" s="661" t="s">
        <v>587</v>
      </c>
      <c r="C1269" s="662" t="s">
        <v>599</v>
      </c>
      <c r="D1269" s="663" t="s">
        <v>4267</v>
      </c>
      <c r="E1269" s="662" t="s">
        <v>626</v>
      </c>
      <c r="F1269" s="663" t="s">
        <v>4273</v>
      </c>
      <c r="G1269" s="662" t="s">
        <v>665</v>
      </c>
      <c r="H1269" s="662" t="s">
        <v>3686</v>
      </c>
      <c r="I1269" s="662" t="s">
        <v>237</v>
      </c>
      <c r="J1269" s="662" t="s">
        <v>3687</v>
      </c>
      <c r="K1269" s="662" t="s">
        <v>3688</v>
      </c>
      <c r="L1269" s="664">
        <v>206.988747498458</v>
      </c>
      <c r="M1269" s="664">
        <v>13</v>
      </c>
      <c r="N1269" s="665">
        <v>2690.853717479954</v>
      </c>
    </row>
    <row r="1270" spans="1:14" ht="14.4" customHeight="1" x14ac:dyDescent="0.3">
      <c r="A1270" s="660" t="s">
        <v>586</v>
      </c>
      <c r="B1270" s="661" t="s">
        <v>587</v>
      </c>
      <c r="C1270" s="662" t="s">
        <v>599</v>
      </c>
      <c r="D1270" s="663" t="s">
        <v>4267</v>
      </c>
      <c r="E1270" s="662" t="s">
        <v>626</v>
      </c>
      <c r="F1270" s="663" t="s">
        <v>4273</v>
      </c>
      <c r="G1270" s="662" t="s">
        <v>665</v>
      </c>
      <c r="H1270" s="662" t="s">
        <v>2061</v>
      </c>
      <c r="I1270" s="662" t="s">
        <v>2062</v>
      </c>
      <c r="J1270" s="662" t="s">
        <v>2063</v>
      </c>
      <c r="K1270" s="662" t="s">
        <v>953</v>
      </c>
      <c r="L1270" s="664">
        <v>63.660015636451377</v>
      </c>
      <c r="M1270" s="664">
        <v>1</v>
      </c>
      <c r="N1270" s="665">
        <v>63.660015636451377</v>
      </c>
    </row>
    <row r="1271" spans="1:14" ht="14.4" customHeight="1" x14ac:dyDescent="0.3">
      <c r="A1271" s="660" t="s">
        <v>586</v>
      </c>
      <c r="B1271" s="661" t="s">
        <v>587</v>
      </c>
      <c r="C1271" s="662" t="s">
        <v>599</v>
      </c>
      <c r="D1271" s="663" t="s">
        <v>4267</v>
      </c>
      <c r="E1271" s="662" t="s">
        <v>626</v>
      </c>
      <c r="F1271" s="663" t="s">
        <v>4273</v>
      </c>
      <c r="G1271" s="662" t="s">
        <v>665</v>
      </c>
      <c r="H1271" s="662" t="s">
        <v>2064</v>
      </c>
      <c r="I1271" s="662" t="s">
        <v>2065</v>
      </c>
      <c r="J1271" s="662" t="s">
        <v>2066</v>
      </c>
      <c r="K1271" s="662"/>
      <c r="L1271" s="664">
        <v>295.92683944267378</v>
      </c>
      <c r="M1271" s="664">
        <v>13</v>
      </c>
      <c r="N1271" s="665">
        <v>3847.0489127547594</v>
      </c>
    </row>
    <row r="1272" spans="1:14" ht="14.4" customHeight="1" x14ac:dyDescent="0.3">
      <c r="A1272" s="660" t="s">
        <v>586</v>
      </c>
      <c r="B1272" s="661" t="s">
        <v>587</v>
      </c>
      <c r="C1272" s="662" t="s">
        <v>599</v>
      </c>
      <c r="D1272" s="663" t="s">
        <v>4267</v>
      </c>
      <c r="E1272" s="662" t="s">
        <v>626</v>
      </c>
      <c r="F1272" s="663" t="s">
        <v>4273</v>
      </c>
      <c r="G1272" s="662" t="s">
        <v>665</v>
      </c>
      <c r="H1272" s="662" t="s">
        <v>3689</v>
      </c>
      <c r="I1272" s="662" t="s">
        <v>3690</v>
      </c>
      <c r="J1272" s="662" t="s">
        <v>3691</v>
      </c>
      <c r="K1272" s="662" t="s">
        <v>3692</v>
      </c>
      <c r="L1272" s="664">
        <v>57.124936462088534</v>
      </c>
      <c r="M1272" s="664">
        <v>6</v>
      </c>
      <c r="N1272" s="665">
        <v>342.74961877253122</v>
      </c>
    </row>
    <row r="1273" spans="1:14" ht="14.4" customHeight="1" x14ac:dyDescent="0.3">
      <c r="A1273" s="660" t="s">
        <v>586</v>
      </c>
      <c r="B1273" s="661" t="s">
        <v>587</v>
      </c>
      <c r="C1273" s="662" t="s">
        <v>599</v>
      </c>
      <c r="D1273" s="663" t="s">
        <v>4267</v>
      </c>
      <c r="E1273" s="662" t="s">
        <v>626</v>
      </c>
      <c r="F1273" s="663" t="s">
        <v>4273</v>
      </c>
      <c r="G1273" s="662" t="s">
        <v>665</v>
      </c>
      <c r="H1273" s="662" t="s">
        <v>2080</v>
      </c>
      <c r="I1273" s="662" t="s">
        <v>2081</v>
      </c>
      <c r="J1273" s="662" t="s">
        <v>2082</v>
      </c>
      <c r="K1273" s="662" t="s">
        <v>2083</v>
      </c>
      <c r="L1273" s="664">
        <v>30.799953734894132</v>
      </c>
      <c r="M1273" s="664">
        <v>11</v>
      </c>
      <c r="N1273" s="665">
        <v>338.79949108383545</v>
      </c>
    </row>
    <row r="1274" spans="1:14" ht="14.4" customHeight="1" x14ac:dyDescent="0.3">
      <c r="A1274" s="660" t="s">
        <v>586</v>
      </c>
      <c r="B1274" s="661" t="s">
        <v>587</v>
      </c>
      <c r="C1274" s="662" t="s">
        <v>599</v>
      </c>
      <c r="D1274" s="663" t="s">
        <v>4267</v>
      </c>
      <c r="E1274" s="662" t="s">
        <v>626</v>
      </c>
      <c r="F1274" s="663" t="s">
        <v>4273</v>
      </c>
      <c r="G1274" s="662" t="s">
        <v>665</v>
      </c>
      <c r="H1274" s="662" t="s">
        <v>3693</v>
      </c>
      <c r="I1274" s="662" t="s">
        <v>3694</v>
      </c>
      <c r="J1274" s="662" t="s">
        <v>3695</v>
      </c>
      <c r="K1274" s="662" t="s">
        <v>3696</v>
      </c>
      <c r="L1274" s="664">
        <v>79.59009814559667</v>
      </c>
      <c r="M1274" s="664">
        <v>1</v>
      </c>
      <c r="N1274" s="665">
        <v>79.59009814559667</v>
      </c>
    </row>
    <row r="1275" spans="1:14" ht="14.4" customHeight="1" x14ac:dyDescent="0.3">
      <c r="A1275" s="660" t="s">
        <v>586</v>
      </c>
      <c r="B1275" s="661" t="s">
        <v>587</v>
      </c>
      <c r="C1275" s="662" t="s">
        <v>599</v>
      </c>
      <c r="D1275" s="663" t="s">
        <v>4267</v>
      </c>
      <c r="E1275" s="662" t="s">
        <v>626</v>
      </c>
      <c r="F1275" s="663" t="s">
        <v>4273</v>
      </c>
      <c r="G1275" s="662" t="s">
        <v>665</v>
      </c>
      <c r="H1275" s="662" t="s">
        <v>3697</v>
      </c>
      <c r="I1275" s="662" t="s">
        <v>237</v>
      </c>
      <c r="J1275" s="662" t="s">
        <v>3698</v>
      </c>
      <c r="K1275" s="662"/>
      <c r="L1275" s="664">
        <v>253.54999999999998</v>
      </c>
      <c r="M1275" s="664">
        <v>6</v>
      </c>
      <c r="N1275" s="665">
        <v>1521.3</v>
      </c>
    </row>
    <row r="1276" spans="1:14" ht="14.4" customHeight="1" x14ac:dyDescent="0.3">
      <c r="A1276" s="660" t="s">
        <v>586</v>
      </c>
      <c r="B1276" s="661" t="s">
        <v>587</v>
      </c>
      <c r="C1276" s="662" t="s">
        <v>599</v>
      </c>
      <c r="D1276" s="663" t="s">
        <v>4267</v>
      </c>
      <c r="E1276" s="662" t="s">
        <v>626</v>
      </c>
      <c r="F1276" s="663" t="s">
        <v>4273</v>
      </c>
      <c r="G1276" s="662" t="s">
        <v>665</v>
      </c>
      <c r="H1276" s="662" t="s">
        <v>3240</v>
      </c>
      <c r="I1276" s="662" t="s">
        <v>3240</v>
      </c>
      <c r="J1276" s="662" t="s">
        <v>3241</v>
      </c>
      <c r="K1276" s="662" t="s">
        <v>3242</v>
      </c>
      <c r="L1276" s="664">
        <v>760.53</v>
      </c>
      <c r="M1276" s="664">
        <v>2</v>
      </c>
      <c r="N1276" s="665">
        <v>1521.06</v>
      </c>
    </row>
    <row r="1277" spans="1:14" ht="14.4" customHeight="1" x14ac:dyDescent="0.3">
      <c r="A1277" s="660" t="s">
        <v>586</v>
      </c>
      <c r="B1277" s="661" t="s">
        <v>587</v>
      </c>
      <c r="C1277" s="662" t="s">
        <v>599</v>
      </c>
      <c r="D1277" s="663" t="s">
        <v>4267</v>
      </c>
      <c r="E1277" s="662" t="s">
        <v>626</v>
      </c>
      <c r="F1277" s="663" t="s">
        <v>4273</v>
      </c>
      <c r="G1277" s="662" t="s">
        <v>665</v>
      </c>
      <c r="H1277" s="662" t="s">
        <v>2124</v>
      </c>
      <c r="I1277" s="662" t="s">
        <v>2125</v>
      </c>
      <c r="J1277" s="662" t="s">
        <v>2126</v>
      </c>
      <c r="K1277" s="662" t="s">
        <v>2127</v>
      </c>
      <c r="L1277" s="664">
        <v>598.32569458731996</v>
      </c>
      <c r="M1277" s="664">
        <v>2</v>
      </c>
      <c r="N1277" s="665">
        <v>1196.6513891746399</v>
      </c>
    </row>
    <row r="1278" spans="1:14" ht="14.4" customHeight="1" x14ac:dyDescent="0.3">
      <c r="A1278" s="660" t="s">
        <v>586</v>
      </c>
      <c r="B1278" s="661" t="s">
        <v>587</v>
      </c>
      <c r="C1278" s="662" t="s">
        <v>599</v>
      </c>
      <c r="D1278" s="663" t="s">
        <v>4267</v>
      </c>
      <c r="E1278" s="662" t="s">
        <v>626</v>
      </c>
      <c r="F1278" s="663" t="s">
        <v>4273</v>
      </c>
      <c r="G1278" s="662" t="s">
        <v>665</v>
      </c>
      <c r="H1278" s="662" t="s">
        <v>2131</v>
      </c>
      <c r="I1278" s="662" t="s">
        <v>2131</v>
      </c>
      <c r="J1278" s="662" t="s">
        <v>2132</v>
      </c>
      <c r="K1278" s="662" t="s">
        <v>1814</v>
      </c>
      <c r="L1278" s="664">
        <v>1149.9993952168729</v>
      </c>
      <c r="M1278" s="664">
        <v>14</v>
      </c>
      <c r="N1278" s="665">
        <v>16099.991533036222</v>
      </c>
    </row>
    <row r="1279" spans="1:14" ht="14.4" customHeight="1" x14ac:dyDescent="0.3">
      <c r="A1279" s="660" t="s">
        <v>586</v>
      </c>
      <c r="B1279" s="661" t="s">
        <v>587</v>
      </c>
      <c r="C1279" s="662" t="s">
        <v>599</v>
      </c>
      <c r="D1279" s="663" t="s">
        <v>4267</v>
      </c>
      <c r="E1279" s="662" t="s">
        <v>626</v>
      </c>
      <c r="F1279" s="663" t="s">
        <v>4273</v>
      </c>
      <c r="G1279" s="662" t="s">
        <v>665</v>
      </c>
      <c r="H1279" s="662" t="s">
        <v>3699</v>
      </c>
      <c r="I1279" s="662" t="s">
        <v>3700</v>
      </c>
      <c r="J1279" s="662" t="s">
        <v>3701</v>
      </c>
      <c r="K1279" s="662" t="s">
        <v>3702</v>
      </c>
      <c r="L1279" s="664">
        <v>147.64000000000001</v>
      </c>
      <c r="M1279" s="664">
        <v>1</v>
      </c>
      <c r="N1279" s="665">
        <v>147.64000000000001</v>
      </c>
    </row>
    <row r="1280" spans="1:14" ht="14.4" customHeight="1" x14ac:dyDescent="0.3">
      <c r="A1280" s="660" t="s">
        <v>586</v>
      </c>
      <c r="B1280" s="661" t="s">
        <v>587</v>
      </c>
      <c r="C1280" s="662" t="s">
        <v>599</v>
      </c>
      <c r="D1280" s="663" t="s">
        <v>4267</v>
      </c>
      <c r="E1280" s="662" t="s">
        <v>626</v>
      </c>
      <c r="F1280" s="663" t="s">
        <v>4273</v>
      </c>
      <c r="G1280" s="662" t="s">
        <v>665</v>
      </c>
      <c r="H1280" s="662" t="s">
        <v>3703</v>
      </c>
      <c r="I1280" s="662" t="s">
        <v>3704</v>
      </c>
      <c r="J1280" s="662" t="s">
        <v>3705</v>
      </c>
      <c r="K1280" s="662" t="s">
        <v>3706</v>
      </c>
      <c r="L1280" s="664">
        <v>373.42</v>
      </c>
      <c r="M1280" s="664">
        <v>1</v>
      </c>
      <c r="N1280" s="665">
        <v>373.42</v>
      </c>
    </row>
    <row r="1281" spans="1:14" ht="14.4" customHeight="1" x14ac:dyDescent="0.3">
      <c r="A1281" s="660" t="s">
        <v>586</v>
      </c>
      <c r="B1281" s="661" t="s">
        <v>587</v>
      </c>
      <c r="C1281" s="662" t="s">
        <v>599</v>
      </c>
      <c r="D1281" s="663" t="s">
        <v>4267</v>
      </c>
      <c r="E1281" s="662" t="s">
        <v>626</v>
      </c>
      <c r="F1281" s="663" t="s">
        <v>4273</v>
      </c>
      <c r="G1281" s="662" t="s">
        <v>665</v>
      </c>
      <c r="H1281" s="662" t="s">
        <v>3707</v>
      </c>
      <c r="I1281" s="662" t="s">
        <v>3708</v>
      </c>
      <c r="J1281" s="662" t="s">
        <v>1450</v>
      </c>
      <c r="K1281" s="662" t="s">
        <v>3709</v>
      </c>
      <c r="L1281" s="664">
        <v>13.13</v>
      </c>
      <c r="M1281" s="664">
        <v>5</v>
      </c>
      <c r="N1281" s="665">
        <v>65.650000000000006</v>
      </c>
    </row>
    <row r="1282" spans="1:14" ht="14.4" customHeight="1" x14ac:dyDescent="0.3">
      <c r="A1282" s="660" t="s">
        <v>586</v>
      </c>
      <c r="B1282" s="661" t="s">
        <v>587</v>
      </c>
      <c r="C1282" s="662" t="s">
        <v>599</v>
      </c>
      <c r="D1282" s="663" t="s">
        <v>4267</v>
      </c>
      <c r="E1282" s="662" t="s">
        <v>626</v>
      </c>
      <c r="F1282" s="663" t="s">
        <v>4273</v>
      </c>
      <c r="G1282" s="662" t="s">
        <v>665</v>
      </c>
      <c r="H1282" s="662" t="s">
        <v>2155</v>
      </c>
      <c r="I1282" s="662" t="s">
        <v>2156</v>
      </c>
      <c r="J1282" s="662" t="s">
        <v>2157</v>
      </c>
      <c r="K1282" s="662" t="s">
        <v>2158</v>
      </c>
      <c r="L1282" s="664">
        <v>23333.5</v>
      </c>
      <c r="M1282" s="664">
        <v>19</v>
      </c>
      <c r="N1282" s="665">
        <v>443336.5</v>
      </c>
    </row>
    <row r="1283" spans="1:14" ht="14.4" customHeight="1" x14ac:dyDescent="0.3">
      <c r="A1283" s="660" t="s">
        <v>586</v>
      </c>
      <c r="B1283" s="661" t="s">
        <v>587</v>
      </c>
      <c r="C1283" s="662" t="s">
        <v>599</v>
      </c>
      <c r="D1283" s="663" t="s">
        <v>4267</v>
      </c>
      <c r="E1283" s="662" t="s">
        <v>626</v>
      </c>
      <c r="F1283" s="663" t="s">
        <v>4273</v>
      </c>
      <c r="G1283" s="662" t="s">
        <v>665</v>
      </c>
      <c r="H1283" s="662" t="s">
        <v>2159</v>
      </c>
      <c r="I1283" s="662" t="s">
        <v>2160</v>
      </c>
      <c r="J1283" s="662" t="s">
        <v>2161</v>
      </c>
      <c r="K1283" s="662" t="s">
        <v>2162</v>
      </c>
      <c r="L1283" s="664">
        <v>744.48</v>
      </c>
      <c r="M1283" s="664">
        <v>2</v>
      </c>
      <c r="N1283" s="665">
        <v>1488.96</v>
      </c>
    </row>
    <row r="1284" spans="1:14" ht="14.4" customHeight="1" x14ac:dyDescent="0.3">
      <c r="A1284" s="660" t="s">
        <v>586</v>
      </c>
      <c r="B1284" s="661" t="s">
        <v>587</v>
      </c>
      <c r="C1284" s="662" t="s">
        <v>599</v>
      </c>
      <c r="D1284" s="663" t="s">
        <v>4267</v>
      </c>
      <c r="E1284" s="662" t="s">
        <v>626</v>
      </c>
      <c r="F1284" s="663" t="s">
        <v>4273</v>
      </c>
      <c r="G1284" s="662" t="s">
        <v>665</v>
      </c>
      <c r="H1284" s="662" t="s">
        <v>2167</v>
      </c>
      <c r="I1284" s="662" t="s">
        <v>2167</v>
      </c>
      <c r="J1284" s="662" t="s">
        <v>2029</v>
      </c>
      <c r="K1284" s="662" t="s">
        <v>2168</v>
      </c>
      <c r="L1284" s="664">
        <v>617.7639343337172</v>
      </c>
      <c r="M1284" s="664">
        <v>110.09086780000007</v>
      </c>
      <c r="N1284" s="665">
        <v>68010.167626341179</v>
      </c>
    </row>
    <row r="1285" spans="1:14" ht="14.4" customHeight="1" x14ac:dyDescent="0.3">
      <c r="A1285" s="660" t="s">
        <v>586</v>
      </c>
      <c r="B1285" s="661" t="s">
        <v>587</v>
      </c>
      <c r="C1285" s="662" t="s">
        <v>599</v>
      </c>
      <c r="D1285" s="663" t="s">
        <v>4267</v>
      </c>
      <c r="E1285" s="662" t="s">
        <v>626</v>
      </c>
      <c r="F1285" s="663" t="s">
        <v>4273</v>
      </c>
      <c r="G1285" s="662" t="s">
        <v>665</v>
      </c>
      <c r="H1285" s="662" t="s">
        <v>3710</v>
      </c>
      <c r="I1285" s="662" t="s">
        <v>3711</v>
      </c>
      <c r="J1285" s="662" t="s">
        <v>3712</v>
      </c>
      <c r="K1285" s="662" t="s">
        <v>3713</v>
      </c>
      <c r="L1285" s="664">
        <v>30.59</v>
      </c>
      <c r="M1285" s="664">
        <v>3</v>
      </c>
      <c r="N1285" s="665">
        <v>91.77</v>
      </c>
    </row>
    <row r="1286" spans="1:14" ht="14.4" customHeight="1" x14ac:dyDescent="0.3">
      <c r="A1286" s="660" t="s">
        <v>586</v>
      </c>
      <c r="B1286" s="661" t="s">
        <v>587</v>
      </c>
      <c r="C1286" s="662" t="s">
        <v>599</v>
      </c>
      <c r="D1286" s="663" t="s">
        <v>4267</v>
      </c>
      <c r="E1286" s="662" t="s">
        <v>626</v>
      </c>
      <c r="F1286" s="663" t="s">
        <v>4273</v>
      </c>
      <c r="G1286" s="662" t="s">
        <v>665</v>
      </c>
      <c r="H1286" s="662" t="s">
        <v>2169</v>
      </c>
      <c r="I1286" s="662" t="s">
        <v>2170</v>
      </c>
      <c r="J1286" s="662" t="s">
        <v>670</v>
      </c>
      <c r="K1286" s="662" t="s">
        <v>2171</v>
      </c>
      <c r="L1286" s="664">
        <v>30.01382483919836</v>
      </c>
      <c r="M1286" s="664">
        <v>26</v>
      </c>
      <c r="N1286" s="665">
        <v>780.35944581915737</v>
      </c>
    </row>
    <row r="1287" spans="1:14" ht="14.4" customHeight="1" x14ac:dyDescent="0.3">
      <c r="A1287" s="660" t="s">
        <v>586</v>
      </c>
      <c r="B1287" s="661" t="s">
        <v>587</v>
      </c>
      <c r="C1287" s="662" t="s">
        <v>599</v>
      </c>
      <c r="D1287" s="663" t="s">
        <v>4267</v>
      </c>
      <c r="E1287" s="662" t="s">
        <v>626</v>
      </c>
      <c r="F1287" s="663" t="s">
        <v>4273</v>
      </c>
      <c r="G1287" s="662" t="s">
        <v>665</v>
      </c>
      <c r="H1287" s="662" t="s">
        <v>2172</v>
      </c>
      <c r="I1287" s="662" t="s">
        <v>2173</v>
      </c>
      <c r="J1287" s="662" t="s">
        <v>2174</v>
      </c>
      <c r="K1287" s="662" t="s">
        <v>2175</v>
      </c>
      <c r="L1287" s="664">
        <v>536.36</v>
      </c>
      <c r="M1287" s="664">
        <v>3</v>
      </c>
      <c r="N1287" s="665">
        <v>1609.08</v>
      </c>
    </row>
    <row r="1288" spans="1:14" ht="14.4" customHeight="1" x14ac:dyDescent="0.3">
      <c r="A1288" s="660" t="s">
        <v>586</v>
      </c>
      <c r="B1288" s="661" t="s">
        <v>587</v>
      </c>
      <c r="C1288" s="662" t="s">
        <v>599</v>
      </c>
      <c r="D1288" s="663" t="s">
        <v>4267</v>
      </c>
      <c r="E1288" s="662" t="s">
        <v>626</v>
      </c>
      <c r="F1288" s="663" t="s">
        <v>4273</v>
      </c>
      <c r="G1288" s="662" t="s">
        <v>665</v>
      </c>
      <c r="H1288" s="662" t="s">
        <v>2176</v>
      </c>
      <c r="I1288" s="662" t="s">
        <v>2176</v>
      </c>
      <c r="J1288" s="662" t="s">
        <v>2177</v>
      </c>
      <c r="K1288" s="662" t="s">
        <v>1814</v>
      </c>
      <c r="L1288" s="664">
        <v>1149.999930055111</v>
      </c>
      <c r="M1288" s="664">
        <v>68</v>
      </c>
      <c r="N1288" s="665">
        <v>78199.995243747544</v>
      </c>
    </row>
    <row r="1289" spans="1:14" ht="14.4" customHeight="1" x14ac:dyDescent="0.3">
      <c r="A1289" s="660" t="s">
        <v>586</v>
      </c>
      <c r="B1289" s="661" t="s">
        <v>587</v>
      </c>
      <c r="C1289" s="662" t="s">
        <v>599</v>
      </c>
      <c r="D1289" s="663" t="s">
        <v>4267</v>
      </c>
      <c r="E1289" s="662" t="s">
        <v>626</v>
      </c>
      <c r="F1289" s="663" t="s">
        <v>4273</v>
      </c>
      <c r="G1289" s="662" t="s">
        <v>665</v>
      </c>
      <c r="H1289" s="662" t="s">
        <v>3714</v>
      </c>
      <c r="I1289" s="662" t="s">
        <v>3715</v>
      </c>
      <c r="J1289" s="662" t="s">
        <v>3716</v>
      </c>
      <c r="K1289" s="662"/>
      <c r="L1289" s="664">
        <v>1392.5811583453851</v>
      </c>
      <c r="M1289" s="664">
        <v>3</v>
      </c>
      <c r="N1289" s="665">
        <v>4177.7434750361554</v>
      </c>
    </row>
    <row r="1290" spans="1:14" ht="14.4" customHeight="1" x14ac:dyDescent="0.3">
      <c r="A1290" s="660" t="s">
        <v>586</v>
      </c>
      <c r="B1290" s="661" t="s">
        <v>587</v>
      </c>
      <c r="C1290" s="662" t="s">
        <v>599</v>
      </c>
      <c r="D1290" s="663" t="s">
        <v>4267</v>
      </c>
      <c r="E1290" s="662" t="s">
        <v>626</v>
      </c>
      <c r="F1290" s="663" t="s">
        <v>4273</v>
      </c>
      <c r="G1290" s="662" t="s">
        <v>665</v>
      </c>
      <c r="H1290" s="662" t="s">
        <v>2178</v>
      </c>
      <c r="I1290" s="662" t="s">
        <v>237</v>
      </c>
      <c r="J1290" s="662" t="s">
        <v>2179</v>
      </c>
      <c r="K1290" s="662"/>
      <c r="L1290" s="664">
        <v>23.889981600098523</v>
      </c>
      <c r="M1290" s="664">
        <v>5</v>
      </c>
      <c r="N1290" s="665">
        <v>119.44990800049261</v>
      </c>
    </row>
    <row r="1291" spans="1:14" ht="14.4" customHeight="1" x14ac:dyDescent="0.3">
      <c r="A1291" s="660" t="s">
        <v>586</v>
      </c>
      <c r="B1291" s="661" t="s">
        <v>587</v>
      </c>
      <c r="C1291" s="662" t="s">
        <v>599</v>
      </c>
      <c r="D1291" s="663" t="s">
        <v>4267</v>
      </c>
      <c r="E1291" s="662" t="s">
        <v>626</v>
      </c>
      <c r="F1291" s="663" t="s">
        <v>4273</v>
      </c>
      <c r="G1291" s="662" t="s">
        <v>665</v>
      </c>
      <c r="H1291" s="662" t="s">
        <v>3717</v>
      </c>
      <c r="I1291" s="662" t="s">
        <v>3718</v>
      </c>
      <c r="J1291" s="662" t="s">
        <v>3719</v>
      </c>
      <c r="K1291" s="662" t="s">
        <v>3720</v>
      </c>
      <c r="L1291" s="664">
        <v>4437.5625999999993</v>
      </c>
      <c r="M1291" s="664">
        <v>17</v>
      </c>
      <c r="N1291" s="665">
        <v>75438.564199999993</v>
      </c>
    </row>
    <row r="1292" spans="1:14" ht="14.4" customHeight="1" x14ac:dyDescent="0.3">
      <c r="A1292" s="660" t="s">
        <v>586</v>
      </c>
      <c r="B1292" s="661" t="s">
        <v>587</v>
      </c>
      <c r="C1292" s="662" t="s">
        <v>599</v>
      </c>
      <c r="D1292" s="663" t="s">
        <v>4267</v>
      </c>
      <c r="E1292" s="662" t="s">
        <v>626</v>
      </c>
      <c r="F1292" s="663" t="s">
        <v>4273</v>
      </c>
      <c r="G1292" s="662" t="s">
        <v>665</v>
      </c>
      <c r="H1292" s="662" t="s">
        <v>2184</v>
      </c>
      <c r="I1292" s="662" t="s">
        <v>2185</v>
      </c>
      <c r="J1292" s="662" t="s">
        <v>2186</v>
      </c>
      <c r="K1292" s="662" t="s">
        <v>2187</v>
      </c>
      <c r="L1292" s="664">
        <v>141.36999999999998</v>
      </c>
      <c r="M1292" s="664">
        <v>2</v>
      </c>
      <c r="N1292" s="665">
        <v>282.73999999999995</v>
      </c>
    </row>
    <row r="1293" spans="1:14" ht="14.4" customHeight="1" x14ac:dyDescent="0.3">
      <c r="A1293" s="660" t="s">
        <v>586</v>
      </c>
      <c r="B1293" s="661" t="s">
        <v>587</v>
      </c>
      <c r="C1293" s="662" t="s">
        <v>599</v>
      </c>
      <c r="D1293" s="663" t="s">
        <v>4267</v>
      </c>
      <c r="E1293" s="662" t="s">
        <v>626</v>
      </c>
      <c r="F1293" s="663" t="s">
        <v>4273</v>
      </c>
      <c r="G1293" s="662" t="s">
        <v>665</v>
      </c>
      <c r="H1293" s="662" t="s">
        <v>3721</v>
      </c>
      <c r="I1293" s="662" t="s">
        <v>3722</v>
      </c>
      <c r="J1293" s="662" t="s">
        <v>1385</v>
      </c>
      <c r="K1293" s="662" t="s">
        <v>3723</v>
      </c>
      <c r="L1293" s="664">
        <v>518.66000000000008</v>
      </c>
      <c r="M1293" s="664">
        <v>2</v>
      </c>
      <c r="N1293" s="665">
        <v>1037.3200000000002</v>
      </c>
    </row>
    <row r="1294" spans="1:14" ht="14.4" customHeight="1" x14ac:dyDescent="0.3">
      <c r="A1294" s="660" t="s">
        <v>586</v>
      </c>
      <c r="B1294" s="661" t="s">
        <v>587</v>
      </c>
      <c r="C1294" s="662" t="s">
        <v>599</v>
      </c>
      <c r="D1294" s="663" t="s">
        <v>4267</v>
      </c>
      <c r="E1294" s="662" t="s">
        <v>626</v>
      </c>
      <c r="F1294" s="663" t="s">
        <v>4273</v>
      </c>
      <c r="G1294" s="662" t="s">
        <v>665</v>
      </c>
      <c r="H1294" s="662" t="s">
        <v>2188</v>
      </c>
      <c r="I1294" s="662" t="s">
        <v>2188</v>
      </c>
      <c r="J1294" s="662" t="s">
        <v>2189</v>
      </c>
      <c r="K1294" s="662" t="s">
        <v>2190</v>
      </c>
      <c r="L1294" s="664">
        <v>448.21191982696439</v>
      </c>
      <c r="M1294" s="664">
        <v>15.012362399999999</v>
      </c>
      <c r="N1294" s="665">
        <v>6728.7197724421339</v>
      </c>
    </row>
    <row r="1295" spans="1:14" ht="14.4" customHeight="1" x14ac:dyDescent="0.3">
      <c r="A1295" s="660" t="s">
        <v>586</v>
      </c>
      <c r="B1295" s="661" t="s">
        <v>587</v>
      </c>
      <c r="C1295" s="662" t="s">
        <v>599</v>
      </c>
      <c r="D1295" s="663" t="s">
        <v>4267</v>
      </c>
      <c r="E1295" s="662" t="s">
        <v>626</v>
      </c>
      <c r="F1295" s="663" t="s">
        <v>4273</v>
      </c>
      <c r="G1295" s="662" t="s">
        <v>665</v>
      </c>
      <c r="H1295" s="662" t="s">
        <v>2191</v>
      </c>
      <c r="I1295" s="662" t="s">
        <v>2192</v>
      </c>
      <c r="J1295" s="662" t="s">
        <v>2193</v>
      </c>
      <c r="K1295" s="662" t="s">
        <v>2194</v>
      </c>
      <c r="L1295" s="664">
        <v>653.48462016548979</v>
      </c>
      <c r="M1295" s="664">
        <v>8</v>
      </c>
      <c r="N1295" s="665">
        <v>5227.8769613239183</v>
      </c>
    </row>
    <row r="1296" spans="1:14" ht="14.4" customHeight="1" x14ac:dyDescent="0.3">
      <c r="A1296" s="660" t="s">
        <v>586</v>
      </c>
      <c r="B1296" s="661" t="s">
        <v>587</v>
      </c>
      <c r="C1296" s="662" t="s">
        <v>599</v>
      </c>
      <c r="D1296" s="663" t="s">
        <v>4267</v>
      </c>
      <c r="E1296" s="662" t="s">
        <v>626</v>
      </c>
      <c r="F1296" s="663" t="s">
        <v>4273</v>
      </c>
      <c r="G1296" s="662" t="s">
        <v>665</v>
      </c>
      <c r="H1296" s="662" t="s">
        <v>3243</v>
      </c>
      <c r="I1296" s="662" t="s">
        <v>2035</v>
      </c>
      <c r="J1296" s="662" t="s">
        <v>3244</v>
      </c>
      <c r="K1296" s="662"/>
      <c r="L1296" s="664">
        <v>2.5301391497456684</v>
      </c>
      <c r="M1296" s="664">
        <v>80</v>
      </c>
      <c r="N1296" s="665">
        <v>202.41113197965348</v>
      </c>
    </row>
    <row r="1297" spans="1:14" ht="14.4" customHeight="1" x14ac:dyDescent="0.3">
      <c r="A1297" s="660" t="s">
        <v>586</v>
      </c>
      <c r="B1297" s="661" t="s">
        <v>587</v>
      </c>
      <c r="C1297" s="662" t="s">
        <v>599</v>
      </c>
      <c r="D1297" s="663" t="s">
        <v>4267</v>
      </c>
      <c r="E1297" s="662" t="s">
        <v>626</v>
      </c>
      <c r="F1297" s="663" t="s">
        <v>4273</v>
      </c>
      <c r="G1297" s="662" t="s">
        <v>665</v>
      </c>
      <c r="H1297" s="662" t="s">
        <v>2202</v>
      </c>
      <c r="I1297" s="662" t="s">
        <v>237</v>
      </c>
      <c r="J1297" s="662" t="s">
        <v>2203</v>
      </c>
      <c r="K1297" s="662" t="s">
        <v>2204</v>
      </c>
      <c r="L1297" s="664">
        <v>21.296666666666663</v>
      </c>
      <c r="M1297" s="664">
        <v>9</v>
      </c>
      <c r="N1297" s="665">
        <v>191.66999999999996</v>
      </c>
    </row>
    <row r="1298" spans="1:14" ht="14.4" customHeight="1" x14ac:dyDescent="0.3">
      <c r="A1298" s="660" t="s">
        <v>586</v>
      </c>
      <c r="B1298" s="661" t="s">
        <v>587</v>
      </c>
      <c r="C1298" s="662" t="s">
        <v>599</v>
      </c>
      <c r="D1298" s="663" t="s">
        <v>4267</v>
      </c>
      <c r="E1298" s="662" t="s">
        <v>626</v>
      </c>
      <c r="F1298" s="663" t="s">
        <v>4273</v>
      </c>
      <c r="G1298" s="662" t="s">
        <v>665</v>
      </c>
      <c r="H1298" s="662" t="s">
        <v>3724</v>
      </c>
      <c r="I1298" s="662" t="s">
        <v>3725</v>
      </c>
      <c r="J1298" s="662" t="s">
        <v>3726</v>
      </c>
      <c r="K1298" s="662" t="s">
        <v>3727</v>
      </c>
      <c r="L1298" s="664">
        <v>201.77910222724401</v>
      </c>
      <c r="M1298" s="664">
        <v>-1</v>
      </c>
      <c r="N1298" s="665">
        <v>-201.77910222724401</v>
      </c>
    </row>
    <row r="1299" spans="1:14" ht="14.4" customHeight="1" x14ac:dyDescent="0.3">
      <c r="A1299" s="660" t="s">
        <v>586</v>
      </c>
      <c r="B1299" s="661" t="s">
        <v>587</v>
      </c>
      <c r="C1299" s="662" t="s">
        <v>599</v>
      </c>
      <c r="D1299" s="663" t="s">
        <v>4267</v>
      </c>
      <c r="E1299" s="662" t="s">
        <v>626</v>
      </c>
      <c r="F1299" s="663" t="s">
        <v>4273</v>
      </c>
      <c r="G1299" s="662" t="s">
        <v>665</v>
      </c>
      <c r="H1299" s="662" t="s">
        <v>2205</v>
      </c>
      <c r="I1299" s="662" t="s">
        <v>2206</v>
      </c>
      <c r="J1299" s="662" t="s">
        <v>2207</v>
      </c>
      <c r="K1299" s="662" t="s">
        <v>1142</v>
      </c>
      <c r="L1299" s="664">
        <v>85.929748512081105</v>
      </c>
      <c r="M1299" s="664">
        <v>2</v>
      </c>
      <c r="N1299" s="665">
        <v>171.85949702416221</v>
      </c>
    </row>
    <row r="1300" spans="1:14" ht="14.4" customHeight="1" x14ac:dyDescent="0.3">
      <c r="A1300" s="660" t="s">
        <v>586</v>
      </c>
      <c r="B1300" s="661" t="s">
        <v>587</v>
      </c>
      <c r="C1300" s="662" t="s">
        <v>599</v>
      </c>
      <c r="D1300" s="663" t="s">
        <v>4267</v>
      </c>
      <c r="E1300" s="662" t="s">
        <v>626</v>
      </c>
      <c r="F1300" s="663" t="s">
        <v>4273</v>
      </c>
      <c r="G1300" s="662" t="s">
        <v>665</v>
      </c>
      <c r="H1300" s="662" t="s">
        <v>3728</v>
      </c>
      <c r="I1300" s="662" t="s">
        <v>3729</v>
      </c>
      <c r="J1300" s="662" t="s">
        <v>3730</v>
      </c>
      <c r="K1300" s="662" t="s">
        <v>3731</v>
      </c>
      <c r="L1300" s="664">
        <v>78.88</v>
      </c>
      <c r="M1300" s="664">
        <v>1</v>
      </c>
      <c r="N1300" s="665">
        <v>78.88</v>
      </c>
    </row>
    <row r="1301" spans="1:14" ht="14.4" customHeight="1" x14ac:dyDescent="0.3">
      <c r="A1301" s="660" t="s">
        <v>586</v>
      </c>
      <c r="B1301" s="661" t="s">
        <v>587</v>
      </c>
      <c r="C1301" s="662" t="s">
        <v>599</v>
      </c>
      <c r="D1301" s="663" t="s">
        <v>4267</v>
      </c>
      <c r="E1301" s="662" t="s">
        <v>626</v>
      </c>
      <c r="F1301" s="663" t="s">
        <v>4273</v>
      </c>
      <c r="G1301" s="662" t="s">
        <v>665</v>
      </c>
      <c r="H1301" s="662" t="s">
        <v>2210</v>
      </c>
      <c r="I1301" s="662" t="s">
        <v>237</v>
      </c>
      <c r="J1301" s="662" t="s">
        <v>2211</v>
      </c>
      <c r="K1301" s="662"/>
      <c r="L1301" s="664">
        <v>118.64993780900753</v>
      </c>
      <c r="M1301" s="664">
        <v>10</v>
      </c>
      <c r="N1301" s="665">
        <v>1186.4993780900752</v>
      </c>
    </row>
    <row r="1302" spans="1:14" ht="14.4" customHeight="1" x14ac:dyDescent="0.3">
      <c r="A1302" s="660" t="s">
        <v>586</v>
      </c>
      <c r="B1302" s="661" t="s">
        <v>587</v>
      </c>
      <c r="C1302" s="662" t="s">
        <v>599</v>
      </c>
      <c r="D1302" s="663" t="s">
        <v>4267</v>
      </c>
      <c r="E1302" s="662" t="s">
        <v>626</v>
      </c>
      <c r="F1302" s="663" t="s">
        <v>4273</v>
      </c>
      <c r="G1302" s="662" t="s">
        <v>665</v>
      </c>
      <c r="H1302" s="662" t="s">
        <v>2212</v>
      </c>
      <c r="I1302" s="662" t="s">
        <v>2212</v>
      </c>
      <c r="J1302" s="662" t="s">
        <v>2213</v>
      </c>
      <c r="K1302" s="662" t="s">
        <v>2214</v>
      </c>
      <c r="L1302" s="664">
        <v>1244.1611994468776</v>
      </c>
      <c r="M1302" s="664">
        <v>51.522238799999997</v>
      </c>
      <c r="N1302" s="665">
        <v>64101.970423596453</v>
      </c>
    </row>
    <row r="1303" spans="1:14" ht="14.4" customHeight="1" x14ac:dyDescent="0.3">
      <c r="A1303" s="660" t="s">
        <v>586</v>
      </c>
      <c r="B1303" s="661" t="s">
        <v>587</v>
      </c>
      <c r="C1303" s="662" t="s">
        <v>599</v>
      </c>
      <c r="D1303" s="663" t="s">
        <v>4267</v>
      </c>
      <c r="E1303" s="662" t="s">
        <v>626</v>
      </c>
      <c r="F1303" s="663" t="s">
        <v>4273</v>
      </c>
      <c r="G1303" s="662" t="s">
        <v>665</v>
      </c>
      <c r="H1303" s="662" t="s">
        <v>2226</v>
      </c>
      <c r="I1303" s="662" t="s">
        <v>237</v>
      </c>
      <c r="J1303" s="662" t="s">
        <v>2227</v>
      </c>
      <c r="K1303" s="662" t="s">
        <v>1598</v>
      </c>
      <c r="L1303" s="664">
        <v>22.169999999999998</v>
      </c>
      <c r="M1303" s="664">
        <v>2</v>
      </c>
      <c r="N1303" s="665">
        <v>44.339999999999996</v>
      </c>
    </row>
    <row r="1304" spans="1:14" ht="14.4" customHeight="1" x14ac:dyDescent="0.3">
      <c r="A1304" s="660" t="s">
        <v>586</v>
      </c>
      <c r="B1304" s="661" t="s">
        <v>587</v>
      </c>
      <c r="C1304" s="662" t="s">
        <v>599</v>
      </c>
      <c r="D1304" s="663" t="s">
        <v>4267</v>
      </c>
      <c r="E1304" s="662" t="s">
        <v>626</v>
      </c>
      <c r="F1304" s="663" t="s">
        <v>4273</v>
      </c>
      <c r="G1304" s="662" t="s">
        <v>665</v>
      </c>
      <c r="H1304" s="662" t="s">
        <v>2228</v>
      </c>
      <c r="I1304" s="662" t="s">
        <v>2229</v>
      </c>
      <c r="J1304" s="662" t="s">
        <v>2230</v>
      </c>
      <c r="K1304" s="662" t="s">
        <v>1598</v>
      </c>
      <c r="L1304" s="664">
        <v>32.765293924394562</v>
      </c>
      <c r="M1304" s="664">
        <v>17</v>
      </c>
      <c r="N1304" s="665">
        <v>557.00999671470754</v>
      </c>
    </row>
    <row r="1305" spans="1:14" ht="14.4" customHeight="1" x14ac:dyDescent="0.3">
      <c r="A1305" s="660" t="s">
        <v>586</v>
      </c>
      <c r="B1305" s="661" t="s">
        <v>587</v>
      </c>
      <c r="C1305" s="662" t="s">
        <v>599</v>
      </c>
      <c r="D1305" s="663" t="s">
        <v>4267</v>
      </c>
      <c r="E1305" s="662" t="s">
        <v>626</v>
      </c>
      <c r="F1305" s="663" t="s">
        <v>4273</v>
      </c>
      <c r="G1305" s="662" t="s">
        <v>665</v>
      </c>
      <c r="H1305" s="662" t="s">
        <v>2231</v>
      </c>
      <c r="I1305" s="662" t="s">
        <v>237</v>
      </c>
      <c r="J1305" s="662" t="s">
        <v>2232</v>
      </c>
      <c r="K1305" s="662" t="s">
        <v>2233</v>
      </c>
      <c r="L1305" s="664">
        <v>6352.7</v>
      </c>
      <c r="M1305" s="664">
        <v>30</v>
      </c>
      <c r="N1305" s="665">
        <v>190581</v>
      </c>
    </row>
    <row r="1306" spans="1:14" ht="14.4" customHeight="1" x14ac:dyDescent="0.3">
      <c r="A1306" s="660" t="s">
        <v>586</v>
      </c>
      <c r="B1306" s="661" t="s">
        <v>587</v>
      </c>
      <c r="C1306" s="662" t="s">
        <v>599</v>
      </c>
      <c r="D1306" s="663" t="s">
        <v>4267</v>
      </c>
      <c r="E1306" s="662" t="s">
        <v>626</v>
      </c>
      <c r="F1306" s="663" t="s">
        <v>4273</v>
      </c>
      <c r="G1306" s="662" t="s">
        <v>665</v>
      </c>
      <c r="H1306" s="662" t="s">
        <v>3732</v>
      </c>
      <c r="I1306" s="662" t="s">
        <v>3732</v>
      </c>
      <c r="J1306" s="662" t="s">
        <v>3733</v>
      </c>
      <c r="K1306" s="662" t="s">
        <v>3734</v>
      </c>
      <c r="L1306" s="664">
        <v>3948.1619816396878</v>
      </c>
      <c r="M1306" s="664">
        <v>10</v>
      </c>
      <c r="N1306" s="665">
        <v>39481.61981639688</v>
      </c>
    </row>
    <row r="1307" spans="1:14" ht="14.4" customHeight="1" x14ac:dyDescent="0.3">
      <c r="A1307" s="660" t="s">
        <v>586</v>
      </c>
      <c r="B1307" s="661" t="s">
        <v>587</v>
      </c>
      <c r="C1307" s="662" t="s">
        <v>599</v>
      </c>
      <c r="D1307" s="663" t="s">
        <v>4267</v>
      </c>
      <c r="E1307" s="662" t="s">
        <v>626</v>
      </c>
      <c r="F1307" s="663" t="s">
        <v>4273</v>
      </c>
      <c r="G1307" s="662" t="s">
        <v>665</v>
      </c>
      <c r="H1307" s="662" t="s">
        <v>2234</v>
      </c>
      <c r="I1307" s="662" t="s">
        <v>2235</v>
      </c>
      <c r="J1307" s="662" t="s">
        <v>2236</v>
      </c>
      <c r="K1307" s="662" t="s">
        <v>2237</v>
      </c>
      <c r="L1307" s="664">
        <v>24.379999999999995</v>
      </c>
      <c r="M1307" s="664">
        <v>10</v>
      </c>
      <c r="N1307" s="665">
        <v>243.79999999999995</v>
      </c>
    </row>
    <row r="1308" spans="1:14" ht="14.4" customHeight="1" x14ac:dyDescent="0.3">
      <c r="A1308" s="660" t="s">
        <v>586</v>
      </c>
      <c r="B1308" s="661" t="s">
        <v>587</v>
      </c>
      <c r="C1308" s="662" t="s">
        <v>599</v>
      </c>
      <c r="D1308" s="663" t="s">
        <v>4267</v>
      </c>
      <c r="E1308" s="662" t="s">
        <v>626</v>
      </c>
      <c r="F1308" s="663" t="s">
        <v>4273</v>
      </c>
      <c r="G1308" s="662" t="s">
        <v>665</v>
      </c>
      <c r="H1308" s="662" t="s">
        <v>2241</v>
      </c>
      <c r="I1308" s="662" t="s">
        <v>2242</v>
      </c>
      <c r="J1308" s="662" t="s">
        <v>2243</v>
      </c>
      <c r="K1308" s="662" t="s">
        <v>2244</v>
      </c>
      <c r="L1308" s="664">
        <v>997.15261609126253</v>
      </c>
      <c r="M1308" s="664">
        <v>22</v>
      </c>
      <c r="N1308" s="665">
        <v>21937.357554007776</v>
      </c>
    </row>
    <row r="1309" spans="1:14" ht="14.4" customHeight="1" x14ac:dyDescent="0.3">
      <c r="A1309" s="660" t="s">
        <v>586</v>
      </c>
      <c r="B1309" s="661" t="s">
        <v>587</v>
      </c>
      <c r="C1309" s="662" t="s">
        <v>599</v>
      </c>
      <c r="D1309" s="663" t="s">
        <v>4267</v>
      </c>
      <c r="E1309" s="662" t="s">
        <v>626</v>
      </c>
      <c r="F1309" s="663" t="s">
        <v>4273</v>
      </c>
      <c r="G1309" s="662" t="s">
        <v>665</v>
      </c>
      <c r="H1309" s="662" t="s">
        <v>2245</v>
      </c>
      <c r="I1309" s="662" t="s">
        <v>2246</v>
      </c>
      <c r="J1309" s="662" t="s">
        <v>2247</v>
      </c>
      <c r="K1309" s="662" t="s">
        <v>2248</v>
      </c>
      <c r="L1309" s="664">
        <v>400.35993094632494</v>
      </c>
      <c r="M1309" s="664">
        <v>5</v>
      </c>
      <c r="N1309" s="665">
        <v>2001.7996547316247</v>
      </c>
    </row>
    <row r="1310" spans="1:14" ht="14.4" customHeight="1" x14ac:dyDescent="0.3">
      <c r="A1310" s="660" t="s">
        <v>586</v>
      </c>
      <c r="B1310" s="661" t="s">
        <v>587</v>
      </c>
      <c r="C1310" s="662" t="s">
        <v>599</v>
      </c>
      <c r="D1310" s="663" t="s">
        <v>4267</v>
      </c>
      <c r="E1310" s="662" t="s">
        <v>626</v>
      </c>
      <c r="F1310" s="663" t="s">
        <v>4273</v>
      </c>
      <c r="G1310" s="662" t="s">
        <v>665</v>
      </c>
      <c r="H1310" s="662" t="s">
        <v>2249</v>
      </c>
      <c r="I1310" s="662" t="s">
        <v>237</v>
      </c>
      <c r="J1310" s="662" t="s">
        <v>2250</v>
      </c>
      <c r="K1310" s="662"/>
      <c r="L1310" s="664">
        <v>27.930296449609934</v>
      </c>
      <c r="M1310" s="664">
        <v>10</v>
      </c>
      <c r="N1310" s="665">
        <v>279.30296449609932</v>
      </c>
    </row>
    <row r="1311" spans="1:14" ht="14.4" customHeight="1" x14ac:dyDescent="0.3">
      <c r="A1311" s="660" t="s">
        <v>586</v>
      </c>
      <c r="B1311" s="661" t="s">
        <v>587</v>
      </c>
      <c r="C1311" s="662" t="s">
        <v>599</v>
      </c>
      <c r="D1311" s="663" t="s">
        <v>4267</v>
      </c>
      <c r="E1311" s="662" t="s">
        <v>626</v>
      </c>
      <c r="F1311" s="663" t="s">
        <v>4273</v>
      </c>
      <c r="G1311" s="662" t="s">
        <v>665</v>
      </c>
      <c r="H1311" s="662" t="s">
        <v>2251</v>
      </c>
      <c r="I1311" s="662" t="s">
        <v>237</v>
      </c>
      <c r="J1311" s="662" t="s">
        <v>2252</v>
      </c>
      <c r="K1311" s="662"/>
      <c r="L1311" s="664">
        <v>27.92998881346869</v>
      </c>
      <c r="M1311" s="664">
        <v>5</v>
      </c>
      <c r="N1311" s="665">
        <v>139.64994406734345</v>
      </c>
    </row>
    <row r="1312" spans="1:14" ht="14.4" customHeight="1" x14ac:dyDescent="0.3">
      <c r="A1312" s="660" t="s">
        <v>586</v>
      </c>
      <c r="B1312" s="661" t="s">
        <v>587</v>
      </c>
      <c r="C1312" s="662" t="s">
        <v>599</v>
      </c>
      <c r="D1312" s="663" t="s">
        <v>4267</v>
      </c>
      <c r="E1312" s="662" t="s">
        <v>626</v>
      </c>
      <c r="F1312" s="663" t="s">
        <v>4273</v>
      </c>
      <c r="G1312" s="662" t="s">
        <v>665</v>
      </c>
      <c r="H1312" s="662" t="s">
        <v>2256</v>
      </c>
      <c r="I1312" s="662" t="s">
        <v>2035</v>
      </c>
      <c r="J1312" s="662" t="s">
        <v>2257</v>
      </c>
      <c r="K1312" s="662" t="s">
        <v>2258</v>
      </c>
      <c r="L1312" s="664">
        <v>3743.1383021915399</v>
      </c>
      <c r="M1312" s="664">
        <v>70.883039699999983</v>
      </c>
      <c r="N1312" s="665">
        <v>265325.02087683347</v>
      </c>
    </row>
    <row r="1313" spans="1:14" ht="14.4" customHeight="1" x14ac:dyDescent="0.3">
      <c r="A1313" s="660" t="s">
        <v>586</v>
      </c>
      <c r="B1313" s="661" t="s">
        <v>587</v>
      </c>
      <c r="C1313" s="662" t="s">
        <v>599</v>
      </c>
      <c r="D1313" s="663" t="s">
        <v>4267</v>
      </c>
      <c r="E1313" s="662" t="s">
        <v>626</v>
      </c>
      <c r="F1313" s="663" t="s">
        <v>4273</v>
      </c>
      <c r="G1313" s="662" t="s">
        <v>665</v>
      </c>
      <c r="H1313" s="662" t="s">
        <v>3735</v>
      </c>
      <c r="I1313" s="662" t="s">
        <v>237</v>
      </c>
      <c r="J1313" s="662" t="s">
        <v>3736</v>
      </c>
      <c r="K1313" s="662" t="s">
        <v>886</v>
      </c>
      <c r="L1313" s="664">
        <v>873.79333333333341</v>
      </c>
      <c r="M1313" s="664">
        <v>3</v>
      </c>
      <c r="N1313" s="665">
        <v>2621.38</v>
      </c>
    </row>
    <row r="1314" spans="1:14" ht="14.4" customHeight="1" x14ac:dyDescent="0.3">
      <c r="A1314" s="660" t="s">
        <v>586</v>
      </c>
      <c r="B1314" s="661" t="s">
        <v>587</v>
      </c>
      <c r="C1314" s="662" t="s">
        <v>599</v>
      </c>
      <c r="D1314" s="663" t="s">
        <v>4267</v>
      </c>
      <c r="E1314" s="662" t="s">
        <v>626</v>
      </c>
      <c r="F1314" s="663" t="s">
        <v>4273</v>
      </c>
      <c r="G1314" s="662" t="s">
        <v>665</v>
      </c>
      <c r="H1314" s="662" t="s">
        <v>2263</v>
      </c>
      <c r="I1314" s="662" t="s">
        <v>237</v>
      </c>
      <c r="J1314" s="662" t="s">
        <v>2264</v>
      </c>
      <c r="K1314" s="662"/>
      <c r="L1314" s="664">
        <v>26.3599174597217</v>
      </c>
      <c r="M1314" s="664">
        <v>1</v>
      </c>
      <c r="N1314" s="665">
        <v>26.3599174597217</v>
      </c>
    </row>
    <row r="1315" spans="1:14" ht="14.4" customHeight="1" x14ac:dyDescent="0.3">
      <c r="A1315" s="660" t="s">
        <v>586</v>
      </c>
      <c r="B1315" s="661" t="s">
        <v>587</v>
      </c>
      <c r="C1315" s="662" t="s">
        <v>599</v>
      </c>
      <c r="D1315" s="663" t="s">
        <v>4267</v>
      </c>
      <c r="E1315" s="662" t="s">
        <v>626</v>
      </c>
      <c r="F1315" s="663" t="s">
        <v>4273</v>
      </c>
      <c r="G1315" s="662" t="s">
        <v>665</v>
      </c>
      <c r="H1315" s="662" t="s">
        <v>2267</v>
      </c>
      <c r="I1315" s="662" t="s">
        <v>237</v>
      </c>
      <c r="J1315" s="662" t="s">
        <v>2268</v>
      </c>
      <c r="K1315" s="662"/>
      <c r="L1315" s="664">
        <v>35.950000000000003</v>
      </c>
      <c r="M1315" s="664">
        <v>1</v>
      </c>
      <c r="N1315" s="665">
        <v>35.950000000000003</v>
      </c>
    </row>
    <row r="1316" spans="1:14" ht="14.4" customHeight="1" x14ac:dyDescent="0.3">
      <c r="A1316" s="660" t="s">
        <v>586</v>
      </c>
      <c r="B1316" s="661" t="s">
        <v>587</v>
      </c>
      <c r="C1316" s="662" t="s">
        <v>599</v>
      </c>
      <c r="D1316" s="663" t="s">
        <v>4267</v>
      </c>
      <c r="E1316" s="662" t="s">
        <v>626</v>
      </c>
      <c r="F1316" s="663" t="s">
        <v>4273</v>
      </c>
      <c r="G1316" s="662" t="s">
        <v>665</v>
      </c>
      <c r="H1316" s="662" t="s">
        <v>2269</v>
      </c>
      <c r="I1316" s="662" t="s">
        <v>237</v>
      </c>
      <c r="J1316" s="662" t="s">
        <v>2270</v>
      </c>
      <c r="K1316" s="662"/>
      <c r="L1316" s="664">
        <v>36.57</v>
      </c>
      <c r="M1316" s="664">
        <v>5</v>
      </c>
      <c r="N1316" s="665">
        <v>182.85</v>
      </c>
    </row>
    <row r="1317" spans="1:14" ht="14.4" customHeight="1" x14ac:dyDescent="0.3">
      <c r="A1317" s="660" t="s">
        <v>586</v>
      </c>
      <c r="B1317" s="661" t="s">
        <v>587</v>
      </c>
      <c r="C1317" s="662" t="s">
        <v>599</v>
      </c>
      <c r="D1317" s="663" t="s">
        <v>4267</v>
      </c>
      <c r="E1317" s="662" t="s">
        <v>626</v>
      </c>
      <c r="F1317" s="663" t="s">
        <v>4273</v>
      </c>
      <c r="G1317" s="662" t="s">
        <v>665</v>
      </c>
      <c r="H1317" s="662" t="s">
        <v>3737</v>
      </c>
      <c r="I1317" s="662" t="s">
        <v>237</v>
      </c>
      <c r="J1317" s="662" t="s">
        <v>3738</v>
      </c>
      <c r="K1317" s="662"/>
      <c r="L1317" s="664">
        <v>78.884196431817912</v>
      </c>
      <c r="M1317" s="664">
        <v>2</v>
      </c>
      <c r="N1317" s="665">
        <v>157.76839286363582</v>
      </c>
    </row>
    <row r="1318" spans="1:14" ht="14.4" customHeight="1" x14ac:dyDescent="0.3">
      <c r="A1318" s="660" t="s">
        <v>586</v>
      </c>
      <c r="B1318" s="661" t="s">
        <v>587</v>
      </c>
      <c r="C1318" s="662" t="s">
        <v>599</v>
      </c>
      <c r="D1318" s="663" t="s">
        <v>4267</v>
      </c>
      <c r="E1318" s="662" t="s">
        <v>626</v>
      </c>
      <c r="F1318" s="663" t="s">
        <v>4273</v>
      </c>
      <c r="G1318" s="662" t="s">
        <v>665</v>
      </c>
      <c r="H1318" s="662" t="s">
        <v>2271</v>
      </c>
      <c r="I1318" s="662" t="s">
        <v>237</v>
      </c>
      <c r="J1318" s="662" t="s">
        <v>2272</v>
      </c>
      <c r="K1318" s="662" t="s">
        <v>2273</v>
      </c>
      <c r="L1318" s="664">
        <v>97.2</v>
      </c>
      <c r="M1318" s="664">
        <v>40</v>
      </c>
      <c r="N1318" s="665">
        <v>3888</v>
      </c>
    </row>
    <row r="1319" spans="1:14" ht="14.4" customHeight="1" x14ac:dyDescent="0.3">
      <c r="A1319" s="660" t="s">
        <v>586</v>
      </c>
      <c r="B1319" s="661" t="s">
        <v>587</v>
      </c>
      <c r="C1319" s="662" t="s">
        <v>599</v>
      </c>
      <c r="D1319" s="663" t="s">
        <v>4267</v>
      </c>
      <c r="E1319" s="662" t="s">
        <v>626</v>
      </c>
      <c r="F1319" s="663" t="s">
        <v>4273</v>
      </c>
      <c r="G1319" s="662" t="s">
        <v>665</v>
      </c>
      <c r="H1319" s="662" t="s">
        <v>3739</v>
      </c>
      <c r="I1319" s="662" t="s">
        <v>3739</v>
      </c>
      <c r="J1319" s="662" t="s">
        <v>3740</v>
      </c>
      <c r="K1319" s="662" t="s">
        <v>3741</v>
      </c>
      <c r="L1319" s="664">
        <v>62522.304791666684</v>
      </c>
      <c r="M1319" s="664">
        <v>4</v>
      </c>
      <c r="N1319" s="665">
        <v>250089.21916666673</v>
      </c>
    </row>
    <row r="1320" spans="1:14" ht="14.4" customHeight="1" x14ac:dyDescent="0.3">
      <c r="A1320" s="660" t="s">
        <v>586</v>
      </c>
      <c r="B1320" s="661" t="s">
        <v>587</v>
      </c>
      <c r="C1320" s="662" t="s">
        <v>599</v>
      </c>
      <c r="D1320" s="663" t="s">
        <v>4267</v>
      </c>
      <c r="E1320" s="662" t="s">
        <v>626</v>
      </c>
      <c r="F1320" s="663" t="s">
        <v>4273</v>
      </c>
      <c r="G1320" s="662" t="s">
        <v>665</v>
      </c>
      <c r="H1320" s="662" t="s">
        <v>3742</v>
      </c>
      <c r="I1320" s="662" t="s">
        <v>3743</v>
      </c>
      <c r="J1320" s="662" t="s">
        <v>3744</v>
      </c>
      <c r="K1320" s="662" t="s">
        <v>3745</v>
      </c>
      <c r="L1320" s="664">
        <v>4889.26</v>
      </c>
      <c r="M1320" s="664">
        <v>19</v>
      </c>
      <c r="N1320" s="665">
        <v>92895.94</v>
      </c>
    </row>
    <row r="1321" spans="1:14" ht="14.4" customHeight="1" x14ac:dyDescent="0.3">
      <c r="A1321" s="660" t="s">
        <v>586</v>
      </c>
      <c r="B1321" s="661" t="s">
        <v>587</v>
      </c>
      <c r="C1321" s="662" t="s">
        <v>599</v>
      </c>
      <c r="D1321" s="663" t="s">
        <v>4267</v>
      </c>
      <c r="E1321" s="662" t="s">
        <v>626</v>
      </c>
      <c r="F1321" s="663" t="s">
        <v>4273</v>
      </c>
      <c r="G1321" s="662" t="s">
        <v>665</v>
      </c>
      <c r="H1321" s="662" t="s">
        <v>3746</v>
      </c>
      <c r="I1321" s="662" t="s">
        <v>3747</v>
      </c>
      <c r="J1321" s="662" t="s">
        <v>1040</v>
      </c>
      <c r="K1321" s="662" t="s">
        <v>3748</v>
      </c>
      <c r="L1321" s="664">
        <v>257.71982315170652</v>
      </c>
      <c r="M1321" s="664">
        <v>1</v>
      </c>
      <c r="N1321" s="665">
        <v>257.71982315170652</v>
      </c>
    </row>
    <row r="1322" spans="1:14" ht="14.4" customHeight="1" x14ac:dyDescent="0.3">
      <c r="A1322" s="660" t="s">
        <v>586</v>
      </c>
      <c r="B1322" s="661" t="s">
        <v>587</v>
      </c>
      <c r="C1322" s="662" t="s">
        <v>599</v>
      </c>
      <c r="D1322" s="663" t="s">
        <v>4267</v>
      </c>
      <c r="E1322" s="662" t="s">
        <v>626</v>
      </c>
      <c r="F1322" s="663" t="s">
        <v>4273</v>
      </c>
      <c r="G1322" s="662" t="s">
        <v>665</v>
      </c>
      <c r="H1322" s="662" t="s">
        <v>3749</v>
      </c>
      <c r="I1322" s="662" t="s">
        <v>3749</v>
      </c>
      <c r="J1322" s="662" t="s">
        <v>3750</v>
      </c>
      <c r="K1322" s="662" t="s">
        <v>1525</v>
      </c>
      <c r="L1322" s="664">
        <v>80.835006409583542</v>
      </c>
      <c r="M1322" s="664">
        <v>2</v>
      </c>
      <c r="N1322" s="665">
        <v>161.67001281916708</v>
      </c>
    </row>
    <row r="1323" spans="1:14" ht="14.4" customHeight="1" x14ac:dyDescent="0.3">
      <c r="A1323" s="660" t="s">
        <v>586</v>
      </c>
      <c r="B1323" s="661" t="s">
        <v>587</v>
      </c>
      <c r="C1323" s="662" t="s">
        <v>599</v>
      </c>
      <c r="D1323" s="663" t="s">
        <v>4267</v>
      </c>
      <c r="E1323" s="662" t="s">
        <v>626</v>
      </c>
      <c r="F1323" s="663" t="s">
        <v>4273</v>
      </c>
      <c r="G1323" s="662" t="s">
        <v>665</v>
      </c>
      <c r="H1323" s="662" t="s">
        <v>2281</v>
      </c>
      <c r="I1323" s="662" t="s">
        <v>237</v>
      </c>
      <c r="J1323" s="662" t="s">
        <v>2282</v>
      </c>
      <c r="K1323" s="662" t="s">
        <v>2283</v>
      </c>
      <c r="L1323" s="664">
        <v>82.09399999999998</v>
      </c>
      <c r="M1323" s="664">
        <v>5</v>
      </c>
      <c r="N1323" s="665">
        <v>410.46999999999991</v>
      </c>
    </row>
    <row r="1324" spans="1:14" ht="14.4" customHeight="1" x14ac:dyDescent="0.3">
      <c r="A1324" s="660" t="s">
        <v>586</v>
      </c>
      <c r="B1324" s="661" t="s">
        <v>587</v>
      </c>
      <c r="C1324" s="662" t="s">
        <v>599</v>
      </c>
      <c r="D1324" s="663" t="s">
        <v>4267</v>
      </c>
      <c r="E1324" s="662" t="s">
        <v>626</v>
      </c>
      <c r="F1324" s="663" t="s">
        <v>4273</v>
      </c>
      <c r="G1324" s="662" t="s">
        <v>665</v>
      </c>
      <c r="H1324" s="662" t="s">
        <v>3751</v>
      </c>
      <c r="I1324" s="662" t="s">
        <v>237</v>
      </c>
      <c r="J1324" s="662" t="s">
        <v>3752</v>
      </c>
      <c r="K1324" s="662"/>
      <c r="L1324" s="664">
        <v>41.449999999999967</v>
      </c>
      <c r="M1324" s="664">
        <v>1</v>
      </c>
      <c r="N1324" s="665">
        <v>41.449999999999967</v>
      </c>
    </row>
    <row r="1325" spans="1:14" ht="14.4" customHeight="1" x14ac:dyDescent="0.3">
      <c r="A1325" s="660" t="s">
        <v>586</v>
      </c>
      <c r="B1325" s="661" t="s">
        <v>587</v>
      </c>
      <c r="C1325" s="662" t="s">
        <v>599</v>
      </c>
      <c r="D1325" s="663" t="s">
        <v>4267</v>
      </c>
      <c r="E1325" s="662" t="s">
        <v>626</v>
      </c>
      <c r="F1325" s="663" t="s">
        <v>4273</v>
      </c>
      <c r="G1325" s="662" t="s">
        <v>665</v>
      </c>
      <c r="H1325" s="662" t="s">
        <v>3753</v>
      </c>
      <c r="I1325" s="662" t="s">
        <v>237</v>
      </c>
      <c r="J1325" s="662" t="s">
        <v>3754</v>
      </c>
      <c r="K1325" s="662"/>
      <c r="L1325" s="664">
        <v>2863.99</v>
      </c>
      <c r="M1325" s="664">
        <v>5</v>
      </c>
      <c r="N1325" s="665">
        <v>14319.949999999999</v>
      </c>
    </row>
    <row r="1326" spans="1:14" ht="14.4" customHeight="1" x14ac:dyDescent="0.3">
      <c r="A1326" s="660" t="s">
        <v>586</v>
      </c>
      <c r="B1326" s="661" t="s">
        <v>587</v>
      </c>
      <c r="C1326" s="662" t="s">
        <v>599</v>
      </c>
      <c r="D1326" s="663" t="s">
        <v>4267</v>
      </c>
      <c r="E1326" s="662" t="s">
        <v>626</v>
      </c>
      <c r="F1326" s="663" t="s">
        <v>4273</v>
      </c>
      <c r="G1326" s="662" t="s">
        <v>665</v>
      </c>
      <c r="H1326" s="662" t="s">
        <v>2286</v>
      </c>
      <c r="I1326" s="662" t="s">
        <v>237</v>
      </c>
      <c r="J1326" s="662" t="s">
        <v>2287</v>
      </c>
      <c r="K1326" s="662" t="s">
        <v>2288</v>
      </c>
      <c r="L1326" s="664">
        <v>405.10013386774654</v>
      </c>
      <c r="M1326" s="664">
        <v>3</v>
      </c>
      <c r="N1326" s="665">
        <v>1215.3004016032396</v>
      </c>
    </row>
    <row r="1327" spans="1:14" ht="14.4" customHeight="1" x14ac:dyDescent="0.3">
      <c r="A1327" s="660" t="s">
        <v>586</v>
      </c>
      <c r="B1327" s="661" t="s">
        <v>587</v>
      </c>
      <c r="C1327" s="662" t="s">
        <v>599</v>
      </c>
      <c r="D1327" s="663" t="s">
        <v>4267</v>
      </c>
      <c r="E1327" s="662" t="s">
        <v>626</v>
      </c>
      <c r="F1327" s="663" t="s">
        <v>4273</v>
      </c>
      <c r="G1327" s="662" t="s">
        <v>665</v>
      </c>
      <c r="H1327" s="662" t="s">
        <v>2289</v>
      </c>
      <c r="I1327" s="662" t="s">
        <v>237</v>
      </c>
      <c r="J1327" s="662" t="s">
        <v>2290</v>
      </c>
      <c r="K1327" s="662"/>
      <c r="L1327" s="664">
        <v>32.83</v>
      </c>
      <c r="M1327" s="664">
        <v>5</v>
      </c>
      <c r="N1327" s="665">
        <v>164.14999999999998</v>
      </c>
    </row>
    <row r="1328" spans="1:14" ht="14.4" customHeight="1" x14ac:dyDescent="0.3">
      <c r="A1328" s="660" t="s">
        <v>586</v>
      </c>
      <c r="B1328" s="661" t="s">
        <v>587</v>
      </c>
      <c r="C1328" s="662" t="s">
        <v>599</v>
      </c>
      <c r="D1328" s="663" t="s">
        <v>4267</v>
      </c>
      <c r="E1328" s="662" t="s">
        <v>626</v>
      </c>
      <c r="F1328" s="663" t="s">
        <v>4273</v>
      </c>
      <c r="G1328" s="662" t="s">
        <v>665</v>
      </c>
      <c r="H1328" s="662" t="s">
        <v>3755</v>
      </c>
      <c r="I1328" s="662" t="s">
        <v>237</v>
      </c>
      <c r="J1328" s="662" t="s">
        <v>3756</v>
      </c>
      <c r="K1328" s="662"/>
      <c r="L1328" s="664">
        <v>81.686643445966979</v>
      </c>
      <c r="M1328" s="664">
        <v>5</v>
      </c>
      <c r="N1328" s="665">
        <v>408.4332172298349</v>
      </c>
    </row>
    <row r="1329" spans="1:14" ht="14.4" customHeight="1" x14ac:dyDescent="0.3">
      <c r="A1329" s="660" t="s">
        <v>586</v>
      </c>
      <c r="B1329" s="661" t="s">
        <v>587</v>
      </c>
      <c r="C1329" s="662" t="s">
        <v>599</v>
      </c>
      <c r="D1329" s="663" t="s">
        <v>4267</v>
      </c>
      <c r="E1329" s="662" t="s">
        <v>626</v>
      </c>
      <c r="F1329" s="663" t="s">
        <v>4273</v>
      </c>
      <c r="G1329" s="662" t="s">
        <v>665</v>
      </c>
      <c r="H1329" s="662" t="s">
        <v>2291</v>
      </c>
      <c r="I1329" s="662" t="s">
        <v>237</v>
      </c>
      <c r="J1329" s="662" t="s">
        <v>2292</v>
      </c>
      <c r="K1329" s="662"/>
      <c r="L1329" s="664">
        <v>33.866290009810982</v>
      </c>
      <c r="M1329" s="664">
        <v>8</v>
      </c>
      <c r="N1329" s="665">
        <v>270.93032007848785</v>
      </c>
    </row>
    <row r="1330" spans="1:14" ht="14.4" customHeight="1" x14ac:dyDescent="0.3">
      <c r="A1330" s="660" t="s">
        <v>586</v>
      </c>
      <c r="B1330" s="661" t="s">
        <v>587</v>
      </c>
      <c r="C1330" s="662" t="s">
        <v>599</v>
      </c>
      <c r="D1330" s="663" t="s">
        <v>4267</v>
      </c>
      <c r="E1330" s="662" t="s">
        <v>626</v>
      </c>
      <c r="F1330" s="663" t="s">
        <v>4273</v>
      </c>
      <c r="G1330" s="662" t="s">
        <v>665</v>
      </c>
      <c r="H1330" s="662" t="s">
        <v>2293</v>
      </c>
      <c r="I1330" s="662" t="s">
        <v>237</v>
      </c>
      <c r="J1330" s="662" t="s">
        <v>2294</v>
      </c>
      <c r="K1330" s="662"/>
      <c r="L1330" s="664">
        <v>33.618000000000002</v>
      </c>
      <c r="M1330" s="664">
        <v>5</v>
      </c>
      <c r="N1330" s="665">
        <v>168.09</v>
      </c>
    </row>
    <row r="1331" spans="1:14" ht="14.4" customHeight="1" x14ac:dyDescent="0.3">
      <c r="A1331" s="660" t="s">
        <v>586</v>
      </c>
      <c r="B1331" s="661" t="s">
        <v>587</v>
      </c>
      <c r="C1331" s="662" t="s">
        <v>599</v>
      </c>
      <c r="D1331" s="663" t="s">
        <v>4267</v>
      </c>
      <c r="E1331" s="662" t="s">
        <v>626</v>
      </c>
      <c r="F1331" s="663" t="s">
        <v>4273</v>
      </c>
      <c r="G1331" s="662" t="s">
        <v>665</v>
      </c>
      <c r="H1331" s="662" t="s">
        <v>3757</v>
      </c>
      <c r="I1331" s="662" t="s">
        <v>3758</v>
      </c>
      <c r="J1331" s="662" t="s">
        <v>3759</v>
      </c>
      <c r="K1331" s="662" t="s">
        <v>3760</v>
      </c>
      <c r="L1331" s="664">
        <v>38791.560000000005</v>
      </c>
      <c r="M1331" s="664">
        <v>3</v>
      </c>
      <c r="N1331" s="665">
        <v>116374.68000000001</v>
      </c>
    </row>
    <row r="1332" spans="1:14" ht="14.4" customHeight="1" x14ac:dyDescent="0.3">
      <c r="A1332" s="660" t="s">
        <v>586</v>
      </c>
      <c r="B1332" s="661" t="s">
        <v>587</v>
      </c>
      <c r="C1332" s="662" t="s">
        <v>599</v>
      </c>
      <c r="D1332" s="663" t="s">
        <v>4267</v>
      </c>
      <c r="E1332" s="662" t="s">
        <v>626</v>
      </c>
      <c r="F1332" s="663" t="s">
        <v>4273</v>
      </c>
      <c r="G1332" s="662" t="s">
        <v>665</v>
      </c>
      <c r="H1332" s="662" t="s">
        <v>2295</v>
      </c>
      <c r="I1332" s="662" t="s">
        <v>237</v>
      </c>
      <c r="J1332" s="662" t="s">
        <v>2296</v>
      </c>
      <c r="K1332" s="662"/>
      <c r="L1332" s="664">
        <v>40.137260878221525</v>
      </c>
      <c r="M1332" s="664">
        <v>4</v>
      </c>
      <c r="N1332" s="665">
        <v>160.5490435128861</v>
      </c>
    </row>
    <row r="1333" spans="1:14" ht="14.4" customHeight="1" x14ac:dyDescent="0.3">
      <c r="A1333" s="660" t="s">
        <v>586</v>
      </c>
      <c r="B1333" s="661" t="s">
        <v>587</v>
      </c>
      <c r="C1333" s="662" t="s">
        <v>599</v>
      </c>
      <c r="D1333" s="663" t="s">
        <v>4267</v>
      </c>
      <c r="E1333" s="662" t="s">
        <v>626</v>
      </c>
      <c r="F1333" s="663" t="s">
        <v>4273</v>
      </c>
      <c r="G1333" s="662" t="s">
        <v>665</v>
      </c>
      <c r="H1333" s="662" t="s">
        <v>2299</v>
      </c>
      <c r="I1333" s="662" t="s">
        <v>2299</v>
      </c>
      <c r="J1333" s="662" t="s">
        <v>2300</v>
      </c>
      <c r="K1333" s="662" t="s">
        <v>2301</v>
      </c>
      <c r="L1333" s="664">
        <v>20.02736095874171</v>
      </c>
      <c r="M1333" s="664">
        <v>19</v>
      </c>
      <c r="N1333" s="665">
        <v>380.51985821609247</v>
      </c>
    </row>
    <row r="1334" spans="1:14" ht="14.4" customHeight="1" x14ac:dyDescent="0.3">
      <c r="A1334" s="660" t="s">
        <v>586</v>
      </c>
      <c r="B1334" s="661" t="s">
        <v>587</v>
      </c>
      <c r="C1334" s="662" t="s">
        <v>599</v>
      </c>
      <c r="D1334" s="663" t="s">
        <v>4267</v>
      </c>
      <c r="E1334" s="662" t="s">
        <v>626</v>
      </c>
      <c r="F1334" s="663" t="s">
        <v>4273</v>
      </c>
      <c r="G1334" s="662" t="s">
        <v>665</v>
      </c>
      <c r="H1334" s="662" t="s">
        <v>2304</v>
      </c>
      <c r="I1334" s="662" t="s">
        <v>2035</v>
      </c>
      <c r="J1334" s="662" t="s">
        <v>2305</v>
      </c>
      <c r="K1334" s="662"/>
      <c r="L1334" s="664">
        <v>1252.5301596385539</v>
      </c>
      <c r="M1334" s="664">
        <v>166</v>
      </c>
      <c r="N1334" s="665">
        <v>207920.00649999996</v>
      </c>
    </row>
    <row r="1335" spans="1:14" ht="14.4" customHeight="1" x14ac:dyDescent="0.3">
      <c r="A1335" s="660" t="s">
        <v>586</v>
      </c>
      <c r="B1335" s="661" t="s">
        <v>587</v>
      </c>
      <c r="C1335" s="662" t="s">
        <v>599</v>
      </c>
      <c r="D1335" s="663" t="s">
        <v>4267</v>
      </c>
      <c r="E1335" s="662" t="s">
        <v>626</v>
      </c>
      <c r="F1335" s="663" t="s">
        <v>4273</v>
      </c>
      <c r="G1335" s="662" t="s">
        <v>665</v>
      </c>
      <c r="H1335" s="662" t="s">
        <v>2306</v>
      </c>
      <c r="I1335" s="662" t="s">
        <v>237</v>
      </c>
      <c r="J1335" s="662" t="s">
        <v>2307</v>
      </c>
      <c r="K1335" s="662"/>
      <c r="L1335" s="664">
        <v>34.559999999999995</v>
      </c>
      <c r="M1335" s="664">
        <v>1</v>
      </c>
      <c r="N1335" s="665">
        <v>34.559999999999995</v>
      </c>
    </row>
    <row r="1336" spans="1:14" ht="14.4" customHeight="1" x14ac:dyDescent="0.3">
      <c r="A1336" s="660" t="s">
        <v>586</v>
      </c>
      <c r="B1336" s="661" t="s">
        <v>587</v>
      </c>
      <c r="C1336" s="662" t="s">
        <v>599</v>
      </c>
      <c r="D1336" s="663" t="s">
        <v>4267</v>
      </c>
      <c r="E1336" s="662" t="s">
        <v>626</v>
      </c>
      <c r="F1336" s="663" t="s">
        <v>4273</v>
      </c>
      <c r="G1336" s="662" t="s">
        <v>665</v>
      </c>
      <c r="H1336" s="662" t="s">
        <v>3761</v>
      </c>
      <c r="I1336" s="662" t="s">
        <v>237</v>
      </c>
      <c r="J1336" s="662" t="s">
        <v>3762</v>
      </c>
      <c r="K1336" s="662"/>
      <c r="L1336" s="664">
        <v>28.010000000000005</v>
      </c>
      <c r="M1336" s="664">
        <v>1</v>
      </c>
      <c r="N1336" s="665">
        <v>28.010000000000005</v>
      </c>
    </row>
    <row r="1337" spans="1:14" ht="14.4" customHeight="1" x14ac:dyDescent="0.3">
      <c r="A1337" s="660" t="s">
        <v>586</v>
      </c>
      <c r="B1337" s="661" t="s">
        <v>587</v>
      </c>
      <c r="C1337" s="662" t="s">
        <v>599</v>
      </c>
      <c r="D1337" s="663" t="s">
        <v>4267</v>
      </c>
      <c r="E1337" s="662" t="s">
        <v>626</v>
      </c>
      <c r="F1337" s="663" t="s">
        <v>4273</v>
      </c>
      <c r="G1337" s="662" t="s">
        <v>665</v>
      </c>
      <c r="H1337" s="662" t="s">
        <v>3763</v>
      </c>
      <c r="I1337" s="662" t="s">
        <v>237</v>
      </c>
      <c r="J1337" s="662" t="s">
        <v>3764</v>
      </c>
      <c r="K1337" s="662"/>
      <c r="L1337" s="664">
        <v>27.929980846500893</v>
      </c>
      <c r="M1337" s="664">
        <v>3</v>
      </c>
      <c r="N1337" s="665">
        <v>83.789942539502675</v>
      </c>
    </row>
    <row r="1338" spans="1:14" ht="14.4" customHeight="1" x14ac:dyDescent="0.3">
      <c r="A1338" s="660" t="s">
        <v>586</v>
      </c>
      <c r="B1338" s="661" t="s">
        <v>587</v>
      </c>
      <c r="C1338" s="662" t="s">
        <v>599</v>
      </c>
      <c r="D1338" s="663" t="s">
        <v>4267</v>
      </c>
      <c r="E1338" s="662" t="s">
        <v>626</v>
      </c>
      <c r="F1338" s="663" t="s">
        <v>4273</v>
      </c>
      <c r="G1338" s="662" t="s">
        <v>665</v>
      </c>
      <c r="H1338" s="662" t="s">
        <v>3765</v>
      </c>
      <c r="I1338" s="662" t="s">
        <v>3765</v>
      </c>
      <c r="J1338" s="662" t="s">
        <v>3766</v>
      </c>
      <c r="K1338" s="662" t="s">
        <v>3767</v>
      </c>
      <c r="L1338" s="664">
        <v>98097.622120582178</v>
      </c>
      <c r="M1338" s="664">
        <v>11.999999999999991</v>
      </c>
      <c r="N1338" s="665">
        <v>1177171.4654469853</v>
      </c>
    </row>
    <row r="1339" spans="1:14" ht="14.4" customHeight="1" x14ac:dyDescent="0.3">
      <c r="A1339" s="660" t="s">
        <v>586</v>
      </c>
      <c r="B1339" s="661" t="s">
        <v>587</v>
      </c>
      <c r="C1339" s="662" t="s">
        <v>599</v>
      </c>
      <c r="D1339" s="663" t="s">
        <v>4267</v>
      </c>
      <c r="E1339" s="662" t="s">
        <v>626</v>
      </c>
      <c r="F1339" s="663" t="s">
        <v>4273</v>
      </c>
      <c r="G1339" s="662" t="s">
        <v>665</v>
      </c>
      <c r="H1339" s="662" t="s">
        <v>3768</v>
      </c>
      <c r="I1339" s="662" t="s">
        <v>237</v>
      </c>
      <c r="J1339" s="662" t="s">
        <v>3769</v>
      </c>
      <c r="K1339" s="662"/>
      <c r="L1339" s="664">
        <v>36.57</v>
      </c>
      <c r="M1339" s="664">
        <v>1</v>
      </c>
      <c r="N1339" s="665">
        <v>36.57</v>
      </c>
    </row>
    <row r="1340" spans="1:14" ht="14.4" customHeight="1" x14ac:dyDescent="0.3">
      <c r="A1340" s="660" t="s">
        <v>586</v>
      </c>
      <c r="B1340" s="661" t="s">
        <v>587</v>
      </c>
      <c r="C1340" s="662" t="s">
        <v>599</v>
      </c>
      <c r="D1340" s="663" t="s">
        <v>4267</v>
      </c>
      <c r="E1340" s="662" t="s">
        <v>626</v>
      </c>
      <c r="F1340" s="663" t="s">
        <v>4273</v>
      </c>
      <c r="G1340" s="662" t="s">
        <v>665</v>
      </c>
      <c r="H1340" s="662" t="s">
        <v>3770</v>
      </c>
      <c r="I1340" s="662" t="s">
        <v>237</v>
      </c>
      <c r="J1340" s="662" t="s">
        <v>3771</v>
      </c>
      <c r="K1340" s="662" t="s">
        <v>3772</v>
      </c>
      <c r="L1340" s="664">
        <v>27.43000000000001</v>
      </c>
      <c r="M1340" s="664">
        <v>3</v>
      </c>
      <c r="N1340" s="665">
        <v>82.290000000000035</v>
      </c>
    </row>
    <row r="1341" spans="1:14" ht="14.4" customHeight="1" x14ac:dyDescent="0.3">
      <c r="A1341" s="660" t="s">
        <v>586</v>
      </c>
      <c r="B1341" s="661" t="s">
        <v>587</v>
      </c>
      <c r="C1341" s="662" t="s">
        <v>599</v>
      </c>
      <c r="D1341" s="663" t="s">
        <v>4267</v>
      </c>
      <c r="E1341" s="662" t="s">
        <v>626</v>
      </c>
      <c r="F1341" s="663" t="s">
        <v>4273</v>
      </c>
      <c r="G1341" s="662" t="s">
        <v>665</v>
      </c>
      <c r="H1341" s="662" t="s">
        <v>2327</v>
      </c>
      <c r="I1341" s="662" t="s">
        <v>2327</v>
      </c>
      <c r="J1341" s="662" t="s">
        <v>1028</v>
      </c>
      <c r="K1341" s="662" t="s">
        <v>2328</v>
      </c>
      <c r="L1341" s="664">
        <v>189.89799999999994</v>
      </c>
      <c r="M1341" s="664">
        <v>5</v>
      </c>
      <c r="N1341" s="665">
        <v>949.48999999999967</v>
      </c>
    </row>
    <row r="1342" spans="1:14" ht="14.4" customHeight="1" x14ac:dyDescent="0.3">
      <c r="A1342" s="660" t="s">
        <v>586</v>
      </c>
      <c r="B1342" s="661" t="s">
        <v>587</v>
      </c>
      <c r="C1342" s="662" t="s">
        <v>599</v>
      </c>
      <c r="D1342" s="663" t="s">
        <v>4267</v>
      </c>
      <c r="E1342" s="662" t="s">
        <v>626</v>
      </c>
      <c r="F1342" s="663" t="s">
        <v>4273</v>
      </c>
      <c r="G1342" s="662" t="s">
        <v>665</v>
      </c>
      <c r="H1342" s="662" t="s">
        <v>3773</v>
      </c>
      <c r="I1342" s="662" t="s">
        <v>3774</v>
      </c>
      <c r="J1342" s="662" t="s">
        <v>3775</v>
      </c>
      <c r="K1342" s="662" t="s">
        <v>3776</v>
      </c>
      <c r="L1342" s="664">
        <v>195.84779157222917</v>
      </c>
      <c r="M1342" s="664">
        <v>1</v>
      </c>
      <c r="N1342" s="665">
        <v>195.84779157222917</v>
      </c>
    </row>
    <row r="1343" spans="1:14" ht="14.4" customHeight="1" x14ac:dyDescent="0.3">
      <c r="A1343" s="660" t="s">
        <v>586</v>
      </c>
      <c r="B1343" s="661" t="s">
        <v>587</v>
      </c>
      <c r="C1343" s="662" t="s">
        <v>599</v>
      </c>
      <c r="D1343" s="663" t="s">
        <v>4267</v>
      </c>
      <c r="E1343" s="662" t="s">
        <v>626</v>
      </c>
      <c r="F1343" s="663" t="s">
        <v>4273</v>
      </c>
      <c r="G1343" s="662" t="s">
        <v>665</v>
      </c>
      <c r="H1343" s="662" t="s">
        <v>2329</v>
      </c>
      <c r="I1343" s="662" t="s">
        <v>237</v>
      </c>
      <c r="J1343" s="662" t="s">
        <v>2330</v>
      </c>
      <c r="K1343" s="662"/>
      <c r="L1343" s="664">
        <v>53.51</v>
      </c>
      <c r="M1343" s="664">
        <v>2</v>
      </c>
      <c r="N1343" s="665">
        <v>107.02</v>
      </c>
    </row>
    <row r="1344" spans="1:14" ht="14.4" customHeight="1" x14ac:dyDescent="0.3">
      <c r="A1344" s="660" t="s">
        <v>586</v>
      </c>
      <c r="B1344" s="661" t="s">
        <v>587</v>
      </c>
      <c r="C1344" s="662" t="s">
        <v>599</v>
      </c>
      <c r="D1344" s="663" t="s">
        <v>4267</v>
      </c>
      <c r="E1344" s="662" t="s">
        <v>626</v>
      </c>
      <c r="F1344" s="663" t="s">
        <v>4273</v>
      </c>
      <c r="G1344" s="662" t="s">
        <v>665</v>
      </c>
      <c r="H1344" s="662" t="s">
        <v>3777</v>
      </c>
      <c r="I1344" s="662" t="s">
        <v>3778</v>
      </c>
      <c r="J1344" s="662" t="s">
        <v>2093</v>
      </c>
      <c r="K1344" s="662" t="s">
        <v>1158</v>
      </c>
      <c r="L1344" s="664">
        <v>136.81385967420607</v>
      </c>
      <c r="M1344" s="664">
        <v>5</v>
      </c>
      <c r="N1344" s="665">
        <v>684.0692983710303</v>
      </c>
    </row>
    <row r="1345" spans="1:14" ht="14.4" customHeight="1" x14ac:dyDescent="0.3">
      <c r="A1345" s="660" t="s">
        <v>586</v>
      </c>
      <c r="B1345" s="661" t="s">
        <v>587</v>
      </c>
      <c r="C1345" s="662" t="s">
        <v>599</v>
      </c>
      <c r="D1345" s="663" t="s">
        <v>4267</v>
      </c>
      <c r="E1345" s="662" t="s">
        <v>626</v>
      </c>
      <c r="F1345" s="663" t="s">
        <v>4273</v>
      </c>
      <c r="G1345" s="662" t="s">
        <v>665</v>
      </c>
      <c r="H1345" s="662" t="s">
        <v>3779</v>
      </c>
      <c r="I1345" s="662" t="s">
        <v>237</v>
      </c>
      <c r="J1345" s="662" t="s">
        <v>3780</v>
      </c>
      <c r="K1345" s="662"/>
      <c r="L1345" s="664">
        <v>115.47</v>
      </c>
      <c r="M1345" s="664">
        <v>4</v>
      </c>
      <c r="N1345" s="665">
        <v>461.88</v>
      </c>
    </row>
    <row r="1346" spans="1:14" ht="14.4" customHeight="1" x14ac:dyDescent="0.3">
      <c r="A1346" s="660" t="s">
        <v>586</v>
      </c>
      <c r="B1346" s="661" t="s">
        <v>587</v>
      </c>
      <c r="C1346" s="662" t="s">
        <v>599</v>
      </c>
      <c r="D1346" s="663" t="s">
        <v>4267</v>
      </c>
      <c r="E1346" s="662" t="s">
        <v>626</v>
      </c>
      <c r="F1346" s="663" t="s">
        <v>4273</v>
      </c>
      <c r="G1346" s="662" t="s">
        <v>665</v>
      </c>
      <c r="H1346" s="662" t="s">
        <v>2331</v>
      </c>
      <c r="I1346" s="662" t="s">
        <v>237</v>
      </c>
      <c r="J1346" s="662" t="s">
        <v>2332</v>
      </c>
      <c r="K1346" s="662" t="s">
        <v>2333</v>
      </c>
      <c r="L1346" s="664">
        <v>27.929988507900539</v>
      </c>
      <c r="M1346" s="664">
        <v>5</v>
      </c>
      <c r="N1346" s="665">
        <v>139.64994253950269</v>
      </c>
    </row>
    <row r="1347" spans="1:14" ht="14.4" customHeight="1" x14ac:dyDescent="0.3">
      <c r="A1347" s="660" t="s">
        <v>586</v>
      </c>
      <c r="B1347" s="661" t="s">
        <v>587</v>
      </c>
      <c r="C1347" s="662" t="s">
        <v>599</v>
      </c>
      <c r="D1347" s="663" t="s">
        <v>4267</v>
      </c>
      <c r="E1347" s="662" t="s">
        <v>626</v>
      </c>
      <c r="F1347" s="663" t="s">
        <v>4273</v>
      </c>
      <c r="G1347" s="662" t="s">
        <v>665</v>
      </c>
      <c r="H1347" s="662" t="s">
        <v>3781</v>
      </c>
      <c r="I1347" s="662" t="s">
        <v>237</v>
      </c>
      <c r="J1347" s="662" t="s">
        <v>3782</v>
      </c>
      <c r="K1347" s="662"/>
      <c r="L1347" s="664">
        <v>19.169939973553301</v>
      </c>
      <c r="M1347" s="664">
        <v>2</v>
      </c>
      <c r="N1347" s="665">
        <v>38.339879947106603</v>
      </c>
    </row>
    <row r="1348" spans="1:14" ht="14.4" customHeight="1" x14ac:dyDescent="0.3">
      <c r="A1348" s="660" t="s">
        <v>586</v>
      </c>
      <c r="B1348" s="661" t="s">
        <v>587</v>
      </c>
      <c r="C1348" s="662" t="s">
        <v>599</v>
      </c>
      <c r="D1348" s="663" t="s">
        <v>4267</v>
      </c>
      <c r="E1348" s="662" t="s">
        <v>626</v>
      </c>
      <c r="F1348" s="663" t="s">
        <v>4273</v>
      </c>
      <c r="G1348" s="662" t="s">
        <v>665</v>
      </c>
      <c r="H1348" s="662" t="s">
        <v>2338</v>
      </c>
      <c r="I1348" s="662" t="s">
        <v>237</v>
      </c>
      <c r="J1348" s="662" t="s">
        <v>2339</v>
      </c>
      <c r="K1348" s="662"/>
      <c r="L1348" s="664">
        <v>265.73984718889278</v>
      </c>
      <c r="M1348" s="664">
        <v>11</v>
      </c>
      <c r="N1348" s="665">
        <v>2923.1383190778206</v>
      </c>
    </row>
    <row r="1349" spans="1:14" ht="14.4" customHeight="1" x14ac:dyDescent="0.3">
      <c r="A1349" s="660" t="s">
        <v>586</v>
      </c>
      <c r="B1349" s="661" t="s">
        <v>587</v>
      </c>
      <c r="C1349" s="662" t="s">
        <v>599</v>
      </c>
      <c r="D1349" s="663" t="s">
        <v>4267</v>
      </c>
      <c r="E1349" s="662" t="s">
        <v>626</v>
      </c>
      <c r="F1349" s="663" t="s">
        <v>4273</v>
      </c>
      <c r="G1349" s="662" t="s">
        <v>665</v>
      </c>
      <c r="H1349" s="662" t="s">
        <v>2340</v>
      </c>
      <c r="I1349" s="662" t="s">
        <v>2340</v>
      </c>
      <c r="J1349" s="662" t="s">
        <v>952</v>
      </c>
      <c r="K1349" s="662" t="s">
        <v>1398</v>
      </c>
      <c r="L1349" s="664">
        <v>92.06005413538972</v>
      </c>
      <c r="M1349" s="664">
        <v>18</v>
      </c>
      <c r="N1349" s="665">
        <v>1657.0809744370149</v>
      </c>
    </row>
    <row r="1350" spans="1:14" ht="14.4" customHeight="1" x14ac:dyDescent="0.3">
      <c r="A1350" s="660" t="s">
        <v>586</v>
      </c>
      <c r="B1350" s="661" t="s">
        <v>587</v>
      </c>
      <c r="C1350" s="662" t="s">
        <v>599</v>
      </c>
      <c r="D1350" s="663" t="s">
        <v>4267</v>
      </c>
      <c r="E1350" s="662" t="s">
        <v>626</v>
      </c>
      <c r="F1350" s="663" t="s">
        <v>4273</v>
      </c>
      <c r="G1350" s="662" t="s">
        <v>665</v>
      </c>
      <c r="H1350" s="662" t="s">
        <v>2341</v>
      </c>
      <c r="I1350" s="662" t="s">
        <v>2341</v>
      </c>
      <c r="J1350" s="662" t="s">
        <v>2032</v>
      </c>
      <c r="K1350" s="662" t="s">
        <v>2342</v>
      </c>
      <c r="L1350" s="664">
        <v>225.95460493690453</v>
      </c>
      <c r="M1350" s="664">
        <v>179.68575570000007</v>
      </c>
      <c r="N1350" s="665">
        <v>40600.823941982657</v>
      </c>
    </row>
    <row r="1351" spans="1:14" ht="14.4" customHeight="1" x14ac:dyDescent="0.3">
      <c r="A1351" s="660" t="s">
        <v>586</v>
      </c>
      <c r="B1351" s="661" t="s">
        <v>587</v>
      </c>
      <c r="C1351" s="662" t="s">
        <v>599</v>
      </c>
      <c r="D1351" s="663" t="s">
        <v>4267</v>
      </c>
      <c r="E1351" s="662" t="s">
        <v>626</v>
      </c>
      <c r="F1351" s="663" t="s">
        <v>4273</v>
      </c>
      <c r="G1351" s="662" t="s">
        <v>665</v>
      </c>
      <c r="H1351" s="662" t="s">
        <v>2343</v>
      </c>
      <c r="I1351" s="662" t="s">
        <v>2343</v>
      </c>
      <c r="J1351" s="662" t="s">
        <v>2032</v>
      </c>
      <c r="K1351" s="662" t="s">
        <v>2344</v>
      </c>
      <c r="L1351" s="664">
        <v>503.14967356377008</v>
      </c>
      <c r="M1351" s="664">
        <v>530.2638809</v>
      </c>
      <c r="N1351" s="665">
        <v>266802.09857749287</v>
      </c>
    </row>
    <row r="1352" spans="1:14" ht="14.4" customHeight="1" x14ac:dyDescent="0.3">
      <c r="A1352" s="660" t="s">
        <v>586</v>
      </c>
      <c r="B1352" s="661" t="s">
        <v>587</v>
      </c>
      <c r="C1352" s="662" t="s">
        <v>599</v>
      </c>
      <c r="D1352" s="663" t="s">
        <v>4267</v>
      </c>
      <c r="E1352" s="662" t="s">
        <v>626</v>
      </c>
      <c r="F1352" s="663" t="s">
        <v>4273</v>
      </c>
      <c r="G1352" s="662" t="s">
        <v>665</v>
      </c>
      <c r="H1352" s="662" t="s">
        <v>2347</v>
      </c>
      <c r="I1352" s="662" t="s">
        <v>2348</v>
      </c>
      <c r="J1352" s="662" t="s">
        <v>2349</v>
      </c>
      <c r="K1352" s="662" t="s">
        <v>2166</v>
      </c>
      <c r="L1352" s="664">
        <v>31.18</v>
      </c>
      <c r="M1352" s="664">
        <v>1</v>
      </c>
      <c r="N1352" s="665">
        <v>31.18</v>
      </c>
    </row>
    <row r="1353" spans="1:14" ht="14.4" customHeight="1" x14ac:dyDescent="0.3">
      <c r="A1353" s="660" t="s">
        <v>586</v>
      </c>
      <c r="B1353" s="661" t="s">
        <v>587</v>
      </c>
      <c r="C1353" s="662" t="s">
        <v>599</v>
      </c>
      <c r="D1353" s="663" t="s">
        <v>4267</v>
      </c>
      <c r="E1353" s="662" t="s">
        <v>626</v>
      </c>
      <c r="F1353" s="663" t="s">
        <v>4273</v>
      </c>
      <c r="G1353" s="662" t="s">
        <v>665</v>
      </c>
      <c r="H1353" s="662" t="s">
        <v>3783</v>
      </c>
      <c r="I1353" s="662" t="s">
        <v>237</v>
      </c>
      <c r="J1353" s="662" t="s">
        <v>3784</v>
      </c>
      <c r="K1353" s="662"/>
      <c r="L1353" s="664">
        <v>175.14969655863001</v>
      </c>
      <c r="M1353" s="664">
        <v>1</v>
      </c>
      <c r="N1353" s="665">
        <v>175.14969655863001</v>
      </c>
    </row>
    <row r="1354" spans="1:14" ht="14.4" customHeight="1" x14ac:dyDescent="0.3">
      <c r="A1354" s="660" t="s">
        <v>586</v>
      </c>
      <c r="B1354" s="661" t="s">
        <v>587</v>
      </c>
      <c r="C1354" s="662" t="s">
        <v>599</v>
      </c>
      <c r="D1354" s="663" t="s">
        <v>4267</v>
      </c>
      <c r="E1354" s="662" t="s">
        <v>626</v>
      </c>
      <c r="F1354" s="663" t="s">
        <v>4273</v>
      </c>
      <c r="G1354" s="662" t="s">
        <v>665</v>
      </c>
      <c r="H1354" s="662" t="s">
        <v>3785</v>
      </c>
      <c r="I1354" s="662" t="s">
        <v>2035</v>
      </c>
      <c r="J1354" s="662" t="s">
        <v>3786</v>
      </c>
      <c r="K1354" s="662" t="s">
        <v>3787</v>
      </c>
      <c r="L1354" s="664">
        <v>6333.2836078431365</v>
      </c>
      <c r="M1354" s="664">
        <v>51</v>
      </c>
      <c r="N1354" s="665">
        <v>322997.46399999998</v>
      </c>
    </row>
    <row r="1355" spans="1:14" ht="14.4" customHeight="1" x14ac:dyDescent="0.3">
      <c r="A1355" s="660" t="s">
        <v>586</v>
      </c>
      <c r="B1355" s="661" t="s">
        <v>587</v>
      </c>
      <c r="C1355" s="662" t="s">
        <v>599</v>
      </c>
      <c r="D1355" s="663" t="s">
        <v>4267</v>
      </c>
      <c r="E1355" s="662" t="s">
        <v>626</v>
      </c>
      <c r="F1355" s="663" t="s">
        <v>4273</v>
      </c>
      <c r="G1355" s="662" t="s">
        <v>665</v>
      </c>
      <c r="H1355" s="662" t="s">
        <v>2354</v>
      </c>
      <c r="I1355" s="662" t="s">
        <v>2354</v>
      </c>
      <c r="J1355" s="662" t="s">
        <v>713</v>
      </c>
      <c r="K1355" s="662" t="s">
        <v>2355</v>
      </c>
      <c r="L1355" s="664">
        <v>59.842816185087997</v>
      </c>
      <c r="M1355" s="664">
        <v>33</v>
      </c>
      <c r="N1355" s="665">
        <v>1974.8129341079039</v>
      </c>
    </row>
    <row r="1356" spans="1:14" ht="14.4" customHeight="1" x14ac:dyDescent="0.3">
      <c r="A1356" s="660" t="s">
        <v>586</v>
      </c>
      <c r="B1356" s="661" t="s">
        <v>587</v>
      </c>
      <c r="C1356" s="662" t="s">
        <v>599</v>
      </c>
      <c r="D1356" s="663" t="s">
        <v>4267</v>
      </c>
      <c r="E1356" s="662" t="s">
        <v>626</v>
      </c>
      <c r="F1356" s="663" t="s">
        <v>4273</v>
      </c>
      <c r="G1356" s="662" t="s">
        <v>665</v>
      </c>
      <c r="H1356" s="662" t="s">
        <v>2360</v>
      </c>
      <c r="I1356" s="662" t="s">
        <v>237</v>
      </c>
      <c r="J1356" s="662" t="s">
        <v>2361</v>
      </c>
      <c r="K1356" s="662"/>
      <c r="L1356" s="664">
        <v>32.965078218405104</v>
      </c>
      <c r="M1356" s="664">
        <v>6</v>
      </c>
      <c r="N1356" s="665">
        <v>197.79046931043064</v>
      </c>
    </row>
    <row r="1357" spans="1:14" ht="14.4" customHeight="1" x14ac:dyDescent="0.3">
      <c r="A1357" s="660" t="s">
        <v>586</v>
      </c>
      <c r="B1357" s="661" t="s">
        <v>587</v>
      </c>
      <c r="C1357" s="662" t="s">
        <v>599</v>
      </c>
      <c r="D1357" s="663" t="s">
        <v>4267</v>
      </c>
      <c r="E1357" s="662" t="s">
        <v>626</v>
      </c>
      <c r="F1357" s="663" t="s">
        <v>4273</v>
      </c>
      <c r="G1357" s="662" t="s">
        <v>665</v>
      </c>
      <c r="H1357" s="662" t="s">
        <v>3788</v>
      </c>
      <c r="I1357" s="662" t="s">
        <v>237</v>
      </c>
      <c r="J1357" s="662" t="s">
        <v>3789</v>
      </c>
      <c r="K1357" s="662"/>
      <c r="L1357" s="664">
        <v>28.009999999999998</v>
      </c>
      <c r="M1357" s="664">
        <v>5</v>
      </c>
      <c r="N1357" s="665">
        <v>140.04999999999998</v>
      </c>
    </row>
    <row r="1358" spans="1:14" ht="14.4" customHeight="1" x14ac:dyDescent="0.3">
      <c r="A1358" s="660" t="s">
        <v>586</v>
      </c>
      <c r="B1358" s="661" t="s">
        <v>587</v>
      </c>
      <c r="C1358" s="662" t="s">
        <v>599</v>
      </c>
      <c r="D1358" s="663" t="s">
        <v>4267</v>
      </c>
      <c r="E1358" s="662" t="s">
        <v>626</v>
      </c>
      <c r="F1358" s="663" t="s">
        <v>4273</v>
      </c>
      <c r="G1358" s="662" t="s">
        <v>665</v>
      </c>
      <c r="H1358" s="662" t="s">
        <v>2362</v>
      </c>
      <c r="I1358" s="662" t="s">
        <v>237</v>
      </c>
      <c r="J1358" s="662" t="s">
        <v>2363</v>
      </c>
      <c r="K1358" s="662" t="s">
        <v>2288</v>
      </c>
      <c r="L1358" s="664">
        <v>407.47956561050256</v>
      </c>
      <c r="M1358" s="664">
        <v>2</v>
      </c>
      <c r="N1358" s="665">
        <v>814.95913122100512</v>
      </c>
    </row>
    <row r="1359" spans="1:14" ht="14.4" customHeight="1" x14ac:dyDescent="0.3">
      <c r="A1359" s="660" t="s">
        <v>586</v>
      </c>
      <c r="B1359" s="661" t="s">
        <v>587</v>
      </c>
      <c r="C1359" s="662" t="s">
        <v>599</v>
      </c>
      <c r="D1359" s="663" t="s">
        <v>4267</v>
      </c>
      <c r="E1359" s="662" t="s">
        <v>626</v>
      </c>
      <c r="F1359" s="663" t="s">
        <v>4273</v>
      </c>
      <c r="G1359" s="662" t="s">
        <v>665</v>
      </c>
      <c r="H1359" s="662" t="s">
        <v>3790</v>
      </c>
      <c r="I1359" s="662" t="s">
        <v>3790</v>
      </c>
      <c r="J1359" s="662" t="s">
        <v>3719</v>
      </c>
      <c r="K1359" s="662" t="s">
        <v>3720</v>
      </c>
      <c r="L1359" s="664">
        <v>4437.5630003139659</v>
      </c>
      <c r="M1359" s="664">
        <v>114</v>
      </c>
      <c r="N1359" s="665">
        <v>505882.18203579215</v>
      </c>
    </row>
    <row r="1360" spans="1:14" ht="14.4" customHeight="1" x14ac:dyDescent="0.3">
      <c r="A1360" s="660" t="s">
        <v>586</v>
      </c>
      <c r="B1360" s="661" t="s">
        <v>587</v>
      </c>
      <c r="C1360" s="662" t="s">
        <v>599</v>
      </c>
      <c r="D1360" s="663" t="s">
        <v>4267</v>
      </c>
      <c r="E1360" s="662" t="s">
        <v>626</v>
      </c>
      <c r="F1360" s="663" t="s">
        <v>4273</v>
      </c>
      <c r="G1360" s="662" t="s">
        <v>665</v>
      </c>
      <c r="H1360" s="662" t="s">
        <v>3791</v>
      </c>
      <c r="I1360" s="662" t="s">
        <v>237</v>
      </c>
      <c r="J1360" s="662" t="s">
        <v>3792</v>
      </c>
      <c r="K1360" s="662"/>
      <c r="L1360" s="664">
        <v>42.409861180732982</v>
      </c>
      <c r="M1360" s="664">
        <v>4</v>
      </c>
      <c r="N1360" s="665">
        <v>169.63944472293193</v>
      </c>
    </row>
    <row r="1361" spans="1:14" ht="14.4" customHeight="1" x14ac:dyDescent="0.3">
      <c r="A1361" s="660" t="s">
        <v>586</v>
      </c>
      <c r="B1361" s="661" t="s">
        <v>587</v>
      </c>
      <c r="C1361" s="662" t="s">
        <v>599</v>
      </c>
      <c r="D1361" s="663" t="s">
        <v>4267</v>
      </c>
      <c r="E1361" s="662" t="s">
        <v>626</v>
      </c>
      <c r="F1361" s="663" t="s">
        <v>4273</v>
      </c>
      <c r="G1361" s="662" t="s">
        <v>665</v>
      </c>
      <c r="H1361" s="662" t="s">
        <v>2364</v>
      </c>
      <c r="I1361" s="662" t="s">
        <v>237</v>
      </c>
      <c r="J1361" s="662" t="s">
        <v>2365</v>
      </c>
      <c r="K1361" s="662"/>
      <c r="L1361" s="664">
        <v>35.152073673144265</v>
      </c>
      <c r="M1361" s="664">
        <v>19</v>
      </c>
      <c r="N1361" s="665">
        <v>667.88939978974099</v>
      </c>
    </row>
    <row r="1362" spans="1:14" ht="14.4" customHeight="1" x14ac:dyDescent="0.3">
      <c r="A1362" s="660" t="s">
        <v>586</v>
      </c>
      <c r="B1362" s="661" t="s">
        <v>587</v>
      </c>
      <c r="C1362" s="662" t="s">
        <v>599</v>
      </c>
      <c r="D1362" s="663" t="s">
        <v>4267</v>
      </c>
      <c r="E1362" s="662" t="s">
        <v>626</v>
      </c>
      <c r="F1362" s="663" t="s">
        <v>4273</v>
      </c>
      <c r="G1362" s="662" t="s">
        <v>665</v>
      </c>
      <c r="H1362" s="662" t="s">
        <v>2366</v>
      </c>
      <c r="I1362" s="662" t="s">
        <v>237</v>
      </c>
      <c r="J1362" s="662" t="s">
        <v>2367</v>
      </c>
      <c r="K1362" s="662"/>
      <c r="L1362" s="664">
        <v>66.38333333333334</v>
      </c>
      <c r="M1362" s="664">
        <v>3</v>
      </c>
      <c r="N1362" s="665">
        <v>199.15000000000003</v>
      </c>
    </row>
    <row r="1363" spans="1:14" ht="14.4" customHeight="1" x14ac:dyDescent="0.3">
      <c r="A1363" s="660" t="s">
        <v>586</v>
      </c>
      <c r="B1363" s="661" t="s">
        <v>587</v>
      </c>
      <c r="C1363" s="662" t="s">
        <v>599</v>
      </c>
      <c r="D1363" s="663" t="s">
        <v>4267</v>
      </c>
      <c r="E1363" s="662" t="s">
        <v>626</v>
      </c>
      <c r="F1363" s="663" t="s">
        <v>4273</v>
      </c>
      <c r="G1363" s="662" t="s">
        <v>665</v>
      </c>
      <c r="H1363" s="662" t="s">
        <v>3793</v>
      </c>
      <c r="I1363" s="662" t="s">
        <v>3794</v>
      </c>
      <c r="J1363" s="662" t="s">
        <v>3594</v>
      </c>
      <c r="K1363" s="662" t="s">
        <v>3595</v>
      </c>
      <c r="L1363" s="664">
        <v>66.453999999999979</v>
      </c>
      <c r="M1363" s="664">
        <v>5</v>
      </c>
      <c r="N1363" s="665">
        <v>332.26999999999992</v>
      </c>
    </row>
    <row r="1364" spans="1:14" ht="14.4" customHeight="1" x14ac:dyDescent="0.3">
      <c r="A1364" s="660" t="s">
        <v>586</v>
      </c>
      <c r="B1364" s="661" t="s">
        <v>587</v>
      </c>
      <c r="C1364" s="662" t="s">
        <v>599</v>
      </c>
      <c r="D1364" s="663" t="s">
        <v>4267</v>
      </c>
      <c r="E1364" s="662" t="s">
        <v>626</v>
      </c>
      <c r="F1364" s="663" t="s">
        <v>4273</v>
      </c>
      <c r="G1364" s="662" t="s">
        <v>665</v>
      </c>
      <c r="H1364" s="662" t="s">
        <v>3795</v>
      </c>
      <c r="I1364" s="662" t="s">
        <v>3796</v>
      </c>
      <c r="J1364" s="662" t="s">
        <v>2093</v>
      </c>
      <c r="K1364" s="662" t="s">
        <v>786</v>
      </c>
      <c r="L1364" s="664">
        <v>138.17971358977158</v>
      </c>
      <c r="M1364" s="664">
        <v>1</v>
      </c>
      <c r="N1364" s="665">
        <v>138.17971358977158</v>
      </c>
    </row>
    <row r="1365" spans="1:14" ht="14.4" customHeight="1" x14ac:dyDescent="0.3">
      <c r="A1365" s="660" t="s">
        <v>586</v>
      </c>
      <c r="B1365" s="661" t="s">
        <v>587</v>
      </c>
      <c r="C1365" s="662" t="s">
        <v>599</v>
      </c>
      <c r="D1365" s="663" t="s">
        <v>4267</v>
      </c>
      <c r="E1365" s="662" t="s">
        <v>626</v>
      </c>
      <c r="F1365" s="663" t="s">
        <v>4273</v>
      </c>
      <c r="G1365" s="662" t="s">
        <v>665</v>
      </c>
      <c r="H1365" s="662" t="s">
        <v>3797</v>
      </c>
      <c r="I1365" s="662" t="s">
        <v>3797</v>
      </c>
      <c r="J1365" s="662" t="s">
        <v>3798</v>
      </c>
      <c r="K1365" s="662" t="s">
        <v>3799</v>
      </c>
      <c r="L1365" s="664">
        <v>838.90999999999985</v>
      </c>
      <c r="M1365" s="664">
        <v>1</v>
      </c>
      <c r="N1365" s="665">
        <v>838.90999999999985</v>
      </c>
    </row>
    <row r="1366" spans="1:14" ht="14.4" customHeight="1" x14ac:dyDescent="0.3">
      <c r="A1366" s="660" t="s">
        <v>586</v>
      </c>
      <c r="B1366" s="661" t="s">
        <v>587</v>
      </c>
      <c r="C1366" s="662" t="s">
        <v>599</v>
      </c>
      <c r="D1366" s="663" t="s">
        <v>4267</v>
      </c>
      <c r="E1366" s="662" t="s">
        <v>626</v>
      </c>
      <c r="F1366" s="663" t="s">
        <v>4273</v>
      </c>
      <c r="G1366" s="662" t="s">
        <v>665</v>
      </c>
      <c r="H1366" s="662" t="s">
        <v>3800</v>
      </c>
      <c r="I1366" s="662" t="s">
        <v>3801</v>
      </c>
      <c r="J1366" s="662" t="s">
        <v>3802</v>
      </c>
      <c r="K1366" s="662" t="s">
        <v>3803</v>
      </c>
      <c r="L1366" s="664">
        <v>110.24</v>
      </c>
      <c r="M1366" s="664">
        <v>2</v>
      </c>
      <c r="N1366" s="665">
        <v>220.48</v>
      </c>
    </row>
    <row r="1367" spans="1:14" ht="14.4" customHeight="1" x14ac:dyDescent="0.3">
      <c r="A1367" s="660" t="s">
        <v>586</v>
      </c>
      <c r="B1367" s="661" t="s">
        <v>587</v>
      </c>
      <c r="C1367" s="662" t="s">
        <v>599</v>
      </c>
      <c r="D1367" s="663" t="s">
        <v>4267</v>
      </c>
      <c r="E1367" s="662" t="s">
        <v>626</v>
      </c>
      <c r="F1367" s="663" t="s">
        <v>4273</v>
      </c>
      <c r="G1367" s="662" t="s">
        <v>665</v>
      </c>
      <c r="H1367" s="662" t="s">
        <v>3804</v>
      </c>
      <c r="I1367" s="662" t="s">
        <v>3805</v>
      </c>
      <c r="J1367" s="662" t="s">
        <v>3806</v>
      </c>
      <c r="K1367" s="662" t="s">
        <v>3807</v>
      </c>
      <c r="L1367" s="664">
        <v>30.589936595101406</v>
      </c>
      <c r="M1367" s="664">
        <v>3</v>
      </c>
      <c r="N1367" s="665">
        <v>91.769809785304219</v>
      </c>
    </row>
    <row r="1368" spans="1:14" ht="14.4" customHeight="1" x14ac:dyDescent="0.3">
      <c r="A1368" s="660" t="s">
        <v>586</v>
      </c>
      <c r="B1368" s="661" t="s">
        <v>587</v>
      </c>
      <c r="C1368" s="662" t="s">
        <v>599</v>
      </c>
      <c r="D1368" s="663" t="s">
        <v>4267</v>
      </c>
      <c r="E1368" s="662" t="s">
        <v>626</v>
      </c>
      <c r="F1368" s="663" t="s">
        <v>4273</v>
      </c>
      <c r="G1368" s="662" t="s">
        <v>665</v>
      </c>
      <c r="H1368" s="662" t="s">
        <v>3808</v>
      </c>
      <c r="I1368" s="662" t="s">
        <v>237</v>
      </c>
      <c r="J1368" s="662" t="s">
        <v>3809</v>
      </c>
      <c r="K1368" s="662"/>
      <c r="L1368" s="664">
        <v>41.449999999999967</v>
      </c>
      <c r="M1368" s="664">
        <v>1</v>
      </c>
      <c r="N1368" s="665">
        <v>41.449999999999967</v>
      </c>
    </row>
    <row r="1369" spans="1:14" ht="14.4" customHeight="1" x14ac:dyDescent="0.3">
      <c r="A1369" s="660" t="s">
        <v>586</v>
      </c>
      <c r="B1369" s="661" t="s">
        <v>587</v>
      </c>
      <c r="C1369" s="662" t="s">
        <v>599</v>
      </c>
      <c r="D1369" s="663" t="s">
        <v>4267</v>
      </c>
      <c r="E1369" s="662" t="s">
        <v>626</v>
      </c>
      <c r="F1369" s="663" t="s">
        <v>4273</v>
      </c>
      <c r="G1369" s="662" t="s">
        <v>665</v>
      </c>
      <c r="H1369" s="662" t="s">
        <v>3810</v>
      </c>
      <c r="I1369" s="662" t="s">
        <v>237</v>
      </c>
      <c r="J1369" s="662" t="s">
        <v>3811</v>
      </c>
      <c r="K1369" s="662"/>
      <c r="L1369" s="664">
        <v>41.449999999999967</v>
      </c>
      <c r="M1369" s="664">
        <v>1</v>
      </c>
      <c r="N1369" s="665">
        <v>41.449999999999967</v>
      </c>
    </row>
    <row r="1370" spans="1:14" ht="14.4" customHeight="1" x14ac:dyDescent="0.3">
      <c r="A1370" s="660" t="s">
        <v>586</v>
      </c>
      <c r="B1370" s="661" t="s">
        <v>587</v>
      </c>
      <c r="C1370" s="662" t="s">
        <v>599</v>
      </c>
      <c r="D1370" s="663" t="s">
        <v>4267</v>
      </c>
      <c r="E1370" s="662" t="s">
        <v>626</v>
      </c>
      <c r="F1370" s="663" t="s">
        <v>4273</v>
      </c>
      <c r="G1370" s="662" t="s">
        <v>665</v>
      </c>
      <c r="H1370" s="662" t="s">
        <v>3812</v>
      </c>
      <c r="I1370" s="662" t="s">
        <v>3812</v>
      </c>
      <c r="J1370" s="662" t="s">
        <v>1238</v>
      </c>
      <c r="K1370" s="662" t="s">
        <v>3813</v>
      </c>
      <c r="L1370" s="664">
        <v>127.62951463342182</v>
      </c>
      <c r="M1370" s="664">
        <v>1</v>
      </c>
      <c r="N1370" s="665">
        <v>127.62951463342182</v>
      </c>
    </row>
    <row r="1371" spans="1:14" ht="14.4" customHeight="1" x14ac:dyDescent="0.3">
      <c r="A1371" s="660" t="s">
        <v>586</v>
      </c>
      <c r="B1371" s="661" t="s">
        <v>587</v>
      </c>
      <c r="C1371" s="662" t="s">
        <v>599</v>
      </c>
      <c r="D1371" s="663" t="s">
        <v>4267</v>
      </c>
      <c r="E1371" s="662" t="s">
        <v>626</v>
      </c>
      <c r="F1371" s="663" t="s">
        <v>4273</v>
      </c>
      <c r="G1371" s="662" t="s">
        <v>665</v>
      </c>
      <c r="H1371" s="662" t="s">
        <v>3814</v>
      </c>
      <c r="I1371" s="662" t="s">
        <v>3815</v>
      </c>
      <c r="J1371" s="662" t="s">
        <v>3816</v>
      </c>
      <c r="K1371" s="662" t="s">
        <v>3817</v>
      </c>
      <c r="L1371" s="664">
        <v>1554.5000000000005</v>
      </c>
      <c r="M1371" s="664">
        <v>1</v>
      </c>
      <c r="N1371" s="665">
        <v>1554.5000000000005</v>
      </c>
    </row>
    <row r="1372" spans="1:14" ht="14.4" customHeight="1" x14ac:dyDescent="0.3">
      <c r="A1372" s="660" t="s">
        <v>586</v>
      </c>
      <c r="B1372" s="661" t="s">
        <v>587</v>
      </c>
      <c r="C1372" s="662" t="s">
        <v>599</v>
      </c>
      <c r="D1372" s="663" t="s">
        <v>4267</v>
      </c>
      <c r="E1372" s="662" t="s">
        <v>626</v>
      </c>
      <c r="F1372" s="663" t="s">
        <v>4273</v>
      </c>
      <c r="G1372" s="662" t="s">
        <v>665</v>
      </c>
      <c r="H1372" s="662" t="s">
        <v>2379</v>
      </c>
      <c r="I1372" s="662" t="s">
        <v>2379</v>
      </c>
      <c r="J1372" s="662" t="s">
        <v>2380</v>
      </c>
      <c r="K1372" s="662" t="s">
        <v>1142</v>
      </c>
      <c r="L1372" s="664">
        <v>44.617003962771768</v>
      </c>
      <c r="M1372" s="664">
        <v>10</v>
      </c>
      <c r="N1372" s="665">
        <v>446.1700396277177</v>
      </c>
    </row>
    <row r="1373" spans="1:14" ht="14.4" customHeight="1" x14ac:dyDescent="0.3">
      <c r="A1373" s="660" t="s">
        <v>586</v>
      </c>
      <c r="B1373" s="661" t="s">
        <v>587</v>
      </c>
      <c r="C1373" s="662" t="s">
        <v>599</v>
      </c>
      <c r="D1373" s="663" t="s">
        <v>4267</v>
      </c>
      <c r="E1373" s="662" t="s">
        <v>626</v>
      </c>
      <c r="F1373" s="663" t="s">
        <v>4273</v>
      </c>
      <c r="G1373" s="662" t="s">
        <v>665</v>
      </c>
      <c r="H1373" s="662" t="s">
        <v>2381</v>
      </c>
      <c r="I1373" s="662" t="s">
        <v>2381</v>
      </c>
      <c r="J1373" s="662" t="s">
        <v>2380</v>
      </c>
      <c r="K1373" s="662" t="s">
        <v>1869</v>
      </c>
      <c r="L1373" s="664">
        <v>114.99993141932397</v>
      </c>
      <c r="M1373" s="664">
        <v>6</v>
      </c>
      <c r="N1373" s="665">
        <v>689.99958851594386</v>
      </c>
    </row>
    <row r="1374" spans="1:14" ht="14.4" customHeight="1" x14ac:dyDescent="0.3">
      <c r="A1374" s="660" t="s">
        <v>586</v>
      </c>
      <c r="B1374" s="661" t="s">
        <v>587</v>
      </c>
      <c r="C1374" s="662" t="s">
        <v>599</v>
      </c>
      <c r="D1374" s="663" t="s">
        <v>4267</v>
      </c>
      <c r="E1374" s="662" t="s">
        <v>626</v>
      </c>
      <c r="F1374" s="663" t="s">
        <v>4273</v>
      </c>
      <c r="G1374" s="662" t="s">
        <v>665</v>
      </c>
      <c r="H1374" s="662" t="s">
        <v>3818</v>
      </c>
      <c r="I1374" s="662" t="s">
        <v>237</v>
      </c>
      <c r="J1374" s="662" t="s">
        <v>3819</v>
      </c>
      <c r="K1374" s="662"/>
      <c r="L1374" s="664">
        <v>98.13107009400953</v>
      </c>
      <c r="M1374" s="664">
        <v>5</v>
      </c>
      <c r="N1374" s="665">
        <v>490.65535047004767</v>
      </c>
    </row>
    <row r="1375" spans="1:14" ht="14.4" customHeight="1" x14ac:dyDescent="0.3">
      <c r="A1375" s="660" t="s">
        <v>586</v>
      </c>
      <c r="B1375" s="661" t="s">
        <v>587</v>
      </c>
      <c r="C1375" s="662" t="s">
        <v>599</v>
      </c>
      <c r="D1375" s="663" t="s">
        <v>4267</v>
      </c>
      <c r="E1375" s="662" t="s">
        <v>626</v>
      </c>
      <c r="F1375" s="663" t="s">
        <v>4273</v>
      </c>
      <c r="G1375" s="662" t="s">
        <v>665</v>
      </c>
      <c r="H1375" s="662" t="s">
        <v>2397</v>
      </c>
      <c r="I1375" s="662" t="s">
        <v>2035</v>
      </c>
      <c r="J1375" s="662" t="s">
        <v>2398</v>
      </c>
      <c r="K1375" s="662" t="s">
        <v>2258</v>
      </c>
      <c r="L1375" s="664">
        <v>6004.22</v>
      </c>
      <c r="M1375" s="664">
        <v>2.202</v>
      </c>
      <c r="N1375" s="665">
        <v>13221.292440000001</v>
      </c>
    </row>
    <row r="1376" spans="1:14" ht="14.4" customHeight="1" x14ac:dyDescent="0.3">
      <c r="A1376" s="660" t="s">
        <v>586</v>
      </c>
      <c r="B1376" s="661" t="s">
        <v>587</v>
      </c>
      <c r="C1376" s="662" t="s">
        <v>599</v>
      </c>
      <c r="D1376" s="663" t="s">
        <v>4267</v>
      </c>
      <c r="E1376" s="662" t="s">
        <v>626</v>
      </c>
      <c r="F1376" s="663" t="s">
        <v>4273</v>
      </c>
      <c r="G1376" s="662" t="s">
        <v>665</v>
      </c>
      <c r="H1376" s="662" t="s">
        <v>3820</v>
      </c>
      <c r="I1376" s="662" t="s">
        <v>237</v>
      </c>
      <c r="J1376" s="662" t="s">
        <v>3821</v>
      </c>
      <c r="K1376" s="662"/>
      <c r="L1376" s="664">
        <v>34.129923800323084</v>
      </c>
      <c r="M1376" s="664">
        <v>3</v>
      </c>
      <c r="N1376" s="665">
        <v>102.38977140096925</v>
      </c>
    </row>
    <row r="1377" spans="1:14" ht="14.4" customHeight="1" x14ac:dyDescent="0.3">
      <c r="A1377" s="660" t="s">
        <v>586</v>
      </c>
      <c r="B1377" s="661" t="s">
        <v>587</v>
      </c>
      <c r="C1377" s="662" t="s">
        <v>599</v>
      </c>
      <c r="D1377" s="663" t="s">
        <v>4267</v>
      </c>
      <c r="E1377" s="662" t="s">
        <v>626</v>
      </c>
      <c r="F1377" s="663" t="s">
        <v>4273</v>
      </c>
      <c r="G1377" s="662" t="s">
        <v>665</v>
      </c>
      <c r="H1377" s="662" t="s">
        <v>3822</v>
      </c>
      <c r="I1377" s="662" t="s">
        <v>237</v>
      </c>
      <c r="J1377" s="662" t="s">
        <v>3823</v>
      </c>
      <c r="K1377" s="662"/>
      <c r="L1377" s="664">
        <v>36.569999999999993</v>
      </c>
      <c r="M1377" s="664">
        <v>1</v>
      </c>
      <c r="N1377" s="665">
        <v>36.569999999999993</v>
      </c>
    </row>
    <row r="1378" spans="1:14" ht="14.4" customHeight="1" x14ac:dyDescent="0.3">
      <c r="A1378" s="660" t="s">
        <v>586</v>
      </c>
      <c r="B1378" s="661" t="s">
        <v>587</v>
      </c>
      <c r="C1378" s="662" t="s">
        <v>599</v>
      </c>
      <c r="D1378" s="663" t="s">
        <v>4267</v>
      </c>
      <c r="E1378" s="662" t="s">
        <v>626</v>
      </c>
      <c r="F1378" s="663" t="s">
        <v>4273</v>
      </c>
      <c r="G1378" s="662" t="s">
        <v>665</v>
      </c>
      <c r="H1378" s="662" t="s">
        <v>3824</v>
      </c>
      <c r="I1378" s="662" t="s">
        <v>237</v>
      </c>
      <c r="J1378" s="662" t="s">
        <v>3825</v>
      </c>
      <c r="K1378" s="662"/>
      <c r="L1378" s="664">
        <v>36.569999999999993</v>
      </c>
      <c r="M1378" s="664">
        <v>1</v>
      </c>
      <c r="N1378" s="665">
        <v>36.569999999999993</v>
      </c>
    </row>
    <row r="1379" spans="1:14" ht="14.4" customHeight="1" x14ac:dyDescent="0.3">
      <c r="A1379" s="660" t="s">
        <v>586</v>
      </c>
      <c r="B1379" s="661" t="s">
        <v>587</v>
      </c>
      <c r="C1379" s="662" t="s">
        <v>599</v>
      </c>
      <c r="D1379" s="663" t="s">
        <v>4267</v>
      </c>
      <c r="E1379" s="662" t="s">
        <v>626</v>
      </c>
      <c r="F1379" s="663" t="s">
        <v>4273</v>
      </c>
      <c r="G1379" s="662" t="s">
        <v>665</v>
      </c>
      <c r="H1379" s="662" t="s">
        <v>2408</v>
      </c>
      <c r="I1379" s="662" t="s">
        <v>237</v>
      </c>
      <c r="J1379" s="662" t="s">
        <v>2409</v>
      </c>
      <c r="K1379" s="662"/>
      <c r="L1379" s="664">
        <v>35.950000000000003</v>
      </c>
      <c r="M1379" s="664">
        <v>1</v>
      </c>
      <c r="N1379" s="665">
        <v>35.950000000000003</v>
      </c>
    </row>
    <row r="1380" spans="1:14" ht="14.4" customHeight="1" x14ac:dyDescent="0.3">
      <c r="A1380" s="660" t="s">
        <v>586</v>
      </c>
      <c r="B1380" s="661" t="s">
        <v>587</v>
      </c>
      <c r="C1380" s="662" t="s">
        <v>599</v>
      </c>
      <c r="D1380" s="663" t="s">
        <v>4267</v>
      </c>
      <c r="E1380" s="662" t="s">
        <v>626</v>
      </c>
      <c r="F1380" s="663" t="s">
        <v>4273</v>
      </c>
      <c r="G1380" s="662" t="s">
        <v>665</v>
      </c>
      <c r="H1380" s="662" t="s">
        <v>3826</v>
      </c>
      <c r="I1380" s="662" t="s">
        <v>3827</v>
      </c>
      <c r="J1380" s="662" t="s">
        <v>3828</v>
      </c>
      <c r="K1380" s="662" t="s">
        <v>1598</v>
      </c>
      <c r="L1380" s="664">
        <v>38.389998768215854</v>
      </c>
      <c r="M1380" s="664">
        <v>1</v>
      </c>
      <c r="N1380" s="665">
        <v>38.389998768215854</v>
      </c>
    </row>
    <row r="1381" spans="1:14" ht="14.4" customHeight="1" x14ac:dyDescent="0.3">
      <c r="A1381" s="660" t="s">
        <v>586</v>
      </c>
      <c r="B1381" s="661" t="s">
        <v>587</v>
      </c>
      <c r="C1381" s="662" t="s">
        <v>599</v>
      </c>
      <c r="D1381" s="663" t="s">
        <v>4267</v>
      </c>
      <c r="E1381" s="662" t="s">
        <v>626</v>
      </c>
      <c r="F1381" s="663" t="s">
        <v>4273</v>
      </c>
      <c r="G1381" s="662" t="s">
        <v>665</v>
      </c>
      <c r="H1381" s="662" t="s">
        <v>3829</v>
      </c>
      <c r="I1381" s="662" t="s">
        <v>237</v>
      </c>
      <c r="J1381" s="662" t="s">
        <v>3830</v>
      </c>
      <c r="K1381" s="662"/>
      <c r="L1381" s="664">
        <v>2447.154</v>
      </c>
      <c r="M1381" s="664">
        <v>10</v>
      </c>
      <c r="N1381" s="665">
        <v>24471.54</v>
      </c>
    </row>
    <row r="1382" spans="1:14" ht="14.4" customHeight="1" x14ac:dyDescent="0.3">
      <c r="A1382" s="660" t="s">
        <v>586</v>
      </c>
      <c r="B1382" s="661" t="s">
        <v>587</v>
      </c>
      <c r="C1382" s="662" t="s">
        <v>599</v>
      </c>
      <c r="D1382" s="663" t="s">
        <v>4267</v>
      </c>
      <c r="E1382" s="662" t="s">
        <v>626</v>
      </c>
      <c r="F1382" s="663" t="s">
        <v>4273</v>
      </c>
      <c r="G1382" s="662" t="s">
        <v>665</v>
      </c>
      <c r="H1382" s="662" t="s">
        <v>2415</v>
      </c>
      <c r="I1382" s="662" t="s">
        <v>2416</v>
      </c>
      <c r="J1382" s="662" t="s">
        <v>2417</v>
      </c>
      <c r="K1382" s="662" t="s">
        <v>2418</v>
      </c>
      <c r="L1382" s="664">
        <v>3449.8499999999985</v>
      </c>
      <c r="M1382" s="664">
        <v>1</v>
      </c>
      <c r="N1382" s="665">
        <v>3449.8499999999985</v>
      </c>
    </row>
    <row r="1383" spans="1:14" ht="14.4" customHeight="1" x14ac:dyDescent="0.3">
      <c r="A1383" s="660" t="s">
        <v>586</v>
      </c>
      <c r="B1383" s="661" t="s">
        <v>587</v>
      </c>
      <c r="C1383" s="662" t="s">
        <v>599</v>
      </c>
      <c r="D1383" s="663" t="s">
        <v>4267</v>
      </c>
      <c r="E1383" s="662" t="s">
        <v>626</v>
      </c>
      <c r="F1383" s="663" t="s">
        <v>4273</v>
      </c>
      <c r="G1383" s="662" t="s">
        <v>665</v>
      </c>
      <c r="H1383" s="662" t="s">
        <v>3831</v>
      </c>
      <c r="I1383" s="662" t="s">
        <v>237</v>
      </c>
      <c r="J1383" s="662" t="s">
        <v>3832</v>
      </c>
      <c r="K1383" s="662"/>
      <c r="L1383" s="664">
        <v>20.369999999999997</v>
      </c>
      <c r="M1383" s="664">
        <v>3</v>
      </c>
      <c r="N1383" s="665">
        <v>61.109999999999992</v>
      </c>
    </row>
    <row r="1384" spans="1:14" ht="14.4" customHeight="1" x14ac:dyDescent="0.3">
      <c r="A1384" s="660" t="s">
        <v>586</v>
      </c>
      <c r="B1384" s="661" t="s">
        <v>587</v>
      </c>
      <c r="C1384" s="662" t="s">
        <v>599</v>
      </c>
      <c r="D1384" s="663" t="s">
        <v>4267</v>
      </c>
      <c r="E1384" s="662" t="s">
        <v>626</v>
      </c>
      <c r="F1384" s="663" t="s">
        <v>4273</v>
      </c>
      <c r="G1384" s="662" t="s">
        <v>665</v>
      </c>
      <c r="H1384" s="662" t="s">
        <v>2422</v>
      </c>
      <c r="I1384" s="662" t="s">
        <v>2423</v>
      </c>
      <c r="J1384" s="662" t="s">
        <v>2424</v>
      </c>
      <c r="K1384" s="662" t="s">
        <v>1501</v>
      </c>
      <c r="L1384" s="664">
        <v>8.9697540713933215</v>
      </c>
      <c r="M1384" s="664">
        <v>720</v>
      </c>
      <c r="N1384" s="665">
        <v>6458.222931403192</v>
      </c>
    </row>
    <row r="1385" spans="1:14" ht="14.4" customHeight="1" x14ac:dyDescent="0.3">
      <c r="A1385" s="660" t="s">
        <v>586</v>
      </c>
      <c r="B1385" s="661" t="s">
        <v>587</v>
      </c>
      <c r="C1385" s="662" t="s">
        <v>599</v>
      </c>
      <c r="D1385" s="663" t="s">
        <v>4267</v>
      </c>
      <c r="E1385" s="662" t="s">
        <v>626</v>
      </c>
      <c r="F1385" s="663" t="s">
        <v>4273</v>
      </c>
      <c r="G1385" s="662" t="s">
        <v>665</v>
      </c>
      <c r="H1385" s="662" t="s">
        <v>3833</v>
      </c>
      <c r="I1385" s="662" t="s">
        <v>237</v>
      </c>
      <c r="J1385" s="662" t="s">
        <v>3834</v>
      </c>
      <c r="K1385" s="662" t="s">
        <v>3835</v>
      </c>
      <c r="L1385" s="664">
        <v>49.997291666666662</v>
      </c>
      <c r="M1385" s="664">
        <v>5</v>
      </c>
      <c r="N1385" s="665">
        <v>249.9864583333333</v>
      </c>
    </row>
    <row r="1386" spans="1:14" ht="14.4" customHeight="1" x14ac:dyDescent="0.3">
      <c r="A1386" s="660" t="s">
        <v>586</v>
      </c>
      <c r="B1386" s="661" t="s">
        <v>587</v>
      </c>
      <c r="C1386" s="662" t="s">
        <v>599</v>
      </c>
      <c r="D1386" s="663" t="s">
        <v>4267</v>
      </c>
      <c r="E1386" s="662" t="s">
        <v>626</v>
      </c>
      <c r="F1386" s="663" t="s">
        <v>4273</v>
      </c>
      <c r="G1386" s="662" t="s">
        <v>665</v>
      </c>
      <c r="H1386" s="662" t="s">
        <v>2431</v>
      </c>
      <c r="I1386" s="662" t="s">
        <v>2431</v>
      </c>
      <c r="J1386" s="662" t="s">
        <v>2432</v>
      </c>
      <c r="K1386" s="662" t="s">
        <v>2433</v>
      </c>
      <c r="L1386" s="664">
        <v>76.644975369417523</v>
      </c>
      <c r="M1386" s="664">
        <v>6</v>
      </c>
      <c r="N1386" s="665">
        <v>459.86985221650514</v>
      </c>
    </row>
    <row r="1387" spans="1:14" ht="14.4" customHeight="1" x14ac:dyDescent="0.3">
      <c r="A1387" s="660" t="s">
        <v>586</v>
      </c>
      <c r="B1387" s="661" t="s">
        <v>587</v>
      </c>
      <c r="C1387" s="662" t="s">
        <v>599</v>
      </c>
      <c r="D1387" s="663" t="s">
        <v>4267</v>
      </c>
      <c r="E1387" s="662" t="s">
        <v>626</v>
      </c>
      <c r="F1387" s="663" t="s">
        <v>4273</v>
      </c>
      <c r="G1387" s="662" t="s">
        <v>665</v>
      </c>
      <c r="H1387" s="662" t="s">
        <v>3836</v>
      </c>
      <c r="I1387" s="662" t="s">
        <v>3837</v>
      </c>
      <c r="J1387" s="662" t="s">
        <v>2050</v>
      </c>
      <c r="K1387" s="662" t="s">
        <v>2168</v>
      </c>
      <c r="L1387" s="664">
        <v>258.16096554140262</v>
      </c>
      <c r="M1387" s="664">
        <v>11.170503499999999</v>
      </c>
      <c r="N1387" s="665">
        <v>2883.7879691436169</v>
      </c>
    </row>
    <row r="1388" spans="1:14" ht="14.4" customHeight="1" x14ac:dyDescent="0.3">
      <c r="A1388" s="660" t="s">
        <v>586</v>
      </c>
      <c r="B1388" s="661" t="s">
        <v>587</v>
      </c>
      <c r="C1388" s="662" t="s">
        <v>599</v>
      </c>
      <c r="D1388" s="663" t="s">
        <v>4267</v>
      </c>
      <c r="E1388" s="662" t="s">
        <v>626</v>
      </c>
      <c r="F1388" s="663" t="s">
        <v>4273</v>
      </c>
      <c r="G1388" s="662" t="s">
        <v>665</v>
      </c>
      <c r="H1388" s="662" t="s">
        <v>2437</v>
      </c>
      <c r="I1388" s="662" t="s">
        <v>2437</v>
      </c>
      <c r="J1388" s="662" t="s">
        <v>2438</v>
      </c>
      <c r="K1388" s="662" t="s">
        <v>1118</v>
      </c>
      <c r="L1388" s="664">
        <v>105.32</v>
      </c>
      <c r="M1388" s="664">
        <v>2</v>
      </c>
      <c r="N1388" s="665">
        <v>210.64</v>
      </c>
    </row>
    <row r="1389" spans="1:14" ht="14.4" customHeight="1" x14ac:dyDescent="0.3">
      <c r="A1389" s="660" t="s">
        <v>586</v>
      </c>
      <c r="B1389" s="661" t="s">
        <v>587</v>
      </c>
      <c r="C1389" s="662" t="s">
        <v>599</v>
      </c>
      <c r="D1389" s="663" t="s">
        <v>4267</v>
      </c>
      <c r="E1389" s="662" t="s">
        <v>626</v>
      </c>
      <c r="F1389" s="663" t="s">
        <v>4273</v>
      </c>
      <c r="G1389" s="662" t="s">
        <v>665</v>
      </c>
      <c r="H1389" s="662" t="s">
        <v>3838</v>
      </c>
      <c r="I1389" s="662" t="s">
        <v>3838</v>
      </c>
      <c r="J1389" s="662" t="s">
        <v>3594</v>
      </c>
      <c r="K1389" s="662" t="s">
        <v>3595</v>
      </c>
      <c r="L1389" s="664">
        <v>55.29</v>
      </c>
      <c r="M1389" s="664">
        <v>3</v>
      </c>
      <c r="N1389" s="665">
        <v>165.87</v>
      </c>
    </row>
    <row r="1390" spans="1:14" ht="14.4" customHeight="1" x14ac:dyDescent="0.3">
      <c r="A1390" s="660" t="s">
        <v>586</v>
      </c>
      <c r="B1390" s="661" t="s">
        <v>587</v>
      </c>
      <c r="C1390" s="662" t="s">
        <v>599</v>
      </c>
      <c r="D1390" s="663" t="s">
        <v>4267</v>
      </c>
      <c r="E1390" s="662" t="s">
        <v>626</v>
      </c>
      <c r="F1390" s="663" t="s">
        <v>4273</v>
      </c>
      <c r="G1390" s="662" t="s">
        <v>665</v>
      </c>
      <c r="H1390" s="662" t="s">
        <v>3839</v>
      </c>
      <c r="I1390" s="662" t="s">
        <v>237</v>
      </c>
      <c r="J1390" s="662" t="s">
        <v>3840</v>
      </c>
      <c r="K1390" s="662"/>
      <c r="L1390" s="664">
        <v>20.319954018957958</v>
      </c>
      <c r="M1390" s="664">
        <v>3</v>
      </c>
      <c r="N1390" s="665">
        <v>60.959862056873874</v>
      </c>
    </row>
    <row r="1391" spans="1:14" ht="14.4" customHeight="1" x14ac:dyDescent="0.3">
      <c r="A1391" s="660" t="s">
        <v>586</v>
      </c>
      <c r="B1391" s="661" t="s">
        <v>587</v>
      </c>
      <c r="C1391" s="662" t="s">
        <v>599</v>
      </c>
      <c r="D1391" s="663" t="s">
        <v>4267</v>
      </c>
      <c r="E1391" s="662" t="s">
        <v>626</v>
      </c>
      <c r="F1391" s="663" t="s">
        <v>4273</v>
      </c>
      <c r="G1391" s="662" t="s">
        <v>665</v>
      </c>
      <c r="H1391" s="662" t="s">
        <v>3841</v>
      </c>
      <c r="I1391" s="662" t="s">
        <v>237</v>
      </c>
      <c r="J1391" s="662" t="s">
        <v>3842</v>
      </c>
      <c r="K1391" s="662"/>
      <c r="L1391" s="664">
        <v>36.260000000000005</v>
      </c>
      <c r="M1391" s="664">
        <v>2</v>
      </c>
      <c r="N1391" s="665">
        <v>72.52000000000001</v>
      </c>
    </row>
    <row r="1392" spans="1:14" ht="14.4" customHeight="1" x14ac:dyDescent="0.3">
      <c r="A1392" s="660" t="s">
        <v>586</v>
      </c>
      <c r="B1392" s="661" t="s">
        <v>587</v>
      </c>
      <c r="C1392" s="662" t="s">
        <v>599</v>
      </c>
      <c r="D1392" s="663" t="s">
        <v>4267</v>
      </c>
      <c r="E1392" s="662" t="s">
        <v>626</v>
      </c>
      <c r="F1392" s="663" t="s">
        <v>4273</v>
      </c>
      <c r="G1392" s="662" t="s">
        <v>2441</v>
      </c>
      <c r="H1392" s="662" t="s">
        <v>2442</v>
      </c>
      <c r="I1392" s="662" t="s">
        <v>2442</v>
      </c>
      <c r="J1392" s="662" t="s">
        <v>2443</v>
      </c>
      <c r="K1392" s="662" t="s">
        <v>2444</v>
      </c>
      <c r="L1392" s="664">
        <v>8.1500187306131</v>
      </c>
      <c r="M1392" s="664">
        <v>1</v>
      </c>
      <c r="N1392" s="665">
        <v>8.1500187306131</v>
      </c>
    </row>
    <row r="1393" spans="1:14" ht="14.4" customHeight="1" x14ac:dyDescent="0.3">
      <c r="A1393" s="660" t="s">
        <v>586</v>
      </c>
      <c r="B1393" s="661" t="s">
        <v>587</v>
      </c>
      <c r="C1393" s="662" t="s">
        <v>599</v>
      </c>
      <c r="D1393" s="663" t="s">
        <v>4267</v>
      </c>
      <c r="E1393" s="662" t="s">
        <v>626</v>
      </c>
      <c r="F1393" s="663" t="s">
        <v>4273</v>
      </c>
      <c r="G1393" s="662" t="s">
        <v>2441</v>
      </c>
      <c r="H1393" s="662" t="s">
        <v>2445</v>
      </c>
      <c r="I1393" s="662" t="s">
        <v>2445</v>
      </c>
      <c r="J1393" s="662" t="s">
        <v>2446</v>
      </c>
      <c r="K1393" s="662" t="s">
        <v>2447</v>
      </c>
      <c r="L1393" s="664">
        <v>24.35</v>
      </c>
      <c r="M1393" s="664">
        <v>1</v>
      </c>
      <c r="N1393" s="665">
        <v>24.35</v>
      </c>
    </row>
    <row r="1394" spans="1:14" ht="14.4" customHeight="1" x14ac:dyDescent="0.3">
      <c r="A1394" s="660" t="s">
        <v>586</v>
      </c>
      <c r="B1394" s="661" t="s">
        <v>587</v>
      </c>
      <c r="C1394" s="662" t="s">
        <v>599</v>
      </c>
      <c r="D1394" s="663" t="s">
        <v>4267</v>
      </c>
      <c r="E1394" s="662" t="s">
        <v>626</v>
      </c>
      <c r="F1394" s="663" t="s">
        <v>4273</v>
      </c>
      <c r="G1394" s="662" t="s">
        <v>2441</v>
      </c>
      <c r="H1394" s="662" t="s">
        <v>2451</v>
      </c>
      <c r="I1394" s="662" t="s">
        <v>2452</v>
      </c>
      <c r="J1394" s="662" t="s">
        <v>2453</v>
      </c>
      <c r="K1394" s="662" t="s">
        <v>2454</v>
      </c>
      <c r="L1394" s="664">
        <v>207.65662594939312</v>
      </c>
      <c r="M1394" s="664">
        <v>18</v>
      </c>
      <c r="N1394" s="665">
        <v>3737.8192670890762</v>
      </c>
    </row>
    <row r="1395" spans="1:14" ht="14.4" customHeight="1" x14ac:dyDescent="0.3">
      <c r="A1395" s="660" t="s">
        <v>586</v>
      </c>
      <c r="B1395" s="661" t="s">
        <v>587</v>
      </c>
      <c r="C1395" s="662" t="s">
        <v>599</v>
      </c>
      <c r="D1395" s="663" t="s">
        <v>4267</v>
      </c>
      <c r="E1395" s="662" t="s">
        <v>626</v>
      </c>
      <c r="F1395" s="663" t="s">
        <v>4273</v>
      </c>
      <c r="G1395" s="662" t="s">
        <v>2441</v>
      </c>
      <c r="H1395" s="662" t="s">
        <v>2455</v>
      </c>
      <c r="I1395" s="662" t="s">
        <v>2456</v>
      </c>
      <c r="J1395" s="662" t="s">
        <v>2457</v>
      </c>
      <c r="K1395" s="662" t="s">
        <v>2458</v>
      </c>
      <c r="L1395" s="664">
        <v>36.402739259942308</v>
      </c>
      <c r="M1395" s="664">
        <v>180</v>
      </c>
      <c r="N1395" s="665">
        <v>6552.493066789616</v>
      </c>
    </row>
    <row r="1396" spans="1:14" ht="14.4" customHeight="1" x14ac:dyDescent="0.3">
      <c r="A1396" s="660" t="s">
        <v>586</v>
      </c>
      <c r="B1396" s="661" t="s">
        <v>587</v>
      </c>
      <c r="C1396" s="662" t="s">
        <v>599</v>
      </c>
      <c r="D1396" s="663" t="s">
        <v>4267</v>
      </c>
      <c r="E1396" s="662" t="s">
        <v>626</v>
      </c>
      <c r="F1396" s="663" t="s">
        <v>4273</v>
      </c>
      <c r="G1396" s="662" t="s">
        <v>2441</v>
      </c>
      <c r="H1396" s="662" t="s">
        <v>2459</v>
      </c>
      <c r="I1396" s="662" t="s">
        <v>2460</v>
      </c>
      <c r="J1396" s="662" t="s">
        <v>812</v>
      </c>
      <c r="K1396" s="662" t="s">
        <v>2461</v>
      </c>
      <c r="L1396" s="664">
        <v>122.01655534189142</v>
      </c>
      <c r="M1396" s="664">
        <v>19</v>
      </c>
      <c r="N1396" s="665">
        <v>2318.3145514959369</v>
      </c>
    </row>
    <row r="1397" spans="1:14" ht="14.4" customHeight="1" x14ac:dyDescent="0.3">
      <c r="A1397" s="660" t="s">
        <v>586</v>
      </c>
      <c r="B1397" s="661" t="s">
        <v>587</v>
      </c>
      <c r="C1397" s="662" t="s">
        <v>599</v>
      </c>
      <c r="D1397" s="663" t="s">
        <v>4267</v>
      </c>
      <c r="E1397" s="662" t="s">
        <v>626</v>
      </c>
      <c r="F1397" s="663" t="s">
        <v>4273</v>
      </c>
      <c r="G1397" s="662" t="s">
        <v>2441</v>
      </c>
      <c r="H1397" s="662" t="s">
        <v>3843</v>
      </c>
      <c r="I1397" s="662" t="s">
        <v>3844</v>
      </c>
      <c r="J1397" s="662" t="s">
        <v>2601</v>
      </c>
      <c r="K1397" s="662" t="s">
        <v>3845</v>
      </c>
      <c r="L1397" s="664">
        <v>47.329999999999984</v>
      </c>
      <c r="M1397" s="664">
        <v>2</v>
      </c>
      <c r="N1397" s="665">
        <v>94.659999999999968</v>
      </c>
    </row>
    <row r="1398" spans="1:14" ht="14.4" customHeight="1" x14ac:dyDescent="0.3">
      <c r="A1398" s="660" t="s">
        <v>586</v>
      </c>
      <c r="B1398" s="661" t="s">
        <v>587</v>
      </c>
      <c r="C1398" s="662" t="s">
        <v>599</v>
      </c>
      <c r="D1398" s="663" t="s">
        <v>4267</v>
      </c>
      <c r="E1398" s="662" t="s">
        <v>626</v>
      </c>
      <c r="F1398" s="663" t="s">
        <v>4273</v>
      </c>
      <c r="G1398" s="662" t="s">
        <v>2441</v>
      </c>
      <c r="H1398" s="662" t="s">
        <v>3846</v>
      </c>
      <c r="I1398" s="662" t="s">
        <v>3847</v>
      </c>
      <c r="J1398" s="662" t="s">
        <v>3848</v>
      </c>
      <c r="K1398" s="662" t="s">
        <v>3849</v>
      </c>
      <c r="L1398" s="664">
        <v>103.42023768343641</v>
      </c>
      <c r="M1398" s="664">
        <v>1</v>
      </c>
      <c r="N1398" s="665">
        <v>103.42023768343641</v>
      </c>
    </row>
    <row r="1399" spans="1:14" ht="14.4" customHeight="1" x14ac:dyDescent="0.3">
      <c r="A1399" s="660" t="s">
        <v>586</v>
      </c>
      <c r="B1399" s="661" t="s">
        <v>587</v>
      </c>
      <c r="C1399" s="662" t="s">
        <v>599</v>
      </c>
      <c r="D1399" s="663" t="s">
        <v>4267</v>
      </c>
      <c r="E1399" s="662" t="s">
        <v>626</v>
      </c>
      <c r="F1399" s="663" t="s">
        <v>4273</v>
      </c>
      <c r="G1399" s="662" t="s">
        <v>2441</v>
      </c>
      <c r="H1399" s="662" t="s">
        <v>2473</v>
      </c>
      <c r="I1399" s="662" t="s">
        <v>2474</v>
      </c>
      <c r="J1399" s="662" t="s">
        <v>2475</v>
      </c>
      <c r="K1399" s="662" t="s">
        <v>2476</v>
      </c>
      <c r="L1399" s="664">
        <v>328.86039270051577</v>
      </c>
      <c r="M1399" s="664">
        <v>16</v>
      </c>
      <c r="N1399" s="665">
        <v>5261.7662832082524</v>
      </c>
    </row>
    <row r="1400" spans="1:14" ht="14.4" customHeight="1" x14ac:dyDescent="0.3">
      <c r="A1400" s="660" t="s">
        <v>586</v>
      </c>
      <c r="B1400" s="661" t="s">
        <v>587</v>
      </c>
      <c r="C1400" s="662" t="s">
        <v>599</v>
      </c>
      <c r="D1400" s="663" t="s">
        <v>4267</v>
      </c>
      <c r="E1400" s="662" t="s">
        <v>626</v>
      </c>
      <c r="F1400" s="663" t="s">
        <v>4273</v>
      </c>
      <c r="G1400" s="662" t="s">
        <v>2441</v>
      </c>
      <c r="H1400" s="662" t="s">
        <v>2477</v>
      </c>
      <c r="I1400" s="662" t="s">
        <v>2478</v>
      </c>
      <c r="J1400" s="662" t="s">
        <v>2479</v>
      </c>
      <c r="K1400" s="662" t="s">
        <v>2480</v>
      </c>
      <c r="L1400" s="664">
        <v>492.20023336928392</v>
      </c>
      <c r="M1400" s="664">
        <v>74</v>
      </c>
      <c r="N1400" s="665">
        <v>36422.81726932701</v>
      </c>
    </row>
    <row r="1401" spans="1:14" ht="14.4" customHeight="1" x14ac:dyDescent="0.3">
      <c r="A1401" s="660" t="s">
        <v>586</v>
      </c>
      <c r="B1401" s="661" t="s">
        <v>587</v>
      </c>
      <c r="C1401" s="662" t="s">
        <v>599</v>
      </c>
      <c r="D1401" s="663" t="s">
        <v>4267</v>
      </c>
      <c r="E1401" s="662" t="s">
        <v>626</v>
      </c>
      <c r="F1401" s="663" t="s">
        <v>4273</v>
      </c>
      <c r="G1401" s="662" t="s">
        <v>2441</v>
      </c>
      <c r="H1401" s="662" t="s">
        <v>2481</v>
      </c>
      <c r="I1401" s="662" t="s">
        <v>2482</v>
      </c>
      <c r="J1401" s="662" t="s">
        <v>2479</v>
      </c>
      <c r="K1401" s="662" t="s">
        <v>2483</v>
      </c>
      <c r="L1401" s="664">
        <v>942.99909827427473</v>
      </c>
      <c r="M1401" s="664">
        <v>12</v>
      </c>
      <c r="N1401" s="665">
        <v>11315.989179291297</v>
      </c>
    </row>
    <row r="1402" spans="1:14" ht="14.4" customHeight="1" x14ac:dyDescent="0.3">
      <c r="A1402" s="660" t="s">
        <v>586</v>
      </c>
      <c r="B1402" s="661" t="s">
        <v>587</v>
      </c>
      <c r="C1402" s="662" t="s">
        <v>599</v>
      </c>
      <c r="D1402" s="663" t="s">
        <v>4267</v>
      </c>
      <c r="E1402" s="662" t="s">
        <v>626</v>
      </c>
      <c r="F1402" s="663" t="s">
        <v>4273</v>
      </c>
      <c r="G1402" s="662" t="s">
        <v>2441</v>
      </c>
      <c r="H1402" s="662" t="s">
        <v>2484</v>
      </c>
      <c r="I1402" s="662" t="s">
        <v>2485</v>
      </c>
      <c r="J1402" s="662" t="s">
        <v>2479</v>
      </c>
      <c r="K1402" s="662" t="s">
        <v>2486</v>
      </c>
      <c r="L1402" s="664">
        <v>1057.4598815004574</v>
      </c>
      <c r="M1402" s="664">
        <v>5</v>
      </c>
      <c r="N1402" s="665">
        <v>5287.2994075022871</v>
      </c>
    </row>
    <row r="1403" spans="1:14" ht="14.4" customHeight="1" x14ac:dyDescent="0.3">
      <c r="A1403" s="660" t="s">
        <v>586</v>
      </c>
      <c r="B1403" s="661" t="s">
        <v>587</v>
      </c>
      <c r="C1403" s="662" t="s">
        <v>599</v>
      </c>
      <c r="D1403" s="663" t="s">
        <v>4267</v>
      </c>
      <c r="E1403" s="662" t="s">
        <v>626</v>
      </c>
      <c r="F1403" s="663" t="s">
        <v>4273</v>
      </c>
      <c r="G1403" s="662" t="s">
        <v>2441</v>
      </c>
      <c r="H1403" s="662" t="s">
        <v>2487</v>
      </c>
      <c r="I1403" s="662" t="s">
        <v>2488</v>
      </c>
      <c r="J1403" s="662" t="s">
        <v>2489</v>
      </c>
      <c r="K1403" s="662" t="s">
        <v>2490</v>
      </c>
      <c r="L1403" s="664">
        <v>40.328951098292173</v>
      </c>
      <c r="M1403" s="664">
        <v>57</v>
      </c>
      <c r="N1403" s="665">
        <v>2298.7502126026538</v>
      </c>
    </row>
    <row r="1404" spans="1:14" ht="14.4" customHeight="1" x14ac:dyDescent="0.3">
      <c r="A1404" s="660" t="s">
        <v>586</v>
      </c>
      <c r="B1404" s="661" t="s">
        <v>587</v>
      </c>
      <c r="C1404" s="662" t="s">
        <v>599</v>
      </c>
      <c r="D1404" s="663" t="s">
        <v>4267</v>
      </c>
      <c r="E1404" s="662" t="s">
        <v>626</v>
      </c>
      <c r="F1404" s="663" t="s">
        <v>4273</v>
      </c>
      <c r="G1404" s="662" t="s">
        <v>2441</v>
      </c>
      <c r="H1404" s="662" t="s">
        <v>2491</v>
      </c>
      <c r="I1404" s="662" t="s">
        <v>2492</v>
      </c>
      <c r="J1404" s="662" t="s">
        <v>2493</v>
      </c>
      <c r="K1404" s="662" t="s">
        <v>2494</v>
      </c>
      <c r="L1404" s="664">
        <v>61.388125606890924</v>
      </c>
      <c r="M1404" s="664">
        <v>19</v>
      </c>
      <c r="N1404" s="665">
        <v>1166.3743865309275</v>
      </c>
    </row>
    <row r="1405" spans="1:14" ht="14.4" customHeight="1" x14ac:dyDescent="0.3">
      <c r="A1405" s="660" t="s">
        <v>586</v>
      </c>
      <c r="B1405" s="661" t="s">
        <v>587</v>
      </c>
      <c r="C1405" s="662" t="s">
        <v>599</v>
      </c>
      <c r="D1405" s="663" t="s">
        <v>4267</v>
      </c>
      <c r="E1405" s="662" t="s">
        <v>626</v>
      </c>
      <c r="F1405" s="663" t="s">
        <v>4273</v>
      </c>
      <c r="G1405" s="662" t="s">
        <v>2441</v>
      </c>
      <c r="H1405" s="662" t="s">
        <v>2495</v>
      </c>
      <c r="I1405" s="662" t="s">
        <v>2496</v>
      </c>
      <c r="J1405" s="662" t="s">
        <v>2497</v>
      </c>
      <c r="K1405" s="662" t="s">
        <v>2498</v>
      </c>
      <c r="L1405" s="664">
        <v>58.783694598246939</v>
      </c>
      <c r="M1405" s="664">
        <v>48</v>
      </c>
      <c r="N1405" s="665">
        <v>2821.6173407158531</v>
      </c>
    </row>
    <row r="1406" spans="1:14" ht="14.4" customHeight="1" x14ac:dyDescent="0.3">
      <c r="A1406" s="660" t="s">
        <v>586</v>
      </c>
      <c r="B1406" s="661" t="s">
        <v>587</v>
      </c>
      <c r="C1406" s="662" t="s">
        <v>599</v>
      </c>
      <c r="D1406" s="663" t="s">
        <v>4267</v>
      </c>
      <c r="E1406" s="662" t="s">
        <v>626</v>
      </c>
      <c r="F1406" s="663" t="s">
        <v>4273</v>
      </c>
      <c r="G1406" s="662" t="s">
        <v>2441</v>
      </c>
      <c r="H1406" s="662" t="s">
        <v>2511</v>
      </c>
      <c r="I1406" s="662" t="s">
        <v>2512</v>
      </c>
      <c r="J1406" s="662" t="s">
        <v>2513</v>
      </c>
      <c r="K1406" s="662" t="s">
        <v>2514</v>
      </c>
      <c r="L1406" s="664">
        <v>115.77367009044238</v>
      </c>
      <c r="M1406" s="664">
        <v>8</v>
      </c>
      <c r="N1406" s="665">
        <v>926.18936072353904</v>
      </c>
    </row>
    <row r="1407" spans="1:14" ht="14.4" customHeight="1" x14ac:dyDescent="0.3">
      <c r="A1407" s="660" t="s">
        <v>586</v>
      </c>
      <c r="B1407" s="661" t="s">
        <v>587</v>
      </c>
      <c r="C1407" s="662" t="s">
        <v>599</v>
      </c>
      <c r="D1407" s="663" t="s">
        <v>4267</v>
      </c>
      <c r="E1407" s="662" t="s">
        <v>626</v>
      </c>
      <c r="F1407" s="663" t="s">
        <v>4273</v>
      </c>
      <c r="G1407" s="662" t="s">
        <v>2441</v>
      </c>
      <c r="H1407" s="662" t="s">
        <v>2522</v>
      </c>
      <c r="I1407" s="662" t="s">
        <v>2523</v>
      </c>
      <c r="J1407" s="662" t="s">
        <v>2524</v>
      </c>
      <c r="K1407" s="662" t="s">
        <v>1225</v>
      </c>
      <c r="L1407" s="664">
        <v>45.588571428571427</v>
      </c>
      <c r="M1407" s="664">
        <v>7</v>
      </c>
      <c r="N1407" s="665">
        <v>319.12</v>
      </c>
    </row>
    <row r="1408" spans="1:14" ht="14.4" customHeight="1" x14ac:dyDescent="0.3">
      <c r="A1408" s="660" t="s">
        <v>586</v>
      </c>
      <c r="B1408" s="661" t="s">
        <v>587</v>
      </c>
      <c r="C1408" s="662" t="s">
        <v>599</v>
      </c>
      <c r="D1408" s="663" t="s">
        <v>4267</v>
      </c>
      <c r="E1408" s="662" t="s">
        <v>626</v>
      </c>
      <c r="F1408" s="663" t="s">
        <v>4273</v>
      </c>
      <c r="G1408" s="662" t="s">
        <v>2441</v>
      </c>
      <c r="H1408" s="662" t="s">
        <v>2525</v>
      </c>
      <c r="I1408" s="662" t="s">
        <v>2526</v>
      </c>
      <c r="J1408" s="662" t="s">
        <v>2527</v>
      </c>
      <c r="K1408" s="662" t="s">
        <v>1229</v>
      </c>
      <c r="L1408" s="664">
        <v>55.14</v>
      </c>
      <c r="M1408" s="664">
        <v>1</v>
      </c>
      <c r="N1408" s="665">
        <v>55.14</v>
      </c>
    </row>
    <row r="1409" spans="1:14" ht="14.4" customHeight="1" x14ac:dyDescent="0.3">
      <c r="A1409" s="660" t="s">
        <v>586</v>
      </c>
      <c r="B1409" s="661" t="s">
        <v>587</v>
      </c>
      <c r="C1409" s="662" t="s">
        <v>599</v>
      </c>
      <c r="D1409" s="663" t="s">
        <v>4267</v>
      </c>
      <c r="E1409" s="662" t="s">
        <v>626</v>
      </c>
      <c r="F1409" s="663" t="s">
        <v>4273</v>
      </c>
      <c r="G1409" s="662" t="s">
        <v>2441</v>
      </c>
      <c r="H1409" s="662" t="s">
        <v>3850</v>
      </c>
      <c r="I1409" s="662" t="s">
        <v>3851</v>
      </c>
      <c r="J1409" s="662" t="s">
        <v>2534</v>
      </c>
      <c r="K1409" s="662" t="s">
        <v>3852</v>
      </c>
      <c r="L1409" s="664">
        <v>279.41991461989977</v>
      </c>
      <c r="M1409" s="664">
        <v>1</v>
      </c>
      <c r="N1409" s="665">
        <v>279.41991461989977</v>
      </c>
    </row>
    <row r="1410" spans="1:14" ht="14.4" customHeight="1" x14ac:dyDescent="0.3">
      <c r="A1410" s="660" t="s">
        <v>586</v>
      </c>
      <c r="B1410" s="661" t="s">
        <v>587</v>
      </c>
      <c r="C1410" s="662" t="s">
        <v>599</v>
      </c>
      <c r="D1410" s="663" t="s">
        <v>4267</v>
      </c>
      <c r="E1410" s="662" t="s">
        <v>626</v>
      </c>
      <c r="F1410" s="663" t="s">
        <v>4273</v>
      </c>
      <c r="G1410" s="662" t="s">
        <v>2441</v>
      </c>
      <c r="H1410" s="662" t="s">
        <v>2536</v>
      </c>
      <c r="I1410" s="662" t="s">
        <v>2537</v>
      </c>
      <c r="J1410" s="662" t="s">
        <v>2538</v>
      </c>
      <c r="K1410" s="662" t="s">
        <v>2539</v>
      </c>
      <c r="L1410" s="664">
        <v>125.60000000000001</v>
      </c>
      <c r="M1410" s="664">
        <v>6</v>
      </c>
      <c r="N1410" s="665">
        <v>753.6</v>
      </c>
    </row>
    <row r="1411" spans="1:14" ht="14.4" customHeight="1" x14ac:dyDescent="0.3">
      <c r="A1411" s="660" t="s">
        <v>586</v>
      </c>
      <c r="B1411" s="661" t="s">
        <v>587</v>
      </c>
      <c r="C1411" s="662" t="s">
        <v>599</v>
      </c>
      <c r="D1411" s="663" t="s">
        <v>4267</v>
      </c>
      <c r="E1411" s="662" t="s">
        <v>626</v>
      </c>
      <c r="F1411" s="663" t="s">
        <v>4273</v>
      </c>
      <c r="G1411" s="662" t="s">
        <v>2441</v>
      </c>
      <c r="H1411" s="662" t="s">
        <v>3853</v>
      </c>
      <c r="I1411" s="662" t="s">
        <v>3854</v>
      </c>
      <c r="J1411" s="662" t="s">
        <v>3855</v>
      </c>
      <c r="K1411" s="662" t="s">
        <v>3856</v>
      </c>
      <c r="L1411" s="664">
        <v>3696.6241427060459</v>
      </c>
      <c r="M1411" s="664">
        <v>16</v>
      </c>
      <c r="N1411" s="665">
        <v>59145.986283296734</v>
      </c>
    </row>
    <row r="1412" spans="1:14" ht="14.4" customHeight="1" x14ac:dyDescent="0.3">
      <c r="A1412" s="660" t="s">
        <v>586</v>
      </c>
      <c r="B1412" s="661" t="s">
        <v>587</v>
      </c>
      <c r="C1412" s="662" t="s">
        <v>599</v>
      </c>
      <c r="D1412" s="663" t="s">
        <v>4267</v>
      </c>
      <c r="E1412" s="662" t="s">
        <v>626</v>
      </c>
      <c r="F1412" s="663" t="s">
        <v>4273</v>
      </c>
      <c r="G1412" s="662" t="s">
        <v>2441</v>
      </c>
      <c r="H1412" s="662" t="s">
        <v>2540</v>
      </c>
      <c r="I1412" s="662" t="s">
        <v>2541</v>
      </c>
      <c r="J1412" s="662" t="s">
        <v>2542</v>
      </c>
      <c r="K1412" s="662" t="s">
        <v>2543</v>
      </c>
      <c r="L1412" s="664">
        <v>51.67</v>
      </c>
      <c r="M1412" s="664">
        <v>1</v>
      </c>
      <c r="N1412" s="665">
        <v>51.67</v>
      </c>
    </row>
    <row r="1413" spans="1:14" ht="14.4" customHeight="1" x14ac:dyDescent="0.3">
      <c r="A1413" s="660" t="s">
        <v>586</v>
      </c>
      <c r="B1413" s="661" t="s">
        <v>587</v>
      </c>
      <c r="C1413" s="662" t="s">
        <v>599</v>
      </c>
      <c r="D1413" s="663" t="s">
        <v>4267</v>
      </c>
      <c r="E1413" s="662" t="s">
        <v>626</v>
      </c>
      <c r="F1413" s="663" t="s">
        <v>4273</v>
      </c>
      <c r="G1413" s="662" t="s">
        <v>2441</v>
      </c>
      <c r="H1413" s="662" t="s">
        <v>2544</v>
      </c>
      <c r="I1413" s="662" t="s">
        <v>2545</v>
      </c>
      <c r="J1413" s="662" t="s">
        <v>2546</v>
      </c>
      <c r="K1413" s="662" t="s">
        <v>2547</v>
      </c>
      <c r="L1413" s="664">
        <v>37.820000000000007</v>
      </c>
      <c r="M1413" s="664">
        <v>2</v>
      </c>
      <c r="N1413" s="665">
        <v>75.640000000000015</v>
      </c>
    </row>
    <row r="1414" spans="1:14" ht="14.4" customHeight="1" x14ac:dyDescent="0.3">
      <c r="A1414" s="660" t="s">
        <v>586</v>
      </c>
      <c r="B1414" s="661" t="s">
        <v>587</v>
      </c>
      <c r="C1414" s="662" t="s">
        <v>599</v>
      </c>
      <c r="D1414" s="663" t="s">
        <v>4267</v>
      </c>
      <c r="E1414" s="662" t="s">
        <v>626</v>
      </c>
      <c r="F1414" s="663" t="s">
        <v>4273</v>
      </c>
      <c r="G1414" s="662" t="s">
        <v>2441</v>
      </c>
      <c r="H1414" s="662" t="s">
        <v>2548</v>
      </c>
      <c r="I1414" s="662" t="s">
        <v>2549</v>
      </c>
      <c r="J1414" s="662" t="s">
        <v>2550</v>
      </c>
      <c r="K1414" s="662" t="s">
        <v>2551</v>
      </c>
      <c r="L1414" s="664">
        <v>174.85962495736351</v>
      </c>
      <c r="M1414" s="664">
        <v>2</v>
      </c>
      <c r="N1414" s="665">
        <v>349.71924991472702</v>
      </c>
    </row>
    <row r="1415" spans="1:14" ht="14.4" customHeight="1" x14ac:dyDescent="0.3">
      <c r="A1415" s="660" t="s">
        <v>586</v>
      </c>
      <c r="B1415" s="661" t="s">
        <v>587</v>
      </c>
      <c r="C1415" s="662" t="s">
        <v>599</v>
      </c>
      <c r="D1415" s="663" t="s">
        <v>4267</v>
      </c>
      <c r="E1415" s="662" t="s">
        <v>626</v>
      </c>
      <c r="F1415" s="663" t="s">
        <v>4273</v>
      </c>
      <c r="G1415" s="662" t="s">
        <v>2441</v>
      </c>
      <c r="H1415" s="662" t="s">
        <v>3857</v>
      </c>
      <c r="I1415" s="662" t="s">
        <v>3858</v>
      </c>
      <c r="J1415" s="662" t="s">
        <v>2558</v>
      </c>
      <c r="K1415" s="662" t="s">
        <v>3859</v>
      </c>
      <c r="L1415" s="664">
        <v>95.50658543773956</v>
      </c>
      <c r="M1415" s="664">
        <v>3</v>
      </c>
      <c r="N1415" s="665">
        <v>286.51975631321869</v>
      </c>
    </row>
    <row r="1416" spans="1:14" ht="14.4" customHeight="1" x14ac:dyDescent="0.3">
      <c r="A1416" s="660" t="s">
        <v>586</v>
      </c>
      <c r="B1416" s="661" t="s">
        <v>587</v>
      </c>
      <c r="C1416" s="662" t="s">
        <v>599</v>
      </c>
      <c r="D1416" s="663" t="s">
        <v>4267</v>
      </c>
      <c r="E1416" s="662" t="s">
        <v>626</v>
      </c>
      <c r="F1416" s="663" t="s">
        <v>4273</v>
      </c>
      <c r="G1416" s="662" t="s">
        <v>2441</v>
      </c>
      <c r="H1416" s="662" t="s">
        <v>2556</v>
      </c>
      <c r="I1416" s="662" t="s">
        <v>2557</v>
      </c>
      <c r="J1416" s="662" t="s">
        <v>2558</v>
      </c>
      <c r="K1416" s="662" t="s">
        <v>2559</v>
      </c>
      <c r="L1416" s="664">
        <v>122.97000000000001</v>
      </c>
      <c r="M1416" s="664">
        <v>3</v>
      </c>
      <c r="N1416" s="665">
        <v>368.91</v>
      </c>
    </row>
    <row r="1417" spans="1:14" ht="14.4" customHeight="1" x14ac:dyDescent="0.3">
      <c r="A1417" s="660" t="s">
        <v>586</v>
      </c>
      <c r="B1417" s="661" t="s">
        <v>587</v>
      </c>
      <c r="C1417" s="662" t="s">
        <v>599</v>
      </c>
      <c r="D1417" s="663" t="s">
        <v>4267</v>
      </c>
      <c r="E1417" s="662" t="s">
        <v>626</v>
      </c>
      <c r="F1417" s="663" t="s">
        <v>4273</v>
      </c>
      <c r="G1417" s="662" t="s">
        <v>2441</v>
      </c>
      <c r="H1417" s="662" t="s">
        <v>2567</v>
      </c>
      <c r="I1417" s="662" t="s">
        <v>2568</v>
      </c>
      <c r="J1417" s="662" t="s">
        <v>2453</v>
      </c>
      <c r="K1417" s="662" t="s">
        <v>2569</v>
      </c>
      <c r="L1417" s="664">
        <v>103.39154549221568</v>
      </c>
      <c r="M1417" s="664">
        <v>14</v>
      </c>
      <c r="N1417" s="665">
        <v>1447.4816368910197</v>
      </c>
    </row>
    <row r="1418" spans="1:14" ht="14.4" customHeight="1" x14ac:dyDescent="0.3">
      <c r="A1418" s="660" t="s">
        <v>586</v>
      </c>
      <c r="B1418" s="661" t="s">
        <v>587</v>
      </c>
      <c r="C1418" s="662" t="s">
        <v>599</v>
      </c>
      <c r="D1418" s="663" t="s">
        <v>4267</v>
      </c>
      <c r="E1418" s="662" t="s">
        <v>626</v>
      </c>
      <c r="F1418" s="663" t="s">
        <v>4273</v>
      </c>
      <c r="G1418" s="662" t="s">
        <v>2441</v>
      </c>
      <c r="H1418" s="662" t="s">
        <v>2573</v>
      </c>
      <c r="I1418" s="662" t="s">
        <v>2574</v>
      </c>
      <c r="J1418" s="662" t="s">
        <v>2575</v>
      </c>
      <c r="K1418" s="662" t="s">
        <v>2576</v>
      </c>
      <c r="L1418" s="664">
        <v>337.15</v>
      </c>
      <c r="M1418" s="664">
        <v>1</v>
      </c>
      <c r="N1418" s="665">
        <v>337.15</v>
      </c>
    </row>
    <row r="1419" spans="1:14" ht="14.4" customHeight="1" x14ac:dyDescent="0.3">
      <c r="A1419" s="660" t="s">
        <v>586</v>
      </c>
      <c r="B1419" s="661" t="s">
        <v>587</v>
      </c>
      <c r="C1419" s="662" t="s">
        <v>599</v>
      </c>
      <c r="D1419" s="663" t="s">
        <v>4267</v>
      </c>
      <c r="E1419" s="662" t="s">
        <v>626</v>
      </c>
      <c r="F1419" s="663" t="s">
        <v>4273</v>
      </c>
      <c r="G1419" s="662" t="s">
        <v>2441</v>
      </c>
      <c r="H1419" s="662" t="s">
        <v>2577</v>
      </c>
      <c r="I1419" s="662" t="s">
        <v>2578</v>
      </c>
      <c r="J1419" s="662" t="s">
        <v>2579</v>
      </c>
      <c r="K1419" s="662" t="s">
        <v>2580</v>
      </c>
      <c r="L1419" s="664">
        <v>47.239954379453692</v>
      </c>
      <c r="M1419" s="664">
        <v>5</v>
      </c>
      <c r="N1419" s="665">
        <v>236.19977189726848</v>
      </c>
    </row>
    <row r="1420" spans="1:14" ht="14.4" customHeight="1" x14ac:dyDescent="0.3">
      <c r="A1420" s="660" t="s">
        <v>586</v>
      </c>
      <c r="B1420" s="661" t="s">
        <v>587</v>
      </c>
      <c r="C1420" s="662" t="s">
        <v>599</v>
      </c>
      <c r="D1420" s="663" t="s">
        <v>4267</v>
      </c>
      <c r="E1420" s="662" t="s">
        <v>626</v>
      </c>
      <c r="F1420" s="663" t="s">
        <v>4273</v>
      </c>
      <c r="G1420" s="662" t="s">
        <v>2441</v>
      </c>
      <c r="H1420" s="662" t="s">
        <v>3262</v>
      </c>
      <c r="I1420" s="662" t="s">
        <v>3263</v>
      </c>
      <c r="J1420" s="662" t="s">
        <v>3264</v>
      </c>
      <c r="K1420" s="662" t="s">
        <v>3265</v>
      </c>
      <c r="L1420" s="664">
        <v>47.240377629266909</v>
      </c>
      <c r="M1420" s="664">
        <v>2</v>
      </c>
      <c r="N1420" s="665">
        <v>94.480755258533819</v>
      </c>
    </row>
    <row r="1421" spans="1:14" ht="14.4" customHeight="1" x14ac:dyDescent="0.3">
      <c r="A1421" s="660" t="s">
        <v>586</v>
      </c>
      <c r="B1421" s="661" t="s">
        <v>587</v>
      </c>
      <c r="C1421" s="662" t="s">
        <v>599</v>
      </c>
      <c r="D1421" s="663" t="s">
        <v>4267</v>
      </c>
      <c r="E1421" s="662" t="s">
        <v>626</v>
      </c>
      <c r="F1421" s="663" t="s">
        <v>4273</v>
      </c>
      <c r="G1421" s="662" t="s">
        <v>2441</v>
      </c>
      <c r="H1421" s="662" t="s">
        <v>2581</v>
      </c>
      <c r="I1421" s="662" t="s">
        <v>2582</v>
      </c>
      <c r="J1421" s="662" t="s">
        <v>2583</v>
      </c>
      <c r="K1421" s="662" t="s">
        <v>2569</v>
      </c>
      <c r="L1421" s="664">
        <v>49.05</v>
      </c>
      <c r="M1421" s="664">
        <v>1</v>
      </c>
      <c r="N1421" s="665">
        <v>49.05</v>
      </c>
    </row>
    <row r="1422" spans="1:14" ht="14.4" customHeight="1" x14ac:dyDescent="0.3">
      <c r="A1422" s="660" t="s">
        <v>586</v>
      </c>
      <c r="B1422" s="661" t="s">
        <v>587</v>
      </c>
      <c r="C1422" s="662" t="s">
        <v>599</v>
      </c>
      <c r="D1422" s="663" t="s">
        <v>4267</v>
      </c>
      <c r="E1422" s="662" t="s">
        <v>626</v>
      </c>
      <c r="F1422" s="663" t="s">
        <v>4273</v>
      </c>
      <c r="G1422" s="662" t="s">
        <v>2441</v>
      </c>
      <c r="H1422" s="662" t="s">
        <v>3860</v>
      </c>
      <c r="I1422" s="662" t="s">
        <v>3861</v>
      </c>
      <c r="J1422" s="662" t="s">
        <v>3862</v>
      </c>
      <c r="K1422" s="662" t="s">
        <v>1146</v>
      </c>
      <c r="L1422" s="664">
        <v>98.90039529566576</v>
      </c>
      <c r="M1422" s="664">
        <v>2</v>
      </c>
      <c r="N1422" s="665">
        <v>197.80079059133152</v>
      </c>
    </row>
    <row r="1423" spans="1:14" ht="14.4" customHeight="1" x14ac:dyDescent="0.3">
      <c r="A1423" s="660" t="s">
        <v>586</v>
      </c>
      <c r="B1423" s="661" t="s">
        <v>587</v>
      </c>
      <c r="C1423" s="662" t="s">
        <v>599</v>
      </c>
      <c r="D1423" s="663" t="s">
        <v>4267</v>
      </c>
      <c r="E1423" s="662" t="s">
        <v>626</v>
      </c>
      <c r="F1423" s="663" t="s">
        <v>4273</v>
      </c>
      <c r="G1423" s="662" t="s">
        <v>2441</v>
      </c>
      <c r="H1423" s="662" t="s">
        <v>2596</v>
      </c>
      <c r="I1423" s="662" t="s">
        <v>2597</v>
      </c>
      <c r="J1423" s="662" t="s">
        <v>2598</v>
      </c>
      <c r="K1423" s="662" t="s">
        <v>1225</v>
      </c>
      <c r="L1423" s="664">
        <v>89.24966058946093</v>
      </c>
      <c r="M1423" s="664">
        <v>2</v>
      </c>
      <c r="N1423" s="665">
        <v>178.49932117892186</v>
      </c>
    </row>
    <row r="1424" spans="1:14" ht="14.4" customHeight="1" x14ac:dyDescent="0.3">
      <c r="A1424" s="660" t="s">
        <v>586</v>
      </c>
      <c r="B1424" s="661" t="s">
        <v>587</v>
      </c>
      <c r="C1424" s="662" t="s">
        <v>599</v>
      </c>
      <c r="D1424" s="663" t="s">
        <v>4267</v>
      </c>
      <c r="E1424" s="662" t="s">
        <v>626</v>
      </c>
      <c r="F1424" s="663" t="s">
        <v>4273</v>
      </c>
      <c r="G1424" s="662" t="s">
        <v>2441</v>
      </c>
      <c r="H1424" s="662" t="s">
        <v>3863</v>
      </c>
      <c r="I1424" s="662" t="s">
        <v>3864</v>
      </c>
      <c r="J1424" s="662" t="s">
        <v>3865</v>
      </c>
      <c r="K1424" s="662" t="s">
        <v>1146</v>
      </c>
      <c r="L1424" s="664">
        <v>82.145679595949517</v>
      </c>
      <c r="M1424" s="664">
        <v>7</v>
      </c>
      <c r="N1424" s="665">
        <v>575.01975717164657</v>
      </c>
    </row>
    <row r="1425" spans="1:14" ht="14.4" customHeight="1" x14ac:dyDescent="0.3">
      <c r="A1425" s="660" t="s">
        <v>586</v>
      </c>
      <c r="B1425" s="661" t="s">
        <v>587</v>
      </c>
      <c r="C1425" s="662" t="s">
        <v>599</v>
      </c>
      <c r="D1425" s="663" t="s">
        <v>4267</v>
      </c>
      <c r="E1425" s="662" t="s">
        <v>626</v>
      </c>
      <c r="F1425" s="663" t="s">
        <v>4273</v>
      </c>
      <c r="G1425" s="662" t="s">
        <v>2441</v>
      </c>
      <c r="H1425" s="662" t="s">
        <v>2599</v>
      </c>
      <c r="I1425" s="662" t="s">
        <v>2600</v>
      </c>
      <c r="J1425" s="662" t="s">
        <v>2601</v>
      </c>
      <c r="K1425" s="662" t="s">
        <v>2602</v>
      </c>
      <c r="L1425" s="664">
        <v>135.26215078834753</v>
      </c>
      <c r="M1425" s="664">
        <v>10</v>
      </c>
      <c r="N1425" s="665">
        <v>1352.6215078834753</v>
      </c>
    </row>
    <row r="1426" spans="1:14" ht="14.4" customHeight="1" x14ac:dyDescent="0.3">
      <c r="A1426" s="660" t="s">
        <v>586</v>
      </c>
      <c r="B1426" s="661" t="s">
        <v>587</v>
      </c>
      <c r="C1426" s="662" t="s">
        <v>599</v>
      </c>
      <c r="D1426" s="663" t="s">
        <v>4267</v>
      </c>
      <c r="E1426" s="662" t="s">
        <v>626</v>
      </c>
      <c r="F1426" s="663" t="s">
        <v>4273</v>
      </c>
      <c r="G1426" s="662" t="s">
        <v>2441</v>
      </c>
      <c r="H1426" s="662" t="s">
        <v>2607</v>
      </c>
      <c r="I1426" s="662" t="s">
        <v>2608</v>
      </c>
      <c r="J1426" s="662" t="s">
        <v>2605</v>
      </c>
      <c r="K1426" s="662" t="s">
        <v>1239</v>
      </c>
      <c r="L1426" s="664">
        <v>151.63999999999996</v>
      </c>
      <c r="M1426" s="664">
        <v>2</v>
      </c>
      <c r="N1426" s="665">
        <v>303.27999999999992</v>
      </c>
    </row>
    <row r="1427" spans="1:14" ht="14.4" customHeight="1" x14ac:dyDescent="0.3">
      <c r="A1427" s="660" t="s">
        <v>586</v>
      </c>
      <c r="B1427" s="661" t="s">
        <v>587</v>
      </c>
      <c r="C1427" s="662" t="s">
        <v>599</v>
      </c>
      <c r="D1427" s="663" t="s">
        <v>4267</v>
      </c>
      <c r="E1427" s="662" t="s">
        <v>626</v>
      </c>
      <c r="F1427" s="663" t="s">
        <v>4273</v>
      </c>
      <c r="G1427" s="662" t="s">
        <v>2441</v>
      </c>
      <c r="H1427" s="662" t="s">
        <v>3866</v>
      </c>
      <c r="I1427" s="662" t="s">
        <v>3867</v>
      </c>
      <c r="J1427" s="662" t="s">
        <v>3868</v>
      </c>
      <c r="K1427" s="662" t="s">
        <v>3869</v>
      </c>
      <c r="L1427" s="664">
        <v>30.650126186193202</v>
      </c>
      <c r="M1427" s="664">
        <v>1</v>
      </c>
      <c r="N1427" s="665">
        <v>30.650126186193202</v>
      </c>
    </row>
    <row r="1428" spans="1:14" ht="14.4" customHeight="1" x14ac:dyDescent="0.3">
      <c r="A1428" s="660" t="s">
        <v>586</v>
      </c>
      <c r="B1428" s="661" t="s">
        <v>587</v>
      </c>
      <c r="C1428" s="662" t="s">
        <v>599</v>
      </c>
      <c r="D1428" s="663" t="s">
        <v>4267</v>
      </c>
      <c r="E1428" s="662" t="s">
        <v>626</v>
      </c>
      <c r="F1428" s="663" t="s">
        <v>4273</v>
      </c>
      <c r="G1428" s="662" t="s">
        <v>2441</v>
      </c>
      <c r="H1428" s="662" t="s">
        <v>2624</v>
      </c>
      <c r="I1428" s="662" t="s">
        <v>2625</v>
      </c>
      <c r="J1428" s="662" t="s">
        <v>812</v>
      </c>
      <c r="K1428" s="662" t="s">
        <v>2626</v>
      </c>
      <c r="L1428" s="664">
        <v>67.900000000000006</v>
      </c>
      <c r="M1428" s="664">
        <v>4</v>
      </c>
      <c r="N1428" s="665">
        <v>271.60000000000002</v>
      </c>
    </row>
    <row r="1429" spans="1:14" ht="14.4" customHeight="1" x14ac:dyDescent="0.3">
      <c r="A1429" s="660" t="s">
        <v>586</v>
      </c>
      <c r="B1429" s="661" t="s">
        <v>587</v>
      </c>
      <c r="C1429" s="662" t="s">
        <v>599</v>
      </c>
      <c r="D1429" s="663" t="s">
        <v>4267</v>
      </c>
      <c r="E1429" s="662" t="s">
        <v>626</v>
      </c>
      <c r="F1429" s="663" t="s">
        <v>4273</v>
      </c>
      <c r="G1429" s="662" t="s">
        <v>2441</v>
      </c>
      <c r="H1429" s="662" t="s">
        <v>2627</v>
      </c>
      <c r="I1429" s="662" t="s">
        <v>2628</v>
      </c>
      <c r="J1429" s="662" t="s">
        <v>2629</v>
      </c>
      <c r="K1429" s="662" t="s">
        <v>2630</v>
      </c>
      <c r="L1429" s="664">
        <v>97.613857318316391</v>
      </c>
      <c r="M1429" s="664">
        <v>32</v>
      </c>
      <c r="N1429" s="665">
        <v>3123.6434341861245</v>
      </c>
    </row>
    <row r="1430" spans="1:14" ht="14.4" customHeight="1" x14ac:dyDescent="0.3">
      <c r="A1430" s="660" t="s">
        <v>586</v>
      </c>
      <c r="B1430" s="661" t="s">
        <v>587</v>
      </c>
      <c r="C1430" s="662" t="s">
        <v>599</v>
      </c>
      <c r="D1430" s="663" t="s">
        <v>4267</v>
      </c>
      <c r="E1430" s="662" t="s">
        <v>626</v>
      </c>
      <c r="F1430" s="663" t="s">
        <v>4273</v>
      </c>
      <c r="G1430" s="662" t="s">
        <v>2441</v>
      </c>
      <c r="H1430" s="662" t="s">
        <v>3870</v>
      </c>
      <c r="I1430" s="662" t="s">
        <v>3871</v>
      </c>
      <c r="J1430" s="662" t="s">
        <v>3872</v>
      </c>
      <c r="K1430" s="662" t="s">
        <v>3213</v>
      </c>
      <c r="L1430" s="664">
        <v>473.00572519631231</v>
      </c>
      <c r="M1430" s="664">
        <v>7</v>
      </c>
      <c r="N1430" s="665">
        <v>3311.0400763741864</v>
      </c>
    </row>
    <row r="1431" spans="1:14" ht="14.4" customHeight="1" x14ac:dyDescent="0.3">
      <c r="A1431" s="660" t="s">
        <v>586</v>
      </c>
      <c r="B1431" s="661" t="s">
        <v>587</v>
      </c>
      <c r="C1431" s="662" t="s">
        <v>599</v>
      </c>
      <c r="D1431" s="663" t="s">
        <v>4267</v>
      </c>
      <c r="E1431" s="662" t="s">
        <v>626</v>
      </c>
      <c r="F1431" s="663" t="s">
        <v>4273</v>
      </c>
      <c r="G1431" s="662" t="s">
        <v>2441</v>
      </c>
      <c r="H1431" s="662" t="s">
        <v>2634</v>
      </c>
      <c r="I1431" s="662" t="s">
        <v>2635</v>
      </c>
      <c r="J1431" s="662" t="s">
        <v>2636</v>
      </c>
      <c r="K1431" s="662" t="s">
        <v>2637</v>
      </c>
      <c r="L1431" s="664">
        <v>250.11</v>
      </c>
      <c r="M1431" s="664">
        <v>2</v>
      </c>
      <c r="N1431" s="665">
        <v>500.22</v>
      </c>
    </row>
    <row r="1432" spans="1:14" ht="14.4" customHeight="1" x14ac:dyDescent="0.3">
      <c r="A1432" s="660" t="s">
        <v>586</v>
      </c>
      <c r="B1432" s="661" t="s">
        <v>587</v>
      </c>
      <c r="C1432" s="662" t="s">
        <v>599</v>
      </c>
      <c r="D1432" s="663" t="s">
        <v>4267</v>
      </c>
      <c r="E1432" s="662" t="s">
        <v>626</v>
      </c>
      <c r="F1432" s="663" t="s">
        <v>4273</v>
      </c>
      <c r="G1432" s="662" t="s">
        <v>2441</v>
      </c>
      <c r="H1432" s="662" t="s">
        <v>2638</v>
      </c>
      <c r="I1432" s="662" t="s">
        <v>2639</v>
      </c>
      <c r="J1432" s="662" t="s">
        <v>2640</v>
      </c>
      <c r="K1432" s="662" t="s">
        <v>2641</v>
      </c>
      <c r="L1432" s="664">
        <v>52.810000000000009</v>
      </c>
      <c r="M1432" s="664">
        <v>3</v>
      </c>
      <c r="N1432" s="665">
        <v>158.43000000000004</v>
      </c>
    </row>
    <row r="1433" spans="1:14" ht="14.4" customHeight="1" x14ac:dyDescent="0.3">
      <c r="A1433" s="660" t="s">
        <v>586</v>
      </c>
      <c r="B1433" s="661" t="s">
        <v>587</v>
      </c>
      <c r="C1433" s="662" t="s">
        <v>599</v>
      </c>
      <c r="D1433" s="663" t="s">
        <v>4267</v>
      </c>
      <c r="E1433" s="662" t="s">
        <v>626</v>
      </c>
      <c r="F1433" s="663" t="s">
        <v>4273</v>
      </c>
      <c r="G1433" s="662" t="s">
        <v>2441</v>
      </c>
      <c r="H1433" s="662" t="s">
        <v>2642</v>
      </c>
      <c r="I1433" s="662" t="s">
        <v>2643</v>
      </c>
      <c r="J1433" s="662" t="s">
        <v>2513</v>
      </c>
      <c r="K1433" s="662" t="s">
        <v>2644</v>
      </c>
      <c r="L1433" s="664">
        <v>74.603303515185758</v>
      </c>
      <c r="M1433" s="664">
        <v>12</v>
      </c>
      <c r="N1433" s="665">
        <v>895.23964218222909</v>
      </c>
    </row>
    <row r="1434" spans="1:14" ht="14.4" customHeight="1" x14ac:dyDescent="0.3">
      <c r="A1434" s="660" t="s">
        <v>586</v>
      </c>
      <c r="B1434" s="661" t="s">
        <v>587</v>
      </c>
      <c r="C1434" s="662" t="s">
        <v>599</v>
      </c>
      <c r="D1434" s="663" t="s">
        <v>4267</v>
      </c>
      <c r="E1434" s="662" t="s">
        <v>626</v>
      </c>
      <c r="F1434" s="663" t="s">
        <v>4273</v>
      </c>
      <c r="G1434" s="662" t="s">
        <v>2441</v>
      </c>
      <c r="H1434" s="662" t="s">
        <v>2652</v>
      </c>
      <c r="I1434" s="662" t="s">
        <v>2653</v>
      </c>
      <c r="J1434" s="662" t="s">
        <v>2654</v>
      </c>
      <c r="K1434" s="662" t="s">
        <v>2655</v>
      </c>
      <c r="L1434" s="664">
        <v>70.938709112950647</v>
      </c>
      <c r="M1434" s="664">
        <v>1666</v>
      </c>
      <c r="N1434" s="665">
        <v>118183.88938217578</v>
      </c>
    </row>
    <row r="1435" spans="1:14" ht="14.4" customHeight="1" x14ac:dyDescent="0.3">
      <c r="A1435" s="660" t="s">
        <v>586</v>
      </c>
      <c r="B1435" s="661" t="s">
        <v>587</v>
      </c>
      <c r="C1435" s="662" t="s">
        <v>599</v>
      </c>
      <c r="D1435" s="663" t="s">
        <v>4267</v>
      </c>
      <c r="E1435" s="662" t="s">
        <v>626</v>
      </c>
      <c r="F1435" s="663" t="s">
        <v>4273</v>
      </c>
      <c r="G1435" s="662" t="s">
        <v>2441</v>
      </c>
      <c r="H1435" s="662" t="s">
        <v>3873</v>
      </c>
      <c r="I1435" s="662" t="s">
        <v>3874</v>
      </c>
      <c r="J1435" s="662" t="s">
        <v>3875</v>
      </c>
      <c r="K1435" s="662" t="s">
        <v>3876</v>
      </c>
      <c r="L1435" s="664">
        <v>151.63999999999996</v>
      </c>
      <c r="M1435" s="664">
        <v>3</v>
      </c>
      <c r="N1435" s="665">
        <v>454.91999999999985</v>
      </c>
    </row>
    <row r="1436" spans="1:14" ht="14.4" customHeight="1" x14ac:dyDescent="0.3">
      <c r="A1436" s="660" t="s">
        <v>586</v>
      </c>
      <c r="B1436" s="661" t="s">
        <v>587</v>
      </c>
      <c r="C1436" s="662" t="s">
        <v>599</v>
      </c>
      <c r="D1436" s="663" t="s">
        <v>4267</v>
      </c>
      <c r="E1436" s="662" t="s">
        <v>626</v>
      </c>
      <c r="F1436" s="663" t="s">
        <v>4273</v>
      </c>
      <c r="G1436" s="662" t="s">
        <v>2441</v>
      </c>
      <c r="H1436" s="662" t="s">
        <v>2660</v>
      </c>
      <c r="I1436" s="662" t="s">
        <v>2661</v>
      </c>
      <c r="J1436" s="662" t="s">
        <v>2662</v>
      </c>
      <c r="K1436" s="662" t="s">
        <v>2663</v>
      </c>
      <c r="L1436" s="664">
        <v>115.20000000000003</v>
      </c>
      <c r="M1436" s="664">
        <v>1</v>
      </c>
      <c r="N1436" s="665">
        <v>115.20000000000003</v>
      </c>
    </row>
    <row r="1437" spans="1:14" ht="14.4" customHeight="1" x14ac:dyDescent="0.3">
      <c r="A1437" s="660" t="s">
        <v>586</v>
      </c>
      <c r="B1437" s="661" t="s">
        <v>587</v>
      </c>
      <c r="C1437" s="662" t="s">
        <v>599</v>
      </c>
      <c r="D1437" s="663" t="s">
        <v>4267</v>
      </c>
      <c r="E1437" s="662" t="s">
        <v>626</v>
      </c>
      <c r="F1437" s="663" t="s">
        <v>4273</v>
      </c>
      <c r="G1437" s="662" t="s">
        <v>2441</v>
      </c>
      <c r="H1437" s="662" t="s">
        <v>2671</v>
      </c>
      <c r="I1437" s="662" t="s">
        <v>2672</v>
      </c>
      <c r="J1437" s="662" t="s">
        <v>2673</v>
      </c>
      <c r="K1437" s="662" t="s">
        <v>1229</v>
      </c>
      <c r="L1437" s="664">
        <v>97.901182696696878</v>
      </c>
      <c r="M1437" s="664">
        <v>1</v>
      </c>
      <c r="N1437" s="665">
        <v>97.901182696696878</v>
      </c>
    </row>
    <row r="1438" spans="1:14" ht="14.4" customHeight="1" x14ac:dyDescent="0.3">
      <c r="A1438" s="660" t="s">
        <v>586</v>
      </c>
      <c r="B1438" s="661" t="s">
        <v>587</v>
      </c>
      <c r="C1438" s="662" t="s">
        <v>599</v>
      </c>
      <c r="D1438" s="663" t="s">
        <v>4267</v>
      </c>
      <c r="E1438" s="662" t="s">
        <v>626</v>
      </c>
      <c r="F1438" s="663" t="s">
        <v>4273</v>
      </c>
      <c r="G1438" s="662" t="s">
        <v>2441</v>
      </c>
      <c r="H1438" s="662" t="s">
        <v>3877</v>
      </c>
      <c r="I1438" s="662" t="s">
        <v>3878</v>
      </c>
      <c r="J1438" s="662" t="s">
        <v>3879</v>
      </c>
      <c r="K1438" s="662" t="s">
        <v>1528</v>
      </c>
      <c r="L1438" s="664">
        <v>41.520135727117534</v>
      </c>
      <c r="M1438" s="664">
        <v>2</v>
      </c>
      <c r="N1438" s="665">
        <v>83.040271454235068</v>
      </c>
    </row>
    <row r="1439" spans="1:14" ht="14.4" customHeight="1" x14ac:dyDescent="0.3">
      <c r="A1439" s="660" t="s">
        <v>586</v>
      </c>
      <c r="B1439" s="661" t="s">
        <v>587</v>
      </c>
      <c r="C1439" s="662" t="s">
        <v>599</v>
      </c>
      <c r="D1439" s="663" t="s">
        <v>4267</v>
      </c>
      <c r="E1439" s="662" t="s">
        <v>626</v>
      </c>
      <c r="F1439" s="663" t="s">
        <v>4273</v>
      </c>
      <c r="G1439" s="662" t="s">
        <v>2441</v>
      </c>
      <c r="H1439" s="662" t="s">
        <v>3880</v>
      </c>
      <c r="I1439" s="662" t="s">
        <v>3881</v>
      </c>
      <c r="J1439" s="662" t="s">
        <v>3882</v>
      </c>
      <c r="K1439" s="662" t="s">
        <v>3883</v>
      </c>
      <c r="L1439" s="664">
        <v>107.72678723569892</v>
      </c>
      <c r="M1439" s="664">
        <v>3</v>
      </c>
      <c r="N1439" s="665">
        <v>323.18036170709678</v>
      </c>
    </row>
    <row r="1440" spans="1:14" ht="14.4" customHeight="1" x14ac:dyDescent="0.3">
      <c r="A1440" s="660" t="s">
        <v>586</v>
      </c>
      <c r="B1440" s="661" t="s">
        <v>587</v>
      </c>
      <c r="C1440" s="662" t="s">
        <v>599</v>
      </c>
      <c r="D1440" s="663" t="s">
        <v>4267</v>
      </c>
      <c r="E1440" s="662" t="s">
        <v>626</v>
      </c>
      <c r="F1440" s="663" t="s">
        <v>4273</v>
      </c>
      <c r="G1440" s="662" t="s">
        <v>2441</v>
      </c>
      <c r="H1440" s="662" t="s">
        <v>2681</v>
      </c>
      <c r="I1440" s="662" t="s">
        <v>2682</v>
      </c>
      <c r="J1440" s="662" t="s">
        <v>2453</v>
      </c>
      <c r="K1440" s="662" t="s">
        <v>2683</v>
      </c>
      <c r="L1440" s="664">
        <v>301.79153376455537</v>
      </c>
      <c r="M1440" s="664">
        <v>11</v>
      </c>
      <c r="N1440" s="665">
        <v>3319.7068714101088</v>
      </c>
    </row>
    <row r="1441" spans="1:14" ht="14.4" customHeight="1" x14ac:dyDescent="0.3">
      <c r="A1441" s="660" t="s">
        <v>586</v>
      </c>
      <c r="B1441" s="661" t="s">
        <v>587</v>
      </c>
      <c r="C1441" s="662" t="s">
        <v>599</v>
      </c>
      <c r="D1441" s="663" t="s">
        <v>4267</v>
      </c>
      <c r="E1441" s="662" t="s">
        <v>626</v>
      </c>
      <c r="F1441" s="663" t="s">
        <v>4273</v>
      </c>
      <c r="G1441" s="662" t="s">
        <v>2441</v>
      </c>
      <c r="H1441" s="662" t="s">
        <v>2684</v>
      </c>
      <c r="I1441" s="662" t="s">
        <v>2685</v>
      </c>
      <c r="J1441" s="662" t="s">
        <v>2457</v>
      </c>
      <c r="K1441" s="662" t="s">
        <v>2686</v>
      </c>
      <c r="L1441" s="664">
        <v>224.84699999999992</v>
      </c>
      <c r="M1441" s="664">
        <v>10</v>
      </c>
      <c r="N1441" s="665">
        <v>2248.4699999999993</v>
      </c>
    </row>
    <row r="1442" spans="1:14" ht="14.4" customHeight="1" x14ac:dyDescent="0.3">
      <c r="A1442" s="660" t="s">
        <v>586</v>
      </c>
      <c r="B1442" s="661" t="s">
        <v>587</v>
      </c>
      <c r="C1442" s="662" t="s">
        <v>599</v>
      </c>
      <c r="D1442" s="663" t="s">
        <v>4267</v>
      </c>
      <c r="E1442" s="662" t="s">
        <v>626</v>
      </c>
      <c r="F1442" s="663" t="s">
        <v>4273</v>
      </c>
      <c r="G1442" s="662" t="s">
        <v>2441</v>
      </c>
      <c r="H1442" s="662" t="s">
        <v>3884</v>
      </c>
      <c r="I1442" s="662" t="s">
        <v>3885</v>
      </c>
      <c r="J1442" s="662" t="s">
        <v>2636</v>
      </c>
      <c r="K1442" s="662" t="s">
        <v>3886</v>
      </c>
      <c r="L1442" s="664">
        <v>958.57040156256517</v>
      </c>
      <c r="M1442" s="664">
        <v>2</v>
      </c>
      <c r="N1442" s="665">
        <v>1917.1408031251303</v>
      </c>
    </row>
    <row r="1443" spans="1:14" ht="14.4" customHeight="1" x14ac:dyDescent="0.3">
      <c r="A1443" s="660" t="s">
        <v>586</v>
      </c>
      <c r="B1443" s="661" t="s">
        <v>587</v>
      </c>
      <c r="C1443" s="662" t="s">
        <v>599</v>
      </c>
      <c r="D1443" s="663" t="s">
        <v>4267</v>
      </c>
      <c r="E1443" s="662" t="s">
        <v>626</v>
      </c>
      <c r="F1443" s="663" t="s">
        <v>4273</v>
      </c>
      <c r="G1443" s="662" t="s">
        <v>2441</v>
      </c>
      <c r="H1443" s="662" t="s">
        <v>2687</v>
      </c>
      <c r="I1443" s="662" t="s">
        <v>2688</v>
      </c>
      <c r="J1443" s="662" t="s">
        <v>2479</v>
      </c>
      <c r="K1443" s="662" t="s">
        <v>2689</v>
      </c>
      <c r="L1443" s="664">
        <v>356.49993576597865</v>
      </c>
      <c r="M1443" s="664">
        <v>77</v>
      </c>
      <c r="N1443" s="665">
        <v>27450.495053980354</v>
      </c>
    </row>
    <row r="1444" spans="1:14" ht="14.4" customHeight="1" x14ac:dyDescent="0.3">
      <c r="A1444" s="660" t="s">
        <v>586</v>
      </c>
      <c r="B1444" s="661" t="s">
        <v>587</v>
      </c>
      <c r="C1444" s="662" t="s">
        <v>599</v>
      </c>
      <c r="D1444" s="663" t="s">
        <v>4267</v>
      </c>
      <c r="E1444" s="662" t="s">
        <v>626</v>
      </c>
      <c r="F1444" s="663" t="s">
        <v>4273</v>
      </c>
      <c r="G1444" s="662" t="s">
        <v>2441</v>
      </c>
      <c r="H1444" s="662" t="s">
        <v>2690</v>
      </c>
      <c r="I1444" s="662" t="s">
        <v>2691</v>
      </c>
      <c r="J1444" s="662" t="s">
        <v>2479</v>
      </c>
      <c r="K1444" s="662" t="s">
        <v>2692</v>
      </c>
      <c r="L1444" s="664">
        <v>417.09928025052375</v>
      </c>
      <c r="M1444" s="664">
        <v>140</v>
      </c>
      <c r="N1444" s="665">
        <v>58393.899235073324</v>
      </c>
    </row>
    <row r="1445" spans="1:14" ht="14.4" customHeight="1" x14ac:dyDescent="0.3">
      <c r="A1445" s="660" t="s">
        <v>586</v>
      </c>
      <c r="B1445" s="661" t="s">
        <v>587</v>
      </c>
      <c r="C1445" s="662" t="s">
        <v>599</v>
      </c>
      <c r="D1445" s="663" t="s">
        <v>4267</v>
      </c>
      <c r="E1445" s="662" t="s">
        <v>626</v>
      </c>
      <c r="F1445" s="663" t="s">
        <v>4273</v>
      </c>
      <c r="G1445" s="662" t="s">
        <v>2441</v>
      </c>
      <c r="H1445" s="662" t="s">
        <v>3887</v>
      </c>
      <c r="I1445" s="662" t="s">
        <v>3888</v>
      </c>
      <c r="J1445" s="662" t="s">
        <v>3889</v>
      </c>
      <c r="K1445" s="662" t="s">
        <v>3890</v>
      </c>
      <c r="L1445" s="664">
        <v>193.96</v>
      </c>
      <c r="M1445" s="664">
        <v>1</v>
      </c>
      <c r="N1445" s="665">
        <v>193.96</v>
      </c>
    </row>
    <row r="1446" spans="1:14" ht="14.4" customHeight="1" x14ac:dyDescent="0.3">
      <c r="A1446" s="660" t="s">
        <v>586</v>
      </c>
      <c r="B1446" s="661" t="s">
        <v>587</v>
      </c>
      <c r="C1446" s="662" t="s">
        <v>599</v>
      </c>
      <c r="D1446" s="663" t="s">
        <v>4267</v>
      </c>
      <c r="E1446" s="662" t="s">
        <v>626</v>
      </c>
      <c r="F1446" s="663" t="s">
        <v>4273</v>
      </c>
      <c r="G1446" s="662" t="s">
        <v>2441</v>
      </c>
      <c r="H1446" s="662" t="s">
        <v>2697</v>
      </c>
      <c r="I1446" s="662" t="s">
        <v>2698</v>
      </c>
      <c r="J1446" s="662" t="s">
        <v>2457</v>
      </c>
      <c r="K1446" s="662" t="s">
        <v>2699</v>
      </c>
      <c r="L1446" s="664">
        <v>130.80010733255841</v>
      </c>
      <c r="M1446" s="664">
        <v>30</v>
      </c>
      <c r="N1446" s="665">
        <v>3924.003219976752</v>
      </c>
    </row>
    <row r="1447" spans="1:14" ht="14.4" customHeight="1" x14ac:dyDescent="0.3">
      <c r="A1447" s="660" t="s">
        <v>586</v>
      </c>
      <c r="B1447" s="661" t="s">
        <v>587</v>
      </c>
      <c r="C1447" s="662" t="s">
        <v>599</v>
      </c>
      <c r="D1447" s="663" t="s">
        <v>4267</v>
      </c>
      <c r="E1447" s="662" t="s">
        <v>626</v>
      </c>
      <c r="F1447" s="663" t="s">
        <v>4273</v>
      </c>
      <c r="G1447" s="662" t="s">
        <v>2441</v>
      </c>
      <c r="H1447" s="662" t="s">
        <v>3891</v>
      </c>
      <c r="I1447" s="662" t="s">
        <v>3892</v>
      </c>
      <c r="J1447" s="662" t="s">
        <v>3893</v>
      </c>
      <c r="K1447" s="662" t="s">
        <v>3894</v>
      </c>
      <c r="L1447" s="664">
        <v>129.18</v>
      </c>
      <c r="M1447" s="664">
        <v>1</v>
      </c>
      <c r="N1447" s="665">
        <v>129.18</v>
      </c>
    </row>
    <row r="1448" spans="1:14" ht="14.4" customHeight="1" x14ac:dyDescent="0.3">
      <c r="A1448" s="660" t="s">
        <v>586</v>
      </c>
      <c r="B1448" s="661" t="s">
        <v>587</v>
      </c>
      <c r="C1448" s="662" t="s">
        <v>599</v>
      </c>
      <c r="D1448" s="663" t="s">
        <v>4267</v>
      </c>
      <c r="E1448" s="662" t="s">
        <v>626</v>
      </c>
      <c r="F1448" s="663" t="s">
        <v>4273</v>
      </c>
      <c r="G1448" s="662" t="s">
        <v>2441</v>
      </c>
      <c r="H1448" s="662" t="s">
        <v>3895</v>
      </c>
      <c r="I1448" s="662" t="s">
        <v>3896</v>
      </c>
      <c r="J1448" s="662" t="s">
        <v>2702</v>
      </c>
      <c r="K1448" s="662" t="s">
        <v>3897</v>
      </c>
      <c r="L1448" s="664">
        <v>187.06991798379346</v>
      </c>
      <c r="M1448" s="664">
        <v>1</v>
      </c>
      <c r="N1448" s="665">
        <v>187.06991798379346</v>
      </c>
    </row>
    <row r="1449" spans="1:14" ht="14.4" customHeight="1" x14ac:dyDescent="0.3">
      <c r="A1449" s="660" t="s">
        <v>586</v>
      </c>
      <c r="B1449" s="661" t="s">
        <v>587</v>
      </c>
      <c r="C1449" s="662" t="s">
        <v>599</v>
      </c>
      <c r="D1449" s="663" t="s">
        <v>4267</v>
      </c>
      <c r="E1449" s="662" t="s">
        <v>626</v>
      </c>
      <c r="F1449" s="663" t="s">
        <v>4273</v>
      </c>
      <c r="G1449" s="662" t="s">
        <v>2441</v>
      </c>
      <c r="H1449" s="662" t="s">
        <v>2700</v>
      </c>
      <c r="I1449" s="662" t="s">
        <v>2701</v>
      </c>
      <c r="J1449" s="662" t="s">
        <v>2702</v>
      </c>
      <c r="K1449" s="662" t="s">
        <v>2703</v>
      </c>
      <c r="L1449" s="664">
        <v>380.64678826379321</v>
      </c>
      <c r="M1449" s="664">
        <v>216</v>
      </c>
      <c r="N1449" s="665">
        <v>82219.706264979337</v>
      </c>
    </row>
    <row r="1450" spans="1:14" ht="14.4" customHeight="1" x14ac:dyDescent="0.3">
      <c r="A1450" s="660" t="s">
        <v>586</v>
      </c>
      <c r="B1450" s="661" t="s">
        <v>587</v>
      </c>
      <c r="C1450" s="662" t="s">
        <v>599</v>
      </c>
      <c r="D1450" s="663" t="s">
        <v>4267</v>
      </c>
      <c r="E1450" s="662" t="s">
        <v>626</v>
      </c>
      <c r="F1450" s="663" t="s">
        <v>4273</v>
      </c>
      <c r="G1450" s="662" t="s">
        <v>2441</v>
      </c>
      <c r="H1450" s="662" t="s">
        <v>3898</v>
      </c>
      <c r="I1450" s="662" t="s">
        <v>3899</v>
      </c>
      <c r="J1450" s="662" t="s">
        <v>3900</v>
      </c>
      <c r="K1450" s="662" t="s">
        <v>3901</v>
      </c>
      <c r="L1450" s="664">
        <v>182.55000000000004</v>
      </c>
      <c r="M1450" s="664">
        <v>1</v>
      </c>
      <c r="N1450" s="665">
        <v>182.55000000000004</v>
      </c>
    </row>
    <row r="1451" spans="1:14" ht="14.4" customHeight="1" x14ac:dyDescent="0.3">
      <c r="A1451" s="660" t="s">
        <v>586</v>
      </c>
      <c r="B1451" s="661" t="s">
        <v>587</v>
      </c>
      <c r="C1451" s="662" t="s">
        <v>599</v>
      </c>
      <c r="D1451" s="663" t="s">
        <v>4267</v>
      </c>
      <c r="E1451" s="662" t="s">
        <v>626</v>
      </c>
      <c r="F1451" s="663" t="s">
        <v>4273</v>
      </c>
      <c r="G1451" s="662" t="s">
        <v>2441</v>
      </c>
      <c r="H1451" s="662" t="s">
        <v>2764</v>
      </c>
      <c r="I1451" s="662" t="s">
        <v>2764</v>
      </c>
      <c r="J1451" s="662" t="s">
        <v>3902</v>
      </c>
      <c r="K1451" s="662" t="s">
        <v>3903</v>
      </c>
      <c r="L1451" s="664">
        <v>382.5</v>
      </c>
      <c r="M1451" s="664">
        <v>1</v>
      </c>
      <c r="N1451" s="665">
        <v>382.5</v>
      </c>
    </row>
    <row r="1452" spans="1:14" ht="14.4" customHeight="1" x14ac:dyDescent="0.3">
      <c r="A1452" s="660" t="s">
        <v>586</v>
      </c>
      <c r="B1452" s="661" t="s">
        <v>587</v>
      </c>
      <c r="C1452" s="662" t="s">
        <v>599</v>
      </c>
      <c r="D1452" s="663" t="s">
        <v>4267</v>
      </c>
      <c r="E1452" s="662" t="s">
        <v>626</v>
      </c>
      <c r="F1452" s="663" t="s">
        <v>4273</v>
      </c>
      <c r="G1452" s="662" t="s">
        <v>2441</v>
      </c>
      <c r="H1452" s="662" t="s">
        <v>3904</v>
      </c>
      <c r="I1452" s="662" t="s">
        <v>3905</v>
      </c>
      <c r="J1452" s="662" t="s">
        <v>2457</v>
      </c>
      <c r="K1452" s="662" t="s">
        <v>3906</v>
      </c>
      <c r="L1452" s="664">
        <v>67.009980095032219</v>
      </c>
      <c r="M1452" s="664">
        <v>40</v>
      </c>
      <c r="N1452" s="665">
        <v>2680.3992038012889</v>
      </c>
    </row>
    <row r="1453" spans="1:14" ht="14.4" customHeight="1" x14ac:dyDescent="0.3">
      <c r="A1453" s="660" t="s">
        <v>586</v>
      </c>
      <c r="B1453" s="661" t="s">
        <v>587</v>
      </c>
      <c r="C1453" s="662" t="s">
        <v>599</v>
      </c>
      <c r="D1453" s="663" t="s">
        <v>4267</v>
      </c>
      <c r="E1453" s="662" t="s">
        <v>626</v>
      </c>
      <c r="F1453" s="663" t="s">
        <v>4273</v>
      </c>
      <c r="G1453" s="662" t="s">
        <v>2441</v>
      </c>
      <c r="H1453" s="662" t="s">
        <v>2704</v>
      </c>
      <c r="I1453" s="662" t="s">
        <v>2705</v>
      </c>
      <c r="J1453" s="662" t="s">
        <v>2475</v>
      </c>
      <c r="K1453" s="662" t="s">
        <v>2706</v>
      </c>
      <c r="L1453" s="664">
        <v>144.51318142603435</v>
      </c>
      <c r="M1453" s="664">
        <v>10</v>
      </c>
      <c r="N1453" s="665">
        <v>1445.1318142603436</v>
      </c>
    </row>
    <row r="1454" spans="1:14" ht="14.4" customHeight="1" x14ac:dyDescent="0.3">
      <c r="A1454" s="660" t="s">
        <v>586</v>
      </c>
      <c r="B1454" s="661" t="s">
        <v>587</v>
      </c>
      <c r="C1454" s="662" t="s">
        <v>599</v>
      </c>
      <c r="D1454" s="663" t="s">
        <v>4267</v>
      </c>
      <c r="E1454" s="662" t="s">
        <v>626</v>
      </c>
      <c r="F1454" s="663" t="s">
        <v>4273</v>
      </c>
      <c r="G1454" s="662" t="s">
        <v>2441</v>
      </c>
      <c r="H1454" s="662" t="s">
        <v>2707</v>
      </c>
      <c r="I1454" s="662" t="s">
        <v>2708</v>
      </c>
      <c r="J1454" s="662" t="s">
        <v>2709</v>
      </c>
      <c r="K1454" s="662" t="s">
        <v>1591</v>
      </c>
      <c r="L1454" s="664">
        <v>131.9375</v>
      </c>
      <c r="M1454" s="664">
        <v>4</v>
      </c>
      <c r="N1454" s="665">
        <v>527.75</v>
      </c>
    </row>
    <row r="1455" spans="1:14" ht="14.4" customHeight="1" x14ac:dyDescent="0.3">
      <c r="A1455" s="660" t="s">
        <v>586</v>
      </c>
      <c r="B1455" s="661" t="s">
        <v>587</v>
      </c>
      <c r="C1455" s="662" t="s">
        <v>599</v>
      </c>
      <c r="D1455" s="663" t="s">
        <v>4267</v>
      </c>
      <c r="E1455" s="662" t="s">
        <v>626</v>
      </c>
      <c r="F1455" s="663" t="s">
        <v>4273</v>
      </c>
      <c r="G1455" s="662" t="s">
        <v>2441</v>
      </c>
      <c r="H1455" s="662" t="s">
        <v>3907</v>
      </c>
      <c r="I1455" s="662" t="s">
        <v>3908</v>
      </c>
      <c r="J1455" s="662" t="s">
        <v>3909</v>
      </c>
      <c r="K1455" s="662" t="s">
        <v>3910</v>
      </c>
      <c r="L1455" s="664">
        <v>548.23613815883994</v>
      </c>
      <c r="M1455" s="664">
        <v>4</v>
      </c>
      <c r="N1455" s="665">
        <v>2192.9445526353597</v>
      </c>
    </row>
    <row r="1456" spans="1:14" ht="14.4" customHeight="1" x14ac:dyDescent="0.3">
      <c r="A1456" s="660" t="s">
        <v>586</v>
      </c>
      <c r="B1456" s="661" t="s">
        <v>587</v>
      </c>
      <c r="C1456" s="662" t="s">
        <v>599</v>
      </c>
      <c r="D1456" s="663" t="s">
        <v>4267</v>
      </c>
      <c r="E1456" s="662" t="s">
        <v>626</v>
      </c>
      <c r="F1456" s="663" t="s">
        <v>4273</v>
      </c>
      <c r="G1456" s="662" t="s">
        <v>2441</v>
      </c>
      <c r="H1456" s="662" t="s">
        <v>2713</v>
      </c>
      <c r="I1456" s="662" t="s">
        <v>2713</v>
      </c>
      <c r="J1456" s="662" t="s">
        <v>2714</v>
      </c>
      <c r="K1456" s="662" t="s">
        <v>2715</v>
      </c>
      <c r="L1456" s="664">
        <v>92.769065182262807</v>
      </c>
      <c r="M1456" s="664">
        <v>24.805352700000004</v>
      </c>
      <c r="N1456" s="665">
        <v>2301.1693814953192</v>
      </c>
    </row>
    <row r="1457" spans="1:14" ht="14.4" customHeight="1" x14ac:dyDescent="0.3">
      <c r="A1457" s="660" t="s">
        <v>586</v>
      </c>
      <c r="B1457" s="661" t="s">
        <v>587</v>
      </c>
      <c r="C1457" s="662" t="s">
        <v>599</v>
      </c>
      <c r="D1457" s="663" t="s">
        <v>4267</v>
      </c>
      <c r="E1457" s="662" t="s">
        <v>626</v>
      </c>
      <c r="F1457" s="663" t="s">
        <v>4273</v>
      </c>
      <c r="G1457" s="662" t="s">
        <v>2441</v>
      </c>
      <c r="H1457" s="662" t="s">
        <v>2716</v>
      </c>
      <c r="I1457" s="662" t="s">
        <v>2717</v>
      </c>
      <c r="J1457" s="662" t="s">
        <v>2714</v>
      </c>
      <c r="K1457" s="662" t="s">
        <v>2718</v>
      </c>
      <c r="L1457" s="664">
        <v>229.08007068816815</v>
      </c>
      <c r="M1457" s="664">
        <v>69.356866900000028</v>
      </c>
      <c r="N1457" s="665">
        <v>15888.275972161877</v>
      </c>
    </row>
    <row r="1458" spans="1:14" ht="14.4" customHeight="1" x14ac:dyDescent="0.3">
      <c r="A1458" s="660" t="s">
        <v>586</v>
      </c>
      <c r="B1458" s="661" t="s">
        <v>587</v>
      </c>
      <c r="C1458" s="662" t="s">
        <v>599</v>
      </c>
      <c r="D1458" s="663" t="s">
        <v>4267</v>
      </c>
      <c r="E1458" s="662" t="s">
        <v>626</v>
      </c>
      <c r="F1458" s="663" t="s">
        <v>4273</v>
      </c>
      <c r="G1458" s="662" t="s">
        <v>2441</v>
      </c>
      <c r="H1458" s="662" t="s">
        <v>2719</v>
      </c>
      <c r="I1458" s="662" t="s">
        <v>2720</v>
      </c>
      <c r="J1458" s="662" t="s">
        <v>2721</v>
      </c>
      <c r="K1458" s="662" t="s">
        <v>2722</v>
      </c>
      <c r="L1458" s="664">
        <v>1428.5305984374343</v>
      </c>
      <c r="M1458" s="664">
        <v>3</v>
      </c>
      <c r="N1458" s="665">
        <v>4285.5917953123026</v>
      </c>
    </row>
    <row r="1459" spans="1:14" ht="14.4" customHeight="1" x14ac:dyDescent="0.3">
      <c r="A1459" s="660" t="s">
        <v>586</v>
      </c>
      <c r="B1459" s="661" t="s">
        <v>587</v>
      </c>
      <c r="C1459" s="662" t="s">
        <v>599</v>
      </c>
      <c r="D1459" s="663" t="s">
        <v>4267</v>
      </c>
      <c r="E1459" s="662" t="s">
        <v>626</v>
      </c>
      <c r="F1459" s="663" t="s">
        <v>4273</v>
      </c>
      <c r="G1459" s="662" t="s">
        <v>2441</v>
      </c>
      <c r="H1459" s="662" t="s">
        <v>3911</v>
      </c>
      <c r="I1459" s="662" t="s">
        <v>3912</v>
      </c>
      <c r="J1459" s="662" t="s">
        <v>3913</v>
      </c>
      <c r="K1459" s="662" t="s">
        <v>3914</v>
      </c>
      <c r="L1459" s="664">
        <v>531.36000000000013</v>
      </c>
      <c r="M1459" s="664">
        <v>2</v>
      </c>
      <c r="N1459" s="665">
        <v>1062.7200000000003</v>
      </c>
    </row>
    <row r="1460" spans="1:14" ht="14.4" customHeight="1" x14ac:dyDescent="0.3">
      <c r="A1460" s="660" t="s">
        <v>586</v>
      </c>
      <c r="B1460" s="661" t="s">
        <v>587</v>
      </c>
      <c r="C1460" s="662" t="s">
        <v>599</v>
      </c>
      <c r="D1460" s="663" t="s">
        <v>4267</v>
      </c>
      <c r="E1460" s="662" t="s">
        <v>626</v>
      </c>
      <c r="F1460" s="663" t="s">
        <v>4273</v>
      </c>
      <c r="G1460" s="662" t="s">
        <v>2441</v>
      </c>
      <c r="H1460" s="662" t="s">
        <v>2730</v>
      </c>
      <c r="I1460" s="662" t="s">
        <v>2731</v>
      </c>
      <c r="J1460" s="662" t="s">
        <v>2732</v>
      </c>
      <c r="K1460" s="662" t="s">
        <v>2733</v>
      </c>
      <c r="L1460" s="664">
        <v>549.54194579983391</v>
      </c>
      <c r="M1460" s="664">
        <v>1</v>
      </c>
      <c r="N1460" s="665">
        <v>549.54194579983391</v>
      </c>
    </row>
    <row r="1461" spans="1:14" ht="14.4" customHeight="1" x14ac:dyDescent="0.3">
      <c r="A1461" s="660" t="s">
        <v>586</v>
      </c>
      <c r="B1461" s="661" t="s">
        <v>587</v>
      </c>
      <c r="C1461" s="662" t="s">
        <v>599</v>
      </c>
      <c r="D1461" s="663" t="s">
        <v>4267</v>
      </c>
      <c r="E1461" s="662" t="s">
        <v>626</v>
      </c>
      <c r="F1461" s="663" t="s">
        <v>4273</v>
      </c>
      <c r="G1461" s="662" t="s">
        <v>2441</v>
      </c>
      <c r="H1461" s="662" t="s">
        <v>3915</v>
      </c>
      <c r="I1461" s="662" t="s">
        <v>3916</v>
      </c>
      <c r="J1461" s="662" t="s">
        <v>3917</v>
      </c>
      <c r="K1461" s="662" t="s">
        <v>3918</v>
      </c>
      <c r="L1461" s="664">
        <v>83.100629165384206</v>
      </c>
      <c r="M1461" s="664">
        <v>1</v>
      </c>
      <c r="N1461" s="665">
        <v>83.100629165384206</v>
      </c>
    </row>
    <row r="1462" spans="1:14" ht="14.4" customHeight="1" x14ac:dyDescent="0.3">
      <c r="A1462" s="660" t="s">
        <v>586</v>
      </c>
      <c r="B1462" s="661" t="s">
        <v>587</v>
      </c>
      <c r="C1462" s="662" t="s">
        <v>599</v>
      </c>
      <c r="D1462" s="663" t="s">
        <v>4267</v>
      </c>
      <c r="E1462" s="662" t="s">
        <v>626</v>
      </c>
      <c r="F1462" s="663" t="s">
        <v>4273</v>
      </c>
      <c r="G1462" s="662" t="s">
        <v>2441</v>
      </c>
      <c r="H1462" s="662" t="s">
        <v>2739</v>
      </c>
      <c r="I1462" s="662" t="s">
        <v>2740</v>
      </c>
      <c r="J1462" s="662" t="s">
        <v>2741</v>
      </c>
      <c r="K1462" s="662" t="s">
        <v>2742</v>
      </c>
      <c r="L1462" s="664">
        <v>528.61597228902826</v>
      </c>
      <c r="M1462" s="664">
        <v>32</v>
      </c>
      <c r="N1462" s="665">
        <v>16915.711113248904</v>
      </c>
    </row>
    <row r="1463" spans="1:14" ht="14.4" customHeight="1" x14ac:dyDescent="0.3">
      <c r="A1463" s="660" t="s">
        <v>586</v>
      </c>
      <c r="B1463" s="661" t="s">
        <v>587</v>
      </c>
      <c r="C1463" s="662" t="s">
        <v>599</v>
      </c>
      <c r="D1463" s="663" t="s">
        <v>4267</v>
      </c>
      <c r="E1463" s="662" t="s">
        <v>626</v>
      </c>
      <c r="F1463" s="663" t="s">
        <v>4273</v>
      </c>
      <c r="G1463" s="662" t="s">
        <v>2441</v>
      </c>
      <c r="H1463" s="662" t="s">
        <v>2763</v>
      </c>
      <c r="I1463" s="662" t="s">
        <v>2764</v>
      </c>
      <c r="J1463" s="662" t="s">
        <v>2765</v>
      </c>
      <c r="K1463" s="662" t="s">
        <v>2766</v>
      </c>
      <c r="L1463" s="664">
        <v>382.5</v>
      </c>
      <c r="M1463" s="664">
        <v>2</v>
      </c>
      <c r="N1463" s="665">
        <v>765</v>
      </c>
    </row>
    <row r="1464" spans="1:14" ht="14.4" customHeight="1" x14ac:dyDescent="0.3">
      <c r="A1464" s="660" t="s">
        <v>586</v>
      </c>
      <c r="B1464" s="661" t="s">
        <v>587</v>
      </c>
      <c r="C1464" s="662" t="s">
        <v>599</v>
      </c>
      <c r="D1464" s="663" t="s">
        <v>4267</v>
      </c>
      <c r="E1464" s="662" t="s">
        <v>626</v>
      </c>
      <c r="F1464" s="663" t="s">
        <v>4273</v>
      </c>
      <c r="G1464" s="662" t="s">
        <v>2441</v>
      </c>
      <c r="H1464" s="662" t="s">
        <v>2767</v>
      </c>
      <c r="I1464" s="662" t="s">
        <v>2768</v>
      </c>
      <c r="J1464" s="662" t="s">
        <v>2769</v>
      </c>
      <c r="K1464" s="662" t="s">
        <v>2770</v>
      </c>
      <c r="L1464" s="664">
        <v>1069.7735761765989</v>
      </c>
      <c r="M1464" s="664">
        <v>22</v>
      </c>
      <c r="N1464" s="665">
        <v>23535.018675885178</v>
      </c>
    </row>
    <row r="1465" spans="1:14" ht="14.4" customHeight="1" x14ac:dyDescent="0.3">
      <c r="A1465" s="660" t="s">
        <v>586</v>
      </c>
      <c r="B1465" s="661" t="s">
        <v>587</v>
      </c>
      <c r="C1465" s="662" t="s">
        <v>599</v>
      </c>
      <c r="D1465" s="663" t="s">
        <v>4267</v>
      </c>
      <c r="E1465" s="662" t="s">
        <v>626</v>
      </c>
      <c r="F1465" s="663" t="s">
        <v>4273</v>
      </c>
      <c r="G1465" s="662" t="s">
        <v>2441</v>
      </c>
      <c r="H1465" s="662" t="s">
        <v>3919</v>
      </c>
      <c r="I1465" s="662" t="s">
        <v>3920</v>
      </c>
      <c r="J1465" s="662" t="s">
        <v>3900</v>
      </c>
      <c r="K1465" s="662" t="s">
        <v>3921</v>
      </c>
      <c r="L1465" s="664">
        <v>437.90026481334053</v>
      </c>
      <c r="M1465" s="664">
        <v>2</v>
      </c>
      <c r="N1465" s="665">
        <v>875.80052962668105</v>
      </c>
    </row>
    <row r="1466" spans="1:14" ht="14.4" customHeight="1" x14ac:dyDescent="0.3">
      <c r="A1466" s="660" t="s">
        <v>586</v>
      </c>
      <c r="B1466" s="661" t="s">
        <v>587</v>
      </c>
      <c r="C1466" s="662" t="s">
        <v>599</v>
      </c>
      <c r="D1466" s="663" t="s">
        <v>4267</v>
      </c>
      <c r="E1466" s="662" t="s">
        <v>626</v>
      </c>
      <c r="F1466" s="663" t="s">
        <v>4273</v>
      </c>
      <c r="G1466" s="662" t="s">
        <v>2441</v>
      </c>
      <c r="H1466" s="662" t="s">
        <v>2775</v>
      </c>
      <c r="I1466" s="662" t="s">
        <v>2775</v>
      </c>
      <c r="J1466" s="662" t="s">
        <v>2776</v>
      </c>
      <c r="K1466" s="662" t="s">
        <v>2777</v>
      </c>
      <c r="L1466" s="664">
        <v>2645.7621299476164</v>
      </c>
      <c r="M1466" s="664">
        <v>2.4670595000000004</v>
      </c>
      <c r="N1466" s="665">
        <v>6527.2525974275022</v>
      </c>
    </row>
    <row r="1467" spans="1:14" ht="14.4" customHeight="1" x14ac:dyDescent="0.3">
      <c r="A1467" s="660" t="s">
        <v>586</v>
      </c>
      <c r="B1467" s="661" t="s">
        <v>587</v>
      </c>
      <c r="C1467" s="662" t="s">
        <v>599</v>
      </c>
      <c r="D1467" s="663" t="s">
        <v>4267</v>
      </c>
      <c r="E1467" s="662" t="s">
        <v>626</v>
      </c>
      <c r="F1467" s="663" t="s">
        <v>4273</v>
      </c>
      <c r="G1467" s="662" t="s">
        <v>2441</v>
      </c>
      <c r="H1467" s="662" t="s">
        <v>3922</v>
      </c>
      <c r="I1467" s="662" t="s">
        <v>3923</v>
      </c>
      <c r="J1467" s="662" t="s">
        <v>3924</v>
      </c>
      <c r="K1467" s="662" t="s">
        <v>3925</v>
      </c>
      <c r="L1467" s="664">
        <v>446.36000000000013</v>
      </c>
      <c r="M1467" s="664">
        <v>1</v>
      </c>
      <c r="N1467" s="665">
        <v>446.36000000000013</v>
      </c>
    </row>
    <row r="1468" spans="1:14" ht="14.4" customHeight="1" x14ac:dyDescent="0.3">
      <c r="A1468" s="660" t="s">
        <v>586</v>
      </c>
      <c r="B1468" s="661" t="s">
        <v>587</v>
      </c>
      <c r="C1468" s="662" t="s">
        <v>599</v>
      </c>
      <c r="D1468" s="663" t="s">
        <v>4267</v>
      </c>
      <c r="E1468" s="662" t="s">
        <v>626</v>
      </c>
      <c r="F1468" s="663" t="s">
        <v>4273</v>
      </c>
      <c r="G1468" s="662" t="s">
        <v>2441</v>
      </c>
      <c r="H1468" s="662" t="s">
        <v>3266</v>
      </c>
      <c r="I1468" s="662" t="s">
        <v>3267</v>
      </c>
      <c r="J1468" s="662" t="s">
        <v>3268</v>
      </c>
      <c r="K1468" s="662" t="s">
        <v>3269</v>
      </c>
      <c r="L1468" s="664">
        <v>3150.6385363548789</v>
      </c>
      <c r="M1468" s="664">
        <v>1</v>
      </c>
      <c r="N1468" s="665">
        <v>3150.6385363548789</v>
      </c>
    </row>
    <row r="1469" spans="1:14" ht="14.4" customHeight="1" x14ac:dyDescent="0.3">
      <c r="A1469" s="660" t="s">
        <v>586</v>
      </c>
      <c r="B1469" s="661" t="s">
        <v>587</v>
      </c>
      <c r="C1469" s="662" t="s">
        <v>599</v>
      </c>
      <c r="D1469" s="663" t="s">
        <v>4267</v>
      </c>
      <c r="E1469" s="662" t="s">
        <v>626</v>
      </c>
      <c r="F1469" s="663" t="s">
        <v>4273</v>
      </c>
      <c r="G1469" s="662" t="s">
        <v>2441</v>
      </c>
      <c r="H1469" s="662" t="s">
        <v>3926</v>
      </c>
      <c r="I1469" s="662" t="s">
        <v>3927</v>
      </c>
      <c r="J1469" s="662" t="s">
        <v>3268</v>
      </c>
      <c r="K1469" s="662" t="s">
        <v>2037</v>
      </c>
      <c r="L1469" s="664">
        <v>1764.7511720444252</v>
      </c>
      <c r="M1469" s="664">
        <v>47.004095</v>
      </c>
      <c r="N1469" s="665">
        <v>82950.531742137508</v>
      </c>
    </row>
    <row r="1470" spans="1:14" ht="14.4" customHeight="1" x14ac:dyDescent="0.3">
      <c r="A1470" s="660" t="s">
        <v>586</v>
      </c>
      <c r="B1470" s="661" t="s">
        <v>587</v>
      </c>
      <c r="C1470" s="662" t="s">
        <v>599</v>
      </c>
      <c r="D1470" s="663" t="s">
        <v>4267</v>
      </c>
      <c r="E1470" s="662" t="s">
        <v>2795</v>
      </c>
      <c r="F1470" s="663" t="s">
        <v>4274</v>
      </c>
      <c r="G1470" s="662" t="s">
        <v>665</v>
      </c>
      <c r="H1470" s="662" t="s">
        <v>2799</v>
      </c>
      <c r="I1470" s="662" t="s">
        <v>2800</v>
      </c>
      <c r="J1470" s="662" t="s">
        <v>2801</v>
      </c>
      <c r="K1470" s="662" t="s">
        <v>2802</v>
      </c>
      <c r="L1470" s="664">
        <v>2369</v>
      </c>
      <c r="M1470" s="664">
        <v>19</v>
      </c>
      <c r="N1470" s="665">
        <v>45011</v>
      </c>
    </row>
    <row r="1471" spans="1:14" ht="14.4" customHeight="1" x14ac:dyDescent="0.3">
      <c r="A1471" s="660" t="s">
        <v>586</v>
      </c>
      <c r="B1471" s="661" t="s">
        <v>587</v>
      </c>
      <c r="C1471" s="662" t="s">
        <v>599</v>
      </c>
      <c r="D1471" s="663" t="s">
        <v>4267</v>
      </c>
      <c r="E1471" s="662" t="s">
        <v>2795</v>
      </c>
      <c r="F1471" s="663" t="s">
        <v>4274</v>
      </c>
      <c r="G1471" s="662" t="s">
        <v>665</v>
      </c>
      <c r="H1471" s="662" t="s">
        <v>2803</v>
      </c>
      <c r="I1471" s="662" t="s">
        <v>2804</v>
      </c>
      <c r="J1471" s="662" t="s">
        <v>2805</v>
      </c>
      <c r="K1471" s="662" t="s">
        <v>2806</v>
      </c>
      <c r="L1471" s="664">
        <v>323.97999999999996</v>
      </c>
      <c r="M1471" s="664">
        <v>13</v>
      </c>
      <c r="N1471" s="665">
        <v>4211.74</v>
      </c>
    </row>
    <row r="1472" spans="1:14" ht="14.4" customHeight="1" x14ac:dyDescent="0.3">
      <c r="A1472" s="660" t="s">
        <v>586</v>
      </c>
      <c r="B1472" s="661" t="s">
        <v>587</v>
      </c>
      <c r="C1472" s="662" t="s">
        <v>599</v>
      </c>
      <c r="D1472" s="663" t="s">
        <v>4267</v>
      </c>
      <c r="E1472" s="662" t="s">
        <v>2795</v>
      </c>
      <c r="F1472" s="663" t="s">
        <v>4274</v>
      </c>
      <c r="G1472" s="662" t="s">
        <v>665</v>
      </c>
      <c r="H1472" s="662" t="s">
        <v>2811</v>
      </c>
      <c r="I1472" s="662" t="s">
        <v>2811</v>
      </c>
      <c r="J1472" s="662" t="s">
        <v>2812</v>
      </c>
      <c r="K1472" s="662" t="s">
        <v>2813</v>
      </c>
      <c r="L1472" s="664">
        <v>3681.0100000000007</v>
      </c>
      <c r="M1472" s="664">
        <v>4.0999999999999996</v>
      </c>
      <c r="N1472" s="665">
        <v>15092.141000000001</v>
      </c>
    </row>
    <row r="1473" spans="1:14" ht="14.4" customHeight="1" x14ac:dyDescent="0.3">
      <c r="A1473" s="660" t="s">
        <v>586</v>
      </c>
      <c r="B1473" s="661" t="s">
        <v>587</v>
      </c>
      <c r="C1473" s="662" t="s">
        <v>599</v>
      </c>
      <c r="D1473" s="663" t="s">
        <v>4267</v>
      </c>
      <c r="E1473" s="662" t="s">
        <v>2795</v>
      </c>
      <c r="F1473" s="663" t="s">
        <v>4274</v>
      </c>
      <c r="G1473" s="662" t="s">
        <v>665</v>
      </c>
      <c r="H1473" s="662" t="s">
        <v>2814</v>
      </c>
      <c r="I1473" s="662" t="s">
        <v>2815</v>
      </c>
      <c r="J1473" s="662" t="s">
        <v>2816</v>
      </c>
      <c r="K1473" s="662" t="s">
        <v>2813</v>
      </c>
      <c r="L1473" s="664">
        <v>1735.6600000000005</v>
      </c>
      <c r="M1473" s="664">
        <v>6</v>
      </c>
      <c r="N1473" s="665">
        <v>10413.960000000003</v>
      </c>
    </row>
    <row r="1474" spans="1:14" ht="14.4" customHeight="1" x14ac:dyDescent="0.3">
      <c r="A1474" s="660" t="s">
        <v>586</v>
      </c>
      <c r="B1474" s="661" t="s">
        <v>587</v>
      </c>
      <c r="C1474" s="662" t="s">
        <v>599</v>
      </c>
      <c r="D1474" s="663" t="s">
        <v>4267</v>
      </c>
      <c r="E1474" s="662" t="s">
        <v>2795</v>
      </c>
      <c r="F1474" s="663" t="s">
        <v>4274</v>
      </c>
      <c r="G1474" s="662" t="s">
        <v>665</v>
      </c>
      <c r="H1474" s="662" t="s">
        <v>3928</v>
      </c>
      <c r="I1474" s="662" t="s">
        <v>3929</v>
      </c>
      <c r="J1474" s="662" t="s">
        <v>2822</v>
      </c>
      <c r="K1474" s="662" t="s">
        <v>3930</v>
      </c>
      <c r="L1474" s="664">
        <v>2512.9951612903233</v>
      </c>
      <c r="M1474" s="664">
        <v>31</v>
      </c>
      <c r="N1474" s="665">
        <v>77902.85000000002</v>
      </c>
    </row>
    <row r="1475" spans="1:14" ht="14.4" customHeight="1" x14ac:dyDescent="0.3">
      <c r="A1475" s="660" t="s">
        <v>586</v>
      </c>
      <c r="B1475" s="661" t="s">
        <v>587</v>
      </c>
      <c r="C1475" s="662" t="s">
        <v>599</v>
      </c>
      <c r="D1475" s="663" t="s">
        <v>4267</v>
      </c>
      <c r="E1475" s="662" t="s">
        <v>2795</v>
      </c>
      <c r="F1475" s="663" t="s">
        <v>4274</v>
      </c>
      <c r="G1475" s="662" t="s">
        <v>665</v>
      </c>
      <c r="H1475" s="662" t="s">
        <v>2820</v>
      </c>
      <c r="I1475" s="662" t="s">
        <v>2821</v>
      </c>
      <c r="J1475" s="662" t="s">
        <v>2822</v>
      </c>
      <c r="K1475" s="662" t="s">
        <v>2823</v>
      </c>
      <c r="L1475" s="664">
        <v>3322.4499999999994</v>
      </c>
      <c r="M1475" s="664">
        <v>6</v>
      </c>
      <c r="N1475" s="665">
        <v>19934.699999999997</v>
      </c>
    </row>
    <row r="1476" spans="1:14" ht="14.4" customHeight="1" x14ac:dyDescent="0.3">
      <c r="A1476" s="660" t="s">
        <v>586</v>
      </c>
      <c r="B1476" s="661" t="s">
        <v>587</v>
      </c>
      <c r="C1476" s="662" t="s">
        <v>599</v>
      </c>
      <c r="D1476" s="663" t="s">
        <v>4267</v>
      </c>
      <c r="E1476" s="662" t="s">
        <v>2795</v>
      </c>
      <c r="F1476" s="663" t="s">
        <v>4274</v>
      </c>
      <c r="G1476" s="662" t="s">
        <v>665</v>
      </c>
      <c r="H1476" s="662" t="s">
        <v>2824</v>
      </c>
      <c r="I1476" s="662" t="s">
        <v>2825</v>
      </c>
      <c r="J1476" s="662" t="s">
        <v>2826</v>
      </c>
      <c r="K1476" s="662" t="s">
        <v>2802</v>
      </c>
      <c r="L1476" s="664">
        <v>2714</v>
      </c>
      <c r="M1476" s="664">
        <v>2</v>
      </c>
      <c r="N1476" s="665">
        <v>5428</v>
      </c>
    </row>
    <row r="1477" spans="1:14" ht="14.4" customHeight="1" x14ac:dyDescent="0.3">
      <c r="A1477" s="660" t="s">
        <v>586</v>
      </c>
      <c r="B1477" s="661" t="s">
        <v>587</v>
      </c>
      <c r="C1477" s="662" t="s">
        <v>599</v>
      </c>
      <c r="D1477" s="663" t="s">
        <v>4267</v>
      </c>
      <c r="E1477" s="662" t="s">
        <v>2795</v>
      </c>
      <c r="F1477" s="663" t="s">
        <v>4274</v>
      </c>
      <c r="G1477" s="662" t="s">
        <v>2441</v>
      </c>
      <c r="H1477" s="662" t="s">
        <v>3931</v>
      </c>
      <c r="I1477" s="662" t="s">
        <v>3932</v>
      </c>
      <c r="J1477" s="662" t="s">
        <v>3933</v>
      </c>
      <c r="K1477" s="662" t="s">
        <v>2502</v>
      </c>
      <c r="L1477" s="664">
        <v>40.569902050170739</v>
      </c>
      <c r="M1477" s="664">
        <v>10</v>
      </c>
      <c r="N1477" s="665">
        <v>405.69902050170742</v>
      </c>
    </row>
    <row r="1478" spans="1:14" ht="14.4" customHeight="1" x14ac:dyDescent="0.3">
      <c r="A1478" s="660" t="s">
        <v>586</v>
      </c>
      <c r="B1478" s="661" t="s">
        <v>587</v>
      </c>
      <c r="C1478" s="662" t="s">
        <v>599</v>
      </c>
      <c r="D1478" s="663" t="s">
        <v>4267</v>
      </c>
      <c r="E1478" s="662" t="s">
        <v>2795</v>
      </c>
      <c r="F1478" s="663" t="s">
        <v>4274</v>
      </c>
      <c r="G1478" s="662" t="s">
        <v>2441</v>
      </c>
      <c r="H1478" s="662" t="s">
        <v>2830</v>
      </c>
      <c r="I1478" s="662" t="s">
        <v>2831</v>
      </c>
      <c r="J1478" s="662" t="s">
        <v>2832</v>
      </c>
      <c r="K1478" s="662" t="s">
        <v>2833</v>
      </c>
      <c r="L1478" s="664">
        <v>202.86003820472448</v>
      </c>
      <c r="M1478" s="664">
        <v>3</v>
      </c>
      <c r="N1478" s="665">
        <v>608.58011461417345</v>
      </c>
    </row>
    <row r="1479" spans="1:14" ht="14.4" customHeight="1" x14ac:dyDescent="0.3">
      <c r="A1479" s="660" t="s">
        <v>586</v>
      </c>
      <c r="B1479" s="661" t="s">
        <v>587</v>
      </c>
      <c r="C1479" s="662" t="s">
        <v>599</v>
      </c>
      <c r="D1479" s="663" t="s">
        <v>4267</v>
      </c>
      <c r="E1479" s="662" t="s">
        <v>2795</v>
      </c>
      <c r="F1479" s="663" t="s">
        <v>4274</v>
      </c>
      <c r="G1479" s="662" t="s">
        <v>2441</v>
      </c>
      <c r="H1479" s="662" t="s">
        <v>3934</v>
      </c>
      <c r="I1479" s="662" t="s">
        <v>3935</v>
      </c>
      <c r="J1479" s="662" t="s">
        <v>3936</v>
      </c>
      <c r="K1479" s="662" t="s">
        <v>2502</v>
      </c>
      <c r="L1479" s="664">
        <v>33.57</v>
      </c>
      <c r="M1479" s="664">
        <v>10</v>
      </c>
      <c r="N1479" s="665">
        <v>335.7</v>
      </c>
    </row>
    <row r="1480" spans="1:14" ht="14.4" customHeight="1" x14ac:dyDescent="0.3">
      <c r="A1480" s="660" t="s">
        <v>586</v>
      </c>
      <c r="B1480" s="661" t="s">
        <v>587</v>
      </c>
      <c r="C1480" s="662" t="s">
        <v>599</v>
      </c>
      <c r="D1480" s="663" t="s">
        <v>4267</v>
      </c>
      <c r="E1480" s="662" t="s">
        <v>2795</v>
      </c>
      <c r="F1480" s="663" t="s">
        <v>4274</v>
      </c>
      <c r="G1480" s="662" t="s">
        <v>2441</v>
      </c>
      <c r="H1480" s="662" t="s">
        <v>2840</v>
      </c>
      <c r="I1480" s="662" t="s">
        <v>2840</v>
      </c>
      <c r="J1480" s="662" t="s">
        <v>2841</v>
      </c>
      <c r="K1480" s="662" t="s">
        <v>2842</v>
      </c>
      <c r="L1480" s="664">
        <v>135.36001943481111</v>
      </c>
      <c r="M1480" s="664">
        <v>3</v>
      </c>
      <c r="N1480" s="665">
        <v>406.08005830443335</v>
      </c>
    </row>
    <row r="1481" spans="1:14" ht="14.4" customHeight="1" x14ac:dyDescent="0.3">
      <c r="A1481" s="660" t="s">
        <v>586</v>
      </c>
      <c r="B1481" s="661" t="s">
        <v>587</v>
      </c>
      <c r="C1481" s="662" t="s">
        <v>599</v>
      </c>
      <c r="D1481" s="663" t="s">
        <v>4267</v>
      </c>
      <c r="E1481" s="662" t="s">
        <v>2795</v>
      </c>
      <c r="F1481" s="663" t="s">
        <v>4274</v>
      </c>
      <c r="G1481" s="662" t="s">
        <v>2441</v>
      </c>
      <c r="H1481" s="662" t="s">
        <v>3937</v>
      </c>
      <c r="I1481" s="662" t="s">
        <v>3937</v>
      </c>
      <c r="J1481" s="662" t="s">
        <v>3938</v>
      </c>
      <c r="K1481" s="662" t="s">
        <v>2842</v>
      </c>
      <c r="L1481" s="664">
        <v>135.36001696335671</v>
      </c>
      <c r="M1481" s="664">
        <v>3</v>
      </c>
      <c r="N1481" s="665">
        <v>406.08005089007014</v>
      </c>
    </row>
    <row r="1482" spans="1:14" ht="14.4" customHeight="1" x14ac:dyDescent="0.3">
      <c r="A1482" s="660" t="s">
        <v>586</v>
      </c>
      <c r="B1482" s="661" t="s">
        <v>587</v>
      </c>
      <c r="C1482" s="662" t="s">
        <v>599</v>
      </c>
      <c r="D1482" s="663" t="s">
        <v>4267</v>
      </c>
      <c r="E1482" s="662" t="s">
        <v>2795</v>
      </c>
      <c r="F1482" s="663" t="s">
        <v>4274</v>
      </c>
      <c r="G1482" s="662" t="s">
        <v>2441</v>
      </c>
      <c r="H1482" s="662" t="s">
        <v>2843</v>
      </c>
      <c r="I1482" s="662" t="s">
        <v>2843</v>
      </c>
      <c r="J1482" s="662" t="s">
        <v>2844</v>
      </c>
      <c r="K1482" s="662" t="s">
        <v>2842</v>
      </c>
      <c r="L1482" s="664">
        <v>135.36000000000001</v>
      </c>
      <c r="M1482" s="664">
        <v>1</v>
      </c>
      <c r="N1482" s="665">
        <v>135.36000000000001</v>
      </c>
    </row>
    <row r="1483" spans="1:14" ht="14.4" customHeight="1" x14ac:dyDescent="0.3">
      <c r="A1483" s="660" t="s">
        <v>586</v>
      </c>
      <c r="B1483" s="661" t="s">
        <v>587</v>
      </c>
      <c r="C1483" s="662" t="s">
        <v>599</v>
      </c>
      <c r="D1483" s="663" t="s">
        <v>4267</v>
      </c>
      <c r="E1483" s="662" t="s">
        <v>2795</v>
      </c>
      <c r="F1483" s="663" t="s">
        <v>4274</v>
      </c>
      <c r="G1483" s="662" t="s">
        <v>2441</v>
      </c>
      <c r="H1483" s="662" t="s">
        <v>2845</v>
      </c>
      <c r="I1483" s="662" t="s">
        <v>2845</v>
      </c>
      <c r="J1483" s="662" t="s">
        <v>2846</v>
      </c>
      <c r="K1483" s="662" t="s">
        <v>2842</v>
      </c>
      <c r="L1483" s="664">
        <v>135.36000000000004</v>
      </c>
      <c r="M1483" s="664">
        <v>1</v>
      </c>
      <c r="N1483" s="665">
        <v>135.36000000000004</v>
      </c>
    </row>
    <row r="1484" spans="1:14" ht="14.4" customHeight="1" x14ac:dyDescent="0.3">
      <c r="A1484" s="660" t="s">
        <v>586</v>
      </c>
      <c r="B1484" s="661" t="s">
        <v>587</v>
      </c>
      <c r="C1484" s="662" t="s">
        <v>599</v>
      </c>
      <c r="D1484" s="663" t="s">
        <v>4267</v>
      </c>
      <c r="E1484" s="662" t="s">
        <v>2795</v>
      </c>
      <c r="F1484" s="663" t="s">
        <v>4274</v>
      </c>
      <c r="G1484" s="662" t="s">
        <v>2441</v>
      </c>
      <c r="H1484" s="662" t="s">
        <v>2847</v>
      </c>
      <c r="I1484" s="662" t="s">
        <v>2848</v>
      </c>
      <c r="J1484" s="662" t="s">
        <v>2849</v>
      </c>
      <c r="K1484" s="662" t="s">
        <v>2502</v>
      </c>
      <c r="L1484" s="664">
        <v>33.57</v>
      </c>
      <c r="M1484" s="664">
        <v>6</v>
      </c>
      <c r="N1484" s="665">
        <v>201.42</v>
      </c>
    </row>
    <row r="1485" spans="1:14" ht="14.4" customHeight="1" x14ac:dyDescent="0.3">
      <c r="A1485" s="660" t="s">
        <v>586</v>
      </c>
      <c r="B1485" s="661" t="s">
        <v>587</v>
      </c>
      <c r="C1485" s="662" t="s">
        <v>599</v>
      </c>
      <c r="D1485" s="663" t="s">
        <v>4267</v>
      </c>
      <c r="E1485" s="662" t="s">
        <v>2795</v>
      </c>
      <c r="F1485" s="663" t="s">
        <v>4274</v>
      </c>
      <c r="G1485" s="662" t="s">
        <v>2441</v>
      </c>
      <c r="H1485" s="662" t="s">
        <v>3939</v>
      </c>
      <c r="I1485" s="662" t="s">
        <v>3939</v>
      </c>
      <c r="J1485" s="662" t="s">
        <v>3940</v>
      </c>
      <c r="K1485" s="662" t="s">
        <v>2852</v>
      </c>
      <c r="L1485" s="664">
        <v>116.24885436376537</v>
      </c>
      <c r="M1485" s="664">
        <v>2</v>
      </c>
      <c r="N1485" s="665">
        <v>232.49770872753075</v>
      </c>
    </row>
    <row r="1486" spans="1:14" ht="14.4" customHeight="1" x14ac:dyDescent="0.3">
      <c r="A1486" s="660" t="s">
        <v>586</v>
      </c>
      <c r="B1486" s="661" t="s">
        <v>587</v>
      </c>
      <c r="C1486" s="662" t="s">
        <v>599</v>
      </c>
      <c r="D1486" s="663" t="s">
        <v>4267</v>
      </c>
      <c r="E1486" s="662" t="s">
        <v>2795</v>
      </c>
      <c r="F1486" s="663" t="s">
        <v>4274</v>
      </c>
      <c r="G1486" s="662" t="s">
        <v>2441</v>
      </c>
      <c r="H1486" s="662" t="s">
        <v>2850</v>
      </c>
      <c r="I1486" s="662" t="s">
        <v>2850</v>
      </c>
      <c r="J1486" s="662" t="s">
        <v>2851</v>
      </c>
      <c r="K1486" s="662" t="s">
        <v>2852</v>
      </c>
      <c r="L1486" s="664">
        <v>116.24885436376537</v>
      </c>
      <c r="M1486" s="664">
        <v>2</v>
      </c>
      <c r="N1486" s="665">
        <v>232.49770872753075</v>
      </c>
    </row>
    <row r="1487" spans="1:14" ht="14.4" customHeight="1" x14ac:dyDescent="0.3">
      <c r="A1487" s="660" t="s">
        <v>586</v>
      </c>
      <c r="B1487" s="661" t="s">
        <v>587</v>
      </c>
      <c r="C1487" s="662" t="s">
        <v>599</v>
      </c>
      <c r="D1487" s="663" t="s">
        <v>4267</v>
      </c>
      <c r="E1487" s="662" t="s">
        <v>2795</v>
      </c>
      <c r="F1487" s="663" t="s">
        <v>4274</v>
      </c>
      <c r="G1487" s="662" t="s">
        <v>2441</v>
      </c>
      <c r="H1487" s="662" t="s">
        <v>2853</v>
      </c>
      <c r="I1487" s="662" t="s">
        <v>2854</v>
      </c>
      <c r="J1487" s="662" t="s">
        <v>2855</v>
      </c>
      <c r="K1487" s="662" t="s">
        <v>2502</v>
      </c>
      <c r="L1487" s="664">
        <v>40.570002383239768</v>
      </c>
      <c r="M1487" s="664">
        <v>16</v>
      </c>
      <c r="N1487" s="665">
        <v>649.12003813183628</v>
      </c>
    </row>
    <row r="1488" spans="1:14" ht="14.4" customHeight="1" x14ac:dyDescent="0.3">
      <c r="A1488" s="660" t="s">
        <v>586</v>
      </c>
      <c r="B1488" s="661" t="s">
        <v>587</v>
      </c>
      <c r="C1488" s="662" t="s">
        <v>599</v>
      </c>
      <c r="D1488" s="663" t="s">
        <v>4267</v>
      </c>
      <c r="E1488" s="662" t="s">
        <v>2795</v>
      </c>
      <c r="F1488" s="663" t="s">
        <v>4274</v>
      </c>
      <c r="G1488" s="662" t="s">
        <v>2441</v>
      </c>
      <c r="H1488" s="662" t="s">
        <v>2859</v>
      </c>
      <c r="I1488" s="662" t="s">
        <v>2860</v>
      </c>
      <c r="J1488" s="662" t="s">
        <v>2861</v>
      </c>
      <c r="K1488" s="662" t="s">
        <v>2502</v>
      </c>
      <c r="L1488" s="664">
        <v>49.25</v>
      </c>
      <c r="M1488" s="664">
        <v>2</v>
      </c>
      <c r="N1488" s="665">
        <v>98.5</v>
      </c>
    </row>
    <row r="1489" spans="1:14" ht="14.4" customHeight="1" x14ac:dyDescent="0.3">
      <c r="A1489" s="660" t="s">
        <v>586</v>
      </c>
      <c r="B1489" s="661" t="s">
        <v>587</v>
      </c>
      <c r="C1489" s="662" t="s">
        <v>599</v>
      </c>
      <c r="D1489" s="663" t="s">
        <v>4267</v>
      </c>
      <c r="E1489" s="662" t="s">
        <v>2795</v>
      </c>
      <c r="F1489" s="663" t="s">
        <v>4274</v>
      </c>
      <c r="G1489" s="662" t="s">
        <v>2441</v>
      </c>
      <c r="H1489" s="662" t="s">
        <v>2866</v>
      </c>
      <c r="I1489" s="662" t="s">
        <v>2867</v>
      </c>
      <c r="J1489" s="662" t="s">
        <v>2868</v>
      </c>
      <c r="K1489" s="662"/>
      <c r="L1489" s="664">
        <v>40.570000000000022</v>
      </c>
      <c r="M1489" s="664">
        <v>4</v>
      </c>
      <c r="N1489" s="665">
        <v>162.28000000000009</v>
      </c>
    </row>
    <row r="1490" spans="1:14" ht="14.4" customHeight="1" x14ac:dyDescent="0.3">
      <c r="A1490" s="660" t="s">
        <v>586</v>
      </c>
      <c r="B1490" s="661" t="s">
        <v>587</v>
      </c>
      <c r="C1490" s="662" t="s">
        <v>599</v>
      </c>
      <c r="D1490" s="663" t="s">
        <v>4267</v>
      </c>
      <c r="E1490" s="662" t="s">
        <v>2795</v>
      </c>
      <c r="F1490" s="663" t="s">
        <v>4274</v>
      </c>
      <c r="G1490" s="662" t="s">
        <v>2441</v>
      </c>
      <c r="H1490" s="662" t="s">
        <v>2869</v>
      </c>
      <c r="I1490" s="662" t="s">
        <v>2870</v>
      </c>
      <c r="J1490" s="662" t="s">
        <v>2871</v>
      </c>
      <c r="K1490" s="662" t="s">
        <v>2502</v>
      </c>
      <c r="L1490" s="664">
        <v>49.250004522883287</v>
      </c>
      <c r="M1490" s="664">
        <v>14</v>
      </c>
      <c r="N1490" s="665">
        <v>689.50006332036605</v>
      </c>
    </row>
    <row r="1491" spans="1:14" ht="14.4" customHeight="1" x14ac:dyDescent="0.3">
      <c r="A1491" s="660" t="s">
        <v>586</v>
      </c>
      <c r="B1491" s="661" t="s">
        <v>587</v>
      </c>
      <c r="C1491" s="662" t="s">
        <v>599</v>
      </c>
      <c r="D1491" s="663" t="s">
        <v>4267</v>
      </c>
      <c r="E1491" s="662" t="s">
        <v>2795</v>
      </c>
      <c r="F1491" s="663" t="s">
        <v>4274</v>
      </c>
      <c r="G1491" s="662" t="s">
        <v>2441</v>
      </c>
      <c r="H1491" s="662" t="s">
        <v>2872</v>
      </c>
      <c r="I1491" s="662" t="s">
        <v>2873</v>
      </c>
      <c r="J1491" s="662" t="s">
        <v>2874</v>
      </c>
      <c r="K1491" s="662" t="s">
        <v>2502</v>
      </c>
      <c r="L1491" s="664">
        <v>49.25</v>
      </c>
      <c r="M1491" s="664">
        <v>8</v>
      </c>
      <c r="N1491" s="665">
        <v>394</v>
      </c>
    </row>
    <row r="1492" spans="1:14" ht="14.4" customHeight="1" x14ac:dyDescent="0.3">
      <c r="A1492" s="660" t="s">
        <v>586</v>
      </c>
      <c r="B1492" s="661" t="s">
        <v>587</v>
      </c>
      <c r="C1492" s="662" t="s">
        <v>599</v>
      </c>
      <c r="D1492" s="663" t="s">
        <v>4267</v>
      </c>
      <c r="E1492" s="662" t="s">
        <v>2795</v>
      </c>
      <c r="F1492" s="663" t="s">
        <v>4274</v>
      </c>
      <c r="G1492" s="662" t="s">
        <v>2441</v>
      </c>
      <c r="H1492" s="662" t="s">
        <v>2875</v>
      </c>
      <c r="I1492" s="662" t="s">
        <v>2876</v>
      </c>
      <c r="J1492" s="662" t="s">
        <v>2877</v>
      </c>
      <c r="K1492" s="662" t="s">
        <v>2842</v>
      </c>
      <c r="L1492" s="664">
        <v>179.37001921789181</v>
      </c>
      <c r="M1492" s="664">
        <v>3</v>
      </c>
      <c r="N1492" s="665">
        <v>538.11005765367543</v>
      </c>
    </row>
    <row r="1493" spans="1:14" ht="14.4" customHeight="1" x14ac:dyDescent="0.3">
      <c r="A1493" s="660" t="s">
        <v>586</v>
      </c>
      <c r="B1493" s="661" t="s">
        <v>587</v>
      </c>
      <c r="C1493" s="662" t="s">
        <v>599</v>
      </c>
      <c r="D1493" s="663" t="s">
        <v>4267</v>
      </c>
      <c r="E1493" s="662" t="s">
        <v>2795</v>
      </c>
      <c r="F1493" s="663" t="s">
        <v>4274</v>
      </c>
      <c r="G1493" s="662" t="s">
        <v>2441</v>
      </c>
      <c r="H1493" s="662" t="s">
        <v>2878</v>
      </c>
      <c r="I1493" s="662" t="s">
        <v>2879</v>
      </c>
      <c r="J1493" s="662" t="s">
        <v>2880</v>
      </c>
      <c r="K1493" s="662" t="s">
        <v>2842</v>
      </c>
      <c r="L1493" s="664">
        <v>179.37</v>
      </c>
      <c r="M1493" s="664">
        <v>2</v>
      </c>
      <c r="N1493" s="665">
        <v>358.74</v>
      </c>
    </row>
    <row r="1494" spans="1:14" ht="14.4" customHeight="1" x14ac:dyDescent="0.3">
      <c r="A1494" s="660" t="s">
        <v>586</v>
      </c>
      <c r="B1494" s="661" t="s">
        <v>587</v>
      </c>
      <c r="C1494" s="662" t="s">
        <v>599</v>
      </c>
      <c r="D1494" s="663" t="s">
        <v>4267</v>
      </c>
      <c r="E1494" s="662" t="s">
        <v>2795</v>
      </c>
      <c r="F1494" s="663" t="s">
        <v>4274</v>
      </c>
      <c r="G1494" s="662" t="s">
        <v>2441</v>
      </c>
      <c r="H1494" s="662" t="s">
        <v>3941</v>
      </c>
      <c r="I1494" s="662" t="s">
        <v>3942</v>
      </c>
      <c r="J1494" s="662" t="s">
        <v>3943</v>
      </c>
      <c r="K1494" s="662" t="s">
        <v>2842</v>
      </c>
      <c r="L1494" s="664">
        <v>179.37000000000006</v>
      </c>
      <c r="M1494" s="664">
        <v>2</v>
      </c>
      <c r="N1494" s="665">
        <v>358.74000000000012</v>
      </c>
    </row>
    <row r="1495" spans="1:14" ht="14.4" customHeight="1" x14ac:dyDescent="0.3">
      <c r="A1495" s="660" t="s">
        <v>586</v>
      </c>
      <c r="B1495" s="661" t="s">
        <v>587</v>
      </c>
      <c r="C1495" s="662" t="s">
        <v>599</v>
      </c>
      <c r="D1495" s="663" t="s">
        <v>4267</v>
      </c>
      <c r="E1495" s="662" t="s">
        <v>2795</v>
      </c>
      <c r="F1495" s="663" t="s">
        <v>4274</v>
      </c>
      <c r="G1495" s="662" t="s">
        <v>2441</v>
      </c>
      <c r="H1495" s="662" t="s">
        <v>3944</v>
      </c>
      <c r="I1495" s="662" t="s">
        <v>3945</v>
      </c>
      <c r="J1495" s="662" t="s">
        <v>3946</v>
      </c>
      <c r="K1495" s="662" t="s">
        <v>2842</v>
      </c>
      <c r="L1495" s="664">
        <v>179.37000000000003</v>
      </c>
      <c r="M1495" s="664">
        <v>9</v>
      </c>
      <c r="N1495" s="665">
        <v>1614.3300000000004</v>
      </c>
    </row>
    <row r="1496" spans="1:14" ht="14.4" customHeight="1" x14ac:dyDescent="0.3">
      <c r="A1496" s="660" t="s">
        <v>586</v>
      </c>
      <c r="B1496" s="661" t="s">
        <v>587</v>
      </c>
      <c r="C1496" s="662" t="s">
        <v>599</v>
      </c>
      <c r="D1496" s="663" t="s">
        <v>4267</v>
      </c>
      <c r="E1496" s="662" t="s">
        <v>2795</v>
      </c>
      <c r="F1496" s="663" t="s">
        <v>4274</v>
      </c>
      <c r="G1496" s="662" t="s">
        <v>2441</v>
      </c>
      <c r="H1496" s="662" t="s">
        <v>2881</v>
      </c>
      <c r="I1496" s="662" t="s">
        <v>2881</v>
      </c>
      <c r="J1496" s="662" t="s">
        <v>2882</v>
      </c>
      <c r="K1496" s="662" t="s">
        <v>2842</v>
      </c>
      <c r="L1496" s="664">
        <v>137.42954854541154</v>
      </c>
      <c r="M1496" s="664">
        <v>6</v>
      </c>
      <c r="N1496" s="665">
        <v>824.57729127246921</v>
      </c>
    </row>
    <row r="1497" spans="1:14" ht="14.4" customHeight="1" x14ac:dyDescent="0.3">
      <c r="A1497" s="660" t="s">
        <v>586</v>
      </c>
      <c r="B1497" s="661" t="s">
        <v>587</v>
      </c>
      <c r="C1497" s="662" t="s">
        <v>599</v>
      </c>
      <c r="D1497" s="663" t="s">
        <v>4267</v>
      </c>
      <c r="E1497" s="662" t="s">
        <v>2795</v>
      </c>
      <c r="F1497" s="663" t="s">
        <v>4274</v>
      </c>
      <c r="G1497" s="662" t="s">
        <v>2441</v>
      </c>
      <c r="H1497" s="662" t="s">
        <v>2883</v>
      </c>
      <c r="I1497" s="662" t="s">
        <v>2883</v>
      </c>
      <c r="J1497" s="662" t="s">
        <v>2884</v>
      </c>
      <c r="K1497" s="662" t="s">
        <v>2842</v>
      </c>
      <c r="L1497" s="664">
        <v>137.42864563623462</v>
      </c>
      <c r="M1497" s="664">
        <v>2</v>
      </c>
      <c r="N1497" s="665">
        <v>274.85729127246924</v>
      </c>
    </row>
    <row r="1498" spans="1:14" ht="14.4" customHeight="1" x14ac:dyDescent="0.3">
      <c r="A1498" s="660" t="s">
        <v>586</v>
      </c>
      <c r="B1498" s="661" t="s">
        <v>587</v>
      </c>
      <c r="C1498" s="662" t="s">
        <v>599</v>
      </c>
      <c r="D1498" s="663" t="s">
        <v>4267</v>
      </c>
      <c r="E1498" s="662" t="s">
        <v>3947</v>
      </c>
      <c r="F1498" s="663" t="s">
        <v>4281</v>
      </c>
      <c r="G1498" s="662" t="s">
        <v>665</v>
      </c>
      <c r="H1498" s="662" t="s">
        <v>3948</v>
      </c>
      <c r="I1498" s="662" t="s">
        <v>3948</v>
      </c>
      <c r="J1498" s="662" t="s">
        <v>3949</v>
      </c>
      <c r="K1498" s="662" t="s">
        <v>3950</v>
      </c>
      <c r="L1498" s="664">
        <v>2241.9933333333333</v>
      </c>
      <c r="M1498" s="664">
        <v>3</v>
      </c>
      <c r="N1498" s="665">
        <v>6725.98</v>
      </c>
    </row>
    <row r="1499" spans="1:14" ht="14.4" customHeight="1" x14ac:dyDescent="0.3">
      <c r="A1499" s="660" t="s">
        <v>586</v>
      </c>
      <c r="B1499" s="661" t="s">
        <v>587</v>
      </c>
      <c r="C1499" s="662" t="s">
        <v>599</v>
      </c>
      <c r="D1499" s="663" t="s">
        <v>4267</v>
      </c>
      <c r="E1499" s="662" t="s">
        <v>2887</v>
      </c>
      <c r="F1499" s="663" t="s">
        <v>4275</v>
      </c>
      <c r="G1499" s="662" t="s">
        <v>665</v>
      </c>
      <c r="H1499" s="662" t="s">
        <v>2894</v>
      </c>
      <c r="I1499" s="662" t="s">
        <v>2895</v>
      </c>
      <c r="J1499" s="662" t="s">
        <v>2896</v>
      </c>
      <c r="K1499" s="662" t="s">
        <v>2897</v>
      </c>
      <c r="L1499" s="664">
        <v>40.086952081281126</v>
      </c>
      <c r="M1499" s="664">
        <v>43</v>
      </c>
      <c r="N1499" s="665">
        <v>1723.7389394950883</v>
      </c>
    </row>
    <row r="1500" spans="1:14" ht="14.4" customHeight="1" x14ac:dyDescent="0.3">
      <c r="A1500" s="660" t="s">
        <v>586</v>
      </c>
      <c r="B1500" s="661" t="s">
        <v>587</v>
      </c>
      <c r="C1500" s="662" t="s">
        <v>599</v>
      </c>
      <c r="D1500" s="663" t="s">
        <v>4267</v>
      </c>
      <c r="E1500" s="662" t="s">
        <v>2887</v>
      </c>
      <c r="F1500" s="663" t="s">
        <v>4275</v>
      </c>
      <c r="G1500" s="662" t="s">
        <v>665</v>
      </c>
      <c r="H1500" s="662" t="s">
        <v>2898</v>
      </c>
      <c r="I1500" s="662" t="s">
        <v>2899</v>
      </c>
      <c r="J1500" s="662" t="s">
        <v>2900</v>
      </c>
      <c r="K1500" s="662" t="s">
        <v>721</v>
      </c>
      <c r="L1500" s="664">
        <v>66.976039278154616</v>
      </c>
      <c r="M1500" s="664">
        <v>10</v>
      </c>
      <c r="N1500" s="665">
        <v>669.76039278154622</v>
      </c>
    </row>
    <row r="1501" spans="1:14" ht="14.4" customHeight="1" x14ac:dyDescent="0.3">
      <c r="A1501" s="660" t="s">
        <v>586</v>
      </c>
      <c r="B1501" s="661" t="s">
        <v>587</v>
      </c>
      <c r="C1501" s="662" t="s">
        <v>599</v>
      </c>
      <c r="D1501" s="663" t="s">
        <v>4267</v>
      </c>
      <c r="E1501" s="662" t="s">
        <v>2887</v>
      </c>
      <c r="F1501" s="663" t="s">
        <v>4275</v>
      </c>
      <c r="G1501" s="662" t="s">
        <v>665</v>
      </c>
      <c r="H1501" s="662" t="s">
        <v>2901</v>
      </c>
      <c r="I1501" s="662" t="s">
        <v>2902</v>
      </c>
      <c r="J1501" s="662" t="s">
        <v>740</v>
      </c>
      <c r="K1501" s="662" t="s">
        <v>2903</v>
      </c>
      <c r="L1501" s="664">
        <v>26.838540393518088</v>
      </c>
      <c r="M1501" s="664">
        <v>56</v>
      </c>
      <c r="N1501" s="665">
        <v>1502.9582620370129</v>
      </c>
    </row>
    <row r="1502" spans="1:14" ht="14.4" customHeight="1" x14ac:dyDescent="0.3">
      <c r="A1502" s="660" t="s">
        <v>586</v>
      </c>
      <c r="B1502" s="661" t="s">
        <v>587</v>
      </c>
      <c r="C1502" s="662" t="s">
        <v>599</v>
      </c>
      <c r="D1502" s="663" t="s">
        <v>4267</v>
      </c>
      <c r="E1502" s="662" t="s">
        <v>2887</v>
      </c>
      <c r="F1502" s="663" t="s">
        <v>4275</v>
      </c>
      <c r="G1502" s="662" t="s">
        <v>665</v>
      </c>
      <c r="H1502" s="662" t="s">
        <v>2904</v>
      </c>
      <c r="I1502" s="662" t="s">
        <v>2905</v>
      </c>
      <c r="J1502" s="662" t="s">
        <v>2906</v>
      </c>
      <c r="K1502" s="662" t="s">
        <v>2907</v>
      </c>
      <c r="L1502" s="664">
        <v>59.594999999999999</v>
      </c>
      <c r="M1502" s="664">
        <v>2</v>
      </c>
      <c r="N1502" s="665">
        <v>119.19</v>
      </c>
    </row>
    <row r="1503" spans="1:14" ht="14.4" customHeight="1" x14ac:dyDescent="0.3">
      <c r="A1503" s="660" t="s">
        <v>586</v>
      </c>
      <c r="B1503" s="661" t="s">
        <v>587</v>
      </c>
      <c r="C1503" s="662" t="s">
        <v>599</v>
      </c>
      <c r="D1503" s="663" t="s">
        <v>4267</v>
      </c>
      <c r="E1503" s="662" t="s">
        <v>2887</v>
      </c>
      <c r="F1503" s="663" t="s">
        <v>4275</v>
      </c>
      <c r="G1503" s="662" t="s">
        <v>665</v>
      </c>
      <c r="H1503" s="662" t="s">
        <v>2908</v>
      </c>
      <c r="I1503" s="662" t="s">
        <v>2909</v>
      </c>
      <c r="J1503" s="662" t="s">
        <v>2910</v>
      </c>
      <c r="K1503" s="662" t="s">
        <v>2911</v>
      </c>
      <c r="L1503" s="664">
        <v>136.36566950762304</v>
      </c>
      <c r="M1503" s="664">
        <v>52</v>
      </c>
      <c r="N1503" s="665">
        <v>7091.0148143963979</v>
      </c>
    </row>
    <row r="1504" spans="1:14" ht="14.4" customHeight="1" x14ac:dyDescent="0.3">
      <c r="A1504" s="660" t="s">
        <v>586</v>
      </c>
      <c r="B1504" s="661" t="s">
        <v>587</v>
      </c>
      <c r="C1504" s="662" t="s">
        <v>599</v>
      </c>
      <c r="D1504" s="663" t="s">
        <v>4267</v>
      </c>
      <c r="E1504" s="662" t="s">
        <v>2887</v>
      </c>
      <c r="F1504" s="663" t="s">
        <v>4275</v>
      </c>
      <c r="G1504" s="662" t="s">
        <v>665</v>
      </c>
      <c r="H1504" s="662" t="s">
        <v>2912</v>
      </c>
      <c r="I1504" s="662" t="s">
        <v>2913</v>
      </c>
      <c r="J1504" s="662" t="s">
        <v>2914</v>
      </c>
      <c r="K1504" s="662" t="s">
        <v>2915</v>
      </c>
      <c r="L1504" s="664">
        <v>33.251734520007325</v>
      </c>
      <c r="M1504" s="664">
        <v>17</v>
      </c>
      <c r="N1504" s="665">
        <v>565.27948684012449</v>
      </c>
    </row>
    <row r="1505" spans="1:14" ht="14.4" customHeight="1" x14ac:dyDescent="0.3">
      <c r="A1505" s="660" t="s">
        <v>586</v>
      </c>
      <c r="B1505" s="661" t="s">
        <v>587</v>
      </c>
      <c r="C1505" s="662" t="s">
        <v>599</v>
      </c>
      <c r="D1505" s="663" t="s">
        <v>4267</v>
      </c>
      <c r="E1505" s="662" t="s">
        <v>2887</v>
      </c>
      <c r="F1505" s="663" t="s">
        <v>4275</v>
      </c>
      <c r="G1505" s="662" t="s">
        <v>665</v>
      </c>
      <c r="H1505" s="662" t="s">
        <v>2916</v>
      </c>
      <c r="I1505" s="662" t="s">
        <v>2917</v>
      </c>
      <c r="J1505" s="662" t="s">
        <v>2918</v>
      </c>
      <c r="K1505" s="662" t="s">
        <v>2919</v>
      </c>
      <c r="L1505" s="664">
        <v>428.73096478358633</v>
      </c>
      <c r="M1505" s="664">
        <v>7.5</v>
      </c>
      <c r="N1505" s="665">
        <v>3215.4822358768974</v>
      </c>
    </row>
    <row r="1506" spans="1:14" ht="14.4" customHeight="1" x14ac:dyDescent="0.3">
      <c r="A1506" s="660" t="s">
        <v>586</v>
      </c>
      <c r="B1506" s="661" t="s">
        <v>587</v>
      </c>
      <c r="C1506" s="662" t="s">
        <v>599</v>
      </c>
      <c r="D1506" s="663" t="s">
        <v>4267</v>
      </c>
      <c r="E1506" s="662" t="s">
        <v>2887</v>
      </c>
      <c r="F1506" s="663" t="s">
        <v>4275</v>
      </c>
      <c r="G1506" s="662" t="s">
        <v>665</v>
      </c>
      <c r="H1506" s="662" t="s">
        <v>2920</v>
      </c>
      <c r="I1506" s="662" t="s">
        <v>2921</v>
      </c>
      <c r="J1506" s="662" t="s">
        <v>2922</v>
      </c>
      <c r="K1506" s="662" t="s">
        <v>2923</v>
      </c>
      <c r="L1506" s="664">
        <v>181.79996500419259</v>
      </c>
      <c r="M1506" s="664">
        <v>18</v>
      </c>
      <c r="N1506" s="665">
        <v>3272.3993700754663</v>
      </c>
    </row>
    <row r="1507" spans="1:14" ht="14.4" customHeight="1" x14ac:dyDescent="0.3">
      <c r="A1507" s="660" t="s">
        <v>586</v>
      </c>
      <c r="B1507" s="661" t="s">
        <v>587</v>
      </c>
      <c r="C1507" s="662" t="s">
        <v>599</v>
      </c>
      <c r="D1507" s="663" t="s">
        <v>4267</v>
      </c>
      <c r="E1507" s="662" t="s">
        <v>2887</v>
      </c>
      <c r="F1507" s="663" t="s">
        <v>4275</v>
      </c>
      <c r="G1507" s="662" t="s">
        <v>665</v>
      </c>
      <c r="H1507" s="662" t="s">
        <v>2924</v>
      </c>
      <c r="I1507" s="662" t="s">
        <v>2925</v>
      </c>
      <c r="J1507" s="662" t="s">
        <v>2926</v>
      </c>
      <c r="K1507" s="662" t="s">
        <v>2927</v>
      </c>
      <c r="L1507" s="664">
        <v>1249.2964073453645</v>
      </c>
      <c r="M1507" s="664">
        <v>207.93966666666668</v>
      </c>
      <c r="N1507" s="665">
        <v>259778.27851125933</v>
      </c>
    </row>
    <row r="1508" spans="1:14" ht="14.4" customHeight="1" x14ac:dyDescent="0.3">
      <c r="A1508" s="660" t="s">
        <v>586</v>
      </c>
      <c r="B1508" s="661" t="s">
        <v>587</v>
      </c>
      <c r="C1508" s="662" t="s">
        <v>599</v>
      </c>
      <c r="D1508" s="663" t="s">
        <v>4267</v>
      </c>
      <c r="E1508" s="662" t="s">
        <v>2887</v>
      </c>
      <c r="F1508" s="663" t="s">
        <v>4275</v>
      </c>
      <c r="G1508" s="662" t="s">
        <v>665</v>
      </c>
      <c r="H1508" s="662" t="s">
        <v>2928</v>
      </c>
      <c r="I1508" s="662" t="s">
        <v>2929</v>
      </c>
      <c r="J1508" s="662" t="s">
        <v>2930</v>
      </c>
      <c r="K1508" s="662" t="s">
        <v>2931</v>
      </c>
      <c r="L1508" s="664">
        <v>641.98889858444534</v>
      </c>
      <c r="M1508" s="664">
        <v>17</v>
      </c>
      <c r="N1508" s="665">
        <v>10913.81127593557</v>
      </c>
    </row>
    <row r="1509" spans="1:14" ht="14.4" customHeight="1" x14ac:dyDescent="0.3">
      <c r="A1509" s="660" t="s">
        <v>586</v>
      </c>
      <c r="B1509" s="661" t="s">
        <v>587</v>
      </c>
      <c r="C1509" s="662" t="s">
        <v>599</v>
      </c>
      <c r="D1509" s="663" t="s">
        <v>4267</v>
      </c>
      <c r="E1509" s="662" t="s">
        <v>2887</v>
      </c>
      <c r="F1509" s="663" t="s">
        <v>4275</v>
      </c>
      <c r="G1509" s="662" t="s">
        <v>665</v>
      </c>
      <c r="H1509" s="662" t="s">
        <v>2932</v>
      </c>
      <c r="I1509" s="662" t="s">
        <v>2932</v>
      </c>
      <c r="J1509" s="662" t="s">
        <v>2933</v>
      </c>
      <c r="K1509" s="662" t="s">
        <v>2934</v>
      </c>
      <c r="L1509" s="664">
        <v>610.95000000000005</v>
      </c>
      <c r="M1509" s="664">
        <v>2</v>
      </c>
      <c r="N1509" s="665">
        <v>1221.9000000000001</v>
      </c>
    </row>
    <row r="1510" spans="1:14" ht="14.4" customHeight="1" x14ac:dyDescent="0.3">
      <c r="A1510" s="660" t="s">
        <v>586</v>
      </c>
      <c r="B1510" s="661" t="s">
        <v>587</v>
      </c>
      <c r="C1510" s="662" t="s">
        <v>599</v>
      </c>
      <c r="D1510" s="663" t="s">
        <v>4267</v>
      </c>
      <c r="E1510" s="662" t="s">
        <v>2887</v>
      </c>
      <c r="F1510" s="663" t="s">
        <v>4275</v>
      </c>
      <c r="G1510" s="662" t="s">
        <v>665</v>
      </c>
      <c r="H1510" s="662" t="s">
        <v>2935</v>
      </c>
      <c r="I1510" s="662" t="s">
        <v>2936</v>
      </c>
      <c r="J1510" s="662" t="s">
        <v>2937</v>
      </c>
      <c r="K1510" s="662" t="s">
        <v>2938</v>
      </c>
      <c r="L1510" s="664">
        <v>104.972377464264</v>
      </c>
      <c r="M1510" s="664">
        <v>60.999999999999979</v>
      </c>
      <c r="N1510" s="665">
        <v>6403.315025320102</v>
      </c>
    </row>
    <row r="1511" spans="1:14" ht="14.4" customHeight="1" x14ac:dyDescent="0.3">
      <c r="A1511" s="660" t="s">
        <v>586</v>
      </c>
      <c r="B1511" s="661" t="s">
        <v>587</v>
      </c>
      <c r="C1511" s="662" t="s">
        <v>599</v>
      </c>
      <c r="D1511" s="663" t="s">
        <v>4267</v>
      </c>
      <c r="E1511" s="662" t="s">
        <v>2887</v>
      </c>
      <c r="F1511" s="663" t="s">
        <v>4275</v>
      </c>
      <c r="G1511" s="662" t="s">
        <v>665</v>
      </c>
      <c r="H1511" s="662" t="s">
        <v>2939</v>
      </c>
      <c r="I1511" s="662" t="s">
        <v>2940</v>
      </c>
      <c r="J1511" s="662" t="s">
        <v>2941</v>
      </c>
      <c r="K1511" s="662" t="s">
        <v>2942</v>
      </c>
      <c r="L1511" s="664">
        <v>2978.724169960677</v>
      </c>
      <c r="M1511" s="664">
        <v>171</v>
      </c>
      <c r="N1511" s="665">
        <v>509361.83306327579</v>
      </c>
    </row>
    <row r="1512" spans="1:14" ht="14.4" customHeight="1" x14ac:dyDescent="0.3">
      <c r="A1512" s="660" t="s">
        <v>586</v>
      </c>
      <c r="B1512" s="661" t="s">
        <v>587</v>
      </c>
      <c r="C1512" s="662" t="s">
        <v>599</v>
      </c>
      <c r="D1512" s="663" t="s">
        <v>4267</v>
      </c>
      <c r="E1512" s="662" t="s">
        <v>2887</v>
      </c>
      <c r="F1512" s="663" t="s">
        <v>4275</v>
      </c>
      <c r="G1512" s="662" t="s">
        <v>665</v>
      </c>
      <c r="H1512" s="662" t="s">
        <v>3951</v>
      </c>
      <c r="I1512" s="662" t="s">
        <v>3952</v>
      </c>
      <c r="J1512" s="662" t="s">
        <v>3953</v>
      </c>
      <c r="K1512" s="662" t="s">
        <v>3954</v>
      </c>
      <c r="L1512" s="664">
        <v>1597.5201251545707</v>
      </c>
      <c r="M1512" s="664">
        <v>8</v>
      </c>
      <c r="N1512" s="665">
        <v>12780.161001236565</v>
      </c>
    </row>
    <row r="1513" spans="1:14" ht="14.4" customHeight="1" x14ac:dyDescent="0.3">
      <c r="A1513" s="660" t="s">
        <v>586</v>
      </c>
      <c r="B1513" s="661" t="s">
        <v>587</v>
      </c>
      <c r="C1513" s="662" t="s">
        <v>599</v>
      </c>
      <c r="D1513" s="663" t="s">
        <v>4267</v>
      </c>
      <c r="E1513" s="662" t="s">
        <v>2887</v>
      </c>
      <c r="F1513" s="663" t="s">
        <v>4275</v>
      </c>
      <c r="G1513" s="662" t="s">
        <v>665</v>
      </c>
      <c r="H1513" s="662" t="s">
        <v>2947</v>
      </c>
      <c r="I1513" s="662" t="s">
        <v>2948</v>
      </c>
      <c r="J1513" s="662" t="s">
        <v>2949</v>
      </c>
      <c r="K1513" s="662" t="s">
        <v>2950</v>
      </c>
      <c r="L1513" s="664">
        <v>89.801034581282892</v>
      </c>
      <c r="M1513" s="664">
        <v>1395</v>
      </c>
      <c r="N1513" s="665">
        <v>125272.44324088962</v>
      </c>
    </row>
    <row r="1514" spans="1:14" ht="14.4" customHeight="1" x14ac:dyDescent="0.3">
      <c r="A1514" s="660" t="s">
        <v>586</v>
      </c>
      <c r="B1514" s="661" t="s">
        <v>587</v>
      </c>
      <c r="C1514" s="662" t="s">
        <v>599</v>
      </c>
      <c r="D1514" s="663" t="s">
        <v>4267</v>
      </c>
      <c r="E1514" s="662" t="s">
        <v>2887</v>
      </c>
      <c r="F1514" s="663" t="s">
        <v>4275</v>
      </c>
      <c r="G1514" s="662" t="s">
        <v>665</v>
      </c>
      <c r="H1514" s="662" t="s">
        <v>2951</v>
      </c>
      <c r="I1514" s="662" t="s">
        <v>2952</v>
      </c>
      <c r="J1514" s="662" t="s">
        <v>2953</v>
      </c>
      <c r="K1514" s="662" t="s">
        <v>2954</v>
      </c>
      <c r="L1514" s="664">
        <v>605.2681912396389</v>
      </c>
      <c r="M1514" s="664">
        <v>8.9999999999999982</v>
      </c>
      <c r="N1514" s="665">
        <v>5447.4137211567495</v>
      </c>
    </row>
    <row r="1515" spans="1:14" ht="14.4" customHeight="1" x14ac:dyDescent="0.3">
      <c r="A1515" s="660" t="s">
        <v>586</v>
      </c>
      <c r="B1515" s="661" t="s">
        <v>587</v>
      </c>
      <c r="C1515" s="662" t="s">
        <v>599</v>
      </c>
      <c r="D1515" s="663" t="s">
        <v>4267</v>
      </c>
      <c r="E1515" s="662" t="s">
        <v>2887</v>
      </c>
      <c r="F1515" s="663" t="s">
        <v>4275</v>
      </c>
      <c r="G1515" s="662" t="s">
        <v>665</v>
      </c>
      <c r="H1515" s="662" t="s">
        <v>2955</v>
      </c>
      <c r="I1515" s="662" t="s">
        <v>2956</v>
      </c>
      <c r="J1515" s="662" t="s">
        <v>2957</v>
      </c>
      <c r="K1515" s="662" t="s">
        <v>2958</v>
      </c>
      <c r="L1515" s="664">
        <v>517.50010943008954</v>
      </c>
      <c r="M1515" s="664">
        <v>4</v>
      </c>
      <c r="N1515" s="665">
        <v>2070.0004377203581</v>
      </c>
    </row>
    <row r="1516" spans="1:14" ht="14.4" customHeight="1" x14ac:dyDescent="0.3">
      <c r="A1516" s="660" t="s">
        <v>586</v>
      </c>
      <c r="B1516" s="661" t="s">
        <v>587</v>
      </c>
      <c r="C1516" s="662" t="s">
        <v>599</v>
      </c>
      <c r="D1516" s="663" t="s">
        <v>4267</v>
      </c>
      <c r="E1516" s="662" t="s">
        <v>2887</v>
      </c>
      <c r="F1516" s="663" t="s">
        <v>4275</v>
      </c>
      <c r="G1516" s="662" t="s">
        <v>665</v>
      </c>
      <c r="H1516" s="662" t="s">
        <v>2959</v>
      </c>
      <c r="I1516" s="662" t="s">
        <v>2960</v>
      </c>
      <c r="J1516" s="662" t="s">
        <v>2961</v>
      </c>
      <c r="K1516" s="662" t="s">
        <v>2962</v>
      </c>
      <c r="L1516" s="664">
        <v>153.38082676909494</v>
      </c>
      <c r="M1516" s="664">
        <v>129</v>
      </c>
      <c r="N1516" s="665">
        <v>19786.126653213247</v>
      </c>
    </row>
    <row r="1517" spans="1:14" ht="14.4" customHeight="1" x14ac:dyDescent="0.3">
      <c r="A1517" s="660" t="s">
        <v>586</v>
      </c>
      <c r="B1517" s="661" t="s">
        <v>587</v>
      </c>
      <c r="C1517" s="662" t="s">
        <v>599</v>
      </c>
      <c r="D1517" s="663" t="s">
        <v>4267</v>
      </c>
      <c r="E1517" s="662" t="s">
        <v>2887</v>
      </c>
      <c r="F1517" s="663" t="s">
        <v>4275</v>
      </c>
      <c r="G1517" s="662" t="s">
        <v>665</v>
      </c>
      <c r="H1517" s="662" t="s">
        <v>2971</v>
      </c>
      <c r="I1517" s="662" t="s">
        <v>2971</v>
      </c>
      <c r="J1517" s="662" t="s">
        <v>2972</v>
      </c>
      <c r="K1517" s="662" t="s">
        <v>2973</v>
      </c>
      <c r="L1517" s="664">
        <v>814.62672763724174</v>
      </c>
      <c r="M1517" s="664">
        <v>11</v>
      </c>
      <c r="N1517" s="665">
        <v>8960.8940040096586</v>
      </c>
    </row>
    <row r="1518" spans="1:14" ht="14.4" customHeight="1" x14ac:dyDescent="0.3">
      <c r="A1518" s="660" t="s">
        <v>586</v>
      </c>
      <c r="B1518" s="661" t="s">
        <v>587</v>
      </c>
      <c r="C1518" s="662" t="s">
        <v>599</v>
      </c>
      <c r="D1518" s="663" t="s">
        <v>4267</v>
      </c>
      <c r="E1518" s="662" t="s">
        <v>2887</v>
      </c>
      <c r="F1518" s="663" t="s">
        <v>4275</v>
      </c>
      <c r="G1518" s="662" t="s">
        <v>665</v>
      </c>
      <c r="H1518" s="662" t="s">
        <v>2974</v>
      </c>
      <c r="I1518" s="662" t="s">
        <v>2975</v>
      </c>
      <c r="J1518" s="662" t="s">
        <v>2976</v>
      </c>
      <c r="K1518" s="662" t="s">
        <v>2977</v>
      </c>
      <c r="L1518" s="664">
        <v>1440.9505114665149</v>
      </c>
      <c r="M1518" s="664">
        <v>8.5</v>
      </c>
      <c r="N1518" s="665">
        <v>12248.079347465376</v>
      </c>
    </row>
    <row r="1519" spans="1:14" ht="14.4" customHeight="1" x14ac:dyDescent="0.3">
      <c r="A1519" s="660" t="s">
        <v>586</v>
      </c>
      <c r="B1519" s="661" t="s">
        <v>587</v>
      </c>
      <c r="C1519" s="662" t="s">
        <v>599</v>
      </c>
      <c r="D1519" s="663" t="s">
        <v>4267</v>
      </c>
      <c r="E1519" s="662" t="s">
        <v>2887</v>
      </c>
      <c r="F1519" s="663" t="s">
        <v>4275</v>
      </c>
      <c r="G1519" s="662" t="s">
        <v>665</v>
      </c>
      <c r="H1519" s="662" t="s">
        <v>2985</v>
      </c>
      <c r="I1519" s="662" t="s">
        <v>2986</v>
      </c>
      <c r="J1519" s="662" t="s">
        <v>2987</v>
      </c>
      <c r="K1519" s="662" t="s">
        <v>2988</v>
      </c>
      <c r="L1519" s="664">
        <v>82.814790074216305</v>
      </c>
      <c r="M1519" s="664">
        <v>1202</v>
      </c>
      <c r="N1519" s="665">
        <v>99543.377669207999</v>
      </c>
    </row>
    <row r="1520" spans="1:14" ht="14.4" customHeight="1" x14ac:dyDescent="0.3">
      <c r="A1520" s="660" t="s">
        <v>586</v>
      </c>
      <c r="B1520" s="661" t="s">
        <v>587</v>
      </c>
      <c r="C1520" s="662" t="s">
        <v>599</v>
      </c>
      <c r="D1520" s="663" t="s">
        <v>4267</v>
      </c>
      <c r="E1520" s="662" t="s">
        <v>2887</v>
      </c>
      <c r="F1520" s="663" t="s">
        <v>4275</v>
      </c>
      <c r="G1520" s="662" t="s">
        <v>665</v>
      </c>
      <c r="H1520" s="662" t="s">
        <v>2989</v>
      </c>
      <c r="I1520" s="662" t="s">
        <v>2990</v>
      </c>
      <c r="J1520" s="662" t="s">
        <v>2991</v>
      </c>
      <c r="K1520" s="662" t="s">
        <v>2992</v>
      </c>
      <c r="L1520" s="664">
        <v>241.99089160855132</v>
      </c>
      <c r="M1520" s="664">
        <v>36</v>
      </c>
      <c r="N1520" s="665">
        <v>8711.6720979078473</v>
      </c>
    </row>
    <row r="1521" spans="1:14" ht="14.4" customHeight="1" x14ac:dyDescent="0.3">
      <c r="A1521" s="660" t="s">
        <v>586</v>
      </c>
      <c r="B1521" s="661" t="s">
        <v>587</v>
      </c>
      <c r="C1521" s="662" t="s">
        <v>599</v>
      </c>
      <c r="D1521" s="663" t="s">
        <v>4267</v>
      </c>
      <c r="E1521" s="662" t="s">
        <v>2887</v>
      </c>
      <c r="F1521" s="663" t="s">
        <v>4275</v>
      </c>
      <c r="G1521" s="662" t="s">
        <v>665</v>
      </c>
      <c r="H1521" s="662" t="s">
        <v>3955</v>
      </c>
      <c r="I1521" s="662" t="s">
        <v>3956</v>
      </c>
      <c r="J1521" s="662" t="s">
        <v>3957</v>
      </c>
      <c r="K1521" s="662"/>
      <c r="L1521" s="664">
        <v>85.535079800570301</v>
      </c>
      <c r="M1521" s="664">
        <v>78</v>
      </c>
      <c r="N1521" s="665">
        <v>6671.736224444483</v>
      </c>
    </row>
    <row r="1522" spans="1:14" ht="14.4" customHeight="1" x14ac:dyDescent="0.3">
      <c r="A1522" s="660" t="s">
        <v>586</v>
      </c>
      <c r="B1522" s="661" t="s">
        <v>587</v>
      </c>
      <c r="C1522" s="662" t="s">
        <v>599</v>
      </c>
      <c r="D1522" s="663" t="s">
        <v>4267</v>
      </c>
      <c r="E1522" s="662" t="s">
        <v>2887</v>
      </c>
      <c r="F1522" s="663" t="s">
        <v>4275</v>
      </c>
      <c r="G1522" s="662" t="s">
        <v>665</v>
      </c>
      <c r="H1522" s="662" t="s">
        <v>3958</v>
      </c>
      <c r="I1522" s="662" t="s">
        <v>3959</v>
      </c>
      <c r="J1522" s="662" t="s">
        <v>3960</v>
      </c>
      <c r="K1522" s="662" t="s">
        <v>3961</v>
      </c>
      <c r="L1522" s="664">
        <v>253</v>
      </c>
      <c r="M1522" s="664">
        <v>1</v>
      </c>
      <c r="N1522" s="665">
        <v>253</v>
      </c>
    </row>
    <row r="1523" spans="1:14" ht="14.4" customHeight="1" x14ac:dyDescent="0.3">
      <c r="A1523" s="660" t="s">
        <v>586</v>
      </c>
      <c r="B1523" s="661" t="s">
        <v>587</v>
      </c>
      <c r="C1523" s="662" t="s">
        <v>599</v>
      </c>
      <c r="D1523" s="663" t="s">
        <v>4267</v>
      </c>
      <c r="E1523" s="662" t="s">
        <v>2887</v>
      </c>
      <c r="F1523" s="663" t="s">
        <v>4275</v>
      </c>
      <c r="G1523" s="662" t="s">
        <v>665</v>
      </c>
      <c r="H1523" s="662" t="s">
        <v>3962</v>
      </c>
      <c r="I1523" s="662" t="s">
        <v>3963</v>
      </c>
      <c r="J1523" s="662" t="s">
        <v>3964</v>
      </c>
      <c r="K1523" s="662" t="s">
        <v>3965</v>
      </c>
      <c r="L1523" s="664">
        <v>191.33012536960379</v>
      </c>
      <c r="M1523" s="664">
        <v>1</v>
      </c>
      <c r="N1523" s="665">
        <v>191.33012536960379</v>
      </c>
    </row>
    <row r="1524" spans="1:14" ht="14.4" customHeight="1" x14ac:dyDescent="0.3">
      <c r="A1524" s="660" t="s">
        <v>586</v>
      </c>
      <c r="B1524" s="661" t="s">
        <v>587</v>
      </c>
      <c r="C1524" s="662" t="s">
        <v>599</v>
      </c>
      <c r="D1524" s="663" t="s">
        <v>4267</v>
      </c>
      <c r="E1524" s="662" t="s">
        <v>2887</v>
      </c>
      <c r="F1524" s="663" t="s">
        <v>4275</v>
      </c>
      <c r="G1524" s="662" t="s">
        <v>665</v>
      </c>
      <c r="H1524" s="662" t="s">
        <v>2997</v>
      </c>
      <c r="I1524" s="662" t="s">
        <v>2997</v>
      </c>
      <c r="J1524" s="662" t="s">
        <v>2998</v>
      </c>
      <c r="K1524" s="662" t="s">
        <v>2999</v>
      </c>
      <c r="L1524" s="664">
        <v>1981.3861670528524</v>
      </c>
      <c r="M1524" s="664">
        <v>25</v>
      </c>
      <c r="N1524" s="665">
        <v>49534.65417632131</v>
      </c>
    </row>
    <row r="1525" spans="1:14" ht="14.4" customHeight="1" x14ac:dyDescent="0.3">
      <c r="A1525" s="660" t="s">
        <v>586</v>
      </c>
      <c r="B1525" s="661" t="s">
        <v>587</v>
      </c>
      <c r="C1525" s="662" t="s">
        <v>599</v>
      </c>
      <c r="D1525" s="663" t="s">
        <v>4267</v>
      </c>
      <c r="E1525" s="662" t="s">
        <v>2887</v>
      </c>
      <c r="F1525" s="663" t="s">
        <v>4275</v>
      </c>
      <c r="G1525" s="662" t="s">
        <v>665</v>
      </c>
      <c r="H1525" s="662" t="s">
        <v>3966</v>
      </c>
      <c r="I1525" s="662" t="s">
        <v>3967</v>
      </c>
      <c r="J1525" s="662" t="s">
        <v>3968</v>
      </c>
      <c r="K1525" s="662" t="s">
        <v>3969</v>
      </c>
      <c r="L1525" s="664">
        <v>633.21585084407025</v>
      </c>
      <c r="M1525" s="664">
        <v>50</v>
      </c>
      <c r="N1525" s="665">
        <v>31660.792542203515</v>
      </c>
    </row>
    <row r="1526" spans="1:14" ht="14.4" customHeight="1" x14ac:dyDescent="0.3">
      <c r="A1526" s="660" t="s">
        <v>586</v>
      </c>
      <c r="B1526" s="661" t="s">
        <v>587</v>
      </c>
      <c r="C1526" s="662" t="s">
        <v>599</v>
      </c>
      <c r="D1526" s="663" t="s">
        <v>4267</v>
      </c>
      <c r="E1526" s="662" t="s">
        <v>2887</v>
      </c>
      <c r="F1526" s="663" t="s">
        <v>4275</v>
      </c>
      <c r="G1526" s="662" t="s">
        <v>665</v>
      </c>
      <c r="H1526" s="662" t="s">
        <v>3000</v>
      </c>
      <c r="I1526" s="662" t="s">
        <v>3001</v>
      </c>
      <c r="J1526" s="662" t="s">
        <v>3002</v>
      </c>
      <c r="K1526" s="662" t="s">
        <v>3003</v>
      </c>
      <c r="L1526" s="664">
        <v>77.430000000000021</v>
      </c>
      <c r="M1526" s="664">
        <v>1</v>
      </c>
      <c r="N1526" s="665">
        <v>77.430000000000021</v>
      </c>
    </row>
    <row r="1527" spans="1:14" ht="14.4" customHeight="1" x14ac:dyDescent="0.3">
      <c r="A1527" s="660" t="s">
        <v>586</v>
      </c>
      <c r="B1527" s="661" t="s">
        <v>587</v>
      </c>
      <c r="C1527" s="662" t="s">
        <v>599</v>
      </c>
      <c r="D1527" s="663" t="s">
        <v>4267</v>
      </c>
      <c r="E1527" s="662" t="s">
        <v>2887</v>
      </c>
      <c r="F1527" s="663" t="s">
        <v>4275</v>
      </c>
      <c r="G1527" s="662" t="s">
        <v>665</v>
      </c>
      <c r="H1527" s="662" t="s">
        <v>3970</v>
      </c>
      <c r="I1527" s="662" t="s">
        <v>3971</v>
      </c>
      <c r="J1527" s="662" t="s">
        <v>3972</v>
      </c>
      <c r="K1527" s="662" t="s">
        <v>3973</v>
      </c>
      <c r="L1527" s="664">
        <v>179.1</v>
      </c>
      <c r="M1527" s="664">
        <v>1</v>
      </c>
      <c r="N1527" s="665">
        <v>179.1</v>
      </c>
    </row>
    <row r="1528" spans="1:14" ht="14.4" customHeight="1" x14ac:dyDescent="0.3">
      <c r="A1528" s="660" t="s">
        <v>586</v>
      </c>
      <c r="B1528" s="661" t="s">
        <v>587</v>
      </c>
      <c r="C1528" s="662" t="s">
        <v>599</v>
      </c>
      <c r="D1528" s="663" t="s">
        <v>4267</v>
      </c>
      <c r="E1528" s="662" t="s">
        <v>2887</v>
      </c>
      <c r="F1528" s="663" t="s">
        <v>4275</v>
      </c>
      <c r="G1528" s="662" t="s">
        <v>665</v>
      </c>
      <c r="H1528" s="662" t="s">
        <v>3004</v>
      </c>
      <c r="I1528" s="662" t="s">
        <v>3005</v>
      </c>
      <c r="J1528" s="662" t="s">
        <v>3006</v>
      </c>
      <c r="K1528" s="662" t="s">
        <v>3007</v>
      </c>
      <c r="L1528" s="664">
        <v>76.499092393150434</v>
      </c>
      <c r="M1528" s="664">
        <v>1</v>
      </c>
      <c r="N1528" s="665">
        <v>76.499092393150434</v>
      </c>
    </row>
    <row r="1529" spans="1:14" ht="14.4" customHeight="1" x14ac:dyDescent="0.3">
      <c r="A1529" s="660" t="s">
        <v>586</v>
      </c>
      <c r="B1529" s="661" t="s">
        <v>587</v>
      </c>
      <c r="C1529" s="662" t="s">
        <v>599</v>
      </c>
      <c r="D1529" s="663" t="s">
        <v>4267</v>
      </c>
      <c r="E1529" s="662" t="s">
        <v>2887</v>
      </c>
      <c r="F1529" s="663" t="s">
        <v>4275</v>
      </c>
      <c r="G1529" s="662" t="s">
        <v>665</v>
      </c>
      <c r="H1529" s="662" t="s">
        <v>3012</v>
      </c>
      <c r="I1529" s="662" t="s">
        <v>3012</v>
      </c>
      <c r="J1529" s="662" t="s">
        <v>3013</v>
      </c>
      <c r="K1529" s="662" t="s">
        <v>3014</v>
      </c>
      <c r="L1529" s="664">
        <v>1907.61</v>
      </c>
      <c r="M1529" s="664">
        <v>1</v>
      </c>
      <c r="N1529" s="665">
        <v>1907.61</v>
      </c>
    </row>
    <row r="1530" spans="1:14" ht="14.4" customHeight="1" x14ac:dyDescent="0.3">
      <c r="A1530" s="660" t="s">
        <v>586</v>
      </c>
      <c r="B1530" s="661" t="s">
        <v>587</v>
      </c>
      <c r="C1530" s="662" t="s">
        <v>599</v>
      </c>
      <c r="D1530" s="663" t="s">
        <v>4267</v>
      </c>
      <c r="E1530" s="662" t="s">
        <v>2887</v>
      </c>
      <c r="F1530" s="663" t="s">
        <v>4275</v>
      </c>
      <c r="G1530" s="662" t="s">
        <v>665</v>
      </c>
      <c r="H1530" s="662" t="s">
        <v>3015</v>
      </c>
      <c r="I1530" s="662" t="s">
        <v>3016</v>
      </c>
      <c r="J1530" s="662" t="s">
        <v>3017</v>
      </c>
      <c r="K1530" s="662" t="s">
        <v>3018</v>
      </c>
      <c r="L1530" s="664">
        <v>134.11173663961185</v>
      </c>
      <c r="M1530" s="664">
        <v>12</v>
      </c>
      <c r="N1530" s="665">
        <v>1609.3408396753421</v>
      </c>
    </row>
    <row r="1531" spans="1:14" ht="14.4" customHeight="1" x14ac:dyDescent="0.3">
      <c r="A1531" s="660" t="s">
        <v>586</v>
      </c>
      <c r="B1531" s="661" t="s">
        <v>587</v>
      </c>
      <c r="C1531" s="662" t="s">
        <v>599</v>
      </c>
      <c r="D1531" s="663" t="s">
        <v>4267</v>
      </c>
      <c r="E1531" s="662" t="s">
        <v>2887</v>
      </c>
      <c r="F1531" s="663" t="s">
        <v>4275</v>
      </c>
      <c r="G1531" s="662" t="s">
        <v>665</v>
      </c>
      <c r="H1531" s="662" t="s">
        <v>3023</v>
      </c>
      <c r="I1531" s="662" t="s">
        <v>3024</v>
      </c>
      <c r="J1531" s="662" t="s">
        <v>3025</v>
      </c>
      <c r="K1531" s="662" t="s">
        <v>2977</v>
      </c>
      <c r="L1531" s="664">
        <v>825.32878100410721</v>
      </c>
      <c r="M1531" s="664">
        <v>47.2</v>
      </c>
      <c r="N1531" s="665">
        <v>38955.518463393862</v>
      </c>
    </row>
    <row r="1532" spans="1:14" ht="14.4" customHeight="1" x14ac:dyDescent="0.3">
      <c r="A1532" s="660" t="s">
        <v>586</v>
      </c>
      <c r="B1532" s="661" t="s">
        <v>587</v>
      </c>
      <c r="C1532" s="662" t="s">
        <v>599</v>
      </c>
      <c r="D1532" s="663" t="s">
        <v>4267</v>
      </c>
      <c r="E1532" s="662" t="s">
        <v>2887</v>
      </c>
      <c r="F1532" s="663" t="s">
        <v>4275</v>
      </c>
      <c r="G1532" s="662" t="s">
        <v>665</v>
      </c>
      <c r="H1532" s="662" t="s">
        <v>3974</v>
      </c>
      <c r="I1532" s="662" t="s">
        <v>3974</v>
      </c>
      <c r="J1532" s="662" t="s">
        <v>3975</v>
      </c>
      <c r="K1532" s="662" t="s">
        <v>3976</v>
      </c>
      <c r="L1532" s="664">
        <v>920.00000000000023</v>
      </c>
      <c r="M1532" s="664">
        <v>15</v>
      </c>
      <c r="N1532" s="665">
        <v>13800.000000000004</v>
      </c>
    </row>
    <row r="1533" spans="1:14" ht="14.4" customHeight="1" x14ac:dyDescent="0.3">
      <c r="A1533" s="660" t="s">
        <v>586</v>
      </c>
      <c r="B1533" s="661" t="s">
        <v>587</v>
      </c>
      <c r="C1533" s="662" t="s">
        <v>599</v>
      </c>
      <c r="D1533" s="663" t="s">
        <v>4267</v>
      </c>
      <c r="E1533" s="662" t="s">
        <v>2887</v>
      </c>
      <c r="F1533" s="663" t="s">
        <v>4275</v>
      </c>
      <c r="G1533" s="662" t="s">
        <v>665</v>
      </c>
      <c r="H1533" s="662" t="s">
        <v>3030</v>
      </c>
      <c r="I1533" s="662" t="s">
        <v>3030</v>
      </c>
      <c r="J1533" s="662" t="s">
        <v>2890</v>
      </c>
      <c r="K1533" s="662" t="s">
        <v>1744</v>
      </c>
      <c r="L1533" s="664">
        <v>34.99</v>
      </c>
      <c r="M1533" s="664">
        <v>30</v>
      </c>
      <c r="N1533" s="665">
        <v>1049.7</v>
      </c>
    </row>
    <row r="1534" spans="1:14" ht="14.4" customHeight="1" x14ac:dyDescent="0.3">
      <c r="A1534" s="660" t="s">
        <v>586</v>
      </c>
      <c r="B1534" s="661" t="s">
        <v>587</v>
      </c>
      <c r="C1534" s="662" t="s">
        <v>599</v>
      </c>
      <c r="D1534" s="663" t="s">
        <v>4267</v>
      </c>
      <c r="E1534" s="662" t="s">
        <v>2887</v>
      </c>
      <c r="F1534" s="663" t="s">
        <v>4275</v>
      </c>
      <c r="G1534" s="662" t="s">
        <v>665</v>
      </c>
      <c r="H1534" s="662" t="s">
        <v>3031</v>
      </c>
      <c r="I1534" s="662" t="s">
        <v>3031</v>
      </c>
      <c r="J1534" s="662" t="s">
        <v>3032</v>
      </c>
      <c r="K1534" s="662" t="s">
        <v>3033</v>
      </c>
      <c r="L1534" s="664">
        <v>1180.9258219908666</v>
      </c>
      <c r="M1534" s="664">
        <v>92.5</v>
      </c>
      <c r="N1534" s="665">
        <v>109235.63853415516</v>
      </c>
    </row>
    <row r="1535" spans="1:14" ht="14.4" customHeight="1" x14ac:dyDescent="0.3">
      <c r="A1535" s="660" t="s">
        <v>586</v>
      </c>
      <c r="B1535" s="661" t="s">
        <v>587</v>
      </c>
      <c r="C1535" s="662" t="s">
        <v>599</v>
      </c>
      <c r="D1535" s="663" t="s">
        <v>4267</v>
      </c>
      <c r="E1535" s="662" t="s">
        <v>2887</v>
      </c>
      <c r="F1535" s="663" t="s">
        <v>4275</v>
      </c>
      <c r="G1535" s="662" t="s">
        <v>665</v>
      </c>
      <c r="H1535" s="662" t="s">
        <v>3034</v>
      </c>
      <c r="I1535" s="662" t="s">
        <v>3034</v>
      </c>
      <c r="J1535" s="662" t="s">
        <v>3035</v>
      </c>
      <c r="K1535" s="662" t="s">
        <v>3036</v>
      </c>
      <c r="L1535" s="664">
        <v>166.75</v>
      </c>
      <c r="M1535" s="664">
        <v>4.5</v>
      </c>
      <c r="N1535" s="665">
        <v>750.375</v>
      </c>
    </row>
    <row r="1536" spans="1:14" ht="14.4" customHeight="1" x14ac:dyDescent="0.3">
      <c r="A1536" s="660" t="s">
        <v>586</v>
      </c>
      <c r="B1536" s="661" t="s">
        <v>587</v>
      </c>
      <c r="C1536" s="662" t="s">
        <v>599</v>
      </c>
      <c r="D1536" s="663" t="s">
        <v>4267</v>
      </c>
      <c r="E1536" s="662" t="s">
        <v>2887</v>
      </c>
      <c r="F1536" s="663" t="s">
        <v>4275</v>
      </c>
      <c r="G1536" s="662" t="s">
        <v>665</v>
      </c>
      <c r="H1536" s="662" t="s">
        <v>3977</v>
      </c>
      <c r="I1536" s="662" t="s">
        <v>3977</v>
      </c>
      <c r="J1536" s="662" t="s">
        <v>3978</v>
      </c>
      <c r="K1536" s="662" t="s">
        <v>1744</v>
      </c>
      <c r="L1536" s="664">
        <v>30.870000000000005</v>
      </c>
      <c r="M1536" s="664">
        <v>30</v>
      </c>
      <c r="N1536" s="665">
        <v>926.10000000000014</v>
      </c>
    </row>
    <row r="1537" spans="1:14" ht="14.4" customHeight="1" x14ac:dyDescent="0.3">
      <c r="A1537" s="660" t="s">
        <v>586</v>
      </c>
      <c r="B1537" s="661" t="s">
        <v>587</v>
      </c>
      <c r="C1537" s="662" t="s">
        <v>599</v>
      </c>
      <c r="D1537" s="663" t="s">
        <v>4267</v>
      </c>
      <c r="E1537" s="662" t="s">
        <v>2887</v>
      </c>
      <c r="F1537" s="663" t="s">
        <v>4275</v>
      </c>
      <c r="G1537" s="662" t="s">
        <v>2441</v>
      </c>
      <c r="H1537" s="662" t="s">
        <v>3037</v>
      </c>
      <c r="I1537" s="662" t="s">
        <v>3038</v>
      </c>
      <c r="J1537" s="662" t="s">
        <v>3039</v>
      </c>
      <c r="K1537" s="662" t="s">
        <v>3040</v>
      </c>
      <c r="L1537" s="664">
        <v>88.59997400471886</v>
      </c>
      <c r="M1537" s="664">
        <v>176</v>
      </c>
      <c r="N1537" s="665">
        <v>15593.595424830519</v>
      </c>
    </row>
    <row r="1538" spans="1:14" ht="14.4" customHeight="1" x14ac:dyDescent="0.3">
      <c r="A1538" s="660" t="s">
        <v>586</v>
      </c>
      <c r="B1538" s="661" t="s">
        <v>587</v>
      </c>
      <c r="C1538" s="662" t="s">
        <v>599</v>
      </c>
      <c r="D1538" s="663" t="s">
        <v>4267</v>
      </c>
      <c r="E1538" s="662" t="s">
        <v>2887</v>
      </c>
      <c r="F1538" s="663" t="s">
        <v>4275</v>
      </c>
      <c r="G1538" s="662" t="s">
        <v>2441</v>
      </c>
      <c r="H1538" s="662" t="s">
        <v>3041</v>
      </c>
      <c r="I1538" s="662" t="s">
        <v>3042</v>
      </c>
      <c r="J1538" s="662" t="s">
        <v>3043</v>
      </c>
      <c r="K1538" s="662" t="s">
        <v>3044</v>
      </c>
      <c r="L1538" s="664">
        <v>136.46166793448091</v>
      </c>
      <c r="M1538" s="664">
        <v>13</v>
      </c>
      <c r="N1538" s="665">
        <v>1774.0016831482519</v>
      </c>
    </row>
    <row r="1539" spans="1:14" ht="14.4" customHeight="1" x14ac:dyDescent="0.3">
      <c r="A1539" s="660" t="s">
        <v>586</v>
      </c>
      <c r="B1539" s="661" t="s">
        <v>587</v>
      </c>
      <c r="C1539" s="662" t="s">
        <v>599</v>
      </c>
      <c r="D1539" s="663" t="s">
        <v>4267</v>
      </c>
      <c r="E1539" s="662" t="s">
        <v>2887</v>
      </c>
      <c r="F1539" s="663" t="s">
        <v>4275</v>
      </c>
      <c r="G1539" s="662" t="s">
        <v>2441</v>
      </c>
      <c r="H1539" s="662" t="s">
        <v>3045</v>
      </c>
      <c r="I1539" s="662" t="s">
        <v>3046</v>
      </c>
      <c r="J1539" s="662" t="s">
        <v>3047</v>
      </c>
      <c r="K1539" s="662" t="s">
        <v>3044</v>
      </c>
      <c r="L1539" s="664">
        <v>57.37000839498063</v>
      </c>
      <c r="M1539" s="664">
        <v>23</v>
      </c>
      <c r="N1539" s="665">
        <v>1319.5101930845544</v>
      </c>
    </row>
    <row r="1540" spans="1:14" ht="14.4" customHeight="1" x14ac:dyDescent="0.3">
      <c r="A1540" s="660" t="s">
        <v>586</v>
      </c>
      <c r="B1540" s="661" t="s">
        <v>587</v>
      </c>
      <c r="C1540" s="662" t="s">
        <v>599</v>
      </c>
      <c r="D1540" s="663" t="s">
        <v>4267</v>
      </c>
      <c r="E1540" s="662" t="s">
        <v>2887</v>
      </c>
      <c r="F1540" s="663" t="s">
        <v>4275</v>
      </c>
      <c r="G1540" s="662" t="s">
        <v>2441</v>
      </c>
      <c r="H1540" s="662" t="s">
        <v>3048</v>
      </c>
      <c r="I1540" s="662" t="s">
        <v>3049</v>
      </c>
      <c r="J1540" s="662" t="s">
        <v>3050</v>
      </c>
      <c r="K1540" s="662" t="s">
        <v>3051</v>
      </c>
      <c r="L1540" s="664">
        <v>153.01333333333329</v>
      </c>
      <c r="M1540" s="664">
        <v>9</v>
      </c>
      <c r="N1540" s="665">
        <v>1377.1199999999997</v>
      </c>
    </row>
    <row r="1541" spans="1:14" ht="14.4" customHeight="1" x14ac:dyDescent="0.3">
      <c r="A1541" s="660" t="s">
        <v>586</v>
      </c>
      <c r="B1541" s="661" t="s">
        <v>587</v>
      </c>
      <c r="C1541" s="662" t="s">
        <v>599</v>
      </c>
      <c r="D1541" s="663" t="s">
        <v>4267</v>
      </c>
      <c r="E1541" s="662" t="s">
        <v>2887</v>
      </c>
      <c r="F1541" s="663" t="s">
        <v>4275</v>
      </c>
      <c r="G1541" s="662" t="s">
        <v>2441</v>
      </c>
      <c r="H1541" s="662" t="s">
        <v>3052</v>
      </c>
      <c r="I1541" s="662" t="s">
        <v>3053</v>
      </c>
      <c r="J1541" s="662" t="s">
        <v>3054</v>
      </c>
      <c r="K1541" s="662" t="s">
        <v>3055</v>
      </c>
      <c r="L1541" s="664">
        <v>74.700330053768042</v>
      </c>
      <c r="M1541" s="664">
        <v>20</v>
      </c>
      <c r="N1541" s="665">
        <v>1494.0066010753608</v>
      </c>
    </row>
    <row r="1542" spans="1:14" ht="14.4" customHeight="1" x14ac:dyDescent="0.3">
      <c r="A1542" s="660" t="s">
        <v>586</v>
      </c>
      <c r="B1542" s="661" t="s">
        <v>587</v>
      </c>
      <c r="C1542" s="662" t="s">
        <v>599</v>
      </c>
      <c r="D1542" s="663" t="s">
        <v>4267</v>
      </c>
      <c r="E1542" s="662" t="s">
        <v>2887</v>
      </c>
      <c r="F1542" s="663" t="s">
        <v>4275</v>
      </c>
      <c r="G1542" s="662" t="s">
        <v>2441</v>
      </c>
      <c r="H1542" s="662" t="s">
        <v>3056</v>
      </c>
      <c r="I1542" s="662" t="s">
        <v>3057</v>
      </c>
      <c r="J1542" s="662" t="s">
        <v>3058</v>
      </c>
      <c r="K1542" s="662" t="s">
        <v>3059</v>
      </c>
      <c r="L1542" s="664">
        <v>55.549999999999983</v>
      </c>
      <c r="M1542" s="664">
        <v>9</v>
      </c>
      <c r="N1542" s="665">
        <v>499.94999999999987</v>
      </c>
    </row>
    <row r="1543" spans="1:14" ht="14.4" customHeight="1" x14ac:dyDescent="0.3">
      <c r="A1543" s="660" t="s">
        <v>586</v>
      </c>
      <c r="B1543" s="661" t="s">
        <v>587</v>
      </c>
      <c r="C1543" s="662" t="s">
        <v>599</v>
      </c>
      <c r="D1543" s="663" t="s">
        <v>4267</v>
      </c>
      <c r="E1543" s="662" t="s">
        <v>2887</v>
      </c>
      <c r="F1543" s="663" t="s">
        <v>4275</v>
      </c>
      <c r="G1543" s="662" t="s">
        <v>2441</v>
      </c>
      <c r="H1543" s="662" t="s">
        <v>3060</v>
      </c>
      <c r="I1543" s="662" t="s">
        <v>3061</v>
      </c>
      <c r="J1543" s="662" t="s">
        <v>3062</v>
      </c>
      <c r="K1543" s="662" t="s">
        <v>3063</v>
      </c>
      <c r="L1543" s="664">
        <v>261.05</v>
      </c>
      <c r="M1543" s="664">
        <v>20</v>
      </c>
      <c r="N1543" s="665">
        <v>5221</v>
      </c>
    </row>
    <row r="1544" spans="1:14" ht="14.4" customHeight="1" x14ac:dyDescent="0.3">
      <c r="A1544" s="660" t="s">
        <v>586</v>
      </c>
      <c r="B1544" s="661" t="s">
        <v>587</v>
      </c>
      <c r="C1544" s="662" t="s">
        <v>599</v>
      </c>
      <c r="D1544" s="663" t="s">
        <v>4267</v>
      </c>
      <c r="E1544" s="662" t="s">
        <v>2887</v>
      </c>
      <c r="F1544" s="663" t="s">
        <v>4275</v>
      </c>
      <c r="G1544" s="662" t="s">
        <v>2441</v>
      </c>
      <c r="H1544" s="662" t="s">
        <v>3064</v>
      </c>
      <c r="I1544" s="662" t="s">
        <v>3065</v>
      </c>
      <c r="J1544" s="662" t="s">
        <v>3066</v>
      </c>
      <c r="K1544" s="662" t="s">
        <v>3067</v>
      </c>
      <c r="L1544" s="664">
        <v>75.220026044428437</v>
      </c>
      <c r="M1544" s="664">
        <v>100</v>
      </c>
      <c r="N1544" s="665">
        <v>7522.0026044428432</v>
      </c>
    </row>
    <row r="1545" spans="1:14" ht="14.4" customHeight="1" x14ac:dyDescent="0.3">
      <c r="A1545" s="660" t="s">
        <v>586</v>
      </c>
      <c r="B1545" s="661" t="s">
        <v>587</v>
      </c>
      <c r="C1545" s="662" t="s">
        <v>599</v>
      </c>
      <c r="D1545" s="663" t="s">
        <v>4267</v>
      </c>
      <c r="E1545" s="662" t="s">
        <v>2887</v>
      </c>
      <c r="F1545" s="663" t="s">
        <v>4275</v>
      </c>
      <c r="G1545" s="662" t="s">
        <v>2441</v>
      </c>
      <c r="H1545" s="662" t="s">
        <v>3979</v>
      </c>
      <c r="I1545" s="662" t="s">
        <v>3980</v>
      </c>
      <c r="J1545" s="662" t="s">
        <v>3981</v>
      </c>
      <c r="K1545" s="662" t="s">
        <v>3055</v>
      </c>
      <c r="L1545" s="664">
        <v>54.429913483868738</v>
      </c>
      <c r="M1545" s="664">
        <v>60</v>
      </c>
      <c r="N1545" s="665">
        <v>3265.7948090321242</v>
      </c>
    </row>
    <row r="1546" spans="1:14" ht="14.4" customHeight="1" x14ac:dyDescent="0.3">
      <c r="A1546" s="660" t="s">
        <v>586</v>
      </c>
      <c r="B1546" s="661" t="s">
        <v>587</v>
      </c>
      <c r="C1546" s="662" t="s">
        <v>599</v>
      </c>
      <c r="D1546" s="663" t="s">
        <v>4267</v>
      </c>
      <c r="E1546" s="662" t="s">
        <v>2887</v>
      </c>
      <c r="F1546" s="663" t="s">
        <v>4275</v>
      </c>
      <c r="G1546" s="662" t="s">
        <v>2441</v>
      </c>
      <c r="H1546" s="662" t="s">
        <v>3080</v>
      </c>
      <c r="I1546" s="662" t="s">
        <v>3081</v>
      </c>
      <c r="J1546" s="662" t="s">
        <v>3082</v>
      </c>
      <c r="K1546" s="662" t="s">
        <v>3083</v>
      </c>
      <c r="L1546" s="664">
        <v>59.626888344791936</v>
      </c>
      <c r="M1546" s="664">
        <v>13</v>
      </c>
      <c r="N1546" s="665">
        <v>775.14954848229513</v>
      </c>
    </row>
    <row r="1547" spans="1:14" ht="14.4" customHeight="1" x14ac:dyDescent="0.3">
      <c r="A1547" s="660" t="s">
        <v>586</v>
      </c>
      <c r="B1547" s="661" t="s">
        <v>587</v>
      </c>
      <c r="C1547" s="662" t="s">
        <v>599</v>
      </c>
      <c r="D1547" s="663" t="s">
        <v>4267</v>
      </c>
      <c r="E1547" s="662" t="s">
        <v>2887</v>
      </c>
      <c r="F1547" s="663" t="s">
        <v>4275</v>
      </c>
      <c r="G1547" s="662" t="s">
        <v>2441</v>
      </c>
      <c r="H1547" s="662" t="s">
        <v>3084</v>
      </c>
      <c r="I1547" s="662" t="s">
        <v>3085</v>
      </c>
      <c r="J1547" s="662" t="s">
        <v>3086</v>
      </c>
      <c r="K1547" s="662" t="s">
        <v>3087</v>
      </c>
      <c r="L1547" s="664">
        <v>12587.609134764944</v>
      </c>
      <c r="M1547" s="664">
        <v>46.099999999999994</v>
      </c>
      <c r="N1547" s="665">
        <v>580288.7811126638</v>
      </c>
    </row>
    <row r="1548" spans="1:14" ht="14.4" customHeight="1" x14ac:dyDescent="0.3">
      <c r="A1548" s="660" t="s">
        <v>586</v>
      </c>
      <c r="B1548" s="661" t="s">
        <v>587</v>
      </c>
      <c r="C1548" s="662" t="s">
        <v>599</v>
      </c>
      <c r="D1548" s="663" t="s">
        <v>4267</v>
      </c>
      <c r="E1548" s="662" t="s">
        <v>2887</v>
      </c>
      <c r="F1548" s="663" t="s">
        <v>4275</v>
      </c>
      <c r="G1548" s="662" t="s">
        <v>2441</v>
      </c>
      <c r="H1548" s="662" t="s">
        <v>3982</v>
      </c>
      <c r="I1548" s="662" t="s">
        <v>3983</v>
      </c>
      <c r="J1548" s="662" t="s">
        <v>3984</v>
      </c>
      <c r="K1548" s="662" t="s">
        <v>3079</v>
      </c>
      <c r="L1548" s="664">
        <v>120.69979089138832</v>
      </c>
      <c r="M1548" s="664">
        <v>4</v>
      </c>
      <c r="N1548" s="665">
        <v>482.79916356555327</v>
      </c>
    </row>
    <row r="1549" spans="1:14" ht="14.4" customHeight="1" x14ac:dyDescent="0.3">
      <c r="A1549" s="660" t="s">
        <v>586</v>
      </c>
      <c r="B1549" s="661" t="s">
        <v>587</v>
      </c>
      <c r="C1549" s="662" t="s">
        <v>599</v>
      </c>
      <c r="D1549" s="663" t="s">
        <v>4267</v>
      </c>
      <c r="E1549" s="662" t="s">
        <v>2887</v>
      </c>
      <c r="F1549" s="663" t="s">
        <v>4275</v>
      </c>
      <c r="G1549" s="662" t="s">
        <v>2441</v>
      </c>
      <c r="H1549" s="662" t="s">
        <v>3091</v>
      </c>
      <c r="I1549" s="662" t="s">
        <v>3092</v>
      </c>
      <c r="J1549" s="662" t="s">
        <v>3093</v>
      </c>
      <c r="K1549" s="662" t="s">
        <v>3094</v>
      </c>
      <c r="L1549" s="664">
        <v>886.95928711955162</v>
      </c>
      <c r="M1549" s="664">
        <v>386</v>
      </c>
      <c r="N1549" s="665">
        <v>342366.28482814692</v>
      </c>
    </row>
    <row r="1550" spans="1:14" ht="14.4" customHeight="1" x14ac:dyDescent="0.3">
      <c r="A1550" s="660" t="s">
        <v>586</v>
      </c>
      <c r="B1550" s="661" t="s">
        <v>587</v>
      </c>
      <c r="C1550" s="662" t="s">
        <v>599</v>
      </c>
      <c r="D1550" s="663" t="s">
        <v>4267</v>
      </c>
      <c r="E1550" s="662" t="s">
        <v>2887</v>
      </c>
      <c r="F1550" s="663" t="s">
        <v>4275</v>
      </c>
      <c r="G1550" s="662" t="s">
        <v>2441</v>
      </c>
      <c r="H1550" s="662" t="s">
        <v>3095</v>
      </c>
      <c r="I1550" s="662" t="s">
        <v>3096</v>
      </c>
      <c r="J1550" s="662" t="s">
        <v>3097</v>
      </c>
      <c r="K1550" s="662" t="s">
        <v>3098</v>
      </c>
      <c r="L1550" s="664">
        <v>449.1</v>
      </c>
      <c r="M1550" s="664">
        <v>40</v>
      </c>
      <c r="N1550" s="665">
        <v>17964</v>
      </c>
    </row>
    <row r="1551" spans="1:14" ht="14.4" customHeight="1" x14ac:dyDescent="0.3">
      <c r="A1551" s="660" t="s">
        <v>586</v>
      </c>
      <c r="B1551" s="661" t="s">
        <v>587</v>
      </c>
      <c r="C1551" s="662" t="s">
        <v>599</v>
      </c>
      <c r="D1551" s="663" t="s">
        <v>4267</v>
      </c>
      <c r="E1551" s="662" t="s">
        <v>3099</v>
      </c>
      <c r="F1551" s="663" t="s">
        <v>4276</v>
      </c>
      <c r="G1551" s="662" t="s">
        <v>665</v>
      </c>
      <c r="H1551" s="662" t="s">
        <v>3100</v>
      </c>
      <c r="I1551" s="662" t="s">
        <v>3101</v>
      </c>
      <c r="J1551" s="662" t="s">
        <v>3102</v>
      </c>
      <c r="K1551" s="662" t="s">
        <v>3103</v>
      </c>
      <c r="L1551" s="664">
        <v>90.61999999999999</v>
      </c>
      <c r="M1551" s="664">
        <v>5</v>
      </c>
      <c r="N1551" s="665">
        <v>453.09999999999997</v>
      </c>
    </row>
    <row r="1552" spans="1:14" ht="14.4" customHeight="1" x14ac:dyDescent="0.3">
      <c r="A1552" s="660" t="s">
        <v>586</v>
      </c>
      <c r="B1552" s="661" t="s">
        <v>587</v>
      </c>
      <c r="C1552" s="662" t="s">
        <v>599</v>
      </c>
      <c r="D1552" s="663" t="s">
        <v>4267</v>
      </c>
      <c r="E1552" s="662" t="s">
        <v>3099</v>
      </c>
      <c r="F1552" s="663" t="s">
        <v>4276</v>
      </c>
      <c r="G1552" s="662" t="s">
        <v>665</v>
      </c>
      <c r="H1552" s="662" t="s">
        <v>3104</v>
      </c>
      <c r="I1552" s="662" t="s">
        <v>3105</v>
      </c>
      <c r="J1552" s="662" t="s">
        <v>3106</v>
      </c>
      <c r="K1552" s="662" t="s">
        <v>3107</v>
      </c>
      <c r="L1552" s="664">
        <v>76.770037868035999</v>
      </c>
      <c r="M1552" s="664">
        <v>4</v>
      </c>
      <c r="N1552" s="665">
        <v>307.080151472144</v>
      </c>
    </row>
    <row r="1553" spans="1:14" ht="14.4" customHeight="1" x14ac:dyDescent="0.3">
      <c r="A1553" s="660" t="s">
        <v>586</v>
      </c>
      <c r="B1553" s="661" t="s">
        <v>587</v>
      </c>
      <c r="C1553" s="662" t="s">
        <v>599</v>
      </c>
      <c r="D1553" s="663" t="s">
        <v>4267</v>
      </c>
      <c r="E1553" s="662" t="s">
        <v>3099</v>
      </c>
      <c r="F1553" s="663" t="s">
        <v>4276</v>
      </c>
      <c r="G1553" s="662" t="s">
        <v>665</v>
      </c>
      <c r="H1553" s="662" t="s">
        <v>3985</v>
      </c>
      <c r="I1553" s="662" t="s">
        <v>3986</v>
      </c>
      <c r="J1553" s="662" t="s">
        <v>3987</v>
      </c>
      <c r="K1553" s="662" t="s">
        <v>3003</v>
      </c>
      <c r="L1553" s="664">
        <v>137.740234465735</v>
      </c>
      <c r="M1553" s="664">
        <v>1</v>
      </c>
      <c r="N1553" s="665">
        <v>137.740234465735</v>
      </c>
    </row>
    <row r="1554" spans="1:14" ht="14.4" customHeight="1" x14ac:dyDescent="0.3">
      <c r="A1554" s="660" t="s">
        <v>586</v>
      </c>
      <c r="B1554" s="661" t="s">
        <v>587</v>
      </c>
      <c r="C1554" s="662" t="s">
        <v>599</v>
      </c>
      <c r="D1554" s="663" t="s">
        <v>4267</v>
      </c>
      <c r="E1554" s="662" t="s">
        <v>3099</v>
      </c>
      <c r="F1554" s="663" t="s">
        <v>4276</v>
      </c>
      <c r="G1554" s="662" t="s">
        <v>665</v>
      </c>
      <c r="H1554" s="662" t="s">
        <v>3108</v>
      </c>
      <c r="I1554" s="662" t="s">
        <v>3109</v>
      </c>
      <c r="J1554" s="662" t="s">
        <v>3110</v>
      </c>
      <c r="K1554" s="662" t="s">
        <v>3111</v>
      </c>
      <c r="L1554" s="664">
        <v>92.214949410983493</v>
      </c>
      <c r="M1554" s="664">
        <v>12</v>
      </c>
      <c r="N1554" s="665">
        <v>1106.579392931802</v>
      </c>
    </row>
    <row r="1555" spans="1:14" ht="14.4" customHeight="1" x14ac:dyDescent="0.3">
      <c r="A1555" s="660" t="s">
        <v>586</v>
      </c>
      <c r="B1555" s="661" t="s">
        <v>587</v>
      </c>
      <c r="C1555" s="662" t="s">
        <v>599</v>
      </c>
      <c r="D1555" s="663" t="s">
        <v>4267</v>
      </c>
      <c r="E1555" s="662" t="s">
        <v>3099</v>
      </c>
      <c r="F1555" s="663" t="s">
        <v>4276</v>
      </c>
      <c r="G1555" s="662" t="s">
        <v>665</v>
      </c>
      <c r="H1555" s="662" t="s">
        <v>3988</v>
      </c>
      <c r="I1555" s="662" t="s">
        <v>3989</v>
      </c>
      <c r="J1555" s="662" t="s">
        <v>3990</v>
      </c>
      <c r="K1555" s="662" t="s">
        <v>3991</v>
      </c>
      <c r="L1555" s="664">
        <v>147.77666666666667</v>
      </c>
      <c r="M1555" s="664">
        <v>3</v>
      </c>
      <c r="N1555" s="665">
        <v>443.33</v>
      </c>
    </row>
    <row r="1556" spans="1:14" ht="14.4" customHeight="1" x14ac:dyDescent="0.3">
      <c r="A1556" s="660" t="s">
        <v>586</v>
      </c>
      <c r="B1556" s="661" t="s">
        <v>587</v>
      </c>
      <c r="C1556" s="662" t="s">
        <v>599</v>
      </c>
      <c r="D1556" s="663" t="s">
        <v>4267</v>
      </c>
      <c r="E1556" s="662" t="s">
        <v>3099</v>
      </c>
      <c r="F1556" s="663" t="s">
        <v>4276</v>
      </c>
      <c r="G1556" s="662" t="s">
        <v>665</v>
      </c>
      <c r="H1556" s="662" t="s">
        <v>3992</v>
      </c>
      <c r="I1556" s="662" t="s">
        <v>3993</v>
      </c>
      <c r="J1556" s="662" t="s">
        <v>3994</v>
      </c>
      <c r="K1556" s="662" t="s">
        <v>3995</v>
      </c>
      <c r="L1556" s="664">
        <v>6527.6779999999999</v>
      </c>
      <c r="M1556" s="664">
        <v>90</v>
      </c>
      <c r="N1556" s="665">
        <v>587491.02</v>
      </c>
    </row>
    <row r="1557" spans="1:14" ht="14.4" customHeight="1" x14ac:dyDescent="0.3">
      <c r="A1557" s="660" t="s">
        <v>586</v>
      </c>
      <c r="B1557" s="661" t="s">
        <v>587</v>
      </c>
      <c r="C1557" s="662" t="s">
        <v>599</v>
      </c>
      <c r="D1557" s="663" t="s">
        <v>4267</v>
      </c>
      <c r="E1557" s="662" t="s">
        <v>3099</v>
      </c>
      <c r="F1557" s="663" t="s">
        <v>4276</v>
      </c>
      <c r="G1557" s="662" t="s">
        <v>665</v>
      </c>
      <c r="H1557" s="662" t="s">
        <v>3112</v>
      </c>
      <c r="I1557" s="662" t="s">
        <v>3113</v>
      </c>
      <c r="J1557" s="662" t="s">
        <v>3114</v>
      </c>
      <c r="K1557" s="662" t="s">
        <v>3115</v>
      </c>
      <c r="L1557" s="664">
        <v>7690.0007076923084</v>
      </c>
      <c r="M1557" s="664">
        <v>190</v>
      </c>
      <c r="N1557" s="665">
        <v>1461100.1344615386</v>
      </c>
    </row>
    <row r="1558" spans="1:14" ht="14.4" customHeight="1" x14ac:dyDescent="0.3">
      <c r="A1558" s="660" t="s">
        <v>586</v>
      </c>
      <c r="B1558" s="661" t="s">
        <v>587</v>
      </c>
      <c r="C1558" s="662" t="s">
        <v>599</v>
      </c>
      <c r="D1558" s="663" t="s">
        <v>4267</v>
      </c>
      <c r="E1558" s="662" t="s">
        <v>3099</v>
      </c>
      <c r="F1558" s="663" t="s">
        <v>4276</v>
      </c>
      <c r="G1558" s="662" t="s">
        <v>665</v>
      </c>
      <c r="H1558" s="662" t="s">
        <v>3116</v>
      </c>
      <c r="I1558" s="662" t="s">
        <v>3117</v>
      </c>
      <c r="J1558" s="662" t="s">
        <v>3118</v>
      </c>
      <c r="K1558" s="662" t="s">
        <v>3119</v>
      </c>
      <c r="L1558" s="664">
        <v>25963.45045536113</v>
      </c>
      <c r="M1558" s="664">
        <v>7</v>
      </c>
      <c r="N1558" s="665">
        <v>181744.1531875279</v>
      </c>
    </row>
    <row r="1559" spans="1:14" ht="14.4" customHeight="1" x14ac:dyDescent="0.3">
      <c r="A1559" s="660" t="s">
        <v>586</v>
      </c>
      <c r="B1559" s="661" t="s">
        <v>587</v>
      </c>
      <c r="C1559" s="662" t="s">
        <v>599</v>
      </c>
      <c r="D1559" s="663" t="s">
        <v>4267</v>
      </c>
      <c r="E1559" s="662" t="s">
        <v>3099</v>
      </c>
      <c r="F1559" s="663" t="s">
        <v>4276</v>
      </c>
      <c r="G1559" s="662" t="s">
        <v>665</v>
      </c>
      <c r="H1559" s="662" t="s">
        <v>3120</v>
      </c>
      <c r="I1559" s="662" t="s">
        <v>3121</v>
      </c>
      <c r="J1559" s="662" t="s">
        <v>3122</v>
      </c>
      <c r="K1559" s="662" t="s">
        <v>3123</v>
      </c>
      <c r="L1559" s="664">
        <v>14322.507484165821</v>
      </c>
      <c r="M1559" s="664">
        <v>188</v>
      </c>
      <c r="N1559" s="665">
        <v>2692631.4070231742</v>
      </c>
    </row>
    <row r="1560" spans="1:14" ht="14.4" customHeight="1" x14ac:dyDescent="0.3">
      <c r="A1560" s="660" t="s">
        <v>586</v>
      </c>
      <c r="B1560" s="661" t="s">
        <v>587</v>
      </c>
      <c r="C1560" s="662" t="s">
        <v>599</v>
      </c>
      <c r="D1560" s="663" t="s">
        <v>4267</v>
      </c>
      <c r="E1560" s="662" t="s">
        <v>3099</v>
      </c>
      <c r="F1560" s="663" t="s">
        <v>4276</v>
      </c>
      <c r="G1560" s="662" t="s">
        <v>665</v>
      </c>
      <c r="H1560" s="662" t="s">
        <v>3124</v>
      </c>
      <c r="I1560" s="662" t="s">
        <v>3125</v>
      </c>
      <c r="J1560" s="662" t="s">
        <v>3126</v>
      </c>
      <c r="K1560" s="662" t="s">
        <v>3127</v>
      </c>
      <c r="L1560" s="664">
        <v>544.59000000000026</v>
      </c>
      <c r="M1560" s="664">
        <v>3</v>
      </c>
      <c r="N1560" s="665">
        <v>1633.7700000000007</v>
      </c>
    </row>
    <row r="1561" spans="1:14" ht="14.4" customHeight="1" x14ac:dyDescent="0.3">
      <c r="A1561" s="660" t="s">
        <v>586</v>
      </c>
      <c r="B1561" s="661" t="s">
        <v>587</v>
      </c>
      <c r="C1561" s="662" t="s">
        <v>599</v>
      </c>
      <c r="D1561" s="663" t="s">
        <v>4267</v>
      </c>
      <c r="E1561" s="662" t="s">
        <v>3099</v>
      </c>
      <c r="F1561" s="663" t="s">
        <v>4276</v>
      </c>
      <c r="G1561" s="662" t="s">
        <v>665</v>
      </c>
      <c r="H1561" s="662" t="s">
        <v>3996</v>
      </c>
      <c r="I1561" s="662" t="s">
        <v>3997</v>
      </c>
      <c r="J1561" s="662" t="s">
        <v>3998</v>
      </c>
      <c r="K1561" s="662" t="s">
        <v>2897</v>
      </c>
      <c r="L1561" s="664">
        <v>41.32</v>
      </c>
      <c r="M1561" s="664">
        <v>1</v>
      </c>
      <c r="N1561" s="665">
        <v>41.32</v>
      </c>
    </row>
    <row r="1562" spans="1:14" ht="14.4" customHeight="1" x14ac:dyDescent="0.3">
      <c r="A1562" s="660" t="s">
        <v>586</v>
      </c>
      <c r="B1562" s="661" t="s">
        <v>587</v>
      </c>
      <c r="C1562" s="662" t="s">
        <v>599</v>
      </c>
      <c r="D1562" s="663" t="s">
        <v>4267</v>
      </c>
      <c r="E1562" s="662" t="s">
        <v>3099</v>
      </c>
      <c r="F1562" s="663" t="s">
        <v>4276</v>
      </c>
      <c r="G1562" s="662" t="s">
        <v>665</v>
      </c>
      <c r="H1562" s="662" t="s">
        <v>3999</v>
      </c>
      <c r="I1562" s="662" t="s">
        <v>4000</v>
      </c>
      <c r="J1562" s="662" t="s">
        <v>4001</v>
      </c>
      <c r="K1562" s="662" t="s">
        <v>4002</v>
      </c>
      <c r="L1562" s="664">
        <v>165.73002255255801</v>
      </c>
      <c r="M1562" s="664">
        <v>1</v>
      </c>
      <c r="N1562" s="665">
        <v>165.73002255255801</v>
      </c>
    </row>
    <row r="1563" spans="1:14" ht="14.4" customHeight="1" x14ac:dyDescent="0.3">
      <c r="A1563" s="660" t="s">
        <v>586</v>
      </c>
      <c r="B1563" s="661" t="s">
        <v>587</v>
      </c>
      <c r="C1563" s="662" t="s">
        <v>599</v>
      </c>
      <c r="D1563" s="663" t="s">
        <v>4267</v>
      </c>
      <c r="E1563" s="662" t="s">
        <v>3099</v>
      </c>
      <c r="F1563" s="663" t="s">
        <v>4276</v>
      </c>
      <c r="G1563" s="662" t="s">
        <v>665</v>
      </c>
      <c r="H1563" s="662" t="s">
        <v>4003</v>
      </c>
      <c r="I1563" s="662" t="s">
        <v>4004</v>
      </c>
      <c r="J1563" s="662" t="s">
        <v>4005</v>
      </c>
      <c r="K1563" s="662" t="s">
        <v>4006</v>
      </c>
      <c r="L1563" s="664">
        <v>59.349999999999973</v>
      </c>
      <c r="M1563" s="664">
        <v>1</v>
      </c>
      <c r="N1563" s="665">
        <v>59.349999999999973</v>
      </c>
    </row>
    <row r="1564" spans="1:14" ht="14.4" customHeight="1" x14ac:dyDescent="0.3">
      <c r="A1564" s="660" t="s">
        <v>586</v>
      </c>
      <c r="B1564" s="661" t="s">
        <v>587</v>
      </c>
      <c r="C1564" s="662" t="s">
        <v>599</v>
      </c>
      <c r="D1564" s="663" t="s">
        <v>4267</v>
      </c>
      <c r="E1564" s="662" t="s">
        <v>3099</v>
      </c>
      <c r="F1564" s="663" t="s">
        <v>4276</v>
      </c>
      <c r="G1564" s="662" t="s">
        <v>2441</v>
      </c>
      <c r="H1564" s="662" t="s">
        <v>3128</v>
      </c>
      <c r="I1564" s="662" t="s">
        <v>3129</v>
      </c>
      <c r="J1564" s="662" t="s">
        <v>3130</v>
      </c>
      <c r="K1564" s="662"/>
      <c r="L1564" s="664">
        <v>31.589997724250072</v>
      </c>
      <c r="M1564" s="664">
        <v>210</v>
      </c>
      <c r="N1564" s="665">
        <v>6633.8995220925153</v>
      </c>
    </row>
    <row r="1565" spans="1:14" ht="14.4" customHeight="1" x14ac:dyDescent="0.3">
      <c r="A1565" s="660" t="s">
        <v>586</v>
      </c>
      <c r="B1565" s="661" t="s">
        <v>587</v>
      </c>
      <c r="C1565" s="662" t="s">
        <v>599</v>
      </c>
      <c r="D1565" s="663" t="s">
        <v>4267</v>
      </c>
      <c r="E1565" s="662" t="s">
        <v>3099</v>
      </c>
      <c r="F1565" s="663" t="s">
        <v>4276</v>
      </c>
      <c r="G1565" s="662" t="s">
        <v>2441</v>
      </c>
      <c r="H1565" s="662" t="s">
        <v>3131</v>
      </c>
      <c r="I1565" s="662" t="s">
        <v>3132</v>
      </c>
      <c r="J1565" s="662" t="s">
        <v>3133</v>
      </c>
      <c r="K1565" s="662" t="s">
        <v>3134</v>
      </c>
      <c r="L1565" s="664">
        <v>1833.059003544048</v>
      </c>
      <c r="M1565" s="664">
        <v>81</v>
      </c>
      <c r="N1565" s="665">
        <v>148477.77928706788</v>
      </c>
    </row>
    <row r="1566" spans="1:14" ht="14.4" customHeight="1" x14ac:dyDescent="0.3">
      <c r="A1566" s="660" t="s">
        <v>586</v>
      </c>
      <c r="B1566" s="661" t="s">
        <v>587</v>
      </c>
      <c r="C1566" s="662" t="s">
        <v>599</v>
      </c>
      <c r="D1566" s="663" t="s">
        <v>4267</v>
      </c>
      <c r="E1566" s="662" t="s">
        <v>3099</v>
      </c>
      <c r="F1566" s="663" t="s">
        <v>4276</v>
      </c>
      <c r="G1566" s="662" t="s">
        <v>2441</v>
      </c>
      <c r="H1566" s="662" t="s">
        <v>3135</v>
      </c>
      <c r="I1566" s="662" t="s">
        <v>3136</v>
      </c>
      <c r="J1566" s="662" t="s">
        <v>3137</v>
      </c>
      <c r="K1566" s="662" t="s">
        <v>3138</v>
      </c>
      <c r="L1566" s="664">
        <v>2987.1468167217877</v>
      </c>
      <c r="M1566" s="664">
        <v>230</v>
      </c>
      <c r="N1566" s="665">
        <v>687043.76784601121</v>
      </c>
    </row>
    <row r="1567" spans="1:14" ht="14.4" customHeight="1" x14ac:dyDescent="0.3">
      <c r="A1567" s="660" t="s">
        <v>586</v>
      </c>
      <c r="B1567" s="661" t="s">
        <v>587</v>
      </c>
      <c r="C1567" s="662" t="s">
        <v>599</v>
      </c>
      <c r="D1567" s="663" t="s">
        <v>4267</v>
      </c>
      <c r="E1567" s="662" t="s">
        <v>3099</v>
      </c>
      <c r="F1567" s="663" t="s">
        <v>4276</v>
      </c>
      <c r="G1567" s="662" t="s">
        <v>2441</v>
      </c>
      <c r="H1567" s="662" t="s">
        <v>3139</v>
      </c>
      <c r="I1567" s="662" t="s">
        <v>3140</v>
      </c>
      <c r="J1567" s="662" t="s">
        <v>3137</v>
      </c>
      <c r="K1567" s="662" t="s">
        <v>3141</v>
      </c>
      <c r="L1567" s="664">
        <v>14876.821646064342</v>
      </c>
      <c r="M1567" s="664">
        <v>123</v>
      </c>
      <c r="N1567" s="665">
        <v>1829849.0624659141</v>
      </c>
    </row>
    <row r="1568" spans="1:14" ht="14.4" customHeight="1" x14ac:dyDescent="0.3">
      <c r="A1568" s="660" t="s">
        <v>586</v>
      </c>
      <c r="B1568" s="661" t="s">
        <v>587</v>
      </c>
      <c r="C1568" s="662" t="s">
        <v>599</v>
      </c>
      <c r="D1568" s="663" t="s">
        <v>4267</v>
      </c>
      <c r="E1568" s="662" t="s">
        <v>3142</v>
      </c>
      <c r="F1568" s="663" t="s">
        <v>4277</v>
      </c>
      <c r="G1568" s="662"/>
      <c r="H1568" s="662"/>
      <c r="I1568" s="662" t="s">
        <v>3143</v>
      </c>
      <c r="J1568" s="662" t="s">
        <v>3144</v>
      </c>
      <c r="K1568" s="662"/>
      <c r="L1568" s="664">
        <v>3842.0400000000004</v>
      </c>
      <c r="M1568" s="664">
        <v>12</v>
      </c>
      <c r="N1568" s="665">
        <v>46104.480000000003</v>
      </c>
    </row>
    <row r="1569" spans="1:14" ht="14.4" customHeight="1" x14ac:dyDescent="0.3">
      <c r="A1569" s="660" t="s">
        <v>586</v>
      </c>
      <c r="B1569" s="661" t="s">
        <v>587</v>
      </c>
      <c r="C1569" s="662" t="s">
        <v>599</v>
      </c>
      <c r="D1569" s="663" t="s">
        <v>4267</v>
      </c>
      <c r="E1569" s="662" t="s">
        <v>3142</v>
      </c>
      <c r="F1569" s="663" t="s">
        <v>4277</v>
      </c>
      <c r="G1569" s="662"/>
      <c r="H1569" s="662"/>
      <c r="I1569" s="662" t="s">
        <v>3147</v>
      </c>
      <c r="J1569" s="662" t="s">
        <v>3148</v>
      </c>
      <c r="K1569" s="662"/>
      <c r="L1569" s="664">
        <v>1370.8614332247555</v>
      </c>
      <c r="M1569" s="664">
        <v>614</v>
      </c>
      <c r="N1569" s="665">
        <v>841708.91999999981</v>
      </c>
    </row>
    <row r="1570" spans="1:14" ht="14.4" customHeight="1" x14ac:dyDescent="0.3">
      <c r="A1570" s="660" t="s">
        <v>586</v>
      </c>
      <c r="B1570" s="661" t="s">
        <v>587</v>
      </c>
      <c r="C1570" s="662" t="s">
        <v>599</v>
      </c>
      <c r="D1570" s="663" t="s">
        <v>4267</v>
      </c>
      <c r="E1570" s="662" t="s">
        <v>3142</v>
      </c>
      <c r="F1570" s="663" t="s">
        <v>4277</v>
      </c>
      <c r="G1570" s="662"/>
      <c r="H1570" s="662"/>
      <c r="I1570" s="662" t="s">
        <v>3149</v>
      </c>
      <c r="J1570" s="662" t="s">
        <v>3150</v>
      </c>
      <c r="K1570" s="662"/>
      <c r="L1570" s="664">
        <v>10408.387096774193</v>
      </c>
      <c r="M1570" s="664">
        <v>62</v>
      </c>
      <c r="N1570" s="665">
        <v>645320</v>
      </c>
    </row>
    <row r="1571" spans="1:14" ht="14.4" customHeight="1" x14ac:dyDescent="0.3">
      <c r="A1571" s="660" t="s">
        <v>586</v>
      </c>
      <c r="B1571" s="661" t="s">
        <v>587</v>
      </c>
      <c r="C1571" s="662" t="s">
        <v>599</v>
      </c>
      <c r="D1571" s="663" t="s">
        <v>4267</v>
      </c>
      <c r="E1571" s="662" t="s">
        <v>3142</v>
      </c>
      <c r="F1571" s="663" t="s">
        <v>4277</v>
      </c>
      <c r="G1571" s="662"/>
      <c r="H1571" s="662"/>
      <c r="I1571" s="662" t="s">
        <v>3151</v>
      </c>
      <c r="J1571" s="662" t="s">
        <v>3152</v>
      </c>
      <c r="K1571" s="662"/>
      <c r="L1571" s="664">
        <v>5586</v>
      </c>
      <c r="M1571" s="664">
        <v>6</v>
      </c>
      <c r="N1571" s="665">
        <v>33516</v>
      </c>
    </row>
    <row r="1572" spans="1:14" ht="14.4" customHeight="1" x14ac:dyDescent="0.3">
      <c r="A1572" s="660" t="s">
        <v>586</v>
      </c>
      <c r="B1572" s="661" t="s">
        <v>587</v>
      </c>
      <c r="C1572" s="662" t="s">
        <v>599</v>
      </c>
      <c r="D1572" s="663" t="s">
        <v>4267</v>
      </c>
      <c r="E1572" s="662" t="s">
        <v>3142</v>
      </c>
      <c r="F1572" s="663" t="s">
        <v>4277</v>
      </c>
      <c r="G1572" s="662"/>
      <c r="H1572" s="662"/>
      <c r="I1572" s="662" t="s">
        <v>3155</v>
      </c>
      <c r="J1572" s="662" t="s">
        <v>3156</v>
      </c>
      <c r="K1572" s="662"/>
      <c r="L1572" s="664">
        <v>2316.3333333333335</v>
      </c>
      <c r="M1572" s="664">
        <v>27</v>
      </c>
      <c r="N1572" s="665">
        <v>62541</v>
      </c>
    </row>
    <row r="1573" spans="1:14" ht="14.4" customHeight="1" x14ac:dyDescent="0.3">
      <c r="A1573" s="660" t="s">
        <v>586</v>
      </c>
      <c r="B1573" s="661" t="s">
        <v>587</v>
      </c>
      <c r="C1573" s="662" t="s">
        <v>599</v>
      </c>
      <c r="D1573" s="663" t="s">
        <v>4267</v>
      </c>
      <c r="E1573" s="662" t="s">
        <v>3142</v>
      </c>
      <c r="F1573" s="663" t="s">
        <v>4277</v>
      </c>
      <c r="G1573" s="662"/>
      <c r="H1573" s="662"/>
      <c r="I1573" s="662" t="s">
        <v>3157</v>
      </c>
      <c r="J1573" s="662" t="s">
        <v>3158</v>
      </c>
      <c r="K1573" s="662"/>
      <c r="L1573" s="664">
        <v>2187.3000000000002</v>
      </c>
      <c r="M1573" s="664">
        <v>98</v>
      </c>
      <c r="N1573" s="665">
        <v>214355.40000000002</v>
      </c>
    </row>
    <row r="1574" spans="1:14" ht="14.4" customHeight="1" x14ac:dyDescent="0.3">
      <c r="A1574" s="660" t="s">
        <v>586</v>
      </c>
      <c r="B1574" s="661" t="s">
        <v>587</v>
      </c>
      <c r="C1574" s="662" t="s">
        <v>599</v>
      </c>
      <c r="D1574" s="663" t="s">
        <v>4267</v>
      </c>
      <c r="E1574" s="662" t="s">
        <v>3142</v>
      </c>
      <c r="F1574" s="663" t="s">
        <v>4277</v>
      </c>
      <c r="G1574" s="662"/>
      <c r="H1574" s="662"/>
      <c r="I1574" s="662" t="s">
        <v>3159</v>
      </c>
      <c r="J1574" s="662" t="s">
        <v>3160</v>
      </c>
      <c r="K1574" s="662"/>
      <c r="L1574" s="664">
        <v>8608.8999999999978</v>
      </c>
      <c r="M1574" s="664">
        <v>28</v>
      </c>
      <c r="N1574" s="665">
        <v>241049.19999999992</v>
      </c>
    </row>
    <row r="1575" spans="1:14" ht="14.4" customHeight="1" x14ac:dyDescent="0.3">
      <c r="A1575" s="660" t="s">
        <v>586</v>
      </c>
      <c r="B1575" s="661" t="s">
        <v>587</v>
      </c>
      <c r="C1575" s="662" t="s">
        <v>599</v>
      </c>
      <c r="D1575" s="663" t="s">
        <v>4267</v>
      </c>
      <c r="E1575" s="662" t="s">
        <v>3142</v>
      </c>
      <c r="F1575" s="663" t="s">
        <v>4277</v>
      </c>
      <c r="G1575" s="662"/>
      <c r="H1575" s="662"/>
      <c r="I1575" s="662" t="s">
        <v>3161</v>
      </c>
      <c r="J1575" s="662" t="s">
        <v>3162</v>
      </c>
      <c r="K1575" s="662" t="s">
        <v>3163</v>
      </c>
      <c r="L1575" s="664">
        <v>3349.2600000000007</v>
      </c>
      <c r="M1575" s="664">
        <v>5</v>
      </c>
      <c r="N1575" s="665">
        <v>16746.300000000003</v>
      </c>
    </row>
    <row r="1576" spans="1:14" ht="14.4" customHeight="1" x14ac:dyDescent="0.3">
      <c r="A1576" s="660" t="s">
        <v>586</v>
      </c>
      <c r="B1576" s="661" t="s">
        <v>587</v>
      </c>
      <c r="C1576" s="662" t="s">
        <v>599</v>
      </c>
      <c r="D1576" s="663" t="s">
        <v>4267</v>
      </c>
      <c r="E1576" s="662" t="s">
        <v>3142</v>
      </c>
      <c r="F1576" s="663" t="s">
        <v>4277</v>
      </c>
      <c r="G1576" s="662"/>
      <c r="H1576" s="662"/>
      <c r="I1576" s="662" t="s">
        <v>3164</v>
      </c>
      <c r="J1576" s="662" t="s">
        <v>3165</v>
      </c>
      <c r="K1576" s="662"/>
      <c r="L1576" s="664">
        <v>4485</v>
      </c>
      <c r="M1576" s="664">
        <v>13</v>
      </c>
      <c r="N1576" s="665">
        <v>58305</v>
      </c>
    </row>
    <row r="1577" spans="1:14" ht="14.4" customHeight="1" x14ac:dyDescent="0.3">
      <c r="A1577" s="660" t="s">
        <v>586</v>
      </c>
      <c r="B1577" s="661" t="s">
        <v>587</v>
      </c>
      <c r="C1577" s="662" t="s">
        <v>599</v>
      </c>
      <c r="D1577" s="663" t="s">
        <v>4267</v>
      </c>
      <c r="E1577" s="662" t="s">
        <v>3142</v>
      </c>
      <c r="F1577" s="663" t="s">
        <v>4277</v>
      </c>
      <c r="G1577" s="662"/>
      <c r="H1577" s="662"/>
      <c r="I1577" s="662" t="s">
        <v>3166</v>
      </c>
      <c r="J1577" s="662" t="s">
        <v>3167</v>
      </c>
      <c r="K1577" s="662" t="s">
        <v>3168</v>
      </c>
      <c r="L1577" s="664">
        <v>10221.57808219178</v>
      </c>
      <c r="M1577" s="664">
        <v>73</v>
      </c>
      <c r="N1577" s="665">
        <v>746175.2</v>
      </c>
    </row>
    <row r="1578" spans="1:14" ht="14.4" customHeight="1" x14ac:dyDescent="0.3">
      <c r="A1578" s="660" t="s">
        <v>586</v>
      </c>
      <c r="B1578" s="661" t="s">
        <v>587</v>
      </c>
      <c r="C1578" s="662" t="s">
        <v>599</v>
      </c>
      <c r="D1578" s="663" t="s">
        <v>4267</v>
      </c>
      <c r="E1578" s="662" t="s">
        <v>3142</v>
      </c>
      <c r="F1578" s="663" t="s">
        <v>4277</v>
      </c>
      <c r="G1578" s="662"/>
      <c r="H1578" s="662"/>
      <c r="I1578" s="662" t="s">
        <v>3169</v>
      </c>
      <c r="J1578" s="662" t="s">
        <v>3167</v>
      </c>
      <c r="K1578" s="662" t="s">
        <v>3170</v>
      </c>
      <c r="L1578" s="664">
        <v>5112.272727272727</v>
      </c>
      <c r="M1578" s="664">
        <v>11</v>
      </c>
      <c r="N1578" s="665">
        <v>56235</v>
      </c>
    </row>
    <row r="1579" spans="1:14" ht="14.4" customHeight="1" x14ac:dyDescent="0.3">
      <c r="A1579" s="660" t="s">
        <v>586</v>
      </c>
      <c r="B1579" s="661" t="s">
        <v>587</v>
      </c>
      <c r="C1579" s="662" t="s">
        <v>599</v>
      </c>
      <c r="D1579" s="663" t="s">
        <v>4267</v>
      </c>
      <c r="E1579" s="662" t="s">
        <v>3142</v>
      </c>
      <c r="F1579" s="663" t="s">
        <v>4277</v>
      </c>
      <c r="G1579" s="662"/>
      <c r="H1579" s="662"/>
      <c r="I1579" s="662" t="s">
        <v>3171</v>
      </c>
      <c r="J1579" s="662" t="s">
        <v>3167</v>
      </c>
      <c r="K1579" s="662" t="s">
        <v>3172</v>
      </c>
      <c r="L1579" s="664">
        <v>20470</v>
      </c>
      <c r="M1579" s="664">
        <v>2</v>
      </c>
      <c r="N1579" s="665">
        <v>40940</v>
      </c>
    </row>
    <row r="1580" spans="1:14" ht="14.4" customHeight="1" x14ac:dyDescent="0.3">
      <c r="A1580" s="660" t="s">
        <v>586</v>
      </c>
      <c r="B1580" s="661" t="s">
        <v>587</v>
      </c>
      <c r="C1580" s="662" t="s">
        <v>599</v>
      </c>
      <c r="D1580" s="663" t="s">
        <v>4267</v>
      </c>
      <c r="E1580" s="662" t="s">
        <v>3142</v>
      </c>
      <c r="F1580" s="663" t="s">
        <v>4277</v>
      </c>
      <c r="G1580" s="662"/>
      <c r="H1580" s="662"/>
      <c r="I1580" s="662" t="s">
        <v>4007</v>
      </c>
      <c r="J1580" s="662" t="s">
        <v>4008</v>
      </c>
      <c r="K1580" s="662"/>
      <c r="L1580" s="664">
        <v>4466.54</v>
      </c>
      <c r="M1580" s="664">
        <v>18</v>
      </c>
      <c r="N1580" s="665">
        <v>80397.72</v>
      </c>
    </row>
    <row r="1581" spans="1:14" ht="14.4" customHeight="1" x14ac:dyDescent="0.3">
      <c r="A1581" s="660" t="s">
        <v>586</v>
      </c>
      <c r="B1581" s="661" t="s">
        <v>587</v>
      </c>
      <c r="C1581" s="662" t="s">
        <v>602</v>
      </c>
      <c r="D1581" s="663" t="s">
        <v>4268</v>
      </c>
      <c r="E1581" s="662" t="s">
        <v>626</v>
      </c>
      <c r="F1581" s="663" t="s">
        <v>4273</v>
      </c>
      <c r="G1581" s="662"/>
      <c r="H1581" s="662" t="s">
        <v>3314</v>
      </c>
      <c r="I1581" s="662" t="s">
        <v>2035</v>
      </c>
      <c r="J1581" s="662" t="s">
        <v>3315</v>
      </c>
      <c r="K1581" s="662" t="s">
        <v>3316</v>
      </c>
      <c r="L1581" s="664">
        <v>5282.5365000000002</v>
      </c>
      <c r="M1581" s="664">
        <v>12</v>
      </c>
      <c r="N1581" s="665">
        <v>63390.438000000002</v>
      </c>
    </row>
    <row r="1582" spans="1:14" ht="14.4" customHeight="1" x14ac:dyDescent="0.3">
      <c r="A1582" s="660" t="s">
        <v>586</v>
      </c>
      <c r="B1582" s="661" t="s">
        <v>587</v>
      </c>
      <c r="C1582" s="662" t="s">
        <v>602</v>
      </c>
      <c r="D1582" s="663" t="s">
        <v>4268</v>
      </c>
      <c r="E1582" s="662" t="s">
        <v>626</v>
      </c>
      <c r="F1582" s="663" t="s">
        <v>4273</v>
      </c>
      <c r="G1582" s="662"/>
      <c r="H1582" s="662" t="s">
        <v>653</v>
      </c>
      <c r="I1582" s="662" t="s">
        <v>653</v>
      </c>
      <c r="J1582" s="662" t="s">
        <v>654</v>
      </c>
      <c r="K1582" s="662" t="s">
        <v>655</v>
      </c>
      <c r="L1582" s="664">
        <v>169.91023784582319</v>
      </c>
      <c r="M1582" s="664">
        <v>0.21199999999999999</v>
      </c>
      <c r="N1582" s="665">
        <v>36.020970423314516</v>
      </c>
    </row>
    <row r="1583" spans="1:14" ht="14.4" customHeight="1" x14ac:dyDescent="0.3">
      <c r="A1583" s="660" t="s">
        <v>586</v>
      </c>
      <c r="B1583" s="661" t="s">
        <v>587</v>
      </c>
      <c r="C1583" s="662" t="s">
        <v>602</v>
      </c>
      <c r="D1583" s="663" t="s">
        <v>4268</v>
      </c>
      <c r="E1583" s="662" t="s">
        <v>626</v>
      </c>
      <c r="F1583" s="663" t="s">
        <v>4273</v>
      </c>
      <c r="G1583" s="662"/>
      <c r="H1583" s="662" t="s">
        <v>659</v>
      </c>
      <c r="I1583" s="662" t="s">
        <v>660</v>
      </c>
      <c r="J1583" s="662" t="s">
        <v>654</v>
      </c>
      <c r="K1583" s="662" t="s">
        <v>661</v>
      </c>
      <c r="L1583" s="664">
        <v>118.08002920459523</v>
      </c>
      <c r="M1583" s="664">
        <v>0.85299999999999998</v>
      </c>
      <c r="N1583" s="665">
        <v>100.72226491151973</v>
      </c>
    </row>
    <row r="1584" spans="1:14" ht="14.4" customHeight="1" x14ac:dyDescent="0.3">
      <c r="A1584" s="660" t="s">
        <v>586</v>
      </c>
      <c r="B1584" s="661" t="s">
        <v>587</v>
      </c>
      <c r="C1584" s="662" t="s">
        <v>602</v>
      </c>
      <c r="D1584" s="663" t="s">
        <v>4268</v>
      </c>
      <c r="E1584" s="662" t="s">
        <v>626</v>
      </c>
      <c r="F1584" s="663" t="s">
        <v>4273</v>
      </c>
      <c r="G1584" s="662"/>
      <c r="H1584" s="662" t="s">
        <v>662</v>
      </c>
      <c r="I1584" s="662" t="s">
        <v>663</v>
      </c>
      <c r="J1584" s="662" t="s">
        <v>654</v>
      </c>
      <c r="K1584" s="662" t="s">
        <v>664</v>
      </c>
      <c r="L1584" s="664">
        <v>377.2599664927771</v>
      </c>
      <c r="M1584" s="664">
        <v>0.32500000000000001</v>
      </c>
      <c r="N1584" s="665">
        <v>122.60948911015257</v>
      </c>
    </row>
    <row r="1585" spans="1:14" ht="14.4" customHeight="1" x14ac:dyDescent="0.3">
      <c r="A1585" s="660" t="s">
        <v>586</v>
      </c>
      <c r="B1585" s="661" t="s">
        <v>587</v>
      </c>
      <c r="C1585" s="662" t="s">
        <v>602</v>
      </c>
      <c r="D1585" s="663" t="s">
        <v>4268</v>
      </c>
      <c r="E1585" s="662" t="s">
        <v>626</v>
      </c>
      <c r="F1585" s="663" t="s">
        <v>4273</v>
      </c>
      <c r="G1585" s="662" t="s">
        <v>665</v>
      </c>
      <c r="H1585" s="662" t="s">
        <v>666</v>
      </c>
      <c r="I1585" s="662" t="s">
        <v>666</v>
      </c>
      <c r="J1585" s="662" t="s">
        <v>667</v>
      </c>
      <c r="K1585" s="662" t="s">
        <v>668</v>
      </c>
      <c r="L1585" s="664">
        <v>185.95903916792463</v>
      </c>
      <c r="M1585" s="664">
        <v>216</v>
      </c>
      <c r="N1585" s="665">
        <v>40167.152460271718</v>
      </c>
    </row>
    <row r="1586" spans="1:14" ht="14.4" customHeight="1" x14ac:dyDescent="0.3">
      <c r="A1586" s="660" t="s">
        <v>586</v>
      </c>
      <c r="B1586" s="661" t="s">
        <v>587</v>
      </c>
      <c r="C1586" s="662" t="s">
        <v>602</v>
      </c>
      <c r="D1586" s="663" t="s">
        <v>4268</v>
      </c>
      <c r="E1586" s="662" t="s">
        <v>626</v>
      </c>
      <c r="F1586" s="663" t="s">
        <v>4273</v>
      </c>
      <c r="G1586" s="662" t="s">
        <v>665</v>
      </c>
      <c r="H1586" s="662" t="s">
        <v>3320</v>
      </c>
      <c r="I1586" s="662" t="s">
        <v>3320</v>
      </c>
      <c r="J1586" s="662" t="s">
        <v>3321</v>
      </c>
      <c r="K1586" s="662" t="s">
        <v>671</v>
      </c>
      <c r="L1586" s="664">
        <v>181.59</v>
      </c>
      <c r="M1586" s="664">
        <v>42</v>
      </c>
      <c r="N1586" s="665">
        <v>7626.78</v>
      </c>
    </row>
    <row r="1587" spans="1:14" ht="14.4" customHeight="1" x14ac:dyDescent="0.3">
      <c r="A1587" s="660" t="s">
        <v>586</v>
      </c>
      <c r="B1587" s="661" t="s">
        <v>587</v>
      </c>
      <c r="C1587" s="662" t="s">
        <v>602</v>
      </c>
      <c r="D1587" s="663" t="s">
        <v>4268</v>
      </c>
      <c r="E1587" s="662" t="s">
        <v>626</v>
      </c>
      <c r="F1587" s="663" t="s">
        <v>4273</v>
      </c>
      <c r="G1587" s="662" t="s">
        <v>665</v>
      </c>
      <c r="H1587" s="662" t="s">
        <v>669</v>
      </c>
      <c r="I1587" s="662" t="s">
        <v>669</v>
      </c>
      <c r="J1587" s="662" t="s">
        <v>670</v>
      </c>
      <c r="K1587" s="662" t="s">
        <v>671</v>
      </c>
      <c r="L1587" s="664">
        <v>149.4997387521347</v>
      </c>
      <c r="M1587" s="664">
        <v>244.9</v>
      </c>
      <c r="N1587" s="665">
        <v>36612.486020397788</v>
      </c>
    </row>
    <row r="1588" spans="1:14" ht="14.4" customHeight="1" x14ac:dyDescent="0.3">
      <c r="A1588" s="660" t="s">
        <v>586</v>
      </c>
      <c r="B1588" s="661" t="s">
        <v>587</v>
      </c>
      <c r="C1588" s="662" t="s">
        <v>602</v>
      </c>
      <c r="D1588" s="663" t="s">
        <v>4268</v>
      </c>
      <c r="E1588" s="662" t="s">
        <v>626</v>
      </c>
      <c r="F1588" s="663" t="s">
        <v>4273</v>
      </c>
      <c r="G1588" s="662" t="s">
        <v>665</v>
      </c>
      <c r="H1588" s="662" t="s">
        <v>672</v>
      </c>
      <c r="I1588" s="662" t="s">
        <v>672</v>
      </c>
      <c r="J1588" s="662" t="s">
        <v>670</v>
      </c>
      <c r="K1588" s="662" t="s">
        <v>673</v>
      </c>
      <c r="L1588" s="664">
        <v>132.24996206248383</v>
      </c>
      <c r="M1588" s="664">
        <v>282</v>
      </c>
      <c r="N1588" s="665">
        <v>37294.489301620444</v>
      </c>
    </row>
    <row r="1589" spans="1:14" ht="14.4" customHeight="1" x14ac:dyDescent="0.3">
      <c r="A1589" s="660" t="s">
        <v>586</v>
      </c>
      <c r="B1589" s="661" t="s">
        <v>587</v>
      </c>
      <c r="C1589" s="662" t="s">
        <v>602</v>
      </c>
      <c r="D1589" s="663" t="s">
        <v>4268</v>
      </c>
      <c r="E1589" s="662" t="s">
        <v>626</v>
      </c>
      <c r="F1589" s="663" t="s">
        <v>4273</v>
      </c>
      <c r="G1589" s="662" t="s">
        <v>665</v>
      </c>
      <c r="H1589" s="662" t="s">
        <v>674</v>
      </c>
      <c r="I1589" s="662" t="s">
        <v>674</v>
      </c>
      <c r="J1589" s="662" t="s">
        <v>670</v>
      </c>
      <c r="K1589" s="662" t="s">
        <v>675</v>
      </c>
      <c r="L1589" s="664">
        <v>236.62579661553306</v>
      </c>
      <c r="M1589" s="664">
        <v>316.75</v>
      </c>
      <c r="N1589" s="665">
        <v>74951.221077970098</v>
      </c>
    </row>
    <row r="1590" spans="1:14" ht="14.4" customHeight="1" x14ac:dyDescent="0.3">
      <c r="A1590" s="660" t="s">
        <v>586</v>
      </c>
      <c r="B1590" s="661" t="s">
        <v>587</v>
      </c>
      <c r="C1590" s="662" t="s">
        <v>602</v>
      </c>
      <c r="D1590" s="663" t="s">
        <v>4268</v>
      </c>
      <c r="E1590" s="662" t="s">
        <v>626</v>
      </c>
      <c r="F1590" s="663" t="s">
        <v>4273</v>
      </c>
      <c r="G1590" s="662" t="s">
        <v>665</v>
      </c>
      <c r="H1590" s="662" t="s">
        <v>679</v>
      </c>
      <c r="I1590" s="662" t="s">
        <v>679</v>
      </c>
      <c r="J1590" s="662" t="s">
        <v>667</v>
      </c>
      <c r="K1590" s="662" t="s">
        <v>680</v>
      </c>
      <c r="L1590" s="664">
        <v>97.179946154878678</v>
      </c>
      <c r="M1590" s="664">
        <v>146</v>
      </c>
      <c r="N1590" s="665">
        <v>14188.272138612287</v>
      </c>
    </row>
    <row r="1591" spans="1:14" ht="14.4" customHeight="1" x14ac:dyDescent="0.3">
      <c r="A1591" s="660" t="s">
        <v>586</v>
      </c>
      <c r="B1591" s="661" t="s">
        <v>587</v>
      </c>
      <c r="C1591" s="662" t="s">
        <v>602</v>
      </c>
      <c r="D1591" s="663" t="s">
        <v>4268</v>
      </c>
      <c r="E1591" s="662" t="s">
        <v>626</v>
      </c>
      <c r="F1591" s="663" t="s">
        <v>4273</v>
      </c>
      <c r="G1591" s="662" t="s">
        <v>665</v>
      </c>
      <c r="H1591" s="662" t="s">
        <v>681</v>
      </c>
      <c r="I1591" s="662" t="s">
        <v>681</v>
      </c>
      <c r="J1591" s="662" t="s">
        <v>667</v>
      </c>
      <c r="K1591" s="662" t="s">
        <v>682</v>
      </c>
      <c r="L1591" s="664">
        <v>97.750516755461561</v>
      </c>
      <c r="M1591" s="664">
        <v>76</v>
      </c>
      <c r="N1591" s="665">
        <v>7429.0392734150792</v>
      </c>
    </row>
    <row r="1592" spans="1:14" ht="14.4" customHeight="1" x14ac:dyDescent="0.3">
      <c r="A1592" s="660" t="s">
        <v>586</v>
      </c>
      <c r="B1592" s="661" t="s">
        <v>587</v>
      </c>
      <c r="C1592" s="662" t="s">
        <v>602</v>
      </c>
      <c r="D1592" s="663" t="s">
        <v>4268</v>
      </c>
      <c r="E1592" s="662" t="s">
        <v>626</v>
      </c>
      <c r="F1592" s="663" t="s">
        <v>4273</v>
      </c>
      <c r="G1592" s="662" t="s">
        <v>665</v>
      </c>
      <c r="H1592" s="662" t="s">
        <v>683</v>
      </c>
      <c r="I1592" s="662" t="s">
        <v>684</v>
      </c>
      <c r="J1592" s="662" t="s">
        <v>685</v>
      </c>
      <c r="K1592" s="662" t="s">
        <v>686</v>
      </c>
      <c r="L1592" s="664">
        <v>53.700000000000017</v>
      </c>
      <c r="M1592" s="664">
        <v>2</v>
      </c>
      <c r="N1592" s="665">
        <v>107.40000000000003</v>
      </c>
    </row>
    <row r="1593" spans="1:14" ht="14.4" customHeight="1" x14ac:dyDescent="0.3">
      <c r="A1593" s="660" t="s">
        <v>586</v>
      </c>
      <c r="B1593" s="661" t="s">
        <v>587</v>
      </c>
      <c r="C1593" s="662" t="s">
        <v>602</v>
      </c>
      <c r="D1593" s="663" t="s">
        <v>4268</v>
      </c>
      <c r="E1593" s="662" t="s">
        <v>626</v>
      </c>
      <c r="F1593" s="663" t="s">
        <v>4273</v>
      </c>
      <c r="G1593" s="662" t="s">
        <v>665</v>
      </c>
      <c r="H1593" s="662" t="s">
        <v>687</v>
      </c>
      <c r="I1593" s="662" t="s">
        <v>688</v>
      </c>
      <c r="J1593" s="662" t="s">
        <v>689</v>
      </c>
      <c r="K1593" s="662" t="s">
        <v>690</v>
      </c>
      <c r="L1593" s="664">
        <v>88.850072551165752</v>
      </c>
      <c r="M1593" s="664">
        <v>6</v>
      </c>
      <c r="N1593" s="665">
        <v>533.10043530699454</v>
      </c>
    </row>
    <row r="1594" spans="1:14" ht="14.4" customHeight="1" x14ac:dyDescent="0.3">
      <c r="A1594" s="660" t="s">
        <v>586</v>
      </c>
      <c r="B1594" s="661" t="s">
        <v>587</v>
      </c>
      <c r="C1594" s="662" t="s">
        <v>602</v>
      </c>
      <c r="D1594" s="663" t="s">
        <v>4268</v>
      </c>
      <c r="E1594" s="662" t="s">
        <v>626</v>
      </c>
      <c r="F1594" s="663" t="s">
        <v>4273</v>
      </c>
      <c r="G1594" s="662" t="s">
        <v>665</v>
      </c>
      <c r="H1594" s="662" t="s">
        <v>691</v>
      </c>
      <c r="I1594" s="662" t="s">
        <v>692</v>
      </c>
      <c r="J1594" s="662" t="s">
        <v>693</v>
      </c>
      <c r="K1594" s="662" t="s">
        <v>694</v>
      </c>
      <c r="L1594" s="664">
        <v>104.78385053726294</v>
      </c>
      <c r="M1594" s="664">
        <v>503</v>
      </c>
      <c r="N1594" s="665">
        <v>52706.276820243256</v>
      </c>
    </row>
    <row r="1595" spans="1:14" ht="14.4" customHeight="1" x14ac:dyDescent="0.3">
      <c r="A1595" s="660" t="s">
        <v>586</v>
      </c>
      <c r="B1595" s="661" t="s">
        <v>587</v>
      </c>
      <c r="C1595" s="662" t="s">
        <v>602</v>
      </c>
      <c r="D1595" s="663" t="s">
        <v>4268</v>
      </c>
      <c r="E1595" s="662" t="s">
        <v>626</v>
      </c>
      <c r="F1595" s="663" t="s">
        <v>4273</v>
      </c>
      <c r="G1595" s="662" t="s">
        <v>665</v>
      </c>
      <c r="H1595" s="662" t="s">
        <v>695</v>
      </c>
      <c r="I1595" s="662" t="s">
        <v>696</v>
      </c>
      <c r="J1595" s="662" t="s">
        <v>697</v>
      </c>
      <c r="K1595" s="662" t="s">
        <v>698</v>
      </c>
      <c r="L1595" s="664">
        <v>170.23991636007483</v>
      </c>
      <c r="M1595" s="664">
        <v>22</v>
      </c>
      <c r="N1595" s="665">
        <v>3745.2781599216464</v>
      </c>
    </row>
    <row r="1596" spans="1:14" ht="14.4" customHeight="1" x14ac:dyDescent="0.3">
      <c r="A1596" s="660" t="s">
        <v>586</v>
      </c>
      <c r="B1596" s="661" t="s">
        <v>587</v>
      </c>
      <c r="C1596" s="662" t="s">
        <v>602</v>
      </c>
      <c r="D1596" s="663" t="s">
        <v>4268</v>
      </c>
      <c r="E1596" s="662" t="s">
        <v>626</v>
      </c>
      <c r="F1596" s="663" t="s">
        <v>4273</v>
      </c>
      <c r="G1596" s="662" t="s">
        <v>665</v>
      </c>
      <c r="H1596" s="662" t="s">
        <v>4009</v>
      </c>
      <c r="I1596" s="662" t="s">
        <v>4010</v>
      </c>
      <c r="J1596" s="662" t="s">
        <v>4011</v>
      </c>
      <c r="K1596" s="662" t="s">
        <v>4012</v>
      </c>
      <c r="L1596" s="664">
        <v>0</v>
      </c>
      <c r="M1596" s="664">
        <v>0</v>
      </c>
      <c r="N1596" s="665">
        <v>0</v>
      </c>
    </row>
    <row r="1597" spans="1:14" ht="14.4" customHeight="1" x14ac:dyDescent="0.3">
      <c r="A1597" s="660" t="s">
        <v>586</v>
      </c>
      <c r="B1597" s="661" t="s">
        <v>587</v>
      </c>
      <c r="C1597" s="662" t="s">
        <v>602</v>
      </c>
      <c r="D1597" s="663" t="s">
        <v>4268</v>
      </c>
      <c r="E1597" s="662" t="s">
        <v>626</v>
      </c>
      <c r="F1597" s="663" t="s">
        <v>4273</v>
      </c>
      <c r="G1597" s="662" t="s">
        <v>665</v>
      </c>
      <c r="H1597" s="662" t="s">
        <v>699</v>
      </c>
      <c r="I1597" s="662" t="s">
        <v>700</v>
      </c>
      <c r="J1597" s="662" t="s">
        <v>701</v>
      </c>
      <c r="K1597" s="662" t="s">
        <v>702</v>
      </c>
      <c r="L1597" s="664">
        <v>67.700000000000017</v>
      </c>
      <c r="M1597" s="664">
        <v>2</v>
      </c>
      <c r="N1597" s="665">
        <v>135.40000000000003</v>
      </c>
    </row>
    <row r="1598" spans="1:14" ht="14.4" customHeight="1" x14ac:dyDescent="0.3">
      <c r="A1598" s="660" t="s">
        <v>586</v>
      </c>
      <c r="B1598" s="661" t="s">
        <v>587</v>
      </c>
      <c r="C1598" s="662" t="s">
        <v>602</v>
      </c>
      <c r="D1598" s="663" t="s">
        <v>4268</v>
      </c>
      <c r="E1598" s="662" t="s">
        <v>626</v>
      </c>
      <c r="F1598" s="663" t="s">
        <v>4273</v>
      </c>
      <c r="G1598" s="662" t="s">
        <v>665</v>
      </c>
      <c r="H1598" s="662" t="s">
        <v>711</v>
      </c>
      <c r="I1598" s="662" t="s">
        <v>712</v>
      </c>
      <c r="J1598" s="662" t="s">
        <v>713</v>
      </c>
      <c r="K1598" s="662" t="s">
        <v>714</v>
      </c>
      <c r="L1598" s="664">
        <v>58.97</v>
      </c>
      <c r="M1598" s="664">
        <v>3</v>
      </c>
      <c r="N1598" s="665">
        <v>176.91</v>
      </c>
    </row>
    <row r="1599" spans="1:14" ht="14.4" customHeight="1" x14ac:dyDescent="0.3">
      <c r="A1599" s="660" t="s">
        <v>586</v>
      </c>
      <c r="B1599" s="661" t="s">
        <v>587</v>
      </c>
      <c r="C1599" s="662" t="s">
        <v>602</v>
      </c>
      <c r="D1599" s="663" t="s">
        <v>4268</v>
      </c>
      <c r="E1599" s="662" t="s">
        <v>626</v>
      </c>
      <c r="F1599" s="663" t="s">
        <v>4273</v>
      </c>
      <c r="G1599" s="662" t="s">
        <v>665</v>
      </c>
      <c r="H1599" s="662" t="s">
        <v>715</v>
      </c>
      <c r="I1599" s="662" t="s">
        <v>716</v>
      </c>
      <c r="J1599" s="662" t="s">
        <v>717</v>
      </c>
      <c r="K1599" s="662" t="s">
        <v>718</v>
      </c>
      <c r="L1599" s="664">
        <v>56.166577798699457</v>
      </c>
      <c r="M1599" s="664">
        <v>9</v>
      </c>
      <c r="N1599" s="665">
        <v>505.49920018829511</v>
      </c>
    </row>
    <row r="1600" spans="1:14" ht="14.4" customHeight="1" x14ac:dyDescent="0.3">
      <c r="A1600" s="660" t="s">
        <v>586</v>
      </c>
      <c r="B1600" s="661" t="s">
        <v>587</v>
      </c>
      <c r="C1600" s="662" t="s">
        <v>602</v>
      </c>
      <c r="D1600" s="663" t="s">
        <v>4268</v>
      </c>
      <c r="E1600" s="662" t="s">
        <v>626</v>
      </c>
      <c r="F1600" s="663" t="s">
        <v>4273</v>
      </c>
      <c r="G1600" s="662" t="s">
        <v>665</v>
      </c>
      <c r="H1600" s="662" t="s">
        <v>719</v>
      </c>
      <c r="I1600" s="662" t="s">
        <v>720</v>
      </c>
      <c r="J1600" s="662" t="s">
        <v>713</v>
      </c>
      <c r="K1600" s="662" t="s">
        <v>721</v>
      </c>
      <c r="L1600" s="664">
        <v>65.144136723998685</v>
      </c>
      <c r="M1600" s="664">
        <v>7</v>
      </c>
      <c r="N1600" s="665">
        <v>456.00895706799082</v>
      </c>
    </row>
    <row r="1601" spans="1:14" ht="14.4" customHeight="1" x14ac:dyDescent="0.3">
      <c r="A1601" s="660" t="s">
        <v>586</v>
      </c>
      <c r="B1601" s="661" t="s">
        <v>587</v>
      </c>
      <c r="C1601" s="662" t="s">
        <v>602</v>
      </c>
      <c r="D1601" s="663" t="s">
        <v>4268</v>
      </c>
      <c r="E1601" s="662" t="s">
        <v>626</v>
      </c>
      <c r="F1601" s="663" t="s">
        <v>4273</v>
      </c>
      <c r="G1601" s="662" t="s">
        <v>665</v>
      </c>
      <c r="H1601" s="662" t="s">
        <v>722</v>
      </c>
      <c r="I1601" s="662" t="s">
        <v>723</v>
      </c>
      <c r="J1601" s="662" t="s">
        <v>724</v>
      </c>
      <c r="K1601" s="662" t="s">
        <v>725</v>
      </c>
      <c r="L1601" s="664">
        <v>84.890304264864056</v>
      </c>
      <c r="M1601" s="664">
        <v>22</v>
      </c>
      <c r="N1601" s="665">
        <v>1867.5866938270092</v>
      </c>
    </row>
    <row r="1602" spans="1:14" ht="14.4" customHeight="1" x14ac:dyDescent="0.3">
      <c r="A1602" s="660" t="s">
        <v>586</v>
      </c>
      <c r="B1602" s="661" t="s">
        <v>587</v>
      </c>
      <c r="C1602" s="662" t="s">
        <v>602</v>
      </c>
      <c r="D1602" s="663" t="s">
        <v>4268</v>
      </c>
      <c r="E1602" s="662" t="s">
        <v>626</v>
      </c>
      <c r="F1602" s="663" t="s">
        <v>4273</v>
      </c>
      <c r="G1602" s="662" t="s">
        <v>665</v>
      </c>
      <c r="H1602" s="662" t="s">
        <v>726</v>
      </c>
      <c r="I1602" s="662" t="s">
        <v>727</v>
      </c>
      <c r="J1602" s="662" t="s">
        <v>728</v>
      </c>
      <c r="K1602" s="662" t="s">
        <v>729</v>
      </c>
      <c r="L1602" s="664">
        <v>66.488264762168654</v>
      </c>
      <c r="M1602" s="664">
        <v>15</v>
      </c>
      <c r="N1602" s="665">
        <v>997.32397143252979</v>
      </c>
    </row>
    <row r="1603" spans="1:14" ht="14.4" customHeight="1" x14ac:dyDescent="0.3">
      <c r="A1603" s="660" t="s">
        <v>586</v>
      </c>
      <c r="B1603" s="661" t="s">
        <v>587</v>
      </c>
      <c r="C1603" s="662" t="s">
        <v>602</v>
      </c>
      <c r="D1603" s="663" t="s">
        <v>4268</v>
      </c>
      <c r="E1603" s="662" t="s">
        <v>626</v>
      </c>
      <c r="F1603" s="663" t="s">
        <v>4273</v>
      </c>
      <c r="G1603" s="662" t="s">
        <v>665</v>
      </c>
      <c r="H1603" s="662" t="s">
        <v>730</v>
      </c>
      <c r="I1603" s="662" t="s">
        <v>731</v>
      </c>
      <c r="J1603" s="662" t="s">
        <v>732</v>
      </c>
      <c r="K1603" s="662" t="s">
        <v>733</v>
      </c>
      <c r="L1603" s="664">
        <v>28.808754471579345</v>
      </c>
      <c r="M1603" s="664">
        <v>96</v>
      </c>
      <c r="N1603" s="665">
        <v>2765.640429271617</v>
      </c>
    </row>
    <row r="1604" spans="1:14" ht="14.4" customHeight="1" x14ac:dyDescent="0.3">
      <c r="A1604" s="660" t="s">
        <v>586</v>
      </c>
      <c r="B1604" s="661" t="s">
        <v>587</v>
      </c>
      <c r="C1604" s="662" t="s">
        <v>602</v>
      </c>
      <c r="D1604" s="663" t="s">
        <v>4268</v>
      </c>
      <c r="E1604" s="662" t="s">
        <v>626</v>
      </c>
      <c r="F1604" s="663" t="s">
        <v>4273</v>
      </c>
      <c r="G1604" s="662" t="s">
        <v>665</v>
      </c>
      <c r="H1604" s="662" t="s">
        <v>742</v>
      </c>
      <c r="I1604" s="662" t="s">
        <v>743</v>
      </c>
      <c r="J1604" s="662" t="s">
        <v>744</v>
      </c>
      <c r="K1604" s="662" t="s">
        <v>686</v>
      </c>
      <c r="L1604" s="664">
        <v>42.042447289416089</v>
      </c>
      <c r="M1604" s="664">
        <v>17</v>
      </c>
      <c r="N1604" s="665">
        <v>714.72160392007345</v>
      </c>
    </row>
    <row r="1605" spans="1:14" ht="14.4" customHeight="1" x14ac:dyDescent="0.3">
      <c r="A1605" s="660" t="s">
        <v>586</v>
      </c>
      <c r="B1605" s="661" t="s">
        <v>587</v>
      </c>
      <c r="C1605" s="662" t="s">
        <v>602</v>
      </c>
      <c r="D1605" s="663" t="s">
        <v>4268</v>
      </c>
      <c r="E1605" s="662" t="s">
        <v>626</v>
      </c>
      <c r="F1605" s="663" t="s">
        <v>4273</v>
      </c>
      <c r="G1605" s="662" t="s">
        <v>665</v>
      </c>
      <c r="H1605" s="662" t="s">
        <v>768</v>
      </c>
      <c r="I1605" s="662" t="s">
        <v>769</v>
      </c>
      <c r="J1605" s="662" t="s">
        <v>770</v>
      </c>
      <c r="K1605" s="662" t="s">
        <v>718</v>
      </c>
      <c r="L1605" s="664">
        <v>67.46999999999997</v>
      </c>
      <c r="M1605" s="664">
        <v>1</v>
      </c>
      <c r="N1605" s="665">
        <v>67.46999999999997</v>
      </c>
    </row>
    <row r="1606" spans="1:14" ht="14.4" customHeight="1" x14ac:dyDescent="0.3">
      <c r="A1606" s="660" t="s">
        <v>586</v>
      </c>
      <c r="B1606" s="661" t="s">
        <v>587</v>
      </c>
      <c r="C1606" s="662" t="s">
        <v>602</v>
      </c>
      <c r="D1606" s="663" t="s">
        <v>4268</v>
      </c>
      <c r="E1606" s="662" t="s">
        <v>626</v>
      </c>
      <c r="F1606" s="663" t="s">
        <v>4273</v>
      </c>
      <c r="G1606" s="662" t="s">
        <v>665</v>
      </c>
      <c r="H1606" s="662" t="s">
        <v>771</v>
      </c>
      <c r="I1606" s="662" t="s">
        <v>772</v>
      </c>
      <c r="J1606" s="662" t="s">
        <v>773</v>
      </c>
      <c r="K1606" s="662" t="s">
        <v>774</v>
      </c>
      <c r="L1606" s="664">
        <v>59.200284376734714</v>
      </c>
      <c r="M1606" s="664">
        <v>5</v>
      </c>
      <c r="N1606" s="665">
        <v>296.00142188367357</v>
      </c>
    </row>
    <row r="1607" spans="1:14" ht="14.4" customHeight="1" x14ac:dyDescent="0.3">
      <c r="A1607" s="660" t="s">
        <v>586</v>
      </c>
      <c r="B1607" s="661" t="s">
        <v>587</v>
      </c>
      <c r="C1607" s="662" t="s">
        <v>602</v>
      </c>
      <c r="D1607" s="663" t="s">
        <v>4268</v>
      </c>
      <c r="E1607" s="662" t="s">
        <v>626</v>
      </c>
      <c r="F1607" s="663" t="s">
        <v>4273</v>
      </c>
      <c r="G1607" s="662" t="s">
        <v>665</v>
      </c>
      <c r="H1607" s="662" t="s">
        <v>779</v>
      </c>
      <c r="I1607" s="662" t="s">
        <v>780</v>
      </c>
      <c r="J1607" s="662" t="s">
        <v>781</v>
      </c>
      <c r="K1607" s="662" t="s">
        <v>782</v>
      </c>
      <c r="L1607" s="664">
        <v>60.350023307758271</v>
      </c>
      <c r="M1607" s="664">
        <v>62</v>
      </c>
      <c r="N1607" s="665">
        <v>3741.7014450810129</v>
      </c>
    </row>
    <row r="1608" spans="1:14" ht="14.4" customHeight="1" x14ac:dyDescent="0.3">
      <c r="A1608" s="660" t="s">
        <v>586</v>
      </c>
      <c r="B1608" s="661" t="s">
        <v>587</v>
      </c>
      <c r="C1608" s="662" t="s">
        <v>602</v>
      </c>
      <c r="D1608" s="663" t="s">
        <v>4268</v>
      </c>
      <c r="E1608" s="662" t="s">
        <v>626</v>
      </c>
      <c r="F1608" s="663" t="s">
        <v>4273</v>
      </c>
      <c r="G1608" s="662" t="s">
        <v>665</v>
      </c>
      <c r="H1608" s="662" t="s">
        <v>799</v>
      </c>
      <c r="I1608" s="662" t="s">
        <v>800</v>
      </c>
      <c r="J1608" s="662" t="s">
        <v>801</v>
      </c>
      <c r="K1608" s="662" t="s">
        <v>802</v>
      </c>
      <c r="L1608" s="664">
        <v>260</v>
      </c>
      <c r="M1608" s="664">
        <v>31</v>
      </c>
      <c r="N1608" s="665">
        <v>8060</v>
      </c>
    </row>
    <row r="1609" spans="1:14" ht="14.4" customHeight="1" x14ac:dyDescent="0.3">
      <c r="A1609" s="660" t="s">
        <v>586</v>
      </c>
      <c r="B1609" s="661" t="s">
        <v>587</v>
      </c>
      <c r="C1609" s="662" t="s">
        <v>602</v>
      </c>
      <c r="D1609" s="663" t="s">
        <v>4268</v>
      </c>
      <c r="E1609" s="662" t="s">
        <v>626</v>
      </c>
      <c r="F1609" s="663" t="s">
        <v>4273</v>
      </c>
      <c r="G1609" s="662" t="s">
        <v>665</v>
      </c>
      <c r="H1609" s="662" t="s">
        <v>810</v>
      </c>
      <c r="I1609" s="662" t="s">
        <v>811</v>
      </c>
      <c r="J1609" s="662" t="s">
        <v>812</v>
      </c>
      <c r="K1609" s="662" t="s">
        <v>813</v>
      </c>
      <c r="L1609" s="664">
        <v>63.780000000000022</v>
      </c>
      <c r="M1609" s="664">
        <v>1</v>
      </c>
      <c r="N1609" s="665">
        <v>63.780000000000022</v>
      </c>
    </row>
    <row r="1610" spans="1:14" ht="14.4" customHeight="1" x14ac:dyDescent="0.3">
      <c r="A1610" s="660" t="s">
        <v>586</v>
      </c>
      <c r="B1610" s="661" t="s">
        <v>587</v>
      </c>
      <c r="C1610" s="662" t="s">
        <v>602</v>
      </c>
      <c r="D1610" s="663" t="s">
        <v>4268</v>
      </c>
      <c r="E1610" s="662" t="s">
        <v>626</v>
      </c>
      <c r="F1610" s="663" t="s">
        <v>4273</v>
      </c>
      <c r="G1610" s="662" t="s">
        <v>665</v>
      </c>
      <c r="H1610" s="662" t="s">
        <v>814</v>
      </c>
      <c r="I1610" s="662" t="s">
        <v>815</v>
      </c>
      <c r="J1610" s="662" t="s">
        <v>816</v>
      </c>
      <c r="K1610" s="662" t="s">
        <v>817</v>
      </c>
      <c r="L1610" s="664">
        <v>616.19382325830566</v>
      </c>
      <c r="M1610" s="664">
        <v>2</v>
      </c>
      <c r="N1610" s="665">
        <v>1232.3876465166113</v>
      </c>
    </row>
    <row r="1611" spans="1:14" ht="14.4" customHeight="1" x14ac:dyDescent="0.3">
      <c r="A1611" s="660" t="s">
        <v>586</v>
      </c>
      <c r="B1611" s="661" t="s">
        <v>587</v>
      </c>
      <c r="C1611" s="662" t="s">
        <v>602</v>
      </c>
      <c r="D1611" s="663" t="s">
        <v>4268</v>
      </c>
      <c r="E1611" s="662" t="s">
        <v>626</v>
      </c>
      <c r="F1611" s="663" t="s">
        <v>4273</v>
      </c>
      <c r="G1611" s="662" t="s">
        <v>665</v>
      </c>
      <c r="H1611" s="662" t="s">
        <v>822</v>
      </c>
      <c r="I1611" s="662" t="s">
        <v>823</v>
      </c>
      <c r="J1611" s="662" t="s">
        <v>824</v>
      </c>
      <c r="K1611" s="662" t="s">
        <v>825</v>
      </c>
      <c r="L1611" s="664">
        <v>29.47000000000001</v>
      </c>
      <c r="M1611" s="664">
        <v>6</v>
      </c>
      <c r="N1611" s="665">
        <v>176.82000000000005</v>
      </c>
    </row>
    <row r="1612" spans="1:14" ht="14.4" customHeight="1" x14ac:dyDescent="0.3">
      <c r="A1612" s="660" t="s">
        <v>586</v>
      </c>
      <c r="B1612" s="661" t="s">
        <v>587</v>
      </c>
      <c r="C1612" s="662" t="s">
        <v>602</v>
      </c>
      <c r="D1612" s="663" t="s">
        <v>4268</v>
      </c>
      <c r="E1612" s="662" t="s">
        <v>626</v>
      </c>
      <c r="F1612" s="663" t="s">
        <v>4273</v>
      </c>
      <c r="G1612" s="662" t="s">
        <v>665</v>
      </c>
      <c r="H1612" s="662" t="s">
        <v>826</v>
      </c>
      <c r="I1612" s="662" t="s">
        <v>827</v>
      </c>
      <c r="J1612" s="662" t="s">
        <v>828</v>
      </c>
      <c r="K1612" s="662" t="s">
        <v>829</v>
      </c>
      <c r="L1612" s="664">
        <v>42.270486325223402</v>
      </c>
      <c r="M1612" s="664">
        <v>2</v>
      </c>
      <c r="N1612" s="665">
        <v>84.540972650446804</v>
      </c>
    </row>
    <row r="1613" spans="1:14" ht="14.4" customHeight="1" x14ac:dyDescent="0.3">
      <c r="A1613" s="660" t="s">
        <v>586</v>
      </c>
      <c r="B1613" s="661" t="s">
        <v>587</v>
      </c>
      <c r="C1613" s="662" t="s">
        <v>602</v>
      </c>
      <c r="D1613" s="663" t="s">
        <v>4268</v>
      </c>
      <c r="E1613" s="662" t="s">
        <v>626</v>
      </c>
      <c r="F1613" s="663" t="s">
        <v>4273</v>
      </c>
      <c r="G1613" s="662" t="s">
        <v>665</v>
      </c>
      <c r="H1613" s="662" t="s">
        <v>842</v>
      </c>
      <c r="I1613" s="662" t="s">
        <v>843</v>
      </c>
      <c r="J1613" s="662" t="s">
        <v>844</v>
      </c>
      <c r="K1613" s="662" t="s">
        <v>845</v>
      </c>
      <c r="L1613" s="664">
        <v>118.11051633558101</v>
      </c>
      <c r="M1613" s="664">
        <v>1</v>
      </c>
      <c r="N1613" s="665">
        <v>118.11051633558101</v>
      </c>
    </row>
    <row r="1614" spans="1:14" ht="14.4" customHeight="1" x14ac:dyDescent="0.3">
      <c r="A1614" s="660" t="s">
        <v>586</v>
      </c>
      <c r="B1614" s="661" t="s">
        <v>587</v>
      </c>
      <c r="C1614" s="662" t="s">
        <v>602</v>
      </c>
      <c r="D1614" s="663" t="s">
        <v>4268</v>
      </c>
      <c r="E1614" s="662" t="s">
        <v>626</v>
      </c>
      <c r="F1614" s="663" t="s">
        <v>4273</v>
      </c>
      <c r="G1614" s="662" t="s">
        <v>665</v>
      </c>
      <c r="H1614" s="662" t="s">
        <v>850</v>
      </c>
      <c r="I1614" s="662" t="s">
        <v>851</v>
      </c>
      <c r="J1614" s="662" t="s">
        <v>852</v>
      </c>
      <c r="K1614" s="662" t="s">
        <v>853</v>
      </c>
      <c r="L1614" s="664">
        <v>94.670000000000016</v>
      </c>
      <c r="M1614" s="664">
        <v>4</v>
      </c>
      <c r="N1614" s="665">
        <v>378.68000000000006</v>
      </c>
    </row>
    <row r="1615" spans="1:14" ht="14.4" customHeight="1" x14ac:dyDescent="0.3">
      <c r="A1615" s="660" t="s">
        <v>586</v>
      </c>
      <c r="B1615" s="661" t="s">
        <v>587</v>
      </c>
      <c r="C1615" s="662" t="s">
        <v>602</v>
      </c>
      <c r="D1615" s="663" t="s">
        <v>4268</v>
      </c>
      <c r="E1615" s="662" t="s">
        <v>626</v>
      </c>
      <c r="F1615" s="663" t="s">
        <v>4273</v>
      </c>
      <c r="G1615" s="662" t="s">
        <v>665</v>
      </c>
      <c r="H1615" s="662" t="s">
        <v>854</v>
      </c>
      <c r="I1615" s="662" t="s">
        <v>855</v>
      </c>
      <c r="J1615" s="662" t="s">
        <v>856</v>
      </c>
      <c r="K1615" s="662" t="s">
        <v>857</v>
      </c>
      <c r="L1615" s="664">
        <v>103.27</v>
      </c>
      <c r="M1615" s="664">
        <v>2</v>
      </c>
      <c r="N1615" s="665">
        <v>206.54</v>
      </c>
    </row>
    <row r="1616" spans="1:14" ht="14.4" customHeight="1" x14ac:dyDescent="0.3">
      <c r="A1616" s="660" t="s">
        <v>586</v>
      </c>
      <c r="B1616" s="661" t="s">
        <v>587</v>
      </c>
      <c r="C1616" s="662" t="s">
        <v>602</v>
      </c>
      <c r="D1616" s="663" t="s">
        <v>4268</v>
      </c>
      <c r="E1616" s="662" t="s">
        <v>626</v>
      </c>
      <c r="F1616" s="663" t="s">
        <v>4273</v>
      </c>
      <c r="G1616" s="662" t="s">
        <v>665</v>
      </c>
      <c r="H1616" s="662" t="s">
        <v>862</v>
      </c>
      <c r="I1616" s="662" t="s">
        <v>862</v>
      </c>
      <c r="J1616" s="662" t="s">
        <v>863</v>
      </c>
      <c r="K1616" s="662" t="s">
        <v>864</v>
      </c>
      <c r="L1616" s="664">
        <v>38.212674159113291</v>
      </c>
      <c r="M1616" s="664">
        <v>216</v>
      </c>
      <c r="N1616" s="665">
        <v>8253.9376183684708</v>
      </c>
    </row>
    <row r="1617" spans="1:14" ht="14.4" customHeight="1" x14ac:dyDescent="0.3">
      <c r="A1617" s="660" t="s">
        <v>586</v>
      </c>
      <c r="B1617" s="661" t="s">
        <v>587</v>
      </c>
      <c r="C1617" s="662" t="s">
        <v>602</v>
      </c>
      <c r="D1617" s="663" t="s">
        <v>4268</v>
      </c>
      <c r="E1617" s="662" t="s">
        <v>626</v>
      </c>
      <c r="F1617" s="663" t="s">
        <v>4273</v>
      </c>
      <c r="G1617" s="662" t="s">
        <v>665</v>
      </c>
      <c r="H1617" s="662" t="s">
        <v>869</v>
      </c>
      <c r="I1617" s="662" t="s">
        <v>870</v>
      </c>
      <c r="J1617" s="662" t="s">
        <v>867</v>
      </c>
      <c r="K1617" s="662" t="s">
        <v>871</v>
      </c>
      <c r="L1617" s="664">
        <v>238.13666666666668</v>
      </c>
      <c r="M1617" s="664">
        <v>12</v>
      </c>
      <c r="N1617" s="665">
        <v>2857.6400000000003</v>
      </c>
    </row>
    <row r="1618" spans="1:14" ht="14.4" customHeight="1" x14ac:dyDescent="0.3">
      <c r="A1618" s="660" t="s">
        <v>586</v>
      </c>
      <c r="B1618" s="661" t="s">
        <v>587</v>
      </c>
      <c r="C1618" s="662" t="s">
        <v>602</v>
      </c>
      <c r="D1618" s="663" t="s">
        <v>4268</v>
      </c>
      <c r="E1618" s="662" t="s">
        <v>626</v>
      </c>
      <c r="F1618" s="663" t="s">
        <v>4273</v>
      </c>
      <c r="G1618" s="662" t="s">
        <v>665</v>
      </c>
      <c r="H1618" s="662" t="s">
        <v>942</v>
      </c>
      <c r="I1618" s="662" t="s">
        <v>943</v>
      </c>
      <c r="J1618" s="662" t="s">
        <v>944</v>
      </c>
      <c r="K1618" s="662" t="s">
        <v>945</v>
      </c>
      <c r="L1618" s="664">
        <v>331.027648222994</v>
      </c>
      <c r="M1618" s="664">
        <v>96</v>
      </c>
      <c r="N1618" s="665">
        <v>31778.654229407424</v>
      </c>
    </row>
    <row r="1619" spans="1:14" ht="14.4" customHeight="1" x14ac:dyDescent="0.3">
      <c r="A1619" s="660" t="s">
        <v>586</v>
      </c>
      <c r="B1619" s="661" t="s">
        <v>587</v>
      </c>
      <c r="C1619" s="662" t="s">
        <v>602</v>
      </c>
      <c r="D1619" s="663" t="s">
        <v>4268</v>
      </c>
      <c r="E1619" s="662" t="s">
        <v>626</v>
      </c>
      <c r="F1619" s="663" t="s">
        <v>4273</v>
      </c>
      <c r="G1619" s="662" t="s">
        <v>665</v>
      </c>
      <c r="H1619" s="662" t="s">
        <v>954</v>
      </c>
      <c r="I1619" s="662" t="s">
        <v>955</v>
      </c>
      <c r="J1619" s="662" t="s">
        <v>956</v>
      </c>
      <c r="K1619" s="662" t="s">
        <v>957</v>
      </c>
      <c r="L1619" s="664">
        <v>9.5469827114770016</v>
      </c>
      <c r="M1619" s="664">
        <v>105</v>
      </c>
      <c r="N1619" s="665">
        <v>1002.4331847050852</v>
      </c>
    </row>
    <row r="1620" spans="1:14" ht="14.4" customHeight="1" x14ac:dyDescent="0.3">
      <c r="A1620" s="660" t="s">
        <v>586</v>
      </c>
      <c r="B1620" s="661" t="s">
        <v>587</v>
      </c>
      <c r="C1620" s="662" t="s">
        <v>602</v>
      </c>
      <c r="D1620" s="663" t="s">
        <v>4268</v>
      </c>
      <c r="E1620" s="662" t="s">
        <v>626</v>
      </c>
      <c r="F1620" s="663" t="s">
        <v>4273</v>
      </c>
      <c r="G1620" s="662" t="s">
        <v>665</v>
      </c>
      <c r="H1620" s="662" t="s">
        <v>962</v>
      </c>
      <c r="I1620" s="662" t="s">
        <v>963</v>
      </c>
      <c r="J1620" s="662" t="s">
        <v>781</v>
      </c>
      <c r="K1620" s="662" t="s">
        <v>964</v>
      </c>
      <c r="L1620" s="664">
        <v>22.48</v>
      </c>
      <c r="M1620" s="664">
        <v>1</v>
      </c>
      <c r="N1620" s="665">
        <v>22.48</v>
      </c>
    </row>
    <row r="1621" spans="1:14" ht="14.4" customHeight="1" x14ac:dyDescent="0.3">
      <c r="A1621" s="660" t="s">
        <v>586</v>
      </c>
      <c r="B1621" s="661" t="s">
        <v>587</v>
      </c>
      <c r="C1621" s="662" t="s">
        <v>602</v>
      </c>
      <c r="D1621" s="663" t="s">
        <v>4268</v>
      </c>
      <c r="E1621" s="662" t="s">
        <v>626</v>
      </c>
      <c r="F1621" s="663" t="s">
        <v>4273</v>
      </c>
      <c r="G1621" s="662" t="s">
        <v>665</v>
      </c>
      <c r="H1621" s="662" t="s">
        <v>969</v>
      </c>
      <c r="I1621" s="662" t="s">
        <v>970</v>
      </c>
      <c r="J1621" s="662" t="s">
        <v>971</v>
      </c>
      <c r="K1621" s="662" t="s">
        <v>972</v>
      </c>
      <c r="L1621" s="664">
        <v>61.326666666666675</v>
      </c>
      <c r="M1621" s="664">
        <v>3</v>
      </c>
      <c r="N1621" s="665">
        <v>183.98000000000002</v>
      </c>
    </row>
    <row r="1622" spans="1:14" ht="14.4" customHeight="1" x14ac:dyDescent="0.3">
      <c r="A1622" s="660" t="s">
        <v>586</v>
      </c>
      <c r="B1622" s="661" t="s">
        <v>587</v>
      </c>
      <c r="C1622" s="662" t="s">
        <v>602</v>
      </c>
      <c r="D1622" s="663" t="s">
        <v>4268</v>
      </c>
      <c r="E1622" s="662" t="s">
        <v>626</v>
      </c>
      <c r="F1622" s="663" t="s">
        <v>4273</v>
      </c>
      <c r="G1622" s="662" t="s">
        <v>665</v>
      </c>
      <c r="H1622" s="662" t="s">
        <v>984</v>
      </c>
      <c r="I1622" s="662" t="s">
        <v>985</v>
      </c>
      <c r="J1622" s="662" t="s">
        <v>986</v>
      </c>
      <c r="K1622" s="662" t="s">
        <v>987</v>
      </c>
      <c r="L1622" s="664">
        <v>103.66</v>
      </c>
      <c r="M1622" s="664">
        <v>1</v>
      </c>
      <c r="N1622" s="665">
        <v>103.66</v>
      </c>
    </row>
    <row r="1623" spans="1:14" ht="14.4" customHeight="1" x14ac:dyDescent="0.3">
      <c r="A1623" s="660" t="s">
        <v>586</v>
      </c>
      <c r="B1623" s="661" t="s">
        <v>587</v>
      </c>
      <c r="C1623" s="662" t="s">
        <v>602</v>
      </c>
      <c r="D1623" s="663" t="s">
        <v>4268</v>
      </c>
      <c r="E1623" s="662" t="s">
        <v>626</v>
      </c>
      <c r="F1623" s="663" t="s">
        <v>4273</v>
      </c>
      <c r="G1623" s="662" t="s">
        <v>665</v>
      </c>
      <c r="H1623" s="662" t="s">
        <v>996</v>
      </c>
      <c r="I1623" s="662" t="s">
        <v>997</v>
      </c>
      <c r="J1623" s="662" t="s">
        <v>998</v>
      </c>
      <c r="K1623" s="662"/>
      <c r="L1623" s="664">
        <v>207.47066170745634</v>
      </c>
      <c r="M1623" s="664">
        <v>3</v>
      </c>
      <c r="N1623" s="665">
        <v>622.41198512236906</v>
      </c>
    </row>
    <row r="1624" spans="1:14" ht="14.4" customHeight="1" x14ac:dyDescent="0.3">
      <c r="A1624" s="660" t="s">
        <v>586</v>
      </c>
      <c r="B1624" s="661" t="s">
        <v>587</v>
      </c>
      <c r="C1624" s="662" t="s">
        <v>602</v>
      </c>
      <c r="D1624" s="663" t="s">
        <v>4268</v>
      </c>
      <c r="E1624" s="662" t="s">
        <v>626</v>
      </c>
      <c r="F1624" s="663" t="s">
        <v>4273</v>
      </c>
      <c r="G1624" s="662" t="s">
        <v>665</v>
      </c>
      <c r="H1624" s="662" t="s">
        <v>1015</v>
      </c>
      <c r="I1624" s="662" t="s">
        <v>1016</v>
      </c>
      <c r="J1624" s="662" t="s">
        <v>1017</v>
      </c>
      <c r="K1624" s="662" t="s">
        <v>1014</v>
      </c>
      <c r="L1624" s="664">
        <v>87.45999999999998</v>
      </c>
      <c r="M1624" s="664">
        <v>1</v>
      </c>
      <c r="N1624" s="665">
        <v>87.45999999999998</v>
      </c>
    </row>
    <row r="1625" spans="1:14" ht="14.4" customHeight="1" x14ac:dyDescent="0.3">
      <c r="A1625" s="660" t="s">
        <v>586</v>
      </c>
      <c r="B1625" s="661" t="s">
        <v>587</v>
      </c>
      <c r="C1625" s="662" t="s">
        <v>602</v>
      </c>
      <c r="D1625" s="663" t="s">
        <v>4268</v>
      </c>
      <c r="E1625" s="662" t="s">
        <v>626</v>
      </c>
      <c r="F1625" s="663" t="s">
        <v>4273</v>
      </c>
      <c r="G1625" s="662" t="s">
        <v>665</v>
      </c>
      <c r="H1625" s="662" t="s">
        <v>1034</v>
      </c>
      <c r="I1625" s="662" t="s">
        <v>1035</v>
      </c>
      <c r="J1625" s="662" t="s">
        <v>1036</v>
      </c>
      <c r="K1625" s="662" t="s">
        <v>1037</v>
      </c>
      <c r="L1625" s="664">
        <v>122.75000000000001</v>
      </c>
      <c r="M1625" s="664">
        <v>4</v>
      </c>
      <c r="N1625" s="665">
        <v>491.00000000000006</v>
      </c>
    </row>
    <row r="1626" spans="1:14" ht="14.4" customHeight="1" x14ac:dyDescent="0.3">
      <c r="A1626" s="660" t="s">
        <v>586</v>
      </c>
      <c r="B1626" s="661" t="s">
        <v>587</v>
      </c>
      <c r="C1626" s="662" t="s">
        <v>602</v>
      </c>
      <c r="D1626" s="663" t="s">
        <v>4268</v>
      </c>
      <c r="E1626" s="662" t="s">
        <v>626</v>
      </c>
      <c r="F1626" s="663" t="s">
        <v>4273</v>
      </c>
      <c r="G1626" s="662" t="s">
        <v>665</v>
      </c>
      <c r="H1626" s="662" t="s">
        <v>1042</v>
      </c>
      <c r="I1626" s="662" t="s">
        <v>1043</v>
      </c>
      <c r="J1626" s="662" t="s">
        <v>1044</v>
      </c>
      <c r="K1626" s="662" t="s">
        <v>1045</v>
      </c>
      <c r="L1626" s="664">
        <v>69.56</v>
      </c>
      <c r="M1626" s="664">
        <v>1</v>
      </c>
      <c r="N1626" s="665">
        <v>69.56</v>
      </c>
    </row>
    <row r="1627" spans="1:14" ht="14.4" customHeight="1" x14ac:dyDescent="0.3">
      <c r="A1627" s="660" t="s">
        <v>586</v>
      </c>
      <c r="B1627" s="661" t="s">
        <v>587</v>
      </c>
      <c r="C1627" s="662" t="s">
        <v>602</v>
      </c>
      <c r="D1627" s="663" t="s">
        <v>4268</v>
      </c>
      <c r="E1627" s="662" t="s">
        <v>626</v>
      </c>
      <c r="F1627" s="663" t="s">
        <v>4273</v>
      </c>
      <c r="G1627" s="662" t="s">
        <v>665</v>
      </c>
      <c r="H1627" s="662" t="s">
        <v>3360</v>
      </c>
      <c r="I1627" s="662" t="s">
        <v>3361</v>
      </c>
      <c r="J1627" s="662" t="s">
        <v>3362</v>
      </c>
      <c r="K1627" s="662" t="s">
        <v>3363</v>
      </c>
      <c r="L1627" s="664">
        <v>167.80207950154781</v>
      </c>
      <c r="M1627" s="664">
        <v>213</v>
      </c>
      <c r="N1627" s="665">
        <v>35741.842933829685</v>
      </c>
    </row>
    <row r="1628" spans="1:14" ht="14.4" customHeight="1" x14ac:dyDescent="0.3">
      <c r="A1628" s="660" t="s">
        <v>586</v>
      </c>
      <c r="B1628" s="661" t="s">
        <v>587</v>
      </c>
      <c r="C1628" s="662" t="s">
        <v>602</v>
      </c>
      <c r="D1628" s="663" t="s">
        <v>4268</v>
      </c>
      <c r="E1628" s="662" t="s">
        <v>626</v>
      </c>
      <c r="F1628" s="663" t="s">
        <v>4273</v>
      </c>
      <c r="G1628" s="662" t="s">
        <v>665</v>
      </c>
      <c r="H1628" s="662" t="s">
        <v>3371</v>
      </c>
      <c r="I1628" s="662" t="s">
        <v>3372</v>
      </c>
      <c r="J1628" s="662" t="s">
        <v>3373</v>
      </c>
      <c r="K1628" s="662" t="s">
        <v>3374</v>
      </c>
      <c r="L1628" s="664">
        <v>376.02975208348369</v>
      </c>
      <c r="M1628" s="664">
        <v>14</v>
      </c>
      <c r="N1628" s="665">
        <v>5264.4165291687714</v>
      </c>
    </row>
    <row r="1629" spans="1:14" ht="14.4" customHeight="1" x14ac:dyDescent="0.3">
      <c r="A1629" s="660" t="s">
        <v>586</v>
      </c>
      <c r="B1629" s="661" t="s">
        <v>587</v>
      </c>
      <c r="C1629" s="662" t="s">
        <v>602</v>
      </c>
      <c r="D1629" s="663" t="s">
        <v>4268</v>
      </c>
      <c r="E1629" s="662" t="s">
        <v>626</v>
      </c>
      <c r="F1629" s="663" t="s">
        <v>4273</v>
      </c>
      <c r="G1629" s="662" t="s">
        <v>665</v>
      </c>
      <c r="H1629" s="662" t="s">
        <v>1066</v>
      </c>
      <c r="I1629" s="662" t="s">
        <v>1067</v>
      </c>
      <c r="J1629" s="662" t="s">
        <v>1068</v>
      </c>
      <c r="K1629" s="662" t="s">
        <v>1069</v>
      </c>
      <c r="L1629" s="664">
        <v>66.322857142857146</v>
      </c>
      <c r="M1629" s="664">
        <v>14</v>
      </c>
      <c r="N1629" s="665">
        <v>928.52</v>
      </c>
    </row>
    <row r="1630" spans="1:14" ht="14.4" customHeight="1" x14ac:dyDescent="0.3">
      <c r="A1630" s="660" t="s">
        <v>586</v>
      </c>
      <c r="B1630" s="661" t="s">
        <v>587</v>
      </c>
      <c r="C1630" s="662" t="s">
        <v>602</v>
      </c>
      <c r="D1630" s="663" t="s">
        <v>4268</v>
      </c>
      <c r="E1630" s="662" t="s">
        <v>626</v>
      </c>
      <c r="F1630" s="663" t="s">
        <v>4273</v>
      </c>
      <c r="G1630" s="662" t="s">
        <v>665</v>
      </c>
      <c r="H1630" s="662" t="s">
        <v>1086</v>
      </c>
      <c r="I1630" s="662" t="s">
        <v>1087</v>
      </c>
      <c r="J1630" s="662" t="s">
        <v>1088</v>
      </c>
      <c r="K1630" s="662" t="s">
        <v>1089</v>
      </c>
      <c r="L1630" s="664">
        <v>126.31842202259205</v>
      </c>
      <c r="M1630" s="664">
        <v>51</v>
      </c>
      <c r="N1630" s="665">
        <v>6442.2395231521941</v>
      </c>
    </row>
    <row r="1631" spans="1:14" ht="14.4" customHeight="1" x14ac:dyDescent="0.3">
      <c r="A1631" s="660" t="s">
        <v>586</v>
      </c>
      <c r="B1631" s="661" t="s">
        <v>587</v>
      </c>
      <c r="C1631" s="662" t="s">
        <v>602</v>
      </c>
      <c r="D1631" s="663" t="s">
        <v>4268</v>
      </c>
      <c r="E1631" s="662" t="s">
        <v>626</v>
      </c>
      <c r="F1631" s="663" t="s">
        <v>4273</v>
      </c>
      <c r="G1631" s="662" t="s">
        <v>665</v>
      </c>
      <c r="H1631" s="662" t="s">
        <v>1090</v>
      </c>
      <c r="I1631" s="662" t="s">
        <v>1091</v>
      </c>
      <c r="J1631" s="662" t="s">
        <v>1088</v>
      </c>
      <c r="K1631" s="662" t="s">
        <v>1092</v>
      </c>
      <c r="L1631" s="664">
        <v>134.97425342435562</v>
      </c>
      <c r="M1631" s="664">
        <v>5</v>
      </c>
      <c r="N1631" s="665">
        <v>674.87126712177815</v>
      </c>
    </row>
    <row r="1632" spans="1:14" ht="14.4" customHeight="1" x14ac:dyDescent="0.3">
      <c r="A1632" s="660" t="s">
        <v>586</v>
      </c>
      <c r="B1632" s="661" t="s">
        <v>587</v>
      </c>
      <c r="C1632" s="662" t="s">
        <v>602</v>
      </c>
      <c r="D1632" s="663" t="s">
        <v>4268</v>
      </c>
      <c r="E1632" s="662" t="s">
        <v>626</v>
      </c>
      <c r="F1632" s="663" t="s">
        <v>4273</v>
      </c>
      <c r="G1632" s="662" t="s">
        <v>665</v>
      </c>
      <c r="H1632" s="662" t="s">
        <v>1097</v>
      </c>
      <c r="I1632" s="662" t="s">
        <v>1098</v>
      </c>
      <c r="J1632" s="662" t="s">
        <v>1099</v>
      </c>
      <c r="K1632" s="662" t="s">
        <v>1100</v>
      </c>
      <c r="L1632" s="664">
        <v>71.950164754088803</v>
      </c>
      <c r="M1632" s="664">
        <v>12</v>
      </c>
      <c r="N1632" s="665">
        <v>863.40197704906564</v>
      </c>
    </row>
    <row r="1633" spans="1:14" ht="14.4" customHeight="1" x14ac:dyDescent="0.3">
      <c r="A1633" s="660" t="s">
        <v>586</v>
      </c>
      <c r="B1633" s="661" t="s">
        <v>587</v>
      </c>
      <c r="C1633" s="662" t="s">
        <v>602</v>
      </c>
      <c r="D1633" s="663" t="s">
        <v>4268</v>
      </c>
      <c r="E1633" s="662" t="s">
        <v>626</v>
      </c>
      <c r="F1633" s="663" t="s">
        <v>4273</v>
      </c>
      <c r="G1633" s="662" t="s">
        <v>665</v>
      </c>
      <c r="H1633" s="662" t="s">
        <v>1101</v>
      </c>
      <c r="I1633" s="662" t="s">
        <v>1102</v>
      </c>
      <c r="J1633" s="662" t="s">
        <v>1103</v>
      </c>
      <c r="K1633" s="662" t="s">
        <v>1104</v>
      </c>
      <c r="L1633" s="664">
        <v>44.63</v>
      </c>
      <c r="M1633" s="664">
        <v>10</v>
      </c>
      <c r="N1633" s="665">
        <v>446.3</v>
      </c>
    </row>
    <row r="1634" spans="1:14" ht="14.4" customHeight="1" x14ac:dyDescent="0.3">
      <c r="A1634" s="660" t="s">
        <v>586</v>
      </c>
      <c r="B1634" s="661" t="s">
        <v>587</v>
      </c>
      <c r="C1634" s="662" t="s">
        <v>602</v>
      </c>
      <c r="D1634" s="663" t="s">
        <v>4268</v>
      </c>
      <c r="E1634" s="662" t="s">
        <v>626</v>
      </c>
      <c r="F1634" s="663" t="s">
        <v>4273</v>
      </c>
      <c r="G1634" s="662" t="s">
        <v>665</v>
      </c>
      <c r="H1634" s="662" t="s">
        <v>1109</v>
      </c>
      <c r="I1634" s="662" t="s">
        <v>1110</v>
      </c>
      <c r="J1634" s="662" t="s">
        <v>789</v>
      </c>
      <c r="K1634" s="662" t="s">
        <v>1111</v>
      </c>
      <c r="L1634" s="664">
        <v>46.753196267208182</v>
      </c>
      <c r="M1634" s="664">
        <v>173</v>
      </c>
      <c r="N1634" s="665">
        <v>8088.302954227016</v>
      </c>
    </row>
    <row r="1635" spans="1:14" ht="14.4" customHeight="1" x14ac:dyDescent="0.3">
      <c r="A1635" s="660" t="s">
        <v>586</v>
      </c>
      <c r="B1635" s="661" t="s">
        <v>587</v>
      </c>
      <c r="C1635" s="662" t="s">
        <v>602</v>
      </c>
      <c r="D1635" s="663" t="s">
        <v>4268</v>
      </c>
      <c r="E1635" s="662" t="s">
        <v>626</v>
      </c>
      <c r="F1635" s="663" t="s">
        <v>4273</v>
      </c>
      <c r="G1635" s="662" t="s">
        <v>665</v>
      </c>
      <c r="H1635" s="662" t="s">
        <v>1119</v>
      </c>
      <c r="I1635" s="662" t="s">
        <v>1119</v>
      </c>
      <c r="J1635" s="662" t="s">
        <v>793</v>
      </c>
      <c r="K1635" s="662" t="s">
        <v>1120</v>
      </c>
      <c r="L1635" s="664">
        <v>106.60137979549293</v>
      </c>
      <c r="M1635" s="664">
        <v>21</v>
      </c>
      <c r="N1635" s="665">
        <v>2238.6289757053514</v>
      </c>
    </row>
    <row r="1636" spans="1:14" ht="14.4" customHeight="1" x14ac:dyDescent="0.3">
      <c r="A1636" s="660" t="s">
        <v>586</v>
      </c>
      <c r="B1636" s="661" t="s">
        <v>587</v>
      </c>
      <c r="C1636" s="662" t="s">
        <v>602</v>
      </c>
      <c r="D1636" s="663" t="s">
        <v>4268</v>
      </c>
      <c r="E1636" s="662" t="s">
        <v>626</v>
      </c>
      <c r="F1636" s="663" t="s">
        <v>4273</v>
      </c>
      <c r="G1636" s="662" t="s">
        <v>665</v>
      </c>
      <c r="H1636" s="662" t="s">
        <v>1125</v>
      </c>
      <c r="I1636" s="662" t="s">
        <v>1126</v>
      </c>
      <c r="J1636" s="662" t="s">
        <v>1123</v>
      </c>
      <c r="K1636" s="662" t="s">
        <v>1127</v>
      </c>
      <c r="L1636" s="664">
        <v>292.47003895819671</v>
      </c>
      <c r="M1636" s="664">
        <v>86</v>
      </c>
      <c r="N1636" s="665">
        <v>25152.423350404915</v>
      </c>
    </row>
    <row r="1637" spans="1:14" ht="14.4" customHeight="1" x14ac:dyDescent="0.3">
      <c r="A1637" s="660" t="s">
        <v>586</v>
      </c>
      <c r="B1637" s="661" t="s">
        <v>587</v>
      </c>
      <c r="C1637" s="662" t="s">
        <v>602</v>
      </c>
      <c r="D1637" s="663" t="s">
        <v>4268</v>
      </c>
      <c r="E1637" s="662" t="s">
        <v>626</v>
      </c>
      <c r="F1637" s="663" t="s">
        <v>4273</v>
      </c>
      <c r="G1637" s="662" t="s">
        <v>665</v>
      </c>
      <c r="H1637" s="662" t="s">
        <v>1132</v>
      </c>
      <c r="I1637" s="662" t="s">
        <v>1133</v>
      </c>
      <c r="J1637" s="662" t="s">
        <v>1134</v>
      </c>
      <c r="K1637" s="662" t="s">
        <v>1135</v>
      </c>
      <c r="L1637" s="664">
        <v>392.97565968874613</v>
      </c>
      <c r="M1637" s="664">
        <v>27</v>
      </c>
      <c r="N1637" s="665">
        <v>10610.342811596145</v>
      </c>
    </row>
    <row r="1638" spans="1:14" ht="14.4" customHeight="1" x14ac:dyDescent="0.3">
      <c r="A1638" s="660" t="s">
        <v>586</v>
      </c>
      <c r="B1638" s="661" t="s">
        <v>587</v>
      </c>
      <c r="C1638" s="662" t="s">
        <v>602</v>
      </c>
      <c r="D1638" s="663" t="s">
        <v>4268</v>
      </c>
      <c r="E1638" s="662" t="s">
        <v>626</v>
      </c>
      <c r="F1638" s="663" t="s">
        <v>4273</v>
      </c>
      <c r="G1638" s="662" t="s">
        <v>665</v>
      </c>
      <c r="H1638" s="662" t="s">
        <v>1136</v>
      </c>
      <c r="I1638" s="662" t="s">
        <v>1137</v>
      </c>
      <c r="J1638" s="662" t="s">
        <v>1138</v>
      </c>
      <c r="K1638" s="662" t="s">
        <v>1139</v>
      </c>
      <c r="L1638" s="664">
        <v>49.599892619440723</v>
      </c>
      <c r="M1638" s="664">
        <v>4</v>
      </c>
      <c r="N1638" s="665">
        <v>198.39957047776289</v>
      </c>
    </row>
    <row r="1639" spans="1:14" ht="14.4" customHeight="1" x14ac:dyDescent="0.3">
      <c r="A1639" s="660" t="s">
        <v>586</v>
      </c>
      <c r="B1639" s="661" t="s">
        <v>587</v>
      </c>
      <c r="C1639" s="662" t="s">
        <v>602</v>
      </c>
      <c r="D1639" s="663" t="s">
        <v>4268</v>
      </c>
      <c r="E1639" s="662" t="s">
        <v>626</v>
      </c>
      <c r="F1639" s="663" t="s">
        <v>4273</v>
      </c>
      <c r="G1639" s="662" t="s">
        <v>665</v>
      </c>
      <c r="H1639" s="662" t="s">
        <v>1140</v>
      </c>
      <c r="I1639" s="662" t="s">
        <v>1141</v>
      </c>
      <c r="J1639" s="662" t="s">
        <v>1138</v>
      </c>
      <c r="K1639" s="662" t="s">
        <v>1142</v>
      </c>
      <c r="L1639" s="664">
        <v>91.705062006550364</v>
      </c>
      <c r="M1639" s="664">
        <v>10</v>
      </c>
      <c r="N1639" s="665">
        <v>917.05062006550361</v>
      </c>
    </row>
    <row r="1640" spans="1:14" ht="14.4" customHeight="1" x14ac:dyDescent="0.3">
      <c r="A1640" s="660" t="s">
        <v>586</v>
      </c>
      <c r="B1640" s="661" t="s">
        <v>587</v>
      </c>
      <c r="C1640" s="662" t="s">
        <v>602</v>
      </c>
      <c r="D1640" s="663" t="s">
        <v>4268</v>
      </c>
      <c r="E1640" s="662" t="s">
        <v>626</v>
      </c>
      <c r="F1640" s="663" t="s">
        <v>4273</v>
      </c>
      <c r="G1640" s="662" t="s">
        <v>665</v>
      </c>
      <c r="H1640" s="662" t="s">
        <v>1155</v>
      </c>
      <c r="I1640" s="662" t="s">
        <v>1156</v>
      </c>
      <c r="J1640" s="662" t="s">
        <v>1157</v>
      </c>
      <c r="K1640" s="662" t="s">
        <v>1158</v>
      </c>
      <c r="L1640" s="664">
        <v>112.63429263061759</v>
      </c>
      <c r="M1640" s="664">
        <v>7</v>
      </c>
      <c r="N1640" s="665">
        <v>788.4400484143232</v>
      </c>
    </row>
    <row r="1641" spans="1:14" ht="14.4" customHeight="1" x14ac:dyDescent="0.3">
      <c r="A1641" s="660" t="s">
        <v>586</v>
      </c>
      <c r="B1641" s="661" t="s">
        <v>587</v>
      </c>
      <c r="C1641" s="662" t="s">
        <v>602</v>
      </c>
      <c r="D1641" s="663" t="s">
        <v>4268</v>
      </c>
      <c r="E1641" s="662" t="s">
        <v>626</v>
      </c>
      <c r="F1641" s="663" t="s">
        <v>4273</v>
      </c>
      <c r="G1641" s="662" t="s">
        <v>665</v>
      </c>
      <c r="H1641" s="662" t="s">
        <v>1170</v>
      </c>
      <c r="I1641" s="662" t="s">
        <v>1171</v>
      </c>
      <c r="J1641" s="662" t="s">
        <v>1172</v>
      </c>
      <c r="K1641" s="662" t="s">
        <v>1173</v>
      </c>
      <c r="L1641" s="664">
        <v>9.7375650765898758</v>
      </c>
      <c r="M1641" s="664">
        <v>216</v>
      </c>
      <c r="N1641" s="665">
        <v>2103.3140565434132</v>
      </c>
    </row>
    <row r="1642" spans="1:14" ht="14.4" customHeight="1" x14ac:dyDescent="0.3">
      <c r="A1642" s="660" t="s">
        <v>586</v>
      </c>
      <c r="B1642" s="661" t="s">
        <v>587</v>
      </c>
      <c r="C1642" s="662" t="s">
        <v>602</v>
      </c>
      <c r="D1642" s="663" t="s">
        <v>4268</v>
      </c>
      <c r="E1642" s="662" t="s">
        <v>626</v>
      </c>
      <c r="F1642" s="663" t="s">
        <v>4273</v>
      </c>
      <c r="G1642" s="662" t="s">
        <v>665</v>
      </c>
      <c r="H1642" s="662" t="s">
        <v>1182</v>
      </c>
      <c r="I1642" s="662" t="s">
        <v>1183</v>
      </c>
      <c r="J1642" s="662" t="s">
        <v>1184</v>
      </c>
      <c r="K1642" s="662" t="s">
        <v>1185</v>
      </c>
      <c r="L1642" s="664">
        <v>230.52003430653897</v>
      </c>
      <c r="M1642" s="664">
        <v>15</v>
      </c>
      <c r="N1642" s="665">
        <v>3457.8005145980846</v>
      </c>
    </row>
    <row r="1643" spans="1:14" ht="14.4" customHeight="1" x14ac:dyDescent="0.3">
      <c r="A1643" s="660" t="s">
        <v>586</v>
      </c>
      <c r="B1643" s="661" t="s">
        <v>587</v>
      </c>
      <c r="C1643" s="662" t="s">
        <v>602</v>
      </c>
      <c r="D1643" s="663" t="s">
        <v>4268</v>
      </c>
      <c r="E1643" s="662" t="s">
        <v>626</v>
      </c>
      <c r="F1643" s="663" t="s">
        <v>4273</v>
      </c>
      <c r="G1643" s="662" t="s">
        <v>665</v>
      </c>
      <c r="H1643" s="662" t="s">
        <v>1189</v>
      </c>
      <c r="I1643" s="662" t="s">
        <v>1190</v>
      </c>
      <c r="J1643" s="662" t="s">
        <v>1191</v>
      </c>
      <c r="K1643" s="662" t="s">
        <v>1192</v>
      </c>
      <c r="L1643" s="664">
        <v>154.12386982723498</v>
      </c>
      <c r="M1643" s="664">
        <v>56</v>
      </c>
      <c r="N1643" s="665">
        <v>8630.9367103251589</v>
      </c>
    </row>
    <row r="1644" spans="1:14" ht="14.4" customHeight="1" x14ac:dyDescent="0.3">
      <c r="A1644" s="660" t="s">
        <v>586</v>
      </c>
      <c r="B1644" s="661" t="s">
        <v>587</v>
      </c>
      <c r="C1644" s="662" t="s">
        <v>602</v>
      </c>
      <c r="D1644" s="663" t="s">
        <v>4268</v>
      </c>
      <c r="E1644" s="662" t="s">
        <v>626</v>
      </c>
      <c r="F1644" s="663" t="s">
        <v>4273</v>
      </c>
      <c r="G1644" s="662" t="s">
        <v>665</v>
      </c>
      <c r="H1644" s="662" t="s">
        <v>1193</v>
      </c>
      <c r="I1644" s="662" t="s">
        <v>237</v>
      </c>
      <c r="J1644" s="662" t="s">
        <v>1194</v>
      </c>
      <c r="K1644" s="662"/>
      <c r="L1644" s="664">
        <v>97.320299380669951</v>
      </c>
      <c r="M1644" s="664">
        <v>24</v>
      </c>
      <c r="N1644" s="665">
        <v>2335.6871851360788</v>
      </c>
    </row>
    <row r="1645" spans="1:14" ht="14.4" customHeight="1" x14ac:dyDescent="0.3">
      <c r="A1645" s="660" t="s">
        <v>586</v>
      </c>
      <c r="B1645" s="661" t="s">
        <v>587</v>
      </c>
      <c r="C1645" s="662" t="s">
        <v>602</v>
      </c>
      <c r="D1645" s="663" t="s">
        <v>4268</v>
      </c>
      <c r="E1645" s="662" t="s">
        <v>626</v>
      </c>
      <c r="F1645" s="663" t="s">
        <v>4273</v>
      </c>
      <c r="G1645" s="662" t="s">
        <v>665</v>
      </c>
      <c r="H1645" s="662" t="s">
        <v>4013</v>
      </c>
      <c r="I1645" s="662" t="s">
        <v>237</v>
      </c>
      <c r="J1645" s="662" t="s">
        <v>4014</v>
      </c>
      <c r="K1645" s="662"/>
      <c r="L1645" s="664">
        <v>48.100000000000009</v>
      </c>
      <c r="M1645" s="664">
        <v>7</v>
      </c>
      <c r="N1645" s="665">
        <v>336.70000000000005</v>
      </c>
    </row>
    <row r="1646" spans="1:14" ht="14.4" customHeight="1" x14ac:dyDescent="0.3">
      <c r="A1646" s="660" t="s">
        <v>586</v>
      </c>
      <c r="B1646" s="661" t="s">
        <v>587</v>
      </c>
      <c r="C1646" s="662" t="s">
        <v>602</v>
      </c>
      <c r="D1646" s="663" t="s">
        <v>4268</v>
      </c>
      <c r="E1646" s="662" t="s">
        <v>626</v>
      </c>
      <c r="F1646" s="663" t="s">
        <v>4273</v>
      </c>
      <c r="G1646" s="662" t="s">
        <v>665</v>
      </c>
      <c r="H1646" s="662" t="s">
        <v>1208</v>
      </c>
      <c r="I1646" s="662" t="s">
        <v>237</v>
      </c>
      <c r="J1646" s="662" t="s">
        <v>1209</v>
      </c>
      <c r="K1646" s="662"/>
      <c r="L1646" s="664">
        <v>42.23</v>
      </c>
      <c r="M1646" s="664">
        <v>3</v>
      </c>
      <c r="N1646" s="665">
        <v>126.69</v>
      </c>
    </row>
    <row r="1647" spans="1:14" ht="14.4" customHeight="1" x14ac:dyDescent="0.3">
      <c r="A1647" s="660" t="s">
        <v>586</v>
      </c>
      <c r="B1647" s="661" t="s">
        <v>587</v>
      </c>
      <c r="C1647" s="662" t="s">
        <v>602</v>
      </c>
      <c r="D1647" s="663" t="s">
        <v>4268</v>
      </c>
      <c r="E1647" s="662" t="s">
        <v>626</v>
      </c>
      <c r="F1647" s="663" t="s">
        <v>4273</v>
      </c>
      <c r="G1647" s="662" t="s">
        <v>665</v>
      </c>
      <c r="H1647" s="662" t="s">
        <v>1216</v>
      </c>
      <c r="I1647" s="662" t="s">
        <v>237</v>
      </c>
      <c r="J1647" s="662" t="s">
        <v>1217</v>
      </c>
      <c r="K1647" s="662"/>
      <c r="L1647" s="664">
        <v>20.904689874296523</v>
      </c>
      <c r="M1647" s="664">
        <v>15</v>
      </c>
      <c r="N1647" s="665">
        <v>313.57034811444782</v>
      </c>
    </row>
    <row r="1648" spans="1:14" ht="14.4" customHeight="1" x14ac:dyDescent="0.3">
      <c r="A1648" s="660" t="s">
        <v>586</v>
      </c>
      <c r="B1648" s="661" t="s">
        <v>587</v>
      </c>
      <c r="C1648" s="662" t="s">
        <v>602</v>
      </c>
      <c r="D1648" s="663" t="s">
        <v>4268</v>
      </c>
      <c r="E1648" s="662" t="s">
        <v>626</v>
      </c>
      <c r="F1648" s="663" t="s">
        <v>4273</v>
      </c>
      <c r="G1648" s="662" t="s">
        <v>665</v>
      </c>
      <c r="H1648" s="662" t="s">
        <v>1236</v>
      </c>
      <c r="I1648" s="662" t="s">
        <v>1237</v>
      </c>
      <c r="J1648" s="662" t="s">
        <v>1238</v>
      </c>
      <c r="K1648" s="662" t="s">
        <v>1239</v>
      </c>
      <c r="L1648" s="664">
        <v>63.180000000000014</v>
      </c>
      <c r="M1648" s="664">
        <v>1</v>
      </c>
      <c r="N1648" s="665">
        <v>63.180000000000014</v>
      </c>
    </row>
    <row r="1649" spans="1:14" ht="14.4" customHeight="1" x14ac:dyDescent="0.3">
      <c r="A1649" s="660" t="s">
        <v>586</v>
      </c>
      <c r="B1649" s="661" t="s">
        <v>587</v>
      </c>
      <c r="C1649" s="662" t="s">
        <v>602</v>
      </c>
      <c r="D1649" s="663" t="s">
        <v>4268</v>
      </c>
      <c r="E1649" s="662" t="s">
        <v>626</v>
      </c>
      <c r="F1649" s="663" t="s">
        <v>4273</v>
      </c>
      <c r="G1649" s="662" t="s">
        <v>665</v>
      </c>
      <c r="H1649" s="662" t="s">
        <v>1243</v>
      </c>
      <c r="I1649" s="662" t="s">
        <v>1244</v>
      </c>
      <c r="J1649" s="662" t="s">
        <v>1245</v>
      </c>
      <c r="K1649" s="662" t="s">
        <v>1246</v>
      </c>
      <c r="L1649" s="664">
        <v>117.3859964125818</v>
      </c>
      <c r="M1649" s="664">
        <v>35</v>
      </c>
      <c r="N1649" s="665">
        <v>4108.5098744403631</v>
      </c>
    </row>
    <row r="1650" spans="1:14" ht="14.4" customHeight="1" x14ac:dyDescent="0.3">
      <c r="A1650" s="660" t="s">
        <v>586</v>
      </c>
      <c r="B1650" s="661" t="s">
        <v>587</v>
      </c>
      <c r="C1650" s="662" t="s">
        <v>602</v>
      </c>
      <c r="D1650" s="663" t="s">
        <v>4268</v>
      </c>
      <c r="E1650" s="662" t="s">
        <v>626</v>
      </c>
      <c r="F1650" s="663" t="s">
        <v>4273</v>
      </c>
      <c r="G1650" s="662" t="s">
        <v>665</v>
      </c>
      <c r="H1650" s="662" t="s">
        <v>4015</v>
      </c>
      <c r="I1650" s="662" t="s">
        <v>237</v>
      </c>
      <c r="J1650" s="662" t="s">
        <v>4016</v>
      </c>
      <c r="K1650" s="662" t="s">
        <v>4017</v>
      </c>
      <c r="L1650" s="664">
        <v>43.184615384615384</v>
      </c>
      <c r="M1650" s="664">
        <v>13</v>
      </c>
      <c r="N1650" s="665">
        <v>561.4</v>
      </c>
    </row>
    <row r="1651" spans="1:14" ht="14.4" customHeight="1" x14ac:dyDescent="0.3">
      <c r="A1651" s="660" t="s">
        <v>586</v>
      </c>
      <c r="B1651" s="661" t="s">
        <v>587</v>
      </c>
      <c r="C1651" s="662" t="s">
        <v>602</v>
      </c>
      <c r="D1651" s="663" t="s">
        <v>4268</v>
      </c>
      <c r="E1651" s="662" t="s">
        <v>626</v>
      </c>
      <c r="F1651" s="663" t="s">
        <v>4273</v>
      </c>
      <c r="G1651" s="662" t="s">
        <v>665</v>
      </c>
      <c r="H1651" s="662" t="s">
        <v>1259</v>
      </c>
      <c r="I1651" s="662" t="s">
        <v>1260</v>
      </c>
      <c r="J1651" s="662" t="s">
        <v>1261</v>
      </c>
      <c r="K1651" s="662" t="s">
        <v>1262</v>
      </c>
      <c r="L1651" s="664">
        <v>121.69</v>
      </c>
      <c r="M1651" s="664">
        <v>8</v>
      </c>
      <c r="N1651" s="665">
        <v>973.52</v>
      </c>
    </row>
    <row r="1652" spans="1:14" ht="14.4" customHeight="1" x14ac:dyDescent="0.3">
      <c r="A1652" s="660" t="s">
        <v>586</v>
      </c>
      <c r="B1652" s="661" t="s">
        <v>587</v>
      </c>
      <c r="C1652" s="662" t="s">
        <v>602</v>
      </c>
      <c r="D1652" s="663" t="s">
        <v>4268</v>
      </c>
      <c r="E1652" s="662" t="s">
        <v>626</v>
      </c>
      <c r="F1652" s="663" t="s">
        <v>4273</v>
      </c>
      <c r="G1652" s="662" t="s">
        <v>665</v>
      </c>
      <c r="H1652" s="662" t="s">
        <v>3388</v>
      </c>
      <c r="I1652" s="662" t="s">
        <v>3389</v>
      </c>
      <c r="J1652" s="662" t="s">
        <v>3390</v>
      </c>
      <c r="K1652" s="662" t="s">
        <v>3391</v>
      </c>
      <c r="L1652" s="664">
        <v>42.420150210156415</v>
      </c>
      <c r="M1652" s="664">
        <v>4</v>
      </c>
      <c r="N1652" s="665">
        <v>169.68060084062566</v>
      </c>
    </row>
    <row r="1653" spans="1:14" ht="14.4" customHeight="1" x14ac:dyDescent="0.3">
      <c r="A1653" s="660" t="s">
        <v>586</v>
      </c>
      <c r="B1653" s="661" t="s">
        <v>587</v>
      </c>
      <c r="C1653" s="662" t="s">
        <v>602</v>
      </c>
      <c r="D1653" s="663" t="s">
        <v>4268</v>
      </c>
      <c r="E1653" s="662" t="s">
        <v>626</v>
      </c>
      <c r="F1653" s="663" t="s">
        <v>4273</v>
      </c>
      <c r="G1653" s="662" t="s">
        <v>665</v>
      </c>
      <c r="H1653" s="662" t="s">
        <v>1271</v>
      </c>
      <c r="I1653" s="662" t="s">
        <v>1272</v>
      </c>
      <c r="J1653" s="662" t="s">
        <v>1273</v>
      </c>
      <c r="K1653" s="662" t="s">
        <v>1274</v>
      </c>
      <c r="L1653" s="664">
        <v>77.067902921825294</v>
      </c>
      <c r="M1653" s="664">
        <v>11</v>
      </c>
      <c r="N1653" s="665">
        <v>847.74693214007823</v>
      </c>
    </row>
    <row r="1654" spans="1:14" ht="14.4" customHeight="1" x14ac:dyDescent="0.3">
      <c r="A1654" s="660" t="s">
        <v>586</v>
      </c>
      <c r="B1654" s="661" t="s">
        <v>587</v>
      </c>
      <c r="C1654" s="662" t="s">
        <v>602</v>
      </c>
      <c r="D1654" s="663" t="s">
        <v>4268</v>
      </c>
      <c r="E1654" s="662" t="s">
        <v>626</v>
      </c>
      <c r="F1654" s="663" t="s">
        <v>4273</v>
      </c>
      <c r="G1654" s="662" t="s">
        <v>665</v>
      </c>
      <c r="H1654" s="662" t="s">
        <v>1286</v>
      </c>
      <c r="I1654" s="662" t="s">
        <v>1287</v>
      </c>
      <c r="J1654" s="662" t="s">
        <v>1288</v>
      </c>
      <c r="K1654" s="662" t="s">
        <v>1289</v>
      </c>
      <c r="L1654" s="664">
        <v>72.050690073516833</v>
      </c>
      <c r="M1654" s="664">
        <v>1</v>
      </c>
      <c r="N1654" s="665">
        <v>72.050690073516833</v>
      </c>
    </row>
    <row r="1655" spans="1:14" ht="14.4" customHeight="1" x14ac:dyDescent="0.3">
      <c r="A1655" s="660" t="s">
        <v>586</v>
      </c>
      <c r="B1655" s="661" t="s">
        <v>587</v>
      </c>
      <c r="C1655" s="662" t="s">
        <v>602</v>
      </c>
      <c r="D1655" s="663" t="s">
        <v>4268</v>
      </c>
      <c r="E1655" s="662" t="s">
        <v>626</v>
      </c>
      <c r="F1655" s="663" t="s">
        <v>4273</v>
      </c>
      <c r="G1655" s="662" t="s">
        <v>665</v>
      </c>
      <c r="H1655" s="662" t="s">
        <v>1290</v>
      </c>
      <c r="I1655" s="662" t="s">
        <v>1291</v>
      </c>
      <c r="J1655" s="662" t="s">
        <v>1292</v>
      </c>
      <c r="K1655" s="662" t="s">
        <v>1293</v>
      </c>
      <c r="L1655" s="664">
        <v>19.03995691540155</v>
      </c>
      <c r="M1655" s="664">
        <v>3</v>
      </c>
      <c r="N1655" s="665">
        <v>57.119870746204654</v>
      </c>
    </row>
    <row r="1656" spans="1:14" ht="14.4" customHeight="1" x14ac:dyDescent="0.3">
      <c r="A1656" s="660" t="s">
        <v>586</v>
      </c>
      <c r="B1656" s="661" t="s">
        <v>587</v>
      </c>
      <c r="C1656" s="662" t="s">
        <v>602</v>
      </c>
      <c r="D1656" s="663" t="s">
        <v>4268</v>
      </c>
      <c r="E1656" s="662" t="s">
        <v>626</v>
      </c>
      <c r="F1656" s="663" t="s">
        <v>4273</v>
      </c>
      <c r="G1656" s="662" t="s">
        <v>665</v>
      </c>
      <c r="H1656" s="662" t="s">
        <v>1294</v>
      </c>
      <c r="I1656" s="662" t="s">
        <v>1295</v>
      </c>
      <c r="J1656" s="662" t="s">
        <v>1296</v>
      </c>
      <c r="K1656" s="662" t="s">
        <v>1297</v>
      </c>
      <c r="L1656" s="664">
        <v>36.257015012557886</v>
      </c>
      <c r="M1656" s="664">
        <v>10</v>
      </c>
      <c r="N1656" s="665">
        <v>362.57015012557889</v>
      </c>
    </row>
    <row r="1657" spans="1:14" ht="14.4" customHeight="1" x14ac:dyDescent="0.3">
      <c r="A1657" s="660" t="s">
        <v>586</v>
      </c>
      <c r="B1657" s="661" t="s">
        <v>587</v>
      </c>
      <c r="C1657" s="662" t="s">
        <v>602</v>
      </c>
      <c r="D1657" s="663" t="s">
        <v>4268</v>
      </c>
      <c r="E1657" s="662" t="s">
        <v>626</v>
      </c>
      <c r="F1657" s="663" t="s">
        <v>4273</v>
      </c>
      <c r="G1657" s="662" t="s">
        <v>665</v>
      </c>
      <c r="H1657" s="662" t="s">
        <v>1298</v>
      </c>
      <c r="I1657" s="662" t="s">
        <v>1299</v>
      </c>
      <c r="J1657" s="662" t="s">
        <v>1300</v>
      </c>
      <c r="K1657" s="662" t="s">
        <v>1301</v>
      </c>
      <c r="L1657" s="664">
        <v>64.540458606521753</v>
      </c>
      <c r="M1657" s="664">
        <v>1</v>
      </c>
      <c r="N1657" s="665">
        <v>64.540458606521753</v>
      </c>
    </row>
    <row r="1658" spans="1:14" ht="14.4" customHeight="1" x14ac:dyDescent="0.3">
      <c r="A1658" s="660" t="s">
        <v>586</v>
      </c>
      <c r="B1658" s="661" t="s">
        <v>587</v>
      </c>
      <c r="C1658" s="662" t="s">
        <v>602</v>
      </c>
      <c r="D1658" s="663" t="s">
        <v>4268</v>
      </c>
      <c r="E1658" s="662" t="s">
        <v>626</v>
      </c>
      <c r="F1658" s="663" t="s">
        <v>4273</v>
      </c>
      <c r="G1658" s="662" t="s">
        <v>665</v>
      </c>
      <c r="H1658" s="662" t="s">
        <v>1302</v>
      </c>
      <c r="I1658" s="662" t="s">
        <v>1303</v>
      </c>
      <c r="J1658" s="662" t="s">
        <v>1292</v>
      </c>
      <c r="K1658" s="662" t="s">
        <v>1304</v>
      </c>
      <c r="L1658" s="664">
        <v>28.079005981468473</v>
      </c>
      <c r="M1658" s="664">
        <v>30</v>
      </c>
      <c r="N1658" s="665">
        <v>842.3701794440542</v>
      </c>
    </row>
    <row r="1659" spans="1:14" ht="14.4" customHeight="1" x14ac:dyDescent="0.3">
      <c r="A1659" s="660" t="s">
        <v>586</v>
      </c>
      <c r="B1659" s="661" t="s">
        <v>587</v>
      </c>
      <c r="C1659" s="662" t="s">
        <v>602</v>
      </c>
      <c r="D1659" s="663" t="s">
        <v>4268</v>
      </c>
      <c r="E1659" s="662" t="s">
        <v>626</v>
      </c>
      <c r="F1659" s="663" t="s">
        <v>4273</v>
      </c>
      <c r="G1659" s="662" t="s">
        <v>665</v>
      </c>
      <c r="H1659" s="662" t="s">
        <v>1311</v>
      </c>
      <c r="I1659" s="662" t="s">
        <v>1312</v>
      </c>
      <c r="J1659" s="662" t="s">
        <v>1313</v>
      </c>
      <c r="K1659" s="662" t="s">
        <v>1314</v>
      </c>
      <c r="L1659" s="664">
        <v>217.33962500000001</v>
      </c>
      <c r="M1659" s="664">
        <v>20</v>
      </c>
      <c r="N1659" s="665">
        <v>4346.7925000000005</v>
      </c>
    </row>
    <row r="1660" spans="1:14" ht="14.4" customHeight="1" x14ac:dyDescent="0.3">
      <c r="A1660" s="660" t="s">
        <v>586</v>
      </c>
      <c r="B1660" s="661" t="s">
        <v>587</v>
      </c>
      <c r="C1660" s="662" t="s">
        <v>602</v>
      </c>
      <c r="D1660" s="663" t="s">
        <v>4268</v>
      </c>
      <c r="E1660" s="662" t="s">
        <v>626</v>
      </c>
      <c r="F1660" s="663" t="s">
        <v>4273</v>
      </c>
      <c r="G1660" s="662" t="s">
        <v>665</v>
      </c>
      <c r="H1660" s="662" t="s">
        <v>1315</v>
      </c>
      <c r="I1660" s="662" t="s">
        <v>1316</v>
      </c>
      <c r="J1660" s="662" t="s">
        <v>1317</v>
      </c>
      <c r="K1660" s="662"/>
      <c r="L1660" s="664">
        <v>496.26000000000005</v>
      </c>
      <c r="M1660" s="664">
        <v>1</v>
      </c>
      <c r="N1660" s="665">
        <v>496.26000000000005</v>
      </c>
    </row>
    <row r="1661" spans="1:14" ht="14.4" customHeight="1" x14ac:dyDescent="0.3">
      <c r="A1661" s="660" t="s">
        <v>586</v>
      </c>
      <c r="B1661" s="661" t="s">
        <v>587</v>
      </c>
      <c r="C1661" s="662" t="s">
        <v>602</v>
      </c>
      <c r="D1661" s="663" t="s">
        <v>4268</v>
      </c>
      <c r="E1661" s="662" t="s">
        <v>626</v>
      </c>
      <c r="F1661" s="663" t="s">
        <v>4273</v>
      </c>
      <c r="G1661" s="662" t="s">
        <v>665</v>
      </c>
      <c r="H1661" s="662" t="s">
        <v>1318</v>
      </c>
      <c r="I1661" s="662" t="s">
        <v>237</v>
      </c>
      <c r="J1661" s="662" t="s">
        <v>1319</v>
      </c>
      <c r="K1661" s="662"/>
      <c r="L1661" s="664">
        <v>191.13055941216626</v>
      </c>
      <c r="M1661" s="664">
        <v>44</v>
      </c>
      <c r="N1661" s="665">
        <v>8409.7446141353157</v>
      </c>
    </row>
    <row r="1662" spans="1:14" ht="14.4" customHeight="1" x14ac:dyDescent="0.3">
      <c r="A1662" s="660" t="s">
        <v>586</v>
      </c>
      <c r="B1662" s="661" t="s">
        <v>587</v>
      </c>
      <c r="C1662" s="662" t="s">
        <v>602</v>
      </c>
      <c r="D1662" s="663" t="s">
        <v>4268</v>
      </c>
      <c r="E1662" s="662" t="s">
        <v>626</v>
      </c>
      <c r="F1662" s="663" t="s">
        <v>4273</v>
      </c>
      <c r="G1662" s="662" t="s">
        <v>665</v>
      </c>
      <c r="H1662" s="662" t="s">
        <v>1320</v>
      </c>
      <c r="I1662" s="662" t="s">
        <v>237</v>
      </c>
      <c r="J1662" s="662" t="s">
        <v>1321</v>
      </c>
      <c r="K1662" s="662"/>
      <c r="L1662" s="664">
        <v>162.8896314049243</v>
      </c>
      <c r="M1662" s="664">
        <v>2</v>
      </c>
      <c r="N1662" s="665">
        <v>325.7792628098486</v>
      </c>
    </row>
    <row r="1663" spans="1:14" ht="14.4" customHeight="1" x14ac:dyDescent="0.3">
      <c r="A1663" s="660" t="s">
        <v>586</v>
      </c>
      <c r="B1663" s="661" t="s">
        <v>587</v>
      </c>
      <c r="C1663" s="662" t="s">
        <v>602</v>
      </c>
      <c r="D1663" s="663" t="s">
        <v>4268</v>
      </c>
      <c r="E1663" s="662" t="s">
        <v>626</v>
      </c>
      <c r="F1663" s="663" t="s">
        <v>4273</v>
      </c>
      <c r="G1663" s="662" t="s">
        <v>665</v>
      </c>
      <c r="H1663" s="662" t="s">
        <v>3412</v>
      </c>
      <c r="I1663" s="662" t="s">
        <v>237</v>
      </c>
      <c r="J1663" s="662" t="s">
        <v>3413</v>
      </c>
      <c r="K1663" s="662"/>
      <c r="L1663" s="664">
        <v>85.330000000000013</v>
      </c>
      <c r="M1663" s="664">
        <v>1</v>
      </c>
      <c r="N1663" s="665">
        <v>85.330000000000013</v>
      </c>
    </row>
    <row r="1664" spans="1:14" ht="14.4" customHeight="1" x14ac:dyDescent="0.3">
      <c r="A1664" s="660" t="s">
        <v>586</v>
      </c>
      <c r="B1664" s="661" t="s">
        <v>587</v>
      </c>
      <c r="C1664" s="662" t="s">
        <v>602</v>
      </c>
      <c r="D1664" s="663" t="s">
        <v>4268</v>
      </c>
      <c r="E1664" s="662" t="s">
        <v>626</v>
      </c>
      <c r="F1664" s="663" t="s">
        <v>4273</v>
      </c>
      <c r="G1664" s="662" t="s">
        <v>665</v>
      </c>
      <c r="H1664" s="662" t="s">
        <v>1322</v>
      </c>
      <c r="I1664" s="662" t="s">
        <v>1322</v>
      </c>
      <c r="J1664" s="662" t="s">
        <v>667</v>
      </c>
      <c r="K1664" s="662" t="s">
        <v>1323</v>
      </c>
      <c r="L1664" s="664">
        <v>201.25</v>
      </c>
      <c r="M1664" s="664">
        <v>13</v>
      </c>
      <c r="N1664" s="665">
        <v>2616.25</v>
      </c>
    </row>
    <row r="1665" spans="1:14" ht="14.4" customHeight="1" x14ac:dyDescent="0.3">
      <c r="A1665" s="660" t="s">
        <v>586</v>
      </c>
      <c r="B1665" s="661" t="s">
        <v>587</v>
      </c>
      <c r="C1665" s="662" t="s">
        <v>602</v>
      </c>
      <c r="D1665" s="663" t="s">
        <v>4268</v>
      </c>
      <c r="E1665" s="662" t="s">
        <v>626</v>
      </c>
      <c r="F1665" s="663" t="s">
        <v>4273</v>
      </c>
      <c r="G1665" s="662" t="s">
        <v>665</v>
      </c>
      <c r="H1665" s="662" t="s">
        <v>1324</v>
      </c>
      <c r="I1665" s="662" t="s">
        <v>1325</v>
      </c>
      <c r="J1665" s="662" t="s">
        <v>709</v>
      </c>
      <c r="K1665" s="662" t="s">
        <v>1326</v>
      </c>
      <c r="L1665" s="664">
        <v>44.400212625011434</v>
      </c>
      <c r="M1665" s="664">
        <v>10</v>
      </c>
      <c r="N1665" s="665">
        <v>444.00212625011432</v>
      </c>
    </row>
    <row r="1666" spans="1:14" ht="14.4" customHeight="1" x14ac:dyDescent="0.3">
      <c r="A1666" s="660" t="s">
        <v>586</v>
      </c>
      <c r="B1666" s="661" t="s">
        <v>587</v>
      </c>
      <c r="C1666" s="662" t="s">
        <v>602</v>
      </c>
      <c r="D1666" s="663" t="s">
        <v>4268</v>
      </c>
      <c r="E1666" s="662" t="s">
        <v>626</v>
      </c>
      <c r="F1666" s="663" t="s">
        <v>4273</v>
      </c>
      <c r="G1666" s="662" t="s">
        <v>665</v>
      </c>
      <c r="H1666" s="662" t="s">
        <v>1327</v>
      </c>
      <c r="I1666" s="662" t="s">
        <v>1328</v>
      </c>
      <c r="J1666" s="662" t="s">
        <v>1329</v>
      </c>
      <c r="K1666" s="662" t="s">
        <v>1330</v>
      </c>
      <c r="L1666" s="664">
        <v>59.763921397123859</v>
      </c>
      <c r="M1666" s="664">
        <v>95</v>
      </c>
      <c r="N1666" s="665">
        <v>5677.5725327267664</v>
      </c>
    </row>
    <row r="1667" spans="1:14" ht="14.4" customHeight="1" x14ac:dyDescent="0.3">
      <c r="A1667" s="660" t="s">
        <v>586</v>
      </c>
      <c r="B1667" s="661" t="s">
        <v>587</v>
      </c>
      <c r="C1667" s="662" t="s">
        <v>602</v>
      </c>
      <c r="D1667" s="663" t="s">
        <v>4268</v>
      </c>
      <c r="E1667" s="662" t="s">
        <v>626</v>
      </c>
      <c r="F1667" s="663" t="s">
        <v>4273</v>
      </c>
      <c r="G1667" s="662" t="s">
        <v>665</v>
      </c>
      <c r="H1667" s="662" t="s">
        <v>1331</v>
      </c>
      <c r="I1667" s="662" t="s">
        <v>1332</v>
      </c>
      <c r="J1667" s="662" t="s">
        <v>1333</v>
      </c>
      <c r="K1667" s="662" t="s">
        <v>690</v>
      </c>
      <c r="L1667" s="664">
        <v>124.82258104040351</v>
      </c>
      <c r="M1667" s="664">
        <v>122</v>
      </c>
      <c r="N1667" s="665">
        <v>15228.354886929228</v>
      </c>
    </row>
    <row r="1668" spans="1:14" ht="14.4" customHeight="1" x14ac:dyDescent="0.3">
      <c r="A1668" s="660" t="s">
        <v>586</v>
      </c>
      <c r="B1668" s="661" t="s">
        <v>587</v>
      </c>
      <c r="C1668" s="662" t="s">
        <v>602</v>
      </c>
      <c r="D1668" s="663" t="s">
        <v>4268</v>
      </c>
      <c r="E1668" s="662" t="s">
        <v>626</v>
      </c>
      <c r="F1668" s="663" t="s">
        <v>4273</v>
      </c>
      <c r="G1668" s="662" t="s">
        <v>665</v>
      </c>
      <c r="H1668" s="662" t="s">
        <v>1334</v>
      </c>
      <c r="I1668" s="662" t="s">
        <v>1335</v>
      </c>
      <c r="J1668" s="662" t="s">
        <v>1336</v>
      </c>
      <c r="K1668" s="662" t="s">
        <v>1337</v>
      </c>
      <c r="L1668" s="664">
        <v>57.71993604675901</v>
      </c>
      <c r="M1668" s="664">
        <v>3</v>
      </c>
      <c r="N1668" s="665">
        <v>173.15980814027702</v>
      </c>
    </row>
    <row r="1669" spans="1:14" ht="14.4" customHeight="1" x14ac:dyDescent="0.3">
      <c r="A1669" s="660" t="s">
        <v>586</v>
      </c>
      <c r="B1669" s="661" t="s">
        <v>587</v>
      </c>
      <c r="C1669" s="662" t="s">
        <v>602</v>
      </c>
      <c r="D1669" s="663" t="s">
        <v>4268</v>
      </c>
      <c r="E1669" s="662" t="s">
        <v>626</v>
      </c>
      <c r="F1669" s="663" t="s">
        <v>4273</v>
      </c>
      <c r="G1669" s="662" t="s">
        <v>665</v>
      </c>
      <c r="H1669" s="662" t="s">
        <v>1354</v>
      </c>
      <c r="I1669" s="662" t="s">
        <v>1355</v>
      </c>
      <c r="J1669" s="662" t="s">
        <v>1356</v>
      </c>
      <c r="K1669" s="662" t="s">
        <v>1357</v>
      </c>
      <c r="L1669" s="664">
        <v>93.009634329808563</v>
      </c>
      <c r="M1669" s="664">
        <v>1</v>
      </c>
      <c r="N1669" s="665">
        <v>93.009634329808563</v>
      </c>
    </row>
    <row r="1670" spans="1:14" ht="14.4" customHeight="1" x14ac:dyDescent="0.3">
      <c r="A1670" s="660" t="s">
        <v>586</v>
      </c>
      <c r="B1670" s="661" t="s">
        <v>587</v>
      </c>
      <c r="C1670" s="662" t="s">
        <v>602</v>
      </c>
      <c r="D1670" s="663" t="s">
        <v>4268</v>
      </c>
      <c r="E1670" s="662" t="s">
        <v>626</v>
      </c>
      <c r="F1670" s="663" t="s">
        <v>4273</v>
      </c>
      <c r="G1670" s="662" t="s">
        <v>665</v>
      </c>
      <c r="H1670" s="662" t="s">
        <v>4018</v>
      </c>
      <c r="I1670" s="662" t="s">
        <v>4019</v>
      </c>
      <c r="J1670" s="662" t="s">
        <v>4020</v>
      </c>
      <c r="K1670" s="662" t="s">
        <v>4021</v>
      </c>
      <c r="L1670" s="664">
        <v>117.33000000000003</v>
      </c>
      <c r="M1670" s="664">
        <v>2</v>
      </c>
      <c r="N1670" s="665">
        <v>234.66000000000005</v>
      </c>
    </row>
    <row r="1671" spans="1:14" ht="14.4" customHeight="1" x14ac:dyDescent="0.3">
      <c r="A1671" s="660" t="s">
        <v>586</v>
      </c>
      <c r="B1671" s="661" t="s">
        <v>587</v>
      </c>
      <c r="C1671" s="662" t="s">
        <v>602</v>
      </c>
      <c r="D1671" s="663" t="s">
        <v>4268</v>
      </c>
      <c r="E1671" s="662" t="s">
        <v>626</v>
      </c>
      <c r="F1671" s="663" t="s">
        <v>4273</v>
      </c>
      <c r="G1671" s="662" t="s">
        <v>665</v>
      </c>
      <c r="H1671" s="662" t="s">
        <v>3429</v>
      </c>
      <c r="I1671" s="662" t="s">
        <v>3430</v>
      </c>
      <c r="J1671" s="662" t="s">
        <v>3431</v>
      </c>
      <c r="K1671" s="662" t="s">
        <v>2183</v>
      </c>
      <c r="L1671" s="664">
        <v>67.193333333333328</v>
      </c>
      <c r="M1671" s="664">
        <v>3</v>
      </c>
      <c r="N1671" s="665">
        <v>201.57999999999998</v>
      </c>
    </row>
    <row r="1672" spans="1:14" ht="14.4" customHeight="1" x14ac:dyDescent="0.3">
      <c r="A1672" s="660" t="s">
        <v>586</v>
      </c>
      <c r="B1672" s="661" t="s">
        <v>587</v>
      </c>
      <c r="C1672" s="662" t="s">
        <v>602</v>
      </c>
      <c r="D1672" s="663" t="s">
        <v>4268</v>
      </c>
      <c r="E1672" s="662" t="s">
        <v>626</v>
      </c>
      <c r="F1672" s="663" t="s">
        <v>4273</v>
      </c>
      <c r="G1672" s="662" t="s">
        <v>665</v>
      </c>
      <c r="H1672" s="662" t="s">
        <v>4022</v>
      </c>
      <c r="I1672" s="662" t="s">
        <v>4023</v>
      </c>
      <c r="J1672" s="662" t="s">
        <v>3775</v>
      </c>
      <c r="K1672" s="662" t="s">
        <v>1225</v>
      </c>
      <c r="L1672" s="664">
        <v>126.03020803239778</v>
      </c>
      <c r="M1672" s="664">
        <v>2</v>
      </c>
      <c r="N1672" s="665">
        <v>252.06041606479556</v>
      </c>
    </row>
    <row r="1673" spans="1:14" ht="14.4" customHeight="1" x14ac:dyDescent="0.3">
      <c r="A1673" s="660" t="s">
        <v>586</v>
      </c>
      <c r="B1673" s="661" t="s">
        <v>587</v>
      </c>
      <c r="C1673" s="662" t="s">
        <v>602</v>
      </c>
      <c r="D1673" s="663" t="s">
        <v>4268</v>
      </c>
      <c r="E1673" s="662" t="s">
        <v>626</v>
      </c>
      <c r="F1673" s="663" t="s">
        <v>4273</v>
      </c>
      <c r="G1673" s="662" t="s">
        <v>665</v>
      </c>
      <c r="H1673" s="662" t="s">
        <v>4024</v>
      </c>
      <c r="I1673" s="662" t="s">
        <v>4025</v>
      </c>
      <c r="J1673" s="662" t="s">
        <v>4026</v>
      </c>
      <c r="K1673" s="662" t="s">
        <v>4027</v>
      </c>
      <c r="L1673" s="664">
        <v>1713.5</v>
      </c>
      <c r="M1673" s="664">
        <v>11</v>
      </c>
      <c r="N1673" s="665">
        <v>18848.5</v>
      </c>
    </row>
    <row r="1674" spans="1:14" ht="14.4" customHeight="1" x14ac:dyDescent="0.3">
      <c r="A1674" s="660" t="s">
        <v>586</v>
      </c>
      <c r="B1674" s="661" t="s">
        <v>587</v>
      </c>
      <c r="C1674" s="662" t="s">
        <v>602</v>
      </c>
      <c r="D1674" s="663" t="s">
        <v>4268</v>
      </c>
      <c r="E1674" s="662" t="s">
        <v>626</v>
      </c>
      <c r="F1674" s="663" t="s">
        <v>4273</v>
      </c>
      <c r="G1674" s="662" t="s">
        <v>665</v>
      </c>
      <c r="H1674" s="662" t="s">
        <v>1361</v>
      </c>
      <c r="I1674" s="662" t="s">
        <v>1362</v>
      </c>
      <c r="J1674" s="662" t="s">
        <v>1363</v>
      </c>
      <c r="K1674" s="662" t="s">
        <v>1364</v>
      </c>
      <c r="L1674" s="664">
        <v>106.83865435721752</v>
      </c>
      <c r="M1674" s="664">
        <v>1</v>
      </c>
      <c r="N1674" s="665">
        <v>106.83865435721752</v>
      </c>
    </row>
    <row r="1675" spans="1:14" ht="14.4" customHeight="1" x14ac:dyDescent="0.3">
      <c r="A1675" s="660" t="s">
        <v>586</v>
      </c>
      <c r="B1675" s="661" t="s">
        <v>587</v>
      </c>
      <c r="C1675" s="662" t="s">
        <v>602</v>
      </c>
      <c r="D1675" s="663" t="s">
        <v>4268</v>
      </c>
      <c r="E1675" s="662" t="s">
        <v>626</v>
      </c>
      <c r="F1675" s="663" t="s">
        <v>4273</v>
      </c>
      <c r="G1675" s="662" t="s">
        <v>665</v>
      </c>
      <c r="H1675" s="662" t="s">
        <v>3436</v>
      </c>
      <c r="I1675" s="662" t="s">
        <v>3437</v>
      </c>
      <c r="J1675" s="662" t="s">
        <v>3438</v>
      </c>
      <c r="K1675" s="662" t="s">
        <v>3439</v>
      </c>
      <c r="L1675" s="664">
        <v>37.869884464065493</v>
      </c>
      <c r="M1675" s="664">
        <v>1</v>
      </c>
      <c r="N1675" s="665">
        <v>37.869884464065493</v>
      </c>
    </row>
    <row r="1676" spans="1:14" ht="14.4" customHeight="1" x14ac:dyDescent="0.3">
      <c r="A1676" s="660" t="s">
        <v>586</v>
      </c>
      <c r="B1676" s="661" t="s">
        <v>587</v>
      </c>
      <c r="C1676" s="662" t="s">
        <v>602</v>
      </c>
      <c r="D1676" s="663" t="s">
        <v>4268</v>
      </c>
      <c r="E1676" s="662" t="s">
        <v>626</v>
      </c>
      <c r="F1676" s="663" t="s">
        <v>4273</v>
      </c>
      <c r="G1676" s="662" t="s">
        <v>665</v>
      </c>
      <c r="H1676" s="662" t="s">
        <v>1395</v>
      </c>
      <c r="I1676" s="662" t="s">
        <v>1396</v>
      </c>
      <c r="J1676" s="662" t="s">
        <v>1397</v>
      </c>
      <c r="K1676" s="662" t="s">
        <v>1398</v>
      </c>
      <c r="L1676" s="664">
        <v>101.15035814982204</v>
      </c>
      <c r="M1676" s="664">
        <v>1</v>
      </c>
      <c r="N1676" s="665">
        <v>101.15035814982204</v>
      </c>
    </row>
    <row r="1677" spans="1:14" ht="14.4" customHeight="1" x14ac:dyDescent="0.3">
      <c r="A1677" s="660" t="s">
        <v>586</v>
      </c>
      <c r="B1677" s="661" t="s">
        <v>587</v>
      </c>
      <c r="C1677" s="662" t="s">
        <v>602</v>
      </c>
      <c r="D1677" s="663" t="s">
        <v>4268</v>
      </c>
      <c r="E1677" s="662" t="s">
        <v>626</v>
      </c>
      <c r="F1677" s="663" t="s">
        <v>4273</v>
      </c>
      <c r="G1677" s="662" t="s">
        <v>665</v>
      </c>
      <c r="H1677" s="662" t="s">
        <v>3447</v>
      </c>
      <c r="I1677" s="662" t="s">
        <v>3448</v>
      </c>
      <c r="J1677" s="662" t="s">
        <v>3449</v>
      </c>
      <c r="K1677" s="662" t="s">
        <v>3450</v>
      </c>
      <c r="L1677" s="664">
        <v>21.897267710021907</v>
      </c>
      <c r="M1677" s="664">
        <v>80</v>
      </c>
      <c r="N1677" s="665">
        <v>1751.7814168017526</v>
      </c>
    </row>
    <row r="1678" spans="1:14" ht="14.4" customHeight="1" x14ac:dyDescent="0.3">
      <c r="A1678" s="660" t="s">
        <v>586</v>
      </c>
      <c r="B1678" s="661" t="s">
        <v>587</v>
      </c>
      <c r="C1678" s="662" t="s">
        <v>602</v>
      </c>
      <c r="D1678" s="663" t="s">
        <v>4268</v>
      </c>
      <c r="E1678" s="662" t="s">
        <v>626</v>
      </c>
      <c r="F1678" s="663" t="s">
        <v>4273</v>
      </c>
      <c r="G1678" s="662" t="s">
        <v>665</v>
      </c>
      <c r="H1678" s="662" t="s">
        <v>1402</v>
      </c>
      <c r="I1678" s="662" t="s">
        <v>1403</v>
      </c>
      <c r="J1678" s="662" t="s">
        <v>856</v>
      </c>
      <c r="K1678" s="662" t="s">
        <v>1021</v>
      </c>
      <c r="L1678" s="664">
        <v>59.158928038809265</v>
      </c>
      <c r="M1678" s="664">
        <v>19</v>
      </c>
      <c r="N1678" s="665">
        <v>1124.019632737376</v>
      </c>
    </row>
    <row r="1679" spans="1:14" ht="14.4" customHeight="1" x14ac:dyDescent="0.3">
      <c r="A1679" s="660" t="s">
        <v>586</v>
      </c>
      <c r="B1679" s="661" t="s">
        <v>587</v>
      </c>
      <c r="C1679" s="662" t="s">
        <v>602</v>
      </c>
      <c r="D1679" s="663" t="s">
        <v>4268</v>
      </c>
      <c r="E1679" s="662" t="s">
        <v>626</v>
      </c>
      <c r="F1679" s="663" t="s">
        <v>4273</v>
      </c>
      <c r="G1679" s="662" t="s">
        <v>665</v>
      </c>
      <c r="H1679" s="662" t="s">
        <v>1408</v>
      </c>
      <c r="I1679" s="662" t="s">
        <v>1409</v>
      </c>
      <c r="J1679" s="662" t="s">
        <v>1410</v>
      </c>
      <c r="K1679" s="662" t="s">
        <v>1411</v>
      </c>
      <c r="L1679" s="664">
        <v>54.601137603310086</v>
      </c>
      <c r="M1679" s="664">
        <v>9</v>
      </c>
      <c r="N1679" s="665">
        <v>491.41023842979075</v>
      </c>
    </row>
    <row r="1680" spans="1:14" ht="14.4" customHeight="1" x14ac:dyDescent="0.3">
      <c r="A1680" s="660" t="s">
        <v>586</v>
      </c>
      <c r="B1680" s="661" t="s">
        <v>587</v>
      </c>
      <c r="C1680" s="662" t="s">
        <v>602</v>
      </c>
      <c r="D1680" s="663" t="s">
        <v>4268</v>
      </c>
      <c r="E1680" s="662" t="s">
        <v>626</v>
      </c>
      <c r="F1680" s="663" t="s">
        <v>4273</v>
      </c>
      <c r="G1680" s="662" t="s">
        <v>665</v>
      </c>
      <c r="H1680" s="662" t="s">
        <v>1412</v>
      </c>
      <c r="I1680" s="662" t="s">
        <v>1413</v>
      </c>
      <c r="J1680" s="662" t="s">
        <v>1414</v>
      </c>
      <c r="K1680" s="662" t="s">
        <v>1415</v>
      </c>
      <c r="L1680" s="664">
        <v>14.94941341477001</v>
      </c>
      <c r="M1680" s="664">
        <v>53</v>
      </c>
      <c r="N1680" s="665">
        <v>792.31891098281051</v>
      </c>
    </row>
    <row r="1681" spans="1:14" ht="14.4" customHeight="1" x14ac:dyDescent="0.3">
      <c r="A1681" s="660" t="s">
        <v>586</v>
      </c>
      <c r="B1681" s="661" t="s">
        <v>587</v>
      </c>
      <c r="C1681" s="662" t="s">
        <v>602</v>
      </c>
      <c r="D1681" s="663" t="s">
        <v>4268</v>
      </c>
      <c r="E1681" s="662" t="s">
        <v>626</v>
      </c>
      <c r="F1681" s="663" t="s">
        <v>4273</v>
      </c>
      <c r="G1681" s="662" t="s">
        <v>665</v>
      </c>
      <c r="H1681" s="662" t="s">
        <v>1416</v>
      </c>
      <c r="I1681" s="662" t="s">
        <v>1417</v>
      </c>
      <c r="J1681" s="662" t="s">
        <v>1418</v>
      </c>
      <c r="K1681" s="662" t="s">
        <v>1419</v>
      </c>
      <c r="L1681" s="664">
        <v>9.7745929919405743</v>
      </c>
      <c r="M1681" s="664">
        <v>57</v>
      </c>
      <c r="N1681" s="665">
        <v>557.15180054061273</v>
      </c>
    </row>
    <row r="1682" spans="1:14" ht="14.4" customHeight="1" x14ac:dyDescent="0.3">
      <c r="A1682" s="660" t="s">
        <v>586</v>
      </c>
      <c r="B1682" s="661" t="s">
        <v>587</v>
      </c>
      <c r="C1682" s="662" t="s">
        <v>602</v>
      </c>
      <c r="D1682" s="663" t="s">
        <v>4268</v>
      </c>
      <c r="E1682" s="662" t="s">
        <v>626</v>
      </c>
      <c r="F1682" s="663" t="s">
        <v>4273</v>
      </c>
      <c r="G1682" s="662" t="s">
        <v>665</v>
      </c>
      <c r="H1682" s="662" t="s">
        <v>1448</v>
      </c>
      <c r="I1682" s="662" t="s">
        <v>1449</v>
      </c>
      <c r="J1682" s="662" t="s">
        <v>1450</v>
      </c>
      <c r="K1682" s="662" t="s">
        <v>1451</v>
      </c>
      <c r="L1682" s="664">
        <v>58.726683176309336</v>
      </c>
      <c r="M1682" s="664">
        <v>12</v>
      </c>
      <c r="N1682" s="665">
        <v>704.72019811571204</v>
      </c>
    </row>
    <row r="1683" spans="1:14" ht="14.4" customHeight="1" x14ac:dyDescent="0.3">
      <c r="A1683" s="660" t="s">
        <v>586</v>
      </c>
      <c r="B1683" s="661" t="s">
        <v>587</v>
      </c>
      <c r="C1683" s="662" t="s">
        <v>602</v>
      </c>
      <c r="D1683" s="663" t="s">
        <v>4268</v>
      </c>
      <c r="E1683" s="662" t="s">
        <v>626</v>
      </c>
      <c r="F1683" s="663" t="s">
        <v>4273</v>
      </c>
      <c r="G1683" s="662" t="s">
        <v>665</v>
      </c>
      <c r="H1683" s="662" t="s">
        <v>3189</v>
      </c>
      <c r="I1683" s="662" t="s">
        <v>237</v>
      </c>
      <c r="J1683" s="662" t="s">
        <v>3190</v>
      </c>
      <c r="K1683" s="662"/>
      <c r="L1683" s="664">
        <v>71.583499999999972</v>
      </c>
      <c r="M1683" s="664">
        <v>1</v>
      </c>
      <c r="N1683" s="665">
        <v>71.583499999999972</v>
      </c>
    </row>
    <row r="1684" spans="1:14" ht="14.4" customHeight="1" x14ac:dyDescent="0.3">
      <c r="A1684" s="660" t="s">
        <v>586</v>
      </c>
      <c r="B1684" s="661" t="s">
        <v>587</v>
      </c>
      <c r="C1684" s="662" t="s">
        <v>602</v>
      </c>
      <c r="D1684" s="663" t="s">
        <v>4268</v>
      </c>
      <c r="E1684" s="662" t="s">
        <v>626</v>
      </c>
      <c r="F1684" s="663" t="s">
        <v>4273</v>
      </c>
      <c r="G1684" s="662" t="s">
        <v>665</v>
      </c>
      <c r="H1684" s="662" t="s">
        <v>1461</v>
      </c>
      <c r="I1684" s="662" t="s">
        <v>1462</v>
      </c>
      <c r="J1684" s="662" t="s">
        <v>697</v>
      </c>
      <c r="K1684" s="662" t="s">
        <v>1463</v>
      </c>
      <c r="L1684" s="664">
        <v>51.126585010697703</v>
      </c>
      <c r="M1684" s="664">
        <v>12</v>
      </c>
      <c r="N1684" s="665">
        <v>613.5190201283724</v>
      </c>
    </row>
    <row r="1685" spans="1:14" ht="14.4" customHeight="1" x14ac:dyDescent="0.3">
      <c r="A1685" s="660" t="s">
        <v>586</v>
      </c>
      <c r="B1685" s="661" t="s">
        <v>587</v>
      </c>
      <c r="C1685" s="662" t="s">
        <v>602</v>
      </c>
      <c r="D1685" s="663" t="s">
        <v>4268</v>
      </c>
      <c r="E1685" s="662" t="s">
        <v>626</v>
      </c>
      <c r="F1685" s="663" t="s">
        <v>4273</v>
      </c>
      <c r="G1685" s="662" t="s">
        <v>665</v>
      </c>
      <c r="H1685" s="662" t="s">
        <v>1464</v>
      </c>
      <c r="I1685" s="662" t="s">
        <v>1465</v>
      </c>
      <c r="J1685" s="662" t="s">
        <v>750</v>
      </c>
      <c r="K1685" s="662" t="s">
        <v>1466</v>
      </c>
      <c r="L1685" s="664">
        <v>147.9683102371996</v>
      </c>
      <c r="M1685" s="664">
        <v>6</v>
      </c>
      <c r="N1685" s="665">
        <v>887.80986142319762</v>
      </c>
    </row>
    <row r="1686" spans="1:14" ht="14.4" customHeight="1" x14ac:dyDescent="0.3">
      <c r="A1686" s="660" t="s">
        <v>586</v>
      </c>
      <c r="B1686" s="661" t="s">
        <v>587</v>
      </c>
      <c r="C1686" s="662" t="s">
        <v>602</v>
      </c>
      <c r="D1686" s="663" t="s">
        <v>4268</v>
      </c>
      <c r="E1686" s="662" t="s">
        <v>626</v>
      </c>
      <c r="F1686" s="663" t="s">
        <v>4273</v>
      </c>
      <c r="G1686" s="662" t="s">
        <v>665</v>
      </c>
      <c r="H1686" s="662" t="s">
        <v>4028</v>
      </c>
      <c r="I1686" s="662" t="s">
        <v>237</v>
      </c>
      <c r="J1686" s="662" t="s">
        <v>4029</v>
      </c>
      <c r="K1686" s="662" t="s">
        <v>4030</v>
      </c>
      <c r="L1686" s="664">
        <v>43.52176</v>
      </c>
      <c r="M1686" s="664">
        <v>1</v>
      </c>
      <c r="N1686" s="665">
        <v>43.52176</v>
      </c>
    </row>
    <row r="1687" spans="1:14" ht="14.4" customHeight="1" x14ac:dyDescent="0.3">
      <c r="A1687" s="660" t="s">
        <v>586</v>
      </c>
      <c r="B1687" s="661" t="s">
        <v>587</v>
      </c>
      <c r="C1687" s="662" t="s">
        <v>602</v>
      </c>
      <c r="D1687" s="663" t="s">
        <v>4268</v>
      </c>
      <c r="E1687" s="662" t="s">
        <v>626</v>
      </c>
      <c r="F1687" s="663" t="s">
        <v>4273</v>
      </c>
      <c r="G1687" s="662" t="s">
        <v>665</v>
      </c>
      <c r="H1687" s="662" t="s">
        <v>1471</v>
      </c>
      <c r="I1687" s="662" t="s">
        <v>1471</v>
      </c>
      <c r="J1687" s="662" t="s">
        <v>670</v>
      </c>
      <c r="K1687" s="662" t="s">
        <v>1472</v>
      </c>
      <c r="L1687" s="664">
        <v>300.14991753734682</v>
      </c>
      <c r="M1687" s="664">
        <v>265</v>
      </c>
      <c r="N1687" s="665">
        <v>79539.728147396905</v>
      </c>
    </row>
    <row r="1688" spans="1:14" ht="14.4" customHeight="1" x14ac:dyDescent="0.3">
      <c r="A1688" s="660" t="s">
        <v>586</v>
      </c>
      <c r="B1688" s="661" t="s">
        <v>587</v>
      </c>
      <c r="C1688" s="662" t="s">
        <v>602</v>
      </c>
      <c r="D1688" s="663" t="s">
        <v>4268</v>
      </c>
      <c r="E1688" s="662" t="s">
        <v>626</v>
      </c>
      <c r="F1688" s="663" t="s">
        <v>4273</v>
      </c>
      <c r="G1688" s="662" t="s">
        <v>665</v>
      </c>
      <c r="H1688" s="662" t="s">
        <v>1476</v>
      </c>
      <c r="I1688" s="662" t="s">
        <v>1476</v>
      </c>
      <c r="J1688" s="662" t="s">
        <v>1477</v>
      </c>
      <c r="K1688" s="662" t="s">
        <v>1478</v>
      </c>
      <c r="L1688" s="664">
        <v>67.540000000000006</v>
      </c>
      <c r="M1688" s="664">
        <v>20</v>
      </c>
      <c r="N1688" s="665">
        <v>1350.8000000000002</v>
      </c>
    </row>
    <row r="1689" spans="1:14" ht="14.4" customHeight="1" x14ac:dyDescent="0.3">
      <c r="A1689" s="660" t="s">
        <v>586</v>
      </c>
      <c r="B1689" s="661" t="s">
        <v>587</v>
      </c>
      <c r="C1689" s="662" t="s">
        <v>602</v>
      </c>
      <c r="D1689" s="663" t="s">
        <v>4268</v>
      </c>
      <c r="E1689" s="662" t="s">
        <v>626</v>
      </c>
      <c r="F1689" s="663" t="s">
        <v>4273</v>
      </c>
      <c r="G1689" s="662" t="s">
        <v>665</v>
      </c>
      <c r="H1689" s="662" t="s">
        <v>3465</v>
      </c>
      <c r="I1689" s="662" t="s">
        <v>3466</v>
      </c>
      <c r="J1689" s="662" t="s">
        <v>3467</v>
      </c>
      <c r="K1689" s="662" t="s">
        <v>721</v>
      </c>
      <c r="L1689" s="664">
        <v>41.48</v>
      </c>
      <c r="M1689" s="664">
        <v>2</v>
      </c>
      <c r="N1689" s="665">
        <v>82.96</v>
      </c>
    </row>
    <row r="1690" spans="1:14" ht="14.4" customHeight="1" x14ac:dyDescent="0.3">
      <c r="A1690" s="660" t="s">
        <v>586</v>
      </c>
      <c r="B1690" s="661" t="s">
        <v>587</v>
      </c>
      <c r="C1690" s="662" t="s">
        <v>602</v>
      </c>
      <c r="D1690" s="663" t="s">
        <v>4268</v>
      </c>
      <c r="E1690" s="662" t="s">
        <v>626</v>
      </c>
      <c r="F1690" s="663" t="s">
        <v>4273</v>
      </c>
      <c r="G1690" s="662" t="s">
        <v>665</v>
      </c>
      <c r="H1690" s="662" t="s">
        <v>1482</v>
      </c>
      <c r="I1690" s="662" t="s">
        <v>1483</v>
      </c>
      <c r="J1690" s="662" t="s">
        <v>1484</v>
      </c>
      <c r="K1690" s="662" t="s">
        <v>1485</v>
      </c>
      <c r="L1690" s="664">
        <v>63.876666666666658</v>
      </c>
      <c r="M1690" s="664">
        <v>6</v>
      </c>
      <c r="N1690" s="665">
        <v>383.25999999999993</v>
      </c>
    </row>
    <row r="1691" spans="1:14" ht="14.4" customHeight="1" x14ac:dyDescent="0.3">
      <c r="A1691" s="660" t="s">
        <v>586</v>
      </c>
      <c r="B1691" s="661" t="s">
        <v>587</v>
      </c>
      <c r="C1691" s="662" t="s">
        <v>602</v>
      </c>
      <c r="D1691" s="663" t="s">
        <v>4268</v>
      </c>
      <c r="E1691" s="662" t="s">
        <v>626</v>
      </c>
      <c r="F1691" s="663" t="s">
        <v>4273</v>
      </c>
      <c r="G1691" s="662" t="s">
        <v>665</v>
      </c>
      <c r="H1691" s="662" t="s">
        <v>1486</v>
      </c>
      <c r="I1691" s="662" t="s">
        <v>1487</v>
      </c>
      <c r="J1691" s="662" t="s">
        <v>1488</v>
      </c>
      <c r="K1691" s="662" t="s">
        <v>1489</v>
      </c>
      <c r="L1691" s="664">
        <v>266.56999999999994</v>
      </c>
      <c r="M1691" s="664">
        <v>7</v>
      </c>
      <c r="N1691" s="665">
        <v>1865.9899999999996</v>
      </c>
    </row>
    <row r="1692" spans="1:14" ht="14.4" customHeight="1" x14ac:dyDescent="0.3">
      <c r="A1692" s="660" t="s">
        <v>586</v>
      </c>
      <c r="B1692" s="661" t="s">
        <v>587</v>
      </c>
      <c r="C1692" s="662" t="s">
        <v>602</v>
      </c>
      <c r="D1692" s="663" t="s">
        <v>4268</v>
      </c>
      <c r="E1692" s="662" t="s">
        <v>626</v>
      </c>
      <c r="F1692" s="663" t="s">
        <v>4273</v>
      </c>
      <c r="G1692" s="662" t="s">
        <v>665</v>
      </c>
      <c r="H1692" s="662" t="s">
        <v>1490</v>
      </c>
      <c r="I1692" s="662" t="s">
        <v>1491</v>
      </c>
      <c r="J1692" s="662" t="s">
        <v>1492</v>
      </c>
      <c r="K1692" s="662" t="s">
        <v>1493</v>
      </c>
      <c r="L1692" s="664">
        <v>389.29036858792199</v>
      </c>
      <c r="M1692" s="664">
        <v>8</v>
      </c>
      <c r="N1692" s="665">
        <v>3114.3229487033759</v>
      </c>
    </row>
    <row r="1693" spans="1:14" ht="14.4" customHeight="1" x14ac:dyDescent="0.3">
      <c r="A1693" s="660" t="s">
        <v>586</v>
      </c>
      <c r="B1693" s="661" t="s">
        <v>587</v>
      </c>
      <c r="C1693" s="662" t="s">
        <v>602</v>
      </c>
      <c r="D1693" s="663" t="s">
        <v>4268</v>
      </c>
      <c r="E1693" s="662" t="s">
        <v>626</v>
      </c>
      <c r="F1693" s="663" t="s">
        <v>4273</v>
      </c>
      <c r="G1693" s="662" t="s">
        <v>665</v>
      </c>
      <c r="H1693" s="662" t="s">
        <v>4031</v>
      </c>
      <c r="I1693" s="662" t="s">
        <v>4032</v>
      </c>
      <c r="J1693" s="662" t="s">
        <v>3449</v>
      </c>
      <c r="K1693" s="662" t="s">
        <v>2806</v>
      </c>
      <c r="L1693" s="664">
        <v>23.079988876248237</v>
      </c>
      <c r="M1693" s="664">
        <v>96</v>
      </c>
      <c r="N1693" s="665">
        <v>2215.6789321198307</v>
      </c>
    </row>
    <row r="1694" spans="1:14" ht="14.4" customHeight="1" x14ac:dyDescent="0.3">
      <c r="A1694" s="660" t="s">
        <v>586</v>
      </c>
      <c r="B1694" s="661" t="s">
        <v>587</v>
      </c>
      <c r="C1694" s="662" t="s">
        <v>602</v>
      </c>
      <c r="D1694" s="663" t="s">
        <v>4268</v>
      </c>
      <c r="E1694" s="662" t="s">
        <v>626</v>
      </c>
      <c r="F1694" s="663" t="s">
        <v>4273</v>
      </c>
      <c r="G1694" s="662" t="s">
        <v>665</v>
      </c>
      <c r="H1694" s="662" t="s">
        <v>1502</v>
      </c>
      <c r="I1694" s="662" t="s">
        <v>1503</v>
      </c>
      <c r="J1694" s="662" t="s">
        <v>1504</v>
      </c>
      <c r="K1694" s="662" t="s">
        <v>1505</v>
      </c>
      <c r="L1694" s="664">
        <v>1095.7798990150272</v>
      </c>
      <c r="M1694" s="664">
        <v>64</v>
      </c>
      <c r="N1694" s="665">
        <v>70129.913536961743</v>
      </c>
    </row>
    <row r="1695" spans="1:14" ht="14.4" customHeight="1" x14ac:dyDescent="0.3">
      <c r="A1695" s="660" t="s">
        <v>586</v>
      </c>
      <c r="B1695" s="661" t="s">
        <v>587</v>
      </c>
      <c r="C1695" s="662" t="s">
        <v>602</v>
      </c>
      <c r="D1695" s="663" t="s">
        <v>4268</v>
      </c>
      <c r="E1695" s="662" t="s">
        <v>626</v>
      </c>
      <c r="F1695" s="663" t="s">
        <v>4273</v>
      </c>
      <c r="G1695" s="662" t="s">
        <v>665</v>
      </c>
      <c r="H1695" s="662" t="s">
        <v>1510</v>
      </c>
      <c r="I1695" s="662" t="s">
        <v>1511</v>
      </c>
      <c r="J1695" s="662" t="s">
        <v>1512</v>
      </c>
      <c r="K1695" s="662" t="s">
        <v>1513</v>
      </c>
      <c r="L1695" s="664">
        <v>20.126586032184214</v>
      </c>
      <c r="M1695" s="664">
        <v>28</v>
      </c>
      <c r="N1695" s="665">
        <v>563.54440890115802</v>
      </c>
    </row>
    <row r="1696" spans="1:14" ht="14.4" customHeight="1" x14ac:dyDescent="0.3">
      <c r="A1696" s="660" t="s">
        <v>586</v>
      </c>
      <c r="B1696" s="661" t="s">
        <v>587</v>
      </c>
      <c r="C1696" s="662" t="s">
        <v>602</v>
      </c>
      <c r="D1696" s="663" t="s">
        <v>4268</v>
      </c>
      <c r="E1696" s="662" t="s">
        <v>626</v>
      </c>
      <c r="F1696" s="663" t="s">
        <v>4273</v>
      </c>
      <c r="G1696" s="662" t="s">
        <v>665</v>
      </c>
      <c r="H1696" s="662" t="s">
        <v>3468</v>
      </c>
      <c r="I1696" s="662" t="s">
        <v>3469</v>
      </c>
      <c r="J1696" s="662" t="s">
        <v>1484</v>
      </c>
      <c r="K1696" s="662" t="s">
        <v>3470</v>
      </c>
      <c r="L1696" s="664">
        <v>56.700477798734859</v>
      </c>
      <c r="M1696" s="664">
        <v>3</v>
      </c>
      <c r="N1696" s="665">
        <v>170.10143339620458</v>
      </c>
    </row>
    <row r="1697" spans="1:14" ht="14.4" customHeight="1" x14ac:dyDescent="0.3">
      <c r="A1697" s="660" t="s">
        <v>586</v>
      </c>
      <c r="B1697" s="661" t="s">
        <v>587</v>
      </c>
      <c r="C1697" s="662" t="s">
        <v>602</v>
      </c>
      <c r="D1697" s="663" t="s">
        <v>4268</v>
      </c>
      <c r="E1697" s="662" t="s">
        <v>626</v>
      </c>
      <c r="F1697" s="663" t="s">
        <v>4273</v>
      </c>
      <c r="G1697" s="662" t="s">
        <v>665</v>
      </c>
      <c r="H1697" s="662" t="s">
        <v>4033</v>
      </c>
      <c r="I1697" s="662" t="s">
        <v>4034</v>
      </c>
      <c r="J1697" s="662" t="s">
        <v>4035</v>
      </c>
      <c r="K1697" s="662" t="s">
        <v>4036</v>
      </c>
      <c r="L1697" s="664">
        <v>190.46754379497901</v>
      </c>
      <c r="M1697" s="664">
        <v>32</v>
      </c>
      <c r="N1697" s="665">
        <v>6094.9614014393283</v>
      </c>
    </row>
    <row r="1698" spans="1:14" ht="14.4" customHeight="1" x14ac:dyDescent="0.3">
      <c r="A1698" s="660" t="s">
        <v>586</v>
      </c>
      <c r="B1698" s="661" t="s">
        <v>587</v>
      </c>
      <c r="C1698" s="662" t="s">
        <v>602</v>
      </c>
      <c r="D1698" s="663" t="s">
        <v>4268</v>
      </c>
      <c r="E1698" s="662" t="s">
        <v>626</v>
      </c>
      <c r="F1698" s="663" t="s">
        <v>4273</v>
      </c>
      <c r="G1698" s="662" t="s">
        <v>665</v>
      </c>
      <c r="H1698" s="662" t="s">
        <v>1518</v>
      </c>
      <c r="I1698" s="662" t="s">
        <v>1519</v>
      </c>
      <c r="J1698" s="662" t="s">
        <v>1520</v>
      </c>
      <c r="K1698" s="662" t="s">
        <v>1521</v>
      </c>
      <c r="L1698" s="664">
        <v>128.47094449429474</v>
      </c>
      <c r="M1698" s="664">
        <v>4</v>
      </c>
      <c r="N1698" s="665">
        <v>513.88377797717897</v>
      </c>
    </row>
    <row r="1699" spans="1:14" ht="14.4" customHeight="1" x14ac:dyDescent="0.3">
      <c r="A1699" s="660" t="s">
        <v>586</v>
      </c>
      <c r="B1699" s="661" t="s">
        <v>587</v>
      </c>
      <c r="C1699" s="662" t="s">
        <v>602</v>
      </c>
      <c r="D1699" s="663" t="s">
        <v>4268</v>
      </c>
      <c r="E1699" s="662" t="s">
        <v>626</v>
      </c>
      <c r="F1699" s="663" t="s">
        <v>4273</v>
      </c>
      <c r="G1699" s="662" t="s">
        <v>665</v>
      </c>
      <c r="H1699" s="662" t="s">
        <v>3198</v>
      </c>
      <c r="I1699" s="662" t="s">
        <v>3199</v>
      </c>
      <c r="J1699" s="662" t="s">
        <v>1533</v>
      </c>
      <c r="K1699" s="662" t="s">
        <v>1791</v>
      </c>
      <c r="L1699" s="664">
        <v>246.33</v>
      </c>
      <c r="M1699" s="664">
        <v>1</v>
      </c>
      <c r="N1699" s="665">
        <v>246.33</v>
      </c>
    </row>
    <row r="1700" spans="1:14" ht="14.4" customHeight="1" x14ac:dyDescent="0.3">
      <c r="A1700" s="660" t="s">
        <v>586</v>
      </c>
      <c r="B1700" s="661" t="s">
        <v>587</v>
      </c>
      <c r="C1700" s="662" t="s">
        <v>602</v>
      </c>
      <c r="D1700" s="663" t="s">
        <v>4268</v>
      </c>
      <c r="E1700" s="662" t="s">
        <v>626</v>
      </c>
      <c r="F1700" s="663" t="s">
        <v>4273</v>
      </c>
      <c r="G1700" s="662" t="s">
        <v>665</v>
      </c>
      <c r="H1700" s="662" t="s">
        <v>1539</v>
      </c>
      <c r="I1700" s="662" t="s">
        <v>237</v>
      </c>
      <c r="J1700" s="662" t="s">
        <v>1540</v>
      </c>
      <c r="K1700" s="662"/>
      <c r="L1700" s="664">
        <v>113.88759846426838</v>
      </c>
      <c r="M1700" s="664">
        <v>3</v>
      </c>
      <c r="N1700" s="665">
        <v>341.66279539280515</v>
      </c>
    </row>
    <row r="1701" spans="1:14" ht="14.4" customHeight="1" x14ac:dyDescent="0.3">
      <c r="A1701" s="660" t="s">
        <v>586</v>
      </c>
      <c r="B1701" s="661" t="s">
        <v>587</v>
      </c>
      <c r="C1701" s="662" t="s">
        <v>602</v>
      </c>
      <c r="D1701" s="663" t="s">
        <v>4268</v>
      </c>
      <c r="E1701" s="662" t="s">
        <v>626</v>
      </c>
      <c r="F1701" s="663" t="s">
        <v>4273</v>
      </c>
      <c r="G1701" s="662" t="s">
        <v>665</v>
      </c>
      <c r="H1701" s="662" t="s">
        <v>1544</v>
      </c>
      <c r="I1701" s="662" t="s">
        <v>1545</v>
      </c>
      <c r="J1701" s="662" t="s">
        <v>1329</v>
      </c>
      <c r="K1701" s="662" t="s">
        <v>1546</v>
      </c>
      <c r="L1701" s="664">
        <v>59.435776344383413</v>
      </c>
      <c r="M1701" s="664">
        <v>27</v>
      </c>
      <c r="N1701" s="665">
        <v>1604.7659612983521</v>
      </c>
    </row>
    <row r="1702" spans="1:14" ht="14.4" customHeight="1" x14ac:dyDescent="0.3">
      <c r="A1702" s="660" t="s">
        <v>586</v>
      </c>
      <c r="B1702" s="661" t="s">
        <v>587</v>
      </c>
      <c r="C1702" s="662" t="s">
        <v>602</v>
      </c>
      <c r="D1702" s="663" t="s">
        <v>4268</v>
      </c>
      <c r="E1702" s="662" t="s">
        <v>626</v>
      </c>
      <c r="F1702" s="663" t="s">
        <v>4273</v>
      </c>
      <c r="G1702" s="662" t="s">
        <v>665</v>
      </c>
      <c r="H1702" s="662" t="s">
        <v>3487</v>
      </c>
      <c r="I1702" s="662" t="s">
        <v>3488</v>
      </c>
      <c r="J1702" s="662" t="s">
        <v>3489</v>
      </c>
      <c r="K1702" s="662" t="s">
        <v>3490</v>
      </c>
      <c r="L1702" s="664">
        <v>29.09991004910184</v>
      </c>
      <c r="M1702" s="664">
        <v>1</v>
      </c>
      <c r="N1702" s="665">
        <v>29.09991004910184</v>
      </c>
    </row>
    <row r="1703" spans="1:14" ht="14.4" customHeight="1" x14ac:dyDescent="0.3">
      <c r="A1703" s="660" t="s">
        <v>586</v>
      </c>
      <c r="B1703" s="661" t="s">
        <v>587</v>
      </c>
      <c r="C1703" s="662" t="s">
        <v>602</v>
      </c>
      <c r="D1703" s="663" t="s">
        <v>4268</v>
      </c>
      <c r="E1703" s="662" t="s">
        <v>626</v>
      </c>
      <c r="F1703" s="663" t="s">
        <v>4273</v>
      </c>
      <c r="G1703" s="662" t="s">
        <v>665</v>
      </c>
      <c r="H1703" s="662" t="s">
        <v>1550</v>
      </c>
      <c r="I1703" s="662" t="s">
        <v>1551</v>
      </c>
      <c r="J1703" s="662" t="s">
        <v>1552</v>
      </c>
      <c r="K1703" s="662" t="s">
        <v>1553</v>
      </c>
      <c r="L1703" s="664">
        <v>305.72057892419275</v>
      </c>
      <c r="M1703" s="664">
        <v>2</v>
      </c>
      <c r="N1703" s="665">
        <v>611.4411578483855</v>
      </c>
    </row>
    <row r="1704" spans="1:14" ht="14.4" customHeight="1" x14ac:dyDescent="0.3">
      <c r="A1704" s="660" t="s">
        <v>586</v>
      </c>
      <c r="B1704" s="661" t="s">
        <v>587</v>
      </c>
      <c r="C1704" s="662" t="s">
        <v>602</v>
      </c>
      <c r="D1704" s="663" t="s">
        <v>4268</v>
      </c>
      <c r="E1704" s="662" t="s">
        <v>626</v>
      </c>
      <c r="F1704" s="663" t="s">
        <v>4273</v>
      </c>
      <c r="G1704" s="662" t="s">
        <v>665</v>
      </c>
      <c r="H1704" s="662" t="s">
        <v>1558</v>
      </c>
      <c r="I1704" s="662" t="s">
        <v>1559</v>
      </c>
      <c r="J1704" s="662" t="s">
        <v>1560</v>
      </c>
      <c r="K1704" s="662" t="s">
        <v>1561</v>
      </c>
      <c r="L1704" s="664">
        <v>109.37954851484966</v>
      </c>
      <c r="M1704" s="664">
        <v>255</v>
      </c>
      <c r="N1704" s="665">
        <v>27891.784871286662</v>
      </c>
    </row>
    <row r="1705" spans="1:14" ht="14.4" customHeight="1" x14ac:dyDescent="0.3">
      <c r="A1705" s="660" t="s">
        <v>586</v>
      </c>
      <c r="B1705" s="661" t="s">
        <v>587</v>
      </c>
      <c r="C1705" s="662" t="s">
        <v>602</v>
      </c>
      <c r="D1705" s="663" t="s">
        <v>4268</v>
      </c>
      <c r="E1705" s="662" t="s">
        <v>626</v>
      </c>
      <c r="F1705" s="663" t="s">
        <v>4273</v>
      </c>
      <c r="G1705" s="662" t="s">
        <v>665</v>
      </c>
      <c r="H1705" s="662" t="s">
        <v>1562</v>
      </c>
      <c r="I1705" s="662" t="s">
        <v>1563</v>
      </c>
      <c r="J1705" s="662" t="s">
        <v>1564</v>
      </c>
      <c r="K1705" s="662" t="s">
        <v>1565</v>
      </c>
      <c r="L1705" s="664">
        <v>3786.72</v>
      </c>
      <c r="M1705" s="664">
        <v>1</v>
      </c>
      <c r="N1705" s="665">
        <v>3786.72</v>
      </c>
    </row>
    <row r="1706" spans="1:14" ht="14.4" customHeight="1" x14ac:dyDescent="0.3">
      <c r="A1706" s="660" t="s">
        <v>586</v>
      </c>
      <c r="B1706" s="661" t="s">
        <v>587</v>
      </c>
      <c r="C1706" s="662" t="s">
        <v>602</v>
      </c>
      <c r="D1706" s="663" t="s">
        <v>4268</v>
      </c>
      <c r="E1706" s="662" t="s">
        <v>626</v>
      </c>
      <c r="F1706" s="663" t="s">
        <v>4273</v>
      </c>
      <c r="G1706" s="662" t="s">
        <v>665</v>
      </c>
      <c r="H1706" s="662" t="s">
        <v>1592</v>
      </c>
      <c r="I1706" s="662" t="s">
        <v>1593</v>
      </c>
      <c r="J1706" s="662" t="s">
        <v>1594</v>
      </c>
      <c r="K1706" s="662" t="s">
        <v>747</v>
      </c>
      <c r="L1706" s="664">
        <v>110.5</v>
      </c>
      <c r="M1706" s="664">
        <v>2</v>
      </c>
      <c r="N1706" s="665">
        <v>221</v>
      </c>
    </row>
    <row r="1707" spans="1:14" ht="14.4" customHeight="1" x14ac:dyDescent="0.3">
      <c r="A1707" s="660" t="s">
        <v>586</v>
      </c>
      <c r="B1707" s="661" t="s">
        <v>587</v>
      </c>
      <c r="C1707" s="662" t="s">
        <v>602</v>
      </c>
      <c r="D1707" s="663" t="s">
        <v>4268</v>
      </c>
      <c r="E1707" s="662" t="s">
        <v>626</v>
      </c>
      <c r="F1707" s="663" t="s">
        <v>4273</v>
      </c>
      <c r="G1707" s="662" t="s">
        <v>665</v>
      </c>
      <c r="H1707" s="662" t="s">
        <v>4037</v>
      </c>
      <c r="I1707" s="662" t="s">
        <v>4038</v>
      </c>
      <c r="J1707" s="662" t="s">
        <v>4039</v>
      </c>
      <c r="K1707" s="662" t="s">
        <v>4040</v>
      </c>
      <c r="L1707" s="664">
        <v>70.359949715877889</v>
      </c>
      <c r="M1707" s="664">
        <v>3</v>
      </c>
      <c r="N1707" s="665">
        <v>211.07984914763367</v>
      </c>
    </row>
    <row r="1708" spans="1:14" ht="14.4" customHeight="1" x14ac:dyDescent="0.3">
      <c r="A1708" s="660" t="s">
        <v>586</v>
      </c>
      <c r="B1708" s="661" t="s">
        <v>587</v>
      </c>
      <c r="C1708" s="662" t="s">
        <v>602</v>
      </c>
      <c r="D1708" s="663" t="s">
        <v>4268</v>
      </c>
      <c r="E1708" s="662" t="s">
        <v>626</v>
      </c>
      <c r="F1708" s="663" t="s">
        <v>4273</v>
      </c>
      <c r="G1708" s="662" t="s">
        <v>665</v>
      </c>
      <c r="H1708" s="662" t="s">
        <v>1619</v>
      </c>
      <c r="I1708" s="662" t="s">
        <v>237</v>
      </c>
      <c r="J1708" s="662" t="s">
        <v>1620</v>
      </c>
      <c r="K1708" s="662" t="s">
        <v>1621</v>
      </c>
      <c r="L1708" s="664">
        <v>23.7</v>
      </c>
      <c r="M1708" s="664">
        <v>12</v>
      </c>
      <c r="N1708" s="665">
        <v>284.39999999999998</v>
      </c>
    </row>
    <row r="1709" spans="1:14" ht="14.4" customHeight="1" x14ac:dyDescent="0.3">
      <c r="A1709" s="660" t="s">
        <v>586</v>
      </c>
      <c r="B1709" s="661" t="s">
        <v>587</v>
      </c>
      <c r="C1709" s="662" t="s">
        <v>602</v>
      </c>
      <c r="D1709" s="663" t="s">
        <v>4268</v>
      </c>
      <c r="E1709" s="662" t="s">
        <v>626</v>
      </c>
      <c r="F1709" s="663" t="s">
        <v>4273</v>
      </c>
      <c r="G1709" s="662" t="s">
        <v>665</v>
      </c>
      <c r="H1709" s="662" t="s">
        <v>3503</v>
      </c>
      <c r="I1709" s="662" t="s">
        <v>237</v>
      </c>
      <c r="J1709" s="662" t="s">
        <v>3504</v>
      </c>
      <c r="K1709" s="662"/>
      <c r="L1709" s="664">
        <v>123.14853646647944</v>
      </c>
      <c r="M1709" s="664">
        <v>2</v>
      </c>
      <c r="N1709" s="665">
        <v>246.29707293295888</v>
      </c>
    </row>
    <row r="1710" spans="1:14" ht="14.4" customHeight="1" x14ac:dyDescent="0.3">
      <c r="A1710" s="660" t="s">
        <v>586</v>
      </c>
      <c r="B1710" s="661" t="s">
        <v>587</v>
      </c>
      <c r="C1710" s="662" t="s">
        <v>602</v>
      </c>
      <c r="D1710" s="663" t="s">
        <v>4268</v>
      </c>
      <c r="E1710" s="662" t="s">
        <v>626</v>
      </c>
      <c r="F1710" s="663" t="s">
        <v>4273</v>
      </c>
      <c r="G1710" s="662" t="s">
        <v>665</v>
      </c>
      <c r="H1710" s="662" t="s">
        <v>4041</v>
      </c>
      <c r="I1710" s="662" t="s">
        <v>4042</v>
      </c>
      <c r="J1710" s="662" t="s">
        <v>4043</v>
      </c>
      <c r="K1710" s="662" t="s">
        <v>4044</v>
      </c>
      <c r="L1710" s="664">
        <v>227.23000000000005</v>
      </c>
      <c r="M1710" s="664">
        <v>1</v>
      </c>
      <c r="N1710" s="665">
        <v>227.23000000000005</v>
      </c>
    </row>
    <row r="1711" spans="1:14" ht="14.4" customHeight="1" x14ac:dyDescent="0.3">
      <c r="A1711" s="660" t="s">
        <v>586</v>
      </c>
      <c r="B1711" s="661" t="s">
        <v>587</v>
      </c>
      <c r="C1711" s="662" t="s">
        <v>602</v>
      </c>
      <c r="D1711" s="663" t="s">
        <v>4268</v>
      </c>
      <c r="E1711" s="662" t="s">
        <v>626</v>
      </c>
      <c r="F1711" s="663" t="s">
        <v>4273</v>
      </c>
      <c r="G1711" s="662" t="s">
        <v>665</v>
      </c>
      <c r="H1711" s="662" t="s">
        <v>3513</v>
      </c>
      <c r="I1711" s="662" t="s">
        <v>3514</v>
      </c>
      <c r="J1711" s="662" t="s">
        <v>3515</v>
      </c>
      <c r="K1711" s="662" t="s">
        <v>1021</v>
      </c>
      <c r="L1711" s="664">
        <v>44.48</v>
      </c>
      <c r="M1711" s="664">
        <v>2</v>
      </c>
      <c r="N1711" s="665">
        <v>88.96</v>
      </c>
    </row>
    <row r="1712" spans="1:14" ht="14.4" customHeight="1" x14ac:dyDescent="0.3">
      <c r="A1712" s="660" t="s">
        <v>586</v>
      </c>
      <c r="B1712" s="661" t="s">
        <v>587</v>
      </c>
      <c r="C1712" s="662" t="s">
        <v>602</v>
      </c>
      <c r="D1712" s="663" t="s">
        <v>4268</v>
      </c>
      <c r="E1712" s="662" t="s">
        <v>626</v>
      </c>
      <c r="F1712" s="663" t="s">
        <v>4273</v>
      </c>
      <c r="G1712" s="662" t="s">
        <v>665</v>
      </c>
      <c r="H1712" s="662" t="s">
        <v>1632</v>
      </c>
      <c r="I1712" s="662" t="s">
        <v>1633</v>
      </c>
      <c r="J1712" s="662" t="s">
        <v>1634</v>
      </c>
      <c r="K1712" s="662" t="s">
        <v>1635</v>
      </c>
      <c r="L1712" s="664">
        <v>568.62512509258283</v>
      </c>
      <c r="M1712" s="664">
        <v>207</v>
      </c>
      <c r="N1712" s="665">
        <v>117705.40089416465</v>
      </c>
    </row>
    <row r="1713" spans="1:14" ht="14.4" customHeight="1" x14ac:dyDescent="0.3">
      <c r="A1713" s="660" t="s">
        <v>586</v>
      </c>
      <c r="B1713" s="661" t="s">
        <v>587</v>
      </c>
      <c r="C1713" s="662" t="s">
        <v>602</v>
      </c>
      <c r="D1713" s="663" t="s">
        <v>4268</v>
      </c>
      <c r="E1713" s="662" t="s">
        <v>626</v>
      </c>
      <c r="F1713" s="663" t="s">
        <v>4273</v>
      </c>
      <c r="G1713" s="662" t="s">
        <v>665</v>
      </c>
      <c r="H1713" s="662" t="s">
        <v>4045</v>
      </c>
      <c r="I1713" s="662" t="s">
        <v>4046</v>
      </c>
      <c r="J1713" s="662" t="s">
        <v>4047</v>
      </c>
      <c r="K1713" s="662" t="s">
        <v>721</v>
      </c>
      <c r="L1713" s="664">
        <v>82.889999999999986</v>
      </c>
      <c r="M1713" s="664">
        <v>2</v>
      </c>
      <c r="N1713" s="665">
        <v>165.77999999999997</v>
      </c>
    </row>
    <row r="1714" spans="1:14" ht="14.4" customHeight="1" x14ac:dyDescent="0.3">
      <c r="A1714" s="660" t="s">
        <v>586</v>
      </c>
      <c r="B1714" s="661" t="s">
        <v>587</v>
      </c>
      <c r="C1714" s="662" t="s">
        <v>602</v>
      </c>
      <c r="D1714" s="663" t="s">
        <v>4268</v>
      </c>
      <c r="E1714" s="662" t="s">
        <v>626</v>
      </c>
      <c r="F1714" s="663" t="s">
        <v>4273</v>
      </c>
      <c r="G1714" s="662" t="s">
        <v>665</v>
      </c>
      <c r="H1714" s="662" t="s">
        <v>1636</v>
      </c>
      <c r="I1714" s="662" t="s">
        <v>1637</v>
      </c>
      <c r="J1714" s="662" t="s">
        <v>1549</v>
      </c>
      <c r="K1714" s="662" t="s">
        <v>1638</v>
      </c>
      <c r="L1714" s="664">
        <v>137.03870967741935</v>
      </c>
      <c r="M1714" s="664">
        <v>31</v>
      </c>
      <c r="N1714" s="665">
        <v>4248.2</v>
      </c>
    </row>
    <row r="1715" spans="1:14" ht="14.4" customHeight="1" x14ac:dyDescent="0.3">
      <c r="A1715" s="660" t="s">
        <v>586</v>
      </c>
      <c r="B1715" s="661" t="s">
        <v>587</v>
      </c>
      <c r="C1715" s="662" t="s">
        <v>602</v>
      </c>
      <c r="D1715" s="663" t="s">
        <v>4268</v>
      </c>
      <c r="E1715" s="662" t="s">
        <v>626</v>
      </c>
      <c r="F1715" s="663" t="s">
        <v>4273</v>
      </c>
      <c r="G1715" s="662" t="s">
        <v>665</v>
      </c>
      <c r="H1715" s="662" t="s">
        <v>1661</v>
      </c>
      <c r="I1715" s="662" t="s">
        <v>1662</v>
      </c>
      <c r="J1715" s="662" t="s">
        <v>1663</v>
      </c>
      <c r="K1715" s="662" t="s">
        <v>1664</v>
      </c>
      <c r="L1715" s="664">
        <v>80.94</v>
      </c>
      <c r="M1715" s="664">
        <v>2</v>
      </c>
      <c r="N1715" s="665">
        <v>161.88</v>
      </c>
    </row>
    <row r="1716" spans="1:14" ht="14.4" customHeight="1" x14ac:dyDescent="0.3">
      <c r="A1716" s="660" t="s">
        <v>586</v>
      </c>
      <c r="B1716" s="661" t="s">
        <v>587</v>
      </c>
      <c r="C1716" s="662" t="s">
        <v>602</v>
      </c>
      <c r="D1716" s="663" t="s">
        <v>4268</v>
      </c>
      <c r="E1716" s="662" t="s">
        <v>626</v>
      </c>
      <c r="F1716" s="663" t="s">
        <v>4273</v>
      </c>
      <c r="G1716" s="662" t="s">
        <v>665</v>
      </c>
      <c r="H1716" s="662" t="s">
        <v>4048</v>
      </c>
      <c r="I1716" s="662" t="s">
        <v>4049</v>
      </c>
      <c r="J1716" s="662" t="s">
        <v>4050</v>
      </c>
      <c r="K1716" s="662" t="s">
        <v>4051</v>
      </c>
      <c r="L1716" s="664">
        <v>102.72999999999999</v>
      </c>
      <c r="M1716" s="664">
        <v>1</v>
      </c>
      <c r="N1716" s="665">
        <v>102.72999999999999</v>
      </c>
    </row>
    <row r="1717" spans="1:14" ht="14.4" customHeight="1" x14ac:dyDescent="0.3">
      <c r="A1717" s="660" t="s">
        <v>586</v>
      </c>
      <c r="B1717" s="661" t="s">
        <v>587</v>
      </c>
      <c r="C1717" s="662" t="s">
        <v>602</v>
      </c>
      <c r="D1717" s="663" t="s">
        <v>4268</v>
      </c>
      <c r="E1717" s="662" t="s">
        <v>626</v>
      </c>
      <c r="F1717" s="663" t="s">
        <v>4273</v>
      </c>
      <c r="G1717" s="662" t="s">
        <v>665</v>
      </c>
      <c r="H1717" s="662" t="s">
        <v>1665</v>
      </c>
      <c r="I1717" s="662" t="s">
        <v>1666</v>
      </c>
      <c r="J1717" s="662" t="s">
        <v>1667</v>
      </c>
      <c r="K1717" s="662" t="s">
        <v>1077</v>
      </c>
      <c r="L1717" s="664">
        <v>55.166124315185819</v>
      </c>
      <c r="M1717" s="664">
        <v>57</v>
      </c>
      <c r="N1717" s="665">
        <v>3144.4690859655916</v>
      </c>
    </row>
    <row r="1718" spans="1:14" ht="14.4" customHeight="1" x14ac:dyDescent="0.3">
      <c r="A1718" s="660" t="s">
        <v>586</v>
      </c>
      <c r="B1718" s="661" t="s">
        <v>587</v>
      </c>
      <c r="C1718" s="662" t="s">
        <v>602</v>
      </c>
      <c r="D1718" s="663" t="s">
        <v>4268</v>
      </c>
      <c r="E1718" s="662" t="s">
        <v>626</v>
      </c>
      <c r="F1718" s="663" t="s">
        <v>4273</v>
      </c>
      <c r="G1718" s="662" t="s">
        <v>665</v>
      </c>
      <c r="H1718" s="662" t="s">
        <v>4052</v>
      </c>
      <c r="I1718" s="662" t="s">
        <v>4053</v>
      </c>
      <c r="J1718" s="662" t="s">
        <v>4054</v>
      </c>
      <c r="K1718" s="662" t="s">
        <v>4055</v>
      </c>
      <c r="L1718" s="664">
        <v>52.403278582134107</v>
      </c>
      <c r="M1718" s="664">
        <v>6</v>
      </c>
      <c r="N1718" s="665">
        <v>314.41967149280464</v>
      </c>
    </row>
    <row r="1719" spans="1:14" ht="14.4" customHeight="1" x14ac:dyDescent="0.3">
      <c r="A1719" s="660" t="s">
        <v>586</v>
      </c>
      <c r="B1719" s="661" t="s">
        <v>587</v>
      </c>
      <c r="C1719" s="662" t="s">
        <v>602</v>
      </c>
      <c r="D1719" s="663" t="s">
        <v>4268</v>
      </c>
      <c r="E1719" s="662" t="s">
        <v>626</v>
      </c>
      <c r="F1719" s="663" t="s">
        <v>4273</v>
      </c>
      <c r="G1719" s="662" t="s">
        <v>665</v>
      </c>
      <c r="H1719" s="662" t="s">
        <v>4056</v>
      </c>
      <c r="I1719" s="662" t="s">
        <v>4057</v>
      </c>
      <c r="J1719" s="662" t="s">
        <v>4058</v>
      </c>
      <c r="K1719" s="662" t="s">
        <v>2755</v>
      </c>
      <c r="L1719" s="664">
        <v>1036.82</v>
      </c>
      <c r="M1719" s="664">
        <v>37</v>
      </c>
      <c r="N1719" s="665">
        <v>38362.339999999997</v>
      </c>
    </row>
    <row r="1720" spans="1:14" ht="14.4" customHeight="1" x14ac:dyDescent="0.3">
      <c r="A1720" s="660" t="s">
        <v>586</v>
      </c>
      <c r="B1720" s="661" t="s">
        <v>587</v>
      </c>
      <c r="C1720" s="662" t="s">
        <v>602</v>
      </c>
      <c r="D1720" s="663" t="s">
        <v>4268</v>
      </c>
      <c r="E1720" s="662" t="s">
        <v>626</v>
      </c>
      <c r="F1720" s="663" t="s">
        <v>4273</v>
      </c>
      <c r="G1720" s="662" t="s">
        <v>665</v>
      </c>
      <c r="H1720" s="662" t="s">
        <v>1678</v>
      </c>
      <c r="I1720" s="662" t="s">
        <v>1679</v>
      </c>
      <c r="J1720" s="662" t="s">
        <v>1680</v>
      </c>
      <c r="K1720" s="662" t="s">
        <v>1681</v>
      </c>
      <c r="L1720" s="664">
        <v>399.47985001639609</v>
      </c>
      <c r="M1720" s="664">
        <v>18</v>
      </c>
      <c r="N1720" s="665">
        <v>7190.6373002951295</v>
      </c>
    </row>
    <row r="1721" spans="1:14" ht="14.4" customHeight="1" x14ac:dyDescent="0.3">
      <c r="A1721" s="660" t="s">
        <v>586</v>
      </c>
      <c r="B1721" s="661" t="s">
        <v>587</v>
      </c>
      <c r="C1721" s="662" t="s">
        <v>602</v>
      </c>
      <c r="D1721" s="663" t="s">
        <v>4268</v>
      </c>
      <c r="E1721" s="662" t="s">
        <v>626</v>
      </c>
      <c r="F1721" s="663" t="s">
        <v>4273</v>
      </c>
      <c r="G1721" s="662" t="s">
        <v>665</v>
      </c>
      <c r="H1721" s="662" t="s">
        <v>3538</v>
      </c>
      <c r="I1721" s="662" t="s">
        <v>3539</v>
      </c>
      <c r="J1721" s="662" t="s">
        <v>3540</v>
      </c>
      <c r="K1721" s="662" t="s">
        <v>1631</v>
      </c>
      <c r="L1721" s="664">
        <v>93.462529496830086</v>
      </c>
      <c r="M1721" s="664">
        <v>4</v>
      </c>
      <c r="N1721" s="665">
        <v>373.85011798732035</v>
      </c>
    </row>
    <row r="1722" spans="1:14" ht="14.4" customHeight="1" x14ac:dyDescent="0.3">
      <c r="A1722" s="660" t="s">
        <v>586</v>
      </c>
      <c r="B1722" s="661" t="s">
        <v>587</v>
      </c>
      <c r="C1722" s="662" t="s">
        <v>602</v>
      </c>
      <c r="D1722" s="663" t="s">
        <v>4268</v>
      </c>
      <c r="E1722" s="662" t="s">
        <v>626</v>
      </c>
      <c r="F1722" s="663" t="s">
        <v>4273</v>
      </c>
      <c r="G1722" s="662" t="s">
        <v>665</v>
      </c>
      <c r="H1722" s="662" t="s">
        <v>3541</v>
      </c>
      <c r="I1722" s="662" t="s">
        <v>3542</v>
      </c>
      <c r="J1722" s="662" t="s">
        <v>3543</v>
      </c>
      <c r="K1722" s="662" t="s">
        <v>3544</v>
      </c>
      <c r="L1722" s="664">
        <v>92.955000000000013</v>
      </c>
      <c r="M1722" s="664">
        <v>2</v>
      </c>
      <c r="N1722" s="665">
        <v>185.91000000000003</v>
      </c>
    </row>
    <row r="1723" spans="1:14" ht="14.4" customHeight="1" x14ac:dyDescent="0.3">
      <c r="A1723" s="660" t="s">
        <v>586</v>
      </c>
      <c r="B1723" s="661" t="s">
        <v>587</v>
      </c>
      <c r="C1723" s="662" t="s">
        <v>602</v>
      </c>
      <c r="D1723" s="663" t="s">
        <v>4268</v>
      </c>
      <c r="E1723" s="662" t="s">
        <v>626</v>
      </c>
      <c r="F1723" s="663" t="s">
        <v>4273</v>
      </c>
      <c r="G1723" s="662" t="s">
        <v>665</v>
      </c>
      <c r="H1723" s="662" t="s">
        <v>1695</v>
      </c>
      <c r="I1723" s="662" t="s">
        <v>1696</v>
      </c>
      <c r="J1723" s="662" t="s">
        <v>1336</v>
      </c>
      <c r="K1723" s="662" t="s">
        <v>1697</v>
      </c>
      <c r="L1723" s="664">
        <v>37.700000000000003</v>
      </c>
      <c r="M1723" s="664">
        <v>2</v>
      </c>
      <c r="N1723" s="665">
        <v>75.400000000000006</v>
      </c>
    </row>
    <row r="1724" spans="1:14" ht="14.4" customHeight="1" x14ac:dyDescent="0.3">
      <c r="A1724" s="660" t="s">
        <v>586</v>
      </c>
      <c r="B1724" s="661" t="s">
        <v>587</v>
      </c>
      <c r="C1724" s="662" t="s">
        <v>602</v>
      </c>
      <c r="D1724" s="663" t="s">
        <v>4268</v>
      </c>
      <c r="E1724" s="662" t="s">
        <v>626</v>
      </c>
      <c r="F1724" s="663" t="s">
        <v>4273</v>
      </c>
      <c r="G1724" s="662" t="s">
        <v>665</v>
      </c>
      <c r="H1724" s="662" t="s">
        <v>1698</v>
      </c>
      <c r="I1724" s="662" t="s">
        <v>1699</v>
      </c>
      <c r="J1724" s="662" t="s">
        <v>1700</v>
      </c>
      <c r="K1724" s="662" t="s">
        <v>1701</v>
      </c>
      <c r="L1724" s="664">
        <v>2553.7275</v>
      </c>
      <c r="M1724" s="664">
        <v>3</v>
      </c>
      <c r="N1724" s="665">
        <v>7661.1824999999999</v>
      </c>
    </row>
    <row r="1725" spans="1:14" ht="14.4" customHeight="1" x14ac:dyDescent="0.3">
      <c r="A1725" s="660" t="s">
        <v>586</v>
      </c>
      <c r="B1725" s="661" t="s">
        <v>587</v>
      </c>
      <c r="C1725" s="662" t="s">
        <v>602</v>
      </c>
      <c r="D1725" s="663" t="s">
        <v>4268</v>
      </c>
      <c r="E1725" s="662" t="s">
        <v>626</v>
      </c>
      <c r="F1725" s="663" t="s">
        <v>4273</v>
      </c>
      <c r="G1725" s="662" t="s">
        <v>665</v>
      </c>
      <c r="H1725" s="662" t="s">
        <v>1702</v>
      </c>
      <c r="I1725" s="662" t="s">
        <v>1703</v>
      </c>
      <c r="J1725" s="662" t="s">
        <v>1704</v>
      </c>
      <c r="K1725" s="662" t="s">
        <v>1705</v>
      </c>
      <c r="L1725" s="664">
        <v>57.600000000000016</v>
      </c>
      <c r="M1725" s="664">
        <v>1</v>
      </c>
      <c r="N1725" s="665">
        <v>57.600000000000016</v>
      </c>
    </row>
    <row r="1726" spans="1:14" ht="14.4" customHeight="1" x14ac:dyDescent="0.3">
      <c r="A1726" s="660" t="s">
        <v>586</v>
      </c>
      <c r="B1726" s="661" t="s">
        <v>587</v>
      </c>
      <c r="C1726" s="662" t="s">
        <v>602</v>
      </c>
      <c r="D1726" s="663" t="s">
        <v>4268</v>
      </c>
      <c r="E1726" s="662" t="s">
        <v>626</v>
      </c>
      <c r="F1726" s="663" t="s">
        <v>4273</v>
      </c>
      <c r="G1726" s="662" t="s">
        <v>665</v>
      </c>
      <c r="H1726" s="662" t="s">
        <v>1721</v>
      </c>
      <c r="I1726" s="662" t="s">
        <v>1722</v>
      </c>
      <c r="J1726" s="662" t="s">
        <v>1723</v>
      </c>
      <c r="K1726" s="662" t="s">
        <v>1724</v>
      </c>
      <c r="L1726" s="664">
        <v>415.70999999999981</v>
      </c>
      <c r="M1726" s="664">
        <v>1</v>
      </c>
      <c r="N1726" s="665">
        <v>415.70999999999981</v>
      </c>
    </row>
    <row r="1727" spans="1:14" ht="14.4" customHeight="1" x14ac:dyDescent="0.3">
      <c r="A1727" s="660" t="s">
        <v>586</v>
      </c>
      <c r="B1727" s="661" t="s">
        <v>587</v>
      </c>
      <c r="C1727" s="662" t="s">
        <v>602</v>
      </c>
      <c r="D1727" s="663" t="s">
        <v>4268</v>
      </c>
      <c r="E1727" s="662" t="s">
        <v>626</v>
      </c>
      <c r="F1727" s="663" t="s">
        <v>4273</v>
      </c>
      <c r="G1727" s="662" t="s">
        <v>665</v>
      </c>
      <c r="H1727" s="662" t="s">
        <v>4059</v>
      </c>
      <c r="I1727" s="662" t="s">
        <v>4060</v>
      </c>
      <c r="J1727" s="662" t="s">
        <v>1670</v>
      </c>
      <c r="K1727" s="662" t="s">
        <v>4061</v>
      </c>
      <c r="L1727" s="664">
        <v>107.84999999999995</v>
      </c>
      <c r="M1727" s="664">
        <v>2</v>
      </c>
      <c r="N1727" s="665">
        <v>215.6999999999999</v>
      </c>
    </row>
    <row r="1728" spans="1:14" ht="14.4" customHeight="1" x14ac:dyDescent="0.3">
      <c r="A1728" s="660" t="s">
        <v>586</v>
      </c>
      <c r="B1728" s="661" t="s">
        <v>587</v>
      </c>
      <c r="C1728" s="662" t="s">
        <v>602</v>
      </c>
      <c r="D1728" s="663" t="s">
        <v>4268</v>
      </c>
      <c r="E1728" s="662" t="s">
        <v>626</v>
      </c>
      <c r="F1728" s="663" t="s">
        <v>4273</v>
      </c>
      <c r="G1728" s="662" t="s">
        <v>665</v>
      </c>
      <c r="H1728" s="662" t="s">
        <v>1733</v>
      </c>
      <c r="I1728" s="662" t="s">
        <v>1734</v>
      </c>
      <c r="J1728" s="662" t="s">
        <v>1735</v>
      </c>
      <c r="K1728" s="662" t="s">
        <v>1736</v>
      </c>
      <c r="L1728" s="664">
        <v>651.67536416493772</v>
      </c>
      <c r="M1728" s="664">
        <v>1.9</v>
      </c>
      <c r="N1728" s="665">
        <v>1238.1831919133815</v>
      </c>
    </row>
    <row r="1729" spans="1:14" ht="14.4" customHeight="1" x14ac:dyDescent="0.3">
      <c r="A1729" s="660" t="s">
        <v>586</v>
      </c>
      <c r="B1729" s="661" t="s">
        <v>587</v>
      </c>
      <c r="C1729" s="662" t="s">
        <v>602</v>
      </c>
      <c r="D1729" s="663" t="s">
        <v>4268</v>
      </c>
      <c r="E1729" s="662" t="s">
        <v>626</v>
      </c>
      <c r="F1729" s="663" t="s">
        <v>4273</v>
      </c>
      <c r="G1729" s="662" t="s">
        <v>665</v>
      </c>
      <c r="H1729" s="662" t="s">
        <v>1737</v>
      </c>
      <c r="I1729" s="662" t="s">
        <v>1738</v>
      </c>
      <c r="J1729" s="662" t="s">
        <v>1739</v>
      </c>
      <c r="K1729" s="662" t="s">
        <v>1740</v>
      </c>
      <c r="L1729" s="664">
        <v>161.09882893076568</v>
      </c>
      <c r="M1729" s="664">
        <v>12</v>
      </c>
      <c r="N1729" s="665">
        <v>1933.1859471691882</v>
      </c>
    </row>
    <row r="1730" spans="1:14" ht="14.4" customHeight="1" x14ac:dyDescent="0.3">
      <c r="A1730" s="660" t="s">
        <v>586</v>
      </c>
      <c r="B1730" s="661" t="s">
        <v>587</v>
      </c>
      <c r="C1730" s="662" t="s">
        <v>602</v>
      </c>
      <c r="D1730" s="663" t="s">
        <v>4268</v>
      </c>
      <c r="E1730" s="662" t="s">
        <v>626</v>
      </c>
      <c r="F1730" s="663" t="s">
        <v>4273</v>
      </c>
      <c r="G1730" s="662" t="s">
        <v>665</v>
      </c>
      <c r="H1730" s="662" t="s">
        <v>1741</v>
      </c>
      <c r="I1730" s="662" t="s">
        <v>1742</v>
      </c>
      <c r="J1730" s="662" t="s">
        <v>1743</v>
      </c>
      <c r="K1730" s="662" t="s">
        <v>1744</v>
      </c>
      <c r="L1730" s="664">
        <v>326.56556686042944</v>
      </c>
      <c r="M1730" s="664">
        <v>26</v>
      </c>
      <c r="N1730" s="665">
        <v>8490.7047383711651</v>
      </c>
    </row>
    <row r="1731" spans="1:14" ht="14.4" customHeight="1" x14ac:dyDescent="0.3">
      <c r="A1731" s="660" t="s">
        <v>586</v>
      </c>
      <c r="B1731" s="661" t="s">
        <v>587</v>
      </c>
      <c r="C1731" s="662" t="s">
        <v>602</v>
      </c>
      <c r="D1731" s="663" t="s">
        <v>4268</v>
      </c>
      <c r="E1731" s="662" t="s">
        <v>626</v>
      </c>
      <c r="F1731" s="663" t="s">
        <v>4273</v>
      </c>
      <c r="G1731" s="662" t="s">
        <v>665</v>
      </c>
      <c r="H1731" s="662" t="s">
        <v>4062</v>
      </c>
      <c r="I1731" s="662" t="s">
        <v>4063</v>
      </c>
      <c r="J1731" s="662" t="s">
        <v>1663</v>
      </c>
      <c r="K1731" s="662" t="s">
        <v>4064</v>
      </c>
      <c r="L1731" s="664">
        <v>203.13999999999993</v>
      </c>
      <c r="M1731" s="664">
        <v>2</v>
      </c>
      <c r="N1731" s="665">
        <v>406.27999999999986</v>
      </c>
    </row>
    <row r="1732" spans="1:14" ht="14.4" customHeight="1" x14ac:dyDescent="0.3">
      <c r="A1732" s="660" t="s">
        <v>586</v>
      </c>
      <c r="B1732" s="661" t="s">
        <v>587</v>
      </c>
      <c r="C1732" s="662" t="s">
        <v>602</v>
      </c>
      <c r="D1732" s="663" t="s">
        <v>4268</v>
      </c>
      <c r="E1732" s="662" t="s">
        <v>626</v>
      </c>
      <c r="F1732" s="663" t="s">
        <v>4273</v>
      </c>
      <c r="G1732" s="662" t="s">
        <v>665</v>
      </c>
      <c r="H1732" s="662" t="s">
        <v>3569</v>
      </c>
      <c r="I1732" s="662" t="s">
        <v>3570</v>
      </c>
      <c r="J1732" s="662" t="s">
        <v>3571</v>
      </c>
      <c r="K1732" s="662" t="s">
        <v>3572</v>
      </c>
      <c r="L1732" s="664">
        <v>113.24000000000005</v>
      </c>
      <c r="M1732" s="664">
        <v>1</v>
      </c>
      <c r="N1732" s="665">
        <v>113.24000000000005</v>
      </c>
    </row>
    <row r="1733" spans="1:14" ht="14.4" customHeight="1" x14ac:dyDescent="0.3">
      <c r="A1733" s="660" t="s">
        <v>586</v>
      </c>
      <c r="B1733" s="661" t="s">
        <v>587</v>
      </c>
      <c r="C1733" s="662" t="s">
        <v>602</v>
      </c>
      <c r="D1733" s="663" t="s">
        <v>4268</v>
      </c>
      <c r="E1733" s="662" t="s">
        <v>626</v>
      </c>
      <c r="F1733" s="663" t="s">
        <v>4273</v>
      </c>
      <c r="G1733" s="662" t="s">
        <v>665</v>
      </c>
      <c r="H1733" s="662" t="s">
        <v>1758</v>
      </c>
      <c r="I1733" s="662" t="s">
        <v>1759</v>
      </c>
      <c r="J1733" s="662" t="s">
        <v>1760</v>
      </c>
      <c r="K1733" s="662" t="s">
        <v>1761</v>
      </c>
      <c r="L1733" s="664">
        <v>458.85098500894463</v>
      </c>
      <c r="M1733" s="664">
        <v>1.3819999999999999</v>
      </c>
      <c r="N1733" s="665">
        <v>634.13206128236141</v>
      </c>
    </row>
    <row r="1734" spans="1:14" ht="14.4" customHeight="1" x14ac:dyDescent="0.3">
      <c r="A1734" s="660" t="s">
        <v>586</v>
      </c>
      <c r="B1734" s="661" t="s">
        <v>587</v>
      </c>
      <c r="C1734" s="662" t="s">
        <v>602</v>
      </c>
      <c r="D1734" s="663" t="s">
        <v>4268</v>
      </c>
      <c r="E1734" s="662" t="s">
        <v>626</v>
      </c>
      <c r="F1734" s="663" t="s">
        <v>4273</v>
      </c>
      <c r="G1734" s="662" t="s">
        <v>665</v>
      </c>
      <c r="H1734" s="662" t="s">
        <v>1774</v>
      </c>
      <c r="I1734" s="662" t="s">
        <v>237</v>
      </c>
      <c r="J1734" s="662" t="s">
        <v>1775</v>
      </c>
      <c r="K1734" s="662"/>
      <c r="L1734" s="664">
        <v>208.83521728105666</v>
      </c>
      <c r="M1734" s="664">
        <v>4</v>
      </c>
      <c r="N1734" s="665">
        <v>835.34086912422663</v>
      </c>
    </row>
    <row r="1735" spans="1:14" ht="14.4" customHeight="1" x14ac:dyDescent="0.3">
      <c r="A1735" s="660" t="s">
        <v>586</v>
      </c>
      <c r="B1735" s="661" t="s">
        <v>587</v>
      </c>
      <c r="C1735" s="662" t="s">
        <v>602</v>
      </c>
      <c r="D1735" s="663" t="s">
        <v>4268</v>
      </c>
      <c r="E1735" s="662" t="s">
        <v>626</v>
      </c>
      <c r="F1735" s="663" t="s">
        <v>4273</v>
      </c>
      <c r="G1735" s="662" t="s">
        <v>665</v>
      </c>
      <c r="H1735" s="662" t="s">
        <v>1789</v>
      </c>
      <c r="I1735" s="662" t="s">
        <v>1789</v>
      </c>
      <c r="J1735" s="662" t="s">
        <v>1790</v>
      </c>
      <c r="K1735" s="662" t="s">
        <v>1791</v>
      </c>
      <c r="L1735" s="664">
        <v>334.78</v>
      </c>
      <c r="M1735" s="664">
        <v>2</v>
      </c>
      <c r="N1735" s="665">
        <v>669.56</v>
      </c>
    </row>
    <row r="1736" spans="1:14" ht="14.4" customHeight="1" x14ac:dyDescent="0.3">
      <c r="A1736" s="660" t="s">
        <v>586</v>
      </c>
      <c r="B1736" s="661" t="s">
        <v>587</v>
      </c>
      <c r="C1736" s="662" t="s">
        <v>602</v>
      </c>
      <c r="D1736" s="663" t="s">
        <v>4268</v>
      </c>
      <c r="E1736" s="662" t="s">
        <v>626</v>
      </c>
      <c r="F1736" s="663" t="s">
        <v>4273</v>
      </c>
      <c r="G1736" s="662" t="s">
        <v>665</v>
      </c>
      <c r="H1736" s="662" t="s">
        <v>1808</v>
      </c>
      <c r="I1736" s="662" t="s">
        <v>1809</v>
      </c>
      <c r="J1736" s="662" t="s">
        <v>1810</v>
      </c>
      <c r="K1736" s="662" t="s">
        <v>1811</v>
      </c>
      <c r="L1736" s="664">
        <v>531.71</v>
      </c>
      <c r="M1736" s="664">
        <v>2</v>
      </c>
      <c r="N1736" s="665">
        <v>1063.42</v>
      </c>
    </row>
    <row r="1737" spans="1:14" ht="14.4" customHeight="1" x14ac:dyDescent="0.3">
      <c r="A1737" s="660" t="s">
        <v>586</v>
      </c>
      <c r="B1737" s="661" t="s">
        <v>587</v>
      </c>
      <c r="C1737" s="662" t="s">
        <v>602</v>
      </c>
      <c r="D1737" s="663" t="s">
        <v>4268</v>
      </c>
      <c r="E1737" s="662" t="s">
        <v>626</v>
      </c>
      <c r="F1737" s="663" t="s">
        <v>4273</v>
      </c>
      <c r="G1737" s="662" t="s">
        <v>665</v>
      </c>
      <c r="H1737" s="662" t="s">
        <v>1815</v>
      </c>
      <c r="I1737" s="662" t="s">
        <v>1815</v>
      </c>
      <c r="J1737" s="662" t="s">
        <v>1816</v>
      </c>
      <c r="K1737" s="662" t="s">
        <v>1817</v>
      </c>
      <c r="L1737" s="664">
        <v>1723.85</v>
      </c>
      <c r="M1737" s="664">
        <v>5</v>
      </c>
      <c r="N1737" s="665">
        <v>8619.25</v>
      </c>
    </row>
    <row r="1738" spans="1:14" ht="14.4" customHeight="1" x14ac:dyDescent="0.3">
      <c r="A1738" s="660" t="s">
        <v>586</v>
      </c>
      <c r="B1738" s="661" t="s">
        <v>587</v>
      </c>
      <c r="C1738" s="662" t="s">
        <v>602</v>
      </c>
      <c r="D1738" s="663" t="s">
        <v>4268</v>
      </c>
      <c r="E1738" s="662" t="s">
        <v>626</v>
      </c>
      <c r="F1738" s="663" t="s">
        <v>4273</v>
      </c>
      <c r="G1738" s="662" t="s">
        <v>665</v>
      </c>
      <c r="H1738" s="662" t="s">
        <v>1822</v>
      </c>
      <c r="I1738" s="662" t="s">
        <v>1823</v>
      </c>
      <c r="J1738" s="662" t="s">
        <v>1824</v>
      </c>
      <c r="K1738" s="662" t="s">
        <v>1825</v>
      </c>
      <c r="L1738" s="664">
        <v>32885.411999999997</v>
      </c>
      <c r="M1738" s="664">
        <v>2</v>
      </c>
      <c r="N1738" s="665">
        <v>65770.823999999993</v>
      </c>
    </row>
    <row r="1739" spans="1:14" ht="14.4" customHeight="1" x14ac:dyDescent="0.3">
      <c r="A1739" s="660" t="s">
        <v>586</v>
      </c>
      <c r="B1739" s="661" t="s">
        <v>587</v>
      </c>
      <c r="C1739" s="662" t="s">
        <v>602</v>
      </c>
      <c r="D1739" s="663" t="s">
        <v>4268</v>
      </c>
      <c r="E1739" s="662" t="s">
        <v>626</v>
      </c>
      <c r="F1739" s="663" t="s">
        <v>4273</v>
      </c>
      <c r="G1739" s="662" t="s">
        <v>665</v>
      </c>
      <c r="H1739" s="662" t="s">
        <v>3589</v>
      </c>
      <c r="I1739" s="662" t="s">
        <v>3590</v>
      </c>
      <c r="J1739" s="662" t="s">
        <v>3591</v>
      </c>
      <c r="K1739" s="662" t="s">
        <v>3592</v>
      </c>
      <c r="L1739" s="664">
        <v>4680.2700000000004</v>
      </c>
      <c r="M1739" s="664">
        <v>170</v>
      </c>
      <c r="N1739" s="665">
        <v>795645.90000000014</v>
      </c>
    </row>
    <row r="1740" spans="1:14" ht="14.4" customHeight="1" x14ac:dyDescent="0.3">
      <c r="A1740" s="660" t="s">
        <v>586</v>
      </c>
      <c r="B1740" s="661" t="s">
        <v>587</v>
      </c>
      <c r="C1740" s="662" t="s">
        <v>602</v>
      </c>
      <c r="D1740" s="663" t="s">
        <v>4268</v>
      </c>
      <c r="E1740" s="662" t="s">
        <v>626</v>
      </c>
      <c r="F1740" s="663" t="s">
        <v>4273</v>
      </c>
      <c r="G1740" s="662" t="s">
        <v>665</v>
      </c>
      <c r="H1740" s="662" t="s">
        <v>4065</v>
      </c>
      <c r="I1740" s="662" t="s">
        <v>4066</v>
      </c>
      <c r="J1740" s="662" t="s">
        <v>4067</v>
      </c>
      <c r="K1740" s="662" t="s">
        <v>4068</v>
      </c>
      <c r="L1740" s="664">
        <v>139.50200000000001</v>
      </c>
      <c r="M1740" s="664">
        <v>5</v>
      </c>
      <c r="N1740" s="665">
        <v>697.51</v>
      </c>
    </row>
    <row r="1741" spans="1:14" ht="14.4" customHeight="1" x14ac:dyDescent="0.3">
      <c r="A1741" s="660" t="s">
        <v>586</v>
      </c>
      <c r="B1741" s="661" t="s">
        <v>587</v>
      </c>
      <c r="C1741" s="662" t="s">
        <v>602</v>
      </c>
      <c r="D1741" s="663" t="s">
        <v>4268</v>
      </c>
      <c r="E1741" s="662" t="s">
        <v>626</v>
      </c>
      <c r="F1741" s="663" t="s">
        <v>4273</v>
      </c>
      <c r="G1741" s="662" t="s">
        <v>665</v>
      </c>
      <c r="H1741" s="662" t="s">
        <v>1857</v>
      </c>
      <c r="I1741" s="662" t="s">
        <v>1858</v>
      </c>
      <c r="J1741" s="662" t="s">
        <v>1859</v>
      </c>
      <c r="K1741" s="662" t="s">
        <v>1077</v>
      </c>
      <c r="L1741" s="664">
        <v>109.22999999999998</v>
      </c>
      <c r="M1741" s="664">
        <v>118</v>
      </c>
      <c r="N1741" s="665">
        <v>12889.139999999998</v>
      </c>
    </row>
    <row r="1742" spans="1:14" ht="14.4" customHeight="1" x14ac:dyDescent="0.3">
      <c r="A1742" s="660" t="s">
        <v>586</v>
      </c>
      <c r="B1742" s="661" t="s">
        <v>587</v>
      </c>
      <c r="C1742" s="662" t="s">
        <v>602</v>
      </c>
      <c r="D1742" s="663" t="s">
        <v>4268</v>
      </c>
      <c r="E1742" s="662" t="s">
        <v>626</v>
      </c>
      <c r="F1742" s="663" t="s">
        <v>4273</v>
      </c>
      <c r="G1742" s="662" t="s">
        <v>665</v>
      </c>
      <c r="H1742" s="662" t="s">
        <v>4069</v>
      </c>
      <c r="I1742" s="662" t="s">
        <v>4070</v>
      </c>
      <c r="J1742" s="662" t="s">
        <v>4071</v>
      </c>
      <c r="K1742" s="662" t="s">
        <v>4072</v>
      </c>
      <c r="L1742" s="664">
        <v>734.05</v>
      </c>
      <c r="M1742" s="664">
        <v>1.3</v>
      </c>
      <c r="N1742" s="665">
        <v>954.26499999999999</v>
      </c>
    </row>
    <row r="1743" spans="1:14" ht="14.4" customHeight="1" x14ac:dyDescent="0.3">
      <c r="A1743" s="660" t="s">
        <v>586</v>
      </c>
      <c r="B1743" s="661" t="s">
        <v>587</v>
      </c>
      <c r="C1743" s="662" t="s">
        <v>602</v>
      </c>
      <c r="D1743" s="663" t="s">
        <v>4268</v>
      </c>
      <c r="E1743" s="662" t="s">
        <v>626</v>
      </c>
      <c r="F1743" s="663" t="s">
        <v>4273</v>
      </c>
      <c r="G1743" s="662" t="s">
        <v>665</v>
      </c>
      <c r="H1743" s="662" t="s">
        <v>1860</v>
      </c>
      <c r="I1743" s="662" t="s">
        <v>1861</v>
      </c>
      <c r="J1743" s="662" t="s">
        <v>1533</v>
      </c>
      <c r="K1743" s="662" t="s">
        <v>802</v>
      </c>
      <c r="L1743" s="664">
        <v>210.45</v>
      </c>
      <c r="M1743" s="664">
        <v>2</v>
      </c>
      <c r="N1743" s="665">
        <v>420.9</v>
      </c>
    </row>
    <row r="1744" spans="1:14" ht="14.4" customHeight="1" x14ac:dyDescent="0.3">
      <c r="A1744" s="660" t="s">
        <v>586</v>
      </c>
      <c r="B1744" s="661" t="s">
        <v>587</v>
      </c>
      <c r="C1744" s="662" t="s">
        <v>602</v>
      </c>
      <c r="D1744" s="663" t="s">
        <v>4268</v>
      </c>
      <c r="E1744" s="662" t="s">
        <v>626</v>
      </c>
      <c r="F1744" s="663" t="s">
        <v>4273</v>
      </c>
      <c r="G1744" s="662" t="s">
        <v>665</v>
      </c>
      <c r="H1744" s="662" t="s">
        <v>1874</v>
      </c>
      <c r="I1744" s="662" t="s">
        <v>1875</v>
      </c>
      <c r="J1744" s="662" t="s">
        <v>1876</v>
      </c>
      <c r="K1744" s="662" t="s">
        <v>1877</v>
      </c>
      <c r="L1744" s="664">
        <v>339.93989302589665</v>
      </c>
      <c r="M1744" s="664">
        <v>18</v>
      </c>
      <c r="N1744" s="665">
        <v>6118.9180744661398</v>
      </c>
    </row>
    <row r="1745" spans="1:14" ht="14.4" customHeight="1" x14ac:dyDescent="0.3">
      <c r="A1745" s="660" t="s">
        <v>586</v>
      </c>
      <c r="B1745" s="661" t="s">
        <v>587</v>
      </c>
      <c r="C1745" s="662" t="s">
        <v>602</v>
      </c>
      <c r="D1745" s="663" t="s">
        <v>4268</v>
      </c>
      <c r="E1745" s="662" t="s">
        <v>626</v>
      </c>
      <c r="F1745" s="663" t="s">
        <v>4273</v>
      </c>
      <c r="G1745" s="662" t="s">
        <v>665</v>
      </c>
      <c r="H1745" s="662" t="s">
        <v>4073</v>
      </c>
      <c r="I1745" s="662" t="s">
        <v>4074</v>
      </c>
      <c r="J1745" s="662" t="s">
        <v>4075</v>
      </c>
      <c r="K1745" s="662"/>
      <c r="L1745" s="664">
        <v>264.47710627246801</v>
      </c>
      <c r="M1745" s="664">
        <v>1</v>
      </c>
      <c r="N1745" s="665">
        <v>264.47710627246801</v>
      </c>
    </row>
    <row r="1746" spans="1:14" ht="14.4" customHeight="1" x14ac:dyDescent="0.3">
      <c r="A1746" s="660" t="s">
        <v>586</v>
      </c>
      <c r="B1746" s="661" t="s">
        <v>587</v>
      </c>
      <c r="C1746" s="662" t="s">
        <v>602</v>
      </c>
      <c r="D1746" s="663" t="s">
        <v>4268</v>
      </c>
      <c r="E1746" s="662" t="s">
        <v>626</v>
      </c>
      <c r="F1746" s="663" t="s">
        <v>4273</v>
      </c>
      <c r="G1746" s="662" t="s">
        <v>665</v>
      </c>
      <c r="H1746" s="662" t="s">
        <v>4076</v>
      </c>
      <c r="I1746" s="662" t="s">
        <v>237</v>
      </c>
      <c r="J1746" s="662" t="s">
        <v>4077</v>
      </c>
      <c r="K1746" s="662"/>
      <c r="L1746" s="664">
        <v>37.200074999999977</v>
      </c>
      <c r="M1746" s="664">
        <v>3</v>
      </c>
      <c r="N1746" s="665">
        <v>111.60022499999994</v>
      </c>
    </row>
    <row r="1747" spans="1:14" ht="14.4" customHeight="1" x14ac:dyDescent="0.3">
      <c r="A1747" s="660" t="s">
        <v>586</v>
      </c>
      <c r="B1747" s="661" t="s">
        <v>587</v>
      </c>
      <c r="C1747" s="662" t="s">
        <v>602</v>
      </c>
      <c r="D1747" s="663" t="s">
        <v>4268</v>
      </c>
      <c r="E1747" s="662" t="s">
        <v>626</v>
      </c>
      <c r="F1747" s="663" t="s">
        <v>4273</v>
      </c>
      <c r="G1747" s="662" t="s">
        <v>665</v>
      </c>
      <c r="H1747" s="662" t="s">
        <v>4078</v>
      </c>
      <c r="I1747" s="662" t="s">
        <v>237</v>
      </c>
      <c r="J1747" s="662" t="s">
        <v>4079</v>
      </c>
      <c r="K1747" s="662"/>
      <c r="L1747" s="664">
        <v>258.27</v>
      </c>
      <c r="M1747" s="664">
        <v>8</v>
      </c>
      <c r="N1747" s="665">
        <v>2066.16</v>
      </c>
    </row>
    <row r="1748" spans="1:14" ht="14.4" customHeight="1" x14ac:dyDescent="0.3">
      <c r="A1748" s="660" t="s">
        <v>586</v>
      </c>
      <c r="B1748" s="661" t="s">
        <v>587</v>
      </c>
      <c r="C1748" s="662" t="s">
        <v>602</v>
      </c>
      <c r="D1748" s="663" t="s">
        <v>4268</v>
      </c>
      <c r="E1748" s="662" t="s">
        <v>626</v>
      </c>
      <c r="F1748" s="663" t="s">
        <v>4273</v>
      </c>
      <c r="G1748" s="662" t="s">
        <v>665</v>
      </c>
      <c r="H1748" s="662" t="s">
        <v>1885</v>
      </c>
      <c r="I1748" s="662" t="s">
        <v>1886</v>
      </c>
      <c r="J1748" s="662" t="s">
        <v>1887</v>
      </c>
      <c r="K1748" s="662" t="s">
        <v>1888</v>
      </c>
      <c r="L1748" s="664">
        <v>1786.6529469736661</v>
      </c>
      <c r="M1748" s="664">
        <v>17</v>
      </c>
      <c r="N1748" s="665">
        <v>30373.100098552324</v>
      </c>
    </row>
    <row r="1749" spans="1:14" ht="14.4" customHeight="1" x14ac:dyDescent="0.3">
      <c r="A1749" s="660" t="s">
        <v>586</v>
      </c>
      <c r="B1749" s="661" t="s">
        <v>587</v>
      </c>
      <c r="C1749" s="662" t="s">
        <v>602</v>
      </c>
      <c r="D1749" s="663" t="s">
        <v>4268</v>
      </c>
      <c r="E1749" s="662" t="s">
        <v>626</v>
      </c>
      <c r="F1749" s="663" t="s">
        <v>4273</v>
      </c>
      <c r="G1749" s="662" t="s">
        <v>665</v>
      </c>
      <c r="H1749" s="662" t="s">
        <v>1889</v>
      </c>
      <c r="I1749" s="662" t="s">
        <v>1890</v>
      </c>
      <c r="J1749" s="662" t="s">
        <v>1891</v>
      </c>
      <c r="K1749" s="662"/>
      <c r="L1749" s="664">
        <v>101.46453363007058</v>
      </c>
      <c r="M1749" s="664">
        <v>4</v>
      </c>
      <c r="N1749" s="665">
        <v>405.85813452028231</v>
      </c>
    </row>
    <row r="1750" spans="1:14" ht="14.4" customHeight="1" x14ac:dyDescent="0.3">
      <c r="A1750" s="660" t="s">
        <v>586</v>
      </c>
      <c r="B1750" s="661" t="s">
        <v>587</v>
      </c>
      <c r="C1750" s="662" t="s">
        <v>602</v>
      </c>
      <c r="D1750" s="663" t="s">
        <v>4268</v>
      </c>
      <c r="E1750" s="662" t="s">
        <v>626</v>
      </c>
      <c r="F1750" s="663" t="s">
        <v>4273</v>
      </c>
      <c r="G1750" s="662" t="s">
        <v>665</v>
      </c>
      <c r="H1750" s="662" t="s">
        <v>1894</v>
      </c>
      <c r="I1750" s="662" t="s">
        <v>1895</v>
      </c>
      <c r="J1750" s="662" t="s">
        <v>1896</v>
      </c>
      <c r="K1750" s="662" t="s">
        <v>1897</v>
      </c>
      <c r="L1750" s="664">
        <v>29.53</v>
      </c>
      <c r="M1750" s="664">
        <v>2</v>
      </c>
      <c r="N1750" s="665">
        <v>59.06</v>
      </c>
    </row>
    <row r="1751" spans="1:14" ht="14.4" customHeight="1" x14ac:dyDescent="0.3">
      <c r="A1751" s="660" t="s">
        <v>586</v>
      </c>
      <c r="B1751" s="661" t="s">
        <v>587</v>
      </c>
      <c r="C1751" s="662" t="s">
        <v>602</v>
      </c>
      <c r="D1751" s="663" t="s">
        <v>4268</v>
      </c>
      <c r="E1751" s="662" t="s">
        <v>626</v>
      </c>
      <c r="F1751" s="663" t="s">
        <v>4273</v>
      </c>
      <c r="G1751" s="662" t="s">
        <v>665</v>
      </c>
      <c r="H1751" s="662" t="s">
        <v>1907</v>
      </c>
      <c r="I1751" s="662" t="s">
        <v>1908</v>
      </c>
      <c r="J1751" s="662" t="s">
        <v>1909</v>
      </c>
      <c r="K1751" s="662" t="s">
        <v>1910</v>
      </c>
      <c r="L1751" s="664">
        <v>116.29</v>
      </c>
      <c r="M1751" s="664">
        <v>2</v>
      </c>
      <c r="N1751" s="665">
        <v>232.58</v>
      </c>
    </row>
    <row r="1752" spans="1:14" ht="14.4" customHeight="1" x14ac:dyDescent="0.3">
      <c r="A1752" s="660" t="s">
        <v>586</v>
      </c>
      <c r="B1752" s="661" t="s">
        <v>587</v>
      </c>
      <c r="C1752" s="662" t="s">
        <v>602</v>
      </c>
      <c r="D1752" s="663" t="s">
        <v>4268</v>
      </c>
      <c r="E1752" s="662" t="s">
        <v>626</v>
      </c>
      <c r="F1752" s="663" t="s">
        <v>4273</v>
      </c>
      <c r="G1752" s="662" t="s">
        <v>665</v>
      </c>
      <c r="H1752" s="662" t="s">
        <v>1911</v>
      </c>
      <c r="I1752" s="662" t="s">
        <v>1912</v>
      </c>
      <c r="J1752" s="662" t="s">
        <v>1913</v>
      </c>
      <c r="K1752" s="662" t="s">
        <v>1914</v>
      </c>
      <c r="L1752" s="664">
        <v>31.570000000000004</v>
      </c>
      <c r="M1752" s="664">
        <v>10</v>
      </c>
      <c r="N1752" s="665">
        <v>315.70000000000005</v>
      </c>
    </row>
    <row r="1753" spans="1:14" ht="14.4" customHeight="1" x14ac:dyDescent="0.3">
      <c r="A1753" s="660" t="s">
        <v>586</v>
      </c>
      <c r="B1753" s="661" t="s">
        <v>587</v>
      </c>
      <c r="C1753" s="662" t="s">
        <v>602</v>
      </c>
      <c r="D1753" s="663" t="s">
        <v>4268</v>
      </c>
      <c r="E1753" s="662" t="s">
        <v>626</v>
      </c>
      <c r="F1753" s="663" t="s">
        <v>4273</v>
      </c>
      <c r="G1753" s="662" t="s">
        <v>665</v>
      </c>
      <c r="H1753" s="662" t="s">
        <v>1919</v>
      </c>
      <c r="I1753" s="662" t="s">
        <v>1920</v>
      </c>
      <c r="J1753" s="662" t="s">
        <v>1921</v>
      </c>
      <c r="K1753" s="662" t="s">
        <v>1922</v>
      </c>
      <c r="L1753" s="664">
        <v>47.478101342256679</v>
      </c>
      <c r="M1753" s="664">
        <v>15</v>
      </c>
      <c r="N1753" s="665">
        <v>712.17152013385021</v>
      </c>
    </row>
    <row r="1754" spans="1:14" ht="14.4" customHeight="1" x14ac:dyDescent="0.3">
      <c r="A1754" s="660" t="s">
        <v>586</v>
      </c>
      <c r="B1754" s="661" t="s">
        <v>587</v>
      </c>
      <c r="C1754" s="662" t="s">
        <v>602</v>
      </c>
      <c r="D1754" s="663" t="s">
        <v>4268</v>
      </c>
      <c r="E1754" s="662" t="s">
        <v>626</v>
      </c>
      <c r="F1754" s="663" t="s">
        <v>4273</v>
      </c>
      <c r="G1754" s="662" t="s">
        <v>665</v>
      </c>
      <c r="H1754" s="662" t="s">
        <v>4080</v>
      </c>
      <c r="I1754" s="662" t="s">
        <v>4081</v>
      </c>
      <c r="J1754" s="662" t="s">
        <v>4082</v>
      </c>
      <c r="K1754" s="662"/>
      <c r="L1754" s="664">
        <v>70.47</v>
      </c>
      <c r="M1754" s="664">
        <v>2</v>
      </c>
      <c r="N1754" s="665">
        <v>140.94</v>
      </c>
    </row>
    <row r="1755" spans="1:14" ht="14.4" customHeight="1" x14ac:dyDescent="0.3">
      <c r="A1755" s="660" t="s">
        <v>586</v>
      </c>
      <c r="B1755" s="661" t="s">
        <v>587</v>
      </c>
      <c r="C1755" s="662" t="s">
        <v>602</v>
      </c>
      <c r="D1755" s="663" t="s">
        <v>4268</v>
      </c>
      <c r="E1755" s="662" t="s">
        <v>626</v>
      </c>
      <c r="F1755" s="663" t="s">
        <v>4273</v>
      </c>
      <c r="G1755" s="662" t="s">
        <v>665</v>
      </c>
      <c r="H1755" s="662" t="s">
        <v>1929</v>
      </c>
      <c r="I1755" s="662" t="s">
        <v>1930</v>
      </c>
      <c r="J1755" s="662" t="s">
        <v>1931</v>
      </c>
      <c r="K1755" s="662" t="s">
        <v>1932</v>
      </c>
      <c r="L1755" s="664">
        <v>824.41536834719113</v>
      </c>
      <c r="M1755" s="664">
        <v>101</v>
      </c>
      <c r="N1755" s="665">
        <v>83265.952203066307</v>
      </c>
    </row>
    <row r="1756" spans="1:14" ht="14.4" customHeight="1" x14ac:dyDescent="0.3">
      <c r="A1756" s="660" t="s">
        <v>586</v>
      </c>
      <c r="B1756" s="661" t="s">
        <v>587</v>
      </c>
      <c r="C1756" s="662" t="s">
        <v>602</v>
      </c>
      <c r="D1756" s="663" t="s">
        <v>4268</v>
      </c>
      <c r="E1756" s="662" t="s">
        <v>626</v>
      </c>
      <c r="F1756" s="663" t="s">
        <v>4273</v>
      </c>
      <c r="G1756" s="662" t="s">
        <v>665</v>
      </c>
      <c r="H1756" s="662" t="s">
        <v>1933</v>
      </c>
      <c r="I1756" s="662" t="s">
        <v>1933</v>
      </c>
      <c r="J1756" s="662" t="s">
        <v>1934</v>
      </c>
      <c r="K1756" s="662" t="s">
        <v>1935</v>
      </c>
      <c r="L1756" s="664">
        <v>775.44749100633601</v>
      </c>
      <c r="M1756" s="664">
        <v>186.7</v>
      </c>
      <c r="N1756" s="665">
        <v>144776.04657088293</v>
      </c>
    </row>
    <row r="1757" spans="1:14" ht="14.4" customHeight="1" x14ac:dyDescent="0.3">
      <c r="A1757" s="660" t="s">
        <v>586</v>
      </c>
      <c r="B1757" s="661" t="s">
        <v>587</v>
      </c>
      <c r="C1757" s="662" t="s">
        <v>602</v>
      </c>
      <c r="D1757" s="663" t="s">
        <v>4268</v>
      </c>
      <c r="E1757" s="662" t="s">
        <v>626</v>
      </c>
      <c r="F1757" s="663" t="s">
        <v>4273</v>
      </c>
      <c r="G1757" s="662" t="s">
        <v>665</v>
      </c>
      <c r="H1757" s="662" t="s">
        <v>1942</v>
      </c>
      <c r="I1757" s="662" t="s">
        <v>237</v>
      </c>
      <c r="J1757" s="662" t="s">
        <v>1943</v>
      </c>
      <c r="K1757" s="662"/>
      <c r="L1757" s="664">
        <v>146.70916708395072</v>
      </c>
      <c r="M1757" s="664">
        <v>2</v>
      </c>
      <c r="N1757" s="665">
        <v>293.41833416790143</v>
      </c>
    </row>
    <row r="1758" spans="1:14" ht="14.4" customHeight="1" x14ac:dyDescent="0.3">
      <c r="A1758" s="660" t="s">
        <v>586</v>
      </c>
      <c r="B1758" s="661" t="s">
        <v>587</v>
      </c>
      <c r="C1758" s="662" t="s">
        <v>602</v>
      </c>
      <c r="D1758" s="663" t="s">
        <v>4268</v>
      </c>
      <c r="E1758" s="662" t="s">
        <v>626</v>
      </c>
      <c r="F1758" s="663" t="s">
        <v>4273</v>
      </c>
      <c r="G1758" s="662" t="s">
        <v>665</v>
      </c>
      <c r="H1758" s="662" t="s">
        <v>4083</v>
      </c>
      <c r="I1758" s="662" t="s">
        <v>4084</v>
      </c>
      <c r="J1758" s="662" t="s">
        <v>4085</v>
      </c>
      <c r="K1758" s="662" t="s">
        <v>4086</v>
      </c>
      <c r="L1758" s="664">
        <v>178.87</v>
      </c>
      <c r="M1758" s="664">
        <v>2</v>
      </c>
      <c r="N1758" s="665">
        <v>357.74</v>
      </c>
    </row>
    <row r="1759" spans="1:14" ht="14.4" customHeight="1" x14ac:dyDescent="0.3">
      <c r="A1759" s="660" t="s">
        <v>586</v>
      </c>
      <c r="B1759" s="661" t="s">
        <v>587</v>
      </c>
      <c r="C1759" s="662" t="s">
        <v>602</v>
      </c>
      <c r="D1759" s="663" t="s">
        <v>4268</v>
      </c>
      <c r="E1759" s="662" t="s">
        <v>626</v>
      </c>
      <c r="F1759" s="663" t="s">
        <v>4273</v>
      </c>
      <c r="G1759" s="662" t="s">
        <v>665</v>
      </c>
      <c r="H1759" s="662" t="s">
        <v>4087</v>
      </c>
      <c r="I1759" s="662" t="s">
        <v>4088</v>
      </c>
      <c r="J1759" s="662" t="s">
        <v>4089</v>
      </c>
      <c r="K1759" s="662" t="s">
        <v>4090</v>
      </c>
      <c r="L1759" s="664">
        <v>88.389999999999986</v>
      </c>
      <c r="M1759" s="664">
        <v>1</v>
      </c>
      <c r="N1759" s="665">
        <v>88.389999999999986</v>
      </c>
    </row>
    <row r="1760" spans="1:14" ht="14.4" customHeight="1" x14ac:dyDescent="0.3">
      <c r="A1760" s="660" t="s">
        <v>586</v>
      </c>
      <c r="B1760" s="661" t="s">
        <v>587</v>
      </c>
      <c r="C1760" s="662" t="s">
        <v>602</v>
      </c>
      <c r="D1760" s="663" t="s">
        <v>4268</v>
      </c>
      <c r="E1760" s="662" t="s">
        <v>626</v>
      </c>
      <c r="F1760" s="663" t="s">
        <v>4273</v>
      </c>
      <c r="G1760" s="662" t="s">
        <v>665</v>
      </c>
      <c r="H1760" s="662" t="s">
        <v>4091</v>
      </c>
      <c r="I1760" s="662" t="s">
        <v>4092</v>
      </c>
      <c r="J1760" s="662" t="s">
        <v>4093</v>
      </c>
      <c r="K1760" s="662" t="s">
        <v>1598</v>
      </c>
      <c r="L1760" s="664">
        <v>30.999999999999989</v>
      </c>
      <c r="M1760" s="664">
        <v>1</v>
      </c>
      <c r="N1760" s="665">
        <v>30.999999999999989</v>
      </c>
    </row>
    <row r="1761" spans="1:14" ht="14.4" customHeight="1" x14ac:dyDescent="0.3">
      <c r="A1761" s="660" t="s">
        <v>586</v>
      </c>
      <c r="B1761" s="661" t="s">
        <v>587</v>
      </c>
      <c r="C1761" s="662" t="s">
        <v>602</v>
      </c>
      <c r="D1761" s="663" t="s">
        <v>4268</v>
      </c>
      <c r="E1761" s="662" t="s">
        <v>626</v>
      </c>
      <c r="F1761" s="663" t="s">
        <v>4273</v>
      </c>
      <c r="G1761" s="662" t="s">
        <v>665</v>
      </c>
      <c r="H1761" s="662" t="s">
        <v>4094</v>
      </c>
      <c r="I1761" s="662" t="s">
        <v>237</v>
      </c>
      <c r="J1761" s="662" t="s">
        <v>4095</v>
      </c>
      <c r="K1761" s="662"/>
      <c r="L1761" s="664">
        <v>426.65</v>
      </c>
      <c r="M1761" s="664">
        <v>1</v>
      </c>
      <c r="N1761" s="665">
        <v>426.65</v>
      </c>
    </row>
    <row r="1762" spans="1:14" ht="14.4" customHeight="1" x14ac:dyDescent="0.3">
      <c r="A1762" s="660" t="s">
        <v>586</v>
      </c>
      <c r="B1762" s="661" t="s">
        <v>587</v>
      </c>
      <c r="C1762" s="662" t="s">
        <v>602</v>
      </c>
      <c r="D1762" s="663" t="s">
        <v>4268</v>
      </c>
      <c r="E1762" s="662" t="s">
        <v>626</v>
      </c>
      <c r="F1762" s="663" t="s">
        <v>4273</v>
      </c>
      <c r="G1762" s="662" t="s">
        <v>665</v>
      </c>
      <c r="H1762" s="662" t="s">
        <v>3664</v>
      </c>
      <c r="I1762" s="662" t="s">
        <v>237</v>
      </c>
      <c r="J1762" s="662" t="s">
        <v>3665</v>
      </c>
      <c r="K1762" s="662"/>
      <c r="L1762" s="664">
        <v>21.940000000000005</v>
      </c>
      <c r="M1762" s="664">
        <v>1</v>
      </c>
      <c r="N1762" s="665">
        <v>21.940000000000005</v>
      </c>
    </row>
    <row r="1763" spans="1:14" ht="14.4" customHeight="1" x14ac:dyDescent="0.3">
      <c r="A1763" s="660" t="s">
        <v>586</v>
      </c>
      <c r="B1763" s="661" t="s">
        <v>587</v>
      </c>
      <c r="C1763" s="662" t="s">
        <v>602</v>
      </c>
      <c r="D1763" s="663" t="s">
        <v>4268</v>
      </c>
      <c r="E1763" s="662" t="s">
        <v>626</v>
      </c>
      <c r="F1763" s="663" t="s">
        <v>4273</v>
      </c>
      <c r="G1763" s="662" t="s">
        <v>665</v>
      </c>
      <c r="H1763" s="662" t="s">
        <v>4096</v>
      </c>
      <c r="I1763" s="662" t="s">
        <v>237</v>
      </c>
      <c r="J1763" s="662" t="s">
        <v>4097</v>
      </c>
      <c r="K1763" s="662"/>
      <c r="L1763" s="664">
        <v>83.72</v>
      </c>
      <c r="M1763" s="664">
        <v>3</v>
      </c>
      <c r="N1763" s="665">
        <v>251.16</v>
      </c>
    </row>
    <row r="1764" spans="1:14" ht="14.4" customHeight="1" x14ac:dyDescent="0.3">
      <c r="A1764" s="660" t="s">
        <v>586</v>
      </c>
      <c r="B1764" s="661" t="s">
        <v>587</v>
      </c>
      <c r="C1764" s="662" t="s">
        <v>602</v>
      </c>
      <c r="D1764" s="663" t="s">
        <v>4268</v>
      </c>
      <c r="E1764" s="662" t="s">
        <v>626</v>
      </c>
      <c r="F1764" s="663" t="s">
        <v>4273</v>
      </c>
      <c r="G1764" s="662" t="s">
        <v>665</v>
      </c>
      <c r="H1764" s="662" t="s">
        <v>1988</v>
      </c>
      <c r="I1764" s="662" t="s">
        <v>1989</v>
      </c>
      <c r="J1764" s="662" t="s">
        <v>1986</v>
      </c>
      <c r="K1764" s="662" t="s">
        <v>1990</v>
      </c>
      <c r="L1764" s="664">
        <v>380.57077758004016</v>
      </c>
      <c r="M1764" s="664">
        <v>2</v>
      </c>
      <c r="N1764" s="665">
        <v>761.14155516008032</v>
      </c>
    </row>
    <row r="1765" spans="1:14" ht="14.4" customHeight="1" x14ac:dyDescent="0.3">
      <c r="A1765" s="660" t="s">
        <v>586</v>
      </c>
      <c r="B1765" s="661" t="s">
        <v>587</v>
      </c>
      <c r="C1765" s="662" t="s">
        <v>602</v>
      </c>
      <c r="D1765" s="663" t="s">
        <v>4268</v>
      </c>
      <c r="E1765" s="662" t="s">
        <v>626</v>
      </c>
      <c r="F1765" s="663" t="s">
        <v>4273</v>
      </c>
      <c r="G1765" s="662" t="s">
        <v>665</v>
      </c>
      <c r="H1765" s="662" t="s">
        <v>1995</v>
      </c>
      <c r="I1765" s="662" t="s">
        <v>1996</v>
      </c>
      <c r="J1765" s="662" t="s">
        <v>1997</v>
      </c>
      <c r="K1765" s="662" t="s">
        <v>1998</v>
      </c>
      <c r="L1765" s="664">
        <v>84.607534497713345</v>
      </c>
      <c r="M1765" s="664">
        <v>6.1666133999999992</v>
      </c>
      <c r="N1765" s="665">
        <v>521.74195597456128</v>
      </c>
    </row>
    <row r="1766" spans="1:14" ht="14.4" customHeight="1" x14ac:dyDescent="0.3">
      <c r="A1766" s="660" t="s">
        <v>586</v>
      </c>
      <c r="B1766" s="661" t="s">
        <v>587</v>
      </c>
      <c r="C1766" s="662" t="s">
        <v>602</v>
      </c>
      <c r="D1766" s="663" t="s">
        <v>4268</v>
      </c>
      <c r="E1766" s="662" t="s">
        <v>626</v>
      </c>
      <c r="F1766" s="663" t="s">
        <v>4273</v>
      </c>
      <c r="G1766" s="662" t="s">
        <v>665</v>
      </c>
      <c r="H1766" s="662" t="s">
        <v>2002</v>
      </c>
      <c r="I1766" s="662" t="s">
        <v>2003</v>
      </c>
      <c r="J1766" s="662" t="s">
        <v>2004</v>
      </c>
      <c r="K1766" s="662" t="s">
        <v>2005</v>
      </c>
      <c r="L1766" s="664">
        <v>109.38143335901559</v>
      </c>
      <c r="M1766" s="664">
        <v>10.3</v>
      </c>
      <c r="N1766" s="665">
        <v>1126.6287635978606</v>
      </c>
    </row>
    <row r="1767" spans="1:14" ht="14.4" customHeight="1" x14ac:dyDescent="0.3">
      <c r="A1767" s="660" t="s">
        <v>586</v>
      </c>
      <c r="B1767" s="661" t="s">
        <v>587</v>
      </c>
      <c r="C1767" s="662" t="s">
        <v>602</v>
      </c>
      <c r="D1767" s="663" t="s">
        <v>4268</v>
      </c>
      <c r="E1767" s="662" t="s">
        <v>626</v>
      </c>
      <c r="F1767" s="663" t="s">
        <v>4273</v>
      </c>
      <c r="G1767" s="662" t="s">
        <v>665</v>
      </c>
      <c r="H1767" s="662" t="s">
        <v>2006</v>
      </c>
      <c r="I1767" s="662" t="s">
        <v>2007</v>
      </c>
      <c r="J1767" s="662" t="s">
        <v>2004</v>
      </c>
      <c r="K1767" s="662" t="s">
        <v>2008</v>
      </c>
      <c r="L1767" s="664">
        <v>236.9515204254169</v>
      </c>
      <c r="M1767" s="664">
        <v>2.113</v>
      </c>
      <c r="N1767" s="665">
        <v>500.67856265890589</v>
      </c>
    </row>
    <row r="1768" spans="1:14" ht="14.4" customHeight="1" x14ac:dyDescent="0.3">
      <c r="A1768" s="660" t="s">
        <v>586</v>
      </c>
      <c r="B1768" s="661" t="s">
        <v>587</v>
      </c>
      <c r="C1768" s="662" t="s">
        <v>602</v>
      </c>
      <c r="D1768" s="663" t="s">
        <v>4268</v>
      </c>
      <c r="E1768" s="662" t="s">
        <v>626</v>
      </c>
      <c r="F1768" s="663" t="s">
        <v>4273</v>
      </c>
      <c r="G1768" s="662" t="s">
        <v>665</v>
      </c>
      <c r="H1768" s="662" t="s">
        <v>2009</v>
      </c>
      <c r="I1768" s="662" t="s">
        <v>2010</v>
      </c>
      <c r="J1768" s="662" t="s">
        <v>2011</v>
      </c>
      <c r="K1768" s="662" t="s">
        <v>2012</v>
      </c>
      <c r="L1768" s="664">
        <v>95.77</v>
      </c>
      <c r="M1768" s="664">
        <v>8</v>
      </c>
      <c r="N1768" s="665">
        <v>766.16</v>
      </c>
    </row>
    <row r="1769" spans="1:14" ht="14.4" customHeight="1" x14ac:dyDescent="0.3">
      <c r="A1769" s="660" t="s">
        <v>586</v>
      </c>
      <c r="B1769" s="661" t="s">
        <v>587</v>
      </c>
      <c r="C1769" s="662" t="s">
        <v>602</v>
      </c>
      <c r="D1769" s="663" t="s">
        <v>4268</v>
      </c>
      <c r="E1769" s="662" t="s">
        <v>626</v>
      </c>
      <c r="F1769" s="663" t="s">
        <v>4273</v>
      </c>
      <c r="G1769" s="662" t="s">
        <v>665</v>
      </c>
      <c r="H1769" s="662" t="s">
        <v>2028</v>
      </c>
      <c r="I1769" s="662" t="s">
        <v>2028</v>
      </c>
      <c r="J1769" s="662" t="s">
        <v>2029</v>
      </c>
      <c r="K1769" s="662" t="s">
        <v>2030</v>
      </c>
      <c r="L1769" s="664">
        <v>173.06098475717022</v>
      </c>
      <c r="M1769" s="664">
        <v>28.729999999999997</v>
      </c>
      <c r="N1769" s="665">
        <v>4972.0420920734996</v>
      </c>
    </row>
    <row r="1770" spans="1:14" ht="14.4" customHeight="1" x14ac:dyDescent="0.3">
      <c r="A1770" s="660" t="s">
        <v>586</v>
      </c>
      <c r="B1770" s="661" t="s">
        <v>587</v>
      </c>
      <c r="C1770" s="662" t="s">
        <v>602</v>
      </c>
      <c r="D1770" s="663" t="s">
        <v>4268</v>
      </c>
      <c r="E1770" s="662" t="s">
        <v>626</v>
      </c>
      <c r="F1770" s="663" t="s">
        <v>4273</v>
      </c>
      <c r="G1770" s="662" t="s">
        <v>665</v>
      </c>
      <c r="H1770" s="662" t="s">
        <v>2031</v>
      </c>
      <c r="I1770" s="662" t="s">
        <v>2031</v>
      </c>
      <c r="J1770" s="662" t="s">
        <v>2032</v>
      </c>
      <c r="K1770" s="662" t="s">
        <v>2033</v>
      </c>
      <c r="L1770" s="664">
        <v>372.02360668301674</v>
      </c>
      <c r="M1770" s="664">
        <v>13.488998000000002</v>
      </c>
      <c r="N1770" s="665">
        <v>5018.2256864999999</v>
      </c>
    </row>
    <row r="1771" spans="1:14" ht="14.4" customHeight="1" x14ac:dyDescent="0.3">
      <c r="A1771" s="660" t="s">
        <v>586</v>
      </c>
      <c r="B1771" s="661" t="s">
        <v>587</v>
      </c>
      <c r="C1771" s="662" t="s">
        <v>602</v>
      </c>
      <c r="D1771" s="663" t="s">
        <v>4268</v>
      </c>
      <c r="E1771" s="662" t="s">
        <v>626</v>
      </c>
      <c r="F1771" s="663" t="s">
        <v>4273</v>
      </c>
      <c r="G1771" s="662" t="s">
        <v>665</v>
      </c>
      <c r="H1771" s="662" t="s">
        <v>2048</v>
      </c>
      <c r="I1771" s="662" t="s">
        <v>2049</v>
      </c>
      <c r="J1771" s="662" t="s">
        <v>2050</v>
      </c>
      <c r="K1771" s="662" t="s">
        <v>2030</v>
      </c>
      <c r="L1771" s="664">
        <v>116.04981342287319</v>
      </c>
      <c r="M1771" s="664">
        <v>17.128459000000003</v>
      </c>
      <c r="N1771" s="665">
        <v>1987.7544711713333</v>
      </c>
    </row>
    <row r="1772" spans="1:14" ht="14.4" customHeight="1" x14ac:dyDescent="0.3">
      <c r="A1772" s="660" t="s">
        <v>586</v>
      </c>
      <c r="B1772" s="661" t="s">
        <v>587</v>
      </c>
      <c r="C1772" s="662" t="s">
        <v>602</v>
      </c>
      <c r="D1772" s="663" t="s">
        <v>4268</v>
      </c>
      <c r="E1772" s="662" t="s">
        <v>626</v>
      </c>
      <c r="F1772" s="663" t="s">
        <v>4273</v>
      </c>
      <c r="G1772" s="662" t="s">
        <v>665</v>
      </c>
      <c r="H1772" s="662" t="s">
        <v>2051</v>
      </c>
      <c r="I1772" s="662" t="s">
        <v>2052</v>
      </c>
      <c r="J1772" s="662" t="s">
        <v>2053</v>
      </c>
      <c r="K1772" s="662" t="s">
        <v>2054</v>
      </c>
      <c r="L1772" s="664">
        <v>109.09281451156812</v>
      </c>
      <c r="M1772" s="664">
        <v>16.6720258</v>
      </c>
      <c r="N1772" s="665">
        <v>1818.7982181314781</v>
      </c>
    </row>
    <row r="1773" spans="1:14" ht="14.4" customHeight="1" x14ac:dyDescent="0.3">
      <c r="A1773" s="660" t="s">
        <v>586</v>
      </c>
      <c r="B1773" s="661" t="s">
        <v>587</v>
      </c>
      <c r="C1773" s="662" t="s">
        <v>602</v>
      </c>
      <c r="D1773" s="663" t="s">
        <v>4268</v>
      </c>
      <c r="E1773" s="662" t="s">
        <v>626</v>
      </c>
      <c r="F1773" s="663" t="s">
        <v>4273</v>
      </c>
      <c r="G1773" s="662" t="s">
        <v>665</v>
      </c>
      <c r="H1773" s="662" t="s">
        <v>3684</v>
      </c>
      <c r="I1773" s="662" t="s">
        <v>237</v>
      </c>
      <c r="J1773" s="662" t="s">
        <v>3685</v>
      </c>
      <c r="K1773" s="662"/>
      <c r="L1773" s="664">
        <v>296.67179689731267</v>
      </c>
      <c r="M1773" s="664">
        <v>1</v>
      </c>
      <c r="N1773" s="665">
        <v>296.67179689731267</v>
      </c>
    </row>
    <row r="1774" spans="1:14" ht="14.4" customHeight="1" x14ac:dyDescent="0.3">
      <c r="A1774" s="660" t="s">
        <v>586</v>
      </c>
      <c r="B1774" s="661" t="s">
        <v>587</v>
      </c>
      <c r="C1774" s="662" t="s">
        <v>602</v>
      </c>
      <c r="D1774" s="663" t="s">
        <v>4268</v>
      </c>
      <c r="E1774" s="662" t="s">
        <v>626</v>
      </c>
      <c r="F1774" s="663" t="s">
        <v>4273</v>
      </c>
      <c r="G1774" s="662" t="s">
        <v>665</v>
      </c>
      <c r="H1774" s="662" t="s">
        <v>3686</v>
      </c>
      <c r="I1774" s="662" t="s">
        <v>237</v>
      </c>
      <c r="J1774" s="662" t="s">
        <v>3687</v>
      </c>
      <c r="K1774" s="662" t="s">
        <v>3688</v>
      </c>
      <c r="L1774" s="664">
        <v>206.99</v>
      </c>
      <c r="M1774" s="664">
        <v>1</v>
      </c>
      <c r="N1774" s="665">
        <v>206.99</v>
      </c>
    </row>
    <row r="1775" spans="1:14" ht="14.4" customHeight="1" x14ac:dyDescent="0.3">
      <c r="A1775" s="660" t="s">
        <v>586</v>
      </c>
      <c r="B1775" s="661" t="s">
        <v>587</v>
      </c>
      <c r="C1775" s="662" t="s">
        <v>602</v>
      </c>
      <c r="D1775" s="663" t="s">
        <v>4268</v>
      </c>
      <c r="E1775" s="662" t="s">
        <v>626</v>
      </c>
      <c r="F1775" s="663" t="s">
        <v>4273</v>
      </c>
      <c r="G1775" s="662" t="s">
        <v>665</v>
      </c>
      <c r="H1775" s="662" t="s">
        <v>4098</v>
      </c>
      <c r="I1775" s="662" t="s">
        <v>237</v>
      </c>
      <c r="J1775" s="662" t="s">
        <v>4099</v>
      </c>
      <c r="K1775" s="662"/>
      <c r="L1775" s="664">
        <v>87.225670495161751</v>
      </c>
      <c r="M1775" s="664">
        <v>9</v>
      </c>
      <c r="N1775" s="665">
        <v>785.03103445645581</v>
      </c>
    </row>
    <row r="1776" spans="1:14" ht="14.4" customHeight="1" x14ac:dyDescent="0.3">
      <c r="A1776" s="660" t="s">
        <v>586</v>
      </c>
      <c r="B1776" s="661" t="s">
        <v>587</v>
      </c>
      <c r="C1776" s="662" t="s">
        <v>602</v>
      </c>
      <c r="D1776" s="663" t="s">
        <v>4268</v>
      </c>
      <c r="E1776" s="662" t="s">
        <v>626</v>
      </c>
      <c r="F1776" s="663" t="s">
        <v>4273</v>
      </c>
      <c r="G1776" s="662" t="s">
        <v>665</v>
      </c>
      <c r="H1776" s="662" t="s">
        <v>2078</v>
      </c>
      <c r="I1776" s="662" t="s">
        <v>237</v>
      </c>
      <c r="J1776" s="662" t="s">
        <v>2079</v>
      </c>
      <c r="K1776" s="662"/>
      <c r="L1776" s="664">
        <v>232.57265290429814</v>
      </c>
      <c r="M1776" s="664">
        <v>181</v>
      </c>
      <c r="N1776" s="665">
        <v>42095.650175677962</v>
      </c>
    </row>
    <row r="1777" spans="1:14" ht="14.4" customHeight="1" x14ac:dyDescent="0.3">
      <c r="A1777" s="660" t="s">
        <v>586</v>
      </c>
      <c r="B1777" s="661" t="s">
        <v>587</v>
      </c>
      <c r="C1777" s="662" t="s">
        <v>602</v>
      </c>
      <c r="D1777" s="663" t="s">
        <v>4268</v>
      </c>
      <c r="E1777" s="662" t="s">
        <v>626</v>
      </c>
      <c r="F1777" s="663" t="s">
        <v>4273</v>
      </c>
      <c r="G1777" s="662" t="s">
        <v>665</v>
      </c>
      <c r="H1777" s="662" t="s">
        <v>2080</v>
      </c>
      <c r="I1777" s="662" t="s">
        <v>2081</v>
      </c>
      <c r="J1777" s="662" t="s">
        <v>2082</v>
      </c>
      <c r="K1777" s="662" t="s">
        <v>2083</v>
      </c>
      <c r="L1777" s="664">
        <v>27.280033640053741</v>
      </c>
      <c r="M1777" s="664">
        <v>2</v>
      </c>
      <c r="N1777" s="665">
        <v>54.560067280107482</v>
      </c>
    </row>
    <row r="1778" spans="1:14" ht="14.4" customHeight="1" x14ac:dyDescent="0.3">
      <c r="A1778" s="660" t="s">
        <v>586</v>
      </c>
      <c r="B1778" s="661" t="s">
        <v>587</v>
      </c>
      <c r="C1778" s="662" t="s">
        <v>602</v>
      </c>
      <c r="D1778" s="663" t="s">
        <v>4268</v>
      </c>
      <c r="E1778" s="662" t="s">
        <v>626</v>
      </c>
      <c r="F1778" s="663" t="s">
        <v>4273</v>
      </c>
      <c r="G1778" s="662" t="s">
        <v>665</v>
      </c>
      <c r="H1778" s="662" t="s">
        <v>2088</v>
      </c>
      <c r="I1778" s="662" t="s">
        <v>2089</v>
      </c>
      <c r="J1778" s="662" t="s">
        <v>812</v>
      </c>
      <c r="K1778" s="662" t="s">
        <v>2090</v>
      </c>
      <c r="L1778" s="664">
        <v>116.8491359325606</v>
      </c>
      <c r="M1778" s="664">
        <v>2</v>
      </c>
      <c r="N1778" s="665">
        <v>233.6982718651212</v>
      </c>
    </row>
    <row r="1779" spans="1:14" ht="14.4" customHeight="1" x14ac:dyDescent="0.3">
      <c r="A1779" s="660" t="s">
        <v>586</v>
      </c>
      <c r="B1779" s="661" t="s">
        <v>587</v>
      </c>
      <c r="C1779" s="662" t="s">
        <v>602</v>
      </c>
      <c r="D1779" s="663" t="s">
        <v>4268</v>
      </c>
      <c r="E1779" s="662" t="s">
        <v>626</v>
      </c>
      <c r="F1779" s="663" t="s">
        <v>4273</v>
      </c>
      <c r="G1779" s="662" t="s">
        <v>665</v>
      </c>
      <c r="H1779" s="662" t="s">
        <v>4100</v>
      </c>
      <c r="I1779" s="662" t="s">
        <v>237</v>
      </c>
      <c r="J1779" s="662" t="s">
        <v>4101</v>
      </c>
      <c r="K1779" s="662"/>
      <c r="L1779" s="664">
        <v>265.65075184458766</v>
      </c>
      <c r="M1779" s="664">
        <v>1</v>
      </c>
      <c r="N1779" s="665">
        <v>265.65075184458766</v>
      </c>
    </row>
    <row r="1780" spans="1:14" ht="14.4" customHeight="1" x14ac:dyDescent="0.3">
      <c r="A1780" s="660" t="s">
        <v>586</v>
      </c>
      <c r="B1780" s="661" t="s">
        <v>587</v>
      </c>
      <c r="C1780" s="662" t="s">
        <v>602</v>
      </c>
      <c r="D1780" s="663" t="s">
        <v>4268</v>
      </c>
      <c r="E1780" s="662" t="s">
        <v>626</v>
      </c>
      <c r="F1780" s="663" t="s">
        <v>4273</v>
      </c>
      <c r="G1780" s="662" t="s">
        <v>665</v>
      </c>
      <c r="H1780" s="662" t="s">
        <v>3697</v>
      </c>
      <c r="I1780" s="662" t="s">
        <v>237</v>
      </c>
      <c r="J1780" s="662" t="s">
        <v>3698</v>
      </c>
      <c r="K1780" s="662"/>
      <c r="L1780" s="664">
        <v>253.55000000000007</v>
      </c>
      <c r="M1780" s="664">
        <v>4</v>
      </c>
      <c r="N1780" s="665">
        <v>1014.2000000000003</v>
      </c>
    </row>
    <row r="1781" spans="1:14" ht="14.4" customHeight="1" x14ac:dyDescent="0.3">
      <c r="A1781" s="660" t="s">
        <v>586</v>
      </c>
      <c r="B1781" s="661" t="s">
        <v>587</v>
      </c>
      <c r="C1781" s="662" t="s">
        <v>602</v>
      </c>
      <c r="D1781" s="663" t="s">
        <v>4268</v>
      </c>
      <c r="E1781" s="662" t="s">
        <v>626</v>
      </c>
      <c r="F1781" s="663" t="s">
        <v>4273</v>
      </c>
      <c r="G1781" s="662" t="s">
        <v>665</v>
      </c>
      <c r="H1781" s="662" t="s">
        <v>4102</v>
      </c>
      <c r="I1781" s="662" t="s">
        <v>237</v>
      </c>
      <c r="J1781" s="662" t="s">
        <v>4103</v>
      </c>
      <c r="K1781" s="662"/>
      <c r="L1781" s="664">
        <v>212.46173058640656</v>
      </c>
      <c r="M1781" s="664">
        <v>3</v>
      </c>
      <c r="N1781" s="665">
        <v>637.38519175921965</v>
      </c>
    </row>
    <row r="1782" spans="1:14" ht="14.4" customHeight="1" x14ac:dyDescent="0.3">
      <c r="A1782" s="660" t="s">
        <v>586</v>
      </c>
      <c r="B1782" s="661" t="s">
        <v>587</v>
      </c>
      <c r="C1782" s="662" t="s">
        <v>602</v>
      </c>
      <c r="D1782" s="663" t="s">
        <v>4268</v>
      </c>
      <c r="E1782" s="662" t="s">
        <v>626</v>
      </c>
      <c r="F1782" s="663" t="s">
        <v>4273</v>
      </c>
      <c r="G1782" s="662" t="s">
        <v>665</v>
      </c>
      <c r="H1782" s="662" t="s">
        <v>2114</v>
      </c>
      <c r="I1782" s="662" t="s">
        <v>2115</v>
      </c>
      <c r="J1782" s="662" t="s">
        <v>2116</v>
      </c>
      <c r="K1782" s="662" t="s">
        <v>2117</v>
      </c>
      <c r="L1782" s="664">
        <v>82.730019867167982</v>
      </c>
      <c r="M1782" s="664">
        <v>3.4289999999999998</v>
      </c>
      <c r="N1782" s="665">
        <v>283.68123812451898</v>
      </c>
    </row>
    <row r="1783" spans="1:14" ht="14.4" customHeight="1" x14ac:dyDescent="0.3">
      <c r="A1783" s="660" t="s">
        <v>586</v>
      </c>
      <c r="B1783" s="661" t="s">
        <v>587</v>
      </c>
      <c r="C1783" s="662" t="s">
        <v>602</v>
      </c>
      <c r="D1783" s="663" t="s">
        <v>4268</v>
      </c>
      <c r="E1783" s="662" t="s">
        <v>626</v>
      </c>
      <c r="F1783" s="663" t="s">
        <v>4273</v>
      </c>
      <c r="G1783" s="662" t="s">
        <v>665</v>
      </c>
      <c r="H1783" s="662" t="s">
        <v>2121</v>
      </c>
      <c r="I1783" s="662" t="s">
        <v>2122</v>
      </c>
      <c r="J1783" s="662" t="s">
        <v>2116</v>
      </c>
      <c r="K1783" s="662" t="s">
        <v>2123</v>
      </c>
      <c r="L1783" s="664">
        <v>437.00130771338934</v>
      </c>
      <c r="M1783" s="664">
        <v>1</v>
      </c>
      <c r="N1783" s="665">
        <v>437.00130771338934</v>
      </c>
    </row>
    <row r="1784" spans="1:14" ht="14.4" customHeight="1" x14ac:dyDescent="0.3">
      <c r="A1784" s="660" t="s">
        <v>586</v>
      </c>
      <c r="B1784" s="661" t="s">
        <v>587</v>
      </c>
      <c r="C1784" s="662" t="s">
        <v>602</v>
      </c>
      <c r="D1784" s="663" t="s">
        <v>4268</v>
      </c>
      <c r="E1784" s="662" t="s">
        <v>626</v>
      </c>
      <c r="F1784" s="663" t="s">
        <v>4273</v>
      </c>
      <c r="G1784" s="662" t="s">
        <v>665</v>
      </c>
      <c r="H1784" s="662" t="s">
        <v>2124</v>
      </c>
      <c r="I1784" s="662" t="s">
        <v>2125</v>
      </c>
      <c r="J1784" s="662" t="s">
        <v>2126</v>
      </c>
      <c r="K1784" s="662" t="s">
        <v>2127</v>
      </c>
      <c r="L1784" s="664">
        <v>598.91595462247801</v>
      </c>
      <c r="M1784" s="664">
        <v>10</v>
      </c>
      <c r="N1784" s="665">
        <v>5989.1595462247797</v>
      </c>
    </row>
    <row r="1785" spans="1:14" ht="14.4" customHeight="1" x14ac:dyDescent="0.3">
      <c r="A1785" s="660" t="s">
        <v>586</v>
      </c>
      <c r="B1785" s="661" t="s">
        <v>587</v>
      </c>
      <c r="C1785" s="662" t="s">
        <v>602</v>
      </c>
      <c r="D1785" s="663" t="s">
        <v>4268</v>
      </c>
      <c r="E1785" s="662" t="s">
        <v>626</v>
      </c>
      <c r="F1785" s="663" t="s">
        <v>4273</v>
      </c>
      <c r="G1785" s="662" t="s">
        <v>665</v>
      </c>
      <c r="H1785" s="662" t="s">
        <v>2148</v>
      </c>
      <c r="I1785" s="662" t="s">
        <v>2149</v>
      </c>
      <c r="J1785" s="662" t="s">
        <v>2150</v>
      </c>
      <c r="K1785" s="662" t="s">
        <v>2151</v>
      </c>
      <c r="L1785" s="664">
        <v>977.79825153299021</v>
      </c>
      <c r="M1785" s="664">
        <v>5</v>
      </c>
      <c r="N1785" s="665">
        <v>4888.9912576649513</v>
      </c>
    </row>
    <row r="1786" spans="1:14" ht="14.4" customHeight="1" x14ac:dyDescent="0.3">
      <c r="A1786" s="660" t="s">
        <v>586</v>
      </c>
      <c r="B1786" s="661" t="s">
        <v>587</v>
      </c>
      <c r="C1786" s="662" t="s">
        <v>602</v>
      </c>
      <c r="D1786" s="663" t="s">
        <v>4268</v>
      </c>
      <c r="E1786" s="662" t="s">
        <v>626</v>
      </c>
      <c r="F1786" s="663" t="s">
        <v>4273</v>
      </c>
      <c r="G1786" s="662" t="s">
        <v>665</v>
      </c>
      <c r="H1786" s="662" t="s">
        <v>3707</v>
      </c>
      <c r="I1786" s="662" t="s">
        <v>3708</v>
      </c>
      <c r="J1786" s="662" t="s">
        <v>1450</v>
      </c>
      <c r="K1786" s="662" t="s">
        <v>3709</v>
      </c>
      <c r="L1786" s="664">
        <v>13.13</v>
      </c>
      <c r="M1786" s="664">
        <v>2</v>
      </c>
      <c r="N1786" s="665">
        <v>26.26</v>
      </c>
    </row>
    <row r="1787" spans="1:14" ht="14.4" customHeight="1" x14ac:dyDescent="0.3">
      <c r="A1787" s="660" t="s">
        <v>586</v>
      </c>
      <c r="B1787" s="661" t="s">
        <v>587</v>
      </c>
      <c r="C1787" s="662" t="s">
        <v>602</v>
      </c>
      <c r="D1787" s="663" t="s">
        <v>4268</v>
      </c>
      <c r="E1787" s="662" t="s">
        <v>626</v>
      </c>
      <c r="F1787" s="663" t="s">
        <v>4273</v>
      </c>
      <c r="G1787" s="662" t="s">
        <v>665</v>
      </c>
      <c r="H1787" s="662" t="s">
        <v>2167</v>
      </c>
      <c r="I1787" s="662" t="s">
        <v>2167</v>
      </c>
      <c r="J1787" s="662" t="s">
        <v>2029</v>
      </c>
      <c r="K1787" s="662" t="s">
        <v>2168</v>
      </c>
      <c r="L1787" s="664">
        <v>622.2482476458681</v>
      </c>
      <c r="M1787" s="664">
        <v>0.33600000000000002</v>
      </c>
      <c r="N1787" s="665">
        <v>209.07541120901169</v>
      </c>
    </row>
    <row r="1788" spans="1:14" ht="14.4" customHeight="1" x14ac:dyDescent="0.3">
      <c r="A1788" s="660" t="s">
        <v>586</v>
      </c>
      <c r="B1788" s="661" t="s">
        <v>587</v>
      </c>
      <c r="C1788" s="662" t="s">
        <v>602</v>
      </c>
      <c r="D1788" s="663" t="s">
        <v>4268</v>
      </c>
      <c r="E1788" s="662" t="s">
        <v>626</v>
      </c>
      <c r="F1788" s="663" t="s">
        <v>4273</v>
      </c>
      <c r="G1788" s="662" t="s">
        <v>665</v>
      </c>
      <c r="H1788" s="662" t="s">
        <v>2169</v>
      </c>
      <c r="I1788" s="662" t="s">
        <v>2170</v>
      </c>
      <c r="J1788" s="662" t="s">
        <v>670</v>
      </c>
      <c r="K1788" s="662" t="s">
        <v>2171</v>
      </c>
      <c r="L1788" s="664">
        <v>31.02025773841935</v>
      </c>
      <c r="M1788" s="664">
        <v>7</v>
      </c>
      <c r="N1788" s="665">
        <v>217.14180416893544</v>
      </c>
    </row>
    <row r="1789" spans="1:14" ht="14.4" customHeight="1" x14ac:dyDescent="0.3">
      <c r="A1789" s="660" t="s">
        <v>586</v>
      </c>
      <c r="B1789" s="661" t="s">
        <v>587</v>
      </c>
      <c r="C1789" s="662" t="s">
        <v>602</v>
      </c>
      <c r="D1789" s="663" t="s">
        <v>4268</v>
      </c>
      <c r="E1789" s="662" t="s">
        <v>626</v>
      </c>
      <c r="F1789" s="663" t="s">
        <v>4273</v>
      </c>
      <c r="G1789" s="662" t="s">
        <v>665</v>
      </c>
      <c r="H1789" s="662" t="s">
        <v>2172</v>
      </c>
      <c r="I1789" s="662" t="s">
        <v>2173</v>
      </c>
      <c r="J1789" s="662" t="s">
        <v>2174</v>
      </c>
      <c r="K1789" s="662" t="s">
        <v>2175</v>
      </c>
      <c r="L1789" s="664">
        <v>499.59574750027275</v>
      </c>
      <c r="M1789" s="664">
        <v>10</v>
      </c>
      <c r="N1789" s="665">
        <v>4995.9574750027277</v>
      </c>
    </row>
    <row r="1790" spans="1:14" ht="14.4" customHeight="1" x14ac:dyDescent="0.3">
      <c r="A1790" s="660" t="s">
        <v>586</v>
      </c>
      <c r="B1790" s="661" t="s">
        <v>587</v>
      </c>
      <c r="C1790" s="662" t="s">
        <v>602</v>
      </c>
      <c r="D1790" s="663" t="s">
        <v>4268</v>
      </c>
      <c r="E1790" s="662" t="s">
        <v>626</v>
      </c>
      <c r="F1790" s="663" t="s">
        <v>4273</v>
      </c>
      <c r="G1790" s="662" t="s">
        <v>665</v>
      </c>
      <c r="H1790" s="662" t="s">
        <v>2178</v>
      </c>
      <c r="I1790" s="662" t="s">
        <v>237</v>
      </c>
      <c r="J1790" s="662" t="s">
        <v>2179</v>
      </c>
      <c r="K1790" s="662"/>
      <c r="L1790" s="664">
        <v>22.969977000123201</v>
      </c>
      <c r="M1790" s="664">
        <v>2</v>
      </c>
      <c r="N1790" s="665">
        <v>45.939954000246402</v>
      </c>
    </row>
    <row r="1791" spans="1:14" ht="14.4" customHeight="1" x14ac:dyDescent="0.3">
      <c r="A1791" s="660" t="s">
        <v>586</v>
      </c>
      <c r="B1791" s="661" t="s">
        <v>587</v>
      </c>
      <c r="C1791" s="662" t="s">
        <v>602</v>
      </c>
      <c r="D1791" s="663" t="s">
        <v>4268</v>
      </c>
      <c r="E1791" s="662" t="s">
        <v>626</v>
      </c>
      <c r="F1791" s="663" t="s">
        <v>4273</v>
      </c>
      <c r="G1791" s="662" t="s">
        <v>665</v>
      </c>
      <c r="H1791" s="662" t="s">
        <v>3717</v>
      </c>
      <c r="I1791" s="662" t="s">
        <v>3718</v>
      </c>
      <c r="J1791" s="662" t="s">
        <v>3719</v>
      </c>
      <c r="K1791" s="662" t="s">
        <v>3720</v>
      </c>
      <c r="L1791" s="664">
        <v>4437.5622578947368</v>
      </c>
      <c r="M1791" s="664">
        <v>38</v>
      </c>
      <c r="N1791" s="665">
        <v>168627.3658</v>
      </c>
    </row>
    <row r="1792" spans="1:14" ht="14.4" customHeight="1" x14ac:dyDescent="0.3">
      <c r="A1792" s="660" t="s">
        <v>586</v>
      </c>
      <c r="B1792" s="661" t="s">
        <v>587</v>
      </c>
      <c r="C1792" s="662" t="s">
        <v>602</v>
      </c>
      <c r="D1792" s="663" t="s">
        <v>4268</v>
      </c>
      <c r="E1792" s="662" t="s">
        <v>626</v>
      </c>
      <c r="F1792" s="663" t="s">
        <v>4273</v>
      </c>
      <c r="G1792" s="662" t="s">
        <v>665</v>
      </c>
      <c r="H1792" s="662" t="s">
        <v>2188</v>
      </c>
      <c r="I1792" s="662" t="s">
        <v>2188</v>
      </c>
      <c r="J1792" s="662" t="s">
        <v>2189</v>
      </c>
      <c r="K1792" s="662" t="s">
        <v>2190</v>
      </c>
      <c r="L1792" s="664">
        <v>448.27</v>
      </c>
      <c r="M1792" s="664">
        <v>2.6943793</v>
      </c>
      <c r="N1792" s="665">
        <v>1207.8094088109999</v>
      </c>
    </row>
    <row r="1793" spans="1:14" ht="14.4" customHeight="1" x14ac:dyDescent="0.3">
      <c r="A1793" s="660" t="s">
        <v>586</v>
      </c>
      <c r="B1793" s="661" t="s">
        <v>587</v>
      </c>
      <c r="C1793" s="662" t="s">
        <v>602</v>
      </c>
      <c r="D1793" s="663" t="s">
        <v>4268</v>
      </c>
      <c r="E1793" s="662" t="s">
        <v>626</v>
      </c>
      <c r="F1793" s="663" t="s">
        <v>4273</v>
      </c>
      <c r="G1793" s="662" t="s">
        <v>665</v>
      </c>
      <c r="H1793" s="662" t="s">
        <v>2210</v>
      </c>
      <c r="I1793" s="662" t="s">
        <v>237</v>
      </c>
      <c r="J1793" s="662" t="s">
        <v>2211</v>
      </c>
      <c r="K1793" s="662"/>
      <c r="L1793" s="664">
        <v>119.17765571571991</v>
      </c>
      <c r="M1793" s="664">
        <v>5</v>
      </c>
      <c r="N1793" s="665">
        <v>595.88827857859951</v>
      </c>
    </row>
    <row r="1794" spans="1:14" ht="14.4" customHeight="1" x14ac:dyDescent="0.3">
      <c r="A1794" s="660" t="s">
        <v>586</v>
      </c>
      <c r="B1794" s="661" t="s">
        <v>587</v>
      </c>
      <c r="C1794" s="662" t="s">
        <v>602</v>
      </c>
      <c r="D1794" s="663" t="s">
        <v>4268</v>
      </c>
      <c r="E1794" s="662" t="s">
        <v>626</v>
      </c>
      <c r="F1794" s="663" t="s">
        <v>4273</v>
      </c>
      <c r="G1794" s="662" t="s">
        <v>665</v>
      </c>
      <c r="H1794" s="662" t="s">
        <v>2212</v>
      </c>
      <c r="I1794" s="662" t="s">
        <v>2212</v>
      </c>
      <c r="J1794" s="662" t="s">
        <v>2213</v>
      </c>
      <c r="K1794" s="662" t="s">
        <v>2214</v>
      </c>
      <c r="L1794" s="664">
        <v>1322.2454933115343</v>
      </c>
      <c r="M1794" s="664">
        <v>150.70518100000001</v>
      </c>
      <c r="N1794" s="665">
        <v>199269.2463959491</v>
      </c>
    </row>
    <row r="1795" spans="1:14" ht="14.4" customHeight="1" x14ac:dyDescent="0.3">
      <c r="A1795" s="660" t="s">
        <v>586</v>
      </c>
      <c r="B1795" s="661" t="s">
        <v>587</v>
      </c>
      <c r="C1795" s="662" t="s">
        <v>602</v>
      </c>
      <c r="D1795" s="663" t="s">
        <v>4268</v>
      </c>
      <c r="E1795" s="662" t="s">
        <v>626</v>
      </c>
      <c r="F1795" s="663" t="s">
        <v>4273</v>
      </c>
      <c r="G1795" s="662" t="s">
        <v>665</v>
      </c>
      <c r="H1795" s="662" t="s">
        <v>2218</v>
      </c>
      <c r="I1795" s="662" t="s">
        <v>2219</v>
      </c>
      <c r="J1795" s="662" t="s">
        <v>2220</v>
      </c>
      <c r="K1795" s="662" t="s">
        <v>2221</v>
      </c>
      <c r="L1795" s="664">
        <v>2225.87</v>
      </c>
      <c r="M1795" s="664">
        <v>1</v>
      </c>
      <c r="N1795" s="665">
        <v>2225.87</v>
      </c>
    </row>
    <row r="1796" spans="1:14" ht="14.4" customHeight="1" x14ac:dyDescent="0.3">
      <c r="A1796" s="660" t="s">
        <v>586</v>
      </c>
      <c r="B1796" s="661" t="s">
        <v>587</v>
      </c>
      <c r="C1796" s="662" t="s">
        <v>602</v>
      </c>
      <c r="D1796" s="663" t="s">
        <v>4268</v>
      </c>
      <c r="E1796" s="662" t="s">
        <v>626</v>
      </c>
      <c r="F1796" s="663" t="s">
        <v>4273</v>
      </c>
      <c r="G1796" s="662" t="s">
        <v>665</v>
      </c>
      <c r="H1796" s="662" t="s">
        <v>2222</v>
      </c>
      <c r="I1796" s="662" t="s">
        <v>2223</v>
      </c>
      <c r="J1796" s="662" t="s">
        <v>2224</v>
      </c>
      <c r="K1796" s="662" t="s">
        <v>2225</v>
      </c>
      <c r="L1796" s="664">
        <v>4363.32</v>
      </c>
      <c r="M1796" s="664">
        <v>1</v>
      </c>
      <c r="N1796" s="665">
        <v>4363.32</v>
      </c>
    </row>
    <row r="1797" spans="1:14" ht="14.4" customHeight="1" x14ac:dyDescent="0.3">
      <c r="A1797" s="660" t="s">
        <v>586</v>
      </c>
      <c r="B1797" s="661" t="s">
        <v>587</v>
      </c>
      <c r="C1797" s="662" t="s">
        <v>602</v>
      </c>
      <c r="D1797" s="663" t="s">
        <v>4268</v>
      </c>
      <c r="E1797" s="662" t="s">
        <v>626</v>
      </c>
      <c r="F1797" s="663" t="s">
        <v>4273</v>
      </c>
      <c r="G1797" s="662" t="s">
        <v>665</v>
      </c>
      <c r="H1797" s="662" t="s">
        <v>2228</v>
      </c>
      <c r="I1797" s="662" t="s">
        <v>2229</v>
      </c>
      <c r="J1797" s="662" t="s">
        <v>2230</v>
      </c>
      <c r="K1797" s="662" t="s">
        <v>1598</v>
      </c>
      <c r="L1797" s="664">
        <v>31.804971129850237</v>
      </c>
      <c r="M1797" s="664">
        <v>4</v>
      </c>
      <c r="N1797" s="665">
        <v>127.21988451940095</v>
      </c>
    </row>
    <row r="1798" spans="1:14" ht="14.4" customHeight="1" x14ac:dyDescent="0.3">
      <c r="A1798" s="660" t="s">
        <v>586</v>
      </c>
      <c r="B1798" s="661" t="s">
        <v>587</v>
      </c>
      <c r="C1798" s="662" t="s">
        <v>602</v>
      </c>
      <c r="D1798" s="663" t="s">
        <v>4268</v>
      </c>
      <c r="E1798" s="662" t="s">
        <v>626</v>
      </c>
      <c r="F1798" s="663" t="s">
        <v>4273</v>
      </c>
      <c r="G1798" s="662" t="s">
        <v>665</v>
      </c>
      <c r="H1798" s="662" t="s">
        <v>2231</v>
      </c>
      <c r="I1798" s="662" t="s">
        <v>237</v>
      </c>
      <c r="J1798" s="662" t="s">
        <v>2232</v>
      </c>
      <c r="K1798" s="662" t="s">
        <v>2233</v>
      </c>
      <c r="L1798" s="664">
        <v>6586.3608747514891</v>
      </c>
      <c r="M1798" s="664">
        <v>503</v>
      </c>
      <c r="N1798" s="665">
        <v>3312939.5199999991</v>
      </c>
    </row>
    <row r="1799" spans="1:14" ht="14.4" customHeight="1" x14ac:dyDescent="0.3">
      <c r="A1799" s="660" t="s">
        <v>586</v>
      </c>
      <c r="B1799" s="661" t="s">
        <v>587</v>
      </c>
      <c r="C1799" s="662" t="s">
        <v>602</v>
      </c>
      <c r="D1799" s="663" t="s">
        <v>4268</v>
      </c>
      <c r="E1799" s="662" t="s">
        <v>626</v>
      </c>
      <c r="F1799" s="663" t="s">
        <v>4273</v>
      </c>
      <c r="G1799" s="662" t="s">
        <v>665</v>
      </c>
      <c r="H1799" s="662" t="s">
        <v>2241</v>
      </c>
      <c r="I1799" s="662" t="s">
        <v>2242</v>
      </c>
      <c r="J1799" s="662" t="s">
        <v>2243</v>
      </c>
      <c r="K1799" s="662" t="s">
        <v>2244</v>
      </c>
      <c r="L1799" s="664">
        <v>995.83985941132937</v>
      </c>
      <c r="M1799" s="664">
        <v>8</v>
      </c>
      <c r="N1799" s="665">
        <v>7966.718875290635</v>
      </c>
    </row>
    <row r="1800" spans="1:14" ht="14.4" customHeight="1" x14ac:dyDescent="0.3">
      <c r="A1800" s="660" t="s">
        <v>586</v>
      </c>
      <c r="B1800" s="661" t="s">
        <v>587</v>
      </c>
      <c r="C1800" s="662" t="s">
        <v>602</v>
      </c>
      <c r="D1800" s="663" t="s">
        <v>4268</v>
      </c>
      <c r="E1800" s="662" t="s">
        <v>626</v>
      </c>
      <c r="F1800" s="663" t="s">
        <v>4273</v>
      </c>
      <c r="G1800" s="662" t="s">
        <v>665</v>
      </c>
      <c r="H1800" s="662" t="s">
        <v>4104</v>
      </c>
      <c r="I1800" s="662" t="s">
        <v>237</v>
      </c>
      <c r="J1800" s="662" t="s">
        <v>4105</v>
      </c>
      <c r="K1800" s="662"/>
      <c r="L1800" s="664">
        <v>215.17256633568169</v>
      </c>
      <c r="M1800" s="664">
        <v>4</v>
      </c>
      <c r="N1800" s="665">
        <v>860.69026534272678</v>
      </c>
    </row>
    <row r="1801" spans="1:14" ht="14.4" customHeight="1" x14ac:dyDescent="0.3">
      <c r="A1801" s="660" t="s">
        <v>586</v>
      </c>
      <c r="B1801" s="661" t="s">
        <v>587</v>
      </c>
      <c r="C1801" s="662" t="s">
        <v>602</v>
      </c>
      <c r="D1801" s="663" t="s">
        <v>4268</v>
      </c>
      <c r="E1801" s="662" t="s">
        <v>626</v>
      </c>
      <c r="F1801" s="663" t="s">
        <v>4273</v>
      </c>
      <c r="G1801" s="662" t="s">
        <v>665</v>
      </c>
      <c r="H1801" s="662" t="s">
        <v>3739</v>
      </c>
      <c r="I1801" s="662" t="s">
        <v>3739</v>
      </c>
      <c r="J1801" s="662" t="s">
        <v>3740</v>
      </c>
      <c r="K1801" s="662" t="s">
        <v>3741</v>
      </c>
      <c r="L1801" s="664">
        <v>62522.303861565393</v>
      </c>
      <c r="M1801" s="664">
        <v>7.6249999999999991</v>
      </c>
      <c r="N1801" s="665">
        <v>476732.56694443605</v>
      </c>
    </row>
    <row r="1802" spans="1:14" ht="14.4" customHeight="1" x14ac:dyDescent="0.3">
      <c r="A1802" s="660" t="s">
        <v>586</v>
      </c>
      <c r="B1802" s="661" t="s">
        <v>587</v>
      </c>
      <c r="C1802" s="662" t="s">
        <v>602</v>
      </c>
      <c r="D1802" s="663" t="s">
        <v>4268</v>
      </c>
      <c r="E1802" s="662" t="s">
        <v>626</v>
      </c>
      <c r="F1802" s="663" t="s">
        <v>4273</v>
      </c>
      <c r="G1802" s="662" t="s">
        <v>665</v>
      </c>
      <c r="H1802" s="662" t="s">
        <v>2286</v>
      </c>
      <c r="I1802" s="662" t="s">
        <v>237</v>
      </c>
      <c r="J1802" s="662" t="s">
        <v>2287</v>
      </c>
      <c r="K1802" s="662" t="s">
        <v>2288</v>
      </c>
      <c r="L1802" s="664">
        <v>410.70181818181823</v>
      </c>
      <c r="M1802" s="664">
        <v>11</v>
      </c>
      <c r="N1802" s="665">
        <v>4517.72</v>
      </c>
    </row>
    <row r="1803" spans="1:14" ht="14.4" customHeight="1" x14ac:dyDescent="0.3">
      <c r="A1803" s="660" t="s">
        <v>586</v>
      </c>
      <c r="B1803" s="661" t="s">
        <v>587</v>
      </c>
      <c r="C1803" s="662" t="s">
        <v>602</v>
      </c>
      <c r="D1803" s="663" t="s">
        <v>4268</v>
      </c>
      <c r="E1803" s="662" t="s">
        <v>626</v>
      </c>
      <c r="F1803" s="663" t="s">
        <v>4273</v>
      </c>
      <c r="G1803" s="662" t="s">
        <v>665</v>
      </c>
      <c r="H1803" s="662" t="s">
        <v>3755</v>
      </c>
      <c r="I1803" s="662" t="s">
        <v>237</v>
      </c>
      <c r="J1803" s="662" t="s">
        <v>3756</v>
      </c>
      <c r="K1803" s="662"/>
      <c r="L1803" s="664">
        <v>142.8497295889689</v>
      </c>
      <c r="M1803" s="664">
        <v>25</v>
      </c>
      <c r="N1803" s="665">
        <v>3571.2432397242228</v>
      </c>
    </row>
    <row r="1804" spans="1:14" ht="14.4" customHeight="1" x14ac:dyDescent="0.3">
      <c r="A1804" s="660" t="s">
        <v>586</v>
      </c>
      <c r="B1804" s="661" t="s">
        <v>587</v>
      </c>
      <c r="C1804" s="662" t="s">
        <v>602</v>
      </c>
      <c r="D1804" s="663" t="s">
        <v>4268</v>
      </c>
      <c r="E1804" s="662" t="s">
        <v>626</v>
      </c>
      <c r="F1804" s="663" t="s">
        <v>4273</v>
      </c>
      <c r="G1804" s="662" t="s">
        <v>665</v>
      </c>
      <c r="H1804" s="662" t="s">
        <v>2295</v>
      </c>
      <c r="I1804" s="662" t="s">
        <v>237</v>
      </c>
      <c r="J1804" s="662" t="s">
        <v>2296</v>
      </c>
      <c r="K1804" s="662"/>
      <c r="L1804" s="664">
        <v>40.309521756443061</v>
      </c>
      <c r="M1804" s="664">
        <v>2</v>
      </c>
      <c r="N1804" s="665">
        <v>80.619043512886122</v>
      </c>
    </row>
    <row r="1805" spans="1:14" ht="14.4" customHeight="1" x14ac:dyDescent="0.3">
      <c r="A1805" s="660" t="s">
        <v>586</v>
      </c>
      <c r="B1805" s="661" t="s">
        <v>587</v>
      </c>
      <c r="C1805" s="662" t="s">
        <v>602</v>
      </c>
      <c r="D1805" s="663" t="s">
        <v>4268</v>
      </c>
      <c r="E1805" s="662" t="s">
        <v>626</v>
      </c>
      <c r="F1805" s="663" t="s">
        <v>4273</v>
      </c>
      <c r="G1805" s="662" t="s">
        <v>665</v>
      </c>
      <c r="H1805" s="662" t="s">
        <v>4106</v>
      </c>
      <c r="I1805" s="662" t="s">
        <v>4106</v>
      </c>
      <c r="J1805" s="662" t="s">
        <v>4107</v>
      </c>
      <c r="K1805" s="662" t="s">
        <v>4108</v>
      </c>
      <c r="L1805" s="664">
        <v>26.62</v>
      </c>
      <c r="M1805" s="664">
        <v>1</v>
      </c>
      <c r="N1805" s="665">
        <v>26.62</v>
      </c>
    </row>
    <row r="1806" spans="1:14" ht="14.4" customHeight="1" x14ac:dyDescent="0.3">
      <c r="A1806" s="660" t="s">
        <v>586</v>
      </c>
      <c r="B1806" s="661" t="s">
        <v>587</v>
      </c>
      <c r="C1806" s="662" t="s">
        <v>602</v>
      </c>
      <c r="D1806" s="663" t="s">
        <v>4268</v>
      </c>
      <c r="E1806" s="662" t="s">
        <v>626</v>
      </c>
      <c r="F1806" s="663" t="s">
        <v>4273</v>
      </c>
      <c r="G1806" s="662" t="s">
        <v>665</v>
      </c>
      <c r="H1806" s="662" t="s">
        <v>4109</v>
      </c>
      <c r="I1806" s="662" t="s">
        <v>4110</v>
      </c>
      <c r="J1806" s="662" t="s">
        <v>4111</v>
      </c>
      <c r="K1806" s="662" t="s">
        <v>1115</v>
      </c>
      <c r="L1806" s="664">
        <v>20.53</v>
      </c>
      <c r="M1806" s="664">
        <v>2</v>
      </c>
      <c r="N1806" s="665">
        <v>41.06</v>
      </c>
    </row>
    <row r="1807" spans="1:14" ht="14.4" customHeight="1" x14ac:dyDescent="0.3">
      <c r="A1807" s="660" t="s">
        <v>586</v>
      </c>
      <c r="B1807" s="661" t="s">
        <v>587</v>
      </c>
      <c r="C1807" s="662" t="s">
        <v>602</v>
      </c>
      <c r="D1807" s="663" t="s">
        <v>4268</v>
      </c>
      <c r="E1807" s="662" t="s">
        <v>626</v>
      </c>
      <c r="F1807" s="663" t="s">
        <v>4273</v>
      </c>
      <c r="G1807" s="662" t="s">
        <v>665</v>
      </c>
      <c r="H1807" s="662" t="s">
        <v>4112</v>
      </c>
      <c r="I1807" s="662" t="s">
        <v>4113</v>
      </c>
      <c r="J1807" s="662" t="s">
        <v>4114</v>
      </c>
      <c r="K1807" s="662" t="s">
        <v>4115</v>
      </c>
      <c r="L1807" s="664">
        <v>210.00979991116063</v>
      </c>
      <c r="M1807" s="664">
        <v>4</v>
      </c>
      <c r="N1807" s="665">
        <v>840.03919964464251</v>
      </c>
    </row>
    <row r="1808" spans="1:14" ht="14.4" customHeight="1" x14ac:dyDescent="0.3">
      <c r="A1808" s="660" t="s">
        <v>586</v>
      </c>
      <c r="B1808" s="661" t="s">
        <v>587</v>
      </c>
      <c r="C1808" s="662" t="s">
        <v>602</v>
      </c>
      <c r="D1808" s="663" t="s">
        <v>4268</v>
      </c>
      <c r="E1808" s="662" t="s">
        <v>626</v>
      </c>
      <c r="F1808" s="663" t="s">
        <v>4273</v>
      </c>
      <c r="G1808" s="662" t="s">
        <v>665</v>
      </c>
      <c r="H1808" s="662" t="s">
        <v>4116</v>
      </c>
      <c r="I1808" s="662" t="s">
        <v>237</v>
      </c>
      <c r="J1808" s="662" t="s">
        <v>4117</v>
      </c>
      <c r="K1808" s="662" t="s">
        <v>4118</v>
      </c>
      <c r="L1808" s="664">
        <v>418.31408633821229</v>
      </c>
      <c r="M1808" s="664">
        <v>7</v>
      </c>
      <c r="N1808" s="665">
        <v>2928.198604367486</v>
      </c>
    </row>
    <row r="1809" spans="1:14" ht="14.4" customHeight="1" x14ac:dyDescent="0.3">
      <c r="A1809" s="660" t="s">
        <v>586</v>
      </c>
      <c r="B1809" s="661" t="s">
        <v>587</v>
      </c>
      <c r="C1809" s="662" t="s">
        <v>602</v>
      </c>
      <c r="D1809" s="663" t="s">
        <v>4268</v>
      </c>
      <c r="E1809" s="662" t="s">
        <v>626</v>
      </c>
      <c r="F1809" s="663" t="s">
        <v>4273</v>
      </c>
      <c r="G1809" s="662" t="s">
        <v>665</v>
      </c>
      <c r="H1809" s="662" t="s">
        <v>2297</v>
      </c>
      <c r="I1809" s="662" t="s">
        <v>237</v>
      </c>
      <c r="J1809" s="662" t="s">
        <v>2298</v>
      </c>
      <c r="K1809" s="662"/>
      <c r="L1809" s="664">
        <v>75.362361577516694</v>
      </c>
      <c r="M1809" s="664">
        <v>2</v>
      </c>
      <c r="N1809" s="665">
        <v>150.72472315503339</v>
      </c>
    </row>
    <row r="1810" spans="1:14" ht="14.4" customHeight="1" x14ac:dyDescent="0.3">
      <c r="A1810" s="660" t="s">
        <v>586</v>
      </c>
      <c r="B1810" s="661" t="s">
        <v>587</v>
      </c>
      <c r="C1810" s="662" t="s">
        <v>602</v>
      </c>
      <c r="D1810" s="663" t="s">
        <v>4268</v>
      </c>
      <c r="E1810" s="662" t="s">
        <v>626</v>
      </c>
      <c r="F1810" s="663" t="s">
        <v>4273</v>
      </c>
      <c r="G1810" s="662" t="s">
        <v>665</v>
      </c>
      <c r="H1810" s="662" t="s">
        <v>4119</v>
      </c>
      <c r="I1810" s="662" t="s">
        <v>4120</v>
      </c>
      <c r="J1810" s="662" t="s">
        <v>4121</v>
      </c>
      <c r="K1810" s="662" t="s">
        <v>4122</v>
      </c>
      <c r="L1810" s="664">
        <v>2430.8076066033432</v>
      </c>
      <c r="M1810" s="664">
        <v>231</v>
      </c>
      <c r="N1810" s="665">
        <v>561516.55712537223</v>
      </c>
    </row>
    <row r="1811" spans="1:14" ht="14.4" customHeight="1" x14ac:dyDescent="0.3">
      <c r="A1811" s="660" t="s">
        <v>586</v>
      </c>
      <c r="B1811" s="661" t="s">
        <v>587</v>
      </c>
      <c r="C1811" s="662" t="s">
        <v>602</v>
      </c>
      <c r="D1811" s="663" t="s">
        <v>4268</v>
      </c>
      <c r="E1811" s="662" t="s">
        <v>626</v>
      </c>
      <c r="F1811" s="663" t="s">
        <v>4273</v>
      </c>
      <c r="G1811" s="662" t="s">
        <v>665</v>
      </c>
      <c r="H1811" s="662" t="s">
        <v>4123</v>
      </c>
      <c r="I1811" s="662" t="s">
        <v>237</v>
      </c>
      <c r="J1811" s="662" t="s">
        <v>4124</v>
      </c>
      <c r="K1811" s="662" t="s">
        <v>4125</v>
      </c>
      <c r="L1811" s="664">
        <v>3794.3946723302288</v>
      </c>
      <c r="M1811" s="664">
        <v>11</v>
      </c>
      <c r="N1811" s="665">
        <v>41738.341395632517</v>
      </c>
    </row>
    <row r="1812" spans="1:14" ht="14.4" customHeight="1" x14ac:dyDescent="0.3">
      <c r="A1812" s="660" t="s">
        <v>586</v>
      </c>
      <c r="B1812" s="661" t="s">
        <v>587</v>
      </c>
      <c r="C1812" s="662" t="s">
        <v>602</v>
      </c>
      <c r="D1812" s="663" t="s">
        <v>4268</v>
      </c>
      <c r="E1812" s="662" t="s">
        <v>626</v>
      </c>
      <c r="F1812" s="663" t="s">
        <v>4273</v>
      </c>
      <c r="G1812" s="662" t="s">
        <v>665</v>
      </c>
      <c r="H1812" s="662" t="s">
        <v>4126</v>
      </c>
      <c r="I1812" s="662" t="s">
        <v>237</v>
      </c>
      <c r="J1812" s="662" t="s">
        <v>4127</v>
      </c>
      <c r="K1812" s="662" t="s">
        <v>4128</v>
      </c>
      <c r="L1812" s="664">
        <v>6405.5</v>
      </c>
      <c r="M1812" s="664">
        <v>11</v>
      </c>
      <c r="N1812" s="665">
        <v>70460.5</v>
      </c>
    </row>
    <row r="1813" spans="1:14" ht="14.4" customHeight="1" x14ac:dyDescent="0.3">
      <c r="A1813" s="660" t="s">
        <v>586</v>
      </c>
      <c r="B1813" s="661" t="s">
        <v>587</v>
      </c>
      <c r="C1813" s="662" t="s">
        <v>602</v>
      </c>
      <c r="D1813" s="663" t="s">
        <v>4268</v>
      </c>
      <c r="E1813" s="662" t="s">
        <v>626</v>
      </c>
      <c r="F1813" s="663" t="s">
        <v>4273</v>
      </c>
      <c r="G1813" s="662" t="s">
        <v>665</v>
      </c>
      <c r="H1813" s="662" t="s">
        <v>3779</v>
      </c>
      <c r="I1813" s="662" t="s">
        <v>237</v>
      </c>
      <c r="J1813" s="662" t="s">
        <v>3780</v>
      </c>
      <c r="K1813" s="662"/>
      <c r="L1813" s="664">
        <v>115.63496789744828</v>
      </c>
      <c r="M1813" s="664">
        <v>12</v>
      </c>
      <c r="N1813" s="665">
        <v>1387.6196147693793</v>
      </c>
    </row>
    <row r="1814" spans="1:14" ht="14.4" customHeight="1" x14ac:dyDescent="0.3">
      <c r="A1814" s="660" t="s">
        <v>586</v>
      </c>
      <c r="B1814" s="661" t="s">
        <v>587</v>
      </c>
      <c r="C1814" s="662" t="s">
        <v>602</v>
      </c>
      <c r="D1814" s="663" t="s">
        <v>4268</v>
      </c>
      <c r="E1814" s="662" t="s">
        <v>626</v>
      </c>
      <c r="F1814" s="663" t="s">
        <v>4273</v>
      </c>
      <c r="G1814" s="662" t="s">
        <v>665</v>
      </c>
      <c r="H1814" s="662" t="s">
        <v>2340</v>
      </c>
      <c r="I1814" s="662" t="s">
        <v>2340</v>
      </c>
      <c r="J1814" s="662" t="s">
        <v>952</v>
      </c>
      <c r="K1814" s="662" t="s">
        <v>1398</v>
      </c>
      <c r="L1814" s="664">
        <v>96.230044655108401</v>
      </c>
      <c r="M1814" s="664">
        <v>2</v>
      </c>
      <c r="N1814" s="665">
        <v>192.4600893102168</v>
      </c>
    </row>
    <row r="1815" spans="1:14" ht="14.4" customHeight="1" x14ac:dyDescent="0.3">
      <c r="A1815" s="660" t="s">
        <v>586</v>
      </c>
      <c r="B1815" s="661" t="s">
        <v>587</v>
      </c>
      <c r="C1815" s="662" t="s">
        <v>602</v>
      </c>
      <c r="D1815" s="663" t="s">
        <v>4268</v>
      </c>
      <c r="E1815" s="662" t="s">
        <v>626</v>
      </c>
      <c r="F1815" s="663" t="s">
        <v>4273</v>
      </c>
      <c r="G1815" s="662" t="s">
        <v>665</v>
      </c>
      <c r="H1815" s="662" t="s">
        <v>2341</v>
      </c>
      <c r="I1815" s="662" t="s">
        <v>2341</v>
      </c>
      <c r="J1815" s="662" t="s">
        <v>2032</v>
      </c>
      <c r="K1815" s="662" t="s">
        <v>2342</v>
      </c>
      <c r="L1815" s="664">
        <v>240.63173625160934</v>
      </c>
      <c r="M1815" s="664">
        <v>5.4370000000000003</v>
      </c>
      <c r="N1815" s="665">
        <v>1308.31475</v>
      </c>
    </row>
    <row r="1816" spans="1:14" ht="14.4" customHeight="1" x14ac:dyDescent="0.3">
      <c r="A1816" s="660" t="s">
        <v>586</v>
      </c>
      <c r="B1816" s="661" t="s">
        <v>587</v>
      </c>
      <c r="C1816" s="662" t="s">
        <v>602</v>
      </c>
      <c r="D1816" s="663" t="s">
        <v>4268</v>
      </c>
      <c r="E1816" s="662" t="s">
        <v>626</v>
      </c>
      <c r="F1816" s="663" t="s">
        <v>4273</v>
      </c>
      <c r="G1816" s="662" t="s">
        <v>665</v>
      </c>
      <c r="H1816" s="662" t="s">
        <v>2343</v>
      </c>
      <c r="I1816" s="662" t="s">
        <v>2343</v>
      </c>
      <c r="J1816" s="662" t="s">
        <v>2032</v>
      </c>
      <c r="K1816" s="662" t="s">
        <v>2344</v>
      </c>
      <c r="L1816" s="664">
        <v>455.92590771525602</v>
      </c>
      <c r="M1816" s="664">
        <v>12.087999999999999</v>
      </c>
      <c r="N1816" s="665">
        <v>5511.2323724620146</v>
      </c>
    </row>
    <row r="1817" spans="1:14" ht="14.4" customHeight="1" x14ac:dyDescent="0.3">
      <c r="A1817" s="660" t="s">
        <v>586</v>
      </c>
      <c r="B1817" s="661" t="s">
        <v>587</v>
      </c>
      <c r="C1817" s="662" t="s">
        <v>602</v>
      </c>
      <c r="D1817" s="663" t="s">
        <v>4268</v>
      </c>
      <c r="E1817" s="662" t="s">
        <v>626</v>
      </c>
      <c r="F1817" s="663" t="s">
        <v>4273</v>
      </c>
      <c r="G1817" s="662" t="s">
        <v>665</v>
      </c>
      <c r="H1817" s="662" t="s">
        <v>2345</v>
      </c>
      <c r="I1817" s="662" t="s">
        <v>237</v>
      </c>
      <c r="J1817" s="662" t="s">
        <v>2346</v>
      </c>
      <c r="K1817" s="662"/>
      <c r="L1817" s="664">
        <v>67.72035732850928</v>
      </c>
      <c r="M1817" s="664">
        <v>1</v>
      </c>
      <c r="N1817" s="665">
        <v>67.72035732850928</v>
      </c>
    </row>
    <row r="1818" spans="1:14" ht="14.4" customHeight="1" x14ac:dyDescent="0.3">
      <c r="A1818" s="660" t="s">
        <v>586</v>
      </c>
      <c r="B1818" s="661" t="s">
        <v>587</v>
      </c>
      <c r="C1818" s="662" t="s">
        <v>602</v>
      </c>
      <c r="D1818" s="663" t="s">
        <v>4268</v>
      </c>
      <c r="E1818" s="662" t="s">
        <v>626</v>
      </c>
      <c r="F1818" s="663" t="s">
        <v>4273</v>
      </c>
      <c r="G1818" s="662" t="s">
        <v>665</v>
      </c>
      <c r="H1818" s="662" t="s">
        <v>3785</v>
      </c>
      <c r="I1818" s="662" t="s">
        <v>2035</v>
      </c>
      <c r="J1818" s="662" t="s">
        <v>3786</v>
      </c>
      <c r="K1818" s="662" t="s">
        <v>3787</v>
      </c>
      <c r="L1818" s="664">
        <v>5813.1379999999999</v>
      </c>
      <c r="M1818" s="664">
        <v>23</v>
      </c>
      <c r="N1818" s="665">
        <v>133702.174</v>
      </c>
    </row>
    <row r="1819" spans="1:14" ht="14.4" customHeight="1" x14ac:dyDescent="0.3">
      <c r="A1819" s="660" t="s">
        <v>586</v>
      </c>
      <c r="B1819" s="661" t="s">
        <v>587</v>
      </c>
      <c r="C1819" s="662" t="s">
        <v>602</v>
      </c>
      <c r="D1819" s="663" t="s">
        <v>4268</v>
      </c>
      <c r="E1819" s="662" t="s">
        <v>626</v>
      </c>
      <c r="F1819" s="663" t="s">
        <v>4273</v>
      </c>
      <c r="G1819" s="662" t="s">
        <v>665</v>
      </c>
      <c r="H1819" s="662" t="s">
        <v>2354</v>
      </c>
      <c r="I1819" s="662" t="s">
        <v>2354</v>
      </c>
      <c r="J1819" s="662" t="s">
        <v>713</v>
      </c>
      <c r="K1819" s="662" t="s">
        <v>2355</v>
      </c>
      <c r="L1819" s="664">
        <v>59.943333333333328</v>
      </c>
      <c r="M1819" s="664">
        <v>12</v>
      </c>
      <c r="N1819" s="665">
        <v>719.31999999999994</v>
      </c>
    </row>
    <row r="1820" spans="1:14" ht="14.4" customHeight="1" x14ac:dyDescent="0.3">
      <c r="A1820" s="660" t="s">
        <v>586</v>
      </c>
      <c r="B1820" s="661" t="s">
        <v>587</v>
      </c>
      <c r="C1820" s="662" t="s">
        <v>602</v>
      </c>
      <c r="D1820" s="663" t="s">
        <v>4268</v>
      </c>
      <c r="E1820" s="662" t="s">
        <v>626</v>
      </c>
      <c r="F1820" s="663" t="s">
        <v>4273</v>
      </c>
      <c r="G1820" s="662" t="s">
        <v>665</v>
      </c>
      <c r="H1820" s="662" t="s">
        <v>2356</v>
      </c>
      <c r="I1820" s="662" t="s">
        <v>237</v>
      </c>
      <c r="J1820" s="662" t="s">
        <v>2357</v>
      </c>
      <c r="K1820" s="662"/>
      <c r="L1820" s="664">
        <v>169.93947469911913</v>
      </c>
      <c r="M1820" s="664">
        <v>2</v>
      </c>
      <c r="N1820" s="665">
        <v>339.87894939823826</v>
      </c>
    </row>
    <row r="1821" spans="1:14" ht="14.4" customHeight="1" x14ac:dyDescent="0.3">
      <c r="A1821" s="660" t="s">
        <v>586</v>
      </c>
      <c r="B1821" s="661" t="s">
        <v>587</v>
      </c>
      <c r="C1821" s="662" t="s">
        <v>602</v>
      </c>
      <c r="D1821" s="663" t="s">
        <v>4268</v>
      </c>
      <c r="E1821" s="662" t="s">
        <v>626</v>
      </c>
      <c r="F1821" s="663" t="s">
        <v>4273</v>
      </c>
      <c r="G1821" s="662" t="s">
        <v>665</v>
      </c>
      <c r="H1821" s="662" t="s">
        <v>3790</v>
      </c>
      <c r="I1821" s="662" t="s">
        <v>3790</v>
      </c>
      <c r="J1821" s="662" t="s">
        <v>3719</v>
      </c>
      <c r="K1821" s="662" t="s">
        <v>3720</v>
      </c>
      <c r="L1821" s="664">
        <v>4437.5624674859591</v>
      </c>
      <c r="M1821" s="664">
        <v>129</v>
      </c>
      <c r="N1821" s="665">
        <v>572445.55830568878</v>
      </c>
    </row>
    <row r="1822" spans="1:14" ht="14.4" customHeight="1" x14ac:dyDescent="0.3">
      <c r="A1822" s="660" t="s">
        <v>586</v>
      </c>
      <c r="B1822" s="661" t="s">
        <v>587</v>
      </c>
      <c r="C1822" s="662" t="s">
        <v>602</v>
      </c>
      <c r="D1822" s="663" t="s">
        <v>4268</v>
      </c>
      <c r="E1822" s="662" t="s">
        <v>626</v>
      </c>
      <c r="F1822" s="663" t="s">
        <v>4273</v>
      </c>
      <c r="G1822" s="662" t="s">
        <v>665</v>
      </c>
      <c r="H1822" s="662" t="s">
        <v>3791</v>
      </c>
      <c r="I1822" s="662" t="s">
        <v>237</v>
      </c>
      <c r="J1822" s="662" t="s">
        <v>3792</v>
      </c>
      <c r="K1822" s="662"/>
      <c r="L1822" s="664">
        <v>43.139999999999993</v>
      </c>
      <c r="M1822" s="664">
        <v>6</v>
      </c>
      <c r="N1822" s="665">
        <v>258.83999999999997</v>
      </c>
    </row>
    <row r="1823" spans="1:14" ht="14.4" customHeight="1" x14ac:dyDescent="0.3">
      <c r="A1823" s="660" t="s">
        <v>586</v>
      </c>
      <c r="B1823" s="661" t="s">
        <v>587</v>
      </c>
      <c r="C1823" s="662" t="s">
        <v>602</v>
      </c>
      <c r="D1823" s="663" t="s">
        <v>4268</v>
      </c>
      <c r="E1823" s="662" t="s">
        <v>626</v>
      </c>
      <c r="F1823" s="663" t="s">
        <v>4273</v>
      </c>
      <c r="G1823" s="662" t="s">
        <v>665</v>
      </c>
      <c r="H1823" s="662" t="s">
        <v>4129</v>
      </c>
      <c r="I1823" s="662" t="s">
        <v>237</v>
      </c>
      <c r="J1823" s="662" t="s">
        <v>4130</v>
      </c>
      <c r="K1823" s="662"/>
      <c r="L1823" s="664">
        <v>238.63179436411014</v>
      </c>
      <c r="M1823" s="664">
        <v>4</v>
      </c>
      <c r="N1823" s="665">
        <v>954.52717745644054</v>
      </c>
    </row>
    <row r="1824" spans="1:14" ht="14.4" customHeight="1" x14ac:dyDescent="0.3">
      <c r="A1824" s="660" t="s">
        <v>586</v>
      </c>
      <c r="B1824" s="661" t="s">
        <v>587</v>
      </c>
      <c r="C1824" s="662" t="s">
        <v>602</v>
      </c>
      <c r="D1824" s="663" t="s">
        <v>4268</v>
      </c>
      <c r="E1824" s="662" t="s">
        <v>626</v>
      </c>
      <c r="F1824" s="663" t="s">
        <v>4273</v>
      </c>
      <c r="G1824" s="662" t="s">
        <v>665</v>
      </c>
      <c r="H1824" s="662" t="s">
        <v>2364</v>
      </c>
      <c r="I1824" s="662" t="s">
        <v>237</v>
      </c>
      <c r="J1824" s="662" t="s">
        <v>2365</v>
      </c>
      <c r="K1824" s="662"/>
      <c r="L1824" s="664">
        <v>37.534210526315782</v>
      </c>
      <c r="M1824" s="664">
        <v>19</v>
      </c>
      <c r="N1824" s="665">
        <v>713.14999999999986</v>
      </c>
    </row>
    <row r="1825" spans="1:14" ht="14.4" customHeight="1" x14ac:dyDescent="0.3">
      <c r="A1825" s="660" t="s">
        <v>586</v>
      </c>
      <c r="B1825" s="661" t="s">
        <v>587</v>
      </c>
      <c r="C1825" s="662" t="s">
        <v>602</v>
      </c>
      <c r="D1825" s="663" t="s">
        <v>4268</v>
      </c>
      <c r="E1825" s="662" t="s">
        <v>626</v>
      </c>
      <c r="F1825" s="663" t="s">
        <v>4273</v>
      </c>
      <c r="G1825" s="662" t="s">
        <v>665</v>
      </c>
      <c r="H1825" s="662" t="s">
        <v>2366</v>
      </c>
      <c r="I1825" s="662" t="s">
        <v>237</v>
      </c>
      <c r="J1825" s="662" t="s">
        <v>2367</v>
      </c>
      <c r="K1825" s="662"/>
      <c r="L1825" s="664">
        <v>64.682500000000005</v>
      </c>
      <c r="M1825" s="664">
        <v>12</v>
      </c>
      <c r="N1825" s="665">
        <v>776.19</v>
      </c>
    </row>
    <row r="1826" spans="1:14" ht="14.4" customHeight="1" x14ac:dyDescent="0.3">
      <c r="A1826" s="660" t="s">
        <v>586</v>
      </c>
      <c r="B1826" s="661" t="s">
        <v>587</v>
      </c>
      <c r="C1826" s="662" t="s">
        <v>602</v>
      </c>
      <c r="D1826" s="663" t="s">
        <v>4268</v>
      </c>
      <c r="E1826" s="662" t="s">
        <v>626</v>
      </c>
      <c r="F1826" s="663" t="s">
        <v>4273</v>
      </c>
      <c r="G1826" s="662" t="s">
        <v>665</v>
      </c>
      <c r="H1826" s="662" t="s">
        <v>4131</v>
      </c>
      <c r="I1826" s="662" t="s">
        <v>237</v>
      </c>
      <c r="J1826" s="662" t="s">
        <v>4132</v>
      </c>
      <c r="K1826" s="662"/>
      <c r="L1826" s="664">
        <v>43.199999999999996</v>
      </c>
      <c r="M1826" s="664">
        <v>2</v>
      </c>
      <c r="N1826" s="665">
        <v>86.399999999999991</v>
      </c>
    </row>
    <row r="1827" spans="1:14" ht="14.4" customHeight="1" x14ac:dyDescent="0.3">
      <c r="A1827" s="660" t="s">
        <v>586</v>
      </c>
      <c r="B1827" s="661" t="s">
        <v>587</v>
      </c>
      <c r="C1827" s="662" t="s">
        <v>602</v>
      </c>
      <c r="D1827" s="663" t="s">
        <v>4268</v>
      </c>
      <c r="E1827" s="662" t="s">
        <v>626</v>
      </c>
      <c r="F1827" s="663" t="s">
        <v>4273</v>
      </c>
      <c r="G1827" s="662" t="s">
        <v>665</v>
      </c>
      <c r="H1827" s="662" t="s">
        <v>2373</v>
      </c>
      <c r="I1827" s="662" t="s">
        <v>237</v>
      </c>
      <c r="J1827" s="662" t="s">
        <v>2374</v>
      </c>
      <c r="K1827" s="662" t="s">
        <v>1784</v>
      </c>
      <c r="L1827" s="664">
        <v>76.472056468664064</v>
      </c>
      <c r="M1827" s="664">
        <v>8</v>
      </c>
      <c r="N1827" s="665">
        <v>611.77645174931251</v>
      </c>
    </row>
    <row r="1828" spans="1:14" ht="14.4" customHeight="1" x14ac:dyDescent="0.3">
      <c r="A1828" s="660" t="s">
        <v>586</v>
      </c>
      <c r="B1828" s="661" t="s">
        <v>587</v>
      </c>
      <c r="C1828" s="662" t="s">
        <v>602</v>
      </c>
      <c r="D1828" s="663" t="s">
        <v>4268</v>
      </c>
      <c r="E1828" s="662" t="s">
        <v>626</v>
      </c>
      <c r="F1828" s="663" t="s">
        <v>4273</v>
      </c>
      <c r="G1828" s="662" t="s">
        <v>665</v>
      </c>
      <c r="H1828" s="662" t="s">
        <v>2379</v>
      </c>
      <c r="I1828" s="662" t="s">
        <v>2379</v>
      </c>
      <c r="J1828" s="662" t="s">
        <v>2380</v>
      </c>
      <c r="K1828" s="662" t="s">
        <v>1142</v>
      </c>
      <c r="L1828" s="664">
        <v>44.353541075399406</v>
      </c>
      <c r="M1828" s="664">
        <v>14</v>
      </c>
      <c r="N1828" s="665">
        <v>620.94957505559171</v>
      </c>
    </row>
    <row r="1829" spans="1:14" ht="14.4" customHeight="1" x14ac:dyDescent="0.3">
      <c r="A1829" s="660" t="s">
        <v>586</v>
      </c>
      <c r="B1829" s="661" t="s">
        <v>587</v>
      </c>
      <c r="C1829" s="662" t="s">
        <v>602</v>
      </c>
      <c r="D1829" s="663" t="s">
        <v>4268</v>
      </c>
      <c r="E1829" s="662" t="s">
        <v>626</v>
      </c>
      <c r="F1829" s="663" t="s">
        <v>4273</v>
      </c>
      <c r="G1829" s="662" t="s">
        <v>665</v>
      </c>
      <c r="H1829" s="662" t="s">
        <v>4133</v>
      </c>
      <c r="I1829" s="662" t="s">
        <v>4134</v>
      </c>
      <c r="J1829" s="662" t="s">
        <v>4135</v>
      </c>
      <c r="K1829" s="662" t="s">
        <v>1657</v>
      </c>
      <c r="L1829" s="664">
        <v>16.190000000000001</v>
      </c>
      <c r="M1829" s="664">
        <v>40</v>
      </c>
      <c r="N1829" s="665">
        <v>647.6</v>
      </c>
    </row>
    <row r="1830" spans="1:14" ht="14.4" customHeight="1" x14ac:dyDescent="0.3">
      <c r="A1830" s="660" t="s">
        <v>586</v>
      </c>
      <c r="B1830" s="661" t="s">
        <v>587</v>
      </c>
      <c r="C1830" s="662" t="s">
        <v>602</v>
      </c>
      <c r="D1830" s="663" t="s">
        <v>4268</v>
      </c>
      <c r="E1830" s="662" t="s">
        <v>626</v>
      </c>
      <c r="F1830" s="663" t="s">
        <v>4273</v>
      </c>
      <c r="G1830" s="662" t="s">
        <v>665</v>
      </c>
      <c r="H1830" s="662" t="s">
        <v>4136</v>
      </c>
      <c r="I1830" s="662" t="s">
        <v>237</v>
      </c>
      <c r="J1830" s="662" t="s">
        <v>4137</v>
      </c>
      <c r="K1830" s="662"/>
      <c r="L1830" s="664">
        <v>34492.525000000001</v>
      </c>
      <c r="M1830" s="664">
        <v>6</v>
      </c>
      <c r="N1830" s="665">
        <v>206955.15000000002</v>
      </c>
    </row>
    <row r="1831" spans="1:14" ht="14.4" customHeight="1" x14ac:dyDescent="0.3">
      <c r="A1831" s="660" t="s">
        <v>586</v>
      </c>
      <c r="B1831" s="661" t="s">
        <v>587</v>
      </c>
      <c r="C1831" s="662" t="s">
        <v>602</v>
      </c>
      <c r="D1831" s="663" t="s">
        <v>4268</v>
      </c>
      <c r="E1831" s="662" t="s">
        <v>626</v>
      </c>
      <c r="F1831" s="663" t="s">
        <v>4273</v>
      </c>
      <c r="G1831" s="662" t="s">
        <v>665</v>
      </c>
      <c r="H1831" s="662" t="s">
        <v>2422</v>
      </c>
      <c r="I1831" s="662" t="s">
        <v>2423</v>
      </c>
      <c r="J1831" s="662" t="s">
        <v>2424</v>
      </c>
      <c r="K1831" s="662" t="s">
        <v>1501</v>
      </c>
      <c r="L1831" s="664">
        <v>8.9700000000000006</v>
      </c>
      <c r="M1831" s="664">
        <v>420</v>
      </c>
      <c r="N1831" s="665">
        <v>3767.4</v>
      </c>
    </row>
    <row r="1832" spans="1:14" ht="14.4" customHeight="1" x14ac:dyDescent="0.3">
      <c r="A1832" s="660" t="s">
        <v>586</v>
      </c>
      <c r="B1832" s="661" t="s">
        <v>587</v>
      </c>
      <c r="C1832" s="662" t="s">
        <v>602</v>
      </c>
      <c r="D1832" s="663" t="s">
        <v>4268</v>
      </c>
      <c r="E1832" s="662" t="s">
        <v>626</v>
      </c>
      <c r="F1832" s="663" t="s">
        <v>4273</v>
      </c>
      <c r="G1832" s="662" t="s">
        <v>665</v>
      </c>
      <c r="H1832" s="662" t="s">
        <v>3836</v>
      </c>
      <c r="I1832" s="662" t="s">
        <v>3837</v>
      </c>
      <c r="J1832" s="662" t="s">
        <v>2050</v>
      </c>
      <c r="K1832" s="662" t="s">
        <v>2168</v>
      </c>
      <c r="L1832" s="664">
        <v>258.16399999999993</v>
      </c>
      <c r="M1832" s="664">
        <v>0.16900000000000001</v>
      </c>
      <c r="N1832" s="665">
        <v>43.629715999999988</v>
      </c>
    </row>
    <row r="1833" spans="1:14" ht="14.4" customHeight="1" x14ac:dyDescent="0.3">
      <c r="A1833" s="660" t="s">
        <v>586</v>
      </c>
      <c r="B1833" s="661" t="s">
        <v>587</v>
      </c>
      <c r="C1833" s="662" t="s">
        <v>602</v>
      </c>
      <c r="D1833" s="663" t="s">
        <v>4268</v>
      </c>
      <c r="E1833" s="662" t="s">
        <v>626</v>
      </c>
      <c r="F1833" s="663" t="s">
        <v>4273</v>
      </c>
      <c r="G1833" s="662" t="s">
        <v>665</v>
      </c>
      <c r="H1833" s="662" t="s">
        <v>4138</v>
      </c>
      <c r="I1833" s="662" t="s">
        <v>4139</v>
      </c>
      <c r="J1833" s="662" t="s">
        <v>4140</v>
      </c>
      <c r="K1833" s="662" t="s">
        <v>4141</v>
      </c>
      <c r="L1833" s="664">
        <v>265.62000000000006</v>
      </c>
      <c r="M1833" s="664">
        <v>1</v>
      </c>
      <c r="N1833" s="665">
        <v>265.62000000000006</v>
      </c>
    </row>
    <row r="1834" spans="1:14" ht="14.4" customHeight="1" x14ac:dyDescent="0.3">
      <c r="A1834" s="660" t="s">
        <v>586</v>
      </c>
      <c r="B1834" s="661" t="s">
        <v>587</v>
      </c>
      <c r="C1834" s="662" t="s">
        <v>602</v>
      </c>
      <c r="D1834" s="663" t="s">
        <v>4268</v>
      </c>
      <c r="E1834" s="662" t="s">
        <v>626</v>
      </c>
      <c r="F1834" s="663" t="s">
        <v>4273</v>
      </c>
      <c r="G1834" s="662" t="s">
        <v>665</v>
      </c>
      <c r="H1834" s="662" t="s">
        <v>4142</v>
      </c>
      <c r="I1834" s="662" t="s">
        <v>237</v>
      </c>
      <c r="J1834" s="662" t="s">
        <v>4143</v>
      </c>
      <c r="K1834" s="662"/>
      <c r="L1834" s="664">
        <v>268.18024534859569</v>
      </c>
      <c r="M1834" s="664">
        <v>7</v>
      </c>
      <c r="N1834" s="665">
        <v>1877.2617174401698</v>
      </c>
    </row>
    <row r="1835" spans="1:14" ht="14.4" customHeight="1" x14ac:dyDescent="0.3">
      <c r="A1835" s="660" t="s">
        <v>586</v>
      </c>
      <c r="B1835" s="661" t="s">
        <v>587</v>
      </c>
      <c r="C1835" s="662" t="s">
        <v>602</v>
      </c>
      <c r="D1835" s="663" t="s">
        <v>4268</v>
      </c>
      <c r="E1835" s="662" t="s">
        <v>626</v>
      </c>
      <c r="F1835" s="663" t="s">
        <v>4273</v>
      </c>
      <c r="G1835" s="662" t="s">
        <v>665</v>
      </c>
      <c r="H1835" s="662" t="s">
        <v>4144</v>
      </c>
      <c r="I1835" s="662" t="s">
        <v>4145</v>
      </c>
      <c r="J1835" s="662" t="s">
        <v>4146</v>
      </c>
      <c r="K1835" s="662" t="s">
        <v>4147</v>
      </c>
      <c r="L1835" s="664">
        <v>121.67000000000003</v>
      </c>
      <c r="M1835" s="664">
        <v>2</v>
      </c>
      <c r="N1835" s="665">
        <v>243.34000000000006</v>
      </c>
    </row>
    <row r="1836" spans="1:14" ht="14.4" customHeight="1" x14ac:dyDescent="0.3">
      <c r="A1836" s="660" t="s">
        <v>586</v>
      </c>
      <c r="B1836" s="661" t="s">
        <v>587</v>
      </c>
      <c r="C1836" s="662" t="s">
        <v>602</v>
      </c>
      <c r="D1836" s="663" t="s">
        <v>4268</v>
      </c>
      <c r="E1836" s="662" t="s">
        <v>626</v>
      </c>
      <c r="F1836" s="663" t="s">
        <v>4273</v>
      </c>
      <c r="G1836" s="662" t="s">
        <v>2441</v>
      </c>
      <c r="H1836" s="662" t="s">
        <v>2455</v>
      </c>
      <c r="I1836" s="662" t="s">
        <v>2456</v>
      </c>
      <c r="J1836" s="662" t="s">
        <v>2457</v>
      </c>
      <c r="K1836" s="662" t="s">
        <v>2458</v>
      </c>
      <c r="L1836" s="664">
        <v>36.338013089929774</v>
      </c>
      <c r="M1836" s="664">
        <v>906</v>
      </c>
      <c r="N1836" s="665">
        <v>32922.239859476373</v>
      </c>
    </row>
    <row r="1837" spans="1:14" ht="14.4" customHeight="1" x14ac:dyDescent="0.3">
      <c r="A1837" s="660" t="s">
        <v>586</v>
      </c>
      <c r="B1837" s="661" t="s">
        <v>587</v>
      </c>
      <c r="C1837" s="662" t="s">
        <v>602</v>
      </c>
      <c r="D1837" s="663" t="s">
        <v>4268</v>
      </c>
      <c r="E1837" s="662" t="s">
        <v>626</v>
      </c>
      <c r="F1837" s="663" t="s">
        <v>4273</v>
      </c>
      <c r="G1837" s="662" t="s">
        <v>2441</v>
      </c>
      <c r="H1837" s="662" t="s">
        <v>4148</v>
      </c>
      <c r="I1837" s="662" t="s">
        <v>4149</v>
      </c>
      <c r="J1837" s="662" t="s">
        <v>2601</v>
      </c>
      <c r="K1837" s="662" t="s">
        <v>4150</v>
      </c>
      <c r="L1837" s="664">
        <v>94.67</v>
      </c>
      <c r="M1837" s="664">
        <v>1</v>
      </c>
      <c r="N1837" s="665">
        <v>94.67</v>
      </c>
    </row>
    <row r="1838" spans="1:14" ht="14.4" customHeight="1" x14ac:dyDescent="0.3">
      <c r="A1838" s="660" t="s">
        <v>586</v>
      </c>
      <c r="B1838" s="661" t="s">
        <v>587</v>
      </c>
      <c r="C1838" s="662" t="s">
        <v>602</v>
      </c>
      <c r="D1838" s="663" t="s">
        <v>4268</v>
      </c>
      <c r="E1838" s="662" t="s">
        <v>626</v>
      </c>
      <c r="F1838" s="663" t="s">
        <v>4273</v>
      </c>
      <c r="G1838" s="662" t="s">
        <v>2441</v>
      </c>
      <c r="H1838" s="662" t="s">
        <v>2473</v>
      </c>
      <c r="I1838" s="662" t="s">
        <v>2474</v>
      </c>
      <c r="J1838" s="662" t="s">
        <v>2475</v>
      </c>
      <c r="K1838" s="662" t="s">
        <v>2476</v>
      </c>
      <c r="L1838" s="664">
        <v>328.82</v>
      </c>
      <c r="M1838" s="664">
        <v>4</v>
      </c>
      <c r="N1838" s="665">
        <v>1315.28</v>
      </c>
    </row>
    <row r="1839" spans="1:14" ht="14.4" customHeight="1" x14ac:dyDescent="0.3">
      <c r="A1839" s="660" t="s">
        <v>586</v>
      </c>
      <c r="B1839" s="661" t="s">
        <v>587</v>
      </c>
      <c r="C1839" s="662" t="s">
        <v>602</v>
      </c>
      <c r="D1839" s="663" t="s">
        <v>4268</v>
      </c>
      <c r="E1839" s="662" t="s">
        <v>626</v>
      </c>
      <c r="F1839" s="663" t="s">
        <v>4273</v>
      </c>
      <c r="G1839" s="662" t="s">
        <v>2441</v>
      </c>
      <c r="H1839" s="662" t="s">
        <v>2477</v>
      </c>
      <c r="I1839" s="662" t="s">
        <v>2478</v>
      </c>
      <c r="J1839" s="662" t="s">
        <v>2479</v>
      </c>
      <c r="K1839" s="662" t="s">
        <v>2480</v>
      </c>
      <c r="L1839" s="664">
        <v>492.2000520512284</v>
      </c>
      <c r="M1839" s="664">
        <v>37</v>
      </c>
      <c r="N1839" s="665">
        <v>18211.40192589545</v>
      </c>
    </row>
    <row r="1840" spans="1:14" ht="14.4" customHeight="1" x14ac:dyDescent="0.3">
      <c r="A1840" s="660" t="s">
        <v>586</v>
      </c>
      <c r="B1840" s="661" t="s">
        <v>587</v>
      </c>
      <c r="C1840" s="662" t="s">
        <v>602</v>
      </c>
      <c r="D1840" s="663" t="s">
        <v>4268</v>
      </c>
      <c r="E1840" s="662" t="s">
        <v>626</v>
      </c>
      <c r="F1840" s="663" t="s">
        <v>4273</v>
      </c>
      <c r="G1840" s="662" t="s">
        <v>2441</v>
      </c>
      <c r="H1840" s="662" t="s">
        <v>2481</v>
      </c>
      <c r="I1840" s="662" t="s">
        <v>2482</v>
      </c>
      <c r="J1840" s="662" t="s">
        <v>2479</v>
      </c>
      <c r="K1840" s="662" t="s">
        <v>2483</v>
      </c>
      <c r="L1840" s="664">
        <v>943.00119251921865</v>
      </c>
      <c r="M1840" s="664">
        <v>1</v>
      </c>
      <c r="N1840" s="665">
        <v>943.00119251921865</v>
      </c>
    </row>
    <row r="1841" spans="1:14" ht="14.4" customHeight="1" x14ac:dyDescent="0.3">
      <c r="A1841" s="660" t="s">
        <v>586</v>
      </c>
      <c r="B1841" s="661" t="s">
        <v>587</v>
      </c>
      <c r="C1841" s="662" t="s">
        <v>602</v>
      </c>
      <c r="D1841" s="663" t="s">
        <v>4268</v>
      </c>
      <c r="E1841" s="662" t="s">
        <v>626</v>
      </c>
      <c r="F1841" s="663" t="s">
        <v>4273</v>
      </c>
      <c r="G1841" s="662" t="s">
        <v>2441</v>
      </c>
      <c r="H1841" s="662" t="s">
        <v>2484</v>
      </c>
      <c r="I1841" s="662" t="s">
        <v>2485</v>
      </c>
      <c r="J1841" s="662" t="s">
        <v>2479</v>
      </c>
      <c r="K1841" s="662" t="s">
        <v>2486</v>
      </c>
      <c r="L1841" s="664">
        <v>1057.4579212901804</v>
      </c>
      <c r="M1841" s="664">
        <v>2</v>
      </c>
      <c r="N1841" s="665">
        <v>2114.9158425803607</v>
      </c>
    </row>
    <row r="1842" spans="1:14" ht="14.4" customHeight="1" x14ac:dyDescent="0.3">
      <c r="A1842" s="660" t="s">
        <v>586</v>
      </c>
      <c r="B1842" s="661" t="s">
        <v>587</v>
      </c>
      <c r="C1842" s="662" t="s">
        <v>602</v>
      </c>
      <c r="D1842" s="663" t="s">
        <v>4268</v>
      </c>
      <c r="E1842" s="662" t="s">
        <v>626</v>
      </c>
      <c r="F1842" s="663" t="s">
        <v>4273</v>
      </c>
      <c r="G1842" s="662" t="s">
        <v>2441</v>
      </c>
      <c r="H1842" s="662" t="s">
        <v>2487</v>
      </c>
      <c r="I1842" s="662" t="s">
        <v>2488</v>
      </c>
      <c r="J1842" s="662" t="s">
        <v>2489</v>
      </c>
      <c r="K1842" s="662" t="s">
        <v>2490</v>
      </c>
      <c r="L1842" s="664">
        <v>40.350061373165161</v>
      </c>
      <c r="M1842" s="664">
        <v>5</v>
      </c>
      <c r="N1842" s="665">
        <v>201.75030686582579</v>
      </c>
    </row>
    <row r="1843" spans="1:14" ht="14.4" customHeight="1" x14ac:dyDescent="0.3">
      <c r="A1843" s="660" t="s">
        <v>586</v>
      </c>
      <c r="B1843" s="661" t="s">
        <v>587</v>
      </c>
      <c r="C1843" s="662" t="s">
        <v>602</v>
      </c>
      <c r="D1843" s="663" t="s">
        <v>4268</v>
      </c>
      <c r="E1843" s="662" t="s">
        <v>626</v>
      </c>
      <c r="F1843" s="663" t="s">
        <v>4273</v>
      </c>
      <c r="G1843" s="662" t="s">
        <v>2441</v>
      </c>
      <c r="H1843" s="662" t="s">
        <v>2491</v>
      </c>
      <c r="I1843" s="662" t="s">
        <v>2492</v>
      </c>
      <c r="J1843" s="662" t="s">
        <v>2493</v>
      </c>
      <c r="K1843" s="662" t="s">
        <v>2494</v>
      </c>
      <c r="L1843" s="664">
        <v>61.383406343303278</v>
      </c>
      <c r="M1843" s="664">
        <v>9</v>
      </c>
      <c r="N1843" s="665">
        <v>552.45065708972948</v>
      </c>
    </row>
    <row r="1844" spans="1:14" ht="14.4" customHeight="1" x14ac:dyDescent="0.3">
      <c r="A1844" s="660" t="s">
        <v>586</v>
      </c>
      <c r="B1844" s="661" t="s">
        <v>587</v>
      </c>
      <c r="C1844" s="662" t="s">
        <v>602</v>
      </c>
      <c r="D1844" s="663" t="s">
        <v>4268</v>
      </c>
      <c r="E1844" s="662" t="s">
        <v>626</v>
      </c>
      <c r="F1844" s="663" t="s">
        <v>4273</v>
      </c>
      <c r="G1844" s="662" t="s">
        <v>2441</v>
      </c>
      <c r="H1844" s="662" t="s">
        <v>2495</v>
      </c>
      <c r="I1844" s="662" t="s">
        <v>2496</v>
      </c>
      <c r="J1844" s="662" t="s">
        <v>2497</v>
      </c>
      <c r="K1844" s="662" t="s">
        <v>2498</v>
      </c>
      <c r="L1844" s="664">
        <v>58.783923413632017</v>
      </c>
      <c r="M1844" s="664">
        <v>55</v>
      </c>
      <c r="N1844" s="665">
        <v>3233.1157877497608</v>
      </c>
    </row>
    <row r="1845" spans="1:14" ht="14.4" customHeight="1" x14ac:dyDescent="0.3">
      <c r="A1845" s="660" t="s">
        <v>586</v>
      </c>
      <c r="B1845" s="661" t="s">
        <v>587</v>
      </c>
      <c r="C1845" s="662" t="s">
        <v>602</v>
      </c>
      <c r="D1845" s="663" t="s">
        <v>4268</v>
      </c>
      <c r="E1845" s="662" t="s">
        <v>626</v>
      </c>
      <c r="F1845" s="663" t="s">
        <v>4273</v>
      </c>
      <c r="G1845" s="662" t="s">
        <v>2441</v>
      </c>
      <c r="H1845" s="662" t="s">
        <v>2511</v>
      </c>
      <c r="I1845" s="662" t="s">
        <v>2512</v>
      </c>
      <c r="J1845" s="662" t="s">
        <v>2513</v>
      </c>
      <c r="K1845" s="662" t="s">
        <v>2514</v>
      </c>
      <c r="L1845" s="664">
        <v>113.03</v>
      </c>
      <c r="M1845" s="664">
        <v>2</v>
      </c>
      <c r="N1845" s="665">
        <v>226.06</v>
      </c>
    </row>
    <row r="1846" spans="1:14" ht="14.4" customHeight="1" x14ac:dyDescent="0.3">
      <c r="A1846" s="660" t="s">
        <v>586</v>
      </c>
      <c r="B1846" s="661" t="s">
        <v>587</v>
      </c>
      <c r="C1846" s="662" t="s">
        <v>602</v>
      </c>
      <c r="D1846" s="663" t="s">
        <v>4268</v>
      </c>
      <c r="E1846" s="662" t="s">
        <v>626</v>
      </c>
      <c r="F1846" s="663" t="s">
        <v>4273</v>
      </c>
      <c r="G1846" s="662" t="s">
        <v>2441</v>
      </c>
      <c r="H1846" s="662" t="s">
        <v>4151</v>
      </c>
      <c r="I1846" s="662" t="s">
        <v>4152</v>
      </c>
      <c r="J1846" s="662" t="s">
        <v>4153</v>
      </c>
      <c r="K1846" s="662" t="s">
        <v>4154</v>
      </c>
      <c r="L1846" s="664">
        <v>36.78</v>
      </c>
      <c r="M1846" s="664">
        <v>2</v>
      </c>
      <c r="N1846" s="665">
        <v>73.56</v>
      </c>
    </row>
    <row r="1847" spans="1:14" ht="14.4" customHeight="1" x14ac:dyDescent="0.3">
      <c r="A1847" s="660" t="s">
        <v>586</v>
      </c>
      <c r="B1847" s="661" t="s">
        <v>587</v>
      </c>
      <c r="C1847" s="662" t="s">
        <v>602</v>
      </c>
      <c r="D1847" s="663" t="s">
        <v>4268</v>
      </c>
      <c r="E1847" s="662" t="s">
        <v>626</v>
      </c>
      <c r="F1847" s="663" t="s">
        <v>4273</v>
      </c>
      <c r="G1847" s="662" t="s">
        <v>2441</v>
      </c>
      <c r="H1847" s="662" t="s">
        <v>4155</v>
      </c>
      <c r="I1847" s="662" t="s">
        <v>4156</v>
      </c>
      <c r="J1847" s="662" t="s">
        <v>2562</v>
      </c>
      <c r="K1847" s="662" t="s">
        <v>4157</v>
      </c>
      <c r="L1847" s="664">
        <v>1446.0466945096935</v>
      </c>
      <c r="M1847" s="664">
        <v>4</v>
      </c>
      <c r="N1847" s="665">
        <v>5784.1867780387738</v>
      </c>
    </row>
    <row r="1848" spans="1:14" ht="14.4" customHeight="1" x14ac:dyDescent="0.3">
      <c r="A1848" s="660" t="s">
        <v>586</v>
      </c>
      <c r="B1848" s="661" t="s">
        <v>587</v>
      </c>
      <c r="C1848" s="662" t="s">
        <v>602</v>
      </c>
      <c r="D1848" s="663" t="s">
        <v>4268</v>
      </c>
      <c r="E1848" s="662" t="s">
        <v>626</v>
      </c>
      <c r="F1848" s="663" t="s">
        <v>4273</v>
      </c>
      <c r="G1848" s="662" t="s">
        <v>2441</v>
      </c>
      <c r="H1848" s="662" t="s">
        <v>4158</v>
      </c>
      <c r="I1848" s="662" t="s">
        <v>4159</v>
      </c>
      <c r="J1848" s="662" t="s">
        <v>2562</v>
      </c>
      <c r="K1848" s="662" t="s">
        <v>4160</v>
      </c>
      <c r="L1848" s="664">
        <v>2475.9499999999998</v>
      </c>
      <c r="M1848" s="664">
        <v>1</v>
      </c>
      <c r="N1848" s="665">
        <v>2475.9499999999998</v>
      </c>
    </row>
    <row r="1849" spans="1:14" ht="14.4" customHeight="1" x14ac:dyDescent="0.3">
      <c r="A1849" s="660" t="s">
        <v>586</v>
      </c>
      <c r="B1849" s="661" t="s">
        <v>587</v>
      </c>
      <c r="C1849" s="662" t="s">
        <v>602</v>
      </c>
      <c r="D1849" s="663" t="s">
        <v>4268</v>
      </c>
      <c r="E1849" s="662" t="s">
        <v>626</v>
      </c>
      <c r="F1849" s="663" t="s">
        <v>4273</v>
      </c>
      <c r="G1849" s="662" t="s">
        <v>2441</v>
      </c>
      <c r="H1849" s="662" t="s">
        <v>2567</v>
      </c>
      <c r="I1849" s="662" t="s">
        <v>2568</v>
      </c>
      <c r="J1849" s="662" t="s">
        <v>2453</v>
      </c>
      <c r="K1849" s="662" t="s">
        <v>2569</v>
      </c>
      <c r="L1849" s="664">
        <v>103.6673679114666</v>
      </c>
      <c r="M1849" s="664">
        <v>19</v>
      </c>
      <c r="N1849" s="665">
        <v>1969.6799903178653</v>
      </c>
    </row>
    <row r="1850" spans="1:14" ht="14.4" customHeight="1" x14ac:dyDescent="0.3">
      <c r="A1850" s="660" t="s">
        <v>586</v>
      </c>
      <c r="B1850" s="661" t="s">
        <v>587</v>
      </c>
      <c r="C1850" s="662" t="s">
        <v>602</v>
      </c>
      <c r="D1850" s="663" t="s">
        <v>4268</v>
      </c>
      <c r="E1850" s="662" t="s">
        <v>626</v>
      </c>
      <c r="F1850" s="663" t="s">
        <v>4273</v>
      </c>
      <c r="G1850" s="662" t="s">
        <v>2441</v>
      </c>
      <c r="H1850" s="662" t="s">
        <v>4161</v>
      </c>
      <c r="I1850" s="662" t="s">
        <v>4161</v>
      </c>
      <c r="J1850" s="662" t="s">
        <v>4162</v>
      </c>
      <c r="K1850" s="662" t="s">
        <v>4163</v>
      </c>
      <c r="L1850" s="664">
        <v>65.23</v>
      </c>
      <c r="M1850" s="664">
        <v>1</v>
      </c>
      <c r="N1850" s="665">
        <v>65.23</v>
      </c>
    </row>
    <row r="1851" spans="1:14" ht="14.4" customHeight="1" x14ac:dyDescent="0.3">
      <c r="A1851" s="660" t="s">
        <v>586</v>
      </c>
      <c r="B1851" s="661" t="s">
        <v>587</v>
      </c>
      <c r="C1851" s="662" t="s">
        <v>602</v>
      </c>
      <c r="D1851" s="663" t="s">
        <v>4268</v>
      </c>
      <c r="E1851" s="662" t="s">
        <v>626</v>
      </c>
      <c r="F1851" s="663" t="s">
        <v>4273</v>
      </c>
      <c r="G1851" s="662" t="s">
        <v>2441</v>
      </c>
      <c r="H1851" s="662" t="s">
        <v>2570</v>
      </c>
      <c r="I1851" s="662" t="s">
        <v>2570</v>
      </c>
      <c r="J1851" s="662" t="s">
        <v>2571</v>
      </c>
      <c r="K1851" s="662" t="s">
        <v>2572</v>
      </c>
      <c r="L1851" s="664">
        <v>122.02972922886893</v>
      </c>
      <c r="M1851" s="664">
        <v>1</v>
      </c>
      <c r="N1851" s="665">
        <v>122.02972922886893</v>
      </c>
    </row>
    <row r="1852" spans="1:14" ht="14.4" customHeight="1" x14ac:dyDescent="0.3">
      <c r="A1852" s="660" t="s">
        <v>586</v>
      </c>
      <c r="B1852" s="661" t="s">
        <v>587</v>
      </c>
      <c r="C1852" s="662" t="s">
        <v>602</v>
      </c>
      <c r="D1852" s="663" t="s">
        <v>4268</v>
      </c>
      <c r="E1852" s="662" t="s">
        <v>626</v>
      </c>
      <c r="F1852" s="663" t="s">
        <v>4273</v>
      </c>
      <c r="G1852" s="662" t="s">
        <v>2441</v>
      </c>
      <c r="H1852" s="662" t="s">
        <v>2573</v>
      </c>
      <c r="I1852" s="662" t="s">
        <v>2574</v>
      </c>
      <c r="J1852" s="662" t="s">
        <v>2575</v>
      </c>
      <c r="K1852" s="662" t="s">
        <v>2576</v>
      </c>
      <c r="L1852" s="664">
        <v>337.5853561712957</v>
      </c>
      <c r="M1852" s="664">
        <v>3</v>
      </c>
      <c r="N1852" s="665">
        <v>1012.7560685138872</v>
      </c>
    </row>
    <row r="1853" spans="1:14" ht="14.4" customHeight="1" x14ac:dyDescent="0.3">
      <c r="A1853" s="660" t="s">
        <v>586</v>
      </c>
      <c r="B1853" s="661" t="s">
        <v>587</v>
      </c>
      <c r="C1853" s="662" t="s">
        <v>602</v>
      </c>
      <c r="D1853" s="663" t="s">
        <v>4268</v>
      </c>
      <c r="E1853" s="662" t="s">
        <v>626</v>
      </c>
      <c r="F1853" s="663" t="s">
        <v>4273</v>
      </c>
      <c r="G1853" s="662" t="s">
        <v>2441</v>
      </c>
      <c r="H1853" s="662" t="s">
        <v>2599</v>
      </c>
      <c r="I1853" s="662" t="s">
        <v>2600</v>
      </c>
      <c r="J1853" s="662" t="s">
        <v>2601</v>
      </c>
      <c r="K1853" s="662" t="s">
        <v>2602</v>
      </c>
      <c r="L1853" s="664">
        <v>135.21027216562226</v>
      </c>
      <c r="M1853" s="664">
        <v>3</v>
      </c>
      <c r="N1853" s="665">
        <v>405.63081649686677</v>
      </c>
    </row>
    <row r="1854" spans="1:14" ht="14.4" customHeight="1" x14ac:dyDescent="0.3">
      <c r="A1854" s="660" t="s">
        <v>586</v>
      </c>
      <c r="B1854" s="661" t="s">
        <v>587</v>
      </c>
      <c r="C1854" s="662" t="s">
        <v>602</v>
      </c>
      <c r="D1854" s="663" t="s">
        <v>4268</v>
      </c>
      <c r="E1854" s="662" t="s">
        <v>626</v>
      </c>
      <c r="F1854" s="663" t="s">
        <v>4273</v>
      </c>
      <c r="G1854" s="662" t="s">
        <v>2441</v>
      </c>
      <c r="H1854" s="662" t="s">
        <v>2609</v>
      </c>
      <c r="I1854" s="662" t="s">
        <v>2610</v>
      </c>
      <c r="J1854" s="662" t="s">
        <v>2611</v>
      </c>
      <c r="K1854" s="662" t="s">
        <v>2612</v>
      </c>
      <c r="L1854" s="664">
        <v>256.53999999999991</v>
      </c>
      <c r="M1854" s="664">
        <v>1</v>
      </c>
      <c r="N1854" s="665">
        <v>256.53999999999991</v>
      </c>
    </row>
    <row r="1855" spans="1:14" ht="14.4" customHeight="1" x14ac:dyDescent="0.3">
      <c r="A1855" s="660" t="s">
        <v>586</v>
      </c>
      <c r="B1855" s="661" t="s">
        <v>587</v>
      </c>
      <c r="C1855" s="662" t="s">
        <v>602</v>
      </c>
      <c r="D1855" s="663" t="s">
        <v>4268</v>
      </c>
      <c r="E1855" s="662" t="s">
        <v>626</v>
      </c>
      <c r="F1855" s="663" t="s">
        <v>4273</v>
      </c>
      <c r="G1855" s="662" t="s">
        <v>2441</v>
      </c>
      <c r="H1855" s="662" t="s">
        <v>2627</v>
      </c>
      <c r="I1855" s="662" t="s">
        <v>2628</v>
      </c>
      <c r="J1855" s="662" t="s">
        <v>2629</v>
      </c>
      <c r="K1855" s="662" t="s">
        <v>2630</v>
      </c>
      <c r="L1855" s="664">
        <v>69.272426114033493</v>
      </c>
      <c r="M1855" s="664">
        <v>8</v>
      </c>
      <c r="N1855" s="665">
        <v>554.17940891226795</v>
      </c>
    </row>
    <row r="1856" spans="1:14" ht="14.4" customHeight="1" x14ac:dyDescent="0.3">
      <c r="A1856" s="660" t="s">
        <v>586</v>
      </c>
      <c r="B1856" s="661" t="s">
        <v>587</v>
      </c>
      <c r="C1856" s="662" t="s">
        <v>602</v>
      </c>
      <c r="D1856" s="663" t="s">
        <v>4268</v>
      </c>
      <c r="E1856" s="662" t="s">
        <v>626</v>
      </c>
      <c r="F1856" s="663" t="s">
        <v>4273</v>
      </c>
      <c r="G1856" s="662" t="s">
        <v>2441</v>
      </c>
      <c r="H1856" s="662" t="s">
        <v>3870</v>
      </c>
      <c r="I1856" s="662" t="s">
        <v>3871</v>
      </c>
      <c r="J1856" s="662" t="s">
        <v>3872</v>
      </c>
      <c r="K1856" s="662" t="s">
        <v>3213</v>
      </c>
      <c r="L1856" s="664">
        <v>475.37080497290293</v>
      </c>
      <c r="M1856" s="664">
        <v>12</v>
      </c>
      <c r="N1856" s="665">
        <v>5704.4496596748349</v>
      </c>
    </row>
    <row r="1857" spans="1:14" ht="14.4" customHeight="1" x14ac:dyDescent="0.3">
      <c r="A1857" s="660" t="s">
        <v>586</v>
      </c>
      <c r="B1857" s="661" t="s">
        <v>587</v>
      </c>
      <c r="C1857" s="662" t="s">
        <v>602</v>
      </c>
      <c r="D1857" s="663" t="s">
        <v>4268</v>
      </c>
      <c r="E1857" s="662" t="s">
        <v>626</v>
      </c>
      <c r="F1857" s="663" t="s">
        <v>4273</v>
      </c>
      <c r="G1857" s="662" t="s">
        <v>2441</v>
      </c>
      <c r="H1857" s="662" t="s">
        <v>2634</v>
      </c>
      <c r="I1857" s="662" t="s">
        <v>2635</v>
      </c>
      <c r="J1857" s="662" t="s">
        <v>2636</v>
      </c>
      <c r="K1857" s="662" t="s">
        <v>2637</v>
      </c>
      <c r="L1857" s="664">
        <v>249.91793154637145</v>
      </c>
      <c r="M1857" s="664">
        <v>5</v>
      </c>
      <c r="N1857" s="665">
        <v>1249.5896577318572</v>
      </c>
    </row>
    <row r="1858" spans="1:14" ht="14.4" customHeight="1" x14ac:dyDescent="0.3">
      <c r="A1858" s="660" t="s">
        <v>586</v>
      </c>
      <c r="B1858" s="661" t="s">
        <v>587</v>
      </c>
      <c r="C1858" s="662" t="s">
        <v>602</v>
      </c>
      <c r="D1858" s="663" t="s">
        <v>4268</v>
      </c>
      <c r="E1858" s="662" t="s">
        <v>626</v>
      </c>
      <c r="F1858" s="663" t="s">
        <v>4273</v>
      </c>
      <c r="G1858" s="662" t="s">
        <v>2441</v>
      </c>
      <c r="H1858" s="662" t="s">
        <v>2638</v>
      </c>
      <c r="I1858" s="662" t="s">
        <v>2639</v>
      </c>
      <c r="J1858" s="662" t="s">
        <v>2640</v>
      </c>
      <c r="K1858" s="662" t="s">
        <v>2641</v>
      </c>
      <c r="L1858" s="664">
        <v>52.909999999999989</v>
      </c>
      <c r="M1858" s="664">
        <v>1</v>
      </c>
      <c r="N1858" s="665">
        <v>52.909999999999989</v>
      </c>
    </row>
    <row r="1859" spans="1:14" ht="14.4" customHeight="1" x14ac:dyDescent="0.3">
      <c r="A1859" s="660" t="s">
        <v>586</v>
      </c>
      <c r="B1859" s="661" t="s">
        <v>587</v>
      </c>
      <c r="C1859" s="662" t="s">
        <v>602</v>
      </c>
      <c r="D1859" s="663" t="s">
        <v>4268</v>
      </c>
      <c r="E1859" s="662" t="s">
        <v>626</v>
      </c>
      <c r="F1859" s="663" t="s">
        <v>4273</v>
      </c>
      <c r="G1859" s="662" t="s">
        <v>2441</v>
      </c>
      <c r="H1859" s="662" t="s">
        <v>2642</v>
      </c>
      <c r="I1859" s="662" t="s">
        <v>2643</v>
      </c>
      <c r="J1859" s="662" t="s">
        <v>2513</v>
      </c>
      <c r="K1859" s="662" t="s">
        <v>2644</v>
      </c>
      <c r="L1859" s="664">
        <v>72.569999999999965</v>
      </c>
      <c r="M1859" s="664">
        <v>1</v>
      </c>
      <c r="N1859" s="665">
        <v>72.569999999999965</v>
      </c>
    </row>
    <row r="1860" spans="1:14" ht="14.4" customHeight="1" x14ac:dyDescent="0.3">
      <c r="A1860" s="660" t="s">
        <v>586</v>
      </c>
      <c r="B1860" s="661" t="s">
        <v>587</v>
      </c>
      <c r="C1860" s="662" t="s">
        <v>602</v>
      </c>
      <c r="D1860" s="663" t="s">
        <v>4268</v>
      </c>
      <c r="E1860" s="662" t="s">
        <v>626</v>
      </c>
      <c r="F1860" s="663" t="s">
        <v>4273</v>
      </c>
      <c r="G1860" s="662" t="s">
        <v>2441</v>
      </c>
      <c r="H1860" s="662" t="s">
        <v>2652</v>
      </c>
      <c r="I1860" s="662" t="s">
        <v>2653</v>
      </c>
      <c r="J1860" s="662" t="s">
        <v>2654</v>
      </c>
      <c r="K1860" s="662" t="s">
        <v>2655</v>
      </c>
      <c r="L1860" s="664">
        <v>70.941746128235835</v>
      </c>
      <c r="M1860" s="664">
        <v>2990</v>
      </c>
      <c r="N1860" s="665">
        <v>212115.82092342514</v>
      </c>
    </row>
    <row r="1861" spans="1:14" ht="14.4" customHeight="1" x14ac:dyDescent="0.3">
      <c r="A1861" s="660" t="s">
        <v>586</v>
      </c>
      <c r="B1861" s="661" t="s">
        <v>587</v>
      </c>
      <c r="C1861" s="662" t="s">
        <v>602</v>
      </c>
      <c r="D1861" s="663" t="s">
        <v>4268</v>
      </c>
      <c r="E1861" s="662" t="s">
        <v>626</v>
      </c>
      <c r="F1861" s="663" t="s">
        <v>4273</v>
      </c>
      <c r="G1861" s="662" t="s">
        <v>2441</v>
      </c>
      <c r="H1861" s="662" t="s">
        <v>2674</v>
      </c>
      <c r="I1861" s="662" t="s">
        <v>2675</v>
      </c>
      <c r="J1861" s="662" t="s">
        <v>2676</v>
      </c>
      <c r="K1861" s="662" t="s">
        <v>1229</v>
      </c>
      <c r="L1861" s="664">
        <v>10.350000000000003</v>
      </c>
      <c r="M1861" s="664">
        <v>1</v>
      </c>
      <c r="N1861" s="665">
        <v>10.350000000000003</v>
      </c>
    </row>
    <row r="1862" spans="1:14" ht="14.4" customHeight="1" x14ac:dyDescent="0.3">
      <c r="A1862" s="660" t="s">
        <v>586</v>
      </c>
      <c r="B1862" s="661" t="s">
        <v>587</v>
      </c>
      <c r="C1862" s="662" t="s">
        <v>602</v>
      </c>
      <c r="D1862" s="663" t="s">
        <v>4268</v>
      </c>
      <c r="E1862" s="662" t="s">
        <v>626</v>
      </c>
      <c r="F1862" s="663" t="s">
        <v>4273</v>
      </c>
      <c r="G1862" s="662" t="s">
        <v>2441</v>
      </c>
      <c r="H1862" s="662" t="s">
        <v>4164</v>
      </c>
      <c r="I1862" s="662" t="s">
        <v>4165</v>
      </c>
      <c r="J1862" s="662" t="s">
        <v>4166</v>
      </c>
      <c r="K1862" s="662" t="s">
        <v>4167</v>
      </c>
      <c r="L1862" s="664">
        <v>890.1</v>
      </c>
      <c r="M1862" s="664">
        <v>1</v>
      </c>
      <c r="N1862" s="665">
        <v>890.1</v>
      </c>
    </row>
    <row r="1863" spans="1:14" ht="14.4" customHeight="1" x14ac:dyDescent="0.3">
      <c r="A1863" s="660" t="s">
        <v>586</v>
      </c>
      <c r="B1863" s="661" t="s">
        <v>587</v>
      </c>
      <c r="C1863" s="662" t="s">
        <v>602</v>
      </c>
      <c r="D1863" s="663" t="s">
        <v>4268</v>
      </c>
      <c r="E1863" s="662" t="s">
        <v>626</v>
      </c>
      <c r="F1863" s="663" t="s">
        <v>4273</v>
      </c>
      <c r="G1863" s="662" t="s">
        <v>2441</v>
      </c>
      <c r="H1863" s="662" t="s">
        <v>2681</v>
      </c>
      <c r="I1863" s="662" t="s">
        <v>2682</v>
      </c>
      <c r="J1863" s="662" t="s">
        <v>2453</v>
      </c>
      <c r="K1863" s="662" t="s">
        <v>2683</v>
      </c>
      <c r="L1863" s="664">
        <v>314.35000000000008</v>
      </c>
      <c r="M1863" s="664">
        <v>3</v>
      </c>
      <c r="N1863" s="665">
        <v>943.05000000000018</v>
      </c>
    </row>
    <row r="1864" spans="1:14" ht="14.4" customHeight="1" x14ac:dyDescent="0.3">
      <c r="A1864" s="660" t="s">
        <v>586</v>
      </c>
      <c r="B1864" s="661" t="s">
        <v>587</v>
      </c>
      <c r="C1864" s="662" t="s">
        <v>602</v>
      </c>
      <c r="D1864" s="663" t="s">
        <v>4268</v>
      </c>
      <c r="E1864" s="662" t="s">
        <v>626</v>
      </c>
      <c r="F1864" s="663" t="s">
        <v>4273</v>
      </c>
      <c r="G1864" s="662" t="s">
        <v>2441</v>
      </c>
      <c r="H1864" s="662" t="s">
        <v>2687</v>
      </c>
      <c r="I1864" s="662" t="s">
        <v>2688</v>
      </c>
      <c r="J1864" s="662" t="s">
        <v>2479</v>
      </c>
      <c r="K1864" s="662" t="s">
        <v>2689</v>
      </c>
      <c r="L1864" s="664">
        <v>356.50008687726205</v>
      </c>
      <c r="M1864" s="664">
        <v>73</v>
      </c>
      <c r="N1864" s="665">
        <v>26024.506342040131</v>
      </c>
    </row>
    <row r="1865" spans="1:14" ht="14.4" customHeight="1" x14ac:dyDescent="0.3">
      <c r="A1865" s="660" t="s">
        <v>586</v>
      </c>
      <c r="B1865" s="661" t="s">
        <v>587</v>
      </c>
      <c r="C1865" s="662" t="s">
        <v>602</v>
      </c>
      <c r="D1865" s="663" t="s">
        <v>4268</v>
      </c>
      <c r="E1865" s="662" t="s">
        <v>626</v>
      </c>
      <c r="F1865" s="663" t="s">
        <v>4273</v>
      </c>
      <c r="G1865" s="662" t="s">
        <v>2441</v>
      </c>
      <c r="H1865" s="662" t="s">
        <v>2690</v>
      </c>
      <c r="I1865" s="662" t="s">
        <v>2691</v>
      </c>
      <c r="J1865" s="662" t="s">
        <v>2479</v>
      </c>
      <c r="K1865" s="662" t="s">
        <v>2692</v>
      </c>
      <c r="L1865" s="664">
        <v>414.00017017212821</v>
      </c>
      <c r="M1865" s="664">
        <v>52</v>
      </c>
      <c r="N1865" s="665">
        <v>21528.008848950667</v>
      </c>
    </row>
    <row r="1866" spans="1:14" ht="14.4" customHeight="1" x14ac:dyDescent="0.3">
      <c r="A1866" s="660" t="s">
        <v>586</v>
      </c>
      <c r="B1866" s="661" t="s">
        <v>587</v>
      </c>
      <c r="C1866" s="662" t="s">
        <v>602</v>
      </c>
      <c r="D1866" s="663" t="s">
        <v>4268</v>
      </c>
      <c r="E1866" s="662" t="s">
        <v>626</v>
      </c>
      <c r="F1866" s="663" t="s">
        <v>4273</v>
      </c>
      <c r="G1866" s="662" t="s">
        <v>2441</v>
      </c>
      <c r="H1866" s="662" t="s">
        <v>2700</v>
      </c>
      <c r="I1866" s="662" t="s">
        <v>2701</v>
      </c>
      <c r="J1866" s="662" t="s">
        <v>2702</v>
      </c>
      <c r="K1866" s="662" t="s">
        <v>2703</v>
      </c>
      <c r="L1866" s="664">
        <v>380.84093892675048</v>
      </c>
      <c r="M1866" s="664">
        <v>106</v>
      </c>
      <c r="N1866" s="665">
        <v>40369.139526235551</v>
      </c>
    </row>
    <row r="1867" spans="1:14" ht="14.4" customHeight="1" x14ac:dyDescent="0.3">
      <c r="A1867" s="660" t="s">
        <v>586</v>
      </c>
      <c r="B1867" s="661" t="s">
        <v>587</v>
      </c>
      <c r="C1867" s="662" t="s">
        <v>602</v>
      </c>
      <c r="D1867" s="663" t="s">
        <v>4268</v>
      </c>
      <c r="E1867" s="662" t="s">
        <v>626</v>
      </c>
      <c r="F1867" s="663" t="s">
        <v>4273</v>
      </c>
      <c r="G1867" s="662" t="s">
        <v>2441</v>
      </c>
      <c r="H1867" s="662" t="s">
        <v>2704</v>
      </c>
      <c r="I1867" s="662" t="s">
        <v>2705</v>
      </c>
      <c r="J1867" s="662" t="s">
        <v>2475</v>
      </c>
      <c r="K1867" s="662" t="s">
        <v>2706</v>
      </c>
      <c r="L1867" s="664">
        <v>140.21768137527943</v>
      </c>
      <c r="M1867" s="664">
        <v>16</v>
      </c>
      <c r="N1867" s="665">
        <v>2243.4829020044708</v>
      </c>
    </row>
    <row r="1868" spans="1:14" ht="14.4" customHeight="1" x14ac:dyDescent="0.3">
      <c r="A1868" s="660" t="s">
        <v>586</v>
      </c>
      <c r="B1868" s="661" t="s">
        <v>587</v>
      </c>
      <c r="C1868" s="662" t="s">
        <v>602</v>
      </c>
      <c r="D1868" s="663" t="s">
        <v>4268</v>
      </c>
      <c r="E1868" s="662" t="s">
        <v>626</v>
      </c>
      <c r="F1868" s="663" t="s">
        <v>4273</v>
      </c>
      <c r="G1868" s="662" t="s">
        <v>2441</v>
      </c>
      <c r="H1868" s="662" t="s">
        <v>2707</v>
      </c>
      <c r="I1868" s="662" t="s">
        <v>2708</v>
      </c>
      <c r="J1868" s="662" t="s">
        <v>2709</v>
      </c>
      <c r="K1868" s="662" t="s">
        <v>1591</v>
      </c>
      <c r="L1868" s="664">
        <v>118.23739158804351</v>
      </c>
      <c r="M1868" s="664">
        <v>4</v>
      </c>
      <c r="N1868" s="665">
        <v>472.94956635217403</v>
      </c>
    </row>
    <row r="1869" spans="1:14" ht="14.4" customHeight="1" x14ac:dyDescent="0.3">
      <c r="A1869" s="660" t="s">
        <v>586</v>
      </c>
      <c r="B1869" s="661" t="s">
        <v>587</v>
      </c>
      <c r="C1869" s="662" t="s">
        <v>602</v>
      </c>
      <c r="D1869" s="663" t="s">
        <v>4268</v>
      </c>
      <c r="E1869" s="662" t="s">
        <v>626</v>
      </c>
      <c r="F1869" s="663" t="s">
        <v>4273</v>
      </c>
      <c r="G1869" s="662" t="s">
        <v>2441</v>
      </c>
      <c r="H1869" s="662" t="s">
        <v>2710</v>
      </c>
      <c r="I1869" s="662" t="s">
        <v>2711</v>
      </c>
      <c r="J1869" s="662" t="s">
        <v>637</v>
      </c>
      <c r="K1869" s="662" t="s">
        <v>2712</v>
      </c>
      <c r="L1869" s="664">
        <v>318.32</v>
      </c>
      <c r="M1869" s="664">
        <v>1</v>
      </c>
      <c r="N1869" s="665">
        <v>318.32</v>
      </c>
    </row>
    <row r="1870" spans="1:14" ht="14.4" customHeight="1" x14ac:dyDescent="0.3">
      <c r="A1870" s="660" t="s">
        <v>586</v>
      </c>
      <c r="B1870" s="661" t="s">
        <v>587</v>
      </c>
      <c r="C1870" s="662" t="s">
        <v>602</v>
      </c>
      <c r="D1870" s="663" t="s">
        <v>4268</v>
      </c>
      <c r="E1870" s="662" t="s">
        <v>626</v>
      </c>
      <c r="F1870" s="663" t="s">
        <v>4273</v>
      </c>
      <c r="G1870" s="662" t="s">
        <v>2441</v>
      </c>
      <c r="H1870" s="662" t="s">
        <v>2713</v>
      </c>
      <c r="I1870" s="662" t="s">
        <v>2713</v>
      </c>
      <c r="J1870" s="662" t="s">
        <v>2714</v>
      </c>
      <c r="K1870" s="662" t="s">
        <v>2715</v>
      </c>
      <c r="L1870" s="664">
        <v>106.00196229696124</v>
      </c>
      <c r="M1870" s="664">
        <v>9.4130212000000011</v>
      </c>
      <c r="N1870" s="665">
        <v>997.7987183428969</v>
      </c>
    </row>
    <row r="1871" spans="1:14" ht="14.4" customHeight="1" x14ac:dyDescent="0.3">
      <c r="A1871" s="660" t="s">
        <v>586</v>
      </c>
      <c r="B1871" s="661" t="s">
        <v>587</v>
      </c>
      <c r="C1871" s="662" t="s">
        <v>602</v>
      </c>
      <c r="D1871" s="663" t="s">
        <v>4268</v>
      </c>
      <c r="E1871" s="662" t="s">
        <v>626</v>
      </c>
      <c r="F1871" s="663" t="s">
        <v>4273</v>
      </c>
      <c r="G1871" s="662" t="s">
        <v>2441</v>
      </c>
      <c r="H1871" s="662" t="s">
        <v>2716</v>
      </c>
      <c r="I1871" s="662" t="s">
        <v>2717</v>
      </c>
      <c r="J1871" s="662" t="s">
        <v>2714</v>
      </c>
      <c r="K1871" s="662" t="s">
        <v>2718</v>
      </c>
      <c r="L1871" s="664">
        <v>244.68448812658133</v>
      </c>
      <c r="M1871" s="664">
        <v>41.904253699999998</v>
      </c>
      <c r="N1871" s="665">
        <v>10253.320866910901</v>
      </c>
    </row>
    <row r="1872" spans="1:14" ht="14.4" customHeight="1" x14ac:dyDescent="0.3">
      <c r="A1872" s="660" t="s">
        <v>586</v>
      </c>
      <c r="B1872" s="661" t="s">
        <v>587</v>
      </c>
      <c r="C1872" s="662" t="s">
        <v>602</v>
      </c>
      <c r="D1872" s="663" t="s">
        <v>4268</v>
      </c>
      <c r="E1872" s="662" t="s">
        <v>626</v>
      </c>
      <c r="F1872" s="663" t="s">
        <v>4273</v>
      </c>
      <c r="G1872" s="662" t="s">
        <v>2441</v>
      </c>
      <c r="H1872" s="662" t="s">
        <v>4168</v>
      </c>
      <c r="I1872" s="662" t="s">
        <v>4169</v>
      </c>
      <c r="J1872" s="662" t="s">
        <v>4170</v>
      </c>
      <c r="K1872" s="662" t="s">
        <v>2762</v>
      </c>
      <c r="L1872" s="664">
        <v>1091.4671331096756</v>
      </c>
      <c r="M1872" s="664">
        <v>7</v>
      </c>
      <c r="N1872" s="665">
        <v>7640.2699317677288</v>
      </c>
    </row>
    <row r="1873" spans="1:14" ht="14.4" customHeight="1" x14ac:dyDescent="0.3">
      <c r="A1873" s="660" t="s">
        <v>586</v>
      </c>
      <c r="B1873" s="661" t="s">
        <v>587</v>
      </c>
      <c r="C1873" s="662" t="s">
        <v>602</v>
      </c>
      <c r="D1873" s="663" t="s">
        <v>4268</v>
      </c>
      <c r="E1873" s="662" t="s">
        <v>626</v>
      </c>
      <c r="F1873" s="663" t="s">
        <v>4273</v>
      </c>
      <c r="G1873" s="662" t="s">
        <v>2441</v>
      </c>
      <c r="H1873" s="662" t="s">
        <v>3915</v>
      </c>
      <c r="I1873" s="662" t="s">
        <v>3916</v>
      </c>
      <c r="J1873" s="662" t="s">
        <v>3917</v>
      </c>
      <c r="K1873" s="662" t="s">
        <v>3918</v>
      </c>
      <c r="L1873" s="664">
        <v>83.233333333333334</v>
      </c>
      <c r="M1873" s="664">
        <v>6</v>
      </c>
      <c r="N1873" s="665">
        <v>499.4</v>
      </c>
    </row>
    <row r="1874" spans="1:14" ht="14.4" customHeight="1" x14ac:dyDescent="0.3">
      <c r="A1874" s="660" t="s">
        <v>586</v>
      </c>
      <c r="B1874" s="661" t="s">
        <v>587</v>
      </c>
      <c r="C1874" s="662" t="s">
        <v>602</v>
      </c>
      <c r="D1874" s="663" t="s">
        <v>4268</v>
      </c>
      <c r="E1874" s="662" t="s">
        <v>626</v>
      </c>
      <c r="F1874" s="663" t="s">
        <v>4273</v>
      </c>
      <c r="G1874" s="662" t="s">
        <v>2441</v>
      </c>
      <c r="H1874" s="662" t="s">
        <v>4171</v>
      </c>
      <c r="I1874" s="662" t="s">
        <v>4172</v>
      </c>
      <c r="J1874" s="662" t="s">
        <v>4173</v>
      </c>
      <c r="K1874" s="662" t="s">
        <v>1239</v>
      </c>
      <c r="L1874" s="664">
        <v>118.55597484013819</v>
      </c>
      <c r="M1874" s="664">
        <v>2</v>
      </c>
      <c r="N1874" s="665">
        <v>237.11194968027638</v>
      </c>
    </row>
    <row r="1875" spans="1:14" ht="14.4" customHeight="1" x14ac:dyDescent="0.3">
      <c r="A1875" s="660" t="s">
        <v>586</v>
      </c>
      <c r="B1875" s="661" t="s">
        <v>587</v>
      </c>
      <c r="C1875" s="662" t="s">
        <v>602</v>
      </c>
      <c r="D1875" s="663" t="s">
        <v>4268</v>
      </c>
      <c r="E1875" s="662" t="s">
        <v>626</v>
      </c>
      <c r="F1875" s="663" t="s">
        <v>4273</v>
      </c>
      <c r="G1875" s="662" t="s">
        <v>2441</v>
      </c>
      <c r="H1875" s="662" t="s">
        <v>2739</v>
      </c>
      <c r="I1875" s="662" t="s">
        <v>2740</v>
      </c>
      <c r="J1875" s="662" t="s">
        <v>2741</v>
      </c>
      <c r="K1875" s="662" t="s">
        <v>2742</v>
      </c>
      <c r="L1875" s="664">
        <v>528.76</v>
      </c>
      <c r="M1875" s="664">
        <v>2</v>
      </c>
      <c r="N1875" s="665">
        <v>1057.52</v>
      </c>
    </row>
    <row r="1876" spans="1:14" ht="14.4" customHeight="1" x14ac:dyDescent="0.3">
      <c r="A1876" s="660" t="s">
        <v>586</v>
      </c>
      <c r="B1876" s="661" t="s">
        <v>587</v>
      </c>
      <c r="C1876" s="662" t="s">
        <v>602</v>
      </c>
      <c r="D1876" s="663" t="s">
        <v>4268</v>
      </c>
      <c r="E1876" s="662" t="s">
        <v>626</v>
      </c>
      <c r="F1876" s="663" t="s">
        <v>4273</v>
      </c>
      <c r="G1876" s="662" t="s">
        <v>2441</v>
      </c>
      <c r="H1876" s="662" t="s">
        <v>2767</v>
      </c>
      <c r="I1876" s="662" t="s">
        <v>2768</v>
      </c>
      <c r="J1876" s="662" t="s">
        <v>2769</v>
      </c>
      <c r="K1876" s="662" t="s">
        <v>2770</v>
      </c>
      <c r="L1876" s="664">
        <v>1058.5226474746999</v>
      </c>
      <c r="M1876" s="664">
        <v>24</v>
      </c>
      <c r="N1876" s="665">
        <v>25404.543539392798</v>
      </c>
    </row>
    <row r="1877" spans="1:14" ht="14.4" customHeight="1" x14ac:dyDescent="0.3">
      <c r="A1877" s="660" t="s">
        <v>586</v>
      </c>
      <c r="B1877" s="661" t="s">
        <v>587</v>
      </c>
      <c r="C1877" s="662" t="s">
        <v>602</v>
      </c>
      <c r="D1877" s="663" t="s">
        <v>4268</v>
      </c>
      <c r="E1877" s="662" t="s">
        <v>626</v>
      </c>
      <c r="F1877" s="663" t="s">
        <v>4273</v>
      </c>
      <c r="G1877" s="662" t="s">
        <v>2441</v>
      </c>
      <c r="H1877" s="662" t="s">
        <v>2775</v>
      </c>
      <c r="I1877" s="662" t="s">
        <v>2775</v>
      </c>
      <c r="J1877" s="662" t="s">
        <v>2776</v>
      </c>
      <c r="K1877" s="662" t="s">
        <v>2777</v>
      </c>
      <c r="L1877" s="664">
        <v>2681.9770861494198</v>
      </c>
      <c r="M1877" s="664">
        <v>0.3</v>
      </c>
      <c r="N1877" s="665">
        <v>804.59312584482586</v>
      </c>
    </row>
    <row r="1878" spans="1:14" ht="14.4" customHeight="1" x14ac:dyDescent="0.3">
      <c r="A1878" s="660" t="s">
        <v>586</v>
      </c>
      <c r="B1878" s="661" t="s">
        <v>587</v>
      </c>
      <c r="C1878" s="662" t="s">
        <v>602</v>
      </c>
      <c r="D1878" s="663" t="s">
        <v>4268</v>
      </c>
      <c r="E1878" s="662" t="s">
        <v>626</v>
      </c>
      <c r="F1878" s="663" t="s">
        <v>4273</v>
      </c>
      <c r="G1878" s="662" t="s">
        <v>2441</v>
      </c>
      <c r="H1878" s="662" t="s">
        <v>3926</v>
      </c>
      <c r="I1878" s="662" t="s">
        <v>3927</v>
      </c>
      <c r="J1878" s="662" t="s">
        <v>3268</v>
      </c>
      <c r="K1878" s="662" t="s">
        <v>2037</v>
      </c>
      <c r="L1878" s="664">
        <v>1768.1871529160185</v>
      </c>
      <c r="M1878" s="664">
        <v>15</v>
      </c>
      <c r="N1878" s="665">
        <v>26522.807293740276</v>
      </c>
    </row>
    <row r="1879" spans="1:14" ht="14.4" customHeight="1" x14ac:dyDescent="0.3">
      <c r="A1879" s="660" t="s">
        <v>586</v>
      </c>
      <c r="B1879" s="661" t="s">
        <v>587</v>
      </c>
      <c r="C1879" s="662" t="s">
        <v>602</v>
      </c>
      <c r="D1879" s="663" t="s">
        <v>4268</v>
      </c>
      <c r="E1879" s="662" t="s">
        <v>626</v>
      </c>
      <c r="F1879" s="663" t="s">
        <v>4273</v>
      </c>
      <c r="G1879" s="662" t="s">
        <v>2441</v>
      </c>
      <c r="H1879" s="662" t="s">
        <v>4174</v>
      </c>
      <c r="I1879" s="662" t="s">
        <v>4174</v>
      </c>
      <c r="J1879" s="662" t="s">
        <v>4175</v>
      </c>
      <c r="K1879" s="662" t="s">
        <v>4176</v>
      </c>
      <c r="L1879" s="664">
        <v>245.29971337363801</v>
      </c>
      <c r="M1879" s="664">
        <v>1</v>
      </c>
      <c r="N1879" s="665">
        <v>245.29971337363801</v>
      </c>
    </row>
    <row r="1880" spans="1:14" ht="14.4" customHeight="1" x14ac:dyDescent="0.3">
      <c r="A1880" s="660" t="s">
        <v>586</v>
      </c>
      <c r="B1880" s="661" t="s">
        <v>587</v>
      </c>
      <c r="C1880" s="662" t="s">
        <v>602</v>
      </c>
      <c r="D1880" s="663" t="s">
        <v>4268</v>
      </c>
      <c r="E1880" s="662" t="s">
        <v>626</v>
      </c>
      <c r="F1880" s="663" t="s">
        <v>4273</v>
      </c>
      <c r="G1880" s="662" t="s">
        <v>2441</v>
      </c>
      <c r="H1880" s="662" t="s">
        <v>4177</v>
      </c>
      <c r="I1880" s="662" t="s">
        <v>4178</v>
      </c>
      <c r="J1880" s="662" t="s">
        <v>4179</v>
      </c>
      <c r="K1880" s="662" t="s">
        <v>4180</v>
      </c>
      <c r="L1880" s="664">
        <v>3214.6800000000003</v>
      </c>
      <c r="M1880" s="664">
        <v>2</v>
      </c>
      <c r="N1880" s="665">
        <v>6429.3600000000006</v>
      </c>
    </row>
    <row r="1881" spans="1:14" ht="14.4" customHeight="1" x14ac:dyDescent="0.3">
      <c r="A1881" s="660" t="s">
        <v>586</v>
      </c>
      <c r="B1881" s="661" t="s">
        <v>587</v>
      </c>
      <c r="C1881" s="662" t="s">
        <v>602</v>
      </c>
      <c r="D1881" s="663" t="s">
        <v>4268</v>
      </c>
      <c r="E1881" s="662" t="s">
        <v>2795</v>
      </c>
      <c r="F1881" s="663" t="s">
        <v>4274</v>
      </c>
      <c r="G1881" s="662" t="s">
        <v>665</v>
      </c>
      <c r="H1881" s="662" t="s">
        <v>2799</v>
      </c>
      <c r="I1881" s="662" t="s">
        <v>2800</v>
      </c>
      <c r="J1881" s="662" t="s">
        <v>2801</v>
      </c>
      <c r="K1881" s="662" t="s">
        <v>2802</v>
      </c>
      <c r="L1881" s="664">
        <v>2305.004054054054</v>
      </c>
      <c r="M1881" s="664">
        <v>37</v>
      </c>
      <c r="N1881" s="665">
        <v>85285.15</v>
      </c>
    </row>
    <row r="1882" spans="1:14" ht="14.4" customHeight="1" x14ac:dyDescent="0.3">
      <c r="A1882" s="660" t="s">
        <v>586</v>
      </c>
      <c r="B1882" s="661" t="s">
        <v>587</v>
      </c>
      <c r="C1882" s="662" t="s">
        <v>602</v>
      </c>
      <c r="D1882" s="663" t="s">
        <v>4268</v>
      </c>
      <c r="E1882" s="662" t="s">
        <v>2795</v>
      </c>
      <c r="F1882" s="663" t="s">
        <v>4274</v>
      </c>
      <c r="G1882" s="662" t="s">
        <v>665</v>
      </c>
      <c r="H1882" s="662" t="s">
        <v>2811</v>
      </c>
      <c r="I1882" s="662" t="s">
        <v>2811</v>
      </c>
      <c r="J1882" s="662" t="s">
        <v>2812</v>
      </c>
      <c r="K1882" s="662" t="s">
        <v>2813</v>
      </c>
      <c r="L1882" s="664">
        <v>3681.0106331643965</v>
      </c>
      <c r="M1882" s="664">
        <v>19</v>
      </c>
      <c r="N1882" s="665">
        <v>69939.202030123532</v>
      </c>
    </row>
    <row r="1883" spans="1:14" ht="14.4" customHeight="1" x14ac:dyDescent="0.3">
      <c r="A1883" s="660" t="s">
        <v>586</v>
      </c>
      <c r="B1883" s="661" t="s">
        <v>587</v>
      </c>
      <c r="C1883" s="662" t="s">
        <v>602</v>
      </c>
      <c r="D1883" s="663" t="s">
        <v>4268</v>
      </c>
      <c r="E1883" s="662" t="s">
        <v>2795</v>
      </c>
      <c r="F1883" s="663" t="s">
        <v>4274</v>
      </c>
      <c r="G1883" s="662" t="s">
        <v>665</v>
      </c>
      <c r="H1883" s="662" t="s">
        <v>2814</v>
      </c>
      <c r="I1883" s="662" t="s">
        <v>2815</v>
      </c>
      <c r="J1883" s="662" t="s">
        <v>2816</v>
      </c>
      <c r="K1883" s="662" t="s">
        <v>2813</v>
      </c>
      <c r="L1883" s="664">
        <v>1735.6599999999999</v>
      </c>
      <c r="M1883" s="664">
        <v>13</v>
      </c>
      <c r="N1883" s="665">
        <v>22563.579999999998</v>
      </c>
    </row>
    <row r="1884" spans="1:14" ht="14.4" customHeight="1" x14ac:dyDescent="0.3">
      <c r="A1884" s="660" t="s">
        <v>586</v>
      </c>
      <c r="B1884" s="661" t="s">
        <v>587</v>
      </c>
      <c r="C1884" s="662" t="s">
        <v>602</v>
      </c>
      <c r="D1884" s="663" t="s">
        <v>4268</v>
      </c>
      <c r="E1884" s="662" t="s">
        <v>2795</v>
      </c>
      <c r="F1884" s="663" t="s">
        <v>4274</v>
      </c>
      <c r="G1884" s="662" t="s">
        <v>665</v>
      </c>
      <c r="H1884" s="662" t="s">
        <v>3928</v>
      </c>
      <c r="I1884" s="662" t="s">
        <v>3929</v>
      </c>
      <c r="J1884" s="662" t="s">
        <v>2822</v>
      </c>
      <c r="K1884" s="662" t="s">
        <v>3930</v>
      </c>
      <c r="L1884" s="664">
        <v>2419.4214285714293</v>
      </c>
      <c r="M1884" s="664">
        <v>14</v>
      </c>
      <c r="N1884" s="665">
        <v>33871.900000000009</v>
      </c>
    </row>
    <row r="1885" spans="1:14" ht="14.4" customHeight="1" x14ac:dyDescent="0.3">
      <c r="A1885" s="660" t="s">
        <v>586</v>
      </c>
      <c r="B1885" s="661" t="s">
        <v>587</v>
      </c>
      <c r="C1885" s="662" t="s">
        <v>602</v>
      </c>
      <c r="D1885" s="663" t="s">
        <v>4268</v>
      </c>
      <c r="E1885" s="662" t="s">
        <v>2795</v>
      </c>
      <c r="F1885" s="663" t="s">
        <v>4274</v>
      </c>
      <c r="G1885" s="662" t="s">
        <v>665</v>
      </c>
      <c r="H1885" s="662" t="s">
        <v>2824</v>
      </c>
      <c r="I1885" s="662" t="s">
        <v>2825</v>
      </c>
      <c r="J1885" s="662" t="s">
        <v>2826</v>
      </c>
      <c r="K1885" s="662" t="s">
        <v>2802</v>
      </c>
      <c r="L1885" s="664">
        <v>2714.0007692307695</v>
      </c>
      <c r="M1885" s="664">
        <v>26</v>
      </c>
      <c r="N1885" s="665">
        <v>70564.02</v>
      </c>
    </row>
    <row r="1886" spans="1:14" ht="14.4" customHeight="1" x14ac:dyDescent="0.3">
      <c r="A1886" s="660" t="s">
        <v>586</v>
      </c>
      <c r="B1886" s="661" t="s">
        <v>587</v>
      </c>
      <c r="C1886" s="662" t="s">
        <v>602</v>
      </c>
      <c r="D1886" s="663" t="s">
        <v>4268</v>
      </c>
      <c r="E1886" s="662" t="s">
        <v>2795</v>
      </c>
      <c r="F1886" s="663" t="s">
        <v>4274</v>
      </c>
      <c r="G1886" s="662" t="s">
        <v>2441</v>
      </c>
      <c r="H1886" s="662" t="s">
        <v>2827</v>
      </c>
      <c r="I1886" s="662" t="s">
        <v>2828</v>
      </c>
      <c r="J1886" s="662" t="s">
        <v>2829</v>
      </c>
      <c r="K1886" s="662" t="s">
        <v>2502</v>
      </c>
      <c r="L1886" s="664">
        <v>40.729997971596681</v>
      </c>
      <c r="M1886" s="664">
        <v>15</v>
      </c>
      <c r="N1886" s="665">
        <v>610.94996957395017</v>
      </c>
    </row>
    <row r="1887" spans="1:14" ht="14.4" customHeight="1" x14ac:dyDescent="0.3">
      <c r="A1887" s="660" t="s">
        <v>586</v>
      </c>
      <c r="B1887" s="661" t="s">
        <v>587</v>
      </c>
      <c r="C1887" s="662" t="s">
        <v>602</v>
      </c>
      <c r="D1887" s="663" t="s">
        <v>4268</v>
      </c>
      <c r="E1887" s="662" t="s">
        <v>2795</v>
      </c>
      <c r="F1887" s="663" t="s">
        <v>4274</v>
      </c>
      <c r="G1887" s="662" t="s">
        <v>2441</v>
      </c>
      <c r="H1887" s="662" t="s">
        <v>4181</v>
      </c>
      <c r="I1887" s="662" t="s">
        <v>4182</v>
      </c>
      <c r="J1887" s="662" t="s">
        <v>4183</v>
      </c>
      <c r="K1887" s="662" t="s">
        <v>2502</v>
      </c>
      <c r="L1887" s="664">
        <v>42.980004246457767</v>
      </c>
      <c r="M1887" s="664">
        <v>10</v>
      </c>
      <c r="N1887" s="665">
        <v>429.8000424645777</v>
      </c>
    </row>
    <row r="1888" spans="1:14" ht="14.4" customHeight="1" x14ac:dyDescent="0.3">
      <c r="A1888" s="660" t="s">
        <v>586</v>
      </c>
      <c r="B1888" s="661" t="s">
        <v>587</v>
      </c>
      <c r="C1888" s="662" t="s">
        <v>602</v>
      </c>
      <c r="D1888" s="663" t="s">
        <v>4268</v>
      </c>
      <c r="E1888" s="662" t="s">
        <v>2795</v>
      </c>
      <c r="F1888" s="663" t="s">
        <v>4274</v>
      </c>
      <c r="G1888" s="662" t="s">
        <v>2441</v>
      </c>
      <c r="H1888" s="662" t="s">
        <v>2840</v>
      </c>
      <c r="I1888" s="662" t="s">
        <v>2840</v>
      </c>
      <c r="J1888" s="662" t="s">
        <v>2841</v>
      </c>
      <c r="K1888" s="662" t="s">
        <v>2842</v>
      </c>
      <c r="L1888" s="664">
        <v>135.36000000000004</v>
      </c>
      <c r="M1888" s="664">
        <v>1</v>
      </c>
      <c r="N1888" s="665">
        <v>135.36000000000004</v>
      </c>
    </row>
    <row r="1889" spans="1:14" ht="14.4" customHeight="1" x14ac:dyDescent="0.3">
      <c r="A1889" s="660" t="s">
        <v>586</v>
      </c>
      <c r="B1889" s="661" t="s">
        <v>587</v>
      </c>
      <c r="C1889" s="662" t="s">
        <v>602</v>
      </c>
      <c r="D1889" s="663" t="s">
        <v>4268</v>
      </c>
      <c r="E1889" s="662" t="s">
        <v>2795</v>
      </c>
      <c r="F1889" s="663" t="s">
        <v>4274</v>
      </c>
      <c r="G1889" s="662" t="s">
        <v>2441</v>
      </c>
      <c r="H1889" s="662" t="s">
        <v>2843</v>
      </c>
      <c r="I1889" s="662" t="s">
        <v>2843</v>
      </c>
      <c r="J1889" s="662" t="s">
        <v>2844</v>
      </c>
      <c r="K1889" s="662" t="s">
        <v>2842</v>
      </c>
      <c r="L1889" s="664">
        <v>135.36000000000001</v>
      </c>
      <c r="M1889" s="664">
        <v>2</v>
      </c>
      <c r="N1889" s="665">
        <v>270.72000000000003</v>
      </c>
    </row>
    <row r="1890" spans="1:14" ht="14.4" customHeight="1" x14ac:dyDescent="0.3">
      <c r="A1890" s="660" t="s">
        <v>586</v>
      </c>
      <c r="B1890" s="661" t="s">
        <v>587</v>
      </c>
      <c r="C1890" s="662" t="s">
        <v>602</v>
      </c>
      <c r="D1890" s="663" t="s">
        <v>4268</v>
      </c>
      <c r="E1890" s="662" t="s">
        <v>2795</v>
      </c>
      <c r="F1890" s="663" t="s">
        <v>4274</v>
      </c>
      <c r="G1890" s="662" t="s">
        <v>2441</v>
      </c>
      <c r="H1890" s="662" t="s">
        <v>2845</v>
      </c>
      <c r="I1890" s="662" t="s">
        <v>2845</v>
      </c>
      <c r="J1890" s="662" t="s">
        <v>2846</v>
      </c>
      <c r="K1890" s="662" t="s">
        <v>2842</v>
      </c>
      <c r="L1890" s="664">
        <v>135.36000000000001</v>
      </c>
      <c r="M1890" s="664">
        <v>2</v>
      </c>
      <c r="N1890" s="665">
        <v>270.72000000000003</v>
      </c>
    </row>
    <row r="1891" spans="1:14" ht="14.4" customHeight="1" x14ac:dyDescent="0.3">
      <c r="A1891" s="660" t="s">
        <v>586</v>
      </c>
      <c r="B1891" s="661" t="s">
        <v>587</v>
      </c>
      <c r="C1891" s="662" t="s">
        <v>602</v>
      </c>
      <c r="D1891" s="663" t="s">
        <v>4268</v>
      </c>
      <c r="E1891" s="662" t="s">
        <v>2795</v>
      </c>
      <c r="F1891" s="663" t="s">
        <v>4274</v>
      </c>
      <c r="G1891" s="662" t="s">
        <v>2441</v>
      </c>
      <c r="H1891" s="662" t="s">
        <v>2883</v>
      </c>
      <c r="I1891" s="662" t="s">
        <v>2883</v>
      </c>
      <c r="J1891" s="662" t="s">
        <v>2884</v>
      </c>
      <c r="K1891" s="662" t="s">
        <v>2842</v>
      </c>
      <c r="L1891" s="664">
        <v>137.43</v>
      </c>
      <c r="M1891" s="664">
        <v>1</v>
      </c>
      <c r="N1891" s="665">
        <v>137.43</v>
      </c>
    </row>
    <row r="1892" spans="1:14" ht="14.4" customHeight="1" x14ac:dyDescent="0.3">
      <c r="A1892" s="660" t="s">
        <v>586</v>
      </c>
      <c r="B1892" s="661" t="s">
        <v>587</v>
      </c>
      <c r="C1892" s="662" t="s">
        <v>602</v>
      </c>
      <c r="D1892" s="663" t="s">
        <v>4268</v>
      </c>
      <c r="E1892" s="662" t="s">
        <v>2795</v>
      </c>
      <c r="F1892" s="663" t="s">
        <v>4274</v>
      </c>
      <c r="G1892" s="662" t="s">
        <v>2441</v>
      </c>
      <c r="H1892" s="662" t="s">
        <v>2885</v>
      </c>
      <c r="I1892" s="662" t="s">
        <v>2885</v>
      </c>
      <c r="J1892" s="662" t="s">
        <v>2886</v>
      </c>
      <c r="K1892" s="662" t="s">
        <v>2842</v>
      </c>
      <c r="L1892" s="664">
        <v>137.43</v>
      </c>
      <c r="M1892" s="664">
        <v>1</v>
      </c>
      <c r="N1892" s="665">
        <v>137.43</v>
      </c>
    </row>
    <row r="1893" spans="1:14" ht="14.4" customHeight="1" x14ac:dyDescent="0.3">
      <c r="A1893" s="660" t="s">
        <v>586</v>
      </c>
      <c r="B1893" s="661" t="s">
        <v>587</v>
      </c>
      <c r="C1893" s="662" t="s">
        <v>602</v>
      </c>
      <c r="D1893" s="663" t="s">
        <v>4268</v>
      </c>
      <c r="E1893" s="662" t="s">
        <v>2887</v>
      </c>
      <c r="F1893" s="663" t="s">
        <v>4275</v>
      </c>
      <c r="G1893" s="662" t="s">
        <v>665</v>
      </c>
      <c r="H1893" s="662" t="s">
        <v>2894</v>
      </c>
      <c r="I1893" s="662" t="s">
        <v>2895</v>
      </c>
      <c r="J1893" s="662" t="s">
        <v>2896</v>
      </c>
      <c r="K1893" s="662" t="s">
        <v>2897</v>
      </c>
      <c r="L1893" s="664">
        <v>40.023036001706139</v>
      </c>
      <c r="M1893" s="664">
        <v>23</v>
      </c>
      <c r="N1893" s="665">
        <v>920.52982803924112</v>
      </c>
    </row>
    <row r="1894" spans="1:14" ht="14.4" customHeight="1" x14ac:dyDescent="0.3">
      <c r="A1894" s="660" t="s">
        <v>586</v>
      </c>
      <c r="B1894" s="661" t="s">
        <v>587</v>
      </c>
      <c r="C1894" s="662" t="s">
        <v>602</v>
      </c>
      <c r="D1894" s="663" t="s">
        <v>4268</v>
      </c>
      <c r="E1894" s="662" t="s">
        <v>2887</v>
      </c>
      <c r="F1894" s="663" t="s">
        <v>4275</v>
      </c>
      <c r="G1894" s="662" t="s">
        <v>665</v>
      </c>
      <c r="H1894" s="662" t="s">
        <v>2901</v>
      </c>
      <c r="I1894" s="662" t="s">
        <v>2902</v>
      </c>
      <c r="J1894" s="662" t="s">
        <v>740</v>
      </c>
      <c r="K1894" s="662" t="s">
        <v>2903</v>
      </c>
      <c r="L1894" s="664">
        <v>26.799977556047878</v>
      </c>
      <c r="M1894" s="664">
        <v>5</v>
      </c>
      <c r="N1894" s="665">
        <v>133.99988778023939</v>
      </c>
    </row>
    <row r="1895" spans="1:14" ht="14.4" customHeight="1" x14ac:dyDescent="0.3">
      <c r="A1895" s="660" t="s">
        <v>586</v>
      </c>
      <c r="B1895" s="661" t="s">
        <v>587</v>
      </c>
      <c r="C1895" s="662" t="s">
        <v>602</v>
      </c>
      <c r="D1895" s="663" t="s">
        <v>4268</v>
      </c>
      <c r="E1895" s="662" t="s">
        <v>2887</v>
      </c>
      <c r="F1895" s="663" t="s">
        <v>4275</v>
      </c>
      <c r="G1895" s="662" t="s">
        <v>665</v>
      </c>
      <c r="H1895" s="662" t="s">
        <v>2908</v>
      </c>
      <c r="I1895" s="662" t="s">
        <v>2909</v>
      </c>
      <c r="J1895" s="662" t="s">
        <v>2910</v>
      </c>
      <c r="K1895" s="662" t="s">
        <v>2911</v>
      </c>
      <c r="L1895" s="664">
        <v>136.99630751737476</v>
      </c>
      <c r="M1895" s="664">
        <v>5</v>
      </c>
      <c r="N1895" s="665">
        <v>684.98153758687374</v>
      </c>
    </row>
    <row r="1896" spans="1:14" ht="14.4" customHeight="1" x14ac:dyDescent="0.3">
      <c r="A1896" s="660" t="s">
        <v>586</v>
      </c>
      <c r="B1896" s="661" t="s">
        <v>587</v>
      </c>
      <c r="C1896" s="662" t="s">
        <v>602</v>
      </c>
      <c r="D1896" s="663" t="s">
        <v>4268</v>
      </c>
      <c r="E1896" s="662" t="s">
        <v>2887</v>
      </c>
      <c r="F1896" s="663" t="s">
        <v>4275</v>
      </c>
      <c r="G1896" s="662" t="s">
        <v>665</v>
      </c>
      <c r="H1896" s="662" t="s">
        <v>2912</v>
      </c>
      <c r="I1896" s="662" t="s">
        <v>2913</v>
      </c>
      <c r="J1896" s="662" t="s">
        <v>2914</v>
      </c>
      <c r="K1896" s="662" t="s">
        <v>2915</v>
      </c>
      <c r="L1896" s="664">
        <v>33.409985822248004</v>
      </c>
      <c r="M1896" s="664">
        <v>17</v>
      </c>
      <c r="N1896" s="665">
        <v>567.96975897821608</v>
      </c>
    </row>
    <row r="1897" spans="1:14" ht="14.4" customHeight="1" x14ac:dyDescent="0.3">
      <c r="A1897" s="660" t="s">
        <v>586</v>
      </c>
      <c r="B1897" s="661" t="s">
        <v>587</v>
      </c>
      <c r="C1897" s="662" t="s">
        <v>602</v>
      </c>
      <c r="D1897" s="663" t="s">
        <v>4268</v>
      </c>
      <c r="E1897" s="662" t="s">
        <v>2887</v>
      </c>
      <c r="F1897" s="663" t="s">
        <v>4275</v>
      </c>
      <c r="G1897" s="662" t="s">
        <v>665</v>
      </c>
      <c r="H1897" s="662" t="s">
        <v>2916</v>
      </c>
      <c r="I1897" s="662" t="s">
        <v>2917</v>
      </c>
      <c r="J1897" s="662" t="s">
        <v>2918</v>
      </c>
      <c r="K1897" s="662" t="s">
        <v>2919</v>
      </c>
      <c r="L1897" s="664">
        <v>428.73132332306625</v>
      </c>
      <c r="M1897" s="664">
        <v>12.4</v>
      </c>
      <c r="N1897" s="665">
        <v>5316.2684092060217</v>
      </c>
    </row>
    <row r="1898" spans="1:14" ht="14.4" customHeight="1" x14ac:dyDescent="0.3">
      <c r="A1898" s="660" t="s">
        <v>586</v>
      </c>
      <c r="B1898" s="661" t="s">
        <v>587</v>
      </c>
      <c r="C1898" s="662" t="s">
        <v>602</v>
      </c>
      <c r="D1898" s="663" t="s">
        <v>4268</v>
      </c>
      <c r="E1898" s="662" t="s">
        <v>2887</v>
      </c>
      <c r="F1898" s="663" t="s">
        <v>4275</v>
      </c>
      <c r="G1898" s="662" t="s">
        <v>665</v>
      </c>
      <c r="H1898" s="662" t="s">
        <v>2924</v>
      </c>
      <c r="I1898" s="662" t="s">
        <v>2925</v>
      </c>
      <c r="J1898" s="662" t="s">
        <v>2926</v>
      </c>
      <c r="K1898" s="662" t="s">
        <v>2927</v>
      </c>
      <c r="L1898" s="664">
        <v>1253.9123042029175</v>
      </c>
      <c r="M1898" s="664">
        <v>54.666666666666664</v>
      </c>
      <c r="N1898" s="665">
        <v>68547.205963092827</v>
      </c>
    </row>
    <row r="1899" spans="1:14" ht="14.4" customHeight="1" x14ac:dyDescent="0.3">
      <c r="A1899" s="660" t="s">
        <v>586</v>
      </c>
      <c r="B1899" s="661" t="s">
        <v>587</v>
      </c>
      <c r="C1899" s="662" t="s">
        <v>602</v>
      </c>
      <c r="D1899" s="663" t="s">
        <v>4268</v>
      </c>
      <c r="E1899" s="662" t="s">
        <v>2887</v>
      </c>
      <c r="F1899" s="663" t="s">
        <v>4275</v>
      </c>
      <c r="G1899" s="662" t="s">
        <v>665</v>
      </c>
      <c r="H1899" s="662" t="s">
        <v>2928</v>
      </c>
      <c r="I1899" s="662" t="s">
        <v>2929</v>
      </c>
      <c r="J1899" s="662" t="s">
        <v>2930</v>
      </c>
      <c r="K1899" s="662" t="s">
        <v>2931</v>
      </c>
      <c r="L1899" s="664">
        <v>641.99039811284831</v>
      </c>
      <c r="M1899" s="664">
        <v>18</v>
      </c>
      <c r="N1899" s="665">
        <v>11555.827166031269</v>
      </c>
    </row>
    <row r="1900" spans="1:14" ht="14.4" customHeight="1" x14ac:dyDescent="0.3">
      <c r="A1900" s="660" t="s">
        <v>586</v>
      </c>
      <c r="B1900" s="661" t="s">
        <v>587</v>
      </c>
      <c r="C1900" s="662" t="s">
        <v>602</v>
      </c>
      <c r="D1900" s="663" t="s">
        <v>4268</v>
      </c>
      <c r="E1900" s="662" t="s">
        <v>2887</v>
      </c>
      <c r="F1900" s="663" t="s">
        <v>4275</v>
      </c>
      <c r="G1900" s="662" t="s">
        <v>665</v>
      </c>
      <c r="H1900" s="662" t="s">
        <v>2935</v>
      </c>
      <c r="I1900" s="662" t="s">
        <v>2936</v>
      </c>
      <c r="J1900" s="662" t="s">
        <v>2937</v>
      </c>
      <c r="K1900" s="662" t="s">
        <v>2938</v>
      </c>
      <c r="L1900" s="664">
        <v>92.000006603752297</v>
      </c>
      <c r="M1900" s="664">
        <v>9</v>
      </c>
      <c r="N1900" s="665">
        <v>828.00005943377062</v>
      </c>
    </row>
    <row r="1901" spans="1:14" ht="14.4" customHeight="1" x14ac:dyDescent="0.3">
      <c r="A1901" s="660" t="s">
        <v>586</v>
      </c>
      <c r="B1901" s="661" t="s">
        <v>587</v>
      </c>
      <c r="C1901" s="662" t="s">
        <v>602</v>
      </c>
      <c r="D1901" s="663" t="s">
        <v>4268</v>
      </c>
      <c r="E1901" s="662" t="s">
        <v>2887</v>
      </c>
      <c r="F1901" s="663" t="s">
        <v>4275</v>
      </c>
      <c r="G1901" s="662" t="s">
        <v>665</v>
      </c>
      <c r="H1901" s="662" t="s">
        <v>2939</v>
      </c>
      <c r="I1901" s="662" t="s">
        <v>2940</v>
      </c>
      <c r="J1901" s="662" t="s">
        <v>2941</v>
      </c>
      <c r="K1901" s="662" t="s">
        <v>2942</v>
      </c>
      <c r="L1901" s="664">
        <v>2899.2107382240633</v>
      </c>
      <c r="M1901" s="664">
        <v>121</v>
      </c>
      <c r="N1901" s="665">
        <v>350804.49932511168</v>
      </c>
    </row>
    <row r="1902" spans="1:14" ht="14.4" customHeight="1" x14ac:dyDescent="0.3">
      <c r="A1902" s="660" t="s">
        <v>586</v>
      </c>
      <c r="B1902" s="661" t="s">
        <v>587</v>
      </c>
      <c r="C1902" s="662" t="s">
        <v>602</v>
      </c>
      <c r="D1902" s="663" t="s">
        <v>4268</v>
      </c>
      <c r="E1902" s="662" t="s">
        <v>2887</v>
      </c>
      <c r="F1902" s="663" t="s">
        <v>4275</v>
      </c>
      <c r="G1902" s="662" t="s">
        <v>665</v>
      </c>
      <c r="H1902" s="662" t="s">
        <v>2943</v>
      </c>
      <c r="I1902" s="662" t="s">
        <v>2944</v>
      </c>
      <c r="J1902" s="662" t="s">
        <v>2945</v>
      </c>
      <c r="K1902" s="662" t="s">
        <v>2946</v>
      </c>
      <c r="L1902" s="664">
        <v>86.657222659498842</v>
      </c>
      <c r="M1902" s="664">
        <v>4</v>
      </c>
      <c r="N1902" s="665">
        <v>346.62889063799537</v>
      </c>
    </row>
    <row r="1903" spans="1:14" ht="14.4" customHeight="1" x14ac:dyDescent="0.3">
      <c r="A1903" s="660" t="s">
        <v>586</v>
      </c>
      <c r="B1903" s="661" t="s">
        <v>587</v>
      </c>
      <c r="C1903" s="662" t="s">
        <v>602</v>
      </c>
      <c r="D1903" s="663" t="s">
        <v>4268</v>
      </c>
      <c r="E1903" s="662" t="s">
        <v>2887</v>
      </c>
      <c r="F1903" s="663" t="s">
        <v>4275</v>
      </c>
      <c r="G1903" s="662" t="s">
        <v>665</v>
      </c>
      <c r="H1903" s="662" t="s">
        <v>4184</v>
      </c>
      <c r="I1903" s="662" t="s">
        <v>4185</v>
      </c>
      <c r="J1903" s="662" t="s">
        <v>4186</v>
      </c>
      <c r="K1903" s="662" t="s">
        <v>4187</v>
      </c>
      <c r="L1903" s="664">
        <v>49.450034588582938</v>
      </c>
      <c r="M1903" s="664">
        <v>20</v>
      </c>
      <c r="N1903" s="665">
        <v>989.00069177165869</v>
      </c>
    </row>
    <row r="1904" spans="1:14" ht="14.4" customHeight="1" x14ac:dyDescent="0.3">
      <c r="A1904" s="660" t="s">
        <v>586</v>
      </c>
      <c r="B1904" s="661" t="s">
        <v>587</v>
      </c>
      <c r="C1904" s="662" t="s">
        <v>602</v>
      </c>
      <c r="D1904" s="663" t="s">
        <v>4268</v>
      </c>
      <c r="E1904" s="662" t="s">
        <v>2887</v>
      </c>
      <c r="F1904" s="663" t="s">
        <v>4275</v>
      </c>
      <c r="G1904" s="662" t="s">
        <v>665</v>
      </c>
      <c r="H1904" s="662" t="s">
        <v>2947</v>
      </c>
      <c r="I1904" s="662" t="s">
        <v>2948</v>
      </c>
      <c r="J1904" s="662" t="s">
        <v>2949</v>
      </c>
      <c r="K1904" s="662" t="s">
        <v>2950</v>
      </c>
      <c r="L1904" s="664">
        <v>81.100075676393033</v>
      </c>
      <c r="M1904" s="664">
        <v>290</v>
      </c>
      <c r="N1904" s="665">
        <v>23519.021946153978</v>
      </c>
    </row>
    <row r="1905" spans="1:14" ht="14.4" customHeight="1" x14ac:dyDescent="0.3">
      <c r="A1905" s="660" t="s">
        <v>586</v>
      </c>
      <c r="B1905" s="661" t="s">
        <v>587</v>
      </c>
      <c r="C1905" s="662" t="s">
        <v>602</v>
      </c>
      <c r="D1905" s="663" t="s">
        <v>4268</v>
      </c>
      <c r="E1905" s="662" t="s">
        <v>2887</v>
      </c>
      <c r="F1905" s="663" t="s">
        <v>4275</v>
      </c>
      <c r="G1905" s="662" t="s">
        <v>665</v>
      </c>
      <c r="H1905" s="662" t="s">
        <v>2955</v>
      </c>
      <c r="I1905" s="662" t="s">
        <v>2956</v>
      </c>
      <c r="J1905" s="662" t="s">
        <v>2957</v>
      </c>
      <c r="K1905" s="662" t="s">
        <v>2958</v>
      </c>
      <c r="L1905" s="664">
        <v>517.50484479890588</v>
      </c>
      <c r="M1905" s="664">
        <v>2</v>
      </c>
      <c r="N1905" s="665">
        <v>1035.0096895978118</v>
      </c>
    </row>
    <row r="1906" spans="1:14" ht="14.4" customHeight="1" x14ac:dyDescent="0.3">
      <c r="A1906" s="660" t="s">
        <v>586</v>
      </c>
      <c r="B1906" s="661" t="s">
        <v>587</v>
      </c>
      <c r="C1906" s="662" t="s">
        <v>602</v>
      </c>
      <c r="D1906" s="663" t="s">
        <v>4268</v>
      </c>
      <c r="E1906" s="662" t="s">
        <v>2887</v>
      </c>
      <c r="F1906" s="663" t="s">
        <v>4275</v>
      </c>
      <c r="G1906" s="662" t="s">
        <v>665</v>
      </c>
      <c r="H1906" s="662" t="s">
        <v>2959</v>
      </c>
      <c r="I1906" s="662" t="s">
        <v>2960</v>
      </c>
      <c r="J1906" s="662" t="s">
        <v>2961</v>
      </c>
      <c r="K1906" s="662" t="s">
        <v>2962</v>
      </c>
      <c r="L1906" s="664">
        <v>154.22690752530193</v>
      </c>
      <c r="M1906" s="664">
        <v>367</v>
      </c>
      <c r="N1906" s="665">
        <v>56601.275061785804</v>
      </c>
    </row>
    <row r="1907" spans="1:14" ht="14.4" customHeight="1" x14ac:dyDescent="0.3">
      <c r="A1907" s="660" t="s">
        <v>586</v>
      </c>
      <c r="B1907" s="661" t="s">
        <v>587</v>
      </c>
      <c r="C1907" s="662" t="s">
        <v>602</v>
      </c>
      <c r="D1907" s="663" t="s">
        <v>4268</v>
      </c>
      <c r="E1907" s="662" t="s">
        <v>2887</v>
      </c>
      <c r="F1907" s="663" t="s">
        <v>4275</v>
      </c>
      <c r="G1907" s="662" t="s">
        <v>665</v>
      </c>
      <c r="H1907" s="662" t="s">
        <v>2971</v>
      </c>
      <c r="I1907" s="662" t="s">
        <v>2971</v>
      </c>
      <c r="J1907" s="662" t="s">
        <v>2972</v>
      </c>
      <c r="K1907" s="662" t="s">
        <v>2973</v>
      </c>
      <c r="L1907" s="664">
        <v>814.63000000000011</v>
      </c>
      <c r="M1907" s="664">
        <v>6</v>
      </c>
      <c r="N1907" s="665">
        <v>4887.7800000000007</v>
      </c>
    </row>
    <row r="1908" spans="1:14" ht="14.4" customHeight="1" x14ac:dyDescent="0.3">
      <c r="A1908" s="660" t="s">
        <v>586</v>
      </c>
      <c r="B1908" s="661" t="s">
        <v>587</v>
      </c>
      <c r="C1908" s="662" t="s">
        <v>602</v>
      </c>
      <c r="D1908" s="663" t="s">
        <v>4268</v>
      </c>
      <c r="E1908" s="662" t="s">
        <v>2887</v>
      </c>
      <c r="F1908" s="663" t="s">
        <v>4275</v>
      </c>
      <c r="G1908" s="662" t="s">
        <v>665</v>
      </c>
      <c r="H1908" s="662" t="s">
        <v>2978</v>
      </c>
      <c r="I1908" s="662" t="s">
        <v>2979</v>
      </c>
      <c r="J1908" s="662" t="s">
        <v>2980</v>
      </c>
      <c r="K1908" s="662" t="s">
        <v>2981</v>
      </c>
      <c r="L1908" s="664">
        <v>52.662424802265704</v>
      </c>
      <c r="M1908" s="664">
        <v>21</v>
      </c>
      <c r="N1908" s="665">
        <v>1105.9109208475797</v>
      </c>
    </row>
    <row r="1909" spans="1:14" ht="14.4" customHeight="1" x14ac:dyDescent="0.3">
      <c r="A1909" s="660" t="s">
        <v>586</v>
      </c>
      <c r="B1909" s="661" t="s">
        <v>587</v>
      </c>
      <c r="C1909" s="662" t="s">
        <v>602</v>
      </c>
      <c r="D1909" s="663" t="s">
        <v>4268</v>
      </c>
      <c r="E1909" s="662" t="s">
        <v>2887</v>
      </c>
      <c r="F1909" s="663" t="s">
        <v>4275</v>
      </c>
      <c r="G1909" s="662" t="s">
        <v>665</v>
      </c>
      <c r="H1909" s="662" t="s">
        <v>2985</v>
      </c>
      <c r="I1909" s="662" t="s">
        <v>2986</v>
      </c>
      <c r="J1909" s="662" t="s">
        <v>2987</v>
      </c>
      <c r="K1909" s="662" t="s">
        <v>2988</v>
      </c>
      <c r="L1909" s="664">
        <v>82.790161066033136</v>
      </c>
      <c r="M1909" s="664">
        <v>476</v>
      </c>
      <c r="N1909" s="665">
        <v>39408.116667431772</v>
      </c>
    </row>
    <row r="1910" spans="1:14" ht="14.4" customHeight="1" x14ac:dyDescent="0.3">
      <c r="A1910" s="660" t="s">
        <v>586</v>
      </c>
      <c r="B1910" s="661" t="s">
        <v>587</v>
      </c>
      <c r="C1910" s="662" t="s">
        <v>602</v>
      </c>
      <c r="D1910" s="663" t="s">
        <v>4268</v>
      </c>
      <c r="E1910" s="662" t="s">
        <v>2887</v>
      </c>
      <c r="F1910" s="663" t="s">
        <v>4275</v>
      </c>
      <c r="G1910" s="662" t="s">
        <v>665</v>
      </c>
      <c r="H1910" s="662" t="s">
        <v>2989</v>
      </c>
      <c r="I1910" s="662" t="s">
        <v>2990</v>
      </c>
      <c r="J1910" s="662" t="s">
        <v>2991</v>
      </c>
      <c r="K1910" s="662" t="s">
        <v>2992</v>
      </c>
      <c r="L1910" s="664">
        <v>246.2939865279769</v>
      </c>
      <c r="M1910" s="664">
        <v>22</v>
      </c>
      <c r="N1910" s="665">
        <v>5418.4677036154917</v>
      </c>
    </row>
    <row r="1911" spans="1:14" ht="14.4" customHeight="1" x14ac:dyDescent="0.3">
      <c r="A1911" s="660" t="s">
        <v>586</v>
      </c>
      <c r="B1911" s="661" t="s">
        <v>587</v>
      </c>
      <c r="C1911" s="662" t="s">
        <v>602</v>
      </c>
      <c r="D1911" s="663" t="s">
        <v>4268</v>
      </c>
      <c r="E1911" s="662" t="s">
        <v>2887</v>
      </c>
      <c r="F1911" s="663" t="s">
        <v>4275</v>
      </c>
      <c r="G1911" s="662" t="s">
        <v>665</v>
      </c>
      <c r="H1911" s="662" t="s">
        <v>4188</v>
      </c>
      <c r="I1911" s="662" t="s">
        <v>4189</v>
      </c>
      <c r="J1911" s="662" t="s">
        <v>4190</v>
      </c>
      <c r="K1911" s="662" t="s">
        <v>4191</v>
      </c>
      <c r="L1911" s="664">
        <v>93.760000000000019</v>
      </c>
      <c r="M1911" s="664">
        <v>1</v>
      </c>
      <c r="N1911" s="665">
        <v>93.760000000000019</v>
      </c>
    </row>
    <row r="1912" spans="1:14" ht="14.4" customHeight="1" x14ac:dyDescent="0.3">
      <c r="A1912" s="660" t="s">
        <v>586</v>
      </c>
      <c r="B1912" s="661" t="s">
        <v>587</v>
      </c>
      <c r="C1912" s="662" t="s">
        <v>602</v>
      </c>
      <c r="D1912" s="663" t="s">
        <v>4268</v>
      </c>
      <c r="E1912" s="662" t="s">
        <v>2887</v>
      </c>
      <c r="F1912" s="663" t="s">
        <v>4275</v>
      </c>
      <c r="G1912" s="662" t="s">
        <v>665</v>
      </c>
      <c r="H1912" s="662" t="s">
        <v>4192</v>
      </c>
      <c r="I1912" s="662" t="s">
        <v>4193</v>
      </c>
      <c r="J1912" s="662" t="s">
        <v>2965</v>
      </c>
      <c r="K1912" s="662" t="s">
        <v>4194</v>
      </c>
      <c r="L1912" s="664">
        <v>69.850078655856109</v>
      </c>
      <c r="M1912" s="664">
        <v>1</v>
      </c>
      <c r="N1912" s="665">
        <v>69.850078655856109</v>
      </c>
    </row>
    <row r="1913" spans="1:14" ht="14.4" customHeight="1" x14ac:dyDescent="0.3">
      <c r="A1913" s="660" t="s">
        <v>586</v>
      </c>
      <c r="B1913" s="661" t="s">
        <v>587</v>
      </c>
      <c r="C1913" s="662" t="s">
        <v>602</v>
      </c>
      <c r="D1913" s="663" t="s">
        <v>4268</v>
      </c>
      <c r="E1913" s="662" t="s">
        <v>2887</v>
      </c>
      <c r="F1913" s="663" t="s">
        <v>4275</v>
      </c>
      <c r="G1913" s="662" t="s">
        <v>665</v>
      </c>
      <c r="H1913" s="662" t="s">
        <v>2997</v>
      </c>
      <c r="I1913" s="662" t="s">
        <v>2997</v>
      </c>
      <c r="J1913" s="662" t="s">
        <v>2998</v>
      </c>
      <c r="K1913" s="662" t="s">
        <v>2999</v>
      </c>
      <c r="L1913" s="664">
        <v>1851.499591404893</v>
      </c>
      <c r="M1913" s="664">
        <v>7.6</v>
      </c>
      <c r="N1913" s="665">
        <v>14071.396894677186</v>
      </c>
    </row>
    <row r="1914" spans="1:14" ht="14.4" customHeight="1" x14ac:dyDescent="0.3">
      <c r="A1914" s="660" t="s">
        <v>586</v>
      </c>
      <c r="B1914" s="661" t="s">
        <v>587</v>
      </c>
      <c r="C1914" s="662" t="s">
        <v>602</v>
      </c>
      <c r="D1914" s="663" t="s">
        <v>4268</v>
      </c>
      <c r="E1914" s="662" t="s">
        <v>2887</v>
      </c>
      <c r="F1914" s="663" t="s">
        <v>4275</v>
      </c>
      <c r="G1914" s="662" t="s">
        <v>665</v>
      </c>
      <c r="H1914" s="662" t="s">
        <v>3008</v>
      </c>
      <c r="I1914" s="662" t="s">
        <v>3009</v>
      </c>
      <c r="J1914" s="662" t="s">
        <v>3010</v>
      </c>
      <c r="K1914" s="662" t="s">
        <v>3011</v>
      </c>
      <c r="L1914" s="664">
        <v>51.37</v>
      </c>
      <c r="M1914" s="664">
        <v>2</v>
      </c>
      <c r="N1914" s="665">
        <v>102.74</v>
      </c>
    </row>
    <row r="1915" spans="1:14" ht="14.4" customHeight="1" x14ac:dyDescent="0.3">
      <c r="A1915" s="660" t="s">
        <v>586</v>
      </c>
      <c r="B1915" s="661" t="s">
        <v>587</v>
      </c>
      <c r="C1915" s="662" t="s">
        <v>602</v>
      </c>
      <c r="D1915" s="663" t="s">
        <v>4268</v>
      </c>
      <c r="E1915" s="662" t="s">
        <v>2887</v>
      </c>
      <c r="F1915" s="663" t="s">
        <v>4275</v>
      </c>
      <c r="G1915" s="662" t="s">
        <v>665</v>
      </c>
      <c r="H1915" s="662" t="s">
        <v>3012</v>
      </c>
      <c r="I1915" s="662" t="s">
        <v>3012</v>
      </c>
      <c r="J1915" s="662" t="s">
        <v>3013</v>
      </c>
      <c r="K1915" s="662" t="s">
        <v>3014</v>
      </c>
      <c r="L1915" s="664">
        <v>1907.6099999999997</v>
      </c>
      <c r="M1915" s="664">
        <v>1</v>
      </c>
      <c r="N1915" s="665">
        <v>1907.6099999999997</v>
      </c>
    </row>
    <row r="1916" spans="1:14" ht="14.4" customHeight="1" x14ac:dyDescent="0.3">
      <c r="A1916" s="660" t="s">
        <v>586</v>
      </c>
      <c r="B1916" s="661" t="s">
        <v>587</v>
      </c>
      <c r="C1916" s="662" t="s">
        <v>602</v>
      </c>
      <c r="D1916" s="663" t="s">
        <v>4268</v>
      </c>
      <c r="E1916" s="662" t="s">
        <v>2887</v>
      </c>
      <c r="F1916" s="663" t="s">
        <v>4275</v>
      </c>
      <c r="G1916" s="662" t="s">
        <v>665</v>
      </c>
      <c r="H1916" s="662" t="s">
        <v>3015</v>
      </c>
      <c r="I1916" s="662" t="s">
        <v>3016</v>
      </c>
      <c r="J1916" s="662" t="s">
        <v>3017</v>
      </c>
      <c r="K1916" s="662" t="s">
        <v>3018</v>
      </c>
      <c r="L1916" s="664">
        <v>135.54</v>
      </c>
      <c r="M1916" s="664">
        <v>3</v>
      </c>
      <c r="N1916" s="665">
        <v>406.62</v>
      </c>
    </row>
    <row r="1917" spans="1:14" ht="14.4" customHeight="1" x14ac:dyDescent="0.3">
      <c r="A1917" s="660" t="s">
        <v>586</v>
      </c>
      <c r="B1917" s="661" t="s">
        <v>587</v>
      </c>
      <c r="C1917" s="662" t="s">
        <v>602</v>
      </c>
      <c r="D1917" s="663" t="s">
        <v>4268</v>
      </c>
      <c r="E1917" s="662" t="s">
        <v>2887</v>
      </c>
      <c r="F1917" s="663" t="s">
        <v>4275</v>
      </c>
      <c r="G1917" s="662" t="s">
        <v>665</v>
      </c>
      <c r="H1917" s="662" t="s">
        <v>3023</v>
      </c>
      <c r="I1917" s="662" t="s">
        <v>3024</v>
      </c>
      <c r="J1917" s="662" t="s">
        <v>3025</v>
      </c>
      <c r="K1917" s="662" t="s">
        <v>2977</v>
      </c>
      <c r="L1917" s="664">
        <v>819.94912643225962</v>
      </c>
      <c r="M1917" s="664">
        <v>16.899999999999999</v>
      </c>
      <c r="N1917" s="665">
        <v>13857.140236705187</v>
      </c>
    </row>
    <row r="1918" spans="1:14" ht="14.4" customHeight="1" x14ac:dyDescent="0.3">
      <c r="A1918" s="660" t="s">
        <v>586</v>
      </c>
      <c r="B1918" s="661" t="s">
        <v>587</v>
      </c>
      <c r="C1918" s="662" t="s">
        <v>602</v>
      </c>
      <c r="D1918" s="663" t="s">
        <v>4268</v>
      </c>
      <c r="E1918" s="662" t="s">
        <v>2887</v>
      </c>
      <c r="F1918" s="663" t="s">
        <v>4275</v>
      </c>
      <c r="G1918" s="662" t="s">
        <v>665</v>
      </c>
      <c r="H1918" s="662" t="s">
        <v>3026</v>
      </c>
      <c r="I1918" s="662" t="s">
        <v>3027</v>
      </c>
      <c r="J1918" s="662" t="s">
        <v>3028</v>
      </c>
      <c r="K1918" s="662" t="s">
        <v>3029</v>
      </c>
      <c r="L1918" s="664">
        <v>836.11401683585154</v>
      </c>
      <c r="M1918" s="664">
        <v>10</v>
      </c>
      <c r="N1918" s="665">
        <v>8361.1401683585154</v>
      </c>
    </row>
    <row r="1919" spans="1:14" ht="14.4" customHeight="1" x14ac:dyDescent="0.3">
      <c r="A1919" s="660" t="s">
        <v>586</v>
      </c>
      <c r="B1919" s="661" t="s">
        <v>587</v>
      </c>
      <c r="C1919" s="662" t="s">
        <v>602</v>
      </c>
      <c r="D1919" s="663" t="s">
        <v>4268</v>
      </c>
      <c r="E1919" s="662" t="s">
        <v>2887</v>
      </c>
      <c r="F1919" s="663" t="s">
        <v>4275</v>
      </c>
      <c r="G1919" s="662" t="s">
        <v>665</v>
      </c>
      <c r="H1919" s="662" t="s">
        <v>3974</v>
      </c>
      <c r="I1919" s="662" t="s">
        <v>3974</v>
      </c>
      <c r="J1919" s="662" t="s">
        <v>3975</v>
      </c>
      <c r="K1919" s="662" t="s">
        <v>3976</v>
      </c>
      <c r="L1919" s="664">
        <v>920</v>
      </c>
      <c r="M1919" s="664">
        <v>2.4</v>
      </c>
      <c r="N1919" s="665">
        <v>2208</v>
      </c>
    </row>
    <row r="1920" spans="1:14" ht="14.4" customHeight="1" x14ac:dyDescent="0.3">
      <c r="A1920" s="660" t="s">
        <v>586</v>
      </c>
      <c r="B1920" s="661" t="s">
        <v>587</v>
      </c>
      <c r="C1920" s="662" t="s">
        <v>602</v>
      </c>
      <c r="D1920" s="663" t="s">
        <v>4268</v>
      </c>
      <c r="E1920" s="662" t="s">
        <v>2887</v>
      </c>
      <c r="F1920" s="663" t="s">
        <v>4275</v>
      </c>
      <c r="G1920" s="662" t="s">
        <v>665</v>
      </c>
      <c r="H1920" s="662" t="s">
        <v>4195</v>
      </c>
      <c r="I1920" s="662" t="s">
        <v>4195</v>
      </c>
      <c r="J1920" s="662" t="s">
        <v>4196</v>
      </c>
      <c r="K1920" s="662" t="s">
        <v>4197</v>
      </c>
      <c r="L1920" s="664">
        <v>43448.249483572377</v>
      </c>
      <c r="M1920" s="664">
        <v>1</v>
      </c>
      <c r="N1920" s="665">
        <v>43448.249483572377</v>
      </c>
    </row>
    <row r="1921" spans="1:14" ht="14.4" customHeight="1" x14ac:dyDescent="0.3">
      <c r="A1921" s="660" t="s">
        <v>586</v>
      </c>
      <c r="B1921" s="661" t="s">
        <v>587</v>
      </c>
      <c r="C1921" s="662" t="s">
        <v>602</v>
      </c>
      <c r="D1921" s="663" t="s">
        <v>4268</v>
      </c>
      <c r="E1921" s="662" t="s">
        <v>2887</v>
      </c>
      <c r="F1921" s="663" t="s">
        <v>4275</v>
      </c>
      <c r="G1921" s="662" t="s">
        <v>665</v>
      </c>
      <c r="H1921" s="662" t="s">
        <v>3031</v>
      </c>
      <c r="I1921" s="662" t="s">
        <v>3031</v>
      </c>
      <c r="J1921" s="662" t="s">
        <v>3032</v>
      </c>
      <c r="K1921" s="662" t="s">
        <v>3033</v>
      </c>
      <c r="L1921" s="664">
        <v>1167.25</v>
      </c>
      <c r="M1921" s="664">
        <v>92</v>
      </c>
      <c r="N1921" s="665">
        <v>107387</v>
      </c>
    </row>
    <row r="1922" spans="1:14" ht="14.4" customHeight="1" x14ac:dyDescent="0.3">
      <c r="A1922" s="660" t="s">
        <v>586</v>
      </c>
      <c r="B1922" s="661" t="s">
        <v>587</v>
      </c>
      <c r="C1922" s="662" t="s">
        <v>602</v>
      </c>
      <c r="D1922" s="663" t="s">
        <v>4268</v>
      </c>
      <c r="E1922" s="662" t="s">
        <v>2887</v>
      </c>
      <c r="F1922" s="663" t="s">
        <v>4275</v>
      </c>
      <c r="G1922" s="662" t="s">
        <v>2441</v>
      </c>
      <c r="H1922" s="662" t="s">
        <v>3037</v>
      </c>
      <c r="I1922" s="662" t="s">
        <v>3038</v>
      </c>
      <c r="J1922" s="662" t="s">
        <v>3039</v>
      </c>
      <c r="K1922" s="662" t="s">
        <v>3040</v>
      </c>
      <c r="L1922" s="664">
        <v>88.599966754816592</v>
      </c>
      <c r="M1922" s="664">
        <v>170</v>
      </c>
      <c r="N1922" s="665">
        <v>15061.99434831882</v>
      </c>
    </row>
    <row r="1923" spans="1:14" ht="14.4" customHeight="1" x14ac:dyDescent="0.3">
      <c r="A1923" s="660" t="s">
        <v>586</v>
      </c>
      <c r="B1923" s="661" t="s">
        <v>587</v>
      </c>
      <c r="C1923" s="662" t="s">
        <v>602</v>
      </c>
      <c r="D1923" s="663" t="s">
        <v>4268</v>
      </c>
      <c r="E1923" s="662" t="s">
        <v>2887</v>
      </c>
      <c r="F1923" s="663" t="s">
        <v>4275</v>
      </c>
      <c r="G1923" s="662" t="s">
        <v>2441</v>
      </c>
      <c r="H1923" s="662" t="s">
        <v>3052</v>
      </c>
      <c r="I1923" s="662" t="s">
        <v>3053</v>
      </c>
      <c r="J1923" s="662" t="s">
        <v>3054</v>
      </c>
      <c r="K1923" s="662" t="s">
        <v>3055</v>
      </c>
      <c r="L1923" s="664">
        <v>74.700016249003042</v>
      </c>
      <c r="M1923" s="664">
        <v>80</v>
      </c>
      <c r="N1923" s="665">
        <v>5976.0012999202436</v>
      </c>
    </row>
    <row r="1924" spans="1:14" ht="14.4" customHeight="1" x14ac:dyDescent="0.3">
      <c r="A1924" s="660" t="s">
        <v>586</v>
      </c>
      <c r="B1924" s="661" t="s">
        <v>587</v>
      </c>
      <c r="C1924" s="662" t="s">
        <v>602</v>
      </c>
      <c r="D1924" s="663" t="s">
        <v>4268</v>
      </c>
      <c r="E1924" s="662" t="s">
        <v>2887</v>
      </c>
      <c r="F1924" s="663" t="s">
        <v>4275</v>
      </c>
      <c r="G1924" s="662" t="s">
        <v>2441</v>
      </c>
      <c r="H1924" s="662" t="s">
        <v>3084</v>
      </c>
      <c r="I1924" s="662" t="s">
        <v>3085</v>
      </c>
      <c r="J1924" s="662" t="s">
        <v>3086</v>
      </c>
      <c r="K1924" s="662" t="s">
        <v>3087</v>
      </c>
      <c r="L1924" s="664">
        <v>12592.49</v>
      </c>
      <c r="M1924" s="664">
        <v>1</v>
      </c>
      <c r="N1924" s="665">
        <v>12592.49</v>
      </c>
    </row>
    <row r="1925" spans="1:14" ht="14.4" customHeight="1" x14ac:dyDescent="0.3">
      <c r="A1925" s="660" t="s">
        <v>586</v>
      </c>
      <c r="B1925" s="661" t="s">
        <v>587</v>
      </c>
      <c r="C1925" s="662" t="s">
        <v>602</v>
      </c>
      <c r="D1925" s="663" t="s">
        <v>4268</v>
      </c>
      <c r="E1925" s="662" t="s">
        <v>2887</v>
      </c>
      <c r="F1925" s="663" t="s">
        <v>4275</v>
      </c>
      <c r="G1925" s="662" t="s">
        <v>2441</v>
      </c>
      <c r="H1925" s="662" t="s">
        <v>3091</v>
      </c>
      <c r="I1925" s="662" t="s">
        <v>3092</v>
      </c>
      <c r="J1925" s="662" t="s">
        <v>3093</v>
      </c>
      <c r="K1925" s="662" t="s">
        <v>3094</v>
      </c>
      <c r="L1925" s="664">
        <v>887.34310757778883</v>
      </c>
      <c r="M1925" s="664">
        <v>615</v>
      </c>
      <c r="N1925" s="665">
        <v>545716.01116034016</v>
      </c>
    </row>
    <row r="1926" spans="1:14" ht="14.4" customHeight="1" x14ac:dyDescent="0.3">
      <c r="A1926" s="660" t="s">
        <v>586</v>
      </c>
      <c r="B1926" s="661" t="s">
        <v>587</v>
      </c>
      <c r="C1926" s="662" t="s">
        <v>602</v>
      </c>
      <c r="D1926" s="663" t="s">
        <v>4268</v>
      </c>
      <c r="E1926" s="662" t="s">
        <v>2887</v>
      </c>
      <c r="F1926" s="663" t="s">
        <v>4275</v>
      </c>
      <c r="G1926" s="662" t="s">
        <v>2441</v>
      </c>
      <c r="H1926" s="662" t="s">
        <v>3095</v>
      </c>
      <c r="I1926" s="662" t="s">
        <v>3096</v>
      </c>
      <c r="J1926" s="662" t="s">
        <v>3097</v>
      </c>
      <c r="K1926" s="662" t="s">
        <v>3098</v>
      </c>
      <c r="L1926" s="664">
        <v>449.0991655624257</v>
      </c>
      <c r="M1926" s="664">
        <v>20</v>
      </c>
      <c r="N1926" s="665">
        <v>8981.9833112485139</v>
      </c>
    </row>
    <row r="1927" spans="1:14" ht="14.4" customHeight="1" x14ac:dyDescent="0.3">
      <c r="A1927" s="660" t="s">
        <v>586</v>
      </c>
      <c r="B1927" s="661" t="s">
        <v>587</v>
      </c>
      <c r="C1927" s="662" t="s">
        <v>602</v>
      </c>
      <c r="D1927" s="663" t="s">
        <v>4268</v>
      </c>
      <c r="E1927" s="662" t="s">
        <v>3099</v>
      </c>
      <c r="F1927" s="663" t="s">
        <v>4276</v>
      </c>
      <c r="G1927" s="662" t="s">
        <v>665</v>
      </c>
      <c r="H1927" s="662" t="s">
        <v>3100</v>
      </c>
      <c r="I1927" s="662" t="s">
        <v>3101</v>
      </c>
      <c r="J1927" s="662" t="s">
        <v>3102</v>
      </c>
      <c r="K1927" s="662" t="s">
        <v>3103</v>
      </c>
      <c r="L1927" s="664">
        <v>99.295714285714283</v>
      </c>
      <c r="M1927" s="664">
        <v>7</v>
      </c>
      <c r="N1927" s="665">
        <v>695.06999999999994</v>
      </c>
    </row>
    <row r="1928" spans="1:14" ht="14.4" customHeight="1" x14ac:dyDescent="0.3">
      <c r="A1928" s="660" t="s">
        <v>586</v>
      </c>
      <c r="B1928" s="661" t="s">
        <v>587</v>
      </c>
      <c r="C1928" s="662" t="s">
        <v>602</v>
      </c>
      <c r="D1928" s="663" t="s">
        <v>4268</v>
      </c>
      <c r="E1928" s="662" t="s">
        <v>3099</v>
      </c>
      <c r="F1928" s="663" t="s">
        <v>4276</v>
      </c>
      <c r="G1928" s="662" t="s">
        <v>665</v>
      </c>
      <c r="H1928" s="662" t="s">
        <v>4198</v>
      </c>
      <c r="I1928" s="662" t="s">
        <v>4199</v>
      </c>
      <c r="J1928" s="662" t="s">
        <v>4200</v>
      </c>
      <c r="K1928" s="662" t="s">
        <v>3107</v>
      </c>
      <c r="L1928" s="664">
        <v>78.639999999999986</v>
      </c>
      <c r="M1928" s="664">
        <v>1</v>
      </c>
      <c r="N1928" s="665">
        <v>78.639999999999986</v>
      </c>
    </row>
    <row r="1929" spans="1:14" ht="14.4" customHeight="1" x14ac:dyDescent="0.3">
      <c r="A1929" s="660" t="s">
        <v>586</v>
      </c>
      <c r="B1929" s="661" t="s">
        <v>587</v>
      </c>
      <c r="C1929" s="662" t="s">
        <v>602</v>
      </c>
      <c r="D1929" s="663" t="s">
        <v>4268</v>
      </c>
      <c r="E1929" s="662" t="s">
        <v>3099</v>
      </c>
      <c r="F1929" s="663" t="s">
        <v>4276</v>
      </c>
      <c r="G1929" s="662" t="s">
        <v>665</v>
      </c>
      <c r="H1929" s="662" t="s">
        <v>3108</v>
      </c>
      <c r="I1929" s="662" t="s">
        <v>3109</v>
      </c>
      <c r="J1929" s="662" t="s">
        <v>3110</v>
      </c>
      <c r="K1929" s="662" t="s">
        <v>3111</v>
      </c>
      <c r="L1929" s="664">
        <v>92.895409311360993</v>
      </c>
      <c r="M1929" s="664">
        <v>11</v>
      </c>
      <c r="N1929" s="665">
        <v>1021.849502424971</v>
      </c>
    </row>
    <row r="1930" spans="1:14" ht="14.4" customHeight="1" x14ac:dyDescent="0.3">
      <c r="A1930" s="660" t="s">
        <v>586</v>
      </c>
      <c r="B1930" s="661" t="s">
        <v>587</v>
      </c>
      <c r="C1930" s="662" t="s">
        <v>602</v>
      </c>
      <c r="D1930" s="663" t="s">
        <v>4268</v>
      </c>
      <c r="E1930" s="662" t="s">
        <v>3099</v>
      </c>
      <c r="F1930" s="663" t="s">
        <v>4276</v>
      </c>
      <c r="G1930" s="662" t="s">
        <v>665</v>
      </c>
      <c r="H1930" s="662" t="s">
        <v>3992</v>
      </c>
      <c r="I1930" s="662" t="s">
        <v>3993</v>
      </c>
      <c r="J1930" s="662" t="s">
        <v>3994</v>
      </c>
      <c r="K1930" s="662" t="s">
        <v>3995</v>
      </c>
      <c r="L1930" s="664">
        <v>6377.9865000000027</v>
      </c>
      <c r="M1930" s="664">
        <v>140</v>
      </c>
      <c r="N1930" s="665">
        <v>892918.11000000034</v>
      </c>
    </row>
    <row r="1931" spans="1:14" ht="14.4" customHeight="1" x14ac:dyDescent="0.3">
      <c r="A1931" s="660" t="s">
        <v>586</v>
      </c>
      <c r="B1931" s="661" t="s">
        <v>587</v>
      </c>
      <c r="C1931" s="662" t="s">
        <v>602</v>
      </c>
      <c r="D1931" s="663" t="s">
        <v>4268</v>
      </c>
      <c r="E1931" s="662" t="s">
        <v>3099</v>
      </c>
      <c r="F1931" s="663" t="s">
        <v>4276</v>
      </c>
      <c r="G1931" s="662" t="s">
        <v>665</v>
      </c>
      <c r="H1931" s="662" t="s">
        <v>3112</v>
      </c>
      <c r="I1931" s="662" t="s">
        <v>3113</v>
      </c>
      <c r="J1931" s="662" t="s">
        <v>3114</v>
      </c>
      <c r="K1931" s="662" t="s">
        <v>3115</v>
      </c>
      <c r="L1931" s="664">
        <v>7540.7703076923108</v>
      </c>
      <c r="M1931" s="664">
        <v>260</v>
      </c>
      <c r="N1931" s="665">
        <v>1960600.2800000007</v>
      </c>
    </row>
    <row r="1932" spans="1:14" ht="14.4" customHeight="1" x14ac:dyDescent="0.3">
      <c r="A1932" s="660" t="s">
        <v>586</v>
      </c>
      <c r="B1932" s="661" t="s">
        <v>587</v>
      </c>
      <c r="C1932" s="662" t="s">
        <v>602</v>
      </c>
      <c r="D1932" s="663" t="s">
        <v>4268</v>
      </c>
      <c r="E1932" s="662" t="s">
        <v>3099</v>
      </c>
      <c r="F1932" s="663" t="s">
        <v>4276</v>
      </c>
      <c r="G1932" s="662" t="s">
        <v>665</v>
      </c>
      <c r="H1932" s="662" t="s">
        <v>3120</v>
      </c>
      <c r="I1932" s="662" t="s">
        <v>3121</v>
      </c>
      <c r="J1932" s="662" t="s">
        <v>3122</v>
      </c>
      <c r="K1932" s="662" t="s">
        <v>3123</v>
      </c>
      <c r="L1932" s="664">
        <v>12623.522384370213</v>
      </c>
      <c r="M1932" s="664">
        <v>8</v>
      </c>
      <c r="N1932" s="665">
        <v>100988.17907496171</v>
      </c>
    </row>
    <row r="1933" spans="1:14" ht="14.4" customHeight="1" x14ac:dyDescent="0.3">
      <c r="A1933" s="660" t="s">
        <v>586</v>
      </c>
      <c r="B1933" s="661" t="s">
        <v>587</v>
      </c>
      <c r="C1933" s="662" t="s">
        <v>602</v>
      </c>
      <c r="D1933" s="663" t="s">
        <v>4268</v>
      </c>
      <c r="E1933" s="662" t="s">
        <v>3099</v>
      </c>
      <c r="F1933" s="663" t="s">
        <v>4276</v>
      </c>
      <c r="G1933" s="662" t="s">
        <v>2441</v>
      </c>
      <c r="H1933" s="662" t="s">
        <v>3128</v>
      </c>
      <c r="I1933" s="662" t="s">
        <v>3129</v>
      </c>
      <c r="J1933" s="662" t="s">
        <v>3130</v>
      </c>
      <c r="K1933" s="662"/>
      <c r="L1933" s="664">
        <v>37.530696540929732</v>
      </c>
      <c r="M1933" s="664">
        <v>506</v>
      </c>
      <c r="N1933" s="665">
        <v>18990.532449710445</v>
      </c>
    </row>
    <row r="1934" spans="1:14" ht="14.4" customHeight="1" x14ac:dyDescent="0.3">
      <c r="A1934" s="660" t="s">
        <v>586</v>
      </c>
      <c r="B1934" s="661" t="s">
        <v>587</v>
      </c>
      <c r="C1934" s="662" t="s">
        <v>602</v>
      </c>
      <c r="D1934" s="663" t="s">
        <v>4268</v>
      </c>
      <c r="E1934" s="662" t="s">
        <v>3099</v>
      </c>
      <c r="F1934" s="663" t="s">
        <v>4276</v>
      </c>
      <c r="G1934" s="662" t="s">
        <v>2441</v>
      </c>
      <c r="H1934" s="662" t="s">
        <v>3131</v>
      </c>
      <c r="I1934" s="662" t="s">
        <v>3132</v>
      </c>
      <c r="J1934" s="662" t="s">
        <v>3133</v>
      </c>
      <c r="K1934" s="662" t="s">
        <v>3134</v>
      </c>
      <c r="L1934" s="664">
        <v>1833.3775842422954</v>
      </c>
      <c r="M1934" s="664">
        <v>28</v>
      </c>
      <c r="N1934" s="665">
        <v>51334.572358784273</v>
      </c>
    </row>
    <row r="1935" spans="1:14" ht="14.4" customHeight="1" x14ac:dyDescent="0.3">
      <c r="A1935" s="660" t="s">
        <v>586</v>
      </c>
      <c r="B1935" s="661" t="s">
        <v>587</v>
      </c>
      <c r="C1935" s="662" t="s">
        <v>602</v>
      </c>
      <c r="D1935" s="663" t="s">
        <v>4268</v>
      </c>
      <c r="E1935" s="662" t="s">
        <v>3099</v>
      </c>
      <c r="F1935" s="663" t="s">
        <v>4276</v>
      </c>
      <c r="G1935" s="662" t="s">
        <v>2441</v>
      </c>
      <c r="H1935" s="662" t="s">
        <v>3135</v>
      </c>
      <c r="I1935" s="662" t="s">
        <v>3136</v>
      </c>
      <c r="J1935" s="662" t="s">
        <v>3137</v>
      </c>
      <c r="K1935" s="662" t="s">
        <v>3138</v>
      </c>
      <c r="L1935" s="664">
        <v>2989.4625656544981</v>
      </c>
      <c r="M1935" s="664">
        <v>266</v>
      </c>
      <c r="N1935" s="665">
        <v>795197.04246409645</v>
      </c>
    </row>
    <row r="1936" spans="1:14" ht="14.4" customHeight="1" x14ac:dyDescent="0.3">
      <c r="A1936" s="660" t="s">
        <v>586</v>
      </c>
      <c r="B1936" s="661" t="s">
        <v>587</v>
      </c>
      <c r="C1936" s="662" t="s">
        <v>602</v>
      </c>
      <c r="D1936" s="663" t="s">
        <v>4268</v>
      </c>
      <c r="E1936" s="662" t="s">
        <v>3099</v>
      </c>
      <c r="F1936" s="663" t="s">
        <v>4276</v>
      </c>
      <c r="G1936" s="662" t="s">
        <v>2441</v>
      </c>
      <c r="H1936" s="662" t="s">
        <v>3139</v>
      </c>
      <c r="I1936" s="662" t="s">
        <v>3140</v>
      </c>
      <c r="J1936" s="662" t="s">
        <v>3137</v>
      </c>
      <c r="K1936" s="662" t="s">
        <v>3141</v>
      </c>
      <c r="L1936" s="664">
        <v>14825.206307044446</v>
      </c>
      <c r="M1936" s="664">
        <v>75</v>
      </c>
      <c r="N1936" s="665">
        <v>1111890.4730283334</v>
      </c>
    </row>
    <row r="1937" spans="1:14" ht="14.4" customHeight="1" x14ac:dyDescent="0.3">
      <c r="A1937" s="660" t="s">
        <v>586</v>
      </c>
      <c r="B1937" s="661" t="s">
        <v>587</v>
      </c>
      <c r="C1937" s="662" t="s">
        <v>602</v>
      </c>
      <c r="D1937" s="663" t="s">
        <v>4268</v>
      </c>
      <c r="E1937" s="662" t="s">
        <v>3142</v>
      </c>
      <c r="F1937" s="663" t="s">
        <v>4277</v>
      </c>
      <c r="G1937" s="662"/>
      <c r="H1937" s="662"/>
      <c r="I1937" s="662" t="s">
        <v>3143</v>
      </c>
      <c r="J1937" s="662" t="s">
        <v>3144</v>
      </c>
      <c r="K1937" s="662"/>
      <c r="L1937" s="664">
        <v>3842.0399999999995</v>
      </c>
      <c r="M1937" s="664">
        <v>12</v>
      </c>
      <c r="N1937" s="665">
        <v>46104.479999999996</v>
      </c>
    </row>
    <row r="1938" spans="1:14" ht="14.4" customHeight="1" x14ac:dyDescent="0.3">
      <c r="A1938" s="660" t="s">
        <v>586</v>
      </c>
      <c r="B1938" s="661" t="s">
        <v>587</v>
      </c>
      <c r="C1938" s="662" t="s">
        <v>602</v>
      </c>
      <c r="D1938" s="663" t="s">
        <v>4268</v>
      </c>
      <c r="E1938" s="662" t="s">
        <v>3142</v>
      </c>
      <c r="F1938" s="663" t="s">
        <v>4277</v>
      </c>
      <c r="G1938" s="662"/>
      <c r="H1938" s="662"/>
      <c r="I1938" s="662" t="s">
        <v>3147</v>
      </c>
      <c r="J1938" s="662" t="s">
        <v>3148</v>
      </c>
      <c r="K1938" s="662"/>
      <c r="L1938" s="664">
        <v>1407.5399999999993</v>
      </c>
      <c r="M1938" s="664">
        <v>1062</v>
      </c>
      <c r="N1938" s="665">
        <v>1494807.4799999993</v>
      </c>
    </row>
    <row r="1939" spans="1:14" ht="14.4" customHeight="1" x14ac:dyDescent="0.3">
      <c r="A1939" s="660" t="s">
        <v>586</v>
      </c>
      <c r="B1939" s="661" t="s">
        <v>587</v>
      </c>
      <c r="C1939" s="662" t="s">
        <v>602</v>
      </c>
      <c r="D1939" s="663" t="s">
        <v>4268</v>
      </c>
      <c r="E1939" s="662" t="s">
        <v>3142</v>
      </c>
      <c r="F1939" s="663" t="s">
        <v>4277</v>
      </c>
      <c r="G1939" s="662"/>
      <c r="H1939" s="662"/>
      <c r="I1939" s="662" t="s">
        <v>3149</v>
      </c>
      <c r="J1939" s="662" t="s">
        <v>3150</v>
      </c>
      <c r="K1939" s="662"/>
      <c r="L1939" s="664">
        <v>10341.393401015228</v>
      </c>
      <c r="M1939" s="664">
        <v>394</v>
      </c>
      <c r="N1939" s="665">
        <v>4074509</v>
      </c>
    </row>
    <row r="1940" spans="1:14" ht="14.4" customHeight="1" x14ac:dyDescent="0.3">
      <c r="A1940" s="660" t="s">
        <v>586</v>
      </c>
      <c r="B1940" s="661" t="s">
        <v>587</v>
      </c>
      <c r="C1940" s="662" t="s">
        <v>602</v>
      </c>
      <c r="D1940" s="663" t="s">
        <v>4268</v>
      </c>
      <c r="E1940" s="662" t="s">
        <v>3142</v>
      </c>
      <c r="F1940" s="663" t="s">
        <v>4277</v>
      </c>
      <c r="G1940" s="662"/>
      <c r="H1940" s="662"/>
      <c r="I1940" s="662" t="s">
        <v>3151</v>
      </c>
      <c r="J1940" s="662" t="s">
        <v>3152</v>
      </c>
      <c r="K1940" s="662"/>
      <c r="L1940" s="664">
        <v>3970.2452830188681</v>
      </c>
      <c r="M1940" s="664">
        <v>53</v>
      </c>
      <c r="N1940" s="665">
        <v>210423</v>
      </c>
    </row>
    <row r="1941" spans="1:14" ht="14.4" customHeight="1" x14ac:dyDescent="0.3">
      <c r="A1941" s="660" t="s">
        <v>586</v>
      </c>
      <c r="B1941" s="661" t="s">
        <v>587</v>
      </c>
      <c r="C1941" s="662" t="s">
        <v>602</v>
      </c>
      <c r="D1941" s="663" t="s">
        <v>4268</v>
      </c>
      <c r="E1941" s="662" t="s">
        <v>3142</v>
      </c>
      <c r="F1941" s="663" t="s">
        <v>4277</v>
      </c>
      <c r="G1941" s="662"/>
      <c r="H1941" s="662"/>
      <c r="I1941" s="662" t="s">
        <v>3155</v>
      </c>
      <c r="J1941" s="662" t="s">
        <v>3156</v>
      </c>
      <c r="K1941" s="662"/>
      <c r="L1941" s="664">
        <v>2242.5</v>
      </c>
      <c r="M1941" s="664">
        <v>11</v>
      </c>
      <c r="N1941" s="665">
        <v>24667.5</v>
      </c>
    </row>
    <row r="1942" spans="1:14" ht="14.4" customHeight="1" x14ac:dyDescent="0.3">
      <c r="A1942" s="660" t="s">
        <v>586</v>
      </c>
      <c r="B1942" s="661" t="s">
        <v>587</v>
      </c>
      <c r="C1942" s="662" t="s">
        <v>602</v>
      </c>
      <c r="D1942" s="663" t="s">
        <v>4268</v>
      </c>
      <c r="E1942" s="662" t="s">
        <v>3142</v>
      </c>
      <c r="F1942" s="663" t="s">
        <v>4277</v>
      </c>
      <c r="G1942" s="662"/>
      <c r="H1942" s="662"/>
      <c r="I1942" s="662" t="s">
        <v>3157</v>
      </c>
      <c r="J1942" s="662" t="s">
        <v>3158</v>
      </c>
      <c r="K1942" s="662"/>
      <c r="L1942" s="664">
        <v>2187.3000000000002</v>
      </c>
      <c r="M1942" s="664">
        <v>26</v>
      </c>
      <c r="N1942" s="665">
        <v>56869.8</v>
      </c>
    </row>
    <row r="1943" spans="1:14" ht="14.4" customHeight="1" x14ac:dyDescent="0.3">
      <c r="A1943" s="660" t="s">
        <v>586</v>
      </c>
      <c r="B1943" s="661" t="s">
        <v>587</v>
      </c>
      <c r="C1943" s="662" t="s">
        <v>602</v>
      </c>
      <c r="D1943" s="663" t="s">
        <v>4268</v>
      </c>
      <c r="E1943" s="662" t="s">
        <v>3142</v>
      </c>
      <c r="F1943" s="663" t="s">
        <v>4277</v>
      </c>
      <c r="G1943" s="662"/>
      <c r="H1943" s="662"/>
      <c r="I1943" s="662" t="s">
        <v>3159</v>
      </c>
      <c r="J1943" s="662" t="s">
        <v>3160</v>
      </c>
      <c r="K1943" s="662"/>
      <c r="L1943" s="664">
        <v>8608.9</v>
      </c>
      <c r="M1943" s="664">
        <v>49</v>
      </c>
      <c r="N1943" s="665">
        <v>421836.1</v>
      </c>
    </row>
    <row r="1944" spans="1:14" ht="14.4" customHeight="1" x14ac:dyDescent="0.3">
      <c r="A1944" s="660" t="s">
        <v>586</v>
      </c>
      <c r="B1944" s="661" t="s">
        <v>587</v>
      </c>
      <c r="C1944" s="662" t="s">
        <v>602</v>
      </c>
      <c r="D1944" s="663" t="s">
        <v>4268</v>
      </c>
      <c r="E1944" s="662" t="s">
        <v>3142</v>
      </c>
      <c r="F1944" s="663" t="s">
        <v>4277</v>
      </c>
      <c r="G1944" s="662"/>
      <c r="H1944" s="662"/>
      <c r="I1944" s="662" t="s">
        <v>3161</v>
      </c>
      <c r="J1944" s="662" t="s">
        <v>3162</v>
      </c>
      <c r="K1944" s="662" t="s">
        <v>3163</v>
      </c>
      <c r="L1944" s="664">
        <v>3565</v>
      </c>
      <c r="M1944" s="664">
        <v>3</v>
      </c>
      <c r="N1944" s="665">
        <v>10695</v>
      </c>
    </row>
    <row r="1945" spans="1:14" ht="14.4" customHeight="1" x14ac:dyDescent="0.3">
      <c r="A1945" s="660" t="s">
        <v>586</v>
      </c>
      <c r="B1945" s="661" t="s">
        <v>587</v>
      </c>
      <c r="C1945" s="662" t="s">
        <v>602</v>
      </c>
      <c r="D1945" s="663" t="s">
        <v>4268</v>
      </c>
      <c r="E1945" s="662" t="s">
        <v>3142</v>
      </c>
      <c r="F1945" s="663" t="s">
        <v>4277</v>
      </c>
      <c r="G1945" s="662"/>
      <c r="H1945" s="662"/>
      <c r="I1945" s="662" t="s">
        <v>3164</v>
      </c>
      <c r="J1945" s="662" t="s">
        <v>3165</v>
      </c>
      <c r="K1945" s="662"/>
      <c r="L1945" s="664">
        <v>4788.75</v>
      </c>
      <c r="M1945" s="664">
        <v>8</v>
      </c>
      <c r="N1945" s="665">
        <v>38310</v>
      </c>
    </row>
    <row r="1946" spans="1:14" ht="14.4" customHeight="1" x14ac:dyDescent="0.3">
      <c r="A1946" s="660" t="s">
        <v>586</v>
      </c>
      <c r="B1946" s="661" t="s">
        <v>587</v>
      </c>
      <c r="C1946" s="662" t="s">
        <v>602</v>
      </c>
      <c r="D1946" s="663" t="s">
        <v>4268</v>
      </c>
      <c r="E1946" s="662" t="s">
        <v>3142</v>
      </c>
      <c r="F1946" s="663" t="s">
        <v>4277</v>
      </c>
      <c r="G1946" s="662"/>
      <c r="H1946" s="662"/>
      <c r="I1946" s="662" t="s">
        <v>3166</v>
      </c>
      <c r="J1946" s="662" t="s">
        <v>3167</v>
      </c>
      <c r="K1946" s="662" t="s">
        <v>3168</v>
      </c>
      <c r="L1946" s="664">
        <v>10184.390495867769</v>
      </c>
      <c r="M1946" s="664">
        <v>242</v>
      </c>
      <c r="N1946" s="665">
        <v>2464622.5</v>
      </c>
    </row>
    <row r="1947" spans="1:14" ht="14.4" customHeight="1" x14ac:dyDescent="0.3">
      <c r="A1947" s="660" t="s">
        <v>586</v>
      </c>
      <c r="B1947" s="661" t="s">
        <v>587</v>
      </c>
      <c r="C1947" s="662" t="s">
        <v>602</v>
      </c>
      <c r="D1947" s="663" t="s">
        <v>4268</v>
      </c>
      <c r="E1947" s="662" t="s">
        <v>3142</v>
      </c>
      <c r="F1947" s="663" t="s">
        <v>4277</v>
      </c>
      <c r="G1947" s="662"/>
      <c r="H1947" s="662"/>
      <c r="I1947" s="662" t="s">
        <v>3169</v>
      </c>
      <c r="J1947" s="662" t="s">
        <v>3167</v>
      </c>
      <c r="K1947" s="662" t="s">
        <v>3170</v>
      </c>
      <c r="L1947" s="664">
        <v>5092.376923076923</v>
      </c>
      <c r="M1947" s="664">
        <v>39</v>
      </c>
      <c r="N1947" s="665">
        <v>198602.7</v>
      </c>
    </row>
    <row r="1948" spans="1:14" ht="14.4" customHeight="1" x14ac:dyDescent="0.3">
      <c r="A1948" s="660" t="s">
        <v>586</v>
      </c>
      <c r="B1948" s="661" t="s">
        <v>587</v>
      </c>
      <c r="C1948" s="662" t="s">
        <v>602</v>
      </c>
      <c r="D1948" s="663" t="s">
        <v>4268</v>
      </c>
      <c r="E1948" s="662" t="s">
        <v>3142</v>
      </c>
      <c r="F1948" s="663" t="s">
        <v>4277</v>
      </c>
      <c r="G1948" s="662"/>
      <c r="H1948" s="662"/>
      <c r="I1948" s="662" t="s">
        <v>3171</v>
      </c>
      <c r="J1948" s="662" t="s">
        <v>3167</v>
      </c>
      <c r="K1948" s="662" t="s">
        <v>3172</v>
      </c>
      <c r="L1948" s="664">
        <v>20470</v>
      </c>
      <c r="M1948" s="664">
        <v>12</v>
      </c>
      <c r="N1948" s="665">
        <v>245640</v>
      </c>
    </row>
    <row r="1949" spans="1:14" ht="14.4" customHeight="1" x14ac:dyDescent="0.3">
      <c r="A1949" s="660" t="s">
        <v>586</v>
      </c>
      <c r="B1949" s="661" t="s">
        <v>587</v>
      </c>
      <c r="C1949" s="662" t="s">
        <v>602</v>
      </c>
      <c r="D1949" s="663" t="s">
        <v>4268</v>
      </c>
      <c r="E1949" s="662" t="s">
        <v>3142</v>
      </c>
      <c r="F1949" s="663" t="s">
        <v>4277</v>
      </c>
      <c r="G1949" s="662"/>
      <c r="H1949" s="662"/>
      <c r="I1949" s="662" t="s">
        <v>3287</v>
      </c>
      <c r="J1949" s="662" t="s">
        <v>3288</v>
      </c>
      <c r="K1949" s="662" t="s">
        <v>3289</v>
      </c>
      <c r="L1949" s="664">
        <v>19469.5</v>
      </c>
      <c r="M1949" s="664">
        <v>19</v>
      </c>
      <c r="N1949" s="665">
        <v>369920.5</v>
      </c>
    </row>
    <row r="1950" spans="1:14" ht="14.4" customHeight="1" x14ac:dyDescent="0.3">
      <c r="A1950" s="660" t="s">
        <v>586</v>
      </c>
      <c r="B1950" s="661" t="s">
        <v>587</v>
      </c>
      <c r="C1950" s="662" t="s">
        <v>602</v>
      </c>
      <c r="D1950" s="663" t="s">
        <v>4268</v>
      </c>
      <c r="E1950" s="662" t="s">
        <v>3296</v>
      </c>
      <c r="F1950" s="663" t="s">
        <v>4280</v>
      </c>
      <c r="G1950" s="662" t="s">
        <v>665</v>
      </c>
      <c r="H1950" s="662" t="s">
        <v>3297</v>
      </c>
      <c r="I1950" s="662" t="s">
        <v>3298</v>
      </c>
      <c r="J1950" s="662" t="s">
        <v>3299</v>
      </c>
      <c r="K1950" s="662" t="s">
        <v>3300</v>
      </c>
      <c r="L1950" s="664">
        <v>95713.580247615624</v>
      </c>
      <c r="M1950" s="664">
        <v>45.602249500000006</v>
      </c>
      <c r="N1950" s="665">
        <v>4364754.5669900402</v>
      </c>
    </row>
    <row r="1951" spans="1:14" ht="14.4" customHeight="1" x14ac:dyDescent="0.3">
      <c r="A1951" s="660" t="s">
        <v>586</v>
      </c>
      <c r="B1951" s="661" t="s">
        <v>587</v>
      </c>
      <c r="C1951" s="662" t="s">
        <v>605</v>
      </c>
      <c r="D1951" s="663" t="s">
        <v>4269</v>
      </c>
      <c r="E1951" s="662" t="s">
        <v>626</v>
      </c>
      <c r="F1951" s="663" t="s">
        <v>4273</v>
      </c>
      <c r="G1951" s="662" t="s">
        <v>665</v>
      </c>
      <c r="H1951" s="662" t="s">
        <v>666</v>
      </c>
      <c r="I1951" s="662" t="s">
        <v>666</v>
      </c>
      <c r="J1951" s="662" t="s">
        <v>667</v>
      </c>
      <c r="K1951" s="662" t="s">
        <v>668</v>
      </c>
      <c r="L1951" s="664">
        <v>179.39999999999995</v>
      </c>
      <c r="M1951" s="664">
        <v>1.1000000000000001</v>
      </c>
      <c r="N1951" s="665">
        <v>197.33999999999997</v>
      </c>
    </row>
    <row r="1952" spans="1:14" ht="14.4" customHeight="1" x14ac:dyDescent="0.3">
      <c r="A1952" s="660" t="s">
        <v>586</v>
      </c>
      <c r="B1952" s="661" t="s">
        <v>587</v>
      </c>
      <c r="C1952" s="662" t="s">
        <v>605</v>
      </c>
      <c r="D1952" s="663" t="s">
        <v>4269</v>
      </c>
      <c r="E1952" s="662" t="s">
        <v>626</v>
      </c>
      <c r="F1952" s="663" t="s">
        <v>4273</v>
      </c>
      <c r="G1952" s="662" t="s">
        <v>665</v>
      </c>
      <c r="H1952" s="662" t="s">
        <v>1132</v>
      </c>
      <c r="I1952" s="662" t="s">
        <v>1133</v>
      </c>
      <c r="J1952" s="662" t="s">
        <v>1134</v>
      </c>
      <c r="K1952" s="662" t="s">
        <v>1135</v>
      </c>
      <c r="L1952" s="664">
        <v>392.88650402298896</v>
      </c>
      <c r="M1952" s="664">
        <v>20</v>
      </c>
      <c r="N1952" s="665">
        <v>7857.7300804597789</v>
      </c>
    </row>
    <row r="1953" spans="1:14" ht="14.4" customHeight="1" x14ac:dyDescent="0.3">
      <c r="A1953" s="660" t="s">
        <v>586</v>
      </c>
      <c r="B1953" s="661" t="s">
        <v>587</v>
      </c>
      <c r="C1953" s="662" t="s">
        <v>605</v>
      </c>
      <c r="D1953" s="663" t="s">
        <v>4269</v>
      </c>
      <c r="E1953" s="662" t="s">
        <v>626</v>
      </c>
      <c r="F1953" s="663" t="s">
        <v>4273</v>
      </c>
      <c r="G1953" s="662" t="s">
        <v>665</v>
      </c>
      <c r="H1953" s="662" t="s">
        <v>3189</v>
      </c>
      <c r="I1953" s="662" t="s">
        <v>237</v>
      </c>
      <c r="J1953" s="662" t="s">
        <v>3190</v>
      </c>
      <c r="K1953" s="662"/>
      <c r="L1953" s="664">
        <v>74.653506701710356</v>
      </c>
      <c r="M1953" s="664">
        <v>28</v>
      </c>
      <c r="N1953" s="665">
        <v>2090.2981876478898</v>
      </c>
    </row>
    <row r="1954" spans="1:14" ht="14.4" customHeight="1" x14ac:dyDescent="0.3">
      <c r="A1954" s="660" t="s">
        <v>586</v>
      </c>
      <c r="B1954" s="661" t="s">
        <v>587</v>
      </c>
      <c r="C1954" s="662" t="s">
        <v>605</v>
      </c>
      <c r="D1954" s="663" t="s">
        <v>4269</v>
      </c>
      <c r="E1954" s="662" t="s">
        <v>626</v>
      </c>
      <c r="F1954" s="663" t="s">
        <v>4273</v>
      </c>
      <c r="G1954" s="662" t="s">
        <v>665</v>
      </c>
      <c r="H1954" s="662" t="s">
        <v>4201</v>
      </c>
      <c r="I1954" s="662" t="s">
        <v>237</v>
      </c>
      <c r="J1954" s="662" t="s">
        <v>4202</v>
      </c>
      <c r="K1954" s="662"/>
      <c r="L1954" s="664">
        <v>29.414579832384462</v>
      </c>
      <c r="M1954" s="664">
        <v>24</v>
      </c>
      <c r="N1954" s="665">
        <v>705.94991597722708</v>
      </c>
    </row>
    <row r="1955" spans="1:14" ht="14.4" customHeight="1" x14ac:dyDescent="0.3">
      <c r="A1955" s="660" t="s">
        <v>586</v>
      </c>
      <c r="B1955" s="661" t="s">
        <v>587</v>
      </c>
      <c r="C1955" s="662" t="s">
        <v>605</v>
      </c>
      <c r="D1955" s="663" t="s">
        <v>4269</v>
      </c>
      <c r="E1955" s="662" t="s">
        <v>626</v>
      </c>
      <c r="F1955" s="663" t="s">
        <v>4273</v>
      </c>
      <c r="G1955" s="662" t="s">
        <v>665</v>
      </c>
      <c r="H1955" s="662" t="s">
        <v>1539</v>
      </c>
      <c r="I1955" s="662" t="s">
        <v>237</v>
      </c>
      <c r="J1955" s="662" t="s">
        <v>1540</v>
      </c>
      <c r="K1955" s="662"/>
      <c r="L1955" s="664">
        <v>525.93959134233648</v>
      </c>
      <c r="M1955" s="664">
        <v>23</v>
      </c>
      <c r="N1955" s="665">
        <v>12096.610600873739</v>
      </c>
    </row>
    <row r="1956" spans="1:14" ht="14.4" customHeight="1" x14ac:dyDescent="0.3">
      <c r="A1956" s="660" t="s">
        <v>586</v>
      </c>
      <c r="B1956" s="661" t="s">
        <v>587</v>
      </c>
      <c r="C1956" s="662" t="s">
        <v>605</v>
      </c>
      <c r="D1956" s="663" t="s">
        <v>4269</v>
      </c>
      <c r="E1956" s="662" t="s">
        <v>626</v>
      </c>
      <c r="F1956" s="663" t="s">
        <v>4273</v>
      </c>
      <c r="G1956" s="662" t="s">
        <v>665</v>
      </c>
      <c r="H1956" s="662" t="s">
        <v>4203</v>
      </c>
      <c r="I1956" s="662" t="s">
        <v>237</v>
      </c>
      <c r="J1956" s="662" t="s">
        <v>4204</v>
      </c>
      <c r="K1956" s="662" t="s">
        <v>4205</v>
      </c>
      <c r="L1956" s="664">
        <v>42.121478549289471</v>
      </c>
      <c r="M1956" s="664">
        <v>22</v>
      </c>
      <c r="N1956" s="665">
        <v>926.67252808436842</v>
      </c>
    </row>
    <row r="1957" spans="1:14" ht="14.4" customHeight="1" x14ac:dyDescent="0.3">
      <c r="A1957" s="660" t="s">
        <v>586</v>
      </c>
      <c r="B1957" s="661" t="s">
        <v>587</v>
      </c>
      <c r="C1957" s="662" t="s">
        <v>605</v>
      </c>
      <c r="D1957" s="663" t="s">
        <v>4269</v>
      </c>
      <c r="E1957" s="662" t="s">
        <v>626</v>
      </c>
      <c r="F1957" s="663" t="s">
        <v>4273</v>
      </c>
      <c r="G1957" s="662" t="s">
        <v>665</v>
      </c>
      <c r="H1957" s="662" t="s">
        <v>4206</v>
      </c>
      <c r="I1957" s="662" t="s">
        <v>237</v>
      </c>
      <c r="J1957" s="662" t="s">
        <v>4207</v>
      </c>
      <c r="K1957" s="662" t="s">
        <v>4208</v>
      </c>
      <c r="L1957" s="664">
        <v>226.59517705318535</v>
      </c>
      <c r="M1957" s="664">
        <v>12</v>
      </c>
      <c r="N1957" s="665">
        <v>2719.1421246382242</v>
      </c>
    </row>
    <row r="1958" spans="1:14" ht="14.4" customHeight="1" x14ac:dyDescent="0.3">
      <c r="A1958" s="660" t="s">
        <v>586</v>
      </c>
      <c r="B1958" s="661" t="s">
        <v>587</v>
      </c>
      <c r="C1958" s="662" t="s">
        <v>605</v>
      </c>
      <c r="D1958" s="663" t="s">
        <v>4269</v>
      </c>
      <c r="E1958" s="662" t="s">
        <v>626</v>
      </c>
      <c r="F1958" s="663" t="s">
        <v>4273</v>
      </c>
      <c r="G1958" s="662" t="s">
        <v>665</v>
      </c>
      <c r="H1958" s="662" t="s">
        <v>4209</v>
      </c>
      <c r="I1958" s="662" t="s">
        <v>4209</v>
      </c>
      <c r="J1958" s="662" t="s">
        <v>4210</v>
      </c>
      <c r="K1958" s="662" t="s">
        <v>4108</v>
      </c>
      <c r="L1958" s="664">
        <v>23.08</v>
      </c>
      <c r="M1958" s="664">
        <v>12</v>
      </c>
      <c r="N1958" s="665">
        <v>276.95999999999998</v>
      </c>
    </row>
    <row r="1959" spans="1:14" ht="14.4" customHeight="1" x14ac:dyDescent="0.3">
      <c r="A1959" s="660" t="s">
        <v>586</v>
      </c>
      <c r="B1959" s="661" t="s">
        <v>587</v>
      </c>
      <c r="C1959" s="662" t="s">
        <v>608</v>
      </c>
      <c r="D1959" s="663" t="s">
        <v>4270</v>
      </c>
      <c r="E1959" s="662" t="s">
        <v>626</v>
      </c>
      <c r="F1959" s="663" t="s">
        <v>4273</v>
      </c>
      <c r="G1959" s="662" t="s">
        <v>665</v>
      </c>
      <c r="H1959" s="662" t="s">
        <v>4211</v>
      </c>
      <c r="I1959" s="662" t="s">
        <v>4211</v>
      </c>
      <c r="J1959" s="662" t="s">
        <v>4212</v>
      </c>
      <c r="K1959" s="662" t="s">
        <v>4213</v>
      </c>
      <c r="L1959" s="664">
        <v>303539.11749999999</v>
      </c>
      <c r="M1959" s="664">
        <v>4</v>
      </c>
      <c r="N1959" s="665">
        <v>1214156.47</v>
      </c>
    </row>
    <row r="1960" spans="1:14" ht="14.4" customHeight="1" x14ac:dyDescent="0.3">
      <c r="A1960" s="660" t="s">
        <v>586</v>
      </c>
      <c r="B1960" s="661" t="s">
        <v>587</v>
      </c>
      <c r="C1960" s="662" t="s">
        <v>608</v>
      </c>
      <c r="D1960" s="663" t="s">
        <v>4270</v>
      </c>
      <c r="E1960" s="662" t="s">
        <v>3270</v>
      </c>
      <c r="F1960" s="663" t="s">
        <v>4279</v>
      </c>
      <c r="G1960" s="662" t="s">
        <v>665</v>
      </c>
      <c r="H1960" s="662" t="s">
        <v>4214</v>
      </c>
      <c r="I1960" s="662" t="s">
        <v>4214</v>
      </c>
      <c r="J1960" s="662" t="s">
        <v>4215</v>
      </c>
      <c r="K1960" s="662" t="s">
        <v>4216</v>
      </c>
      <c r="L1960" s="664">
        <v>139548.43983824336</v>
      </c>
      <c r="M1960" s="664">
        <v>15</v>
      </c>
      <c r="N1960" s="665">
        <v>2093226.5975736505</v>
      </c>
    </row>
    <row r="1961" spans="1:14" ht="14.4" customHeight="1" x14ac:dyDescent="0.3">
      <c r="A1961" s="660" t="s">
        <v>586</v>
      </c>
      <c r="B1961" s="661" t="s">
        <v>587</v>
      </c>
      <c r="C1961" s="662" t="s">
        <v>608</v>
      </c>
      <c r="D1961" s="663" t="s">
        <v>4270</v>
      </c>
      <c r="E1961" s="662" t="s">
        <v>3270</v>
      </c>
      <c r="F1961" s="663" t="s">
        <v>4279</v>
      </c>
      <c r="G1961" s="662" t="s">
        <v>665</v>
      </c>
      <c r="H1961" s="662" t="s">
        <v>3271</v>
      </c>
      <c r="I1961" s="662" t="s">
        <v>3272</v>
      </c>
      <c r="J1961" s="662" t="s">
        <v>3273</v>
      </c>
      <c r="K1961" s="662" t="s">
        <v>3274</v>
      </c>
      <c r="L1961" s="664">
        <v>11788.360442200705</v>
      </c>
      <c r="M1961" s="664">
        <v>901.18050000000039</v>
      </c>
      <c r="N1961" s="665">
        <v>10623440.557482656</v>
      </c>
    </row>
    <row r="1962" spans="1:14" ht="14.4" customHeight="1" x14ac:dyDescent="0.3">
      <c r="A1962" s="660" t="s">
        <v>586</v>
      </c>
      <c r="B1962" s="661" t="s">
        <v>587</v>
      </c>
      <c r="C1962" s="662" t="s">
        <v>608</v>
      </c>
      <c r="D1962" s="663" t="s">
        <v>4270</v>
      </c>
      <c r="E1962" s="662" t="s">
        <v>3270</v>
      </c>
      <c r="F1962" s="663" t="s">
        <v>4279</v>
      </c>
      <c r="G1962" s="662" t="s">
        <v>665</v>
      </c>
      <c r="H1962" s="662" t="s">
        <v>3275</v>
      </c>
      <c r="I1962" s="662" t="s">
        <v>3276</v>
      </c>
      <c r="J1962" s="662" t="s">
        <v>3277</v>
      </c>
      <c r="K1962" s="662" t="s">
        <v>3278</v>
      </c>
      <c r="L1962" s="664">
        <v>30718.258145668009</v>
      </c>
      <c r="M1962" s="664">
        <v>1090.3010000000006</v>
      </c>
      <c r="N1962" s="665">
        <v>33492147.574479993</v>
      </c>
    </row>
    <row r="1963" spans="1:14" ht="14.4" customHeight="1" x14ac:dyDescent="0.3">
      <c r="A1963" s="660" t="s">
        <v>586</v>
      </c>
      <c r="B1963" s="661" t="s">
        <v>587</v>
      </c>
      <c r="C1963" s="662" t="s">
        <v>608</v>
      </c>
      <c r="D1963" s="663" t="s">
        <v>4270</v>
      </c>
      <c r="E1963" s="662" t="s">
        <v>3270</v>
      </c>
      <c r="F1963" s="663" t="s">
        <v>4279</v>
      </c>
      <c r="G1963" s="662" t="s">
        <v>665</v>
      </c>
      <c r="H1963" s="662" t="s">
        <v>4217</v>
      </c>
      <c r="I1963" s="662" t="s">
        <v>4218</v>
      </c>
      <c r="J1963" s="662" t="s">
        <v>4219</v>
      </c>
      <c r="K1963" s="662" t="s">
        <v>4220</v>
      </c>
      <c r="L1963" s="664">
        <v>26779.003441960362</v>
      </c>
      <c r="M1963" s="664">
        <v>280.24702900000005</v>
      </c>
      <c r="N1963" s="665">
        <v>7504736.1541901669</v>
      </c>
    </row>
    <row r="1964" spans="1:14" ht="14.4" customHeight="1" x14ac:dyDescent="0.3">
      <c r="A1964" s="660" t="s">
        <v>586</v>
      </c>
      <c r="B1964" s="661" t="s">
        <v>587</v>
      </c>
      <c r="C1964" s="662" t="s">
        <v>608</v>
      </c>
      <c r="D1964" s="663" t="s">
        <v>4270</v>
      </c>
      <c r="E1964" s="662" t="s">
        <v>3270</v>
      </c>
      <c r="F1964" s="663" t="s">
        <v>4279</v>
      </c>
      <c r="G1964" s="662" t="s">
        <v>665</v>
      </c>
      <c r="H1964" s="662" t="s">
        <v>4221</v>
      </c>
      <c r="I1964" s="662" t="s">
        <v>4222</v>
      </c>
      <c r="J1964" s="662" t="s">
        <v>4223</v>
      </c>
      <c r="K1964" s="662" t="s">
        <v>4224</v>
      </c>
      <c r="L1964" s="664">
        <v>132944.3798221905</v>
      </c>
      <c r="M1964" s="664">
        <v>13</v>
      </c>
      <c r="N1964" s="665">
        <v>1728276.9376884764</v>
      </c>
    </row>
    <row r="1965" spans="1:14" ht="14.4" customHeight="1" x14ac:dyDescent="0.3">
      <c r="A1965" s="660" t="s">
        <v>586</v>
      </c>
      <c r="B1965" s="661" t="s">
        <v>587</v>
      </c>
      <c r="C1965" s="662" t="s">
        <v>608</v>
      </c>
      <c r="D1965" s="663" t="s">
        <v>4270</v>
      </c>
      <c r="E1965" s="662" t="s">
        <v>3270</v>
      </c>
      <c r="F1965" s="663" t="s">
        <v>4279</v>
      </c>
      <c r="G1965" s="662" t="s">
        <v>665</v>
      </c>
      <c r="H1965" s="662" t="s">
        <v>4225</v>
      </c>
      <c r="I1965" s="662" t="s">
        <v>4226</v>
      </c>
      <c r="J1965" s="662" t="s">
        <v>4227</v>
      </c>
      <c r="K1965" s="662" t="s">
        <v>4228</v>
      </c>
      <c r="L1965" s="664">
        <v>151322.33965313339</v>
      </c>
      <c r="M1965" s="664">
        <v>44</v>
      </c>
      <c r="N1965" s="665">
        <v>6658182.9447378684</v>
      </c>
    </row>
    <row r="1966" spans="1:14" ht="14.4" customHeight="1" x14ac:dyDescent="0.3">
      <c r="A1966" s="660" t="s">
        <v>586</v>
      </c>
      <c r="B1966" s="661" t="s">
        <v>587</v>
      </c>
      <c r="C1966" s="662" t="s">
        <v>608</v>
      </c>
      <c r="D1966" s="663" t="s">
        <v>4270</v>
      </c>
      <c r="E1966" s="662" t="s">
        <v>3270</v>
      </c>
      <c r="F1966" s="663" t="s">
        <v>4279</v>
      </c>
      <c r="G1966" s="662" t="s">
        <v>665</v>
      </c>
      <c r="H1966" s="662" t="s">
        <v>3279</v>
      </c>
      <c r="I1966" s="662" t="s">
        <v>3280</v>
      </c>
      <c r="J1966" s="662" t="s">
        <v>3281</v>
      </c>
      <c r="K1966" s="662" t="s">
        <v>3282</v>
      </c>
      <c r="L1966" s="664">
        <v>16802.789566944015</v>
      </c>
      <c r="M1966" s="664">
        <v>108</v>
      </c>
      <c r="N1966" s="665">
        <v>1814701.2732299536</v>
      </c>
    </row>
    <row r="1967" spans="1:14" ht="14.4" customHeight="1" x14ac:dyDescent="0.3">
      <c r="A1967" s="660" t="s">
        <v>586</v>
      </c>
      <c r="B1967" s="661" t="s">
        <v>587</v>
      </c>
      <c r="C1967" s="662" t="s">
        <v>608</v>
      </c>
      <c r="D1967" s="663" t="s">
        <v>4270</v>
      </c>
      <c r="E1967" s="662" t="s">
        <v>3270</v>
      </c>
      <c r="F1967" s="663" t="s">
        <v>4279</v>
      </c>
      <c r="G1967" s="662" t="s">
        <v>665</v>
      </c>
      <c r="H1967" s="662" t="s">
        <v>3283</v>
      </c>
      <c r="I1967" s="662" t="s">
        <v>3284</v>
      </c>
      <c r="J1967" s="662" t="s">
        <v>3285</v>
      </c>
      <c r="K1967" s="662" t="s">
        <v>3286</v>
      </c>
      <c r="L1967" s="664">
        <v>21909.829271216106</v>
      </c>
      <c r="M1967" s="664">
        <v>5.7149999999999999</v>
      </c>
      <c r="N1967" s="665">
        <v>125214.67428500004</v>
      </c>
    </row>
    <row r="1968" spans="1:14" ht="14.4" customHeight="1" x14ac:dyDescent="0.3">
      <c r="A1968" s="660" t="s">
        <v>586</v>
      </c>
      <c r="B1968" s="661" t="s">
        <v>587</v>
      </c>
      <c r="C1968" s="662" t="s">
        <v>608</v>
      </c>
      <c r="D1968" s="663" t="s">
        <v>4270</v>
      </c>
      <c r="E1968" s="662" t="s">
        <v>3270</v>
      </c>
      <c r="F1968" s="663" t="s">
        <v>4279</v>
      </c>
      <c r="G1968" s="662" t="s">
        <v>665</v>
      </c>
      <c r="H1968" s="662" t="s">
        <v>4229</v>
      </c>
      <c r="I1968" s="662" t="s">
        <v>4230</v>
      </c>
      <c r="J1968" s="662" t="s">
        <v>4231</v>
      </c>
      <c r="K1968" s="662" t="s">
        <v>4232</v>
      </c>
      <c r="L1968" s="664">
        <v>87668.951612903227</v>
      </c>
      <c r="M1968" s="664">
        <v>31</v>
      </c>
      <c r="N1968" s="665">
        <v>2717737.5</v>
      </c>
    </row>
    <row r="1969" spans="1:14" ht="14.4" customHeight="1" x14ac:dyDescent="0.3">
      <c r="A1969" s="660" t="s">
        <v>586</v>
      </c>
      <c r="B1969" s="661" t="s">
        <v>587</v>
      </c>
      <c r="C1969" s="662" t="s">
        <v>608</v>
      </c>
      <c r="D1969" s="663" t="s">
        <v>4270</v>
      </c>
      <c r="E1969" s="662" t="s">
        <v>3270</v>
      </c>
      <c r="F1969" s="663" t="s">
        <v>4279</v>
      </c>
      <c r="G1969" s="662" t="s">
        <v>665</v>
      </c>
      <c r="H1969" s="662" t="s">
        <v>4233</v>
      </c>
      <c r="I1969" s="662" t="s">
        <v>4233</v>
      </c>
      <c r="J1969" s="662" t="s">
        <v>4234</v>
      </c>
      <c r="K1969" s="662" t="s">
        <v>4235</v>
      </c>
      <c r="L1969" s="664">
        <v>49590.29</v>
      </c>
      <c r="M1969" s="664">
        <v>2</v>
      </c>
      <c r="N1969" s="665">
        <v>99180.58</v>
      </c>
    </row>
    <row r="1970" spans="1:14" ht="14.4" customHeight="1" x14ac:dyDescent="0.3">
      <c r="A1970" s="660" t="s">
        <v>586</v>
      </c>
      <c r="B1970" s="661" t="s">
        <v>587</v>
      </c>
      <c r="C1970" s="662" t="s">
        <v>608</v>
      </c>
      <c r="D1970" s="663" t="s">
        <v>4270</v>
      </c>
      <c r="E1970" s="662" t="s">
        <v>3270</v>
      </c>
      <c r="F1970" s="663" t="s">
        <v>4279</v>
      </c>
      <c r="G1970" s="662" t="s">
        <v>665</v>
      </c>
      <c r="H1970" s="662" t="s">
        <v>4236</v>
      </c>
      <c r="I1970" s="662" t="s">
        <v>4236</v>
      </c>
      <c r="J1970" s="662" t="s">
        <v>4237</v>
      </c>
      <c r="K1970" s="662" t="s">
        <v>4238</v>
      </c>
      <c r="L1970" s="664">
        <v>24561.26</v>
      </c>
      <c r="M1970" s="664">
        <v>1</v>
      </c>
      <c r="N1970" s="665">
        <v>24561.26</v>
      </c>
    </row>
    <row r="1971" spans="1:14" ht="14.4" customHeight="1" x14ac:dyDescent="0.3">
      <c r="A1971" s="660" t="s">
        <v>586</v>
      </c>
      <c r="B1971" s="661" t="s">
        <v>587</v>
      </c>
      <c r="C1971" s="662" t="s">
        <v>608</v>
      </c>
      <c r="D1971" s="663" t="s">
        <v>4270</v>
      </c>
      <c r="E1971" s="662" t="s">
        <v>3270</v>
      </c>
      <c r="F1971" s="663" t="s">
        <v>4279</v>
      </c>
      <c r="G1971" s="662" t="s">
        <v>665</v>
      </c>
      <c r="H1971" s="662" t="s">
        <v>4239</v>
      </c>
      <c r="I1971" s="662" t="s">
        <v>4239</v>
      </c>
      <c r="J1971" s="662" t="s">
        <v>4240</v>
      </c>
      <c r="K1971" s="662" t="s">
        <v>4241</v>
      </c>
      <c r="L1971" s="664">
        <v>10300.090482558137</v>
      </c>
      <c r="M1971" s="664">
        <v>447.20000000000033</v>
      </c>
      <c r="N1971" s="665">
        <v>4606200.4638000019</v>
      </c>
    </row>
    <row r="1972" spans="1:14" ht="14.4" customHeight="1" x14ac:dyDescent="0.3">
      <c r="A1972" s="660" t="s">
        <v>586</v>
      </c>
      <c r="B1972" s="661" t="s">
        <v>587</v>
      </c>
      <c r="C1972" s="662" t="s">
        <v>608</v>
      </c>
      <c r="D1972" s="663" t="s">
        <v>4270</v>
      </c>
      <c r="E1972" s="662" t="s">
        <v>3270</v>
      </c>
      <c r="F1972" s="663" t="s">
        <v>4279</v>
      </c>
      <c r="G1972" s="662" t="s">
        <v>665</v>
      </c>
      <c r="H1972" s="662" t="s">
        <v>4242</v>
      </c>
      <c r="I1972" s="662" t="s">
        <v>4242</v>
      </c>
      <c r="J1972" s="662" t="s">
        <v>4243</v>
      </c>
      <c r="K1972" s="662" t="s">
        <v>2476</v>
      </c>
      <c r="L1972" s="664">
        <v>35037.397674418607</v>
      </c>
      <c r="M1972" s="664">
        <v>215</v>
      </c>
      <c r="N1972" s="665">
        <v>7533040.5</v>
      </c>
    </row>
    <row r="1973" spans="1:14" ht="14.4" customHeight="1" x14ac:dyDescent="0.3">
      <c r="A1973" s="660" t="s">
        <v>586</v>
      </c>
      <c r="B1973" s="661" t="s">
        <v>587</v>
      </c>
      <c r="C1973" s="662" t="s">
        <v>608</v>
      </c>
      <c r="D1973" s="663" t="s">
        <v>4270</v>
      </c>
      <c r="E1973" s="662" t="s">
        <v>3270</v>
      </c>
      <c r="F1973" s="663" t="s">
        <v>4279</v>
      </c>
      <c r="G1973" s="662" t="s">
        <v>665</v>
      </c>
      <c r="H1973" s="662" t="s">
        <v>4244</v>
      </c>
      <c r="I1973" s="662" t="s">
        <v>4244</v>
      </c>
      <c r="J1973" s="662" t="s">
        <v>4245</v>
      </c>
      <c r="K1973" s="662" t="s">
        <v>4246</v>
      </c>
      <c r="L1973" s="664">
        <v>146102.21</v>
      </c>
      <c r="M1973" s="664">
        <v>3</v>
      </c>
      <c r="N1973" s="665">
        <v>438306.63</v>
      </c>
    </row>
    <row r="1974" spans="1:14" ht="14.4" customHeight="1" x14ac:dyDescent="0.3">
      <c r="A1974" s="660" t="s">
        <v>586</v>
      </c>
      <c r="B1974" s="661" t="s">
        <v>587</v>
      </c>
      <c r="C1974" s="662" t="s">
        <v>608</v>
      </c>
      <c r="D1974" s="663" t="s">
        <v>4270</v>
      </c>
      <c r="E1974" s="662" t="s">
        <v>3270</v>
      </c>
      <c r="F1974" s="663" t="s">
        <v>4279</v>
      </c>
      <c r="G1974" s="662" t="s">
        <v>665</v>
      </c>
      <c r="H1974" s="662" t="s">
        <v>4247</v>
      </c>
      <c r="I1974" s="662" t="s">
        <v>237</v>
      </c>
      <c r="J1974" s="662" t="s">
        <v>4248</v>
      </c>
      <c r="K1974" s="662"/>
      <c r="L1974" s="664">
        <v>1981.71</v>
      </c>
      <c r="M1974" s="664">
        <v>12</v>
      </c>
      <c r="N1974" s="665">
        <v>23780.52</v>
      </c>
    </row>
    <row r="1975" spans="1:14" ht="14.4" customHeight="1" x14ac:dyDescent="0.3">
      <c r="A1975" s="660" t="s">
        <v>586</v>
      </c>
      <c r="B1975" s="661" t="s">
        <v>587</v>
      </c>
      <c r="C1975" s="662" t="s">
        <v>608</v>
      </c>
      <c r="D1975" s="663" t="s">
        <v>4270</v>
      </c>
      <c r="E1975" s="662" t="s">
        <v>3270</v>
      </c>
      <c r="F1975" s="663" t="s">
        <v>4279</v>
      </c>
      <c r="G1975" s="662" t="s">
        <v>665</v>
      </c>
      <c r="H1975" s="662" t="s">
        <v>4249</v>
      </c>
      <c r="I1975" s="662" t="s">
        <v>237</v>
      </c>
      <c r="J1975" s="662" t="s">
        <v>4250</v>
      </c>
      <c r="K1975" s="662"/>
      <c r="L1975" s="664">
        <v>3939.78</v>
      </c>
      <c r="M1975" s="664">
        <v>12</v>
      </c>
      <c r="N1975" s="665">
        <v>47277.36</v>
      </c>
    </row>
    <row r="1976" spans="1:14" ht="14.4" customHeight="1" x14ac:dyDescent="0.3">
      <c r="A1976" s="660" t="s">
        <v>586</v>
      </c>
      <c r="B1976" s="661" t="s">
        <v>587</v>
      </c>
      <c r="C1976" s="662" t="s">
        <v>608</v>
      </c>
      <c r="D1976" s="663" t="s">
        <v>4270</v>
      </c>
      <c r="E1976" s="662" t="s">
        <v>3270</v>
      </c>
      <c r="F1976" s="663" t="s">
        <v>4279</v>
      </c>
      <c r="G1976" s="662" t="s">
        <v>2441</v>
      </c>
      <c r="H1976" s="662" t="s">
        <v>4251</v>
      </c>
      <c r="I1976" s="662" t="s">
        <v>4252</v>
      </c>
      <c r="J1976" s="662" t="s">
        <v>4253</v>
      </c>
      <c r="K1976" s="662" t="s">
        <v>4254</v>
      </c>
      <c r="L1976" s="664">
        <v>29546.730732222521</v>
      </c>
      <c r="M1976" s="664">
        <v>510</v>
      </c>
      <c r="N1976" s="665">
        <v>15068832.673433486</v>
      </c>
    </row>
    <row r="1977" spans="1:14" ht="14.4" customHeight="1" x14ac:dyDescent="0.3">
      <c r="A1977" s="660" t="s">
        <v>586</v>
      </c>
      <c r="B1977" s="661" t="s">
        <v>587</v>
      </c>
      <c r="C1977" s="662" t="s">
        <v>608</v>
      </c>
      <c r="D1977" s="663" t="s">
        <v>4270</v>
      </c>
      <c r="E1977" s="662" t="s">
        <v>3270</v>
      </c>
      <c r="F1977" s="663" t="s">
        <v>4279</v>
      </c>
      <c r="G1977" s="662" t="s">
        <v>2441</v>
      </c>
      <c r="H1977" s="662" t="s">
        <v>4255</v>
      </c>
      <c r="I1977" s="662" t="s">
        <v>4256</v>
      </c>
      <c r="J1977" s="662" t="s">
        <v>4257</v>
      </c>
      <c r="K1977" s="662" t="s">
        <v>4258</v>
      </c>
      <c r="L1977" s="664">
        <v>59093.471683296637</v>
      </c>
      <c r="M1977" s="664">
        <v>660</v>
      </c>
      <c r="N1977" s="665">
        <v>39001691.310975783</v>
      </c>
    </row>
    <row r="1978" spans="1:14" ht="14.4" customHeight="1" x14ac:dyDescent="0.3">
      <c r="A1978" s="660" t="s">
        <v>586</v>
      </c>
      <c r="B1978" s="661" t="s">
        <v>587</v>
      </c>
      <c r="C1978" s="662" t="s">
        <v>608</v>
      </c>
      <c r="D1978" s="663" t="s">
        <v>4270</v>
      </c>
      <c r="E1978" s="662" t="s">
        <v>3270</v>
      </c>
      <c r="F1978" s="663" t="s">
        <v>4279</v>
      </c>
      <c r="G1978" s="662" t="s">
        <v>2441</v>
      </c>
      <c r="H1978" s="662" t="s">
        <v>4259</v>
      </c>
      <c r="I1978" s="662" t="s">
        <v>4259</v>
      </c>
      <c r="J1978" s="662" t="s">
        <v>4260</v>
      </c>
      <c r="K1978" s="662" t="s">
        <v>4261</v>
      </c>
      <c r="L1978" s="664">
        <v>89248.581151469421</v>
      </c>
      <c r="M1978" s="664">
        <v>58</v>
      </c>
      <c r="N1978" s="665">
        <v>5176417.7067852262</v>
      </c>
    </row>
    <row r="1979" spans="1:14" ht="14.4" customHeight="1" x14ac:dyDescent="0.3">
      <c r="A1979" s="660" t="s">
        <v>586</v>
      </c>
      <c r="B1979" s="661" t="s">
        <v>587</v>
      </c>
      <c r="C1979" s="662" t="s">
        <v>608</v>
      </c>
      <c r="D1979" s="663" t="s">
        <v>4270</v>
      </c>
      <c r="E1979" s="662" t="s">
        <v>3270</v>
      </c>
      <c r="F1979" s="663" t="s">
        <v>4279</v>
      </c>
      <c r="G1979" s="662" t="s">
        <v>2441</v>
      </c>
      <c r="H1979" s="662" t="s">
        <v>4262</v>
      </c>
      <c r="I1979" s="662" t="s">
        <v>4262</v>
      </c>
      <c r="J1979" s="662" t="s">
        <v>4263</v>
      </c>
      <c r="K1979" s="662" t="s">
        <v>4264</v>
      </c>
      <c r="L1979" s="664">
        <v>67956.720690405447</v>
      </c>
      <c r="M1979" s="664">
        <v>50</v>
      </c>
      <c r="N1979" s="665">
        <v>3397836.0345202722</v>
      </c>
    </row>
    <row r="1980" spans="1:14" ht="14.4" customHeight="1" x14ac:dyDescent="0.3">
      <c r="A1980" s="660" t="s">
        <v>586</v>
      </c>
      <c r="B1980" s="661" t="s">
        <v>587</v>
      </c>
      <c r="C1980" s="662" t="s">
        <v>617</v>
      </c>
      <c r="D1980" s="663" t="s">
        <v>4271</v>
      </c>
      <c r="E1980" s="662" t="s">
        <v>626</v>
      </c>
      <c r="F1980" s="663" t="s">
        <v>4273</v>
      </c>
      <c r="G1980" s="662" t="s">
        <v>665</v>
      </c>
      <c r="H1980" s="662" t="s">
        <v>4203</v>
      </c>
      <c r="I1980" s="662" t="s">
        <v>237</v>
      </c>
      <c r="J1980" s="662" t="s">
        <v>4204</v>
      </c>
      <c r="K1980" s="662" t="s">
        <v>4205</v>
      </c>
      <c r="L1980" s="664">
        <v>41.748626190476202</v>
      </c>
      <c r="M1980" s="664">
        <v>10</v>
      </c>
      <c r="N1980" s="665">
        <v>417.48626190476205</v>
      </c>
    </row>
    <row r="1981" spans="1:14" ht="14.4" customHeight="1" x14ac:dyDescent="0.3">
      <c r="A1981" s="660" t="s">
        <v>586</v>
      </c>
      <c r="B1981" s="661" t="s">
        <v>587</v>
      </c>
      <c r="C1981" s="662" t="s">
        <v>617</v>
      </c>
      <c r="D1981" s="663" t="s">
        <v>4271</v>
      </c>
      <c r="E1981" s="662" t="s">
        <v>626</v>
      </c>
      <c r="F1981" s="663" t="s">
        <v>4273</v>
      </c>
      <c r="G1981" s="662" t="s">
        <v>665</v>
      </c>
      <c r="H1981" s="662" t="s">
        <v>4206</v>
      </c>
      <c r="I1981" s="662" t="s">
        <v>237</v>
      </c>
      <c r="J1981" s="662" t="s">
        <v>4207</v>
      </c>
      <c r="K1981" s="662" t="s">
        <v>4208</v>
      </c>
      <c r="L1981" s="664">
        <v>240.66862822586066</v>
      </c>
      <c r="M1981" s="664">
        <v>8</v>
      </c>
      <c r="N1981" s="665">
        <v>1925.3490258068853</v>
      </c>
    </row>
    <row r="1982" spans="1:14" ht="14.4" customHeight="1" thickBot="1" x14ac:dyDescent="0.35">
      <c r="A1982" s="666" t="s">
        <v>586</v>
      </c>
      <c r="B1982" s="667" t="s">
        <v>587</v>
      </c>
      <c r="C1982" s="668" t="s">
        <v>614</v>
      </c>
      <c r="D1982" s="669" t="s">
        <v>4272</v>
      </c>
      <c r="E1982" s="668" t="s">
        <v>626</v>
      </c>
      <c r="F1982" s="669" t="s">
        <v>4273</v>
      </c>
      <c r="G1982" s="668" t="s">
        <v>665</v>
      </c>
      <c r="H1982" s="668" t="s">
        <v>1132</v>
      </c>
      <c r="I1982" s="668" t="s">
        <v>1133</v>
      </c>
      <c r="J1982" s="668" t="s">
        <v>1134</v>
      </c>
      <c r="K1982" s="668" t="s">
        <v>1135</v>
      </c>
      <c r="L1982" s="670">
        <v>392.89</v>
      </c>
      <c r="M1982" s="670">
        <v>20</v>
      </c>
      <c r="N1982" s="671">
        <v>7857.7999999999993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4282</v>
      </c>
      <c r="B5" s="658">
        <v>1277820.0140586686</v>
      </c>
      <c r="C5" s="676">
        <v>0.3838086990673526</v>
      </c>
      <c r="D5" s="658">
        <v>2051494.8690165344</v>
      </c>
      <c r="E5" s="676">
        <v>0.61619130093264751</v>
      </c>
      <c r="F5" s="659">
        <v>3329314.8830752028</v>
      </c>
    </row>
    <row r="6" spans="1:6" ht="14.4" customHeight="1" x14ac:dyDescent="0.3">
      <c r="A6" s="687" t="s">
        <v>4283</v>
      </c>
      <c r="B6" s="664">
        <v>178007.29726597809</v>
      </c>
      <c r="C6" s="677">
        <v>3.8113011094936713E-2</v>
      </c>
      <c r="D6" s="664">
        <v>4492505.2692319816</v>
      </c>
      <c r="E6" s="677">
        <v>0.96188698890506319</v>
      </c>
      <c r="F6" s="665">
        <v>4670512.5664979601</v>
      </c>
    </row>
    <row r="7" spans="1:6" ht="14.4" customHeight="1" x14ac:dyDescent="0.3">
      <c r="A7" s="687" t="s">
        <v>4284</v>
      </c>
      <c r="B7" s="664">
        <v>84992.892172848646</v>
      </c>
      <c r="C7" s="677">
        <v>2.6136108818287873E-2</v>
      </c>
      <c r="D7" s="664">
        <v>3166940.7741492661</v>
      </c>
      <c r="E7" s="677">
        <v>0.97386389118171213</v>
      </c>
      <c r="F7" s="665">
        <v>3251933.6663221149</v>
      </c>
    </row>
    <row r="8" spans="1:6" ht="14.4" customHeight="1" x14ac:dyDescent="0.3">
      <c r="A8" s="687" t="s">
        <v>4285</v>
      </c>
      <c r="B8" s="664">
        <v>9189.8540367306305</v>
      </c>
      <c r="C8" s="677">
        <v>2.9393127759825928E-3</v>
      </c>
      <c r="D8" s="664">
        <v>3117341.664426296</v>
      </c>
      <c r="E8" s="677">
        <v>0.99706068722401742</v>
      </c>
      <c r="F8" s="665">
        <v>3126531.5184630267</v>
      </c>
    </row>
    <row r="9" spans="1:6" ht="14.4" customHeight="1" thickBot="1" x14ac:dyDescent="0.35">
      <c r="A9" s="688" t="s">
        <v>4286</v>
      </c>
      <c r="B9" s="679"/>
      <c r="C9" s="680">
        <v>0</v>
      </c>
      <c r="D9" s="679">
        <v>62644777.72571478</v>
      </c>
      <c r="E9" s="680">
        <v>1</v>
      </c>
      <c r="F9" s="681">
        <v>62644777.72571478</v>
      </c>
    </row>
    <row r="10" spans="1:6" ht="14.4" customHeight="1" thickBot="1" x14ac:dyDescent="0.35">
      <c r="A10" s="682" t="s">
        <v>3</v>
      </c>
      <c r="B10" s="683">
        <v>1550010.057534226</v>
      </c>
      <c r="C10" s="684">
        <v>2.0123971302210174E-2</v>
      </c>
      <c r="D10" s="683">
        <v>75473060.302538857</v>
      </c>
      <c r="E10" s="684">
        <v>0.97987602869778978</v>
      </c>
      <c r="F10" s="685">
        <v>77023070.36007309</v>
      </c>
    </row>
    <row r="11" spans="1:6" ht="14.4" customHeight="1" thickBot="1" x14ac:dyDescent="0.35"/>
    <row r="12" spans="1:6" ht="14.4" customHeight="1" x14ac:dyDescent="0.3">
      <c r="A12" s="686" t="s">
        <v>4287</v>
      </c>
      <c r="B12" s="658">
        <v>1274289.4100000001</v>
      </c>
      <c r="C12" s="676">
        <v>1</v>
      </c>
      <c r="D12" s="658"/>
      <c r="E12" s="676">
        <v>0</v>
      </c>
      <c r="F12" s="659">
        <v>1274289.4100000001</v>
      </c>
    </row>
    <row r="13" spans="1:6" ht="14.4" customHeight="1" x14ac:dyDescent="0.3">
      <c r="A13" s="687" t="s">
        <v>4288</v>
      </c>
      <c r="B13" s="664">
        <v>218822.084933348</v>
      </c>
      <c r="C13" s="677">
        <v>0.75784050434385641</v>
      </c>
      <c r="D13" s="664">
        <v>69922.160958873981</v>
      </c>
      <c r="E13" s="677">
        <v>0.24215949565614359</v>
      </c>
      <c r="F13" s="665">
        <v>288744.24589222198</v>
      </c>
    </row>
    <row r="14" spans="1:6" ht="14.4" customHeight="1" x14ac:dyDescent="0.3">
      <c r="A14" s="687" t="s">
        <v>4289</v>
      </c>
      <c r="B14" s="664">
        <v>26681.125705284707</v>
      </c>
      <c r="C14" s="677">
        <v>0.16531740220417629</v>
      </c>
      <c r="D14" s="664">
        <v>134712.20221751931</v>
      </c>
      <c r="E14" s="677">
        <v>0.83468259779582377</v>
      </c>
      <c r="F14" s="665">
        <v>161393.32792280402</v>
      </c>
    </row>
    <row r="15" spans="1:6" ht="14.4" customHeight="1" x14ac:dyDescent="0.3">
      <c r="A15" s="687" t="s">
        <v>4290</v>
      </c>
      <c r="B15" s="664">
        <v>24451.586407247956</v>
      </c>
      <c r="C15" s="677">
        <v>1</v>
      </c>
      <c r="D15" s="664"/>
      <c r="E15" s="677">
        <v>0</v>
      </c>
      <c r="F15" s="665">
        <v>24451.586407247956</v>
      </c>
    </row>
    <row r="16" spans="1:6" ht="14.4" customHeight="1" x14ac:dyDescent="0.3">
      <c r="A16" s="687" t="s">
        <v>4291</v>
      </c>
      <c r="B16" s="664">
        <v>1256.3400000000001</v>
      </c>
      <c r="C16" s="677">
        <v>0.663683715622986</v>
      </c>
      <c r="D16" s="664">
        <v>636.6400000000001</v>
      </c>
      <c r="E16" s="677">
        <v>0.33631628437701405</v>
      </c>
      <c r="F16" s="665">
        <v>1892.9800000000002</v>
      </c>
    </row>
    <row r="17" spans="1:6" ht="14.4" customHeight="1" x14ac:dyDescent="0.3">
      <c r="A17" s="687" t="s">
        <v>4292</v>
      </c>
      <c r="B17" s="664">
        <v>1201.08</v>
      </c>
      <c r="C17" s="677">
        <v>6.910858075906386E-3</v>
      </c>
      <c r="D17" s="664">
        <v>172594.99377372942</v>
      </c>
      <c r="E17" s="677">
        <v>0.9930891419240937</v>
      </c>
      <c r="F17" s="665">
        <v>173796.07377372941</v>
      </c>
    </row>
    <row r="18" spans="1:6" ht="14.4" customHeight="1" x14ac:dyDescent="0.3">
      <c r="A18" s="687" t="s">
        <v>4293</v>
      </c>
      <c r="B18" s="664">
        <v>997.44</v>
      </c>
      <c r="C18" s="677">
        <v>0.51524119449453443</v>
      </c>
      <c r="D18" s="664">
        <v>938.4300559230627</v>
      </c>
      <c r="E18" s="677">
        <v>0.48475880550546552</v>
      </c>
      <c r="F18" s="665">
        <v>1935.8700559230629</v>
      </c>
    </row>
    <row r="19" spans="1:6" ht="14.4" customHeight="1" x14ac:dyDescent="0.3">
      <c r="A19" s="687" t="s">
        <v>4294</v>
      </c>
      <c r="B19" s="664">
        <v>646.1</v>
      </c>
      <c r="C19" s="677">
        <v>1</v>
      </c>
      <c r="D19" s="664"/>
      <c r="E19" s="677">
        <v>0</v>
      </c>
      <c r="F19" s="665">
        <v>646.1</v>
      </c>
    </row>
    <row r="20" spans="1:6" ht="14.4" customHeight="1" x14ac:dyDescent="0.3">
      <c r="A20" s="687" t="s">
        <v>4295</v>
      </c>
      <c r="B20" s="664">
        <v>324.57977888300479</v>
      </c>
      <c r="C20" s="677">
        <v>9.6141588803447652E-3</v>
      </c>
      <c r="D20" s="664">
        <v>33436.020906277023</v>
      </c>
      <c r="E20" s="677">
        <v>0.99038584111965533</v>
      </c>
      <c r="F20" s="665">
        <v>33760.600685160025</v>
      </c>
    </row>
    <row r="21" spans="1:6" ht="14.4" customHeight="1" x14ac:dyDescent="0.3">
      <c r="A21" s="687" t="s">
        <v>4296</v>
      </c>
      <c r="B21" s="664">
        <v>287.77963975108003</v>
      </c>
      <c r="C21" s="677">
        <v>0.22709514499989009</v>
      </c>
      <c r="D21" s="664">
        <v>979.44093315557245</v>
      </c>
      <c r="E21" s="677">
        <v>0.77290485500010997</v>
      </c>
      <c r="F21" s="665">
        <v>1267.2205729066525</v>
      </c>
    </row>
    <row r="22" spans="1:6" ht="14.4" customHeight="1" x14ac:dyDescent="0.3">
      <c r="A22" s="687" t="s">
        <v>4297</v>
      </c>
      <c r="B22" s="664">
        <v>250.959681153639</v>
      </c>
      <c r="C22" s="677">
        <v>0.22208041481998078</v>
      </c>
      <c r="D22" s="664">
        <v>879.08000000000015</v>
      </c>
      <c r="E22" s="677">
        <v>0.77791958518001925</v>
      </c>
      <c r="F22" s="665">
        <v>1130.0396811536391</v>
      </c>
    </row>
    <row r="23" spans="1:6" ht="14.4" customHeight="1" x14ac:dyDescent="0.3">
      <c r="A23" s="687" t="s">
        <v>4298</v>
      </c>
      <c r="B23" s="664">
        <v>224.83999999999997</v>
      </c>
      <c r="C23" s="677">
        <v>6.6600561403267269E-2</v>
      </c>
      <c r="D23" s="664">
        <v>3151.1075184989932</v>
      </c>
      <c r="E23" s="677">
        <v>0.93339943859673269</v>
      </c>
      <c r="F23" s="665">
        <v>3375.9475184989933</v>
      </c>
    </row>
    <row r="24" spans="1:6" ht="14.4" customHeight="1" x14ac:dyDescent="0.3">
      <c r="A24" s="687" t="s">
        <v>4299</v>
      </c>
      <c r="B24" s="664">
        <v>199.47139226939208</v>
      </c>
      <c r="C24" s="677">
        <v>0.44694302710433087</v>
      </c>
      <c r="D24" s="664">
        <v>246.83021704697617</v>
      </c>
      <c r="E24" s="677">
        <v>0.55305697289566902</v>
      </c>
      <c r="F24" s="665">
        <v>446.30160931636829</v>
      </c>
    </row>
    <row r="25" spans="1:6" ht="14.4" customHeight="1" x14ac:dyDescent="0.3">
      <c r="A25" s="687" t="s">
        <v>4300</v>
      </c>
      <c r="B25" s="664">
        <v>162.91</v>
      </c>
      <c r="C25" s="677">
        <v>0.32465773897699662</v>
      </c>
      <c r="D25" s="664">
        <v>338.87997892775593</v>
      </c>
      <c r="E25" s="677">
        <v>0.67534226102300343</v>
      </c>
      <c r="F25" s="665">
        <v>501.7899789277559</v>
      </c>
    </row>
    <row r="26" spans="1:6" ht="14.4" customHeight="1" x14ac:dyDescent="0.3">
      <c r="A26" s="687" t="s">
        <v>4301</v>
      </c>
      <c r="B26" s="664">
        <v>115.679996288284</v>
      </c>
      <c r="C26" s="677">
        <v>1</v>
      </c>
      <c r="D26" s="664"/>
      <c r="E26" s="677">
        <v>0</v>
      </c>
      <c r="F26" s="665">
        <v>115.679996288284</v>
      </c>
    </row>
    <row r="27" spans="1:6" ht="14.4" customHeight="1" x14ac:dyDescent="0.3">
      <c r="A27" s="687" t="s">
        <v>4302</v>
      </c>
      <c r="B27" s="664">
        <v>98.67</v>
      </c>
      <c r="C27" s="677">
        <v>0.76299028550232317</v>
      </c>
      <c r="D27" s="664">
        <v>30.650126186193202</v>
      </c>
      <c r="E27" s="677">
        <v>0.23700971449767691</v>
      </c>
      <c r="F27" s="665">
        <v>129.32012618619319</v>
      </c>
    </row>
    <row r="28" spans="1:6" ht="14.4" customHeight="1" x14ac:dyDescent="0.3">
      <c r="A28" s="687" t="s">
        <v>4303</v>
      </c>
      <c r="B28" s="664"/>
      <c r="C28" s="677">
        <v>0</v>
      </c>
      <c r="D28" s="664">
        <v>69759.590134648024</v>
      </c>
      <c r="E28" s="677">
        <v>1</v>
      </c>
      <c r="F28" s="665">
        <v>69759.590134648024</v>
      </c>
    </row>
    <row r="29" spans="1:6" ht="14.4" customHeight="1" x14ac:dyDescent="0.3">
      <c r="A29" s="687" t="s">
        <v>4304</v>
      </c>
      <c r="B29" s="664"/>
      <c r="C29" s="677">
        <v>0</v>
      </c>
      <c r="D29" s="664">
        <v>11755.318046325032</v>
      </c>
      <c r="E29" s="677">
        <v>1</v>
      </c>
      <c r="F29" s="665">
        <v>11755.318046325032</v>
      </c>
    </row>
    <row r="30" spans="1:6" ht="14.4" customHeight="1" x14ac:dyDescent="0.3">
      <c r="A30" s="687" t="s">
        <v>4305</v>
      </c>
      <c r="B30" s="664"/>
      <c r="C30" s="677">
        <v>0</v>
      </c>
      <c r="D30" s="664">
        <v>54070523.98440928</v>
      </c>
      <c r="E30" s="677">
        <v>1</v>
      </c>
      <c r="F30" s="665">
        <v>54070523.98440928</v>
      </c>
    </row>
    <row r="31" spans="1:6" ht="14.4" customHeight="1" x14ac:dyDescent="0.3">
      <c r="A31" s="687" t="s">
        <v>4306</v>
      </c>
      <c r="B31" s="664"/>
      <c r="C31" s="677">
        <v>0</v>
      </c>
      <c r="D31" s="664">
        <v>890.1</v>
      </c>
      <c r="E31" s="677">
        <v>1</v>
      </c>
      <c r="F31" s="665">
        <v>890.1</v>
      </c>
    </row>
    <row r="32" spans="1:6" ht="14.4" customHeight="1" x14ac:dyDescent="0.3">
      <c r="A32" s="687" t="s">
        <v>4307</v>
      </c>
      <c r="B32" s="664"/>
      <c r="C32" s="677">
        <v>0</v>
      </c>
      <c r="D32" s="664">
        <v>582.50062916538423</v>
      </c>
      <c r="E32" s="677">
        <v>1</v>
      </c>
      <c r="F32" s="665">
        <v>582.50062916538423</v>
      </c>
    </row>
    <row r="33" spans="1:6" ht="14.4" customHeight="1" x14ac:dyDescent="0.3">
      <c r="A33" s="687" t="s">
        <v>4308</v>
      </c>
      <c r="B33" s="664"/>
      <c r="C33" s="677">
        <v>0</v>
      </c>
      <c r="D33" s="664">
        <v>1095244.524159071</v>
      </c>
      <c r="E33" s="677">
        <v>1</v>
      </c>
      <c r="F33" s="665">
        <v>1095244.524159071</v>
      </c>
    </row>
    <row r="34" spans="1:6" ht="14.4" customHeight="1" x14ac:dyDescent="0.3">
      <c r="A34" s="687" t="s">
        <v>4309</v>
      </c>
      <c r="B34" s="664"/>
      <c r="C34" s="677">
        <v>0</v>
      </c>
      <c r="D34" s="664">
        <v>2353.9923243803423</v>
      </c>
      <c r="E34" s="677">
        <v>1</v>
      </c>
      <c r="F34" s="665">
        <v>2353.9923243803423</v>
      </c>
    </row>
    <row r="35" spans="1:6" ht="14.4" customHeight="1" x14ac:dyDescent="0.3">
      <c r="A35" s="687" t="s">
        <v>4310</v>
      </c>
      <c r="B35" s="664"/>
      <c r="C35" s="677">
        <v>0</v>
      </c>
      <c r="D35" s="664">
        <v>8292.1989692673214</v>
      </c>
      <c r="E35" s="677">
        <v>1</v>
      </c>
      <c r="F35" s="665">
        <v>8292.1989692673214</v>
      </c>
    </row>
    <row r="36" spans="1:6" ht="14.4" customHeight="1" x14ac:dyDescent="0.3">
      <c r="A36" s="687" t="s">
        <v>4311</v>
      </c>
      <c r="B36" s="664"/>
      <c r="C36" s="677">
        <v>0</v>
      </c>
      <c r="D36" s="664">
        <v>816.60000000000014</v>
      </c>
      <c r="E36" s="677">
        <v>1</v>
      </c>
      <c r="F36" s="665">
        <v>816.60000000000014</v>
      </c>
    </row>
    <row r="37" spans="1:6" ht="14.4" customHeight="1" x14ac:dyDescent="0.3">
      <c r="A37" s="687" t="s">
        <v>4312</v>
      </c>
      <c r="B37" s="664"/>
      <c r="C37" s="677">
        <v>0</v>
      </c>
      <c r="D37" s="664">
        <v>14069.629931767729</v>
      </c>
      <c r="E37" s="677">
        <v>1</v>
      </c>
      <c r="F37" s="665">
        <v>14069.629931767729</v>
      </c>
    </row>
    <row r="38" spans="1:6" ht="14.4" customHeight="1" x14ac:dyDescent="0.3">
      <c r="A38" s="687" t="s">
        <v>4313</v>
      </c>
      <c r="B38" s="664"/>
      <c r="C38" s="677">
        <v>0</v>
      </c>
      <c r="D38" s="664">
        <v>598.73976011921593</v>
      </c>
      <c r="E38" s="677">
        <v>1</v>
      </c>
      <c r="F38" s="665">
        <v>598.73976011921593</v>
      </c>
    </row>
    <row r="39" spans="1:6" ht="14.4" customHeight="1" x14ac:dyDescent="0.3">
      <c r="A39" s="687" t="s">
        <v>4314</v>
      </c>
      <c r="B39" s="664"/>
      <c r="C39" s="677">
        <v>0</v>
      </c>
      <c r="D39" s="664">
        <v>4322.7581468366952</v>
      </c>
      <c r="E39" s="677">
        <v>1</v>
      </c>
      <c r="F39" s="665">
        <v>4322.7581468366952</v>
      </c>
    </row>
    <row r="40" spans="1:6" ht="14.4" customHeight="1" x14ac:dyDescent="0.3">
      <c r="A40" s="687" t="s">
        <v>4315</v>
      </c>
      <c r="B40" s="664"/>
      <c r="C40" s="677">
        <v>0</v>
      </c>
      <c r="D40" s="664">
        <v>611.69012667741276</v>
      </c>
      <c r="E40" s="677">
        <v>1</v>
      </c>
      <c r="F40" s="665">
        <v>611.69012667741276</v>
      </c>
    </row>
    <row r="41" spans="1:6" ht="14.4" customHeight="1" x14ac:dyDescent="0.3">
      <c r="A41" s="687" t="s">
        <v>4316</v>
      </c>
      <c r="B41" s="664"/>
      <c r="C41" s="677">
        <v>0</v>
      </c>
      <c r="D41" s="664">
        <v>30643.511349973334</v>
      </c>
      <c r="E41" s="677">
        <v>1</v>
      </c>
      <c r="F41" s="665">
        <v>30643.511349973334</v>
      </c>
    </row>
    <row r="42" spans="1:6" ht="14.4" customHeight="1" x14ac:dyDescent="0.3">
      <c r="A42" s="687" t="s">
        <v>4317</v>
      </c>
      <c r="B42" s="664"/>
      <c r="C42" s="677">
        <v>0</v>
      </c>
      <c r="D42" s="664">
        <v>72.330174780484484</v>
      </c>
      <c r="E42" s="677">
        <v>1</v>
      </c>
      <c r="F42" s="665">
        <v>72.330174780484484</v>
      </c>
    </row>
    <row r="43" spans="1:6" ht="14.4" customHeight="1" x14ac:dyDescent="0.3">
      <c r="A43" s="687" t="s">
        <v>4318</v>
      </c>
      <c r="B43" s="664"/>
      <c r="C43" s="677">
        <v>0</v>
      </c>
      <c r="D43" s="664">
        <v>6075638.3645412959</v>
      </c>
      <c r="E43" s="677">
        <v>1</v>
      </c>
      <c r="F43" s="665">
        <v>6075638.3645412959</v>
      </c>
    </row>
    <row r="44" spans="1:6" ht="14.4" customHeight="1" x14ac:dyDescent="0.3">
      <c r="A44" s="687" t="s">
        <v>4319</v>
      </c>
      <c r="B44" s="664"/>
      <c r="C44" s="677">
        <v>0</v>
      </c>
      <c r="D44" s="664">
        <v>83.040271454235068</v>
      </c>
      <c r="E44" s="677">
        <v>1</v>
      </c>
      <c r="F44" s="665">
        <v>83.040271454235068</v>
      </c>
    </row>
    <row r="45" spans="1:6" ht="14.4" customHeight="1" x14ac:dyDescent="0.3">
      <c r="A45" s="687" t="s">
        <v>4320</v>
      </c>
      <c r="B45" s="664"/>
      <c r="C45" s="677">
        <v>0</v>
      </c>
      <c r="D45" s="664">
        <v>82991.523507921127</v>
      </c>
      <c r="E45" s="677">
        <v>1</v>
      </c>
      <c r="F45" s="665">
        <v>82991.523507921127</v>
      </c>
    </row>
    <row r="46" spans="1:6" ht="14.4" customHeight="1" x14ac:dyDescent="0.3">
      <c r="A46" s="687" t="s">
        <v>4321</v>
      </c>
      <c r="B46" s="664"/>
      <c r="C46" s="677">
        <v>0</v>
      </c>
      <c r="D46" s="664">
        <v>18.890000000000004</v>
      </c>
      <c r="E46" s="677">
        <v>1</v>
      </c>
      <c r="F46" s="665">
        <v>18.890000000000004</v>
      </c>
    </row>
    <row r="47" spans="1:6" ht="14.4" customHeight="1" x14ac:dyDescent="0.3">
      <c r="A47" s="687" t="s">
        <v>4322</v>
      </c>
      <c r="B47" s="664"/>
      <c r="C47" s="677">
        <v>0</v>
      </c>
      <c r="D47" s="664">
        <v>125226.53171765216</v>
      </c>
      <c r="E47" s="677">
        <v>1</v>
      </c>
      <c r="F47" s="665">
        <v>125226.53171765216</v>
      </c>
    </row>
    <row r="48" spans="1:6" ht="14.4" customHeight="1" x14ac:dyDescent="0.3">
      <c r="A48" s="687" t="s">
        <v>4323</v>
      </c>
      <c r="B48" s="664"/>
      <c r="C48" s="677">
        <v>0</v>
      </c>
      <c r="D48" s="664">
        <v>781.52078420920566</v>
      </c>
      <c r="E48" s="677">
        <v>1</v>
      </c>
      <c r="F48" s="665">
        <v>781.52078420920566</v>
      </c>
    </row>
    <row r="49" spans="1:6" ht="14.4" customHeight="1" x14ac:dyDescent="0.3">
      <c r="A49" s="687" t="s">
        <v>4324</v>
      </c>
      <c r="B49" s="664"/>
      <c r="C49" s="677">
        <v>0</v>
      </c>
      <c r="D49" s="664">
        <v>446.36000000000013</v>
      </c>
      <c r="E49" s="677">
        <v>1</v>
      </c>
      <c r="F49" s="665">
        <v>446.36000000000013</v>
      </c>
    </row>
    <row r="50" spans="1:6" ht="14.4" customHeight="1" x14ac:dyDescent="0.3">
      <c r="A50" s="687" t="s">
        <v>4325</v>
      </c>
      <c r="B50" s="664"/>
      <c r="C50" s="677">
        <v>0</v>
      </c>
      <c r="D50" s="664">
        <v>587.07018992499218</v>
      </c>
      <c r="E50" s="677">
        <v>1</v>
      </c>
      <c r="F50" s="665">
        <v>587.07018992499218</v>
      </c>
    </row>
    <row r="51" spans="1:6" ht="14.4" customHeight="1" x14ac:dyDescent="0.3">
      <c r="A51" s="687" t="s">
        <v>4326</v>
      </c>
      <c r="B51" s="664"/>
      <c r="C51" s="677">
        <v>0</v>
      </c>
      <c r="D51" s="664">
        <v>430.29975166836454</v>
      </c>
      <c r="E51" s="677">
        <v>1</v>
      </c>
      <c r="F51" s="665">
        <v>430.29975166836454</v>
      </c>
    </row>
    <row r="52" spans="1:6" ht="14.4" customHeight="1" x14ac:dyDescent="0.3">
      <c r="A52" s="687" t="s">
        <v>4327</v>
      </c>
      <c r="B52" s="664"/>
      <c r="C52" s="677">
        <v>0</v>
      </c>
      <c r="D52" s="664">
        <v>197.80079059133152</v>
      </c>
      <c r="E52" s="677">
        <v>1</v>
      </c>
      <c r="F52" s="665">
        <v>197.80079059133152</v>
      </c>
    </row>
    <row r="53" spans="1:6" ht="14.4" customHeight="1" x14ac:dyDescent="0.3">
      <c r="A53" s="687" t="s">
        <v>4328</v>
      </c>
      <c r="B53" s="664"/>
      <c r="C53" s="677">
        <v>0</v>
      </c>
      <c r="D53" s="664">
        <v>435849.440530425</v>
      </c>
      <c r="E53" s="677">
        <v>1</v>
      </c>
      <c r="F53" s="665">
        <v>435849.440530425</v>
      </c>
    </row>
    <row r="54" spans="1:6" ht="14.4" customHeight="1" x14ac:dyDescent="0.3">
      <c r="A54" s="687" t="s">
        <v>4329</v>
      </c>
      <c r="B54" s="664"/>
      <c r="C54" s="677">
        <v>0</v>
      </c>
      <c r="D54" s="664">
        <v>113.30994566042108</v>
      </c>
      <c r="E54" s="677">
        <v>1</v>
      </c>
      <c r="F54" s="665">
        <v>113.30994566042108</v>
      </c>
    </row>
    <row r="55" spans="1:6" ht="14.4" customHeight="1" x14ac:dyDescent="0.3">
      <c r="A55" s="687" t="s">
        <v>4330</v>
      </c>
      <c r="B55" s="664"/>
      <c r="C55" s="677">
        <v>0</v>
      </c>
      <c r="D55" s="664">
        <v>1631299.7866511929</v>
      </c>
      <c r="E55" s="677">
        <v>1</v>
      </c>
      <c r="F55" s="665">
        <v>1631299.7866511929</v>
      </c>
    </row>
    <row r="56" spans="1:6" ht="14.4" customHeight="1" x14ac:dyDescent="0.3">
      <c r="A56" s="687" t="s">
        <v>4331</v>
      </c>
      <c r="B56" s="664"/>
      <c r="C56" s="677">
        <v>0</v>
      </c>
      <c r="D56" s="664">
        <v>575.01975717164657</v>
      </c>
      <c r="E56" s="677">
        <v>1</v>
      </c>
      <c r="F56" s="665">
        <v>575.01975717164657</v>
      </c>
    </row>
    <row r="57" spans="1:6" ht="14.4" customHeight="1" x14ac:dyDescent="0.3">
      <c r="A57" s="687" t="s">
        <v>4332</v>
      </c>
      <c r="B57" s="664"/>
      <c r="C57" s="677">
        <v>0</v>
      </c>
      <c r="D57" s="664">
        <v>373.23918968654385</v>
      </c>
      <c r="E57" s="677">
        <v>1</v>
      </c>
      <c r="F57" s="665">
        <v>373.23918968654385</v>
      </c>
    </row>
    <row r="58" spans="1:6" ht="14.4" customHeight="1" x14ac:dyDescent="0.3">
      <c r="A58" s="687" t="s">
        <v>4333</v>
      </c>
      <c r="B58" s="664"/>
      <c r="C58" s="677">
        <v>0</v>
      </c>
      <c r="D58" s="664">
        <v>416.66971337363805</v>
      </c>
      <c r="E58" s="677">
        <v>1</v>
      </c>
      <c r="F58" s="665">
        <v>416.66971337363805</v>
      </c>
    </row>
    <row r="59" spans="1:6" ht="14.4" customHeight="1" x14ac:dyDescent="0.3">
      <c r="A59" s="687" t="s">
        <v>4334</v>
      </c>
      <c r="B59" s="664"/>
      <c r="C59" s="677">
        <v>0</v>
      </c>
      <c r="D59" s="664">
        <v>920.51001409571359</v>
      </c>
      <c r="E59" s="677">
        <v>1</v>
      </c>
      <c r="F59" s="665">
        <v>920.51001409571359</v>
      </c>
    </row>
    <row r="60" spans="1:6" ht="14.4" customHeight="1" x14ac:dyDescent="0.3">
      <c r="A60" s="687" t="s">
        <v>4335</v>
      </c>
      <c r="B60" s="664"/>
      <c r="C60" s="677">
        <v>0</v>
      </c>
      <c r="D60" s="664">
        <v>1387.820073657055</v>
      </c>
      <c r="E60" s="677">
        <v>1</v>
      </c>
      <c r="F60" s="665">
        <v>1387.820073657055</v>
      </c>
    </row>
    <row r="61" spans="1:6" ht="14.4" customHeight="1" x14ac:dyDescent="0.3">
      <c r="A61" s="687" t="s">
        <v>4336</v>
      </c>
      <c r="B61" s="664"/>
      <c r="C61" s="677">
        <v>0</v>
      </c>
      <c r="D61" s="664">
        <v>402277.31854783167</v>
      </c>
      <c r="E61" s="677">
        <v>1</v>
      </c>
      <c r="F61" s="665">
        <v>402277.31854783167</v>
      </c>
    </row>
    <row r="62" spans="1:6" ht="14.4" customHeight="1" x14ac:dyDescent="0.3">
      <c r="A62" s="687" t="s">
        <v>4337</v>
      </c>
      <c r="B62" s="664"/>
      <c r="C62" s="677">
        <v>0</v>
      </c>
      <c r="D62" s="664">
        <v>99.210459434795297</v>
      </c>
      <c r="E62" s="677">
        <v>1</v>
      </c>
      <c r="F62" s="665">
        <v>99.210459434795297</v>
      </c>
    </row>
    <row r="63" spans="1:6" ht="14.4" customHeight="1" x14ac:dyDescent="0.3">
      <c r="A63" s="687" t="s">
        <v>4338</v>
      </c>
      <c r="B63" s="664"/>
      <c r="C63" s="677">
        <v>0</v>
      </c>
      <c r="D63" s="664">
        <v>56380.79888110164</v>
      </c>
      <c r="E63" s="677">
        <v>1</v>
      </c>
      <c r="F63" s="665">
        <v>56380.79888110164</v>
      </c>
    </row>
    <row r="64" spans="1:6" ht="14.4" customHeight="1" x14ac:dyDescent="0.3">
      <c r="A64" s="687" t="s">
        <v>4339</v>
      </c>
      <c r="B64" s="664"/>
      <c r="C64" s="677">
        <v>0</v>
      </c>
      <c r="D64" s="664">
        <v>3085.76</v>
      </c>
      <c r="E64" s="677">
        <v>1</v>
      </c>
      <c r="F64" s="665">
        <v>3085.76</v>
      </c>
    </row>
    <row r="65" spans="1:6" ht="14.4" customHeight="1" x14ac:dyDescent="0.3">
      <c r="A65" s="687" t="s">
        <v>4340</v>
      </c>
      <c r="B65" s="664"/>
      <c r="C65" s="677">
        <v>0</v>
      </c>
      <c r="D65" s="664">
        <v>170.2602376834364</v>
      </c>
      <c r="E65" s="677">
        <v>1</v>
      </c>
      <c r="F65" s="665">
        <v>170.2602376834364</v>
      </c>
    </row>
    <row r="66" spans="1:6" ht="14.4" customHeight="1" x14ac:dyDescent="0.3">
      <c r="A66" s="687" t="s">
        <v>4341</v>
      </c>
      <c r="B66" s="664"/>
      <c r="C66" s="677">
        <v>0</v>
      </c>
      <c r="D66" s="664">
        <v>1059.428869329749</v>
      </c>
      <c r="E66" s="677">
        <v>1</v>
      </c>
      <c r="F66" s="665">
        <v>1059.428869329749</v>
      </c>
    </row>
    <row r="67" spans="1:6" ht="14.4" customHeight="1" x14ac:dyDescent="0.3">
      <c r="A67" s="687" t="s">
        <v>4342</v>
      </c>
      <c r="B67" s="664"/>
      <c r="C67" s="677">
        <v>0</v>
      </c>
      <c r="D67" s="664">
        <v>65.23</v>
      </c>
      <c r="E67" s="677">
        <v>1</v>
      </c>
      <c r="F67" s="665">
        <v>65.23</v>
      </c>
    </row>
    <row r="68" spans="1:6" ht="14.4" customHeight="1" x14ac:dyDescent="0.3">
      <c r="A68" s="687" t="s">
        <v>4343</v>
      </c>
      <c r="B68" s="664"/>
      <c r="C68" s="677">
        <v>0</v>
      </c>
      <c r="D68" s="664">
        <v>1574.8115064897233</v>
      </c>
      <c r="E68" s="677">
        <v>1</v>
      </c>
      <c r="F68" s="665">
        <v>1574.8115064897233</v>
      </c>
    </row>
    <row r="69" spans="1:6" ht="14.4" customHeight="1" x14ac:dyDescent="0.3">
      <c r="A69" s="687" t="s">
        <v>4344</v>
      </c>
      <c r="B69" s="664"/>
      <c r="C69" s="677">
        <v>0</v>
      </c>
      <c r="D69" s="664">
        <v>202988.7188738003</v>
      </c>
      <c r="E69" s="677">
        <v>1</v>
      </c>
      <c r="F69" s="665">
        <v>202988.7188738003</v>
      </c>
    </row>
    <row r="70" spans="1:6" ht="14.4" customHeight="1" x14ac:dyDescent="0.3">
      <c r="A70" s="687" t="s">
        <v>4345</v>
      </c>
      <c r="B70" s="664"/>
      <c r="C70" s="677">
        <v>0</v>
      </c>
      <c r="D70" s="664">
        <v>702.35924991472712</v>
      </c>
      <c r="E70" s="677">
        <v>1</v>
      </c>
      <c r="F70" s="665">
        <v>702.35924991472712</v>
      </c>
    </row>
    <row r="71" spans="1:6" ht="14.4" customHeight="1" x14ac:dyDescent="0.3">
      <c r="A71" s="687" t="s">
        <v>4346</v>
      </c>
      <c r="B71" s="664"/>
      <c r="C71" s="677">
        <v>0</v>
      </c>
      <c r="D71" s="664">
        <v>26362.351485276482</v>
      </c>
      <c r="E71" s="677">
        <v>1</v>
      </c>
      <c r="F71" s="665">
        <v>26362.351485276482</v>
      </c>
    </row>
    <row r="72" spans="1:6" ht="14.4" customHeight="1" x14ac:dyDescent="0.3">
      <c r="A72" s="687" t="s">
        <v>4347</v>
      </c>
      <c r="B72" s="664"/>
      <c r="C72" s="677">
        <v>0</v>
      </c>
      <c r="D72" s="664">
        <v>500.4424199033279</v>
      </c>
      <c r="E72" s="677">
        <v>1</v>
      </c>
      <c r="F72" s="665">
        <v>500.4424199033279</v>
      </c>
    </row>
    <row r="73" spans="1:6" ht="14.4" customHeight="1" x14ac:dyDescent="0.3">
      <c r="A73" s="687" t="s">
        <v>4348</v>
      </c>
      <c r="B73" s="664"/>
      <c r="C73" s="677">
        <v>0</v>
      </c>
      <c r="D73" s="664">
        <v>8574253.7413054984</v>
      </c>
      <c r="E73" s="677">
        <v>1</v>
      </c>
      <c r="F73" s="665">
        <v>8574253.7413054984</v>
      </c>
    </row>
    <row r="74" spans="1:6" ht="14.4" customHeight="1" x14ac:dyDescent="0.3">
      <c r="A74" s="687" t="s">
        <v>4349</v>
      </c>
      <c r="B74" s="664"/>
      <c r="C74" s="677">
        <v>0</v>
      </c>
      <c r="D74" s="664">
        <v>1649.6919457998342</v>
      </c>
      <c r="E74" s="677">
        <v>1</v>
      </c>
      <c r="F74" s="665">
        <v>1649.6919457998342</v>
      </c>
    </row>
    <row r="75" spans="1:6" ht="14.4" customHeight="1" x14ac:dyDescent="0.3">
      <c r="A75" s="687" t="s">
        <v>4350</v>
      </c>
      <c r="B75" s="664"/>
      <c r="C75" s="677">
        <v>0</v>
      </c>
      <c r="D75" s="664">
        <v>271759.78000000003</v>
      </c>
      <c r="E75" s="677">
        <v>1</v>
      </c>
      <c r="F75" s="665">
        <v>271759.78000000003</v>
      </c>
    </row>
    <row r="76" spans="1:6" ht="14.4" customHeight="1" x14ac:dyDescent="0.3">
      <c r="A76" s="687" t="s">
        <v>4351</v>
      </c>
      <c r="B76" s="664"/>
      <c r="C76" s="677">
        <v>0</v>
      </c>
      <c r="D76" s="664">
        <v>68180.145981140187</v>
      </c>
      <c r="E76" s="677">
        <v>1</v>
      </c>
      <c r="F76" s="665">
        <v>68180.145981140187</v>
      </c>
    </row>
    <row r="77" spans="1:6" ht="14.4" customHeight="1" x14ac:dyDescent="0.3">
      <c r="A77" s="687" t="s">
        <v>4352</v>
      </c>
      <c r="B77" s="664"/>
      <c r="C77" s="677">
        <v>0</v>
      </c>
      <c r="D77" s="664">
        <v>3522.292998833841</v>
      </c>
      <c r="E77" s="677">
        <v>1</v>
      </c>
      <c r="F77" s="665">
        <v>3522.292998833841</v>
      </c>
    </row>
    <row r="78" spans="1:6" ht="14.4" customHeight="1" x14ac:dyDescent="0.3">
      <c r="A78" s="687" t="s">
        <v>4353</v>
      </c>
      <c r="B78" s="664"/>
      <c r="C78" s="677">
        <v>0</v>
      </c>
      <c r="D78" s="664">
        <v>465.71000000000004</v>
      </c>
      <c r="E78" s="677">
        <v>1</v>
      </c>
      <c r="F78" s="665">
        <v>465.71000000000004</v>
      </c>
    </row>
    <row r="79" spans="1:6" ht="14.4" customHeight="1" x14ac:dyDescent="0.3">
      <c r="A79" s="687" t="s">
        <v>4354</v>
      </c>
      <c r="B79" s="664"/>
      <c r="C79" s="677">
        <v>0</v>
      </c>
      <c r="D79" s="664">
        <v>149461.4075989337</v>
      </c>
      <c r="E79" s="677">
        <v>1</v>
      </c>
      <c r="F79" s="665">
        <v>149461.4075989337</v>
      </c>
    </row>
    <row r="80" spans="1:6" ht="14.4" customHeight="1" x14ac:dyDescent="0.3">
      <c r="A80" s="687" t="s">
        <v>4355</v>
      </c>
      <c r="B80" s="664"/>
      <c r="C80" s="677">
        <v>0</v>
      </c>
      <c r="D80" s="664">
        <v>957818.76548222569</v>
      </c>
      <c r="E80" s="677">
        <v>1</v>
      </c>
      <c r="F80" s="665">
        <v>957818.76548222569</v>
      </c>
    </row>
    <row r="81" spans="1:6" ht="14.4" customHeight="1" x14ac:dyDescent="0.3">
      <c r="A81" s="687" t="s">
        <v>4356</v>
      </c>
      <c r="B81" s="664"/>
      <c r="C81" s="677">
        <v>0</v>
      </c>
      <c r="D81" s="664">
        <v>17638.293073045978</v>
      </c>
      <c r="E81" s="677">
        <v>1</v>
      </c>
      <c r="F81" s="665">
        <v>17638.293073045978</v>
      </c>
    </row>
    <row r="82" spans="1:6" ht="14.4" customHeight="1" x14ac:dyDescent="0.3">
      <c r="A82" s="687" t="s">
        <v>4357</v>
      </c>
      <c r="B82" s="664"/>
      <c r="C82" s="677">
        <v>0</v>
      </c>
      <c r="D82" s="664">
        <v>11556.675783785573</v>
      </c>
      <c r="E82" s="677">
        <v>1</v>
      </c>
      <c r="F82" s="665">
        <v>11556.675783785573</v>
      </c>
    </row>
    <row r="83" spans="1:6" ht="14.4" customHeight="1" x14ac:dyDescent="0.3">
      <c r="A83" s="687" t="s">
        <v>4358</v>
      </c>
      <c r="B83" s="664"/>
      <c r="C83" s="677">
        <v>0</v>
      </c>
      <c r="D83" s="664">
        <v>1058.350529626681</v>
      </c>
      <c r="E83" s="677">
        <v>1</v>
      </c>
      <c r="F83" s="665">
        <v>1058.350529626681</v>
      </c>
    </row>
    <row r="84" spans="1:6" ht="14.4" customHeight="1" x14ac:dyDescent="0.3">
      <c r="A84" s="687" t="s">
        <v>4359</v>
      </c>
      <c r="B84" s="664"/>
      <c r="C84" s="677">
        <v>0</v>
      </c>
      <c r="D84" s="664">
        <v>3055.5795620377007</v>
      </c>
      <c r="E84" s="677">
        <v>1</v>
      </c>
      <c r="F84" s="665">
        <v>3055.5795620377007</v>
      </c>
    </row>
    <row r="85" spans="1:6" ht="14.4" customHeight="1" x14ac:dyDescent="0.3">
      <c r="A85" s="687" t="s">
        <v>4360</v>
      </c>
      <c r="B85" s="664"/>
      <c r="C85" s="677">
        <v>0</v>
      </c>
      <c r="D85" s="664">
        <v>34898.14771839133</v>
      </c>
      <c r="E85" s="677">
        <v>1</v>
      </c>
      <c r="F85" s="665">
        <v>34898.14771839133</v>
      </c>
    </row>
    <row r="86" spans="1:6" ht="14.4" customHeight="1" x14ac:dyDescent="0.3">
      <c r="A86" s="687" t="s">
        <v>4361</v>
      </c>
      <c r="B86" s="664"/>
      <c r="C86" s="677">
        <v>0</v>
      </c>
      <c r="D86" s="664">
        <v>19288.248180800147</v>
      </c>
      <c r="E86" s="677">
        <v>1</v>
      </c>
      <c r="F86" s="665">
        <v>19288.248180800147</v>
      </c>
    </row>
    <row r="87" spans="1:6" ht="14.4" customHeight="1" x14ac:dyDescent="0.3">
      <c r="A87" s="687" t="s">
        <v>4362</v>
      </c>
      <c r="B87" s="664"/>
      <c r="C87" s="677">
        <v>0</v>
      </c>
      <c r="D87" s="664">
        <v>3734.1985660375035</v>
      </c>
      <c r="E87" s="677">
        <v>1</v>
      </c>
      <c r="F87" s="665">
        <v>3734.1985660375035</v>
      </c>
    </row>
    <row r="88" spans="1:6" ht="14.4" customHeight="1" x14ac:dyDescent="0.3">
      <c r="A88" s="687" t="s">
        <v>4363</v>
      </c>
      <c r="B88" s="664"/>
      <c r="C88" s="677">
        <v>0</v>
      </c>
      <c r="D88" s="664">
        <v>26663.357254968527</v>
      </c>
      <c r="E88" s="677">
        <v>1</v>
      </c>
      <c r="F88" s="665">
        <v>26663.357254968527</v>
      </c>
    </row>
    <row r="89" spans="1:6" ht="14.4" customHeight="1" x14ac:dyDescent="0.3">
      <c r="A89" s="687" t="s">
        <v>4364</v>
      </c>
      <c r="B89" s="664"/>
      <c r="C89" s="677">
        <v>0</v>
      </c>
      <c r="D89" s="664">
        <v>1081.6997718972684</v>
      </c>
      <c r="E89" s="677">
        <v>1</v>
      </c>
      <c r="F89" s="665">
        <v>1081.6997718972684</v>
      </c>
    </row>
    <row r="90" spans="1:6" ht="14.4" customHeight="1" x14ac:dyDescent="0.3">
      <c r="A90" s="687" t="s">
        <v>4365</v>
      </c>
      <c r="B90" s="664"/>
      <c r="C90" s="677">
        <v>0</v>
      </c>
      <c r="D90" s="664">
        <v>18658.27113224152</v>
      </c>
      <c r="E90" s="677">
        <v>1</v>
      </c>
      <c r="F90" s="665">
        <v>18658.27113224152</v>
      </c>
    </row>
    <row r="91" spans="1:6" ht="14.4" customHeight="1" x14ac:dyDescent="0.3">
      <c r="A91" s="687" t="s">
        <v>4366</v>
      </c>
      <c r="B91" s="664"/>
      <c r="C91" s="677">
        <v>0</v>
      </c>
      <c r="D91" s="664">
        <v>237.11194968027638</v>
      </c>
      <c r="E91" s="677">
        <v>1</v>
      </c>
      <c r="F91" s="665">
        <v>237.11194968027638</v>
      </c>
    </row>
    <row r="92" spans="1:6" ht="14.4" customHeight="1" x14ac:dyDescent="0.3">
      <c r="A92" s="687" t="s">
        <v>4367</v>
      </c>
      <c r="B92" s="664"/>
      <c r="C92" s="677">
        <v>0</v>
      </c>
      <c r="D92" s="664">
        <v>31162.887214032948</v>
      </c>
      <c r="E92" s="677">
        <v>1</v>
      </c>
      <c r="F92" s="665">
        <v>31162.887214032948</v>
      </c>
    </row>
    <row r="93" spans="1:6" ht="14.4" customHeight="1" x14ac:dyDescent="0.3">
      <c r="A93" s="687" t="s">
        <v>4368</v>
      </c>
      <c r="B93" s="664"/>
      <c r="C93" s="677">
        <v>0</v>
      </c>
      <c r="D93" s="664">
        <v>134.48995000444381</v>
      </c>
      <c r="E93" s="677">
        <v>1</v>
      </c>
      <c r="F93" s="665">
        <v>134.48995000444381</v>
      </c>
    </row>
    <row r="94" spans="1:6" ht="14.4" customHeight="1" x14ac:dyDescent="0.3">
      <c r="A94" s="687" t="s">
        <v>4369</v>
      </c>
      <c r="B94" s="664"/>
      <c r="C94" s="677">
        <v>0</v>
      </c>
      <c r="D94" s="664">
        <v>371677.32231306832</v>
      </c>
      <c r="E94" s="677">
        <v>1</v>
      </c>
      <c r="F94" s="665">
        <v>371677.32231306832</v>
      </c>
    </row>
    <row r="95" spans="1:6" ht="14.4" customHeight="1" x14ac:dyDescent="0.3">
      <c r="A95" s="687" t="s">
        <v>4370</v>
      </c>
      <c r="B95" s="664"/>
      <c r="C95" s="677">
        <v>0</v>
      </c>
      <c r="D95" s="664">
        <v>622.42739246262204</v>
      </c>
      <c r="E95" s="677">
        <v>1</v>
      </c>
      <c r="F95" s="665">
        <v>622.42739246262204</v>
      </c>
    </row>
    <row r="96" spans="1:6" ht="14.4" customHeight="1" x14ac:dyDescent="0.3">
      <c r="A96" s="687" t="s">
        <v>4371</v>
      </c>
      <c r="B96" s="664"/>
      <c r="C96" s="677">
        <v>0</v>
      </c>
      <c r="D96" s="664">
        <v>869.27000000000032</v>
      </c>
      <c r="E96" s="677">
        <v>1</v>
      </c>
      <c r="F96" s="665">
        <v>869.27000000000032</v>
      </c>
    </row>
    <row r="97" spans="1:6" ht="14.4" customHeight="1" x14ac:dyDescent="0.3">
      <c r="A97" s="687" t="s">
        <v>4372</v>
      </c>
      <c r="B97" s="664"/>
      <c r="C97" s="677">
        <v>0</v>
      </c>
      <c r="D97" s="664">
        <v>369.09039317158124</v>
      </c>
      <c r="E97" s="677">
        <v>1</v>
      </c>
      <c r="F97" s="665">
        <v>369.09039317158124</v>
      </c>
    </row>
    <row r="98" spans="1:6" ht="14.4" customHeight="1" x14ac:dyDescent="0.3">
      <c r="A98" s="687" t="s">
        <v>4373</v>
      </c>
      <c r="B98" s="664"/>
      <c r="C98" s="677">
        <v>0</v>
      </c>
      <c r="D98" s="664">
        <v>4376.7947791564457</v>
      </c>
      <c r="E98" s="677">
        <v>1</v>
      </c>
      <c r="F98" s="665">
        <v>4376.7947791564457</v>
      </c>
    </row>
    <row r="99" spans="1:6" ht="14.4" customHeight="1" x14ac:dyDescent="0.3">
      <c r="A99" s="687" t="s">
        <v>4374</v>
      </c>
      <c r="B99" s="664"/>
      <c r="C99" s="677">
        <v>0</v>
      </c>
      <c r="D99" s="664">
        <v>267.74932117892183</v>
      </c>
      <c r="E99" s="677">
        <v>1</v>
      </c>
      <c r="F99" s="665">
        <v>267.74932117892183</v>
      </c>
    </row>
    <row r="100" spans="1:6" ht="14.4" customHeight="1" x14ac:dyDescent="0.3">
      <c r="A100" s="687" t="s">
        <v>4375</v>
      </c>
      <c r="B100" s="664"/>
      <c r="C100" s="677">
        <v>0</v>
      </c>
      <c r="D100" s="664">
        <v>10511.812699888245</v>
      </c>
      <c r="E100" s="677">
        <v>1</v>
      </c>
      <c r="F100" s="665">
        <v>10511.812699888245</v>
      </c>
    </row>
    <row r="101" spans="1:6" ht="14.4" customHeight="1" x14ac:dyDescent="0.3">
      <c r="A101" s="687" t="s">
        <v>4376</v>
      </c>
      <c r="B101" s="664"/>
      <c r="C101" s="677">
        <v>0</v>
      </c>
      <c r="D101" s="664">
        <v>9015.4897360490213</v>
      </c>
      <c r="E101" s="677">
        <v>1</v>
      </c>
      <c r="F101" s="665">
        <v>9015.4897360490213</v>
      </c>
    </row>
    <row r="102" spans="1:6" ht="14.4" customHeight="1" x14ac:dyDescent="0.3">
      <c r="A102" s="687" t="s">
        <v>4377</v>
      </c>
      <c r="B102" s="664"/>
      <c r="C102" s="677">
        <v>0</v>
      </c>
      <c r="D102" s="664">
        <v>41512.01458527772</v>
      </c>
      <c r="E102" s="677">
        <v>1</v>
      </c>
      <c r="F102" s="665">
        <v>41512.01458527772</v>
      </c>
    </row>
    <row r="103" spans="1:6" ht="14.4" customHeight="1" x14ac:dyDescent="0.3">
      <c r="A103" s="687" t="s">
        <v>4378</v>
      </c>
      <c r="B103" s="664"/>
      <c r="C103" s="677">
        <v>0</v>
      </c>
      <c r="D103" s="664">
        <v>1071.5895484822952</v>
      </c>
      <c r="E103" s="677">
        <v>1</v>
      </c>
      <c r="F103" s="665">
        <v>1071.5895484822952</v>
      </c>
    </row>
    <row r="104" spans="1:6" ht="14.4" customHeight="1" x14ac:dyDescent="0.3">
      <c r="A104" s="687" t="s">
        <v>4379</v>
      </c>
      <c r="B104" s="664"/>
      <c r="C104" s="677">
        <v>0</v>
      </c>
      <c r="D104" s="664">
        <v>236.02086875797571</v>
      </c>
      <c r="E104" s="677">
        <v>1</v>
      </c>
      <c r="F104" s="665">
        <v>236.02086875797571</v>
      </c>
    </row>
    <row r="105" spans="1:6" ht="14.4" customHeight="1" thickBot="1" x14ac:dyDescent="0.35">
      <c r="A105" s="688" t="s">
        <v>4380</v>
      </c>
      <c r="B105" s="679"/>
      <c r="C105" s="680">
        <v>0</v>
      </c>
      <c r="D105" s="679">
        <v>55244.082093199992</v>
      </c>
      <c r="E105" s="680">
        <v>1</v>
      </c>
      <c r="F105" s="681">
        <v>55244.082093199992</v>
      </c>
    </row>
    <row r="106" spans="1:6" ht="14.4" customHeight="1" thickBot="1" x14ac:dyDescent="0.35">
      <c r="A106" s="682" t="s">
        <v>3</v>
      </c>
      <c r="B106" s="683">
        <v>1550010.0575342264</v>
      </c>
      <c r="C106" s="684">
        <v>2.0123971302210188E-2</v>
      </c>
      <c r="D106" s="683">
        <v>75473060.302538827</v>
      </c>
      <c r="E106" s="684">
        <v>0.97987602869778978</v>
      </c>
      <c r="F106" s="685">
        <v>77023070.36007306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4602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612.27639679999982</v>
      </c>
      <c r="G3" s="47">
        <f>SUBTOTAL(9,G6:G1048576)</f>
        <v>1550010.057534226</v>
      </c>
      <c r="H3" s="48">
        <f>IF(M3=0,0,G3/M3)</f>
        <v>2.0123971302210178E-2</v>
      </c>
      <c r="I3" s="47">
        <f>SUBTOTAL(9,I6:I1048576)</f>
        <v>18290.559103399995</v>
      </c>
      <c r="J3" s="47">
        <f>SUBTOTAL(9,J6:J1048576)</f>
        <v>75473060.302538857</v>
      </c>
      <c r="K3" s="48">
        <f>IF(M3=0,0,J3/M3)</f>
        <v>0.97987602869778989</v>
      </c>
      <c r="L3" s="47">
        <f>SUBTOTAL(9,L6:L1048576)</f>
        <v>18902.835500199992</v>
      </c>
      <c r="M3" s="49">
        <f>SUBTOTAL(9,M6:M1048576)</f>
        <v>77023070.360073075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591</v>
      </c>
      <c r="B6" s="655" t="s">
        <v>4381</v>
      </c>
      <c r="C6" s="655" t="s">
        <v>2529</v>
      </c>
      <c r="D6" s="655" t="s">
        <v>2530</v>
      </c>
      <c r="E6" s="655" t="s">
        <v>4382</v>
      </c>
      <c r="F6" s="658"/>
      <c r="G6" s="658"/>
      <c r="H6" s="676">
        <v>0</v>
      </c>
      <c r="I6" s="658">
        <v>3</v>
      </c>
      <c r="J6" s="658">
        <v>220.60000000000002</v>
      </c>
      <c r="K6" s="676">
        <v>1</v>
      </c>
      <c r="L6" s="658">
        <v>3</v>
      </c>
      <c r="M6" s="659">
        <v>220.60000000000002</v>
      </c>
    </row>
    <row r="7" spans="1:13" ht="14.4" customHeight="1" x14ac:dyDescent="0.3">
      <c r="A7" s="660" t="s">
        <v>591</v>
      </c>
      <c r="B7" s="661" t="s">
        <v>4381</v>
      </c>
      <c r="C7" s="661" t="s">
        <v>2653</v>
      </c>
      <c r="D7" s="661" t="s">
        <v>2654</v>
      </c>
      <c r="E7" s="661" t="s">
        <v>2655</v>
      </c>
      <c r="F7" s="664"/>
      <c r="G7" s="664"/>
      <c r="H7" s="677">
        <v>0</v>
      </c>
      <c r="I7" s="664">
        <v>579</v>
      </c>
      <c r="J7" s="664">
        <v>41083.452007467422</v>
      </c>
      <c r="K7" s="677">
        <v>1</v>
      </c>
      <c r="L7" s="664">
        <v>579</v>
      </c>
      <c r="M7" s="665">
        <v>41083.452007467422</v>
      </c>
    </row>
    <row r="8" spans="1:13" ht="14.4" customHeight="1" x14ac:dyDescent="0.3">
      <c r="A8" s="660" t="s">
        <v>591</v>
      </c>
      <c r="B8" s="661" t="s">
        <v>4383</v>
      </c>
      <c r="C8" s="661" t="s">
        <v>2589</v>
      </c>
      <c r="D8" s="661" t="s">
        <v>2590</v>
      </c>
      <c r="E8" s="661" t="s">
        <v>2591</v>
      </c>
      <c r="F8" s="664"/>
      <c r="G8" s="664"/>
      <c r="H8" s="677">
        <v>0</v>
      </c>
      <c r="I8" s="664">
        <v>1</v>
      </c>
      <c r="J8" s="664">
        <v>66.839999999999989</v>
      </c>
      <c r="K8" s="677">
        <v>1</v>
      </c>
      <c r="L8" s="664">
        <v>1</v>
      </c>
      <c r="M8" s="665">
        <v>66.839999999999989</v>
      </c>
    </row>
    <row r="9" spans="1:13" ht="14.4" customHeight="1" x14ac:dyDescent="0.3">
      <c r="A9" s="660" t="s">
        <v>591</v>
      </c>
      <c r="B9" s="661" t="s">
        <v>4384</v>
      </c>
      <c r="C9" s="661" t="s">
        <v>2701</v>
      </c>
      <c r="D9" s="661" t="s">
        <v>2702</v>
      </c>
      <c r="E9" s="661" t="s">
        <v>2703</v>
      </c>
      <c r="F9" s="664"/>
      <c r="G9" s="664"/>
      <c r="H9" s="677">
        <v>0</v>
      </c>
      <c r="I9" s="664">
        <v>197</v>
      </c>
      <c r="J9" s="664">
        <v>75012.758611966245</v>
      </c>
      <c r="K9" s="677">
        <v>1</v>
      </c>
      <c r="L9" s="664">
        <v>197</v>
      </c>
      <c r="M9" s="665">
        <v>75012.758611966245</v>
      </c>
    </row>
    <row r="10" spans="1:13" ht="14.4" customHeight="1" x14ac:dyDescent="0.3">
      <c r="A10" s="660" t="s">
        <v>591</v>
      </c>
      <c r="B10" s="661" t="s">
        <v>4384</v>
      </c>
      <c r="C10" s="661" t="s">
        <v>2757</v>
      </c>
      <c r="D10" s="661" t="s">
        <v>2758</v>
      </c>
      <c r="E10" s="661" t="s">
        <v>4385</v>
      </c>
      <c r="F10" s="664"/>
      <c r="G10" s="664"/>
      <c r="H10" s="677">
        <v>0</v>
      </c>
      <c r="I10" s="664">
        <v>1</v>
      </c>
      <c r="J10" s="664">
        <v>1103.0200000000002</v>
      </c>
      <c r="K10" s="677">
        <v>1</v>
      </c>
      <c r="L10" s="664">
        <v>1</v>
      </c>
      <c r="M10" s="665">
        <v>1103.0200000000002</v>
      </c>
    </row>
    <row r="11" spans="1:13" ht="14.4" customHeight="1" x14ac:dyDescent="0.3">
      <c r="A11" s="660" t="s">
        <v>591</v>
      </c>
      <c r="B11" s="661" t="s">
        <v>4386</v>
      </c>
      <c r="C11" s="661" t="s">
        <v>2740</v>
      </c>
      <c r="D11" s="661" t="s">
        <v>2741</v>
      </c>
      <c r="E11" s="661" t="s">
        <v>4387</v>
      </c>
      <c r="F11" s="664"/>
      <c r="G11" s="664"/>
      <c r="H11" s="677">
        <v>0</v>
      </c>
      <c r="I11" s="664">
        <v>32</v>
      </c>
      <c r="J11" s="664">
        <v>16924.916605142429</v>
      </c>
      <c r="K11" s="677">
        <v>1</v>
      </c>
      <c r="L11" s="664">
        <v>32</v>
      </c>
      <c r="M11" s="665">
        <v>16924.916605142429</v>
      </c>
    </row>
    <row r="12" spans="1:13" ht="14.4" customHeight="1" x14ac:dyDescent="0.3">
      <c r="A12" s="660" t="s">
        <v>591</v>
      </c>
      <c r="B12" s="661" t="s">
        <v>4388</v>
      </c>
      <c r="C12" s="661" t="s">
        <v>2643</v>
      </c>
      <c r="D12" s="661" t="s">
        <v>2513</v>
      </c>
      <c r="E12" s="661" t="s">
        <v>2644</v>
      </c>
      <c r="F12" s="664"/>
      <c r="G12" s="664"/>
      <c r="H12" s="677">
        <v>0</v>
      </c>
      <c r="I12" s="664">
        <v>2</v>
      </c>
      <c r="J12" s="664">
        <v>146.06055913193285</v>
      </c>
      <c r="K12" s="677">
        <v>1</v>
      </c>
      <c r="L12" s="664">
        <v>2</v>
      </c>
      <c r="M12" s="665">
        <v>146.06055913193285</v>
      </c>
    </row>
    <row r="13" spans="1:13" ht="14.4" customHeight="1" x14ac:dyDescent="0.3">
      <c r="A13" s="660" t="s">
        <v>591</v>
      </c>
      <c r="B13" s="661" t="s">
        <v>4388</v>
      </c>
      <c r="C13" s="661" t="s">
        <v>2512</v>
      </c>
      <c r="D13" s="661" t="s">
        <v>2513</v>
      </c>
      <c r="E13" s="661" t="s">
        <v>2514</v>
      </c>
      <c r="F13" s="664"/>
      <c r="G13" s="664"/>
      <c r="H13" s="677">
        <v>0</v>
      </c>
      <c r="I13" s="664">
        <v>7</v>
      </c>
      <c r="J13" s="664">
        <v>789.46000000000026</v>
      </c>
      <c r="K13" s="677">
        <v>1</v>
      </c>
      <c r="L13" s="664">
        <v>7</v>
      </c>
      <c r="M13" s="665">
        <v>789.46000000000026</v>
      </c>
    </row>
    <row r="14" spans="1:13" ht="14.4" customHeight="1" x14ac:dyDescent="0.3">
      <c r="A14" s="660" t="s">
        <v>591</v>
      </c>
      <c r="B14" s="661" t="s">
        <v>4389</v>
      </c>
      <c r="C14" s="661" t="s">
        <v>2789</v>
      </c>
      <c r="D14" s="661" t="s">
        <v>2790</v>
      </c>
      <c r="E14" s="661" t="s">
        <v>2791</v>
      </c>
      <c r="F14" s="664">
        <v>2</v>
      </c>
      <c r="G14" s="664">
        <v>207.93963975107999</v>
      </c>
      <c r="H14" s="677">
        <v>0.19181905636015881</v>
      </c>
      <c r="I14" s="664">
        <v>9</v>
      </c>
      <c r="J14" s="664">
        <v>876.10093315557253</v>
      </c>
      <c r="K14" s="677">
        <v>0.80818094363984128</v>
      </c>
      <c r="L14" s="664">
        <v>11</v>
      </c>
      <c r="M14" s="665">
        <v>1084.0405729066524</v>
      </c>
    </row>
    <row r="15" spans="1:13" ht="14.4" customHeight="1" x14ac:dyDescent="0.3">
      <c r="A15" s="660" t="s">
        <v>591</v>
      </c>
      <c r="B15" s="661" t="s">
        <v>4389</v>
      </c>
      <c r="C15" s="661" t="s">
        <v>2541</v>
      </c>
      <c r="D15" s="661" t="s">
        <v>2542</v>
      </c>
      <c r="E15" s="661" t="s">
        <v>4390</v>
      </c>
      <c r="F15" s="664"/>
      <c r="G15" s="664"/>
      <c r="H15" s="677">
        <v>0</v>
      </c>
      <c r="I15" s="664">
        <v>1</v>
      </c>
      <c r="J15" s="664">
        <v>51.67</v>
      </c>
      <c r="K15" s="677">
        <v>1</v>
      </c>
      <c r="L15" s="664">
        <v>1</v>
      </c>
      <c r="M15" s="665">
        <v>51.67</v>
      </c>
    </row>
    <row r="16" spans="1:13" ht="14.4" customHeight="1" x14ac:dyDescent="0.3">
      <c r="A16" s="660" t="s">
        <v>591</v>
      </c>
      <c r="B16" s="661" t="s">
        <v>4391</v>
      </c>
      <c r="C16" s="661" t="s">
        <v>628</v>
      </c>
      <c r="D16" s="661" t="s">
        <v>629</v>
      </c>
      <c r="E16" s="661" t="s">
        <v>630</v>
      </c>
      <c r="F16" s="664">
        <v>2</v>
      </c>
      <c r="G16" s="664">
        <v>98.67</v>
      </c>
      <c r="H16" s="677">
        <v>1</v>
      </c>
      <c r="I16" s="664"/>
      <c r="J16" s="664"/>
      <c r="K16" s="677">
        <v>0</v>
      </c>
      <c r="L16" s="664">
        <v>2</v>
      </c>
      <c r="M16" s="665">
        <v>98.67</v>
      </c>
    </row>
    <row r="17" spans="1:13" ht="14.4" customHeight="1" x14ac:dyDescent="0.3">
      <c r="A17" s="660" t="s">
        <v>591</v>
      </c>
      <c r="B17" s="661" t="s">
        <v>4392</v>
      </c>
      <c r="C17" s="661" t="s">
        <v>1551</v>
      </c>
      <c r="D17" s="661" t="s">
        <v>4393</v>
      </c>
      <c r="E17" s="661" t="s">
        <v>4394</v>
      </c>
      <c r="F17" s="664"/>
      <c r="G17" s="664"/>
      <c r="H17" s="677">
        <v>0</v>
      </c>
      <c r="I17" s="664">
        <v>3</v>
      </c>
      <c r="J17" s="664">
        <v>917.16000000000008</v>
      </c>
      <c r="K17" s="677">
        <v>1</v>
      </c>
      <c r="L17" s="664">
        <v>3</v>
      </c>
      <c r="M17" s="665">
        <v>917.16000000000008</v>
      </c>
    </row>
    <row r="18" spans="1:13" ht="14.4" customHeight="1" x14ac:dyDescent="0.3">
      <c r="A18" s="660" t="s">
        <v>591</v>
      </c>
      <c r="B18" s="661" t="s">
        <v>4392</v>
      </c>
      <c r="C18" s="661" t="s">
        <v>1491</v>
      </c>
      <c r="D18" s="661" t="s">
        <v>4395</v>
      </c>
      <c r="E18" s="661" t="s">
        <v>4396</v>
      </c>
      <c r="F18" s="664"/>
      <c r="G18" s="664"/>
      <c r="H18" s="677">
        <v>0</v>
      </c>
      <c r="I18" s="664">
        <v>4</v>
      </c>
      <c r="J18" s="664">
        <v>1557.16</v>
      </c>
      <c r="K18" s="677">
        <v>1</v>
      </c>
      <c r="L18" s="664">
        <v>4</v>
      </c>
      <c r="M18" s="665">
        <v>1557.16</v>
      </c>
    </row>
    <row r="19" spans="1:13" ht="14.4" customHeight="1" x14ac:dyDescent="0.3">
      <c r="A19" s="660" t="s">
        <v>591</v>
      </c>
      <c r="B19" s="661" t="s">
        <v>4397</v>
      </c>
      <c r="C19" s="661" t="s">
        <v>2661</v>
      </c>
      <c r="D19" s="661" t="s">
        <v>4398</v>
      </c>
      <c r="E19" s="661" t="s">
        <v>4399</v>
      </c>
      <c r="F19" s="664"/>
      <c r="G19" s="664"/>
      <c r="H19" s="677">
        <v>0</v>
      </c>
      <c r="I19" s="664">
        <v>3</v>
      </c>
      <c r="J19" s="664">
        <v>350.51</v>
      </c>
      <c r="K19" s="677">
        <v>1</v>
      </c>
      <c r="L19" s="664">
        <v>3</v>
      </c>
      <c r="M19" s="665">
        <v>350.51</v>
      </c>
    </row>
    <row r="20" spans="1:13" ht="14.4" customHeight="1" x14ac:dyDescent="0.3">
      <c r="A20" s="660" t="s">
        <v>591</v>
      </c>
      <c r="B20" s="661" t="s">
        <v>4400</v>
      </c>
      <c r="C20" s="661" t="s">
        <v>2688</v>
      </c>
      <c r="D20" s="661" t="s">
        <v>2479</v>
      </c>
      <c r="E20" s="661" t="s">
        <v>2689</v>
      </c>
      <c r="F20" s="664"/>
      <c r="G20" s="664"/>
      <c r="H20" s="677">
        <v>0</v>
      </c>
      <c r="I20" s="664">
        <v>131</v>
      </c>
      <c r="J20" s="664">
        <v>46701.482730398136</v>
      </c>
      <c r="K20" s="677">
        <v>1</v>
      </c>
      <c r="L20" s="664">
        <v>131</v>
      </c>
      <c r="M20" s="665">
        <v>46701.482730398136</v>
      </c>
    </row>
    <row r="21" spans="1:13" ht="14.4" customHeight="1" x14ac:dyDescent="0.3">
      <c r="A21" s="660" t="s">
        <v>591</v>
      </c>
      <c r="B21" s="661" t="s">
        <v>4400</v>
      </c>
      <c r="C21" s="661" t="s">
        <v>2691</v>
      </c>
      <c r="D21" s="661" t="s">
        <v>2479</v>
      </c>
      <c r="E21" s="661" t="s">
        <v>2692</v>
      </c>
      <c r="F21" s="664"/>
      <c r="G21" s="664"/>
      <c r="H21" s="677">
        <v>0</v>
      </c>
      <c r="I21" s="664">
        <v>118</v>
      </c>
      <c r="J21" s="664">
        <v>49719.783723792811</v>
      </c>
      <c r="K21" s="677">
        <v>1</v>
      </c>
      <c r="L21" s="664">
        <v>118</v>
      </c>
      <c r="M21" s="665">
        <v>49719.783723792811</v>
      </c>
    </row>
    <row r="22" spans="1:13" ht="14.4" customHeight="1" x14ac:dyDescent="0.3">
      <c r="A22" s="660" t="s">
        <v>591</v>
      </c>
      <c r="B22" s="661" t="s">
        <v>4400</v>
      </c>
      <c r="C22" s="661" t="s">
        <v>2478</v>
      </c>
      <c r="D22" s="661" t="s">
        <v>2479</v>
      </c>
      <c r="E22" s="661" t="s">
        <v>2480</v>
      </c>
      <c r="F22" s="664"/>
      <c r="G22" s="664"/>
      <c r="H22" s="677">
        <v>0</v>
      </c>
      <c r="I22" s="664">
        <v>54</v>
      </c>
      <c r="J22" s="664">
        <v>26578.79443442011</v>
      </c>
      <c r="K22" s="677">
        <v>1</v>
      </c>
      <c r="L22" s="664">
        <v>54</v>
      </c>
      <c r="M22" s="665">
        <v>26578.79443442011</v>
      </c>
    </row>
    <row r="23" spans="1:13" ht="14.4" customHeight="1" x14ac:dyDescent="0.3">
      <c r="A23" s="660" t="s">
        <v>591</v>
      </c>
      <c r="B23" s="661" t="s">
        <v>4400</v>
      </c>
      <c r="C23" s="661" t="s">
        <v>2482</v>
      </c>
      <c r="D23" s="661" t="s">
        <v>2479</v>
      </c>
      <c r="E23" s="661" t="s">
        <v>2483</v>
      </c>
      <c r="F23" s="664"/>
      <c r="G23" s="664"/>
      <c r="H23" s="677">
        <v>0</v>
      </c>
      <c r="I23" s="664">
        <v>27</v>
      </c>
      <c r="J23" s="664">
        <v>25460.965603212549</v>
      </c>
      <c r="K23" s="677">
        <v>1</v>
      </c>
      <c r="L23" s="664">
        <v>27</v>
      </c>
      <c r="M23" s="665">
        <v>25460.965603212549</v>
      </c>
    </row>
    <row r="24" spans="1:13" ht="14.4" customHeight="1" x14ac:dyDescent="0.3">
      <c r="A24" s="660" t="s">
        <v>591</v>
      </c>
      <c r="B24" s="661" t="s">
        <v>4400</v>
      </c>
      <c r="C24" s="661" t="s">
        <v>2485</v>
      </c>
      <c r="D24" s="661" t="s">
        <v>2479</v>
      </c>
      <c r="E24" s="661" t="s">
        <v>2486</v>
      </c>
      <c r="F24" s="664"/>
      <c r="G24" s="664"/>
      <c r="H24" s="677">
        <v>0</v>
      </c>
      <c r="I24" s="664">
        <v>2</v>
      </c>
      <c r="J24" s="664">
        <v>2114.9338271674087</v>
      </c>
      <c r="K24" s="677">
        <v>1</v>
      </c>
      <c r="L24" s="664">
        <v>2</v>
      </c>
      <c r="M24" s="665">
        <v>2114.9338271674087</v>
      </c>
    </row>
    <row r="25" spans="1:13" ht="14.4" customHeight="1" x14ac:dyDescent="0.3">
      <c r="A25" s="660" t="s">
        <v>591</v>
      </c>
      <c r="B25" s="661" t="s">
        <v>4400</v>
      </c>
      <c r="C25" s="661" t="s">
        <v>2748</v>
      </c>
      <c r="D25" s="661" t="s">
        <v>2562</v>
      </c>
      <c r="E25" s="661" t="s">
        <v>2749</v>
      </c>
      <c r="F25" s="664"/>
      <c r="G25" s="664"/>
      <c r="H25" s="677">
        <v>0</v>
      </c>
      <c r="I25" s="664">
        <v>1</v>
      </c>
      <c r="J25" s="664">
        <v>355.02000000000004</v>
      </c>
      <c r="K25" s="677">
        <v>1</v>
      </c>
      <c r="L25" s="664">
        <v>1</v>
      </c>
      <c r="M25" s="665">
        <v>355.02000000000004</v>
      </c>
    </row>
    <row r="26" spans="1:13" ht="14.4" customHeight="1" x14ac:dyDescent="0.3">
      <c r="A26" s="660" t="s">
        <v>591</v>
      </c>
      <c r="B26" s="661" t="s">
        <v>4400</v>
      </c>
      <c r="C26" s="661" t="s">
        <v>2561</v>
      </c>
      <c r="D26" s="661" t="s">
        <v>2562</v>
      </c>
      <c r="E26" s="661" t="s">
        <v>2483</v>
      </c>
      <c r="F26" s="664"/>
      <c r="G26" s="664"/>
      <c r="H26" s="677">
        <v>0</v>
      </c>
      <c r="I26" s="664">
        <v>5</v>
      </c>
      <c r="J26" s="664">
        <v>9820.0028529383817</v>
      </c>
      <c r="K26" s="677">
        <v>1</v>
      </c>
      <c r="L26" s="664">
        <v>5</v>
      </c>
      <c r="M26" s="665">
        <v>9820.0028529383817</v>
      </c>
    </row>
    <row r="27" spans="1:13" ht="14.4" customHeight="1" x14ac:dyDescent="0.3">
      <c r="A27" s="660" t="s">
        <v>591</v>
      </c>
      <c r="B27" s="661" t="s">
        <v>4401</v>
      </c>
      <c r="C27" s="661" t="s">
        <v>2537</v>
      </c>
      <c r="D27" s="661" t="s">
        <v>2538</v>
      </c>
      <c r="E27" s="661" t="s">
        <v>4402</v>
      </c>
      <c r="F27" s="664"/>
      <c r="G27" s="664"/>
      <c r="H27" s="677">
        <v>0</v>
      </c>
      <c r="I27" s="664">
        <v>1</v>
      </c>
      <c r="J27" s="664">
        <v>125.48</v>
      </c>
      <c r="K27" s="677">
        <v>1</v>
      </c>
      <c r="L27" s="664">
        <v>1</v>
      </c>
      <c r="M27" s="665">
        <v>125.48</v>
      </c>
    </row>
    <row r="28" spans="1:13" ht="14.4" customHeight="1" x14ac:dyDescent="0.3">
      <c r="A28" s="660" t="s">
        <v>591</v>
      </c>
      <c r="B28" s="661" t="s">
        <v>4403</v>
      </c>
      <c r="C28" s="661" t="s">
        <v>2600</v>
      </c>
      <c r="D28" s="661" t="s">
        <v>2601</v>
      </c>
      <c r="E28" s="661" t="s">
        <v>2602</v>
      </c>
      <c r="F28" s="664"/>
      <c r="G28" s="664"/>
      <c r="H28" s="677">
        <v>0</v>
      </c>
      <c r="I28" s="664">
        <v>3</v>
      </c>
      <c r="J28" s="664">
        <v>406.40999999999997</v>
      </c>
      <c r="K28" s="677">
        <v>1</v>
      </c>
      <c r="L28" s="664">
        <v>3</v>
      </c>
      <c r="M28" s="665">
        <v>406.40999999999997</v>
      </c>
    </row>
    <row r="29" spans="1:13" ht="14.4" customHeight="1" x14ac:dyDescent="0.3">
      <c r="A29" s="660" t="s">
        <v>591</v>
      </c>
      <c r="B29" s="661" t="s">
        <v>4404</v>
      </c>
      <c r="C29" s="661" t="s">
        <v>2792</v>
      </c>
      <c r="D29" s="661" t="s">
        <v>2793</v>
      </c>
      <c r="E29" s="661" t="s">
        <v>2794</v>
      </c>
      <c r="F29" s="664"/>
      <c r="G29" s="664"/>
      <c r="H29" s="677">
        <v>0</v>
      </c>
      <c r="I29" s="664">
        <v>1</v>
      </c>
      <c r="J29" s="664">
        <v>375.14000000000016</v>
      </c>
      <c r="K29" s="677">
        <v>1</v>
      </c>
      <c r="L29" s="664">
        <v>1</v>
      </c>
      <c r="M29" s="665">
        <v>375.14000000000016</v>
      </c>
    </row>
    <row r="30" spans="1:13" ht="14.4" customHeight="1" x14ac:dyDescent="0.3">
      <c r="A30" s="660" t="s">
        <v>591</v>
      </c>
      <c r="B30" s="661" t="s">
        <v>4404</v>
      </c>
      <c r="C30" s="661" t="s">
        <v>2470</v>
      </c>
      <c r="D30" s="661" t="s">
        <v>2793</v>
      </c>
      <c r="E30" s="661" t="s">
        <v>4405</v>
      </c>
      <c r="F30" s="664"/>
      <c r="G30" s="664"/>
      <c r="H30" s="677">
        <v>0</v>
      </c>
      <c r="I30" s="664">
        <v>4</v>
      </c>
      <c r="J30" s="664">
        <v>441.46</v>
      </c>
      <c r="K30" s="677">
        <v>1</v>
      </c>
      <c r="L30" s="664">
        <v>4</v>
      </c>
      <c r="M30" s="665">
        <v>441.46</v>
      </c>
    </row>
    <row r="31" spans="1:13" ht="14.4" customHeight="1" x14ac:dyDescent="0.3">
      <c r="A31" s="660" t="s">
        <v>591</v>
      </c>
      <c r="B31" s="661" t="s">
        <v>4406</v>
      </c>
      <c r="C31" s="661" t="s">
        <v>2533</v>
      </c>
      <c r="D31" s="661" t="s">
        <v>2534</v>
      </c>
      <c r="E31" s="661" t="s">
        <v>2535</v>
      </c>
      <c r="F31" s="664"/>
      <c r="G31" s="664"/>
      <c r="H31" s="677">
        <v>0</v>
      </c>
      <c r="I31" s="664">
        <v>4</v>
      </c>
      <c r="J31" s="664">
        <v>319.3198454993161</v>
      </c>
      <c r="K31" s="677">
        <v>1</v>
      </c>
      <c r="L31" s="664">
        <v>4</v>
      </c>
      <c r="M31" s="665">
        <v>319.3198454993161</v>
      </c>
    </row>
    <row r="32" spans="1:13" ht="14.4" customHeight="1" x14ac:dyDescent="0.3">
      <c r="A32" s="660" t="s">
        <v>591</v>
      </c>
      <c r="B32" s="661" t="s">
        <v>4407</v>
      </c>
      <c r="C32" s="661" t="s">
        <v>2523</v>
      </c>
      <c r="D32" s="661" t="s">
        <v>2524</v>
      </c>
      <c r="E32" s="661" t="s">
        <v>1225</v>
      </c>
      <c r="F32" s="664"/>
      <c r="G32" s="664"/>
      <c r="H32" s="677">
        <v>0</v>
      </c>
      <c r="I32" s="664">
        <v>4</v>
      </c>
      <c r="J32" s="664">
        <v>182.29012667741281</v>
      </c>
      <c r="K32" s="677">
        <v>1</v>
      </c>
      <c r="L32" s="664">
        <v>4</v>
      </c>
      <c r="M32" s="665">
        <v>182.29012667741281</v>
      </c>
    </row>
    <row r="33" spans="1:13" ht="14.4" customHeight="1" x14ac:dyDescent="0.3">
      <c r="A33" s="660" t="s">
        <v>591</v>
      </c>
      <c r="B33" s="661" t="s">
        <v>4407</v>
      </c>
      <c r="C33" s="661" t="s">
        <v>2526</v>
      </c>
      <c r="D33" s="661" t="s">
        <v>2527</v>
      </c>
      <c r="E33" s="661" t="s">
        <v>1229</v>
      </c>
      <c r="F33" s="664"/>
      <c r="G33" s="664"/>
      <c r="H33" s="677">
        <v>0</v>
      </c>
      <c r="I33" s="664">
        <v>1</v>
      </c>
      <c r="J33" s="664">
        <v>55.14</v>
      </c>
      <c r="K33" s="677">
        <v>1</v>
      </c>
      <c r="L33" s="664">
        <v>1</v>
      </c>
      <c r="M33" s="665">
        <v>55.14</v>
      </c>
    </row>
    <row r="34" spans="1:13" ht="14.4" customHeight="1" x14ac:dyDescent="0.3">
      <c r="A34" s="660" t="s">
        <v>591</v>
      </c>
      <c r="B34" s="661" t="s">
        <v>4408</v>
      </c>
      <c r="C34" s="661" t="s">
        <v>2614</v>
      </c>
      <c r="D34" s="661" t="s">
        <v>2615</v>
      </c>
      <c r="E34" s="661" t="s">
        <v>2616</v>
      </c>
      <c r="F34" s="664"/>
      <c r="G34" s="664"/>
      <c r="H34" s="677">
        <v>0</v>
      </c>
      <c r="I34" s="664">
        <v>1</v>
      </c>
      <c r="J34" s="664">
        <v>26.110000000000003</v>
      </c>
      <c r="K34" s="677">
        <v>1</v>
      </c>
      <c r="L34" s="664">
        <v>1</v>
      </c>
      <c r="M34" s="665">
        <v>26.110000000000003</v>
      </c>
    </row>
    <row r="35" spans="1:13" ht="14.4" customHeight="1" x14ac:dyDescent="0.3">
      <c r="A35" s="660" t="s">
        <v>591</v>
      </c>
      <c r="B35" s="661" t="s">
        <v>4408</v>
      </c>
      <c r="C35" s="661" t="s">
        <v>2618</v>
      </c>
      <c r="D35" s="661" t="s">
        <v>2619</v>
      </c>
      <c r="E35" s="661" t="s">
        <v>2620</v>
      </c>
      <c r="F35" s="664"/>
      <c r="G35" s="664"/>
      <c r="H35" s="677">
        <v>0</v>
      </c>
      <c r="I35" s="664">
        <v>1</v>
      </c>
      <c r="J35" s="664">
        <v>46.220174780484484</v>
      </c>
      <c r="K35" s="677">
        <v>1</v>
      </c>
      <c r="L35" s="664">
        <v>1</v>
      </c>
      <c r="M35" s="665">
        <v>46.220174780484484</v>
      </c>
    </row>
    <row r="36" spans="1:13" ht="14.4" customHeight="1" x14ac:dyDescent="0.3">
      <c r="A36" s="660" t="s">
        <v>591</v>
      </c>
      <c r="B36" s="661" t="s">
        <v>4409</v>
      </c>
      <c r="C36" s="661" t="s">
        <v>2657</v>
      </c>
      <c r="D36" s="661" t="s">
        <v>4410</v>
      </c>
      <c r="E36" s="661" t="s">
        <v>4411</v>
      </c>
      <c r="F36" s="664"/>
      <c r="G36" s="664"/>
      <c r="H36" s="677">
        <v>0</v>
      </c>
      <c r="I36" s="664">
        <v>1</v>
      </c>
      <c r="J36" s="664">
        <v>18.890000000000004</v>
      </c>
      <c r="K36" s="677">
        <v>1</v>
      </c>
      <c r="L36" s="664">
        <v>1</v>
      </c>
      <c r="M36" s="665">
        <v>18.890000000000004</v>
      </c>
    </row>
    <row r="37" spans="1:13" ht="14.4" customHeight="1" x14ac:dyDescent="0.3">
      <c r="A37" s="660" t="s">
        <v>591</v>
      </c>
      <c r="B37" s="661" t="s">
        <v>4412</v>
      </c>
      <c r="C37" s="661" t="s">
        <v>2622</v>
      </c>
      <c r="D37" s="661" t="s">
        <v>2623</v>
      </c>
      <c r="E37" s="661" t="s">
        <v>630</v>
      </c>
      <c r="F37" s="664"/>
      <c r="G37" s="664"/>
      <c r="H37" s="677">
        <v>0</v>
      </c>
      <c r="I37" s="664">
        <v>7</v>
      </c>
      <c r="J37" s="664">
        <v>458.34042250210882</v>
      </c>
      <c r="K37" s="677">
        <v>1</v>
      </c>
      <c r="L37" s="664">
        <v>7</v>
      </c>
      <c r="M37" s="665">
        <v>458.34042250210882</v>
      </c>
    </row>
    <row r="38" spans="1:13" ht="14.4" customHeight="1" x14ac:dyDescent="0.3">
      <c r="A38" s="660" t="s">
        <v>591</v>
      </c>
      <c r="B38" s="661" t="s">
        <v>4413</v>
      </c>
      <c r="C38" s="661" t="s">
        <v>2442</v>
      </c>
      <c r="D38" s="661" t="s">
        <v>2443</v>
      </c>
      <c r="E38" s="661" t="s">
        <v>2444</v>
      </c>
      <c r="F38" s="664"/>
      <c r="G38" s="664"/>
      <c r="H38" s="677">
        <v>0</v>
      </c>
      <c r="I38" s="664">
        <v>2</v>
      </c>
      <c r="J38" s="664">
        <v>26.630035963374922</v>
      </c>
      <c r="K38" s="677">
        <v>1</v>
      </c>
      <c r="L38" s="664">
        <v>2</v>
      </c>
      <c r="M38" s="665">
        <v>26.630035963374922</v>
      </c>
    </row>
    <row r="39" spans="1:13" ht="14.4" customHeight="1" x14ac:dyDescent="0.3">
      <c r="A39" s="660" t="s">
        <v>591</v>
      </c>
      <c r="B39" s="661" t="s">
        <v>4413</v>
      </c>
      <c r="C39" s="661" t="s">
        <v>2445</v>
      </c>
      <c r="D39" s="661" t="s">
        <v>2446</v>
      </c>
      <c r="E39" s="661" t="s">
        <v>2447</v>
      </c>
      <c r="F39" s="664"/>
      <c r="G39" s="664"/>
      <c r="H39" s="677">
        <v>0</v>
      </c>
      <c r="I39" s="664">
        <v>6</v>
      </c>
      <c r="J39" s="664">
        <v>110.87984864420598</v>
      </c>
      <c r="K39" s="677">
        <v>1</v>
      </c>
      <c r="L39" s="664">
        <v>6</v>
      </c>
      <c r="M39" s="665">
        <v>110.87984864420598</v>
      </c>
    </row>
    <row r="40" spans="1:13" ht="14.4" customHeight="1" x14ac:dyDescent="0.3">
      <c r="A40" s="660" t="s">
        <v>591</v>
      </c>
      <c r="B40" s="661" t="s">
        <v>4413</v>
      </c>
      <c r="C40" s="661" t="s">
        <v>2545</v>
      </c>
      <c r="D40" s="661" t="s">
        <v>4414</v>
      </c>
      <c r="E40" s="661" t="s">
        <v>1297</v>
      </c>
      <c r="F40" s="664"/>
      <c r="G40" s="664"/>
      <c r="H40" s="677">
        <v>0</v>
      </c>
      <c r="I40" s="664">
        <v>7</v>
      </c>
      <c r="J40" s="664">
        <v>341.42028658679823</v>
      </c>
      <c r="K40" s="677">
        <v>1</v>
      </c>
      <c r="L40" s="664">
        <v>7</v>
      </c>
      <c r="M40" s="665">
        <v>341.42028658679823</v>
      </c>
    </row>
    <row r="41" spans="1:13" ht="14.4" customHeight="1" x14ac:dyDescent="0.3">
      <c r="A41" s="660" t="s">
        <v>591</v>
      </c>
      <c r="B41" s="661" t="s">
        <v>4415</v>
      </c>
      <c r="C41" s="661" t="s">
        <v>2565</v>
      </c>
      <c r="D41" s="661" t="s">
        <v>2566</v>
      </c>
      <c r="E41" s="661" t="s">
        <v>1258</v>
      </c>
      <c r="F41" s="664"/>
      <c r="G41" s="664"/>
      <c r="H41" s="677">
        <v>0</v>
      </c>
      <c r="I41" s="664">
        <v>1</v>
      </c>
      <c r="J41" s="664">
        <v>113.30994566042108</v>
      </c>
      <c r="K41" s="677">
        <v>1</v>
      </c>
      <c r="L41" s="664">
        <v>1</v>
      </c>
      <c r="M41" s="665">
        <v>113.30994566042108</v>
      </c>
    </row>
    <row r="42" spans="1:13" ht="14.4" customHeight="1" x14ac:dyDescent="0.3">
      <c r="A42" s="660" t="s">
        <v>591</v>
      </c>
      <c r="B42" s="661" t="s">
        <v>4416</v>
      </c>
      <c r="C42" s="661" t="s">
        <v>2737</v>
      </c>
      <c r="D42" s="661" t="s">
        <v>2738</v>
      </c>
      <c r="E42" s="661" t="s">
        <v>1146</v>
      </c>
      <c r="F42" s="664"/>
      <c r="G42" s="664"/>
      <c r="H42" s="677">
        <v>0</v>
      </c>
      <c r="I42" s="664">
        <v>1</v>
      </c>
      <c r="J42" s="664">
        <v>171.37</v>
      </c>
      <c r="K42" s="677">
        <v>1</v>
      </c>
      <c r="L42" s="664">
        <v>1</v>
      </c>
      <c r="M42" s="665">
        <v>171.37</v>
      </c>
    </row>
    <row r="43" spans="1:13" ht="14.4" customHeight="1" x14ac:dyDescent="0.3">
      <c r="A43" s="660" t="s">
        <v>591</v>
      </c>
      <c r="B43" s="661" t="s">
        <v>4417</v>
      </c>
      <c r="C43" s="661" t="s">
        <v>2665</v>
      </c>
      <c r="D43" s="661" t="s">
        <v>4418</v>
      </c>
      <c r="E43" s="661" t="s">
        <v>4419</v>
      </c>
      <c r="F43" s="664"/>
      <c r="G43" s="664"/>
      <c r="H43" s="677">
        <v>0</v>
      </c>
      <c r="I43" s="664">
        <v>2</v>
      </c>
      <c r="J43" s="664">
        <v>93.679999999999978</v>
      </c>
      <c r="K43" s="677">
        <v>1</v>
      </c>
      <c r="L43" s="664">
        <v>2</v>
      </c>
      <c r="M43" s="665">
        <v>93.679999999999978</v>
      </c>
    </row>
    <row r="44" spans="1:13" ht="14.4" customHeight="1" x14ac:dyDescent="0.3">
      <c r="A44" s="660" t="s">
        <v>591</v>
      </c>
      <c r="B44" s="661" t="s">
        <v>4417</v>
      </c>
      <c r="C44" s="661" t="s">
        <v>2593</v>
      </c>
      <c r="D44" s="661" t="s">
        <v>2594</v>
      </c>
      <c r="E44" s="661" t="s">
        <v>2595</v>
      </c>
      <c r="F44" s="664"/>
      <c r="G44" s="664"/>
      <c r="H44" s="677">
        <v>0</v>
      </c>
      <c r="I44" s="664">
        <v>21</v>
      </c>
      <c r="J44" s="664">
        <v>1164.6700736570554</v>
      </c>
      <c r="K44" s="677">
        <v>1</v>
      </c>
      <c r="L44" s="664">
        <v>21</v>
      </c>
      <c r="M44" s="665">
        <v>1164.6700736570554</v>
      </c>
    </row>
    <row r="45" spans="1:13" ht="14.4" customHeight="1" x14ac:dyDescent="0.3">
      <c r="A45" s="660" t="s">
        <v>591</v>
      </c>
      <c r="B45" s="661" t="s">
        <v>4417</v>
      </c>
      <c r="C45" s="661" t="s">
        <v>2669</v>
      </c>
      <c r="D45" s="661" t="s">
        <v>2670</v>
      </c>
      <c r="E45" s="661" t="s">
        <v>649</v>
      </c>
      <c r="F45" s="664"/>
      <c r="G45" s="664"/>
      <c r="H45" s="677">
        <v>0</v>
      </c>
      <c r="I45" s="664">
        <v>1</v>
      </c>
      <c r="J45" s="664">
        <v>129.47</v>
      </c>
      <c r="K45" s="677">
        <v>1</v>
      </c>
      <c r="L45" s="664">
        <v>1</v>
      </c>
      <c r="M45" s="665">
        <v>129.47</v>
      </c>
    </row>
    <row r="46" spans="1:13" ht="14.4" customHeight="1" x14ac:dyDescent="0.3">
      <c r="A46" s="660" t="s">
        <v>591</v>
      </c>
      <c r="B46" s="661" t="s">
        <v>4420</v>
      </c>
      <c r="C46" s="661" t="s">
        <v>2467</v>
      </c>
      <c r="D46" s="661" t="s">
        <v>2468</v>
      </c>
      <c r="E46" s="661" t="s">
        <v>1258</v>
      </c>
      <c r="F46" s="664"/>
      <c r="G46" s="664"/>
      <c r="H46" s="677">
        <v>0</v>
      </c>
      <c r="I46" s="664">
        <v>2</v>
      </c>
      <c r="J46" s="664">
        <v>99.210459434795297</v>
      </c>
      <c r="K46" s="677">
        <v>1</v>
      </c>
      <c r="L46" s="664">
        <v>2</v>
      </c>
      <c r="M46" s="665">
        <v>99.210459434795297</v>
      </c>
    </row>
    <row r="47" spans="1:13" ht="14.4" customHeight="1" x14ac:dyDescent="0.3">
      <c r="A47" s="660" t="s">
        <v>591</v>
      </c>
      <c r="B47" s="661" t="s">
        <v>4421</v>
      </c>
      <c r="C47" s="661" t="s">
        <v>2631</v>
      </c>
      <c r="D47" s="661" t="s">
        <v>2632</v>
      </c>
      <c r="E47" s="661" t="s">
        <v>2633</v>
      </c>
      <c r="F47" s="664"/>
      <c r="G47" s="664"/>
      <c r="H47" s="677">
        <v>0</v>
      </c>
      <c r="I47" s="664">
        <v>3</v>
      </c>
      <c r="J47" s="664">
        <v>338.87997892775593</v>
      </c>
      <c r="K47" s="677">
        <v>1</v>
      </c>
      <c r="L47" s="664">
        <v>3</v>
      </c>
      <c r="M47" s="665">
        <v>338.87997892775593</v>
      </c>
    </row>
    <row r="48" spans="1:13" ht="14.4" customHeight="1" x14ac:dyDescent="0.3">
      <c r="A48" s="660" t="s">
        <v>591</v>
      </c>
      <c r="B48" s="661" t="s">
        <v>4421</v>
      </c>
      <c r="C48" s="661" t="s">
        <v>632</v>
      </c>
      <c r="D48" s="661" t="s">
        <v>633</v>
      </c>
      <c r="E48" s="661" t="s">
        <v>634</v>
      </c>
      <c r="F48" s="664">
        <v>1</v>
      </c>
      <c r="G48" s="664">
        <v>162.91</v>
      </c>
      <c r="H48" s="677">
        <v>1</v>
      </c>
      <c r="I48" s="664"/>
      <c r="J48" s="664"/>
      <c r="K48" s="677">
        <v>0</v>
      </c>
      <c r="L48" s="664">
        <v>1</v>
      </c>
      <c r="M48" s="665">
        <v>162.91</v>
      </c>
    </row>
    <row r="49" spans="1:13" ht="14.4" customHeight="1" x14ac:dyDescent="0.3">
      <c r="A49" s="660" t="s">
        <v>591</v>
      </c>
      <c r="B49" s="661" t="s">
        <v>4422</v>
      </c>
      <c r="C49" s="661" t="s">
        <v>2582</v>
      </c>
      <c r="D49" s="661" t="s">
        <v>2679</v>
      </c>
      <c r="E49" s="661" t="s">
        <v>1229</v>
      </c>
      <c r="F49" s="664"/>
      <c r="G49" s="664"/>
      <c r="H49" s="677">
        <v>0</v>
      </c>
      <c r="I49" s="664">
        <v>2</v>
      </c>
      <c r="J49" s="664">
        <v>98.10016192952645</v>
      </c>
      <c r="K49" s="677">
        <v>1</v>
      </c>
      <c r="L49" s="664">
        <v>2</v>
      </c>
      <c r="M49" s="665">
        <v>98.10016192952645</v>
      </c>
    </row>
    <row r="50" spans="1:13" ht="14.4" customHeight="1" x14ac:dyDescent="0.3">
      <c r="A50" s="660" t="s">
        <v>591</v>
      </c>
      <c r="B50" s="661" t="s">
        <v>4422</v>
      </c>
      <c r="C50" s="661" t="s">
        <v>2678</v>
      </c>
      <c r="D50" s="661" t="s">
        <v>2679</v>
      </c>
      <c r="E50" s="661" t="s">
        <v>1869</v>
      </c>
      <c r="F50" s="664"/>
      <c r="G50" s="664"/>
      <c r="H50" s="677">
        <v>0</v>
      </c>
      <c r="I50" s="664">
        <v>1</v>
      </c>
      <c r="J50" s="664">
        <v>163.14870740022255</v>
      </c>
      <c r="K50" s="677">
        <v>1</v>
      </c>
      <c r="L50" s="664">
        <v>1</v>
      </c>
      <c r="M50" s="665">
        <v>163.14870740022255</v>
      </c>
    </row>
    <row r="51" spans="1:13" ht="14.4" customHeight="1" x14ac:dyDescent="0.3">
      <c r="A51" s="660" t="s">
        <v>591</v>
      </c>
      <c r="B51" s="661" t="s">
        <v>4422</v>
      </c>
      <c r="C51" s="661" t="s">
        <v>2585</v>
      </c>
      <c r="D51" s="661" t="s">
        <v>4423</v>
      </c>
      <c r="E51" s="661" t="s">
        <v>1239</v>
      </c>
      <c r="F51" s="664"/>
      <c r="G51" s="664"/>
      <c r="H51" s="677">
        <v>0</v>
      </c>
      <c r="I51" s="664">
        <v>3</v>
      </c>
      <c r="J51" s="664">
        <v>294.20999999999998</v>
      </c>
      <c r="K51" s="677">
        <v>1</v>
      </c>
      <c r="L51" s="664">
        <v>3</v>
      </c>
      <c r="M51" s="665">
        <v>294.20999999999998</v>
      </c>
    </row>
    <row r="52" spans="1:13" ht="14.4" customHeight="1" x14ac:dyDescent="0.3">
      <c r="A52" s="660" t="s">
        <v>591</v>
      </c>
      <c r="B52" s="661" t="s">
        <v>4424</v>
      </c>
      <c r="C52" s="661" t="s">
        <v>2672</v>
      </c>
      <c r="D52" s="661" t="s">
        <v>2673</v>
      </c>
      <c r="E52" s="661" t="s">
        <v>1229</v>
      </c>
      <c r="F52" s="664"/>
      <c r="G52" s="664"/>
      <c r="H52" s="677">
        <v>0</v>
      </c>
      <c r="I52" s="664">
        <v>1</v>
      </c>
      <c r="J52" s="664">
        <v>98.080323793026622</v>
      </c>
      <c r="K52" s="677">
        <v>1</v>
      </c>
      <c r="L52" s="664">
        <v>1</v>
      </c>
      <c r="M52" s="665">
        <v>98.080323793026622</v>
      </c>
    </row>
    <row r="53" spans="1:13" ht="14.4" customHeight="1" x14ac:dyDescent="0.3">
      <c r="A53" s="660" t="s">
        <v>591</v>
      </c>
      <c r="B53" s="661" t="s">
        <v>4424</v>
      </c>
      <c r="C53" s="661" t="s">
        <v>2608</v>
      </c>
      <c r="D53" s="661" t="s">
        <v>2605</v>
      </c>
      <c r="E53" s="661" t="s">
        <v>1239</v>
      </c>
      <c r="F53" s="664"/>
      <c r="G53" s="664"/>
      <c r="H53" s="677">
        <v>0</v>
      </c>
      <c r="I53" s="664">
        <v>4</v>
      </c>
      <c r="J53" s="664">
        <v>605.3599999999999</v>
      </c>
      <c r="K53" s="677">
        <v>1</v>
      </c>
      <c r="L53" s="664">
        <v>4</v>
      </c>
      <c r="M53" s="665">
        <v>605.3599999999999</v>
      </c>
    </row>
    <row r="54" spans="1:13" ht="14.4" customHeight="1" x14ac:dyDescent="0.3">
      <c r="A54" s="660" t="s">
        <v>591</v>
      </c>
      <c r="B54" s="661" t="s">
        <v>4424</v>
      </c>
      <c r="C54" s="661" t="s">
        <v>2604</v>
      </c>
      <c r="D54" s="661" t="s">
        <v>2605</v>
      </c>
      <c r="E54" s="661" t="s">
        <v>2606</v>
      </c>
      <c r="F54" s="664"/>
      <c r="G54" s="664"/>
      <c r="H54" s="677">
        <v>0</v>
      </c>
      <c r="I54" s="664">
        <v>1</v>
      </c>
      <c r="J54" s="664">
        <v>470.19</v>
      </c>
      <c r="K54" s="677">
        <v>1</v>
      </c>
      <c r="L54" s="664">
        <v>1</v>
      </c>
      <c r="M54" s="665">
        <v>470.19</v>
      </c>
    </row>
    <row r="55" spans="1:13" ht="14.4" customHeight="1" x14ac:dyDescent="0.3">
      <c r="A55" s="660" t="s">
        <v>591</v>
      </c>
      <c r="B55" s="661" t="s">
        <v>4425</v>
      </c>
      <c r="C55" s="661" t="s">
        <v>2549</v>
      </c>
      <c r="D55" s="661" t="s">
        <v>2550</v>
      </c>
      <c r="E55" s="661" t="s">
        <v>4426</v>
      </c>
      <c r="F55" s="664"/>
      <c r="G55" s="664"/>
      <c r="H55" s="677">
        <v>0</v>
      </c>
      <c r="I55" s="664">
        <v>1</v>
      </c>
      <c r="J55" s="664">
        <v>171.96000000000006</v>
      </c>
      <c r="K55" s="677">
        <v>1</v>
      </c>
      <c r="L55" s="664">
        <v>1</v>
      </c>
      <c r="M55" s="665">
        <v>171.96000000000006</v>
      </c>
    </row>
    <row r="56" spans="1:13" ht="14.4" customHeight="1" x14ac:dyDescent="0.3">
      <c r="A56" s="660" t="s">
        <v>591</v>
      </c>
      <c r="B56" s="661" t="s">
        <v>4425</v>
      </c>
      <c r="C56" s="661" t="s">
        <v>2553</v>
      </c>
      <c r="D56" s="661" t="s">
        <v>4427</v>
      </c>
      <c r="E56" s="661" t="s">
        <v>4428</v>
      </c>
      <c r="F56" s="664"/>
      <c r="G56" s="664"/>
      <c r="H56" s="677">
        <v>0</v>
      </c>
      <c r="I56" s="664">
        <v>1</v>
      </c>
      <c r="J56" s="664">
        <v>180.68</v>
      </c>
      <c r="K56" s="677">
        <v>1</v>
      </c>
      <c r="L56" s="664">
        <v>1</v>
      </c>
      <c r="M56" s="665">
        <v>180.68</v>
      </c>
    </row>
    <row r="57" spans="1:13" ht="14.4" customHeight="1" x14ac:dyDescent="0.3">
      <c r="A57" s="660" t="s">
        <v>591</v>
      </c>
      <c r="B57" s="661" t="s">
        <v>4429</v>
      </c>
      <c r="C57" s="661" t="s">
        <v>2463</v>
      </c>
      <c r="D57" s="661" t="s">
        <v>2464</v>
      </c>
      <c r="E57" s="661" t="s">
        <v>4430</v>
      </c>
      <c r="F57" s="664"/>
      <c r="G57" s="664"/>
      <c r="H57" s="677">
        <v>0</v>
      </c>
      <c r="I57" s="664">
        <v>1</v>
      </c>
      <c r="J57" s="664">
        <v>123.28999999999996</v>
      </c>
      <c r="K57" s="677">
        <v>1</v>
      </c>
      <c r="L57" s="664">
        <v>1</v>
      </c>
      <c r="M57" s="665">
        <v>123.28999999999996</v>
      </c>
    </row>
    <row r="58" spans="1:13" ht="14.4" customHeight="1" x14ac:dyDescent="0.3">
      <c r="A58" s="660" t="s">
        <v>591</v>
      </c>
      <c r="B58" s="661" t="s">
        <v>4429</v>
      </c>
      <c r="C58" s="661" t="s">
        <v>2650</v>
      </c>
      <c r="D58" s="661" t="s">
        <v>2464</v>
      </c>
      <c r="E58" s="661" t="s">
        <v>2651</v>
      </c>
      <c r="F58" s="664"/>
      <c r="G58" s="664"/>
      <c r="H58" s="677">
        <v>0</v>
      </c>
      <c r="I58" s="664">
        <v>1</v>
      </c>
      <c r="J58" s="664">
        <v>377.15241990332794</v>
      </c>
      <c r="K58" s="677">
        <v>1</v>
      </c>
      <c r="L58" s="664">
        <v>1</v>
      </c>
      <c r="M58" s="665">
        <v>377.15241990332794</v>
      </c>
    </row>
    <row r="59" spans="1:13" ht="14.4" customHeight="1" x14ac:dyDescent="0.3">
      <c r="A59" s="660" t="s">
        <v>591</v>
      </c>
      <c r="B59" s="661" t="s">
        <v>4431</v>
      </c>
      <c r="C59" s="661" t="s">
        <v>2731</v>
      </c>
      <c r="D59" s="661" t="s">
        <v>2732</v>
      </c>
      <c r="E59" s="661" t="s">
        <v>2733</v>
      </c>
      <c r="F59" s="664"/>
      <c r="G59" s="664"/>
      <c r="H59" s="677">
        <v>0</v>
      </c>
      <c r="I59" s="664">
        <v>2</v>
      </c>
      <c r="J59" s="664">
        <v>1100.1500000000001</v>
      </c>
      <c r="K59" s="677">
        <v>1</v>
      </c>
      <c r="L59" s="664">
        <v>2</v>
      </c>
      <c r="M59" s="665">
        <v>1100.1500000000001</v>
      </c>
    </row>
    <row r="60" spans="1:13" ht="14.4" customHeight="1" x14ac:dyDescent="0.3">
      <c r="A60" s="660" t="s">
        <v>591</v>
      </c>
      <c r="B60" s="661" t="s">
        <v>4432</v>
      </c>
      <c r="C60" s="661" t="s">
        <v>2504</v>
      </c>
      <c r="D60" s="661" t="s">
        <v>2505</v>
      </c>
      <c r="E60" s="661" t="s">
        <v>630</v>
      </c>
      <c r="F60" s="664"/>
      <c r="G60" s="664"/>
      <c r="H60" s="677">
        <v>0</v>
      </c>
      <c r="I60" s="664">
        <v>2</v>
      </c>
      <c r="J60" s="664">
        <v>97.980000000000018</v>
      </c>
      <c r="K60" s="677">
        <v>1</v>
      </c>
      <c r="L60" s="664">
        <v>2</v>
      </c>
      <c r="M60" s="665">
        <v>97.980000000000018</v>
      </c>
    </row>
    <row r="61" spans="1:13" ht="14.4" customHeight="1" x14ac:dyDescent="0.3">
      <c r="A61" s="660" t="s">
        <v>591</v>
      </c>
      <c r="B61" s="661" t="s">
        <v>4432</v>
      </c>
      <c r="C61" s="661" t="s">
        <v>2508</v>
      </c>
      <c r="D61" s="661" t="s">
        <v>2509</v>
      </c>
      <c r="E61" s="661" t="s">
        <v>4433</v>
      </c>
      <c r="F61" s="664"/>
      <c r="G61" s="664"/>
      <c r="H61" s="677">
        <v>0</v>
      </c>
      <c r="I61" s="664">
        <v>1</v>
      </c>
      <c r="J61" s="664">
        <v>218.52000000000007</v>
      </c>
      <c r="K61" s="677">
        <v>1</v>
      </c>
      <c r="L61" s="664">
        <v>1</v>
      </c>
      <c r="M61" s="665">
        <v>218.52000000000007</v>
      </c>
    </row>
    <row r="62" spans="1:13" ht="14.4" customHeight="1" x14ac:dyDescent="0.3">
      <c r="A62" s="660" t="s">
        <v>591</v>
      </c>
      <c r="B62" s="661" t="s">
        <v>4432</v>
      </c>
      <c r="C62" s="661" t="s">
        <v>2698</v>
      </c>
      <c r="D62" s="661" t="s">
        <v>4434</v>
      </c>
      <c r="E62" s="661" t="s">
        <v>4435</v>
      </c>
      <c r="F62" s="664"/>
      <c r="G62" s="664"/>
      <c r="H62" s="677">
        <v>0</v>
      </c>
      <c r="I62" s="664">
        <v>20</v>
      </c>
      <c r="J62" s="664">
        <v>2618.505972367906</v>
      </c>
      <c r="K62" s="677">
        <v>1</v>
      </c>
      <c r="L62" s="664">
        <v>20</v>
      </c>
      <c r="M62" s="665">
        <v>2618.505972367906</v>
      </c>
    </row>
    <row r="63" spans="1:13" ht="14.4" customHeight="1" x14ac:dyDescent="0.3">
      <c r="A63" s="660" t="s">
        <v>591</v>
      </c>
      <c r="B63" s="661" t="s">
        <v>4432</v>
      </c>
      <c r="C63" s="661" t="s">
        <v>2456</v>
      </c>
      <c r="D63" s="661" t="s">
        <v>4436</v>
      </c>
      <c r="E63" s="661" t="s">
        <v>4437</v>
      </c>
      <c r="F63" s="664"/>
      <c r="G63" s="664"/>
      <c r="H63" s="677">
        <v>0</v>
      </c>
      <c r="I63" s="664">
        <v>245</v>
      </c>
      <c r="J63" s="664">
        <v>8902.1116363084875</v>
      </c>
      <c r="K63" s="677">
        <v>1</v>
      </c>
      <c r="L63" s="664">
        <v>245</v>
      </c>
      <c r="M63" s="665">
        <v>8902.1116363084875</v>
      </c>
    </row>
    <row r="64" spans="1:13" ht="14.4" customHeight="1" x14ac:dyDescent="0.3">
      <c r="A64" s="660" t="s">
        <v>591</v>
      </c>
      <c r="B64" s="661" t="s">
        <v>4432</v>
      </c>
      <c r="C64" s="661" t="s">
        <v>2685</v>
      </c>
      <c r="D64" s="661" t="s">
        <v>4434</v>
      </c>
      <c r="E64" s="661" t="s">
        <v>4438</v>
      </c>
      <c r="F64" s="664"/>
      <c r="G64" s="664"/>
      <c r="H64" s="677">
        <v>0</v>
      </c>
      <c r="I64" s="664">
        <v>17</v>
      </c>
      <c r="J64" s="664">
        <v>3815.8215605934188</v>
      </c>
      <c r="K64" s="677">
        <v>1</v>
      </c>
      <c r="L64" s="664">
        <v>17</v>
      </c>
      <c r="M64" s="665">
        <v>3815.8215605934188</v>
      </c>
    </row>
    <row r="65" spans="1:13" ht="14.4" customHeight="1" x14ac:dyDescent="0.3">
      <c r="A65" s="660" t="s">
        <v>591</v>
      </c>
      <c r="B65" s="661" t="s">
        <v>4439</v>
      </c>
      <c r="C65" s="661" t="s">
        <v>650</v>
      </c>
      <c r="D65" s="661" t="s">
        <v>651</v>
      </c>
      <c r="E65" s="661" t="s">
        <v>652</v>
      </c>
      <c r="F65" s="664">
        <v>4</v>
      </c>
      <c r="G65" s="664">
        <v>199.47139226939208</v>
      </c>
      <c r="H65" s="677">
        <v>1</v>
      </c>
      <c r="I65" s="664"/>
      <c r="J65" s="664"/>
      <c r="K65" s="677">
        <v>0</v>
      </c>
      <c r="L65" s="664">
        <v>4</v>
      </c>
      <c r="M65" s="665">
        <v>199.47139226939208</v>
      </c>
    </row>
    <row r="66" spans="1:13" ht="14.4" customHeight="1" x14ac:dyDescent="0.3">
      <c r="A66" s="660" t="s">
        <v>591</v>
      </c>
      <c r="B66" s="661" t="s">
        <v>4439</v>
      </c>
      <c r="C66" s="661" t="s">
        <v>2520</v>
      </c>
      <c r="D66" s="661" t="s">
        <v>2521</v>
      </c>
      <c r="E66" s="661" t="s">
        <v>4440</v>
      </c>
      <c r="F66" s="664"/>
      <c r="G66" s="664"/>
      <c r="H66" s="677">
        <v>0</v>
      </c>
      <c r="I66" s="664">
        <v>4</v>
      </c>
      <c r="J66" s="664">
        <v>246.83021704697617</v>
      </c>
      <c r="K66" s="677">
        <v>1</v>
      </c>
      <c r="L66" s="664">
        <v>4</v>
      </c>
      <c r="M66" s="665">
        <v>246.83021704697617</v>
      </c>
    </row>
    <row r="67" spans="1:13" ht="14.4" customHeight="1" x14ac:dyDescent="0.3">
      <c r="A67" s="660" t="s">
        <v>591</v>
      </c>
      <c r="B67" s="661" t="s">
        <v>4441</v>
      </c>
      <c r="C67" s="661" t="s">
        <v>3085</v>
      </c>
      <c r="D67" s="661" t="s">
        <v>3086</v>
      </c>
      <c r="E67" s="661" t="s">
        <v>3087</v>
      </c>
      <c r="F67" s="664"/>
      <c r="G67" s="664"/>
      <c r="H67" s="677">
        <v>0</v>
      </c>
      <c r="I67" s="664">
        <v>29</v>
      </c>
      <c r="J67" s="664">
        <v>364937.4943695619</v>
      </c>
      <c r="K67" s="677">
        <v>1</v>
      </c>
      <c r="L67" s="664">
        <v>29</v>
      </c>
      <c r="M67" s="665">
        <v>364937.4943695619</v>
      </c>
    </row>
    <row r="68" spans="1:13" ht="14.4" customHeight="1" x14ac:dyDescent="0.3">
      <c r="A68" s="660" t="s">
        <v>591</v>
      </c>
      <c r="B68" s="661" t="s">
        <v>4442</v>
      </c>
      <c r="C68" s="661" t="s">
        <v>2909</v>
      </c>
      <c r="D68" s="661" t="s">
        <v>4443</v>
      </c>
      <c r="E68" s="661" t="s">
        <v>4444</v>
      </c>
      <c r="F68" s="664"/>
      <c r="G68" s="664"/>
      <c r="H68" s="677">
        <v>0</v>
      </c>
      <c r="I68" s="664">
        <v>23</v>
      </c>
      <c r="J68" s="664">
        <v>3167.9400000000005</v>
      </c>
      <c r="K68" s="677">
        <v>1</v>
      </c>
      <c r="L68" s="664">
        <v>23</v>
      </c>
      <c r="M68" s="665">
        <v>3167.9400000000005</v>
      </c>
    </row>
    <row r="69" spans="1:13" ht="14.4" customHeight="1" x14ac:dyDescent="0.3">
      <c r="A69" s="660" t="s">
        <v>591</v>
      </c>
      <c r="B69" s="661" t="s">
        <v>4442</v>
      </c>
      <c r="C69" s="661" t="s">
        <v>2936</v>
      </c>
      <c r="D69" s="661" t="s">
        <v>4445</v>
      </c>
      <c r="E69" s="661" t="s">
        <v>4446</v>
      </c>
      <c r="F69" s="664"/>
      <c r="G69" s="664"/>
      <c r="H69" s="677">
        <v>0</v>
      </c>
      <c r="I69" s="664">
        <v>88</v>
      </c>
      <c r="J69" s="664">
        <v>10129.84735581826</v>
      </c>
      <c r="K69" s="677">
        <v>1</v>
      </c>
      <c r="L69" s="664">
        <v>88</v>
      </c>
      <c r="M69" s="665">
        <v>10129.84735581826</v>
      </c>
    </row>
    <row r="70" spans="1:13" ht="14.4" customHeight="1" x14ac:dyDescent="0.3">
      <c r="A70" s="660" t="s">
        <v>591</v>
      </c>
      <c r="B70" s="661" t="s">
        <v>4442</v>
      </c>
      <c r="C70" s="661" t="s">
        <v>2968</v>
      </c>
      <c r="D70" s="661" t="s">
        <v>4447</v>
      </c>
      <c r="E70" s="661" t="s">
        <v>4448</v>
      </c>
      <c r="F70" s="664"/>
      <c r="G70" s="664"/>
      <c r="H70" s="677">
        <v>0</v>
      </c>
      <c r="I70" s="664">
        <v>2</v>
      </c>
      <c r="J70" s="664">
        <v>169.06</v>
      </c>
      <c r="K70" s="677">
        <v>1</v>
      </c>
      <c r="L70" s="664">
        <v>2</v>
      </c>
      <c r="M70" s="665">
        <v>169.06</v>
      </c>
    </row>
    <row r="71" spans="1:13" ht="14.4" customHeight="1" x14ac:dyDescent="0.3">
      <c r="A71" s="660" t="s">
        <v>591</v>
      </c>
      <c r="B71" s="661" t="s">
        <v>4449</v>
      </c>
      <c r="C71" s="661" t="s">
        <v>3077</v>
      </c>
      <c r="D71" s="661" t="s">
        <v>3078</v>
      </c>
      <c r="E71" s="661" t="s">
        <v>4450</v>
      </c>
      <c r="F71" s="664"/>
      <c r="G71" s="664"/>
      <c r="H71" s="677">
        <v>0</v>
      </c>
      <c r="I71" s="664">
        <v>7</v>
      </c>
      <c r="J71" s="664">
        <v>585.46999999999991</v>
      </c>
      <c r="K71" s="677">
        <v>1</v>
      </c>
      <c r="L71" s="664">
        <v>7</v>
      </c>
      <c r="M71" s="665">
        <v>585.46999999999991</v>
      </c>
    </row>
    <row r="72" spans="1:13" ht="14.4" customHeight="1" x14ac:dyDescent="0.3">
      <c r="A72" s="660" t="s">
        <v>591</v>
      </c>
      <c r="B72" s="661" t="s">
        <v>4449</v>
      </c>
      <c r="C72" s="661" t="s">
        <v>3042</v>
      </c>
      <c r="D72" s="661" t="s">
        <v>3043</v>
      </c>
      <c r="E72" s="661" t="s">
        <v>4451</v>
      </c>
      <c r="F72" s="664"/>
      <c r="G72" s="664"/>
      <c r="H72" s="677">
        <v>0</v>
      </c>
      <c r="I72" s="664">
        <v>9</v>
      </c>
      <c r="J72" s="664">
        <v>1233.4277803778934</v>
      </c>
      <c r="K72" s="677">
        <v>1</v>
      </c>
      <c r="L72" s="664">
        <v>9</v>
      </c>
      <c r="M72" s="665">
        <v>1233.4277803778934</v>
      </c>
    </row>
    <row r="73" spans="1:13" ht="14.4" customHeight="1" x14ac:dyDescent="0.3">
      <c r="A73" s="660" t="s">
        <v>591</v>
      </c>
      <c r="B73" s="661" t="s">
        <v>4449</v>
      </c>
      <c r="C73" s="661" t="s">
        <v>3065</v>
      </c>
      <c r="D73" s="661" t="s">
        <v>4452</v>
      </c>
      <c r="E73" s="661" t="s">
        <v>4453</v>
      </c>
      <c r="F73" s="664"/>
      <c r="G73" s="664"/>
      <c r="H73" s="677">
        <v>0</v>
      </c>
      <c r="I73" s="664">
        <v>88</v>
      </c>
      <c r="J73" s="664">
        <v>6619.3690642725333</v>
      </c>
      <c r="K73" s="677">
        <v>1</v>
      </c>
      <c r="L73" s="664">
        <v>88</v>
      </c>
      <c r="M73" s="665">
        <v>6619.3690642725333</v>
      </c>
    </row>
    <row r="74" spans="1:13" ht="14.4" customHeight="1" x14ac:dyDescent="0.3">
      <c r="A74" s="660" t="s">
        <v>591</v>
      </c>
      <c r="B74" s="661" t="s">
        <v>4449</v>
      </c>
      <c r="C74" s="661" t="s">
        <v>3089</v>
      </c>
      <c r="D74" s="661" t="s">
        <v>4454</v>
      </c>
      <c r="E74" s="661" t="s">
        <v>4455</v>
      </c>
      <c r="F74" s="664"/>
      <c r="G74" s="664"/>
      <c r="H74" s="677">
        <v>0</v>
      </c>
      <c r="I74" s="664">
        <v>20</v>
      </c>
      <c r="J74" s="664">
        <v>923.99999999999989</v>
      </c>
      <c r="K74" s="677">
        <v>1</v>
      </c>
      <c r="L74" s="664">
        <v>20</v>
      </c>
      <c r="M74" s="665">
        <v>923.99999999999989</v>
      </c>
    </row>
    <row r="75" spans="1:13" ht="14.4" customHeight="1" x14ac:dyDescent="0.3">
      <c r="A75" s="660" t="s">
        <v>591</v>
      </c>
      <c r="B75" s="661" t="s">
        <v>4456</v>
      </c>
      <c r="C75" s="661" t="s">
        <v>3073</v>
      </c>
      <c r="D75" s="661" t="s">
        <v>3074</v>
      </c>
      <c r="E75" s="661" t="s">
        <v>4457</v>
      </c>
      <c r="F75" s="664"/>
      <c r="G75" s="664"/>
      <c r="H75" s="677">
        <v>0</v>
      </c>
      <c r="I75" s="664">
        <v>10</v>
      </c>
      <c r="J75" s="664">
        <v>1901.6013935137416</v>
      </c>
      <c r="K75" s="677">
        <v>1</v>
      </c>
      <c r="L75" s="664">
        <v>10</v>
      </c>
      <c r="M75" s="665">
        <v>1901.6013935137416</v>
      </c>
    </row>
    <row r="76" spans="1:13" ht="14.4" customHeight="1" x14ac:dyDescent="0.3">
      <c r="A76" s="660" t="s">
        <v>591</v>
      </c>
      <c r="B76" s="661" t="s">
        <v>4456</v>
      </c>
      <c r="C76" s="661" t="s">
        <v>3049</v>
      </c>
      <c r="D76" s="661" t="s">
        <v>3050</v>
      </c>
      <c r="E76" s="661" t="s">
        <v>4458</v>
      </c>
      <c r="F76" s="664"/>
      <c r="G76" s="664"/>
      <c r="H76" s="677">
        <v>0</v>
      </c>
      <c r="I76" s="664">
        <v>8</v>
      </c>
      <c r="J76" s="664">
        <v>1228.7200242702465</v>
      </c>
      <c r="K76" s="677">
        <v>1</v>
      </c>
      <c r="L76" s="664">
        <v>8</v>
      </c>
      <c r="M76" s="665">
        <v>1228.7200242702465</v>
      </c>
    </row>
    <row r="77" spans="1:13" ht="14.4" customHeight="1" x14ac:dyDescent="0.3">
      <c r="A77" s="660" t="s">
        <v>591</v>
      </c>
      <c r="B77" s="661" t="s">
        <v>4456</v>
      </c>
      <c r="C77" s="661" t="s">
        <v>3061</v>
      </c>
      <c r="D77" s="661" t="s">
        <v>3062</v>
      </c>
      <c r="E77" s="661" t="s">
        <v>4459</v>
      </c>
      <c r="F77" s="664"/>
      <c r="G77" s="664"/>
      <c r="H77" s="677">
        <v>0</v>
      </c>
      <c r="I77" s="664">
        <v>80</v>
      </c>
      <c r="J77" s="664">
        <v>20951.646632683402</v>
      </c>
      <c r="K77" s="677">
        <v>1</v>
      </c>
      <c r="L77" s="664">
        <v>80</v>
      </c>
      <c r="M77" s="665">
        <v>20951.646632683402</v>
      </c>
    </row>
    <row r="78" spans="1:13" ht="14.4" customHeight="1" x14ac:dyDescent="0.3">
      <c r="A78" s="660" t="s">
        <v>591</v>
      </c>
      <c r="B78" s="661" t="s">
        <v>4460</v>
      </c>
      <c r="C78" s="661" t="s">
        <v>3081</v>
      </c>
      <c r="D78" s="661" t="s">
        <v>3082</v>
      </c>
      <c r="E78" s="661" t="s">
        <v>3083</v>
      </c>
      <c r="F78" s="664"/>
      <c r="G78" s="664"/>
      <c r="H78" s="677">
        <v>0</v>
      </c>
      <c r="I78" s="664">
        <v>5</v>
      </c>
      <c r="J78" s="664">
        <v>296.44000000000005</v>
      </c>
      <c r="K78" s="677">
        <v>1</v>
      </c>
      <c r="L78" s="664">
        <v>5</v>
      </c>
      <c r="M78" s="665">
        <v>296.44000000000005</v>
      </c>
    </row>
    <row r="79" spans="1:13" ht="14.4" customHeight="1" x14ac:dyDescent="0.3">
      <c r="A79" s="660" t="s">
        <v>591</v>
      </c>
      <c r="B79" s="661" t="s">
        <v>4461</v>
      </c>
      <c r="C79" s="661" t="s">
        <v>3069</v>
      </c>
      <c r="D79" s="661" t="s">
        <v>3070</v>
      </c>
      <c r="E79" s="661" t="s">
        <v>3071</v>
      </c>
      <c r="F79" s="664"/>
      <c r="G79" s="664"/>
      <c r="H79" s="677">
        <v>0</v>
      </c>
      <c r="I79" s="664">
        <v>5</v>
      </c>
      <c r="J79" s="664">
        <v>522.10096214844509</v>
      </c>
      <c r="K79" s="677">
        <v>1</v>
      </c>
      <c r="L79" s="664">
        <v>5</v>
      </c>
      <c r="M79" s="665">
        <v>522.10096214844509</v>
      </c>
    </row>
    <row r="80" spans="1:13" ht="14.4" customHeight="1" x14ac:dyDescent="0.3">
      <c r="A80" s="660" t="s">
        <v>591</v>
      </c>
      <c r="B80" s="661" t="s">
        <v>4461</v>
      </c>
      <c r="C80" s="661" t="s">
        <v>3038</v>
      </c>
      <c r="D80" s="661" t="s">
        <v>4462</v>
      </c>
      <c r="E80" s="661" t="s">
        <v>4463</v>
      </c>
      <c r="F80" s="664"/>
      <c r="G80" s="664"/>
      <c r="H80" s="677">
        <v>0</v>
      </c>
      <c r="I80" s="664">
        <v>272</v>
      </c>
      <c r="J80" s="664">
        <v>24066.391357902212</v>
      </c>
      <c r="K80" s="677">
        <v>1</v>
      </c>
      <c r="L80" s="664">
        <v>272</v>
      </c>
      <c r="M80" s="665">
        <v>24066.391357902212</v>
      </c>
    </row>
    <row r="81" spans="1:13" ht="14.4" customHeight="1" x14ac:dyDescent="0.3">
      <c r="A81" s="660" t="s">
        <v>591</v>
      </c>
      <c r="B81" s="661" t="s">
        <v>4464</v>
      </c>
      <c r="C81" s="661" t="s">
        <v>3057</v>
      </c>
      <c r="D81" s="661" t="s">
        <v>3058</v>
      </c>
      <c r="E81" s="661" t="s">
        <v>4465</v>
      </c>
      <c r="F81" s="664"/>
      <c r="G81" s="664"/>
      <c r="H81" s="677">
        <v>0</v>
      </c>
      <c r="I81" s="664">
        <v>11</v>
      </c>
      <c r="J81" s="664">
        <v>611.04997012432136</v>
      </c>
      <c r="K81" s="677">
        <v>1</v>
      </c>
      <c r="L81" s="664">
        <v>11</v>
      </c>
      <c r="M81" s="665">
        <v>611.04997012432136</v>
      </c>
    </row>
    <row r="82" spans="1:13" ht="14.4" customHeight="1" x14ac:dyDescent="0.3">
      <c r="A82" s="660" t="s">
        <v>591</v>
      </c>
      <c r="B82" s="661" t="s">
        <v>4466</v>
      </c>
      <c r="C82" s="661" t="s">
        <v>3046</v>
      </c>
      <c r="D82" s="661" t="s">
        <v>3047</v>
      </c>
      <c r="E82" s="661" t="s">
        <v>4451</v>
      </c>
      <c r="F82" s="664"/>
      <c r="G82" s="664"/>
      <c r="H82" s="677">
        <v>0</v>
      </c>
      <c r="I82" s="664">
        <v>17</v>
      </c>
      <c r="J82" s="664">
        <v>975.28998697575503</v>
      </c>
      <c r="K82" s="677">
        <v>1</v>
      </c>
      <c r="L82" s="664">
        <v>17</v>
      </c>
      <c r="M82" s="665">
        <v>975.28998697575503</v>
      </c>
    </row>
    <row r="83" spans="1:13" ht="14.4" customHeight="1" x14ac:dyDescent="0.3">
      <c r="A83" s="660" t="s">
        <v>591</v>
      </c>
      <c r="B83" s="661" t="s">
        <v>4466</v>
      </c>
      <c r="C83" s="661" t="s">
        <v>3053</v>
      </c>
      <c r="D83" s="661" t="s">
        <v>4467</v>
      </c>
      <c r="E83" s="661" t="s">
        <v>4468</v>
      </c>
      <c r="F83" s="664"/>
      <c r="G83" s="664"/>
      <c r="H83" s="677">
        <v>0</v>
      </c>
      <c r="I83" s="664">
        <v>10</v>
      </c>
      <c r="J83" s="664">
        <v>747.00461883233015</v>
      </c>
      <c r="K83" s="677">
        <v>1</v>
      </c>
      <c r="L83" s="664">
        <v>10</v>
      </c>
      <c r="M83" s="665">
        <v>747.00461883233015</v>
      </c>
    </row>
    <row r="84" spans="1:13" ht="14.4" customHeight="1" x14ac:dyDescent="0.3">
      <c r="A84" s="660" t="s">
        <v>591</v>
      </c>
      <c r="B84" s="661" t="s">
        <v>4469</v>
      </c>
      <c r="C84" s="661" t="s">
        <v>2948</v>
      </c>
      <c r="D84" s="661" t="s">
        <v>4470</v>
      </c>
      <c r="E84" s="661" t="s">
        <v>4471</v>
      </c>
      <c r="F84" s="664"/>
      <c r="G84" s="664"/>
      <c r="H84" s="677">
        <v>0</v>
      </c>
      <c r="I84" s="664">
        <v>80</v>
      </c>
      <c r="J84" s="664">
        <v>6488.0019807216877</v>
      </c>
      <c r="K84" s="677">
        <v>1</v>
      </c>
      <c r="L84" s="664">
        <v>80</v>
      </c>
      <c r="M84" s="665">
        <v>6488.0019807216877</v>
      </c>
    </row>
    <row r="85" spans="1:13" ht="14.4" customHeight="1" x14ac:dyDescent="0.3">
      <c r="A85" s="660" t="s">
        <v>591</v>
      </c>
      <c r="B85" s="661" t="s">
        <v>4472</v>
      </c>
      <c r="C85" s="661" t="s">
        <v>3092</v>
      </c>
      <c r="D85" s="661" t="s">
        <v>4473</v>
      </c>
      <c r="E85" s="661" t="s">
        <v>4474</v>
      </c>
      <c r="F85" s="664"/>
      <c r="G85" s="664"/>
      <c r="H85" s="677">
        <v>0</v>
      </c>
      <c r="I85" s="664">
        <v>198</v>
      </c>
      <c r="J85" s="664">
        <v>175725.25013795204</v>
      </c>
      <c r="K85" s="677">
        <v>1</v>
      </c>
      <c r="L85" s="664">
        <v>198</v>
      </c>
      <c r="M85" s="665">
        <v>175725.25013795204</v>
      </c>
    </row>
    <row r="86" spans="1:13" ht="14.4" customHeight="1" x14ac:dyDescent="0.3">
      <c r="A86" s="660" t="s">
        <v>591</v>
      </c>
      <c r="B86" s="661" t="s">
        <v>4472</v>
      </c>
      <c r="C86" s="661" t="s">
        <v>3096</v>
      </c>
      <c r="D86" s="661" t="s">
        <v>4475</v>
      </c>
      <c r="E86" s="661" t="s">
        <v>4476</v>
      </c>
      <c r="F86" s="664"/>
      <c r="G86" s="664"/>
      <c r="H86" s="677">
        <v>0</v>
      </c>
      <c r="I86" s="664">
        <v>10</v>
      </c>
      <c r="J86" s="664">
        <v>4490.9947213834967</v>
      </c>
      <c r="K86" s="677">
        <v>1</v>
      </c>
      <c r="L86" s="664">
        <v>10</v>
      </c>
      <c r="M86" s="665">
        <v>4490.9947213834967</v>
      </c>
    </row>
    <row r="87" spans="1:13" ht="14.4" customHeight="1" x14ac:dyDescent="0.3">
      <c r="A87" s="660" t="s">
        <v>591</v>
      </c>
      <c r="B87" s="661" t="s">
        <v>4477</v>
      </c>
      <c r="C87" s="661" t="s">
        <v>3129</v>
      </c>
      <c r="D87" s="661" t="s">
        <v>4478</v>
      </c>
      <c r="E87" s="661" t="s">
        <v>4479</v>
      </c>
      <c r="F87" s="664"/>
      <c r="G87" s="664"/>
      <c r="H87" s="677">
        <v>0</v>
      </c>
      <c r="I87" s="664">
        <v>26</v>
      </c>
      <c r="J87" s="664">
        <v>821.33984800501855</v>
      </c>
      <c r="K87" s="677">
        <v>1</v>
      </c>
      <c r="L87" s="664">
        <v>26</v>
      </c>
      <c r="M87" s="665">
        <v>821.33984800501855</v>
      </c>
    </row>
    <row r="88" spans="1:13" ht="14.4" customHeight="1" x14ac:dyDescent="0.3">
      <c r="A88" s="660" t="s">
        <v>591</v>
      </c>
      <c r="B88" s="661" t="s">
        <v>4477</v>
      </c>
      <c r="C88" s="661" t="s">
        <v>3132</v>
      </c>
      <c r="D88" s="661" t="s">
        <v>3133</v>
      </c>
      <c r="E88" s="661" t="s">
        <v>4480</v>
      </c>
      <c r="F88" s="664"/>
      <c r="G88" s="664"/>
      <c r="H88" s="677">
        <v>0</v>
      </c>
      <c r="I88" s="664">
        <v>96</v>
      </c>
      <c r="J88" s="664">
        <v>176019.19508217156</v>
      </c>
      <c r="K88" s="677">
        <v>1</v>
      </c>
      <c r="L88" s="664">
        <v>96</v>
      </c>
      <c r="M88" s="665">
        <v>176019.19508217156</v>
      </c>
    </row>
    <row r="89" spans="1:13" ht="14.4" customHeight="1" x14ac:dyDescent="0.3">
      <c r="A89" s="660" t="s">
        <v>591</v>
      </c>
      <c r="B89" s="661" t="s">
        <v>4481</v>
      </c>
      <c r="C89" s="661" t="s">
        <v>3140</v>
      </c>
      <c r="D89" s="661" t="s">
        <v>3137</v>
      </c>
      <c r="E89" s="661" t="s">
        <v>4482</v>
      </c>
      <c r="F89" s="664"/>
      <c r="G89" s="664"/>
      <c r="H89" s="677">
        <v>0</v>
      </c>
      <c r="I89" s="664">
        <v>75</v>
      </c>
      <c r="J89" s="664">
        <v>1124997.6628864121</v>
      </c>
      <c r="K89" s="677">
        <v>1</v>
      </c>
      <c r="L89" s="664">
        <v>75</v>
      </c>
      <c r="M89" s="665">
        <v>1124997.6628864121</v>
      </c>
    </row>
    <row r="90" spans="1:13" ht="14.4" customHeight="1" x14ac:dyDescent="0.3">
      <c r="A90" s="660" t="s">
        <v>591</v>
      </c>
      <c r="B90" s="661" t="s">
        <v>4481</v>
      </c>
      <c r="C90" s="661" t="s">
        <v>3136</v>
      </c>
      <c r="D90" s="661" t="s">
        <v>3137</v>
      </c>
      <c r="E90" s="661" t="s">
        <v>3138</v>
      </c>
      <c r="F90" s="664"/>
      <c r="G90" s="664"/>
      <c r="H90" s="677">
        <v>0</v>
      </c>
      <c r="I90" s="664">
        <v>175</v>
      </c>
      <c r="J90" s="664">
        <v>526660.35585052846</v>
      </c>
      <c r="K90" s="677">
        <v>1</v>
      </c>
      <c r="L90" s="664">
        <v>175</v>
      </c>
      <c r="M90" s="665">
        <v>526660.35585052846</v>
      </c>
    </row>
    <row r="91" spans="1:13" ht="14.4" customHeight="1" x14ac:dyDescent="0.3">
      <c r="A91" s="660" t="s">
        <v>591</v>
      </c>
      <c r="B91" s="661" t="s">
        <v>4483</v>
      </c>
      <c r="C91" s="661" t="s">
        <v>2768</v>
      </c>
      <c r="D91" s="661" t="s">
        <v>2769</v>
      </c>
      <c r="E91" s="661" t="s">
        <v>4484</v>
      </c>
      <c r="F91" s="664"/>
      <c r="G91" s="664"/>
      <c r="H91" s="677">
        <v>0</v>
      </c>
      <c r="I91" s="664">
        <v>7</v>
      </c>
      <c r="J91" s="664">
        <v>7441.2366658236588</v>
      </c>
      <c r="K91" s="677">
        <v>1</v>
      </c>
      <c r="L91" s="664">
        <v>7</v>
      </c>
      <c r="M91" s="665">
        <v>7441.2366658236588</v>
      </c>
    </row>
    <row r="92" spans="1:13" ht="14.4" customHeight="1" x14ac:dyDescent="0.3">
      <c r="A92" s="660" t="s">
        <v>591</v>
      </c>
      <c r="B92" s="661" t="s">
        <v>4485</v>
      </c>
      <c r="C92" s="661" t="s">
        <v>2775</v>
      </c>
      <c r="D92" s="661" t="s">
        <v>2776</v>
      </c>
      <c r="E92" s="661" t="s">
        <v>2777</v>
      </c>
      <c r="F92" s="664"/>
      <c r="G92" s="664"/>
      <c r="H92" s="677">
        <v>0</v>
      </c>
      <c r="I92" s="664">
        <v>16.4532934</v>
      </c>
      <c r="J92" s="664">
        <v>44486.271185386315</v>
      </c>
      <c r="K92" s="677">
        <v>1</v>
      </c>
      <c r="L92" s="664">
        <v>16.4532934</v>
      </c>
      <c r="M92" s="665">
        <v>44486.271185386315</v>
      </c>
    </row>
    <row r="93" spans="1:13" ht="14.4" customHeight="1" x14ac:dyDescent="0.3">
      <c r="A93" s="660" t="s">
        <v>591</v>
      </c>
      <c r="B93" s="661" t="s">
        <v>4486</v>
      </c>
      <c r="C93" s="661" t="s">
        <v>2052</v>
      </c>
      <c r="D93" s="661" t="s">
        <v>2053</v>
      </c>
      <c r="E93" s="661" t="s">
        <v>2054</v>
      </c>
      <c r="F93" s="664">
        <v>2.8562901999999997</v>
      </c>
      <c r="G93" s="664">
        <v>343.66912270981197</v>
      </c>
      <c r="H93" s="677">
        <v>1</v>
      </c>
      <c r="I93" s="664"/>
      <c r="J93" s="664"/>
      <c r="K93" s="677">
        <v>0</v>
      </c>
      <c r="L93" s="664">
        <v>2.8562901999999997</v>
      </c>
      <c r="M93" s="665">
        <v>343.66912270981197</v>
      </c>
    </row>
    <row r="94" spans="1:13" ht="14.4" customHeight="1" x14ac:dyDescent="0.3">
      <c r="A94" s="660" t="s">
        <v>591</v>
      </c>
      <c r="B94" s="661" t="s">
        <v>4486</v>
      </c>
      <c r="C94" s="661" t="s">
        <v>2023</v>
      </c>
      <c r="D94" s="661" t="s">
        <v>2024</v>
      </c>
      <c r="E94" s="661" t="s">
        <v>2025</v>
      </c>
      <c r="F94" s="664">
        <v>5.7849999999999993</v>
      </c>
      <c r="G94" s="664">
        <v>2298.3231649039803</v>
      </c>
      <c r="H94" s="677">
        <v>1</v>
      </c>
      <c r="I94" s="664"/>
      <c r="J94" s="664"/>
      <c r="K94" s="677">
        <v>0</v>
      </c>
      <c r="L94" s="664">
        <v>5.7849999999999993</v>
      </c>
      <c r="M94" s="665">
        <v>2298.3231649039803</v>
      </c>
    </row>
    <row r="95" spans="1:13" ht="14.4" customHeight="1" x14ac:dyDescent="0.3">
      <c r="A95" s="660" t="s">
        <v>591</v>
      </c>
      <c r="B95" s="661" t="s">
        <v>4486</v>
      </c>
      <c r="C95" s="661" t="s">
        <v>2026</v>
      </c>
      <c r="D95" s="661" t="s">
        <v>2024</v>
      </c>
      <c r="E95" s="661" t="s">
        <v>2027</v>
      </c>
      <c r="F95" s="664">
        <v>5</v>
      </c>
      <c r="G95" s="664">
        <v>10941.155611273487</v>
      </c>
      <c r="H95" s="677">
        <v>1</v>
      </c>
      <c r="I95" s="664"/>
      <c r="J95" s="664"/>
      <c r="K95" s="677">
        <v>0</v>
      </c>
      <c r="L95" s="664">
        <v>5</v>
      </c>
      <c r="M95" s="665">
        <v>10941.155611273487</v>
      </c>
    </row>
    <row r="96" spans="1:13" ht="14.4" customHeight="1" x14ac:dyDescent="0.3">
      <c r="A96" s="660" t="s">
        <v>591</v>
      </c>
      <c r="B96" s="661" t="s">
        <v>4487</v>
      </c>
      <c r="C96" s="661" t="s">
        <v>2212</v>
      </c>
      <c r="D96" s="661" t="s">
        <v>2213</v>
      </c>
      <c r="E96" s="661" t="s">
        <v>2214</v>
      </c>
      <c r="F96" s="664"/>
      <c r="G96" s="664"/>
      <c r="H96" s="677">
        <v>0</v>
      </c>
      <c r="I96" s="664">
        <v>2.0357440000000002</v>
      </c>
      <c r="J96" s="664">
        <v>5671.0311415893684</v>
      </c>
      <c r="K96" s="677">
        <v>1</v>
      </c>
      <c r="L96" s="664">
        <v>2.0357440000000002</v>
      </c>
      <c r="M96" s="665">
        <v>5671.0311415893684</v>
      </c>
    </row>
    <row r="97" spans="1:13" ht="14.4" customHeight="1" x14ac:dyDescent="0.3">
      <c r="A97" s="660" t="s">
        <v>591</v>
      </c>
      <c r="B97" s="661" t="s">
        <v>4488</v>
      </c>
      <c r="C97" s="661" t="s">
        <v>2341</v>
      </c>
      <c r="D97" s="661" t="s">
        <v>2032</v>
      </c>
      <c r="E97" s="661" t="s">
        <v>2342</v>
      </c>
      <c r="F97" s="664">
        <v>11.9867268</v>
      </c>
      <c r="G97" s="664">
        <v>2963.7182012999997</v>
      </c>
      <c r="H97" s="677">
        <v>1</v>
      </c>
      <c r="I97" s="664"/>
      <c r="J97" s="664"/>
      <c r="K97" s="677">
        <v>0</v>
      </c>
      <c r="L97" s="664">
        <v>11.9867268</v>
      </c>
      <c r="M97" s="665">
        <v>2963.7182012999997</v>
      </c>
    </row>
    <row r="98" spans="1:13" ht="14.4" customHeight="1" x14ac:dyDescent="0.3">
      <c r="A98" s="660" t="s">
        <v>591</v>
      </c>
      <c r="B98" s="661" t="s">
        <v>4488</v>
      </c>
      <c r="C98" s="661" t="s">
        <v>2031</v>
      </c>
      <c r="D98" s="661" t="s">
        <v>2032</v>
      </c>
      <c r="E98" s="661" t="s">
        <v>2033</v>
      </c>
      <c r="F98" s="664">
        <v>48.663629299999997</v>
      </c>
      <c r="G98" s="664">
        <v>20640.4962423</v>
      </c>
      <c r="H98" s="677">
        <v>1</v>
      </c>
      <c r="I98" s="664"/>
      <c r="J98" s="664"/>
      <c r="K98" s="677">
        <v>0</v>
      </c>
      <c r="L98" s="664">
        <v>48.663629299999997</v>
      </c>
      <c r="M98" s="665">
        <v>20640.4962423</v>
      </c>
    </row>
    <row r="99" spans="1:13" ht="14.4" customHeight="1" x14ac:dyDescent="0.3">
      <c r="A99" s="660" t="s">
        <v>591</v>
      </c>
      <c r="B99" s="661" t="s">
        <v>4488</v>
      </c>
      <c r="C99" s="661" t="s">
        <v>2343</v>
      </c>
      <c r="D99" s="661" t="s">
        <v>2032</v>
      </c>
      <c r="E99" s="661" t="s">
        <v>2344</v>
      </c>
      <c r="F99" s="664">
        <v>37.093932500000001</v>
      </c>
      <c r="G99" s="664">
        <v>27685.056521375001</v>
      </c>
      <c r="H99" s="677">
        <v>1</v>
      </c>
      <c r="I99" s="664"/>
      <c r="J99" s="664"/>
      <c r="K99" s="677">
        <v>0</v>
      </c>
      <c r="L99" s="664">
        <v>37.093932500000001</v>
      </c>
      <c r="M99" s="665">
        <v>27685.056521375001</v>
      </c>
    </row>
    <row r="100" spans="1:13" ht="14.4" customHeight="1" x14ac:dyDescent="0.3">
      <c r="A100" s="660" t="s">
        <v>591</v>
      </c>
      <c r="B100" s="661" t="s">
        <v>4488</v>
      </c>
      <c r="C100" s="661" t="s">
        <v>1996</v>
      </c>
      <c r="D100" s="661" t="s">
        <v>1997</v>
      </c>
      <c r="E100" s="661" t="s">
        <v>1998</v>
      </c>
      <c r="F100" s="664"/>
      <c r="G100" s="664"/>
      <c r="H100" s="677">
        <v>0</v>
      </c>
      <c r="I100" s="664">
        <v>5.7442583000000003</v>
      </c>
      <c r="J100" s="664">
        <v>485.99584560065</v>
      </c>
      <c r="K100" s="677">
        <v>1</v>
      </c>
      <c r="L100" s="664">
        <v>5.7442583000000003</v>
      </c>
      <c r="M100" s="665">
        <v>485.99584560065</v>
      </c>
    </row>
    <row r="101" spans="1:13" ht="14.4" customHeight="1" x14ac:dyDescent="0.3">
      <c r="A101" s="660" t="s">
        <v>591</v>
      </c>
      <c r="B101" s="661" t="s">
        <v>4488</v>
      </c>
      <c r="C101" s="661" t="s">
        <v>2000</v>
      </c>
      <c r="D101" s="661" t="s">
        <v>2001</v>
      </c>
      <c r="E101" s="661" t="s">
        <v>1744</v>
      </c>
      <c r="F101" s="664"/>
      <c r="G101" s="664"/>
      <c r="H101" s="677">
        <v>0</v>
      </c>
      <c r="I101" s="664">
        <v>40.521574000000001</v>
      </c>
      <c r="J101" s="664">
        <v>23636.205755817369</v>
      </c>
      <c r="K101" s="677">
        <v>1</v>
      </c>
      <c r="L101" s="664">
        <v>40.521574000000001</v>
      </c>
      <c r="M101" s="665">
        <v>23636.205755817369</v>
      </c>
    </row>
    <row r="102" spans="1:13" ht="14.4" customHeight="1" x14ac:dyDescent="0.3">
      <c r="A102" s="660" t="s">
        <v>591</v>
      </c>
      <c r="B102" s="661" t="s">
        <v>4489</v>
      </c>
      <c r="C102" s="661" t="s">
        <v>2713</v>
      </c>
      <c r="D102" s="661" t="s">
        <v>2714</v>
      </c>
      <c r="E102" s="661" t="s">
        <v>2715</v>
      </c>
      <c r="F102" s="664"/>
      <c r="G102" s="664"/>
      <c r="H102" s="677">
        <v>0</v>
      </c>
      <c r="I102" s="664">
        <v>81.646647299999998</v>
      </c>
      <c r="J102" s="664">
        <v>8157.8262368304686</v>
      </c>
      <c r="K102" s="677">
        <v>1</v>
      </c>
      <c r="L102" s="664">
        <v>81.646647299999998</v>
      </c>
      <c r="M102" s="665">
        <v>8157.8262368304686</v>
      </c>
    </row>
    <row r="103" spans="1:13" ht="14.4" customHeight="1" x14ac:dyDescent="0.3">
      <c r="A103" s="660" t="s">
        <v>591</v>
      </c>
      <c r="B103" s="661" t="s">
        <v>4489</v>
      </c>
      <c r="C103" s="661" t="s">
        <v>2717</v>
      </c>
      <c r="D103" s="661" t="s">
        <v>2714</v>
      </c>
      <c r="E103" s="661" t="s">
        <v>4490</v>
      </c>
      <c r="F103" s="664"/>
      <c r="G103" s="664"/>
      <c r="H103" s="677">
        <v>0</v>
      </c>
      <c r="I103" s="664">
        <v>331.3491148</v>
      </c>
      <c r="J103" s="664">
        <v>79633.268937401313</v>
      </c>
      <c r="K103" s="677">
        <v>1</v>
      </c>
      <c r="L103" s="664">
        <v>331.3491148</v>
      </c>
      <c r="M103" s="665">
        <v>79633.268937401313</v>
      </c>
    </row>
    <row r="104" spans="1:13" ht="14.4" customHeight="1" x14ac:dyDescent="0.3">
      <c r="A104" s="660" t="s">
        <v>591</v>
      </c>
      <c r="B104" s="661" t="s">
        <v>4489</v>
      </c>
      <c r="C104" s="661" t="s">
        <v>657</v>
      </c>
      <c r="D104" s="661" t="s">
        <v>4491</v>
      </c>
      <c r="E104" s="661" t="s">
        <v>4492</v>
      </c>
      <c r="F104" s="664">
        <v>10.898759699999999</v>
      </c>
      <c r="G104" s="664">
        <v>844.43538498449982</v>
      </c>
      <c r="H104" s="677">
        <v>1</v>
      </c>
      <c r="I104" s="664"/>
      <c r="J104" s="664"/>
      <c r="K104" s="677">
        <v>0</v>
      </c>
      <c r="L104" s="664">
        <v>10.898759699999999</v>
      </c>
      <c r="M104" s="665">
        <v>844.43538498449982</v>
      </c>
    </row>
    <row r="105" spans="1:13" ht="14.4" customHeight="1" x14ac:dyDescent="0.3">
      <c r="A105" s="660" t="s">
        <v>591</v>
      </c>
      <c r="B105" s="661" t="s">
        <v>4489</v>
      </c>
      <c r="C105" s="661" t="s">
        <v>660</v>
      </c>
      <c r="D105" s="661" t="s">
        <v>4491</v>
      </c>
      <c r="E105" s="661" t="s">
        <v>4493</v>
      </c>
      <c r="F105" s="664">
        <v>22.294582499999997</v>
      </c>
      <c r="G105" s="664">
        <v>2632.5489191807551</v>
      </c>
      <c r="H105" s="677">
        <v>1</v>
      </c>
      <c r="I105" s="664"/>
      <c r="J105" s="664"/>
      <c r="K105" s="677">
        <v>0</v>
      </c>
      <c r="L105" s="664">
        <v>22.294582499999997</v>
      </c>
      <c r="M105" s="665">
        <v>2632.5489191807551</v>
      </c>
    </row>
    <row r="106" spans="1:13" ht="14.4" customHeight="1" x14ac:dyDescent="0.3">
      <c r="A106" s="660" t="s">
        <v>591</v>
      </c>
      <c r="B106" s="661" t="s">
        <v>4489</v>
      </c>
      <c r="C106" s="661" t="s">
        <v>653</v>
      </c>
      <c r="D106" s="661" t="s">
        <v>4491</v>
      </c>
      <c r="E106" s="661" t="s">
        <v>655</v>
      </c>
      <c r="F106" s="664">
        <v>34.281819499999997</v>
      </c>
      <c r="G106" s="664">
        <v>5824.8670703864809</v>
      </c>
      <c r="H106" s="677">
        <v>1</v>
      </c>
      <c r="I106" s="664"/>
      <c r="J106" s="664"/>
      <c r="K106" s="677">
        <v>0</v>
      </c>
      <c r="L106" s="664">
        <v>34.281819499999997</v>
      </c>
      <c r="M106" s="665">
        <v>5824.8670703864809</v>
      </c>
    </row>
    <row r="107" spans="1:13" ht="14.4" customHeight="1" x14ac:dyDescent="0.3">
      <c r="A107" s="660" t="s">
        <v>591</v>
      </c>
      <c r="B107" s="661" t="s">
        <v>4489</v>
      </c>
      <c r="C107" s="661" t="s">
        <v>663</v>
      </c>
      <c r="D107" s="661" t="s">
        <v>4491</v>
      </c>
      <c r="E107" s="661" t="s">
        <v>4494</v>
      </c>
      <c r="F107" s="664">
        <v>16.815594699999998</v>
      </c>
      <c r="G107" s="664">
        <v>6343.8611272428734</v>
      </c>
      <c r="H107" s="677">
        <v>1</v>
      </c>
      <c r="I107" s="664"/>
      <c r="J107" s="664"/>
      <c r="K107" s="677">
        <v>0</v>
      </c>
      <c r="L107" s="664">
        <v>16.815594699999998</v>
      </c>
      <c r="M107" s="665">
        <v>6343.8611272428734</v>
      </c>
    </row>
    <row r="108" spans="1:13" ht="14.4" customHeight="1" x14ac:dyDescent="0.3">
      <c r="A108" s="660" t="s">
        <v>591</v>
      </c>
      <c r="B108" s="661" t="s">
        <v>4495</v>
      </c>
      <c r="C108" s="661" t="s">
        <v>2727</v>
      </c>
      <c r="D108" s="661" t="s">
        <v>2728</v>
      </c>
      <c r="E108" s="661" t="s">
        <v>2729</v>
      </c>
      <c r="F108" s="664"/>
      <c r="G108" s="664"/>
      <c r="H108" s="677">
        <v>0</v>
      </c>
      <c r="I108" s="664">
        <v>11.832041400000001</v>
      </c>
      <c r="J108" s="664">
        <v>7376.4054740242564</v>
      </c>
      <c r="K108" s="677">
        <v>1</v>
      </c>
      <c r="L108" s="664">
        <v>11.832041400000001</v>
      </c>
      <c r="M108" s="665">
        <v>7376.4054740242564</v>
      </c>
    </row>
    <row r="109" spans="1:13" ht="14.4" customHeight="1" x14ac:dyDescent="0.3">
      <c r="A109" s="660" t="s">
        <v>591</v>
      </c>
      <c r="B109" s="661" t="s">
        <v>4495</v>
      </c>
      <c r="C109" s="661" t="s">
        <v>2750</v>
      </c>
      <c r="D109" s="661" t="s">
        <v>2751</v>
      </c>
      <c r="E109" s="661" t="s">
        <v>2752</v>
      </c>
      <c r="F109" s="664"/>
      <c r="G109" s="664"/>
      <c r="H109" s="677">
        <v>0</v>
      </c>
      <c r="I109" s="664">
        <v>5.8422000000000001</v>
      </c>
      <c r="J109" s="664">
        <v>4014.2232064648751</v>
      </c>
      <c r="K109" s="677">
        <v>1</v>
      </c>
      <c r="L109" s="664">
        <v>5.8422000000000001</v>
      </c>
      <c r="M109" s="665">
        <v>4014.2232064648751</v>
      </c>
    </row>
    <row r="110" spans="1:13" ht="14.4" customHeight="1" x14ac:dyDescent="0.3">
      <c r="A110" s="660" t="s">
        <v>591</v>
      </c>
      <c r="B110" s="661" t="s">
        <v>4495</v>
      </c>
      <c r="C110" s="661" t="s">
        <v>2753</v>
      </c>
      <c r="D110" s="661" t="s">
        <v>2754</v>
      </c>
      <c r="E110" s="661" t="s">
        <v>2755</v>
      </c>
      <c r="F110" s="664"/>
      <c r="G110" s="664"/>
      <c r="H110" s="677">
        <v>0</v>
      </c>
      <c r="I110" s="664">
        <v>55.700856999999999</v>
      </c>
      <c r="J110" s="664">
        <v>14971.72280478734</v>
      </c>
      <c r="K110" s="677">
        <v>1</v>
      </c>
      <c r="L110" s="664">
        <v>55.700856999999999</v>
      </c>
      <c r="M110" s="665">
        <v>14971.72280478734</v>
      </c>
    </row>
    <row r="111" spans="1:13" ht="14.4" customHeight="1" x14ac:dyDescent="0.3">
      <c r="A111" s="660" t="s">
        <v>591</v>
      </c>
      <c r="B111" s="661" t="s">
        <v>4496</v>
      </c>
      <c r="C111" s="661" t="s">
        <v>1815</v>
      </c>
      <c r="D111" s="661" t="s">
        <v>1816</v>
      </c>
      <c r="E111" s="661" t="s">
        <v>1817</v>
      </c>
      <c r="F111" s="664"/>
      <c r="G111" s="664"/>
      <c r="H111" s="677">
        <v>0</v>
      </c>
      <c r="I111" s="664">
        <v>10</v>
      </c>
      <c r="J111" s="664">
        <v>17238.5</v>
      </c>
      <c r="K111" s="677">
        <v>1</v>
      </c>
      <c r="L111" s="664">
        <v>10</v>
      </c>
      <c r="M111" s="665">
        <v>17238.5</v>
      </c>
    </row>
    <row r="112" spans="1:13" ht="14.4" customHeight="1" x14ac:dyDescent="0.3">
      <c r="A112" s="660" t="s">
        <v>591</v>
      </c>
      <c r="B112" s="661" t="s">
        <v>4497</v>
      </c>
      <c r="C112" s="661" t="s">
        <v>2625</v>
      </c>
      <c r="D112" s="661" t="s">
        <v>812</v>
      </c>
      <c r="E112" s="661" t="s">
        <v>4498</v>
      </c>
      <c r="F112" s="664"/>
      <c r="G112" s="664"/>
      <c r="H112" s="677">
        <v>0</v>
      </c>
      <c r="I112" s="664">
        <v>2</v>
      </c>
      <c r="J112" s="664">
        <v>148.21999999999997</v>
      </c>
      <c r="K112" s="677">
        <v>1</v>
      </c>
      <c r="L112" s="664">
        <v>2</v>
      </c>
      <c r="M112" s="665">
        <v>148.21999999999997</v>
      </c>
    </row>
    <row r="113" spans="1:13" ht="14.4" customHeight="1" x14ac:dyDescent="0.3">
      <c r="A113" s="660" t="s">
        <v>591</v>
      </c>
      <c r="B113" s="661" t="s">
        <v>4497</v>
      </c>
      <c r="C113" s="661" t="s">
        <v>2460</v>
      </c>
      <c r="D113" s="661" t="s">
        <v>812</v>
      </c>
      <c r="E113" s="661" t="s">
        <v>4499</v>
      </c>
      <c r="F113" s="664"/>
      <c r="G113" s="664"/>
      <c r="H113" s="677">
        <v>0</v>
      </c>
      <c r="I113" s="664">
        <v>6</v>
      </c>
      <c r="J113" s="664">
        <v>784.15844733790448</v>
      </c>
      <c r="K113" s="677">
        <v>1</v>
      </c>
      <c r="L113" s="664">
        <v>6</v>
      </c>
      <c r="M113" s="665">
        <v>784.15844733790448</v>
      </c>
    </row>
    <row r="114" spans="1:13" ht="14.4" customHeight="1" x14ac:dyDescent="0.3">
      <c r="A114" s="660" t="s">
        <v>591</v>
      </c>
      <c r="B114" s="661" t="s">
        <v>4500</v>
      </c>
      <c r="C114" s="661" t="s">
        <v>1268</v>
      </c>
      <c r="D114" s="661" t="s">
        <v>1269</v>
      </c>
      <c r="E114" s="661" t="s">
        <v>1270</v>
      </c>
      <c r="F114" s="664"/>
      <c r="G114" s="664"/>
      <c r="H114" s="677">
        <v>0</v>
      </c>
      <c r="I114" s="664">
        <v>6</v>
      </c>
      <c r="J114" s="664">
        <v>430.29975166836454</v>
      </c>
      <c r="K114" s="677">
        <v>1</v>
      </c>
      <c r="L114" s="664">
        <v>6</v>
      </c>
      <c r="M114" s="665">
        <v>430.29975166836454</v>
      </c>
    </row>
    <row r="115" spans="1:13" ht="14.4" customHeight="1" x14ac:dyDescent="0.3">
      <c r="A115" s="660" t="s">
        <v>591</v>
      </c>
      <c r="B115" s="661" t="s">
        <v>4501</v>
      </c>
      <c r="C115" s="661" t="s">
        <v>2724</v>
      </c>
      <c r="D115" s="661" t="s">
        <v>2725</v>
      </c>
      <c r="E115" s="661" t="s">
        <v>2726</v>
      </c>
      <c r="F115" s="664"/>
      <c r="G115" s="664"/>
      <c r="H115" s="677">
        <v>0</v>
      </c>
      <c r="I115" s="664">
        <v>11</v>
      </c>
      <c r="J115" s="664">
        <v>12401.210000000001</v>
      </c>
      <c r="K115" s="677">
        <v>1</v>
      </c>
      <c r="L115" s="664">
        <v>11</v>
      </c>
      <c r="M115" s="665">
        <v>12401.210000000001</v>
      </c>
    </row>
    <row r="116" spans="1:13" ht="14.4" customHeight="1" x14ac:dyDescent="0.3">
      <c r="A116" s="660" t="s">
        <v>591</v>
      </c>
      <c r="B116" s="661" t="s">
        <v>4501</v>
      </c>
      <c r="C116" s="661" t="s">
        <v>2735</v>
      </c>
      <c r="D116" s="661" t="s">
        <v>2725</v>
      </c>
      <c r="E116" s="661" t="s">
        <v>2736</v>
      </c>
      <c r="F116" s="664"/>
      <c r="G116" s="664"/>
      <c r="H116" s="677">
        <v>0</v>
      </c>
      <c r="I116" s="664">
        <v>3</v>
      </c>
      <c r="J116" s="664">
        <v>7609.11</v>
      </c>
      <c r="K116" s="677">
        <v>1</v>
      </c>
      <c r="L116" s="664">
        <v>3</v>
      </c>
      <c r="M116" s="665">
        <v>7609.11</v>
      </c>
    </row>
    <row r="117" spans="1:13" ht="14.4" customHeight="1" x14ac:dyDescent="0.3">
      <c r="A117" s="660" t="s">
        <v>591</v>
      </c>
      <c r="B117" s="661" t="s">
        <v>4502</v>
      </c>
      <c r="C117" s="661" t="s">
        <v>2488</v>
      </c>
      <c r="D117" s="661" t="s">
        <v>2489</v>
      </c>
      <c r="E117" s="661" t="s">
        <v>2490</v>
      </c>
      <c r="F117" s="664"/>
      <c r="G117" s="664"/>
      <c r="H117" s="677">
        <v>0</v>
      </c>
      <c r="I117" s="664">
        <v>13</v>
      </c>
      <c r="J117" s="664">
        <v>524.22991653104714</v>
      </c>
      <c r="K117" s="677">
        <v>1</v>
      </c>
      <c r="L117" s="664">
        <v>13</v>
      </c>
      <c r="M117" s="665">
        <v>524.22991653104714</v>
      </c>
    </row>
    <row r="118" spans="1:13" ht="14.4" customHeight="1" x14ac:dyDescent="0.3">
      <c r="A118" s="660" t="s">
        <v>591</v>
      </c>
      <c r="B118" s="661" t="s">
        <v>4502</v>
      </c>
      <c r="C118" s="661" t="s">
        <v>2492</v>
      </c>
      <c r="D118" s="661" t="s">
        <v>2493</v>
      </c>
      <c r="E118" s="661" t="s">
        <v>2494</v>
      </c>
      <c r="F118" s="664"/>
      <c r="G118" s="664"/>
      <c r="H118" s="677">
        <v>0</v>
      </c>
      <c r="I118" s="664">
        <v>24</v>
      </c>
      <c r="J118" s="664">
        <v>1472.5504331307163</v>
      </c>
      <c r="K118" s="677">
        <v>1</v>
      </c>
      <c r="L118" s="664">
        <v>24</v>
      </c>
      <c r="M118" s="665">
        <v>1472.5504331307163</v>
      </c>
    </row>
    <row r="119" spans="1:13" ht="14.4" customHeight="1" x14ac:dyDescent="0.3">
      <c r="A119" s="660" t="s">
        <v>591</v>
      </c>
      <c r="B119" s="661" t="s">
        <v>4502</v>
      </c>
      <c r="C119" s="661" t="s">
        <v>2496</v>
      </c>
      <c r="D119" s="661" t="s">
        <v>2497</v>
      </c>
      <c r="E119" s="661" t="s">
        <v>2498</v>
      </c>
      <c r="F119" s="664"/>
      <c r="G119" s="664"/>
      <c r="H119" s="677">
        <v>0</v>
      </c>
      <c r="I119" s="664">
        <v>53</v>
      </c>
      <c r="J119" s="664">
        <v>3116.2363836876902</v>
      </c>
      <c r="K119" s="677">
        <v>1</v>
      </c>
      <c r="L119" s="664">
        <v>53</v>
      </c>
      <c r="M119" s="665">
        <v>3116.2363836876902</v>
      </c>
    </row>
    <row r="120" spans="1:13" ht="14.4" customHeight="1" x14ac:dyDescent="0.3">
      <c r="A120" s="660" t="s">
        <v>591</v>
      </c>
      <c r="B120" s="661" t="s">
        <v>4502</v>
      </c>
      <c r="C120" s="661" t="s">
        <v>2516</v>
      </c>
      <c r="D120" s="661" t="s">
        <v>2517</v>
      </c>
      <c r="E120" s="661" t="s">
        <v>2378</v>
      </c>
      <c r="F120" s="664"/>
      <c r="G120" s="664"/>
      <c r="H120" s="677">
        <v>0</v>
      </c>
      <c r="I120" s="664">
        <v>1</v>
      </c>
      <c r="J120" s="664">
        <v>117.52000000000002</v>
      </c>
      <c r="K120" s="677">
        <v>1</v>
      </c>
      <c r="L120" s="664">
        <v>1</v>
      </c>
      <c r="M120" s="665">
        <v>117.52000000000002</v>
      </c>
    </row>
    <row r="121" spans="1:13" ht="14.4" customHeight="1" x14ac:dyDescent="0.3">
      <c r="A121" s="660" t="s">
        <v>591</v>
      </c>
      <c r="B121" s="661" t="s">
        <v>4502</v>
      </c>
      <c r="C121" s="661" t="s">
        <v>2557</v>
      </c>
      <c r="D121" s="661" t="s">
        <v>2558</v>
      </c>
      <c r="E121" s="661" t="s">
        <v>4503</v>
      </c>
      <c r="F121" s="664"/>
      <c r="G121" s="664"/>
      <c r="H121" s="677">
        <v>0</v>
      </c>
      <c r="I121" s="664">
        <v>7</v>
      </c>
      <c r="J121" s="664">
        <v>860.32957535582341</v>
      </c>
      <c r="K121" s="677">
        <v>1</v>
      </c>
      <c r="L121" s="664">
        <v>7</v>
      </c>
      <c r="M121" s="665">
        <v>860.32957535582341</v>
      </c>
    </row>
    <row r="122" spans="1:13" ht="14.4" customHeight="1" x14ac:dyDescent="0.3">
      <c r="A122" s="660" t="s">
        <v>591</v>
      </c>
      <c r="B122" s="661" t="s">
        <v>4502</v>
      </c>
      <c r="C122" s="661" t="s">
        <v>2694</v>
      </c>
      <c r="D122" s="661" t="s">
        <v>2695</v>
      </c>
      <c r="E122" s="661" t="s">
        <v>2696</v>
      </c>
      <c r="F122" s="664"/>
      <c r="G122" s="664"/>
      <c r="H122" s="677">
        <v>0</v>
      </c>
      <c r="I122" s="664">
        <v>1</v>
      </c>
      <c r="J122" s="664">
        <v>254.5199999999999</v>
      </c>
      <c r="K122" s="677">
        <v>1</v>
      </c>
      <c r="L122" s="664">
        <v>1</v>
      </c>
      <c r="M122" s="665">
        <v>254.5199999999999</v>
      </c>
    </row>
    <row r="123" spans="1:13" ht="14.4" customHeight="1" x14ac:dyDescent="0.3">
      <c r="A123" s="660" t="s">
        <v>591</v>
      </c>
      <c r="B123" s="661" t="s">
        <v>4504</v>
      </c>
      <c r="C123" s="661" t="s">
        <v>2779</v>
      </c>
      <c r="D123" s="661" t="s">
        <v>2780</v>
      </c>
      <c r="E123" s="661" t="s">
        <v>2781</v>
      </c>
      <c r="F123" s="664"/>
      <c r="G123" s="664"/>
      <c r="H123" s="677">
        <v>0</v>
      </c>
      <c r="I123" s="664">
        <v>7</v>
      </c>
      <c r="J123" s="664">
        <v>1844.5100000000002</v>
      </c>
      <c r="K123" s="677">
        <v>1</v>
      </c>
      <c r="L123" s="664">
        <v>7</v>
      </c>
      <c r="M123" s="665">
        <v>1844.5100000000002</v>
      </c>
    </row>
    <row r="124" spans="1:13" ht="14.4" customHeight="1" x14ac:dyDescent="0.3">
      <c r="A124" s="660" t="s">
        <v>591</v>
      </c>
      <c r="B124" s="661" t="s">
        <v>4504</v>
      </c>
      <c r="C124" s="661" t="s">
        <v>640</v>
      </c>
      <c r="D124" s="661" t="s">
        <v>641</v>
      </c>
      <c r="E124" s="661" t="s">
        <v>4505</v>
      </c>
      <c r="F124" s="664">
        <v>1</v>
      </c>
      <c r="G124" s="664">
        <v>224.83999999999997</v>
      </c>
      <c r="H124" s="677">
        <v>1</v>
      </c>
      <c r="I124" s="664"/>
      <c r="J124" s="664"/>
      <c r="K124" s="677">
        <v>0</v>
      </c>
      <c r="L124" s="664">
        <v>1</v>
      </c>
      <c r="M124" s="665">
        <v>224.83999999999997</v>
      </c>
    </row>
    <row r="125" spans="1:13" ht="14.4" customHeight="1" x14ac:dyDescent="0.3">
      <c r="A125" s="660" t="s">
        <v>591</v>
      </c>
      <c r="B125" s="661" t="s">
        <v>4504</v>
      </c>
      <c r="C125" s="661" t="s">
        <v>2783</v>
      </c>
      <c r="D125" s="661" t="s">
        <v>641</v>
      </c>
      <c r="E125" s="661" t="s">
        <v>4506</v>
      </c>
      <c r="F125" s="664"/>
      <c r="G125" s="664"/>
      <c r="H125" s="677">
        <v>0</v>
      </c>
      <c r="I125" s="664">
        <v>4</v>
      </c>
      <c r="J125" s="664">
        <v>407.67751849899298</v>
      </c>
      <c r="K125" s="677">
        <v>1</v>
      </c>
      <c r="L125" s="664">
        <v>4</v>
      </c>
      <c r="M125" s="665">
        <v>407.67751849899298</v>
      </c>
    </row>
    <row r="126" spans="1:13" ht="14.4" customHeight="1" x14ac:dyDescent="0.3">
      <c r="A126" s="660" t="s">
        <v>591</v>
      </c>
      <c r="B126" s="661" t="s">
        <v>4504</v>
      </c>
      <c r="C126" s="661" t="s">
        <v>2786</v>
      </c>
      <c r="D126" s="661" t="s">
        <v>2787</v>
      </c>
      <c r="E126" s="661" t="s">
        <v>4507</v>
      </c>
      <c r="F126" s="664"/>
      <c r="G126" s="664"/>
      <c r="H126" s="677">
        <v>0</v>
      </c>
      <c r="I126" s="664">
        <v>4</v>
      </c>
      <c r="J126" s="664">
        <v>898.9200000000003</v>
      </c>
      <c r="K126" s="677">
        <v>1</v>
      </c>
      <c r="L126" s="664">
        <v>4</v>
      </c>
      <c r="M126" s="665">
        <v>898.9200000000003</v>
      </c>
    </row>
    <row r="127" spans="1:13" ht="14.4" customHeight="1" x14ac:dyDescent="0.3">
      <c r="A127" s="660" t="s">
        <v>591</v>
      </c>
      <c r="B127" s="661" t="s">
        <v>4508</v>
      </c>
      <c r="C127" s="661" t="s">
        <v>2574</v>
      </c>
      <c r="D127" s="661" t="s">
        <v>4509</v>
      </c>
      <c r="E127" s="661" t="s">
        <v>4510</v>
      </c>
      <c r="F127" s="664"/>
      <c r="G127" s="664"/>
      <c r="H127" s="677">
        <v>0</v>
      </c>
      <c r="I127" s="664">
        <v>2</v>
      </c>
      <c r="J127" s="664">
        <v>675.6</v>
      </c>
      <c r="K127" s="677">
        <v>1</v>
      </c>
      <c r="L127" s="664">
        <v>2</v>
      </c>
      <c r="M127" s="665">
        <v>675.6</v>
      </c>
    </row>
    <row r="128" spans="1:13" ht="14.4" customHeight="1" x14ac:dyDescent="0.3">
      <c r="A128" s="660" t="s">
        <v>591</v>
      </c>
      <c r="B128" s="661" t="s">
        <v>4508</v>
      </c>
      <c r="C128" s="661" t="s">
        <v>2764</v>
      </c>
      <c r="D128" s="661" t="s">
        <v>3902</v>
      </c>
      <c r="E128" s="661" t="s">
        <v>3903</v>
      </c>
      <c r="F128" s="664"/>
      <c r="G128" s="664"/>
      <c r="H128" s="677">
        <v>0</v>
      </c>
      <c r="I128" s="664">
        <v>3</v>
      </c>
      <c r="J128" s="664">
        <v>1149.7520783228083</v>
      </c>
      <c r="K128" s="677">
        <v>1</v>
      </c>
      <c r="L128" s="664">
        <v>3</v>
      </c>
      <c r="M128" s="665">
        <v>1149.7520783228083</v>
      </c>
    </row>
    <row r="129" spans="1:13" ht="14.4" customHeight="1" x14ac:dyDescent="0.3">
      <c r="A129" s="660" t="s">
        <v>591</v>
      </c>
      <c r="B129" s="661" t="s">
        <v>4511</v>
      </c>
      <c r="C129" s="661" t="s">
        <v>2745</v>
      </c>
      <c r="D129" s="661" t="s">
        <v>2746</v>
      </c>
      <c r="E129" s="661" t="s">
        <v>2747</v>
      </c>
      <c r="F129" s="664"/>
      <c r="G129" s="664"/>
      <c r="H129" s="677">
        <v>0</v>
      </c>
      <c r="I129" s="664">
        <v>2</v>
      </c>
      <c r="J129" s="664">
        <v>461.98</v>
      </c>
      <c r="K129" s="677">
        <v>1</v>
      </c>
      <c r="L129" s="664">
        <v>2</v>
      </c>
      <c r="M129" s="665">
        <v>461.98</v>
      </c>
    </row>
    <row r="130" spans="1:13" ht="14.4" customHeight="1" x14ac:dyDescent="0.3">
      <c r="A130" s="660" t="s">
        <v>591</v>
      </c>
      <c r="B130" s="661" t="s">
        <v>4511</v>
      </c>
      <c r="C130" s="661" t="s">
        <v>2760</v>
      </c>
      <c r="D130" s="661" t="s">
        <v>2761</v>
      </c>
      <c r="E130" s="661" t="s">
        <v>2762</v>
      </c>
      <c r="F130" s="664"/>
      <c r="G130" s="664"/>
      <c r="H130" s="677">
        <v>0</v>
      </c>
      <c r="I130" s="664">
        <v>1</v>
      </c>
      <c r="J130" s="664">
        <v>476.45005592306268</v>
      </c>
      <c r="K130" s="677">
        <v>1</v>
      </c>
      <c r="L130" s="664">
        <v>1</v>
      </c>
      <c r="M130" s="665">
        <v>476.45005592306268</v>
      </c>
    </row>
    <row r="131" spans="1:13" ht="14.4" customHeight="1" x14ac:dyDescent="0.3">
      <c r="A131" s="660" t="s">
        <v>591</v>
      </c>
      <c r="B131" s="661" t="s">
        <v>4511</v>
      </c>
      <c r="C131" s="661" t="s">
        <v>644</v>
      </c>
      <c r="D131" s="661" t="s">
        <v>645</v>
      </c>
      <c r="E131" s="661" t="s">
        <v>4512</v>
      </c>
      <c r="F131" s="664">
        <v>1</v>
      </c>
      <c r="G131" s="664">
        <v>997.44</v>
      </c>
      <c r="H131" s="677">
        <v>1</v>
      </c>
      <c r="I131" s="664"/>
      <c r="J131" s="664"/>
      <c r="K131" s="677">
        <v>0</v>
      </c>
      <c r="L131" s="664">
        <v>1</v>
      </c>
      <c r="M131" s="665">
        <v>997.44</v>
      </c>
    </row>
    <row r="132" spans="1:13" ht="14.4" customHeight="1" x14ac:dyDescent="0.3">
      <c r="A132" s="660" t="s">
        <v>591</v>
      </c>
      <c r="B132" s="661" t="s">
        <v>4513</v>
      </c>
      <c r="C132" s="661" t="s">
        <v>2635</v>
      </c>
      <c r="D132" s="661" t="s">
        <v>2636</v>
      </c>
      <c r="E132" s="661" t="s">
        <v>4514</v>
      </c>
      <c r="F132" s="664"/>
      <c r="G132" s="664"/>
      <c r="H132" s="677">
        <v>0</v>
      </c>
      <c r="I132" s="664">
        <v>3</v>
      </c>
      <c r="J132" s="664">
        <v>749.8529291788476</v>
      </c>
      <c r="K132" s="677">
        <v>1</v>
      </c>
      <c r="L132" s="664">
        <v>3</v>
      </c>
      <c r="M132" s="665">
        <v>749.8529291788476</v>
      </c>
    </row>
    <row r="133" spans="1:13" ht="14.4" customHeight="1" x14ac:dyDescent="0.3">
      <c r="A133" s="660" t="s">
        <v>591</v>
      </c>
      <c r="B133" s="661" t="s">
        <v>4513</v>
      </c>
      <c r="C133" s="661" t="s">
        <v>2720</v>
      </c>
      <c r="D133" s="661" t="s">
        <v>2721</v>
      </c>
      <c r="E133" s="661" t="s">
        <v>4515</v>
      </c>
      <c r="F133" s="664"/>
      <c r="G133" s="664"/>
      <c r="H133" s="677">
        <v>0</v>
      </c>
      <c r="I133" s="664">
        <v>2</v>
      </c>
      <c r="J133" s="664">
        <v>2854.2805984374345</v>
      </c>
      <c r="K133" s="677">
        <v>1</v>
      </c>
      <c r="L133" s="664">
        <v>2</v>
      </c>
      <c r="M133" s="665">
        <v>2854.2805984374345</v>
      </c>
    </row>
    <row r="134" spans="1:13" ht="14.4" customHeight="1" x14ac:dyDescent="0.3">
      <c r="A134" s="660" t="s">
        <v>591</v>
      </c>
      <c r="B134" s="661" t="s">
        <v>4516</v>
      </c>
      <c r="C134" s="661" t="s">
        <v>647</v>
      </c>
      <c r="D134" s="661" t="s">
        <v>648</v>
      </c>
      <c r="E134" s="661" t="s">
        <v>649</v>
      </c>
      <c r="F134" s="664">
        <v>1</v>
      </c>
      <c r="G134" s="664">
        <v>115.679996288284</v>
      </c>
      <c r="H134" s="677">
        <v>1</v>
      </c>
      <c r="I134" s="664"/>
      <c r="J134" s="664"/>
      <c r="K134" s="677">
        <v>0</v>
      </c>
      <c r="L134" s="664">
        <v>1</v>
      </c>
      <c r="M134" s="665">
        <v>115.679996288284</v>
      </c>
    </row>
    <row r="135" spans="1:13" ht="14.4" customHeight="1" x14ac:dyDescent="0.3">
      <c r="A135" s="660" t="s">
        <v>591</v>
      </c>
      <c r="B135" s="661" t="s">
        <v>4517</v>
      </c>
      <c r="C135" s="661" t="s">
        <v>2772</v>
      </c>
      <c r="D135" s="661" t="s">
        <v>4518</v>
      </c>
      <c r="E135" s="661" t="s">
        <v>4519</v>
      </c>
      <c r="F135" s="664"/>
      <c r="G135" s="664"/>
      <c r="H135" s="677">
        <v>0</v>
      </c>
      <c r="I135" s="664">
        <v>4</v>
      </c>
      <c r="J135" s="664">
        <v>656.18</v>
      </c>
      <c r="K135" s="677">
        <v>1</v>
      </c>
      <c r="L135" s="664">
        <v>4</v>
      </c>
      <c r="M135" s="665">
        <v>656.18</v>
      </c>
    </row>
    <row r="136" spans="1:13" ht="14.4" customHeight="1" x14ac:dyDescent="0.3">
      <c r="A136" s="660" t="s">
        <v>591</v>
      </c>
      <c r="B136" s="661" t="s">
        <v>4517</v>
      </c>
      <c r="C136" s="661" t="s">
        <v>2578</v>
      </c>
      <c r="D136" s="661" t="s">
        <v>4520</v>
      </c>
      <c r="E136" s="661" t="s">
        <v>4521</v>
      </c>
      <c r="F136" s="664"/>
      <c r="G136" s="664"/>
      <c r="H136" s="677">
        <v>0</v>
      </c>
      <c r="I136" s="664">
        <v>4</v>
      </c>
      <c r="J136" s="664">
        <v>189.32</v>
      </c>
      <c r="K136" s="677">
        <v>1</v>
      </c>
      <c r="L136" s="664">
        <v>4</v>
      </c>
      <c r="M136" s="665">
        <v>189.32</v>
      </c>
    </row>
    <row r="137" spans="1:13" ht="14.4" customHeight="1" x14ac:dyDescent="0.3">
      <c r="A137" s="660" t="s">
        <v>591</v>
      </c>
      <c r="B137" s="661" t="s">
        <v>4522</v>
      </c>
      <c r="C137" s="661" t="s">
        <v>2628</v>
      </c>
      <c r="D137" s="661" t="s">
        <v>2629</v>
      </c>
      <c r="E137" s="661" t="s">
        <v>4523</v>
      </c>
      <c r="F137" s="664"/>
      <c r="G137" s="664"/>
      <c r="H137" s="677">
        <v>0</v>
      </c>
      <c r="I137" s="664">
        <v>17</v>
      </c>
      <c r="J137" s="664">
        <v>1578.5401520825426</v>
      </c>
      <c r="K137" s="677">
        <v>1</v>
      </c>
      <c r="L137" s="664">
        <v>17</v>
      </c>
      <c r="M137" s="665">
        <v>1578.5401520825426</v>
      </c>
    </row>
    <row r="138" spans="1:13" ht="14.4" customHeight="1" x14ac:dyDescent="0.3">
      <c r="A138" s="660" t="s">
        <v>591</v>
      </c>
      <c r="B138" s="661" t="s">
        <v>4522</v>
      </c>
      <c r="C138" s="661" t="s">
        <v>2705</v>
      </c>
      <c r="D138" s="661" t="s">
        <v>2475</v>
      </c>
      <c r="E138" s="661" t="s">
        <v>4524</v>
      </c>
      <c r="F138" s="664"/>
      <c r="G138" s="664"/>
      <c r="H138" s="677">
        <v>0</v>
      </c>
      <c r="I138" s="664">
        <v>12</v>
      </c>
      <c r="J138" s="664">
        <v>1947.6841861461435</v>
      </c>
      <c r="K138" s="677">
        <v>1</v>
      </c>
      <c r="L138" s="664">
        <v>12</v>
      </c>
      <c r="M138" s="665">
        <v>1947.6841861461435</v>
      </c>
    </row>
    <row r="139" spans="1:13" ht="14.4" customHeight="1" x14ac:dyDescent="0.3">
      <c r="A139" s="660" t="s">
        <v>591</v>
      </c>
      <c r="B139" s="661" t="s">
        <v>4522</v>
      </c>
      <c r="C139" s="661" t="s">
        <v>2474</v>
      </c>
      <c r="D139" s="661" t="s">
        <v>2475</v>
      </c>
      <c r="E139" s="661" t="s">
        <v>4525</v>
      </c>
      <c r="F139" s="664"/>
      <c r="G139" s="664"/>
      <c r="H139" s="677">
        <v>0</v>
      </c>
      <c r="I139" s="664">
        <v>7</v>
      </c>
      <c r="J139" s="664">
        <v>1818.54</v>
      </c>
      <c r="K139" s="677">
        <v>1</v>
      </c>
      <c r="L139" s="664">
        <v>7</v>
      </c>
      <c r="M139" s="665">
        <v>1818.54</v>
      </c>
    </row>
    <row r="140" spans="1:13" ht="14.4" customHeight="1" x14ac:dyDescent="0.3">
      <c r="A140" s="660" t="s">
        <v>591</v>
      </c>
      <c r="B140" s="661" t="s">
        <v>4526</v>
      </c>
      <c r="C140" s="661" t="s">
        <v>2610</v>
      </c>
      <c r="D140" s="661" t="s">
        <v>2611</v>
      </c>
      <c r="E140" s="661" t="s">
        <v>2612</v>
      </c>
      <c r="F140" s="664"/>
      <c r="G140" s="664"/>
      <c r="H140" s="677">
        <v>0</v>
      </c>
      <c r="I140" s="664">
        <v>4</v>
      </c>
      <c r="J140" s="664">
        <v>1027.178889217392</v>
      </c>
      <c r="K140" s="677">
        <v>1</v>
      </c>
      <c r="L140" s="664">
        <v>4</v>
      </c>
      <c r="M140" s="665">
        <v>1027.178889217392</v>
      </c>
    </row>
    <row r="141" spans="1:13" ht="14.4" customHeight="1" x14ac:dyDescent="0.3">
      <c r="A141" s="660" t="s">
        <v>591</v>
      </c>
      <c r="B141" s="661" t="s">
        <v>4526</v>
      </c>
      <c r="C141" s="661" t="s">
        <v>2708</v>
      </c>
      <c r="D141" s="661" t="s">
        <v>4527</v>
      </c>
      <c r="E141" s="661" t="s">
        <v>4235</v>
      </c>
      <c r="F141" s="664"/>
      <c r="G141" s="664"/>
      <c r="H141" s="677">
        <v>0</v>
      </c>
      <c r="I141" s="664">
        <v>2</v>
      </c>
      <c r="J141" s="664">
        <v>193.1001104679373</v>
      </c>
      <c r="K141" s="677">
        <v>1</v>
      </c>
      <c r="L141" s="664">
        <v>2</v>
      </c>
      <c r="M141" s="665">
        <v>193.1001104679373</v>
      </c>
    </row>
    <row r="142" spans="1:13" ht="14.4" customHeight="1" x14ac:dyDescent="0.3">
      <c r="A142" s="660" t="s">
        <v>591</v>
      </c>
      <c r="B142" s="661" t="s">
        <v>4528</v>
      </c>
      <c r="C142" s="661" t="s">
        <v>2675</v>
      </c>
      <c r="D142" s="661" t="s">
        <v>2676</v>
      </c>
      <c r="E142" s="661" t="s">
        <v>1229</v>
      </c>
      <c r="F142" s="664"/>
      <c r="G142" s="664"/>
      <c r="H142" s="677">
        <v>0</v>
      </c>
      <c r="I142" s="664">
        <v>3</v>
      </c>
      <c r="J142" s="664">
        <v>124.13995000444382</v>
      </c>
      <c r="K142" s="677">
        <v>1</v>
      </c>
      <c r="L142" s="664">
        <v>3</v>
      </c>
      <c r="M142" s="665">
        <v>124.13995000444382</v>
      </c>
    </row>
    <row r="143" spans="1:13" ht="14.4" customHeight="1" x14ac:dyDescent="0.3">
      <c r="A143" s="660" t="s">
        <v>591</v>
      </c>
      <c r="B143" s="661" t="s">
        <v>4529</v>
      </c>
      <c r="C143" s="661" t="s">
        <v>636</v>
      </c>
      <c r="D143" s="661" t="s">
        <v>637</v>
      </c>
      <c r="E143" s="661" t="s">
        <v>638</v>
      </c>
      <c r="F143" s="664">
        <v>9</v>
      </c>
      <c r="G143" s="664">
        <v>942.1500000000002</v>
      </c>
      <c r="H143" s="677">
        <v>1</v>
      </c>
      <c r="I143" s="664"/>
      <c r="J143" s="664"/>
      <c r="K143" s="677">
        <v>0</v>
      </c>
      <c r="L143" s="664">
        <v>9</v>
      </c>
      <c r="M143" s="665">
        <v>942.1500000000002</v>
      </c>
    </row>
    <row r="144" spans="1:13" ht="14.4" customHeight="1" x14ac:dyDescent="0.3">
      <c r="A144" s="660" t="s">
        <v>591</v>
      </c>
      <c r="B144" s="661" t="s">
        <v>4529</v>
      </c>
      <c r="C144" s="661" t="s">
        <v>2711</v>
      </c>
      <c r="D144" s="661" t="s">
        <v>637</v>
      </c>
      <c r="E144" s="661" t="s">
        <v>2712</v>
      </c>
      <c r="F144" s="664"/>
      <c r="G144" s="664"/>
      <c r="H144" s="677">
        <v>0</v>
      </c>
      <c r="I144" s="664">
        <v>1</v>
      </c>
      <c r="J144" s="664">
        <v>318.32000000000005</v>
      </c>
      <c r="K144" s="677">
        <v>1</v>
      </c>
      <c r="L144" s="664">
        <v>1</v>
      </c>
      <c r="M144" s="665">
        <v>318.32000000000005</v>
      </c>
    </row>
    <row r="145" spans="1:13" ht="14.4" customHeight="1" x14ac:dyDescent="0.3">
      <c r="A145" s="660" t="s">
        <v>591</v>
      </c>
      <c r="B145" s="661" t="s">
        <v>4530</v>
      </c>
      <c r="C145" s="661" t="s">
        <v>2744</v>
      </c>
      <c r="D145" s="661" t="s">
        <v>2450</v>
      </c>
      <c r="E145" s="661" t="s">
        <v>4531</v>
      </c>
      <c r="F145" s="664"/>
      <c r="G145" s="664"/>
      <c r="H145" s="677">
        <v>0</v>
      </c>
      <c r="I145" s="664">
        <v>2</v>
      </c>
      <c r="J145" s="664">
        <v>301.87879334541202</v>
      </c>
      <c r="K145" s="677">
        <v>1</v>
      </c>
      <c r="L145" s="664">
        <v>2</v>
      </c>
      <c r="M145" s="665">
        <v>301.87879334541202</v>
      </c>
    </row>
    <row r="146" spans="1:13" ht="14.4" customHeight="1" x14ac:dyDescent="0.3">
      <c r="A146" s="660" t="s">
        <v>591</v>
      </c>
      <c r="B146" s="661" t="s">
        <v>4530</v>
      </c>
      <c r="C146" s="661" t="s">
        <v>2449</v>
      </c>
      <c r="D146" s="661" t="s">
        <v>2450</v>
      </c>
      <c r="E146" s="661" t="s">
        <v>4532</v>
      </c>
      <c r="F146" s="664"/>
      <c r="G146" s="664"/>
      <c r="H146" s="677">
        <v>0</v>
      </c>
      <c r="I146" s="664">
        <v>3</v>
      </c>
      <c r="J146" s="664">
        <v>320.54859911721002</v>
      </c>
      <c r="K146" s="677">
        <v>1</v>
      </c>
      <c r="L146" s="664">
        <v>3</v>
      </c>
      <c r="M146" s="665">
        <v>320.54859911721002</v>
      </c>
    </row>
    <row r="147" spans="1:13" ht="14.4" customHeight="1" x14ac:dyDescent="0.3">
      <c r="A147" s="660" t="s">
        <v>591</v>
      </c>
      <c r="B147" s="661" t="s">
        <v>4533</v>
      </c>
      <c r="C147" s="661" t="s">
        <v>2570</v>
      </c>
      <c r="D147" s="661" t="s">
        <v>2571</v>
      </c>
      <c r="E147" s="661" t="s">
        <v>2572</v>
      </c>
      <c r="F147" s="664"/>
      <c r="G147" s="664"/>
      <c r="H147" s="677">
        <v>0</v>
      </c>
      <c r="I147" s="664">
        <v>1</v>
      </c>
      <c r="J147" s="664">
        <v>122.02946045767493</v>
      </c>
      <c r="K147" s="677">
        <v>1</v>
      </c>
      <c r="L147" s="664">
        <v>1</v>
      </c>
      <c r="M147" s="665">
        <v>122.02946045767493</v>
      </c>
    </row>
    <row r="148" spans="1:13" ht="14.4" customHeight="1" x14ac:dyDescent="0.3">
      <c r="A148" s="660" t="s">
        <v>591</v>
      </c>
      <c r="B148" s="661" t="s">
        <v>4534</v>
      </c>
      <c r="C148" s="661" t="s">
        <v>2639</v>
      </c>
      <c r="D148" s="661" t="s">
        <v>2640</v>
      </c>
      <c r="E148" s="661" t="s">
        <v>4535</v>
      </c>
      <c r="F148" s="664"/>
      <c r="G148" s="664"/>
      <c r="H148" s="677">
        <v>0</v>
      </c>
      <c r="I148" s="664">
        <v>3</v>
      </c>
      <c r="J148" s="664">
        <v>157.75039317158124</v>
      </c>
      <c r="K148" s="677">
        <v>1</v>
      </c>
      <c r="L148" s="664">
        <v>3</v>
      </c>
      <c r="M148" s="665">
        <v>157.75039317158124</v>
      </c>
    </row>
    <row r="149" spans="1:13" ht="14.4" customHeight="1" x14ac:dyDescent="0.3">
      <c r="A149" s="660" t="s">
        <v>591</v>
      </c>
      <c r="B149" s="661" t="s">
        <v>4536</v>
      </c>
      <c r="C149" s="661" t="s">
        <v>2646</v>
      </c>
      <c r="D149" s="661" t="s">
        <v>2647</v>
      </c>
      <c r="E149" s="661" t="s">
        <v>4537</v>
      </c>
      <c r="F149" s="664"/>
      <c r="G149" s="664"/>
      <c r="H149" s="677">
        <v>0</v>
      </c>
      <c r="I149" s="664">
        <v>1</v>
      </c>
      <c r="J149" s="664">
        <v>869.27000000000032</v>
      </c>
      <c r="K149" s="677">
        <v>1</v>
      </c>
      <c r="L149" s="664">
        <v>1</v>
      </c>
      <c r="M149" s="665">
        <v>869.27000000000032</v>
      </c>
    </row>
    <row r="150" spans="1:13" ht="14.4" customHeight="1" x14ac:dyDescent="0.3">
      <c r="A150" s="660" t="s">
        <v>591</v>
      </c>
      <c r="B150" s="661" t="s">
        <v>4538</v>
      </c>
      <c r="C150" s="661" t="s">
        <v>2452</v>
      </c>
      <c r="D150" s="661" t="s">
        <v>2453</v>
      </c>
      <c r="E150" s="661" t="s">
        <v>4539</v>
      </c>
      <c r="F150" s="664"/>
      <c r="G150" s="664"/>
      <c r="H150" s="677">
        <v>0</v>
      </c>
      <c r="I150" s="664">
        <v>29</v>
      </c>
      <c r="J150" s="664">
        <v>6478.5803307822562</v>
      </c>
      <c r="K150" s="677">
        <v>1</v>
      </c>
      <c r="L150" s="664">
        <v>29</v>
      </c>
      <c r="M150" s="665">
        <v>6478.5803307822562</v>
      </c>
    </row>
    <row r="151" spans="1:13" ht="14.4" customHeight="1" x14ac:dyDescent="0.3">
      <c r="A151" s="660" t="s">
        <v>591</v>
      </c>
      <c r="B151" s="661" t="s">
        <v>4538</v>
      </c>
      <c r="C151" s="661" t="s">
        <v>2568</v>
      </c>
      <c r="D151" s="661" t="s">
        <v>2453</v>
      </c>
      <c r="E151" s="661" t="s">
        <v>1229</v>
      </c>
      <c r="F151" s="664"/>
      <c r="G151" s="664"/>
      <c r="H151" s="677">
        <v>0</v>
      </c>
      <c r="I151" s="664">
        <v>16</v>
      </c>
      <c r="J151" s="664">
        <v>1684.9999999999995</v>
      </c>
      <c r="K151" s="677">
        <v>1</v>
      </c>
      <c r="L151" s="664">
        <v>16</v>
      </c>
      <c r="M151" s="665">
        <v>1684.9999999999995</v>
      </c>
    </row>
    <row r="152" spans="1:13" ht="14.4" customHeight="1" x14ac:dyDescent="0.3">
      <c r="A152" s="660" t="s">
        <v>591</v>
      </c>
      <c r="B152" s="661" t="s">
        <v>4538</v>
      </c>
      <c r="C152" s="661" t="s">
        <v>2682</v>
      </c>
      <c r="D152" s="661" t="s">
        <v>2453</v>
      </c>
      <c r="E152" s="661" t="s">
        <v>2683</v>
      </c>
      <c r="F152" s="664"/>
      <c r="G152" s="664"/>
      <c r="H152" s="677">
        <v>0</v>
      </c>
      <c r="I152" s="664">
        <v>17</v>
      </c>
      <c r="J152" s="664">
        <v>4678.5568239265867</v>
      </c>
      <c r="K152" s="677">
        <v>1</v>
      </c>
      <c r="L152" s="664">
        <v>17</v>
      </c>
      <c r="M152" s="665">
        <v>4678.5568239265867</v>
      </c>
    </row>
    <row r="153" spans="1:13" ht="14.4" customHeight="1" x14ac:dyDescent="0.3">
      <c r="A153" s="660" t="s">
        <v>591</v>
      </c>
      <c r="B153" s="661" t="s">
        <v>4540</v>
      </c>
      <c r="C153" s="661" t="s">
        <v>2597</v>
      </c>
      <c r="D153" s="661" t="s">
        <v>2598</v>
      </c>
      <c r="E153" s="661" t="s">
        <v>1225</v>
      </c>
      <c r="F153" s="664"/>
      <c r="G153" s="664"/>
      <c r="H153" s="677">
        <v>0</v>
      </c>
      <c r="I153" s="664">
        <v>1</v>
      </c>
      <c r="J153" s="664">
        <v>89.25</v>
      </c>
      <c r="K153" s="677">
        <v>1</v>
      </c>
      <c r="L153" s="664">
        <v>1</v>
      </c>
      <c r="M153" s="665">
        <v>89.25</v>
      </c>
    </row>
    <row r="154" spans="1:13" ht="14.4" customHeight="1" x14ac:dyDescent="0.3">
      <c r="A154" s="660" t="s">
        <v>591</v>
      </c>
      <c r="B154" s="661" t="s">
        <v>4541</v>
      </c>
      <c r="C154" s="661" t="s">
        <v>2325</v>
      </c>
      <c r="D154" s="661" t="s">
        <v>2318</v>
      </c>
      <c r="E154" s="661" t="s">
        <v>4542</v>
      </c>
      <c r="F154" s="664"/>
      <c r="G154" s="664"/>
      <c r="H154" s="677">
        <v>0</v>
      </c>
      <c r="I154" s="664">
        <v>4</v>
      </c>
      <c r="J154" s="664">
        <v>920.51001409571359</v>
      </c>
      <c r="K154" s="677">
        <v>1</v>
      </c>
      <c r="L154" s="664">
        <v>4</v>
      </c>
      <c r="M154" s="665">
        <v>920.51001409571359</v>
      </c>
    </row>
    <row r="155" spans="1:13" ht="14.4" customHeight="1" x14ac:dyDescent="0.3">
      <c r="A155" s="660" t="s">
        <v>591</v>
      </c>
      <c r="B155" s="661" t="s">
        <v>4543</v>
      </c>
      <c r="C155" s="661" t="s">
        <v>2028</v>
      </c>
      <c r="D155" s="661" t="s">
        <v>2029</v>
      </c>
      <c r="E155" s="661" t="s">
        <v>2030</v>
      </c>
      <c r="F155" s="664"/>
      <c r="G155" s="664"/>
      <c r="H155" s="677">
        <v>0</v>
      </c>
      <c r="I155" s="664">
        <v>527.92622219999998</v>
      </c>
      <c r="J155" s="664">
        <v>91363.09140780929</v>
      </c>
      <c r="K155" s="677">
        <v>1</v>
      </c>
      <c r="L155" s="664">
        <v>527.92622219999998</v>
      </c>
      <c r="M155" s="665">
        <v>91363.09140780929</v>
      </c>
    </row>
    <row r="156" spans="1:13" ht="14.4" customHeight="1" x14ac:dyDescent="0.3">
      <c r="A156" s="660" t="s">
        <v>591</v>
      </c>
      <c r="B156" s="661" t="s">
        <v>4543</v>
      </c>
      <c r="C156" s="661" t="s">
        <v>2167</v>
      </c>
      <c r="D156" s="661" t="s">
        <v>2029</v>
      </c>
      <c r="E156" s="661" t="s">
        <v>2168</v>
      </c>
      <c r="F156" s="664"/>
      <c r="G156" s="664"/>
      <c r="H156" s="677">
        <v>0</v>
      </c>
      <c r="I156" s="664">
        <v>1.0009999999999999</v>
      </c>
      <c r="J156" s="664">
        <v>622.87049589351398</v>
      </c>
      <c r="K156" s="677">
        <v>1</v>
      </c>
      <c r="L156" s="664">
        <v>1.0009999999999999</v>
      </c>
      <c r="M156" s="665">
        <v>622.87049589351398</v>
      </c>
    </row>
    <row r="157" spans="1:13" ht="14.4" customHeight="1" x14ac:dyDescent="0.3">
      <c r="A157" s="660" t="s">
        <v>591</v>
      </c>
      <c r="B157" s="661" t="s">
        <v>4543</v>
      </c>
      <c r="C157" s="661" t="s">
        <v>2246</v>
      </c>
      <c r="D157" s="661" t="s">
        <v>4544</v>
      </c>
      <c r="E157" s="661" t="s">
        <v>4545</v>
      </c>
      <c r="F157" s="664">
        <v>3</v>
      </c>
      <c r="G157" s="664">
        <v>1201.08</v>
      </c>
      <c r="H157" s="677">
        <v>1</v>
      </c>
      <c r="I157" s="664"/>
      <c r="J157" s="664"/>
      <c r="K157" s="677">
        <v>0</v>
      </c>
      <c r="L157" s="664">
        <v>3</v>
      </c>
      <c r="M157" s="665">
        <v>1201.08</v>
      </c>
    </row>
    <row r="158" spans="1:13" ht="14.4" customHeight="1" x14ac:dyDescent="0.3">
      <c r="A158" s="660" t="s">
        <v>591</v>
      </c>
      <c r="B158" s="661" t="s">
        <v>4546</v>
      </c>
      <c r="C158" s="661" t="s">
        <v>2854</v>
      </c>
      <c r="D158" s="661" t="s">
        <v>2797</v>
      </c>
      <c r="E158" s="661" t="s">
        <v>2502</v>
      </c>
      <c r="F158" s="664"/>
      <c r="G158" s="664"/>
      <c r="H158" s="677">
        <v>0</v>
      </c>
      <c r="I158" s="664">
        <v>6</v>
      </c>
      <c r="J158" s="664">
        <v>243.41988600101217</v>
      </c>
      <c r="K158" s="677">
        <v>1</v>
      </c>
      <c r="L158" s="664">
        <v>6</v>
      </c>
      <c r="M158" s="665">
        <v>243.41988600101217</v>
      </c>
    </row>
    <row r="159" spans="1:13" ht="14.4" customHeight="1" x14ac:dyDescent="0.3">
      <c r="A159" s="660" t="s">
        <v>591</v>
      </c>
      <c r="B159" s="661" t="s">
        <v>4546</v>
      </c>
      <c r="C159" s="661" t="s">
        <v>2857</v>
      </c>
      <c r="D159" s="661" t="s">
        <v>4547</v>
      </c>
      <c r="E159" s="661" t="s">
        <v>2502</v>
      </c>
      <c r="F159" s="664"/>
      <c r="G159" s="664"/>
      <c r="H159" s="677">
        <v>0</v>
      </c>
      <c r="I159" s="664">
        <v>78</v>
      </c>
      <c r="J159" s="664">
        <v>3164.4598894483142</v>
      </c>
      <c r="K159" s="677">
        <v>1</v>
      </c>
      <c r="L159" s="664">
        <v>78</v>
      </c>
      <c r="M159" s="665">
        <v>3164.4598894483142</v>
      </c>
    </row>
    <row r="160" spans="1:13" ht="14.4" customHeight="1" x14ac:dyDescent="0.3">
      <c r="A160" s="660" t="s">
        <v>591</v>
      </c>
      <c r="B160" s="661" t="s">
        <v>4546</v>
      </c>
      <c r="C160" s="661" t="s">
        <v>2828</v>
      </c>
      <c r="D160" s="661" t="s">
        <v>2829</v>
      </c>
      <c r="E160" s="661" t="s">
        <v>2502</v>
      </c>
      <c r="F160" s="664"/>
      <c r="G160" s="664"/>
      <c r="H160" s="677">
        <v>0</v>
      </c>
      <c r="I160" s="664">
        <v>14</v>
      </c>
      <c r="J160" s="664">
        <v>570.21996957395015</v>
      </c>
      <c r="K160" s="677">
        <v>1</v>
      </c>
      <c r="L160" s="664">
        <v>14</v>
      </c>
      <c r="M160" s="665">
        <v>570.21996957395015</v>
      </c>
    </row>
    <row r="161" spans="1:13" ht="14.4" customHeight="1" x14ac:dyDescent="0.3">
      <c r="A161" s="660" t="s">
        <v>591</v>
      </c>
      <c r="B161" s="661" t="s">
        <v>4546</v>
      </c>
      <c r="C161" s="661" t="s">
        <v>2831</v>
      </c>
      <c r="D161" s="661" t="s">
        <v>2832</v>
      </c>
      <c r="E161" s="661" t="s">
        <v>2833</v>
      </c>
      <c r="F161" s="664"/>
      <c r="G161" s="664"/>
      <c r="H161" s="677">
        <v>0</v>
      </c>
      <c r="I161" s="664">
        <v>2</v>
      </c>
      <c r="J161" s="664">
        <v>405.72000000000008</v>
      </c>
      <c r="K161" s="677">
        <v>1</v>
      </c>
      <c r="L161" s="664">
        <v>2</v>
      </c>
      <c r="M161" s="665">
        <v>405.72000000000008</v>
      </c>
    </row>
    <row r="162" spans="1:13" ht="14.4" customHeight="1" x14ac:dyDescent="0.3">
      <c r="A162" s="660" t="s">
        <v>591</v>
      </c>
      <c r="B162" s="661" t="s">
        <v>4546</v>
      </c>
      <c r="C162" s="661" t="s">
        <v>2835</v>
      </c>
      <c r="D162" s="661" t="s">
        <v>4548</v>
      </c>
      <c r="E162" s="661" t="s">
        <v>2502</v>
      </c>
      <c r="F162" s="664"/>
      <c r="G162" s="664"/>
      <c r="H162" s="677">
        <v>0</v>
      </c>
      <c r="I162" s="664">
        <v>3</v>
      </c>
      <c r="J162" s="664">
        <v>163.38</v>
      </c>
      <c r="K162" s="677">
        <v>1</v>
      </c>
      <c r="L162" s="664">
        <v>3</v>
      </c>
      <c r="M162" s="665">
        <v>163.38</v>
      </c>
    </row>
    <row r="163" spans="1:13" ht="14.4" customHeight="1" x14ac:dyDescent="0.3">
      <c r="A163" s="660" t="s">
        <v>591</v>
      </c>
      <c r="B163" s="661" t="s">
        <v>4546</v>
      </c>
      <c r="C163" s="661" t="s">
        <v>2838</v>
      </c>
      <c r="D163" s="661" t="s">
        <v>4549</v>
      </c>
      <c r="E163" s="661" t="s">
        <v>2502</v>
      </c>
      <c r="F163" s="664"/>
      <c r="G163" s="664"/>
      <c r="H163" s="677">
        <v>0</v>
      </c>
      <c r="I163" s="664">
        <v>3</v>
      </c>
      <c r="J163" s="664">
        <v>163.38001416795564</v>
      </c>
      <c r="K163" s="677">
        <v>1</v>
      </c>
      <c r="L163" s="664">
        <v>3</v>
      </c>
      <c r="M163" s="665">
        <v>163.38001416795564</v>
      </c>
    </row>
    <row r="164" spans="1:13" ht="14.4" customHeight="1" x14ac:dyDescent="0.3">
      <c r="A164" s="660" t="s">
        <v>591</v>
      </c>
      <c r="B164" s="661" t="s">
        <v>4546</v>
      </c>
      <c r="C164" s="661" t="s">
        <v>2500</v>
      </c>
      <c r="D164" s="661" t="s">
        <v>4550</v>
      </c>
      <c r="E164" s="661" t="s">
        <v>2502</v>
      </c>
      <c r="F164" s="664"/>
      <c r="G164" s="664"/>
      <c r="H164" s="677">
        <v>0</v>
      </c>
      <c r="I164" s="664">
        <v>3</v>
      </c>
      <c r="J164" s="664">
        <v>163.38001416795566</v>
      </c>
      <c r="K164" s="677">
        <v>1</v>
      </c>
      <c r="L164" s="664">
        <v>3</v>
      </c>
      <c r="M164" s="665">
        <v>163.38001416795566</v>
      </c>
    </row>
    <row r="165" spans="1:13" ht="14.4" customHeight="1" x14ac:dyDescent="0.3">
      <c r="A165" s="660" t="s">
        <v>591</v>
      </c>
      <c r="B165" s="661" t="s">
        <v>4546</v>
      </c>
      <c r="C165" s="661" t="s">
        <v>2879</v>
      </c>
      <c r="D165" s="661" t="s">
        <v>2880</v>
      </c>
      <c r="E165" s="661" t="s">
        <v>2842</v>
      </c>
      <c r="F165" s="664"/>
      <c r="G165" s="664"/>
      <c r="H165" s="677">
        <v>0</v>
      </c>
      <c r="I165" s="664">
        <v>5</v>
      </c>
      <c r="J165" s="664">
        <v>896.84999999999991</v>
      </c>
      <c r="K165" s="677">
        <v>1</v>
      </c>
      <c r="L165" s="664">
        <v>5</v>
      </c>
      <c r="M165" s="665">
        <v>896.84999999999991</v>
      </c>
    </row>
    <row r="166" spans="1:13" ht="14.4" customHeight="1" x14ac:dyDescent="0.3">
      <c r="A166" s="660" t="s">
        <v>591</v>
      </c>
      <c r="B166" s="661" t="s">
        <v>4546</v>
      </c>
      <c r="C166" s="661" t="s">
        <v>2876</v>
      </c>
      <c r="D166" s="661" t="s">
        <v>2877</v>
      </c>
      <c r="E166" s="661" t="s">
        <v>2842</v>
      </c>
      <c r="F166" s="664"/>
      <c r="G166" s="664"/>
      <c r="H166" s="677">
        <v>0</v>
      </c>
      <c r="I166" s="664">
        <v>5</v>
      </c>
      <c r="J166" s="664">
        <v>896.84999999999991</v>
      </c>
      <c r="K166" s="677">
        <v>1</v>
      </c>
      <c r="L166" s="664">
        <v>5</v>
      </c>
      <c r="M166" s="665">
        <v>896.84999999999991</v>
      </c>
    </row>
    <row r="167" spans="1:13" ht="14.4" customHeight="1" x14ac:dyDescent="0.3">
      <c r="A167" s="660" t="s">
        <v>591</v>
      </c>
      <c r="B167" s="661" t="s">
        <v>4546</v>
      </c>
      <c r="C167" s="661" t="s">
        <v>2848</v>
      </c>
      <c r="D167" s="661" t="s">
        <v>2849</v>
      </c>
      <c r="E167" s="661" t="s">
        <v>2502</v>
      </c>
      <c r="F167" s="664"/>
      <c r="G167" s="664"/>
      <c r="H167" s="677">
        <v>0</v>
      </c>
      <c r="I167" s="664">
        <v>10</v>
      </c>
      <c r="J167" s="664">
        <v>335.70000000000005</v>
      </c>
      <c r="K167" s="677">
        <v>1</v>
      </c>
      <c r="L167" s="664">
        <v>10</v>
      </c>
      <c r="M167" s="665">
        <v>335.70000000000005</v>
      </c>
    </row>
    <row r="168" spans="1:13" ht="14.4" customHeight="1" x14ac:dyDescent="0.3">
      <c r="A168" s="660" t="s">
        <v>591</v>
      </c>
      <c r="B168" s="661" t="s">
        <v>4546</v>
      </c>
      <c r="C168" s="661" t="s">
        <v>2860</v>
      </c>
      <c r="D168" s="661" t="s">
        <v>2861</v>
      </c>
      <c r="E168" s="661" t="s">
        <v>2502</v>
      </c>
      <c r="F168" s="664"/>
      <c r="G168" s="664"/>
      <c r="H168" s="677">
        <v>0</v>
      </c>
      <c r="I168" s="664">
        <v>54</v>
      </c>
      <c r="J168" s="664">
        <v>2659.5002128524566</v>
      </c>
      <c r="K168" s="677">
        <v>1</v>
      </c>
      <c r="L168" s="664">
        <v>54</v>
      </c>
      <c r="M168" s="665">
        <v>2659.5002128524566</v>
      </c>
    </row>
    <row r="169" spans="1:13" ht="14.4" customHeight="1" x14ac:dyDescent="0.3">
      <c r="A169" s="660" t="s">
        <v>591</v>
      </c>
      <c r="B169" s="661" t="s">
        <v>4546</v>
      </c>
      <c r="C169" s="661" t="s">
        <v>2870</v>
      </c>
      <c r="D169" s="661" t="s">
        <v>2871</v>
      </c>
      <c r="E169" s="661" t="s">
        <v>2502</v>
      </c>
      <c r="F169" s="664"/>
      <c r="G169" s="664"/>
      <c r="H169" s="677">
        <v>0</v>
      </c>
      <c r="I169" s="664">
        <v>49</v>
      </c>
      <c r="J169" s="664">
        <v>2413.2502019421486</v>
      </c>
      <c r="K169" s="677">
        <v>1</v>
      </c>
      <c r="L169" s="664">
        <v>49</v>
      </c>
      <c r="M169" s="665">
        <v>2413.2502019421486</v>
      </c>
    </row>
    <row r="170" spans="1:13" ht="14.4" customHeight="1" x14ac:dyDescent="0.3">
      <c r="A170" s="660" t="s">
        <v>591</v>
      </c>
      <c r="B170" s="661" t="s">
        <v>4546</v>
      </c>
      <c r="C170" s="661" t="s">
        <v>2873</v>
      </c>
      <c r="D170" s="661" t="s">
        <v>2874</v>
      </c>
      <c r="E170" s="661" t="s">
        <v>2502</v>
      </c>
      <c r="F170" s="664"/>
      <c r="G170" s="664"/>
      <c r="H170" s="677">
        <v>0</v>
      </c>
      <c r="I170" s="664">
        <v>89</v>
      </c>
      <c r="J170" s="664">
        <v>4383.2509886233265</v>
      </c>
      <c r="K170" s="677">
        <v>1</v>
      </c>
      <c r="L170" s="664">
        <v>89</v>
      </c>
      <c r="M170" s="665">
        <v>4383.2509886233265</v>
      </c>
    </row>
    <row r="171" spans="1:13" ht="14.4" customHeight="1" x14ac:dyDescent="0.3">
      <c r="A171" s="660" t="s">
        <v>591</v>
      </c>
      <c r="B171" s="661" t="s">
        <v>4546</v>
      </c>
      <c r="C171" s="661" t="s">
        <v>2867</v>
      </c>
      <c r="D171" s="661" t="s">
        <v>4551</v>
      </c>
      <c r="E171" s="661" t="s">
        <v>2502</v>
      </c>
      <c r="F171" s="664"/>
      <c r="G171" s="664"/>
      <c r="H171" s="677">
        <v>0</v>
      </c>
      <c r="I171" s="664">
        <v>15</v>
      </c>
      <c r="J171" s="664">
        <v>608.54972534167223</v>
      </c>
      <c r="K171" s="677">
        <v>1</v>
      </c>
      <c r="L171" s="664">
        <v>15</v>
      </c>
      <c r="M171" s="665">
        <v>608.54972534167223</v>
      </c>
    </row>
    <row r="172" spans="1:13" ht="14.4" customHeight="1" x14ac:dyDescent="0.3">
      <c r="A172" s="660" t="s">
        <v>591</v>
      </c>
      <c r="B172" s="661" t="s">
        <v>4546</v>
      </c>
      <c r="C172" s="661" t="s">
        <v>2840</v>
      </c>
      <c r="D172" s="661" t="s">
        <v>2841</v>
      </c>
      <c r="E172" s="661" t="s">
        <v>2842</v>
      </c>
      <c r="F172" s="664"/>
      <c r="G172" s="664"/>
      <c r="H172" s="677">
        <v>0</v>
      </c>
      <c r="I172" s="664">
        <v>6</v>
      </c>
      <c r="J172" s="664">
        <v>1120.55802505871</v>
      </c>
      <c r="K172" s="677">
        <v>1</v>
      </c>
      <c r="L172" s="664">
        <v>6</v>
      </c>
      <c r="M172" s="665">
        <v>1120.55802505871</v>
      </c>
    </row>
    <row r="173" spans="1:13" ht="14.4" customHeight="1" x14ac:dyDescent="0.3">
      <c r="A173" s="660" t="s">
        <v>591</v>
      </c>
      <c r="B173" s="661" t="s">
        <v>4546</v>
      </c>
      <c r="C173" s="661" t="s">
        <v>2843</v>
      </c>
      <c r="D173" s="661" t="s">
        <v>2844</v>
      </c>
      <c r="E173" s="661" t="s">
        <v>2842</v>
      </c>
      <c r="F173" s="664"/>
      <c r="G173" s="664"/>
      <c r="H173" s="677">
        <v>0</v>
      </c>
      <c r="I173" s="664">
        <v>1</v>
      </c>
      <c r="J173" s="664">
        <v>197.04096319526894</v>
      </c>
      <c r="K173" s="677">
        <v>1</v>
      </c>
      <c r="L173" s="664">
        <v>1</v>
      </c>
      <c r="M173" s="665">
        <v>197.04096319526894</v>
      </c>
    </row>
    <row r="174" spans="1:13" ht="14.4" customHeight="1" x14ac:dyDescent="0.3">
      <c r="A174" s="660" t="s">
        <v>591</v>
      </c>
      <c r="B174" s="661" t="s">
        <v>4546</v>
      </c>
      <c r="C174" s="661" t="s">
        <v>2845</v>
      </c>
      <c r="D174" s="661" t="s">
        <v>2846</v>
      </c>
      <c r="E174" s="661" t="s">
        <v>2842</v>
      </c>
      <c r="F174" s="664"/>
      <c r="G174" s="664"/>
      <c r="H174" s="677">
        <v>0</v>
      </c>
      <c r="I174" s="664">
        <v>6</v>
      </c>
      <c r="J174" s="664">
        <v>1120.5589882539789</v>
      </c>
      <c r="K174" s="677">
        <v>1</v>
      </c>
      <c r="L174" s="664">
        <v>6</v>
      </c>
      <c r="M174" s="665">
        <v>1120.5589882539789</v>
      </c>
    </row>
    <row r="175" spans="1:13" ht="14.4" customHeight="1" x14ac:dyDescent="0.3">
      <c r="A175" s="660" t="s">
        <v>591</v>
      </c>
      <c r="B175" s="661" t="s">
        <v>4546</v>
      </c>
      <c r="C175" s="661" t="s">
        <v>2850</v>
      </c>
      <c r="D175" s="661" t="s">
        <v>2851</v>
      </c>
      <c r="E175" s="661" t="s">
        <v>2852</v>
      </c>
      <c r="F175" s="664"/>
      <c r="G175" s="664"/>
      <c r="H175" s="677">
        <v>0</v>
      </c>
      <c r="I175" s="664">
        <v>11</v>
      </c>
      <c r="J175" s="664">
        <v>1469.6862664055957</v>
      </c>
      <c r="K175" s="677">
        <v>1</v>
      </c>
      <c r="L175" s="664">
        <v>11</v>
      </c>
      <c r="M175" s="665">
        <v>1469.6862664055957</v>
      </c>
    </row>
    <row r="176" spans="1:13" ht="14.4" customHeight="1" x14ac:dyDescent="0.3">
      <c r="A176" s="660" t="s">
        <v>591</v>
      </c>
      <c r="B176" s="661" t="s">
        <v>4546</v>
      </c>
      <c r="C176" s="661" t="s">
        <v>2863</v>
      </c>
      <c r="D176" s="661" t="s">
        <v>4552</v>
      </c>
      <c r="E176" s="661" t="s">
        <v>2852</v>
      </c>
      <c r="F176" s="664"/>
      <c r="G176" s="664"/>
      <c r="H176" s="677">
        <v>0</v>
      </c>
      <c r="I176" s="664">
        <v>5</v>
      </c>
      <c r="J176" s="664">
        <v>581.25</v>
      </c>
      <c r="K176" s="677">
        <v>1</v>
      </c>
      <c r="L176" s="664">
        <v>5</v>
      </c>
      <c r="M176" s="665">
        <v>581.25</v>
      </c>
    </row>
    <row r="177" spans="1:13" ht="14.4" customHeight="1" x14ac:dyDescent="0.3">
      <c r="A177" s="660" t="s">
        <v>591</v>
      </c>
      <c r="B177" s="661" t="s">
        <v>4546</v>
      </c>
      <c r="C177" s="661" t="s">
        <v>2881</v>
      </c>
      <c r="D177" s="661" t="s">
        <v>2882</v>
      </c>
      <c r="E177" s="661" t="s">
        <v>2842</v>
      </c>
      <c r="F177" s="664"/>
      <c r="G177" s="664"/>
      <c r="H177" s="677">
        <v>0</v>
      </c>
      <c r="I177" s="664">
        <v>2</v>
      </c>
      <c r="J177" s="664">
        <v>274.85878192996029</v>
      </c>
      <c r="K177" s="677">
        <v>1</v>
      </c>
      <c r="L177" s="664">
        <v>2</v>
      </c>
      <c r="M177" s="665">
        <v>274.85878192996029</v>
      </c>
    </row>
    <row r="178" spans="1:13" ht="14.4" customHeight="1" x14ac:dyDescent="0.3">
      <c r="A178" s="660" t="s">
        <v>591</v>
      </c>
      <c r="B178" s="661" t="s">
        <v>4546</v>
      </c>
      <c r="C178" s="661" t="s">
        <v>2883</v>
      </c>
      <c r="D178" s="661" t="s">
        <v>2884</v>
      </c>
      <c r="E178" s="661" t="s">
        <v>2842</v>
      </c>
      <c r="F178" s="664"/>
      <c r="G178" s="664"/>
      <c r="H178" s="677">
        <v>0</v>
      </c>
      <c r="I178" s="664">
        <v>2</v>
      </c>
      <c r="J178" s="664">
        <v>274.85878192996029</v>
      </c>
      <c r="K178" s="677">
        <v>1</v>
      </c>
      <c r="L178" s="664">
        <v>2</v>
      </c>
      <c r="M178" s="665">
        <v>274.85878192996029</v>
      </c>
    </row>
    <row r="179" spans="1:13" ht="14.4" customHeight="1" x14ac:dyDescent="0.3">
      <c r="A179" s="660" t="s">
        <v>591</v>
      </c>
      <c r="B179" s="661" t="s">
        <v>4546</v>
      </c>
      <c r="C179" s="661" t="s">
        <v>2885</v>
      </c>
      <c r="D179" s="661" t="s">
        <v>2886</v>
      </c>
      <c r="E179" s="661" t="s">
        <v>2842</v>
      </c>
      <c r="F179" s="664"/>
      <c r="G179" s="664"/>
      <c r="H179" s="677">
        <v>0</v>
      </c>
      <c r="I179" s="664">
        <v>2</v>
      </c>
      <c r="J179" s="664">
        <v>274.85878192996029</v>
      </c>
      <c r="K179" s="677">
        <v>1</v>
      </c>
      <c r="L179" s="664">
        <v>2</v>
      </c>
      <c r="M179" s="665">
        <v>274.85878192996029</v>
      </c>
    </row>
    <row r="180" spans="1:13" ht="14.4" customHeight="1" x14ac:dyDescent="0.3">
      <c r="A180" s="660" t="s">
        <v>591</v>
      </c>
      <c r="B180" s="661" t="s">
        <v>4546</v>
      </c>
      <c r="C180" s="661" t="s">
        <v>2796</v>
      </c>
      <c r="D180" s="661" t="s">
        <v>2797</v>
      </c>
      <c r="E180" s="661" t="s">
        <v>2798</v>
      </c>
      <c r="F180" s="664">
        <v>2</v>
      </c>
      <c r="G180" s="664">
        <v>324.57977888300479</v>
      </c>
      <c r="H180" s="677">
        <v>1</v>
      </c>
      <c r="I180" s="664"/>
      <c r="J180" s="664"/>
      <c r="K180" s="677">
        <v>0</v>
      </c>
      <c r="L180" s="664">
        <v>2</v>
      </c>
      <c r="M180" s="665">
        <v>324.57977888300479</v>
      </c>
    </row>
    <row r="181" spans="1:13" ht="14.4" customHeight="1" x14ac:dyDescent="0.3">
      <c r="A181" s="660" t="s">
        <v>596</v>
      </c>
      <c r="B181" s="661" t="s">
        <v>4553</v>
      </c>
      <c r="C181" s="661" t="s">
        <v>3263</v>
      </c>
      <c r="D181" s="661" t="s">
        <v>4554</v>
      </c>
      <c r="E181" s="661" t="s">
        <v>4555</v>
      </c>
      <c r="F181" s="664"/>
      <c r="G181" s="664"/>
      <c r="H181" s="677">
        <v>0</v>
      </c>
      <c r="I181" s="664">
        <v>3</v>
      </c>
      <c r="J181" s="664">
        <v>141.5401134994419</v>
      </c>
      <c r="K181" s="677">
        <v>1</v>
      </c>
      <c r="L181" s="664">
        <v>3</v>
      </c>
      <c r="M181" s="665">
        <v>141.5401134994419</v>
      </c>
    </row>
    <row r="182" spans="1:13" ht="14.4" customHeight="1" x14ac:dyDescent="0.3">
      <c r="A182" s="660" t="s">
        <v>596</v>
      </c>
      <c r="B182" s="661" t="s">
        <v>4384</v>
      </c>
      <c r="C182" s="661" t="s">
        <v>2701</v>
      </c>
      <c r="D182" s="661" t="s">
        <v>2702</v>
      </c>
      <c r="E182" s="661" t="s">
        <v>2703</v>
      </c>
      <c r="F182" s="664"/>
      <c r="G182" s="664"/>
      <c r="H182" s="677">
        <v>0</v>
      </c>
      <c r="I182" s="664">
        <v>5</v>
      </c>
      <c r="J182" s="664">
        <v>1904.0799999999992</v>
      </c>
      <c r="K182" s="677">
        <v>1</v>
      </c>
      <c r="L182" s="664">
        <v>5</v>
      </c>
      <c r="M182" s="665">
        <v>1904.0799999999992</v>
      </c>
    </row>
    <row r="183" spans="1:13" ht="14.4" customHeight="1" x14ac:dyDescent="0.3">
      <c r="A183" s="660" t="s">
        <v>596</v>
      </c>
      <c r="B183" s="661" t="s">
        <v>4556</v>
      </c>
      <c r="C183" s="661" t="s">
        <v>3214</v>
      </c>
      <c r="D183" s="661" t="s">
        <v>3215</v>
      </c>
      <c r="E183" s="661" t="s">
        <v>3216</v>
      </c>
      <c r="F183" s="664"/>
      <c r="G183" s="664"/>
      <c r="H183" s="677">
        <v>0</v>
      </c>
      <c r="I183" s="664">
        <v>74</v>
      </c>
      <c r="J183" s="664">
        <v>1631299.7866511929</v>
      </c>
      <c r="K183" s="677">
        <v>1</v>
      </c>
      <c r="L183" s="664">
        <v>74</v>
      </c>
      <c r="M183" s="665">
        <v>1631299.7866511929</v>
      </c>
    </row>
    <row r="184" spans="1:13" ht="14.4" customHeight="1" x14ac:dyDescent="0.3">
      <c r="A184" s="660" t="s">
        <v>596</v>
      </c>
      <c r="B184" s="661" t="s">
        <v>4557</v>
      </c>
      <c r="C184" s="661" t="s">
        <v>3182</v>
      </c>
      <c r="D184" s="661" t="s">
        <v>3183</v>
      </c>
      <c r="E184" s="661" t="s">
        <v>3184</v>
      </c>
      <c r="F184" s="664">
        <v>65</v>
      </c>
      <c r="G184" s="664">
        <v>1274289.4100000001</v>
      </c>
      <c r="H184" s="677">
        <v>1</v>
      </c>
      <c r="I184" s="664"/>
      <c r="J184" s="664"/>
      <c r="K184" s="677">
        <v>0</v>
      </c>
      <c r="L184" s="664">
        <v>65</v>
      </c>
      <c r="M184" s="665">
        <v>1274289.4100000001</v>
      </c>
    </row>
    <row r="185" spans="1:13" ht="14.4" customHeight="1" x14ac:dyDescent="0.3">
      <c r="A185" s="660" t="s">
        <v>596</v>
      </c>
      <c r="B185" s="661" t="s">
        <v>4432</v>
      </c>
      <c r="C185" s="661" t="s">
        <v>2698</v>
      </c>
      <c r="D185" s="661" t="s">
        <v>4434</v>
      </c>
      <c r="E185" s="661" t="s">
        <v>4435</v>
      </c>
      <c r="F185" s="664"/>
      <c r="G185" s="664"/>
      <c r="H185" s="677">
        <v>0</v>
      </c>
      <c r="I185" s="664">
        <v>2</v>
      </c>
      <c r="J185" s="664">
        <v>261.59999999999997</v>
      </c>
      <c r="K185" s="677">
        <v>1</v>
      </c>
      <c r="L185" s="664">
        <v>2</v>
      </c>
      <c r="M185" s="665">
        <v>261.59999999999997</v>
      </c>
    </row>
    <row r="186" spans="1:13" ht="14.4" customHeight="1" x14ac:dyDescent="0.3">
      <c r="A186" s="660" t="s">
        <v>596</v>
      </c>
      <c r="B186" s="661" t="s">
        <v>4432</v>
      </c>
      <c r="C186" s="661" t="s">
        <v>2456</v>
      </c>
      <c r="D186" s="661" t="s">
        <v>4436</v>
      </c>
      <c r="E186" s="661" t="s">
        <v>4437</v>
      </c>
      <c r="F186" s="664"/>
      <c r="G186" s="664"/>
      <c r="H186" s="677">
        <v>0</v>
      </c>
      <c r="I186" s="664">
        <v>96</v>
      </c>
      <c r="J186" s="664">
        <v>3489.0814658736099</v>
      </c>
      <c r="K186" s="677">
        <v>1</v>
      </c>
      <c r="L186" s="664">
        <v>96</v>
      </c>
      <c r="M186" s="665">
        <v>3489.0814658736099</v>
      </c>
    </row>
    <row r="187" spans="1:13" ht="14.4" customHeight="1" x14ac:dyDescent="0.3">
      <c r="A187" s="660" t="s">
        <v>596</v>
      </c>
      <c r="B187" s="661" t="s">
        <v>4432</v>
      </c>
      <c r="C187" s="661" t="s">
        <v>2685</v>
      </c>
      <c r="D187" s="661" t="s">
        <v>4434</v>
      </c>
      <c r="E187" s="661" t="s">
        <v>4438</v>
      </c>
      <c r="F187" s="664"/>
      <c r="G187" s="664"/>
      <c r="H187" s="677">
        <v>0</v>
      </c>
      <c r="I187" s="664">
        <v>2</v>
      </c>
      <c r="J187" s="664">
        <v>448.91999595273137</v>
      </c>
      <c r="K187" s="677">
        <v>1</v>
      </c>
      <c r="L187" s="664">
        <v>2</v>
      </c>
      <c r="M187" s="665">
        <v>448.91999595273137</v>
      </c>
    </row>
    <row r="188" spans="1:13" ht="14.4" customHeight="1" x14ac:dyDescent="0.3">
      <c r="A188" s="660" t="s">
        <v>596</v>
      </c>
      <c r="B188" s="661" t="s">
        <v>4481</v>
      </c>
      <c r="C188" s="661" t="s">
        <v>3140</v>
      </c>
      <c r="D188" s="661" t="s">
        <v>3137</v>
      </c>
      <c r="E188" s="661" t="s">
        <v>4482</v>
      </c>
      <c r="F188" s="664"/>
      <c r="G188" s="664"/>
      <c r="H188" s="677"/>
      <c r="I188" s="664">
        <v>0</v>
      </c>
      <c r="J188" s="664">
        <v>0</v>
      </c>
      <c r="K188" s="677"/>
      <c r="L188" s="664">
        <v>0</v>
      </c>
      <c r="M188" s="665">
        <v>0</v>
      </c>
    </row>
    <row r="189" spans="1:13" ht="14.4" customHeight="1" x14ac:dyDescent="0.3">
      <c r="A189" s="660" t="s">
        <v>596</v>
      </c>
      <c r="B189" s="661" t="s">
        <v>4485</v>
      </c>
      <c r="C189" s="661" t="s">
        <v>2775</v>
      </c>
      <c r="D189" s="661" t="s">
        <v>2776</v>
      </c>
      <c r="E189" s="661" t="s">
        <v>2777</v>
      </c>
      <c r="F189" s="664"/>
      <c r="G189" s="664"/>
      <c r="H189" s="677">
        <v>0</v>
      </c>
      <c r="I189" s="664">
        <v>6.6052022000000008</v>
      </c>
      <c r="J189" s="664">
        <v>17941.473225989386</v>
      </c>
      <c r="K189" s="677">
        <v>1</v>
      </c>
      <c r="L189" s="664">
        <v>6.6052022000000008</v>
      </c>
      <c r="M189" s="665">
        <v>17941.473225989386</v>
      </c>
    </row>
    <row r="190" spans="1:13" ht="14.4" customHeight="1" x14ac:dyDescent="0.3">
      <c r="A190" s="660" t="s">
        <v>596</v>
      </c>
      <c r="B190" s="661" t="s">
        <v>4486</v>
      </c>
      <c r="C190" s="661" t="s">
        <v>2052</v>
      </c>
      <c r="D190" s="661" t="s">
        <v>2053</v>
      </c>
      <c r="E190" s="661" t="s">
        <v>2054</v>
      </c>
      <c r="F190" s="664">
        <v>6.0592728000000005</v>
      </c>
      <c r="G190" s="664">
        <v>729.05272351005715</v>
      </c>
      <c r="H190" s="677">
        <v>1</v>
      </c>
      <c r="I190" s="664"/>
      <c r="J190" s="664"/>
      <c r="K190" s="677">
        <v>0</v>
      </c>
      <c r="L190" s="664">
        <v>6.0592728000000005</v>
      </c>
      <c r="M190" s="665">
        <v>729.05272351005715</v>
      </c>
    </row>
    <row r="191" spans="1:13" ht="14.4" customHeight="1" x14ac:dyDescent="0.3">
      <c r="A191" s="660" t="s">
        <v>596</v>
      </c>
      <c r="B191" s="661" t="s">
        <v>4488</v>
      </c>
      <c r="C191" s="661" t="s">
        <v>2341</v>
      </c>
      <c r="D191" s="661" t="s">
        <v>2032</v>
      </c>
      <c r="E191" s="661" t="s">
        <v>2342</v>
      </c>
      <c r="F191" s="664">
        <v>1.2092071999999998</v>
      </c>
      <c r="G191" s="664">
        <v>298.97648020000003</v>
      </c>
      <c r="H191" s="677">
        <v>1</v>
      </c>
      <c r="I191" s="664"/>
      <c r="J191" s="664"/>
      <c r="K191" s="677">
        <v>0</v>
      </c>
      <c r="L191" s="664">
        <v>1.2092071999999998</v>
      </c>
      <c r="M191" s="665">
        <v>298.97648020000003</v>
      </c>
    </row>
    <row r="192" spans="1:13" ht="14.4" customHeight="1" x14ac:dyDescent="0.3">
      <c r="A192" s="660" t="s">
        <v>596</v>
      </c>
      <c r="B192" s="661" t="s">
        <v>4558</v>
      </c>
      <c r="C192" s="661" t="s">
        <v>2115</v>
      </c>
      <c r="D192" s="661" t="s">
        <v>4559</v>
      </c>
      <c r="E192" s="661" t="s">
        <v>4560</v>
      </c>
      <c r="F192" s="664"/>
      <c r="G192" s="664"/>
      <c r="H192" s="677">
        <v>0</v>
      </c>
      <c r="I192" s="664">
        <v>12.847999999999999</v>
      </c>
      <c r="J192" s="664">
        <v>3189.3462934568302</v>
      </c>
      <c r="K192" s="677">
        <v>1</v>
      </c>
      <c r="L192" s="664">
        <v>12.847999999999999</v>
      </c>
      <c r="M192" s="665">
        <v>3189.3462934568302</v>
      </c>
    </row>
    <row r="193" spans="1:13" ht="14.4" customHeight="1" x14ac:dyDescent="0.3">
      <c r="A193" s="660" t="s">
        <v>596</v>
      </c>
      <c r="B193" s="661" t="s">
        <v>4558</v>
      </c>
      <c r="C193" s="661" t="s">
        <v>2134</v>
      </c>
      <c r="D193" s="661" t="s">
        <v>4559</v>
      </c>
      <c r="E193" s="661" t="s">
        <v>4561</v>
      </c>
      <c r="F193" s="664"/>
      <c r="G193" s="664"/>
      <c r="H193" s="677">
        <v>0</v>
      </c>
      <c r="I193" s="664">
        <v>0.41899999999999993</v>
      </c>
      <c r="J193" s="664">
        <v>1243.0511180674951</v>
      </c>
      <c r="K193" s="677">
        <v>1</v>
      </c>
      <c r="L193" s="664">
        <v>0.41899999999999993</v>
      </c>
      <c r="M193" s="665">
        <v>1243.0511180674951</v>
      </c>
    </row>
    <row r="194" spans="1:13" ht="14.4" customHeight="1" x14ac:dyDescent="0.3">
      <c r="A194" s="660" t="s">
        <v>596</v>
      </c>
      <c r="B194" s="661" t="s">
        <v>4558</v>
      </c>
      <c r="C194" s="661" t="s">
        <v>2122</v>
      </c>
      <c r="D194" s="661" t="s">
        <v>4559</v>
      </c>
      <c r="E194" s="661" t="s">
        <v>4562</v>
      </c>
      <c r="F194" s="664"/>
      <c r="G194" s="664"/>
      <c r="H194" s="677">
        <v>0</v>
      </c>
      <c r="I194" s="664">
        <v>3.5259999999999998</v>
      </c>
      <c r="J194" s="664">
        <v>3859.801557742996</v>
      </c>
      <c r="K194" s="677">
        <v>1</v>
      </c>
      <c r="L194" s="664">
        <v>3.5259999999999998</v>
      </c>
      <c r="M194" s="665">
        <v>3859.801557742996</v>
      </c>
    </row>
    <row r="195" spans="1:13" ht="14.4" customHeight="1" x14ac:dyDescent="0.3">
      <c r="A195" s="660" t="s">
        <v>596</v>
      </c>
      <c r="B195" s="661" t="s">
        <v>4489</v>
      </c>
      <c r="C195" s="661" t="s">
        <v>2713</v>
      </c>
      <c r="D195" s="661" t="s">
        <v>2714</v>
      </c>
      <c r="E195" s="661" t="s">
        <v>2715</v>
      </c>
      <c r="F195" s="664"/>
      <c r="G195" s="664"/>
      <c r="H195" s="677">
        <v>0</v>
      </c>
      <c r="I195" s="664">
        <v>23.793978800000001</v>
      </c>
      <c r="J195" s="664">
        <v>2152.8900186295973</v>
      </c>
      <c r="K195" s="677">
        <v>1</v>
      </c>
      <c r="L195" s="664">
        <v>23.793978800000001</v>
      </c>
      <c r="M195" s="665">
        <v>2152.8900186295973</v>
      </c>
    </row>
    <row r="196" spans="1:13" ht="14.4" customHeight="1" x14ac:dyDescent="0.3">
      <c r="A196" s="660" t="s">
        <v>596</v>
      </c>
      <c r="B196" s="661" t="s">
        <v>4489</v>
      </c>
      <c r="C196" s="661" t="s">
        <v>2717</v>
      </c>
      <c r="D196" s="661" t="s">
        <v>2714</v>
      </c>
      <c r="E196" s="661" t="s">
        <v>4490</v>
      </c>
      <c r="F196" s="664"/>
      <c r="G196" s="664"/>
      <c r="H196" s="677">
        <v>0</v>
      </c>
      <c r="I196" s="664">
        <v>65.640134100000012</v>
      </c>
      <c r="J196" s="664">
        <v>15327.652085746884</v>
      </c>
      <c r="K196" s="677">
        <v>1</v>
      </c>
      <c r="L196" s="664">
        <v>65.640134100000012</v>
      </c>
      <c r="M196" s="665">
        <v>15327.652085746884</v>
      </c>
    </row>
    <row r="197" spans="1:13" ht="14.4" customHeight="1" x14ac:dyDescent="0.3">
      <c r="A197" s="660" t="s">
        <v>596</v>
      </c>
      <c r="B197" s="661" t="s">
        <v>4489</v>
      </c>
      <c r="C197" s="661" t="s">
        <v>657</v>
      </c>
      <c r="D197" s="661" t="s">
        <v>4491</v>
      </c>
      <c r="E197" s="661" t="s">
        <v>4492</v>
      </c>
      <c r="F197" s="664">
        <v>3.391</v>
      </c>
      <c r="G197" s="664">
        <v>262.7345192758437</v>
      </c>
      <c r="H197" s="677">
        <v>1</v>
      </c>
      <c r="I197" s="664"/>
      <c r="J197" s="664"/>
      <c r="K197" s="677">
        <v>0</v>
      </c>
      <c r="L197" s="664">
        <v>3.391</v>
      </c>
      <c r="M197" s="665">
        <v>262.7345192758437</v>
      </c>
    </row>
    <row r="198" spans="1:13" ht="14.4" customHeight="1" x14ac:dyDescent="0.3">
      <c r="A198" s="660" t="s">
        <v>596</v>
      </c>
      <c r="B198" s="661" t="s">
        <v>4489</v>
      </c>
      <c r="C198" s="661" t="s">
        <v>660</v>
      </c>
      <c r="D198" s="661" t="s">
        <v>4491</v>
      </c>
      <c r="E198" s="661" t="s">
        <v>4493</v>
      </c>
      <c r="F198" s="664">
        <v>4.3109772</v>
      </c>
      <c r="G198" s="664">
        <v>509.04265859650752</v>
      </c>
      <c r="H198" s="677">
        <v>1</v>
      </c>
      <c r="I198" s="664"/>
      <c r="J198" s="664"/>
      <c r="K198" s="677">
        <v>0</v>
      </c>
      <c r="L198" s="664">
        <v>4.3109772</v>
      </c>
      <c r="M198" s="665">
        <v>509.04265859650752</v>
      </c>
    </row>
    <row r="199" spans="1:13" ht="14.4" customHeight="1" x14ac:dyDescent="0.3">
      <c r="A199" s="660" t="s">
        <v>596</v>
      </c>
      <c r="B199" s="661" t="s">
        <v>4489</v>
      </c>
      <c r="C199" s="661" t="s">
        <v>653</v>
      </c>
      <c r="D199" s="661" t="s">
        <v>4491</v>
      </c>
      <c r="E199" s="661" t="s">
        <v>655</v>
      </c>
      <c r="F199" s="664">
        <v>5.7791057000000006</v>
      </c>
      <c r="G199" s="664">
        <v>981.93656636089509</v>
      </c>
      <c r="H199" s="677">
        <v>1</v>
      </c>
      <c r="I199" s="664"/>
      <c r="J199" s="664"/>
      <c r="K199" s="677">
        <v>0</v>
      </c>
      <c r="L199" s="664">
        <v>5.7791057000000006</v>
      </c>
      <c r="M199" s="665">
        <v>981.93656636089509</v>
      </c>
    </row>
    <row r="200" spans="1:13" ht="14.4" customHeight="1" x14ac:dyDescent="0.3">
      <c r="A200" s="660" t="s">
        <v>596</v>
      </c>
      <c r="B200" s="661" t="s">
        <v>4489</v>
      </c>
      <c r="C200" s="661" t="s">
        <v>663</v>
      </c>
      <c r="D200" s="661" t="s">
        <v>4491</v>
      </c>
      <c r="E200" s="661" t="s">
        <v>4494</v>
      </c>
      <c r="F200" s="664">
        <v>1.9850000000000001</v>
      </c>
      <c r="G200" s="664">
        <v>748.86111072540837</v>
      </c>
      <c r="H200" s="677">
        <v>1</v>
      </c>
      <c r="I200" s="664"/>
      <c r="J200" s="664"/>
      <c r="K200" s="677">
        <v>0</v>
      </c>
      <c r="L200" s="664">
        <v>1.9850000000000001</v>
      </c>
      <c r="M200" s="665">
        <v>748.86111072540837</v>
      </c>
    </row>
    <row r="201" spans="1:13" ht="14.4" customHeight="1" x14ac:dyDescent="0.3">
      <c r="A201" s="660" t="s">
        <v>596</v>
      </c>
      <c r="B201" s="661" t="s">
        <v>4563</v>
      </c>
      <c r="C201" s="661" t="s">
        <v>3267</v>
      </c>
      <c r="D201" s="661" t="s">
        <v>3268</v>
      </c>
      <c r="E201" s="661" t="s">
        <v>4564</v>
      </c>
      <c r="F201" s="664"/>
      <c r="G201" s="664"/>
      <c r="H201" s="677">
        <v>0</v>
      </c>
      <c r="I201" s="664">
        <v>4</v>
      </c>
      <c r="J201" s="664">
        <v>12602.554145419515</v>
      </c>
      <c r="K201" s="677">
        <v>1</v>
      </c>
      <c r="L201" s="664">
        <v>4</v>
      </c>
      <c r="M201" s="665">
        <v>12602.554145419515</v>
      </c>
    </row>
    <row r="202" spans="1:13" ht="14.4" customHeight="1" x14ac:dyDescent="0.3">
      <c r="A202" s="660" t="s">
        <v>596</v>
      </c>
      <c r="B202" s="661" t="s">
        <v>4496</v>
      </c>
      <c r="C202" s="661" t="s">
        <v>1812</v>
      </c>
      <c r="D202" s="661" t="s">
        <v>1813</v>
      </c>
      <c r="E202" s="661" t="s">
        <v>1814</v>
      </c>
      <c r="F202" s="664"/>
      <c r="G202" s="664"/>
      <c r="H202" s="677">
        <v>0</v>
      </c>
      <c r="I202" s="664">
        <v>60</v>
      </c>
      <c r="J202" s="664">
        <v>92146.199999999983</v>
      </c>
      <c r="K202" s="677">
        <v>1</v>
      </c>
      <c r="L202" s="664">
        <v>60</v>
      </c>
      <c r="M202" s="665">
        <v>92146.199999999983</v>
      </c>
    </row>
    <row r="203" spans="1:13" ht="14.4" customHeight="1" x14ac:dyDescent="0.3">
      <c r="A203" s="660" t="s">
        <v>596</v>
      </c>
      <c r="B203" s="661" t="s">
        <v>4496</v>
      </c>
      <c r="C203" s="661" t="s">
        <v>1815</v>
      </c>
      <c r="D203" s="661" t="s">
        <v>1816</v>
      </c>
      <c r="E203" s="661" t="s">
        <v>1817</v>
      </c>
      <c r="F203" s="664"/>
      <c r="G203" s="664"/>
      <c r="H203" s="677">
        <v>0</v>
      </c>
      <c r="I203" s="664">
        <v>75</v>
      </c>
      <c r="J203" s="664">
        <v>129288.75000000001</v>
      </c>
      <c r="K203" s="677">
        <v>1</v>
      </c>
      <c r="L203" s="664">
        <v>75</v>
      </c>
      <c r="M203" s="665">
        <v>129288.75000000001</v>
      </c>
    </row>
    <row r="204" spans="1:13" ht="14.4" customHeight="1" x14ac:dyDescent="0.3">
      <c r="A204" s="660" t="s">
        <v>596</v>
      </c>
      <c r="B204" s="661" t="s">
        <v>4501</v>
      </c>
      <c r="C204" s="661" t="s">
        <v>2724</v>
      </c>
      <c r="D204" s="661" t="s">
        <v>2725</v>
      </c>
      <c r="E204" s="661" t="s">
        <v>2726</v>
      </c>
      <c r="F204" s="664"/>
      <c r="G204" s="664"/>
      <c r="H204" s="677">
        <v>0</v>
      </c>
      <c r="I204" s="664">
        <v>125</v>
      </c>
      <c r="J204" s="664">
        <v>129451.08759893372</v>
      </c>
      <c r="K204" s="677">
        <v>1</v>
      </c>
      <c r="L204" s="664">
        <v>125</v>
      </c>
      <c r="M204" s="665">
        <v>129451.08759893372</v>
      </c>
    </row>
    <row r="205" spans="1:13" ht="14.4" customHeight="1" x14ac:dyDescent="0.3">
      <c r="A205" s="660" t="s">
        <v>596</v>
      </c>
      <c r="B205" s="661" t="s">
        <v>4502</v>
      </c>
      <c r="C205" s="661" t="s">
        <v>2492</v>
      </c>
      <c r="D205" s="661" t="s">
        <v>2493</v>
      </c>
      <c r="E205" s="661" t="s">
        <v>2494</v>
      </c>
      <c r="F205" s="664"/>
      <c r="G205" s="664"/>
      <c r="H205" s="677">
        <v>0</v>
      </c>
      <c r="I205" s="664">
        <v>4</v>
      </c>
      <c r="J205" s="664">
        <v>245.87999999999997</v>
      </c>
      <c r="K205" s="677">
        <v>1</v>
      </c>
      <c r="L205" s="664">
        <v>4</v>
      </c>
      <c r="M205" s="665">
        <v>245.87999999999997</v>
      </c>
    </row>
    <row r="206" spans="1:13" ht="14.4" customHeight="1" x14ac:dyDescent="0.3">
      <c r="A206" s="660" t="s">
        <v>596</v>
      </c>
      <c r="B206" s="661" t="s">
        <v>4502</v>
      </c>
      <c r="C206" s="661" t="s">
        <v>2496</v>
      </c>
      <c r="D206" s="661" t="s">
        <v>2497</v>
      </c>
      <c r="E206" s="661" t="s">
        <v>2498</v>
      </c>
      <c r="F206" s="664"/>
      <c r="G206" s="664"/>
      <c r="H206" s="677">
        <v>0</v>
      </c>
      <c r="I206" s="664">
        <v>2</v>
      </c>
      <c r="J206" s="664">
        <v>117.5383164727333</v>
      </c>
      <c r="K206" s="677">
        <v>1</v>
      </c>
      <c r="L206" s="664">
        <v>2</v>
      </c>
      <c r="M206" s="665">
        <v>117.5383164727333</v>
      </c>
    </row>
    <row r="207" spans="1:13" ht="14.4" customHeight="1" x14ac:dyDescent="0.3">
      <c r="A207" s="660" t="s">
        <v>596</v>
      </c>
      <c r="B207" s="661" t="s">
        <v>4538</v>
      </c>
      <c r="C207" s="661" t="s">
        <v>2682</v>
      </c>
      <c r="D207" s="661" t="s">
        <v>2453</v>
      </c>
      <c r="E207" s="661" t="s">
        <v>2683</v>
      </c>
      <c r="F207" s="664"/>
      <c r="G207" s="664"/>
      <c r="H207" s="677">
        <v>0</v>
      </c>
      <c r="I207" s="664">
        <v>23</v>
      </c>
      <c r="J207" s="664">
        <v>6383.6364295564208</v>
      </c>
      <c r="K207" s="677">
        <v>1</v>
      </c>
      <c r="L207" s="664">
        <v>23</v>
      </c>
      <c r="M207" s="665">
        <v>6383.6364295564208</v>
      </c>
    </row>
    <row r="208" spans="1:13" ht="14.4" customHeight="1" x14ac:dyDescent="0.3">
      <c r="A208" s="660" t="s">
        <v>599</v>
      </c>
      <c r="B208" s="661" t="s">
        <v>4553</v>
      </c>
      <c r="C208" s="661" t="s">
        <v>3263</v>
      </c>
      <c r="D208" s="661" t="s">
        <v>4554</v>
      </c>
      <c r="E208" s="661" t="s">
        <v>4555</v>
      </c>
      <c r="F208" s="664"/>
      <c r="G208" s="664"/>
      <c r="H208" s="677">
        <v>0</v>
      </c>
      <c r="I208" s="664">
        <v>2</v>
      </c>
      <c r="J208" s="664">
        <v>94.480755258533819</v>
      </c>
      <c r="K208" s="677">
        <v>1</v>
      </c>
      <c r="L208" s="664">
        <v>2</v>
      </c>
      <c r="M208" s="665">
        <v>94.480755258533819</v>
      </c>
    </row>
    <row r="209" spans="1:13" ht="14.4" customHeight="1" x14ac:dyDescent="0.3">
      <c r="A209" s="660" t="s">
        <v>599</v>
      </c>
      <c r="B209" s="661" t="s">
        <v>4565</v>
      </c>
      <c r="C209" s="661" t="s">
        <v>3361</v>
      </c>
      <c r="D209" s="661" t="s">
        <v>3362</v>
      </c>
      <c r="E209" s="661" t="s">
        <v>3363</v>
      </c>
      <c r="F209" s="664"/>
      <c r="G209" s="664"/>
      <c r="H209" s="677">
        <v>0</v>
      </c>
      <c r="I209" s="664">
        <v>12</v>
      </c>
      <c r="J209" s="664">
        <v>2016.4830080921829</v>
      </c>
      <c r="K209" s="677">
        <v>1</v>
      </c>
      <c r="L209" s="664">
        <v>12</v>
      </c>
      <c r="M209" s="665">
        <v>2016.4830080921829</v>
      </c>
    </row>
    <row r="210" spans="1:13" ht="14.4" customHeight="1" x14ac:dyDescent="0.3">
      <c r="A210" s="660" t="s">
        <v>599</v>
      </c>
      <c r="B210" s="661" t="s">
        <v>4381</v>
      </c>
      <c r="C210" s="661" t="s">
        <v>2653</v>
      </c>
      <c r="D210" s="661" t="s">
        <v>2654</v>
      </c>
      <c r="E210" s="661" t="s">
        <v>2655</v>
      </c>
      <c r="F210" s="664"/>
      <c r="G210" s="664"/>
      <c r="H210" s="677">
        <v>0</v>
      </c>
      <c r="I210" s="664">
        <v>1666</v>
      </c>
      <c r="J210" s="664">
        <v>118183.88938217578</v>
      </c>
      <c r="K210" s="677">
        <v>1</v>
      </c>
      <c r="L210" s="664">
        <v>1666</v>
      </c>
      <c r="M210" s="665">
        <v>118183.88938217578</v>
      </c>
    </row>
    <row r="211" spans="1:13" ht="14.4" customHeight="1" x14ac:dyDescent="0.3">
      <c r="A211" s="660" t="s">
        <v>599</v>
      </c>
      <c r="B211" s="661" t="s">
        <v>4383</v>
      </c>
      <c r="C211" s="661" t="s">
        <v>3847</v>
      </c>
      <c r="D211" s="661" t="s">
        <v>4566</v>
      </c>
      <c r="E211" s="661" t="s">
        <v>4567</v>
      </c>
      <c r="F211" s="664"/>
      <c r="G211" s="664"/>
      <c r="H211" s="677">
        <v>0</v>
      </c>
      <c r="I211" s="664">
        <v>1</v>
      </c>
      <c r="J211" s="664">
        <v>103.42023768343641</v>
      </c>
      <c r="K211" s="677">
        <v>1</v>
      </c>
      <c r="L211" s="664">
        <v>1</v>
      </c>
      <c r="M211" s="665">
        <v>103.42023768343641</v>
      </c>
    </row>
    <row r="212" spans="1:13" ht="14.4" customHeight="1" x14ac:dyDescent="0.3">
      <c r="A212" s="660" t="s">
        <v>599</v>
      </c>
      <c r="B212" s="661" t="s">
        <v>4384</v>
      </c>
      <c r="C212" s="661" t="s">
        <v>3896</v>
      </c>
      <c r="D212" s="661" t="s">
        <v>2702</v>
      </c>
      <c r="E212" s="661" t="s">
        <v>3897</v>
      </c>
      <c r="F212" s="664"/>
      <c r="G212" s="664"/>
      <c r="H212" s="677">
        <v>0</v>
      </c>
      <c r="I212" s="664">
        <v>1</v>
      </c>
      <c r="J212" s="664">
        <v>187.06991798379346</v>
      </c>
      <c r="K212" s="677">
        <v>1</v>
      </c>
      <c r="L212" s="664">
        <v>1</v>
      </c>
      <c r="M212" s="665">
        <v>187.06991798379346</v>
      </c>
    </row>
    <row r="213" spans="1:13" ht="14.4" customHeight="1" x14ac:dyDescent="0.3">
      <c r="A213" s="660" t="s">
        <v>599</v>
      </c>
      <c r="B213" s="661" t="s">
        <v>4384</v>
      </c>
      <c r="C213" s="661" t="s">
        <v>2701</v>
      </c>
      <c r="D213" s="661" t="s">
        <v>2702</v>
      </c>
      <c r="E213" s="661" t="s">
        <v>2703</v>
      </c>
      <c r="F213" s="664"/>
      <c r="G213" s="664"/>
      <c r="H213" s="677">
        <v>0</v>
      </c>
      <c r="I213" s="664">
        <v>216</v>
      </c>
      <c r="J213" s="664">
        <v>82219.706264979352</v>
      </c>
      <c r="K213" s="677">
        <v>1</v>
      </c>
      <c r="L213" s="664">
        <v>216</v>
      </c>
      <c r="M213" s="665">
        <v>82219.706264979352</v>
      </c>
    </row>
    <row r="214" spans="1:13" ht="14.4" customHeight="1" x14ac:dyDescent="0.3">
      <c r="A214" s="660" t="s">
        <v>599</v>
      </c>
      <c r="B214" s="661" t="s">
        <v>4384</v>
      </c>
      <c r="C214" s="661" t="s">
        <v>3908</v>
      </c>
      <c r="D214" s="661" t="s">
        <v>3909</v>
      </c>
      <c r="E214" s="661" t="s">
        <v>4568</v>
      </c>
      <c r="F214" s="664"/>
      <c r="G214" s="664"/>
      <c r="H214" s="677">
        <v>0</v>
      </c>
      <c r="I214" s="664">
        <v>4</v>
      </c>
      <c r="J214" s="664">
        <v>2192.9445526353597</v>
      </c>
      <c r="K214" s="677">
        <v>1</v>
      </c>
      <c r="L214" s="664">
        <v>4</v>
      </c>
      <c r="M214" s="665">
        <v>2192.9445526353597</v>
      </c>
    </row>
    <row r="215" spans="1:13" ht="14.4" customHeight="1" x14ac:dyDescent="0.3">
      <c r="A215" s="660" t="s">
        <v>599</v>
      </c>
      <c r="B215" s="661" t="s">
        <v>4386</v>
      </c>
      <c r="C215" s="661" t="s">
        <v>2740</v>
      </c>
      <c r="D215" s="661" t="s">
        <v>2741</v>
      </c>
      <c r="E215" s="661" t="s">
        <v>4387</v>
      </c>
      <c r="F215" s="664"/>
      <c r="G215" s="664"/>
      <c r="H215" s="677">
        <v>0</v>
      </c>
      <c r="I215" s="664">
        <v>32</v>
      </c>
      <c r="J215" s="664">
        <v>16915.711113248904</v>
      </c>
      <c r="K215" s="677">
        <v>1</v>
      </c>
      <c r="L215" s="664">
        <v>32</v>
      </c>
      <c r="M215" s="665">
        <v>16915.711113248904</v>
      </c>
    </row>
    <row r="216" spans="1:13" ht="14.4" customHeight="1" x14ac:dyDescent="0.3">
      <c r="A216" s="660" t="s">
        <v>599</v>
      </c>
      <c r="B216" s="661" t="s">
        <v>4388</v>
      </c>
      <c r="C216" s="661" t="s">
        <v>2643</v>
      </c>
      <c r="D216" s="661" t="s">
        <v>2513</v>
      </c>
      <c r="E216" s="661" t="s">
        <v>2644</v>
      </c>
      <c r="F216" s="664"/>
      <c r="G216" s="664"/>
      <c r="H216" s="677">
        <v>0</v>
      </c>
      <c r="I216" s="664">
        <v>12</v>
      </c>
      <c r="J216" s="664">
        <v>895.23964218222909</v>
      </c>
      <c r="K216" s="677">
        <v>1</v>
      </c>
      <c r="L216" s="664">
        <v>12</v>
      </c>
      <c r="M216" s="665">
        <v>895.23964218222909</v>
      </c>
    </row>
    <row r="217" spans="1:13" ht="14.4" customHeight="1" x14ac:dyDescent="0.3">
      <c r="A217" s="660" t="s">
        <v>599</v>
      </c>
      <c r="B217" s="661" t="s">
        <v>4388</v>
      </c>
      <c r="C217" s="661" t="s">
        <v>2512</v>
      </c>
      <c r="D217" s="661" t="s">
        <v>2513</v>
      </c>
      <c r="E217" s="661" t="s">
        <v>2514</v>
      </c>
      <c r="F217" s="664"/>
      <c r="G217" s="664"/>
      <c r="H217" s="677">
        <v>0</v>
      </c>
      <c r="I217" s="664">
        <v>8</v>
      </c>
      <c r="J217" s="664">
        <v>926.18936072353904</v>
      </c>
      <c r="K217" s="677">
        <v>1</v>
      </c>
      <c r="L217" s="664">
        <v>8</v>
      </c>
      <c r="M217" s="665">
        <v>926.18936072353904</v>
      </c>
    </row>
    <row r="218" spans="1:13" ht="14.4" customHeight="1" x14ac:dyDescent="0.3">
      <c r="A218" s="660" t="s">
        <v>599</v>
      </c>
      <c r="B218" s="661" t="s">
        <v>4569</v>
      </c>
      <c r="C218" s="661" t="s">
        <v>3916</v>
      </c>
      <c r="D218" s="661" t="s">
        <v>3917</v>
      </c>
      <c r="E218" s="661" t="s">
        <v>2447</v>
      </c>
      <c r="F218" s="664"/>
      <c r="G218" s="664"/>
      <c r="H218" s="677">
        <v>0</v>
      </c>
      <c r="I218" s="664">
        <v>1</v>
      </c>
      <c r="J218" s="664">
        <v>83.100629165384206</v>
      </c>
      <c r="K218" s="677">
        <v>1</v>
      </c>
      <c r="L218" s="664">
        <v>1</v>
      </c>
      <c r="M218" s="665">
        <v>83.100629165384206</v>
      </c>
    </row>
    <row r="219" spans="1:13" ht="14.4" customHeight="1" x14ac:dyDescent="0.3">
      <c r="A219" s="660" t="s">
        <v>599</v>
      </c>
      <c r="B219" s="661" t="s">
        <v>4570</v>
      </c>
      <c r="C219" s="661" t="s">
        <v>3871</v>
      </c>
      <c r="D219" s="661" t="s">
        <v>3872</v>
      </c>
      <c r="E219" s="661" t="s">
        <v>3213</v>
      </c>
      <c r="F219" s="664"/>
      <c r="G219" s="664"/>
      <c r="H219" s="677">
        <v>0</v>
      </c>
      <c r="I219" s="664">
        <v>7</v>
      </c>
      <c r="J219" s="664">
        <v>3311.0400763741864</v>
      </c>
      <c r="K219" s="677">
        <v>1</v>
      </c>
      <c r="L219" s="664">
        <v>7</v>
      </c>
      <c r="M219" s="665">
        <v>3311.0400763741864</v>
      </c>
    </row>
    <row r="220" spans="1:13" ht="14.4" customHeight="1" x14ac:dyDescent="0.3">
      <c r="A220" s="660" t="s">
        <v>599</v>
      </c>
      <c r="B220" s="661" t="s">
        <v>4389</v>
      </c>
      <c r="C220" s="661" t="s">
        <v>3318</v>
      </c>
      <c r="D220" s="661" t="s">
        <v>3319</v>
      </c>
      <c r="E220" s="661" t="s">
        <v>2791</v>
      </c>
      <c r="F220" s="664">
        <v>1</v>
      </c>
      <c r="G220" s="664">
        <v>79.840000000000018</v>
      </c>
      <c r="H220" s="677">
        <v>1</v>
      </c>
      <c r="I220" s="664"/>
      <c r="J220" s="664"/>
      <c r="K220" s="677">
        <v>0</v>
      </c>
      <c r="L220" s="664">
        <v>1</v>
      </c>
      <c r="M220" s="665">
        <v>79.840000000000018</v>
      </c>
    </row>
    <row r="221" spans="1:13" ht="14.4" customHeight="1" x14ac:dyDescent="0.3">
      <c r="A221" s="660" t="s">
        <v>599</v>
      </c>
      <c r="B221" s="661" t="s">
        <v>4389</v>
      </c>
      <c r="C221" s="661" t="s">
        <v>2541</v>
      </c>
      <c r="D221" s="661" t="s">
        <v>2542</v>
      </c>
      <c r="E221" s="661" t="s">
        <v>4390</v>
      </c>
      <c r="F221" s="664"/>
      <c r="G221" s="664"/>
      <c r="H221" s="677">
        <v>0</v>
      </c>
      <c r="I221" s="664">
        <v>1</v>
      </c>
      <c r="J221" s="664">
        <v>51.67</v>
      </c>
      <c r="K221" s="677">
        <v>1</v>
      </c>
      <c r="L221" s="664">
        <v>1</v>
      </c>
      <c r="M221" s="665">
        <v>51.67</v>
      </c>
    </row>
    <row r="222" spans="1:13" ht="14.4" customHeight="1" x14ac:dyDescent="0.3">
      <c r="A222" s="660" t="s">
        <v>599</v>
      </c>
      <c r="B222" s="661" t="s">
        <v>4391</v>
      </c>
      <c r="C222" s="661" t="s">
        <v>3867</v>
      </c>
      <c r="D222" s="661" t="s">
        <v>3868</v>
      </c>
      <c r="E222" s="661" t="s">
        <v>3869</v>
      </c>
      <c r="F222" s="664"/>
      <c r="G222" s="664"/>
      <c r="H222" s="677">
        <v>0</v>
      </c>
      <c r="I222" s="664">
        <v>1</v>
      </c>
      <c r="J222" s="664">
        <v>30.650126186193202</v>
      </c>
      <c r="K222" s="677">
        <v>1</v>
      </c>
      <c r="L222" s="664">
        <v>1</v>
      </c>
      <c r="M222" s="665">
        <v>30.650126186193202</v>
      </c>
    </row>
    <row r="223" spans="1:13" ht="14.4" customHeight="1" x14ac:dyDescent="0.3">
      <c r="A223" s="660" t="s">
        <v>599</v>
      </c>
      <c r="B223" s="661" t="s">
        <v>4392</v>
      </c>
      <c r="C223" s="661" t="s">
        <v>1551</v>
      </c>
      <c r="D223" s="661" t="s">
        <v>4393</v>
      </c>
      <c r="E223" s="661" t="s">
        <v>4394</v>
      </c>
      <c r="F223" s="664"/>
      <c r="G223" s="664"/>
      <c r="H223" s="677">
        <v>0</v>
      </c>
      <c r="I223" s="664">
        <v>2</v>
      </c>
      <c r="J223" s="664">
        <v>611.44000000000005</v>
      </c>
      <c r="K223" s="677">
        <v>1</v>
      </c>
      <c r="L223" s="664">
        <v>2</v>
      </c>
      <c r="M223" s="665">
        <v>611.44000000000005</v>
      </c>
    </row>
    <row r="224" spans="1:13" ht="14.4" customHeight="1" x14ac:dyDescent="0.3">
      <c r="A224" s="660" t="s">
        <v>599</v>
      </c>
      <c r="B224" s="661" t="s">
        <v>4397</v>
      </c>
      <c r="C224" s="661" t="s">
        <v>2661</v>
      </c>
      <c r="D224" s="661" t="s">
        <v>4398</v>
      </c>
      <c r="E224" s="661" t="s">
        <v>4399</v>
      </c>
      <c r="F224" s="664"/>
      <c r="G224" s="664"/>
      <c r="H224" s="677">
        <v>0</v>
      </c>
      <c r="I224" s="664">
        <v>1</v>
      </c>
      <c r="J224" s="664">
        <v>115.20000000000003</v>
      </c>
      <c r="K224" s="677">
        <v>1</v>
      </c>
      <c r="L224" s="664">
        <v>1</v>
      </c>
      <c r="M224" s="665">
        <v>115.20000000000003</v>
      </c>
    </row>
    <row r="225" spans="1:13" ht="14.4" customHeight="1" x14ac:dyDescent="0.3">
      <c r="A225" s="660" t="s">
        <v>599</v>
      </c>
      <c r="B225" s="661" t="s">
        <v>4400</v>
      </c>
      <c r="C225" s="661" t="s">
        <v>2688</v>
      </c>
      <c r="D225" s="661" t="s">
        <v>2479</v>
      </c>
      <c r="E225" s="661" t="s">
        <v>2689</v>
      </c>
      <c r="F225" s="664"/>
      <c r="G225" s="664"/>
      <c r="H225" s="677">
        <v>0</v>
      </c>
      <c r="I225" s="664">
        <v>77</v>
      </c>
      <c r="J225" s="664">
        <v>27450.49505398035</v>
      </c>
      <c r="K225" s="677">
        <v>1</v>
      </c>
      <c r="L225" s="664">
        <v>77</v>
      </c>
      <c r="M225" s="665">
        <v>27450.49505398035</v>
      </c>
    </row>
    <row r="226" spans="1:13" ht="14.4" customHeight="1" x14ac:dyDescent="0.3">
      <c r="A226" s="660" t="s">
        <v>599</v>
      </c>
      <c r="B226" s="661" t="s">
        <v>4400</v>
      </c>
      <c r="C226" s="661" t="s">
        <v>2691</v>
      </c>
      <c r="D226" s="661" t="s">
        <v>2479</v>
      </c>
      <c r="E226" s="661" t="s">
        <v>2692</v>
      </c>
      <c r="F226" s="664"/>
      <c r="G226" s="664"/>
      <c r="H226" s="677">
        <v>0</v>
      </c>
      <c r="I226" s="664">
        <v>140</v>
      </c>
      <c r="J226" s="664">
        <v>58393.89923507331</v>
      </c>
      <c r="K226" s="677">
        <v>1</v>
      </c>
      <c r="L226" s="664">
        <v>140</v>
      </c>
      <c r="M226" s="665">
        <v>58393.89923507331</v>
      </c>
    </row>
    <row r="227" spans="1:13" ht="14.4" customHeight="1" x14ac:dyDescent="0.3">
      <c r="A227" s="660" t="s">
        <v>599</v>
      </c>
      <c r="B227" s="661" t="s">
        <v>4400</v>
      </c>
      <c r="C227" s="661" t="s">
        <v>2478</v>
      </c>
      <c r="D227" s="661" t="s">
        <v>2479</v>
      </c>
      <c r="E227" s="661" t="s">
        <v>2480</v>
      </c>
      <c r="F227" s="664"/>
      <c r="G227" s="664"/>
      <c r="H227" s="677">
        <v>0</v>
      </c>
      <c r="I227" s="664">
        <v>74</v>
      </c>
      <c r="J227" s="664">
        <v>36422.817269327003</v>
      </c>
      <c r="K227" s="677">
        <v>1</v>
      </c>
      <c r="L227" s="664">
        <v>74</v>
      </c>
      <c r="M227" s="665">
        <v>36422.817269327003</v>
      </c>
    </row>
    <row r="228" spans="1:13" ht="14.4" customHeight="1" x14ac:dyDescent="0.3">
      <c r="A228" s="660" t="s">
        <v>599</v>
      </c>
      <c r="B228" s="661" t="s">
        <v>4400</v>
      </c>
      <c r="C228" s="661" t="s">
        <v>2482</v>
      </c>
      <c r="D228" s="661" t="s">
        <v>2479</v>
      </c>
      <c r="E228" s="661" t="s">
        <v>2483</v>
      </c>
      <c r="F228" s="664"/>
      <c r="G228" s="664"/>
      <c r="H228" s="677">
        <v>0</v>
      </c>
      <c r="I228" s="664">
        <v>12</v>
      </c>
      <c r="J228" s="664">
        <v>11315.989179291297</v>
      </c>
      <c r="K228" s="677">
        <v>1</v>
      </c>
      <c r="L228" s="664">
        <v>12</v>
      </c>
      <c r="M228" s="665">
        <v>11315.989179291297</v>
      </c>
    </row>
    <row r="229" spans="1:13" ht="14.4" customHeight="1" x14ac:dyDescent="0.3">
      <c r="A229" s="660" t="s">
        <v>599</v>
      </c>
      <c r="B229" s="661" t="s">
        <v>4400</v>
      </c>
      <c r="C229" s="661" t="s">
        <v>2485</v>
      </c>
      <c r="D229" s="661" t="s">
        <v>2479</v>
      </c>
      <c r="E229" s="661" t="s">
        <v>2486</v>
      </c>
      <c r="F229" s="664"/>
      <c r="G229" s="664"/>
      <c r="H229" s="677">
        <v>0</v>
      </c>
      <c r="I229" s="664">
        <v>5</v>
      </c>
      <c r="J229" s="664">
        <v>5287.2994075022871</v>
      </c>
      <c r="K229" s="677">
        <v>1</v>
      </c>
      <c r="L229" s="664">
        <v>5</v>
      </c>
      <c r="M229" s="665">
        <v>5287.2994075022871</v>
      </c>
    </row>
    <row r="230" spans="1:13" ht="14.4" customHeight="1" x14ac:dyDescent="0.3">
      <c r="A230" s="660" t="s">
        <v>599</v>
      </c>
      <c r="B230" s="661" t="s">
        <v>4400</v>
      </c>
      <c r="C230" s="661" t="s">
        <v>3854</v>
      </c>
      <c r="D230" s="661" t="s">
        <v>3855</v>
      </c>
      <c r="E230" s="661" t="s">
        <v>4571</v>
      </c>
      <c r="F230" s="664"/>
      <c r="G230" s="664"/>
      <c r="H230" s="677">
        <v>0</v>
      </c>
      <c r="I230" s="664">
        <v>16</v>
      </c>
      <c r="J230" s="664">
        <v>59145.986283296734</v>
      </c>
      <c r="K230" s="677">
        <v>1</v>
      </c>
      <c r="L230" s="664">
        <v>16</v>
      </c>
      <c r="M230" s="665">
        <v>59145.986283296734</v>
      </c>
    </row>
    <row r="231" spans="1:13" ht="14.4" customHeight="1" x14ac:dyDescent="0.3">
      <c r="A231" s="660" t="s">
        <v>599</v>
      </c>
      <c r="B231" s="661" t="s">
        <v>4401</v>
      </c>
      <c r="C231" s="661" t="s">
        <v>2537</v>
      </c>
      <c r="D231" s="661" t="s">
        <v>2538</v>
      </c>
      <c r="E231" s="661" t="s">
        <v>4402</v>
      </c>
      <c r="F231" s="664"/>
      <c r="G231" s="664"/>
      <c r="H231" s="677">
        <v>0</v>
      </c>
      <c r="I231" s="664">
        <v>6</v>
      </c>
      <c r="J231" s="664">
        <v>753.60000000000014</v>
      </c>
      <c r="K231" s="677">
        <v>1</v>
      </c>
      <c r="L231" s="664">
        <v>6</v>
      </c>
      <c r="M231" s="665">
        <v>753.60000000000014</v>
      </c>
    </row>
    <row r="232" spans="1:13" ht="14.4" customHeight="1" x14ac:dyDescent="0.3">
      <c r="A232" s="660" t="s">
        <v>599</v>
      </c>
      <c r="B232" s="661" t="s">
        <v>4401</v>
      </c>
      <c r="C232" s="661" t="s">
        <v>3308</v>
      </c>
      <c r="D232" s="661" t="s">
        <v>4572</v>
      </c>
      <c r="E232" s="661" t="s">
        <v>4402</v>
      </c>
      <c r="F232" s="664">
        <v>2</v>
      </c>
      <c r="G232" s="664">
        <v>250.959681153639</v>
      </c>
      <c r="H232" s="677">
        <v>1</v>
      </c>
      <c r="I232" s="664"/>
      <c r="J232" s="664"/>
      <c r="K232" s="677">
        <v>0</v>
      </c>
      <c r="L232" s="664">
        <v>2</v>
      </c>
      <c r="M232" s="665">
        <v>250.959681153639</v>
      </c>
    </row>
    <row r="233" spans="1:13" ht="14.4" customHeight="1" x14ac:dyDescent="0.3">
      <c r="A233" s="660" t="s">
        <v>599</v>
      </c>
      <c r="B233" s="661" t="s">
        <v>4403</v>
      </c>
      <c r="C233" s="661" t="s">
        <v>2600</v>
      </c>
      <c r="D233" s="661" t="s">
        <v>2601</v>
      </c>
      <c r="E233" s="661" t="s">
        <v>2602</v>
      </c>
      <c r="F233" s="664"/>
      <c r="G233" s="664"/>
      <c r="H233" s="677">
        <v>0</v>
      </c>
      <c r="I233" s="664">
        <v>10</v>
      </c>
      <c r="J233" s="664">
        <v>1352.6215078834753</v>
      </c>
      <c r="K233" s="677">
        <v>1</v>
      </c>
      <c r="L233" s="664">
        <v>10</v>
      </c>
      <c r="M233" s="665">
        <v>1352.6215078834753</v>
      </c>
    </row>
    <row r="234" spans="1:13" ht="14.4" customHeight="1" x14ac:dyDescent="0.3">
      <c r="A234" s="660" t="s">
        <v>599</v>
      </c>
      <c r="B234" s="661" t="s">
        <v>4403</v>
      </c>
      <c r="C234" s="661" t="s">
        <v>3844</v>
      </c>
      <c r="D234" s="661" t="s">
        <v>2601</v>
      </c>
      <c r="E234" s="661" t="s">
        <v>4573</v>
      </c>
      <c r="F234" s="664"/>
      <c r="G234" s="664"/>
      <c r="H234" s="677">
        <v>0</v>
      </c>
      <c r="I234" s="664">
        <v>2</v>
      </c>
      <c r="J234" s="664">
        <v>94.659999999999968</v>
      </c>
      <c r="K234" s="677">
        <v>1</v>
      </c>
      <c r="L234" s="664">
        <v>2</v>
      </c>
      <c r="M234" s="665">
        <v>94.659999999999968</v>
      </c>
    </row>
    <row r="235" spans="1:13" ht="14.4" customHeight="1" x14ac:dyDescent="0.3">
      <c r="A235" s="660" t="s">
        <v>599</v>
      </c>
      <c r="B235" s="661" t="s">
        <v>4406</v>
      </c>
      <c r="C235" s="661" t="s">
        <v>3851</v>
      </c>
      <c r="D235" s="661" t="s">
        <v>2534</v>
      </c>
      <c r="E235" s="661" t="s">
        <v>3852</v>
      </c>
      <c r="F235" s="664"/>
      <c r="G235" s="664"/>
      <c r="H235" s="677">
        <v>0</v>
      </c>
      <c r="I235" s="664">
        <v>1</v>
      </c>
      <c r="J235" s="664">
        <v>279.41991461989977</v>
      </c>
      <c r="K235" s="677">
        <v>1</v>
      </c>
      <c r="L235" s="664">
        <v>1</v>
      </c>
      <c r="M235" s="665">
        <v>279.41991461989977</v>
      </c>
    </row>
    <row r="236" spans="1:13" ht="14.4" customHeight="1" x14ac:dyDescent="0.3">
      <c r="A236" s="660" t="s">
        <v>599</v>
      </c>
      <c r="B236" s="661" t="s">
        <v>4407</v>
      </c>
      <c r="C236" s="661" t="s">
        <v>2523</v>
      </c>
      <c r="D236" s="661" t="s">
        <v>2524</v>
      </c>
      <c r="E236" s="661" t="s">
        <v>1225</v>
      </c>
      <c r="F236" s="664"/>
      <c r="G236" s="664"/>
      <c r="H236" s="677">
        <v>0</v>
      </c>
      <c r="I236" s="664">
        <v>7</v>
      </c>
      <c r="J236" s="664">
        <v>319.12000000000006</v>
      </c>
      <c r="K236" s="677">
        <v>1</v>
      </c>
      <c r="L236" s="664">
        <v>7</v>
      </c>
      <c r="M236" s="665">
        <v>319.12000000000006</v>
      </c>
    </row>
    <row r="237" spans="1:13" ht="14.4" customHeight="1" x14ac:dyDescent="0.3">
      <c r="A237" s="660" t="s">
        <v>599</v>
      </c>
      <c r="B237" s="661" t="s">
        <v>4407</v>
      </c>
      <c r="C237" s="661" t="s">
        <v>2526</v>
      </c>
      <c r="D237" s="661" t="s">
        <v>2527</v>
      </c>
      <c r="E237" s="661" t="s">
        <v>1229</v>
      </c>
      <c r="F237" s="664"/>
      <c r="G237" s="664"/>
      <c r="H237" s="677">
        <v>0</v>
      </c>
      <c r="I237" s="664">
        <v>1</v>
      </c>
      <c r="J237" s="664">
        <v>55.14</v>
      </c>
      <c r="K237" s="677">
        <v>1</v>
      </c>
      <c r="L237" s="664">
        <v>1</v>
      </c>
      <c r="M237" s="665">
        <v>55.14</v>
      </c>
    </row>
    <row r="238" spans="1:13" ht="14.4" customHeight="1" x14ac:dyDescent="0.3">
      <c r="A238" s="660" t="s">
        <v>599</v>
      </c>
      <c r="B238" s="661" t="s">
        <v>4574</v>
      </c>
      <c r="C238" s="661" t="s">
        <v>3878</v>
      </c>
      <c r="D238" s="661" t="s">
        <v>3879</v>
      </c>
      <c r="E238" s="661" t="s">
        <v>1528</v>
      </c>
      <c r="F238" s="664"/>
      <c r="G238" s="664"/>
      <c r="H238" s="677">
        <v>0</v>
      </c>
      <c r="I238" s="664">
        <v>2</v>
      </c>
      <c r="J238" s="664">
        <v>83.040271454235068</v>
      </c>
      <c r="K238" s="677">
        <v>1</v>
      </c>
      <c r="L238" s="664">
        <v>2</v>
      </c>
      <c r="M238" s="665">
        <v>83.040271454235068</v>
      </c>
    </row>
    <row r="239" spans="1:13" ht="14.4" customHeight="1" x14ac:dyDescent="0.3">
      <c r="A239" s="660" t="s">
        <v>599</v>
      </c>
      <c r="B239" s="661" t="s">
        <v>4412</v>
      </c>
      <c r="C239" s="661" t="s">
        <v>3881</v>
      </c>
      <c r="D239" s="661" t="s">
        <v>3882</v>
      </c>
      <c r="E239" s="661" t="s">
        <v>3883</v>
      </c>
      <c r="F239" s="664"/>
      <c r="G239" s="664"/>
      <c r="H239" s="677">
        <v>0</v>
      </c>
      <c r="I239" s="664">
        <v>3</v>
      </c>
      <c r="J239" s="664">
        <v>323.18036170709678</v>
      </c>
      <c r="K239" s="677">
        <v>1</v>
      </c>
      <c r="L239" s="664">
        <v>3</v>
      </c>
      <c r="M239" s="665">
        <v>323.18036170709678</v>
      </c>
    </row>
    <row r="240" spans="1:13" ht="14.4" customHeight="1" x14ac:dyDescent="0.3">
      <c r="A240" s="660" t="s">
        <v>599</v>
      </c>
      <c r="B240" s="661" t="s">
        <v>4413</v>
      </c>
      <c r="C240" s="661" t="s">
        <v>2442</v>
      </c>
      <c r="D240" s="661" t="s">
        <v>2443</v>
      </c>
      <c r="E240" s="661" t="s">
        <v>2444</v>
      </c>
      <c r="F240" s="664"/>
      <c r="G240" s="664"/>
      <c r="H240" s="677">
        <v>0</v>
      </c>
      <c r="I240" s="664">
        <v>1</v>
      </c>
      <c r="J240" s="664">
        <v>8.1500187306131</v>
      </c>
      <c r="K240" s="677">
        <v>1</v>
      </c>
      <c r="L240" s="664">
        <v>1</v>
      </c>
      <c r="M240" s="665">
        <v>8.1500187306131</v>
      </c>
    </row>
    <row r="241" spans="1:13" ht="14.4" customHeight="1" x14ac:dyDescent="0.3">
      <c r="A241" s="660" t="s">
        <v>599</v>
      </c>
      <c r="B241" s="661" t="s">
        <v>4413</v>
      </c>
      <c r="C241" s="661" t="s">
        <v>2445</v>
      </c>
      <c r="D241" s="661" t="s">
        <v>2446</v>
      </c>
      <c r="E241" s="661" t="s">
        <v>2447</v>
      </c>
      <c r="F241" s="664"/>
      <c r="G241" s="664"/>
      <c r="H241" s="677">
        <v>0</v>
      </c>
      <c r="I241" s="664">
        <v>1</v>
      </c>
      <c r="J241" s="664">
        <v>24.35</v>
      </c>
      <c r="K241" s="677">
        <v>1</v>
      </c>
      <c r="L241" s="664">
        <v>1</v>
      </c>
      <c r="M241" s="665">
        <v>24.35</v>
      </c>
    </row>
    <row r="242" spans="1:13" ht="14.4" customHeight="1" x14ac:dyDescent="0.3">
      <c r="A242" s="660" t="s">
        <v>599</v>
      </c>
      <c r="B242" s="661" t="s">
        <v>4413</v>
      </c>
      <c r="C242" s="661" t="s">
        <v>2545</v>
      </c>
      <c r="D242" s="661" t="s">
        <v>4414</v>
      </c>
      <c r="E242" s="661" t="s">
        <v>1297</v>
      </c>
      <c r="F242" s="664"/>
      <c r="G242" s="664"/>
      <c r="H242" s="677">
        <v>0</v>
      </c>
      <c r="I242" s="664">
        <v>2</v>
      </c>
      <c r="J242" s="664">
        <v>75.640000000000015</v>
      </c>
      <c r="K242" s="677">
        <v>1</v>
      </c>
      <c r="L242" s="664">
        <v>2</v>
      </c>
      <c r="M242" s="665">
        <v>75.640000000000015</v>
      </c>
    </row>
    <row r="243" spans="1:13" ht="14.4" customHeight="1" x14ac:dyDescent="0.3">
      <c r="A243" s="660" t="s">
        <v>599</v>
      </c>
      <c r="B243" s="661" t="s">
        <v>4575</v>
      </c>
      <c r="C243" s="661" t="s">
        <v>3861</v>
      </c>
      <c r="D243" s="661" t="s">
        <v>3862</v>
      </c>
      <c r="E243" s="661" t="s">
        <v>1146</v>
      </c>
      <c r="F243" s="664"/>
      <c r="G243" s="664"/>
      <c r="H243" s="677">
        <v>0</v>
      </c>
      <c r="I243" s="664">
        <v>2</v>
      </c>
      <c r="J243" s="664">
        <v>197.80079059133152</v>
      </c>
      <c r="K243" s="677">
        <v>1</v>
      </c>
      <c r="L243" s="664">
        <v>2</v>
      </c>
      <c r="M243" s="665">
        <v>197.80079059133152</v>
      </c>
    </row>
    <row r="244" spans="1:13" ht="14.4" customHeight="1" x14ac:dyDescent="0.3">
      <c r="A244" s="660" t="s">
        <v>599</v>
      </c>
      <c r="B244" s="661" t="s">
        <v>4576</v>
      </c>
      <c r="C244" s="661" t="s">
        <v>3864</v>
      </c>
      <c r="D244" s="661" t="s">
        <v>3865</v>
      </c>
      <c r="E244" s="661" t="s">
        <v>1146</v>
      </c>
      <c r="F244" s="664"/>
      <c r="G244" s="664"/>
      <c r="H244" s="677">
        <v>0</v>
      </c>
      <c r="I244" s="664">
        <v>7</v>
      </c>
      <c r="J244" s="664">
        <v>575.01975717164657</v>
      </c>
      <c r="K244" s="677">
        <v>1</v>
      </c>
      <c r="L244" s="664">
        <v>7</v>
      </c>
      <c r="M244" s="665">
        <v>575.01975717164657</v>
      </c>
    </row>
    <row r="245" spans="1:13" ht="14.4" customHeight="1" x14ac:dyDescent="0.3">
      <c r="A245" s="660" t="s">
        <v>599</v>
      </c>
      <c r="B245" s="661" t="s">
        <v>4422</v>
      </c>
      <c r="C245" s="661" t="s">
        <v>2582</v>
      </c>
      <c r="D245" s="661" t="s">
        <v>2679</v>
      </c>
      <c r="E245" s="661" t="s">
        <v>1229</v>
      </c>
      <c r="F245" s="664"/>
      <c r="G245" s="664"/>
      <c r="H245" s="677">
        <v>0</v>
      </c>
      <c r="I245" s="664">
        <v>1</v>
      </c>
      <c r="J245" s="664">
        <v>49.05</v>
      </c>
      <c r="K245" s="677">
        <v>1</v>
      </c>
      <c r="L245" s="664">
        <v>1</v>
      </c>
      <c r="M245" s="665">
        <v>49.05</v>
      </c>
    </row>
    <row r="246" spans="1:13" ht="14.4" customHeight="1" x14ac:dyDescent="0.3">
      <c r="A246" s="660" t="s">
        <v>599</v>
      </c>
      <c r="B246" s="661" t="s">
        <v>4422</v>
      </c>
      <c r="C246" s="661" t="s">
        <v>3874</v>
      </c>
      <c r="D246" s="661" t="s">
        <v>4577</v>
      </c>
      <c r="E246" s="661" t="s">
        <v>2633</v>
      </c>
      <c r="F246" s="664"/>
      <c r="G246" s="664"/>
      <c r="H246" s="677">
        <v>0</v>
      </c>
      <c r="I246" s="664">
        <v>3</v>
      </c>
      <c r="J246" s="664">
        <v>454.91999999999985</v>
      </c>
      <c r="K246" s="677">
        <v>1</v>
      </c>
      <c r="L246" s="664">
        <v>3</v>
      </c>
      <c r="M246" s="665">
        <v>454.91999999999985</v>
      </c>
    </row>
    <row r="247" spans="1:13" ht="14.4" customHeight="1" x14ac:dyDescent="0.3">
      <c r="A247" s="660" t="s">
        <v>599</v>
      </c>
      <c r="B247" s="661" t="s">
        <v>4424</v>
      </c>
      <c r="C247" s="661" t="s">
        <v>2672</v>
      </c>
      <c r="D247" s="661" t="s">
        <v>2673</v>
      </c>
      <c r="E247" s="661" t="s">
        <v>1229</v>
      </c>
      <c r="F247" s="664"/>
      <c r="G247" s="664"/>
      <c r="H247" s="677">
        <v>0</v>
      </c>
      <c r="I247" s="664">
        <v>1</v>
      </c>
      <c r="J247" s="664">
        <v>97.901182696696878</v>
      </c>
      <c r="K247" s="677">
        <v>1</v>
      </c>
      <c r="L247" s="664">
        <v>1</v>
      </c>
      <c r="M247" s="665">
        <v>97.901182696696878</v>
      </c>
    </row>
    <row r="248" spans="1:13" ht="14.4" customHeight="1" x14ac:dyDescent="0.3">
      <c r="A248" s="660" t="s">
        <v>599</v>
      </c>
      <c r="B248" s="661" t="s">
        <v>4424</v>
      </c>
      <c r="C248" s="661" t="s">
        <v>2608</v>
      </c>
      <c r="D248" s="661" t="s">
        <v>2605</v>
      </c>
      <c r="E248" s="661" t="s">
        <v>1239</v>
      </c>
      <c r="F248" s="664"/>
      <c r="G248" s="664"/>
      <c r="H248" s="677">
        <v>0</v>
      </c>
      <c r="I248" s="664">
        <v>2</v>
      </c>
      <c r="J248" s="664">
        <v>303.27999999999992</v>
      </c>
      <c r="K248" s="677">
        <v>1</v>
      </c>
      <c r="L248" s="664">
        <v>2</v>
      </c>
      <c r="M248" s="665">
        <v>303.27999999999992</v>
      </c>
    </row>
    <row r="249" spans="1:13" ht="14.4" customHeight="1" x14ac:dyDescent="0.3">
      <c r="A249" s="660" t="s">
        <v>599</v>
      </c>
      <c r="B249" s="661" t="s">
        <v>4425</v>
      </c>
      <c r="C249" s="661" t="s">
        <v>2549</v>
      </c>
      <c r="D249" s="661" t="s">
        <v>2550</v>
      </c>
      <c r="E249" s="661" t="s">
        <v>4426</v>
      </c>
      <c r="F249" s="664"/>
      <c r="G249" s="664"/>
      <c r="H249" s="677">
        <v>0</v>
      </c>
      <c r="I249" s="664">
        <v>2</v>
      </c>
      <c r="J249" s="664">
        <v>349.71924991472702</v>
      </c>
      <c r="K249" s="677">
        <v>1</v>
      </c>
      <c r="L249" s="664">
        <v>2</v>
      </c>
      <c r="M249" s="665">
        <v>349.71924991472702</v>
      </c>
    </row>
    <row r="250" spans="1:13" ht="14.4" customHeight="1" x14ac:dyDescent="0.3">
      <c r="A250" s="660" t="s">
        <v>599</v>
      </c>
      <c r="B250" s="661" t="s">
        <v>4431</v>
      </c>
      <c r="C250" s="661" t="s">
        <v>2731</v>
      </c>
      <c r="D250" s="661" t="s">
        <v>2732</v>
      </c>
      <c r="E250" s="661" t="s">
        <v>2733</v>
      </c>
      <c r="F250" s="664"/>
      <c r="G250" s="664"/>
      <c r="H250" s="677">
        <v>0</v>
      </c>
      <c r="I250" s="664">
        <v>1</v>
      </c>
      <c r="J250" s="664">
        <v>549.54194579983391</v>
      </c>
      <c r="K250" s="677">
        <v>1</v>
      </c>
      <c r="L250" s="664">
        <v>1</v>
      </c>
      <c r="M250" s="665">
        <v>549.54194579983391</v>
      </c>
    </row>
    <row r="251" spans="1:13" ht="14.4" customHeight="1" x14ac:dyDescent="0.3">
      <c r="A251" s="660" t="s">
        <v>599</v>
      </c>
      <c r="B251" s="661" t="s">
        <v>4432</v>
      </c>
      <c r="C251" s="661" t="s">
        <v>2698</v>
      </c>
      <c r="D251" s="661" t="s">
        <v>4434</v>
      </c>
      <c r="E251" s="661" t="s">
        <v>4435</v>
      </c>
      <c r="F251" s="664"/>
      <c r="G251" s="664"/>
      <c r="H251" s="677">
        <v>0</v>
      </c>
      <c r="I251" s="664">
        <v>30</v>
      </c>
      <c r="J251" s="664">
        <v>3924.003219976752</v>
      </c>
      <c r="K251" s="677">
        <v>1</v>
      </c>
      <c r="L251" s="664">
        <v>30</v>
      </c>
      <c r="M251" s="665">
        <v>3924.003219976752</v>
      </c>
    </row>
    <row r="252" spans="1:13" ht="14.4" customHeight="1" x14ac:dyDescent="0.3">
      <c r="A252" s="660" t="s">
        <v>599</v>
      </c>
      <c r="B252" s="661" t="s">
        <v>4432</v>
      </c>
      <c r="C252" s="661" t="s">
        <v>2456</v>
      </c>
      <c r="D252" s="661" t="s">
        <v>4436</v>
      </c>
      <c r="E252" s="661" t="s">
        <v>4437</v>
      </c>
      <c r="F252" s="664"/>
      <c r="G252" s="664"/>
      <c r="H252" s="677">
        <v>0</v>
      </c>
      <c r="I252" s="664">
        <v>180</v>
      </c>
      <c r="J252" s="664">
        <v>6552.4930667896151</v>
      </c>
      <c r="K252" s="677">
        <v>1</v>
      </c>
      <c r="L252" s="664">
        <v>180</v>
      </c>
      <c r="M252" s="665">
        <v>6552.4930667896151</v>
      </c>
    </row>
    <row r="253" spans="1:13" ht="14.4" customHeight="1" x14ac:dyDescent="0.3">
      <c r="A253" s="660" t="s">
        <v>599</v>
      </c>
      <c r="B253" s="661" t="s">
        <v>4432</v>
      </c>
      <c r="C253" s="661" t="s">
        <v>3905</v>
      </c>
      <c r="D253" s="661" t="s">
        <v>4434</v>
      </c>
      <c r="E253" s="661" t="s">
        <v>4578</v>
      </c>
      <c r="F253" s="664"/>
      <c r="G253" s="664"/>
      <c r="H253" s="677">
        <v>0</v>
      </c>
      <c r="I253" s="664">
        <v>40</v>
      </c>
      <c r="J253" s="664">
        <v>2680.3992038012884</v>
      </c>
      <c r="K253" s="677">
        <v>1</v>
      </c>
      <c r="L253" s="664">
        <v>40</v>
      </c>
      <c r="M253" s="665">
        <v>2680.3992038012884</v>
      </c>
    </row>
    <row r="254" spans="1:13" ht="14.4" customHeight="1" x14ac:dyDescent="0.3">
      <c r="A254" s="660" t="s">
        <v>599</v>
      </c>
      <c r="B254" s="661" t="s">
        <v>4432</v>
      </c>
      <c r="C254" s="661" t="s">
        <v>2685</v>
      </c>
      <c r="D254" s="661" t="s">
        <v>4434</v>
      </c>
      <c r="E254" s="661" t="s">
        <v>4438</v>
      </c>
      <c r="F254" s="664"/>
      <c r="G254" s="664"/>
      <c r="H254" s="677">
        <v>0</v>
      </c>
      <c r="I254" s="664">
        <v>10</v>
      </c>
      <c r="J254" s="664">
        <v>2248.4699999999993</v>
      </c>
      <c r="K254" s="677">
        <v>1</v>
      </c>
      <c r="L254" s="664">
        <v>10</v>
      </c>
      <c r="M254" s="665">
        <v>2248.4699999999993</v>
      </c>
    </row>
    <row r="255" spans="1:13" ht="14.4" customHeight="1" x14ac:dyDescent="0.3">
      <c r="A255" s="660" t="s">
        <v>599</v>
      </c>
      <c r="B255" s="661" t="s">
        <v>4441</v>
      </c>
      <c r="C255" s="661" t="s">
        <v>3085</v>
      </c>
      <c r="D255" s="661" t="s">
        <v>3086</v>
      </c>
      <c r="E255" s="661" t="s">
        <v>3087</v>
      </c>
      <c r="F255" s="664"/>
      <c r="G255" s="664"/>
      <c r="H255" s="677">
        <v>0</v>
      </c>
      <c r="I255" s="664">
        <v>46.1</v>
      </c>
      <c r="J255" s="664">
        <v>580288.78111266391</v>
      </c>
      <c r="K255" s="677">
        <v>1</v>
      </c>
      <c r="L255" s="664">
        <v>46.1</v>
      </c>
      <c r="M255" s="665">
        <v>580288.78111266391</v>
      </c>
    </row>
    <row r="256" spans="1:13" ht="14.4" customHeight="1" x14ac:dyDescent="0.3">
      <c r="A256" s="660" t="s">
        <v>599</v>
      </c>
      <c r="B256" s="661" t="s">
        <v>4442</v>
      </c>
      <c r="C256" s="661" t="s">
        <v>2909</v>
      </c>
      <c r="D256" s="661" t="s">
        <v>4443</v>
      </c>
      <c r="E256" s="661" t="s">
        <v>4444</v>
      </c>
      <c r="F256" s="664"/>
      <c r="G256" s="664"/>
      <c r="H256" s="677">
        <v>0</v>
      </c>
      <c r="I256" s="664">
        <v>40</v>
      </c>
      <c r="J256" s="664">
        <v>5677.174814396396</v>
      </c>
      <c r="K256" s="677">
        <v>1</v>
      </c>
      <c r="L256" s="664">
        <v>40</v>
      </c>
      <c r="M256" s="665">
        <v>5677.174814396396</v>
      </c>
    </row>
    <row r="257" spans="1:13" ht="14.4" customHeight="1" x14ac:dyDescent="0.3">
      <c r="A257" s="660" t="s">
        <v>599</v>
      </c>
      <c r="B257" s="661" t="s">
        <v>4442</v>
      </c>
      <c r="C257" s="661" t="s">
        <v>2936</v>
      </c>
      <c r="D257" s="661" t="s">
        <v>4445</v>
      </c>
      <c r="E257" s="661" t="s">
        <v>4446</v>
      </c>
      <c r="F257" s="664"/>
      <c r="G257" s="664"/>
      <c r="H257" s="677">
        <v>0</v>
      </c>
      <c r="I257" s="664">
        <v>58.999999999999979</v>
      </c>
      <c r="J257" s="664">
        <v>6241.5350253201013</v>
      </c>
      <c r="K257" s="677">
        <v>1</v>
      </c>
      <c r="L257" s="664">
        <v>58.999999999999979</v>
      </c>
      <c r="M257" s="665">
        <v>6241.5350253201013</v>
      </c>
    </row>
    <row r="258" spans="1:13" ht="14.4" customHeight="1" x14ac:dyDescent="0.3">
      <c r="A258" s="660" t="s">
        <v>599</v>
      </c>
      <c r="B258" s="661" t="s">
        <v>4449</v>
      </c>
      <c r="C258" s="661" t="s">
        <v>3042</v>
      </c>
      <c r="D258" s="661" t="s">
        <v>3043</v>
      </c>
      <c r="E258" s="661" t="s">
        <v>4451</v>
      </c>
      <c r="F258" s="664"/>
      <c r="G258" s="664"/>
      <c r="H258" s="677">
        <v>0</v>
      </c>
      <c r="I258" s="664">
        <v>13</v>
      </c>
      <c r="J258" s="664">
        <v>1774.0016831482524</v>
      </c>
      <c r="K258" s="677">
        <v>1</v>
      </c>
      <c r="L258" s="664">
        <v>13</v>
      </c>
      <c r="M258" s="665">
        <v>1774.0016831482524</v>
      </c>
    </row>
    <row r="259" spans="1:13" ht="14.4" customHeight="1" x14ac:dyDescent="0.3">
      <c r="A259" s="660" t="s">
        <v>599</v>
      </c>
      <c r="B259" s="661" t="s">
        <v>4449</v>
      </c>
      <c r="C259" s="661" t="s">
        <v>3065</v>
      </c>
      <c r="D259" s="661" t="s">
        <v>4452</v>
      </c>
      <c r="E259" s="661" t="s">
        <v>4453</v>
      </c>
      <c r="F259" s="664"/>
      <c r="G259" s="664"/>
      <c r="H259" s="677">
        <v>0</v>
      </c>
      <c r="I259" s="664">
        <v>100</v>
      </c>
      <c r="J259" s="664">
        <v>7522.0026044428432</v>
      </c>
      <c r="K259" s="677">
        <v>1</v>
      </c>
      <c r="L259" s="664">
        <v>100</v>
      </c>
      <c r="M259" s="665">
        <v>7522.0026044428432</v>
      </c>
    </row>
    <row r="260" spans="1:13" ht="14.4" customHeight="1" x14ac:dyDescent="0.3">
      <c r="A260" s="660" t="s">
        <v>599</v>
      </c>
      <c r="B260" s="661" t="s">
        <v>4456</v>
      </c>
      <c r="C260" s="661" t="s">
        <v>3049</v>
      </c>
      <c r="D260" s="661" t="s">
        <v>3050</v>
      </c>
      <c r="E260" s="661" t="s">
        <v>4458</v>
      </c>
      <c r="F260" s="664"/>
      <c r="G260" s="664"/>
      <c r="H260" s="677">
        <v>0</v>
      </c>
      <c r="I260" s="664">
        <v>9</v>
      </c>
      <c r="J260" s="664">
        <v>1377.12</v>
      </c>
      <c r="K260" s="677">
        <v>1</v>
      </c>
      <c r="L260" s="664">
        <v>9</v>
      </c>
      <c r="M260" s="665">
        <v>1377.12</v>
      </c>
    </row>
    <row r="261" spans="1:13" ht="14.4" customHeight="1" x14ac:dyDescent="0.3">
      <c r="A261" s="660" t="s">
        <v>599</v>
      </c>
      <c r="B261" s="661" t="s">
        <v>4456</v>
      </c>
      <c r="C261" s="661" t="s">
        <v>3061</v>
      </c>
      <c r="D261" s="661" t="s">
        <v>3062</v>
      </c>
      <c r="E261" s="661" t="s">
        <v>4459</v>
      </c>
      <c r="F261" s="664"/>
      <c r="G261" s="664"/>
      <c r="H261" s="677">
        <v>0</v>
      </c>
      <c r="I261" s="664">
        <v>20</v>
      </c>
      <c r="J261" s="664">
        <v>5221</v>
      </c>
      <c r="K261" s="677">
        <v>1</v>
      </c>
      <c r="L261" s="664">
        <v>20</v>
      </c>
      <c r="M261" s="665">
        <v>5221</v>
      </c>
    </row>
    <row r="262" spans="1:13" ht="14.4" customHeight="1" x14ac:dyDescent="0.3">
      <c r="A262" s="660" t="s">
        <v>599</v>
      </c>
      <c r="B262" s="661" t="s">
        <v>4456</v>
      </c>
      <c r="C262" s="661" t="s">
        <v>3983</v>
      </c>
      <c r="D262" s="661" t="s">
        <v>4579</v>
      </c>
      <c r="E262" s="661" t="s">
        <v>4450</v>
      </c>
      <c r="F262" s="664"/>
      <c r="G262" s="664"/>
      <c r="H262" s="677">
        <v>0</v>
      </c>
      <c r="I262" s="664">
        <v>4</v>
      </c>
      <c r="J262" s="664">
        <v>482.79916356555327</v>
      </c>
      <c r="K262" s="677">
        <v>1</v>
      </c>
      <c r="L262" s="664">
        <v>4</v>
      </c>
      <c r="M262" s="665">
        <v>482.79916356555327</v>
      </c>
    </row>
    <row r="263" spans="1:13" ht="14.4" customHeight="1" x14ac:dyDescent="0.3">
      <c r="A263" s="660" t="s">
        <v>599</v>
      </c>
      <c r="B263" s="661" t="s">
        <v>4460</v>
      </c>
      <c r="C263" s="661" t="s">
        <v>3081</v>
      </c>
      <c r="D263" s="661" t="s">
        <v>3082</v>
      </c>
      <c r="E263" s="661" t="s">
        <v>3083</v>
      </c>
      <c r="F263" s="664"/>
      <c r="G263" s="664"/>
      <c r="H263" s="677">
        <v>0</v>
      </c>
      <c r="I263" s="664">
        <v>13</v>
      </c>
      <c r="J263" s="664">
        <v>775.14954848229513</v>
      </c>
      <c r="K263" s="677">
        <v>1</v>
      </c>
      <c r="L263" s="664">
        <v>13</v>
      </c>
      <c r="M263" s="665">
        <v>775.14954848229513</v>
      </c>
    </row>
    <row r="264" spans="1:13" ht="14.4" customHeight="1" x14ac:dyDescent="0.3">
      <c r="A264" s="660" t="s">
        <v>599</v>
      </c>
      <c r="B264" s="661" t="s">
        <v>4461</v>
      </c>
      <c r="C264" s="661" t="s">
        <v>3038</v>
      </c>
      <c r="D264" s="661" t="s">
        <v>4462</v>
      </c>
      <c r="E264" s="661" t="s">
        <v>4463</v>
      </c>
      <c r="F264" s="664"/>
      <c r="G264" s="664"/>
      <c r="H264" s="677">
        <v>0</v>
      </c>
      <c r="I264" s="664">
        <v>176</v>
      </c>
      <c r="J264" s="664">
        <v>15593.595424830521</v>
      </c>
      <c r="K264" s="677">
        <v>1</v>
      </c>
      <c r="L264" s="664">
        <v>176</v>
      </c>
      <c r="M264" s="665">
        <v>15593.595424830521</v>
      </c>
    </row>
    <row r="265" spans="1:13" ht="14.4" customHeight="1" x14ac:dyDescent="0.3">
      <c r="A265" s="660" t="s">
        <v>599</v>
      </c>
      <c r="B265" s="661" t="s">
        <v>4464</v>
      </c>
      <c r="C265" s="661" t="s">
        <v>3057</v>
      </c>
      <c r="D265" s="661" t="s">
        <v>3058</v>
      </c>
      <c r="E265" s="661" t="s">
        <v>4465</v>
      </c>
      <c r="F265" s="664"/>
      <c r="G265" s="664"/>
      <c r="H265" s="677">
        <v>0</v>
      </c>
      <c r="I265" s="664">
        <v>9</v>
      </c>
      <c r="J265" s="664">
        <v>499.94999999999987</v>
      </c>
      <c r="K265" s="677">
        <v>1</v>
      </c>
      <c r="L265" s="664">
        <v>9</v>
      </c>
      <c r="M265" s="665">
        <v>499.94999999999987</v>
      </c>
    </row>
    <row r="266" spans="1:13" ht="14.4" customHeight="1" x14ac:dyDescent="0.3">
      <c r="A266" s="660" t="s">
        <v>599</v>
      </c>
      <c r="B266" s="661" t="s">
        <v>4464</v>
      </c>
      <c r="C266" s="661" t="s">
        <v>3980</v>
      </c>
      <c r="D266" s="661" t="s">
        <v>3981</v>
      </c>
      <c r="E266" s="661" t="s">
        <v>4479</v>
      </c>
      <c r="F266" s="664"/>
      <c r="G266" s="664"/>
      <c r="H266" s="677">
        <v>0</v>
      </c>
      <c r="I266" s="664">
        <v>60</v>
      </c>
      <c r="J266" s="664">
        <v>3265.7948090321242</v>
      </c>
      <c r="K266" s="677">
        <v>1</v>
      </c>
      <c r="L266" s="664">
        <v>60</v>
      </c>
      <c r="M266" s="665">
        <v>3265.7948090321242</v>
      </c>
    </row>
    <row r="267" spans="1:13" ht="14.4" customHeight="1" x14ac:dyDescent="0.3">
      <c r="A267" s="660" t="s">
        <v>599</v>
      </c>
      <c r="B267" s="661" t="s">
        <v>4466</v>
      </c>
      <c r="C267" s="661" t="s">
        <v>3046</v>
      </c>
      <c r="D267" s="661" t="s">
        <v>3047</v>
      </c>
      <c r="E267" s="661" t="s">
        <v>4451</v>
      </c>
      <c r="F267" s="664"/>
      <c r="G267" s="664"/>
      <c r="H267" s="677">
        <v>0</v>
      </c>
      <c r="I267" s="664">
        <v>23</v>
      </c>
      <c r="J267" s="664">
        <v>1319.5101930845544</v>
      </c>
      <c r="K267" s="677">
        <v>1</v>
      </c>
      <c r="L267" s="664">
        <v>23</v>
      </c>
      <c r="M267" s="665">
        <v>1319.5101930845544</v>
      </c>
    </row>
    <row r="268" spans="1:13" ht="14.4" customHeight="1" x14ac:dyDescent="0.3">
      <c r="A268" s="660" t="s">
        <v>599</v>
      </c>
      <c r="B268" s="661" t="s">
        <v>4466</v>
      </c>
      <c r="C268" s="661" t="s">
        <v>3053</v>
      </c>
      <c r="D268" s="661" t="s">
        <v>4467</v>
      </c>
      <c r="E268" s="661" t="s">
        <v>4468</v>
      </c>
      <c r="F268" s="664"/>
      <c r="G268" s="664"/>
      <c r="H268" s="677">
        <v>0</v>
      </c>
      <c r="I268" s="664">
        <v>20</v>
      </c>
      <c r="J268" s="664">
        <v>1494.0066010753608</v>
      </c>
      <c r="K268" s="677">
        <v>1</v>
      </c>
      <c r="L268" s="664">
        <v>20</v>
      </c>
      <c r="M268" s="665">
        <v>1494.0066010753608</v>
      </c>
    </row>
    <row r="269" spans="1:13" ht="14.4" customHeight="1" x14ac:dyDescent="0.3">
      <c r="A269" s="660" t="s">
        <v>599</v>
      </c>
      <c r="B269" s="661" t="s">
        <v>4469</v>
      </c>
      <c r="C269" s="661" t="s">
        <v>2948</v>
      </c>
      <c r="D269" s="661" t="s">
        <v>4470</v>
      </c>
      <c r="E269" s="661" t="s">
        <v>4471</v>
      </c>
      <c r="F269" s="664"/>
      <c r="G269" s="664"/>
      <c r="H269" s="677">
        <v>0</v>
      </c>
      <c r="I269" s="664">
        <v>250</v>
      </c>
      <c r="J269" s="664">
        <v>32413.003926449601</v>
      </c>
      <c r="K269" s="677">
        <v>1</v>
      </c>
      <c r="L269" s="664">
        <v>250</v>
      </c>
      <c r="M269" s="665">
        <v>32413.003926449601</v>
      </c>
    </row>
    <row r="270" spans="1:13" ht="14.4" customHeight="1" x14ac:dyDescent="0.3">
      <c r="A270" s="660" t="s">
        <v>599</v>
      </c>
      <c r="B270" s="661" t="s">
        <v>4472</v>
      </c>
      <c r="C270" s="661" t="s">
        <v>3092</v>
      </c>
      <c r="D270" s="661" t="s">
        <v>4473</v>
      </c>
      <c r="E270" s="661" t="s">
        <v>4474</v>
      </c>
      <c r="F270" s="664"/>
      <c r="G270" s="664"/>
      <c r="H270" s="677">
        <v>0</v>
      </c>
      <c r="I270" s="664">
        <v>386</v>
      </c>
      <c r="J270" s="664">
        <v>342366.28482814692</v>
      </c>
      <c r="K270" s="677">
        <v>1</v>
      </c>
      <c r="L270" s="664">
        <v>386</v>
      </c>
      <c r="M270" s="665">
        <v>342366.28482814692</v>
      </c>
    </row>
    <row r="271" spans="1:13" ht="14.4" customHeight="1" x14ac:dyDescent="0.3">
      <c r="A271" s="660" t="s">
        <v>599</v>
      </c>
      <c r="B271" s="661" t="s">
        <v>4472</v>
      </c>
      <c r="C271" s="661" t="s">
        <v>3096</v>
      </c>
      <c r="D271" s="661" t="s">
        <v>4475</v>
      </c>
      <c r="E271" s="661" t="s">
        <v>4476</v>
      </c>
      <c r="F271" s="664"/>
      <c r="G271" s="664"/>
      <c r="H271" s="677">
        <v>0</v>
      </c>
      <c r="I271" s="664">
        <v>40</v>
      </c>
      <c r="J271" s="664">
        <v>17964</v>
      </c>
      <c r="K271" s="677">
        <v>1</v>
      </c>
      <c r="L271" s="664">
        <v>40</v>
      </c>
      <c r="M271" s="665">
        <v>17964</v>
      </c>
    </row>
    <row r="272" spans="1:13" ht="14.4" customHeight="1" x14ac:dyDescent="0.3">
      <c r="A272" s="660" t="s">
        <v>599</v>
      </c>
      <c r="B272" s="661" t="s">
        <v>4477</v>
      </c>
      <c r="C272" s="661" t="s">
        <v>3129</v>
      </c>
      <c r="D272" s="661" t="s">
        <v>4478</v>
      </c>
      <c r="E272" s="661" t="s">
        <v>4479</v>
      </c>
      <c r="F272" s="664"/>
      <c r="G272" s="664"/>
      <c r="H272" s="677">
        <v>0</v>
      </c>
      <c r="I272" s="664">
        <v>210</v>
      </c>
      <c r="J272" s="664">
        <v>6633.8995220925162</v>
      </c>
      <c r="K272" s="677">
        <v>1</v>
      </c>
      <c r="L272" s="664">
        <v>210</v>
      </c>
      <c r="M272" s="665">
        <v>6633.8995220925162</v>
      </c>
    </row>
    <row r="273" spans="1:13" ht="14.4" customHeight="1" x14ac:dyDescent="0.3">
      <c r="A273" s="660" t="s">
        <v>599</v>
      </c>
      <c r="B273" s="661" t="s">
        <v>4477</v>
      </c>
      <c r="C273" s="661" t="s">
        <v>3132</v>
      </c>
      <c r="D273" s="661" t="s">
        <v>3133</v>
      </c>
      <c r="E273" s="661" t="s">
        <v>4480</v>
      </c>
      <c r="F273" s="664"/>
      <c r="G273" s="664"/>
      <c r="H273" s="677">
        <v>0</v>
      </c>
      <c r="I273" s="664">
        <v>81</v>
      </c>
      <c r="J273" s="664">
        <v>148477.77928706794</v>
      </c>
      <c r="K273" s="677">
        <v>1</v>
      </c>
      <c r="L273" s="664">
        <v>81</v>
      </c>
      <c r="M273" s="665">
        <v>148477.77928706794</v>
      </c>
    </row>
    <row r="274" spans="1:13" ht="14.4" customHeight="1" x14ac:dyDescent="0.3">
      <c r="A274" s="660" t="s">
        <v>599</v>
      </c>
      <c r="B274" s="661" t="s">
        <v>4481</v>
      </c>
      <c r="C274" s="661" t="s">
        <v>3140</v>
      </c>
      <c r="D274" s="661" t="s">
        <v>3137</v>
      </c>
      <c r="E274" s="661" t="s">
        <v>4482</v>
      </c>
      <c r="F274" s="664"/>
      <c r="G274" s="664"/>
      <c r="H274" s="677">
        <v>0</v>
      </c>
      <c r="I274" s="664">
        <v>123</v>
      </c>
      <c r="J274" s="664">
        <v>1829849.0624659141</v>
      </c>
      <c r="K274" s="677">
        <v>1</v>
      </c>
      <c r="L274" s="664">
        <v>123</v>
      </c>
      <c r="M274" s="665">
        <v>1829849.0624659141</v>
      </c>
    </row>
    <row r="275" spans="1:13" ht="14.4" customHeight="1" x14ac:dyDescent="0.3">
      <c r="A275" s="660" t="s">
        <v>599</v>
      </c>
      <c r="B275" s="661" t="s">
        <v>4481</v>
      </c>
      <c r="C275" s="661" t="s">
        <v>3136</v>
      </c>
      <c r="D275" s="661" t="s">
        <v>3137</v>
      </c>
      <c r="E275" s="661" t="s">
        <v>3138</v>
      </c>
      <c r="F275" s="664"/>
      <c r="G275" s="664"/>
      <c r="H275" s="677">
        <v>0</v>
      </c>
      <c r="I275" s="664">
        <v>230</v>
      </c>
      <c r="J275" s="664">
        <v>687043.76784601121</v>
      </c>
      <c r="K275" s="677">
        <v>1</v>
      </c>
      <c r="L275" s="664">
        <v>230</v>
      </c>
      <c r="M275" s="665">
        <v>687043.76784601121</v>
      </c>
    </row>
    <row r="276" spans="1:13" ht="14.4" customHeight="1" x14ac:dyDescent="0.3">
      <c r="A276" s="660" t="s">
        <v>599</v>
      </c>
      <c r="B276" s="661" t="s">
        <v>4483</v>
      </c>
      <c r="C276" s="661" t="s">
        <v>2768</v>
      </c>
      <c r="D276" s="661" t="s">
        <v>2769</v>
      </c>
      <c r="E276" s="661" t="s">
        <v>4484</v>
      </c>
      <c r="F276" s="664"/>
      <c r="G276" s="664"/>
      <c r="H276" s="677">
        <v>0</v>
      </c>
      <c r="I276" s="664">
        <v>22</v>
      </c>
      <c r="J276" s="664">
        <v>23535.018675885178</v>
      </c>
      <c r="K276" s="677">
        <v>1</v>
      </c>
      <c r="L276" s="664">
        <v>22</v>
      </c>
      <c r="M276" s="665">
        <v>23535.018675885178</v>
      </c>
    </row>
    <row r="277" spans="1:13" ht="14.4" customHeight="1" x14ac:dyDescent="0.3">
      <c r="A277" s="660" t="s">
        <v>599</v>
      </c>
      <c r="B277" s="661" t="s">
        <v>4485</v>
      </c>
      <c r="C277" s="661" t="s">
        <v>2775</v>
      </c>
      <c r="D277" s="661" t="s">
        <v>2776</v>
      </c>
      <c r="E277" s="661" t="s">
        <v>2777</v>
      </c>
      <c r="F277" s="664"/>
      <c r="G277" s="664"/>
      <c r="H277" s="677">
        <v>0</v>
      </c>
      <c r="I277" s="664">
        <v>2.4670595000000004</v>
      </c>
      <c r="J277" s="664">
        <v>6527.2525974275013</v>
      </c>
      <c r="K277" s="677">
        <v>1</v>
      </c>
      <c r="L277" s="664">
        <v>2.4670595000000004</v>
      </c>
      <c r="M277" s="665">
        <v>6527.2525974275013</v>
      </c>
    </row>
    <row r="278" spans="1:13" ht="14.4" customHeight="1" x14ac:dyDescent="0.3">
      <c r="A278" s="660" t="s">
        <v>599</v>
      </c>
      <c r="B278" s="661" t="s">
        <v>4486</v>
      </c>
      <c r="C278" s="661" t="s">
        <v>2052</v>
      </c>
      <c r="D278" s="661" t="s">
        <v>2053</v>
      </c>
      <c r="E278" s="661" t="s">
        <v>2054</v>
      </c>
      <c r="F278" s="664">
        <v>10.067075899999999</v>
      </c>
      <c r="G278" s="664">
        <v>1211.2725152012342</v>
      </c>
      <c r="H278" s="677">
        <v>1</v>
      </c>
      <c r="I278" s="664"/>
      <c r="J278" s="664"/>
      <c r="K278" s="677">
        <v>0</v>
      </c>
      <c r="L278" s="664">
        <v>10.067075899999999</v>
      </c>
      <c r="M278" s="665">
        <v>1211.2725152012342</v>
      </c>
    </row>
    <row r="279" spans="1:13" ht="14.4" customHeight="1" x14ac:dyDescent="0.3">
      <c r="A279" s="660" t="s">
        <v>599</v>
      </c>
      <c r="B279" s="661" t="s">
        <v>4486</v>
      </c>
      <c r="C279" s="661" t="s">
        <v>2023</v>
      </c>
      <c r="D279" s="661" t="s">
        <v>2024</v>
      </c>
      <c r="E279" s="661" t="s">
        <v>2025</v>
      </c>
      <c r="F279" s="664">
        <v>4.4339999999999993</v>
      </c>
      <c r="G279" s="664">
        <v>1761.5853701690721</v>
      </c>
      <c r="H279" s="677">
        <v>1</v>
      </c>
      <c r="I279" s="664"/>
      <c r="J279" s="664"/>
      <c r="K279" s="677">
        <v>0</v>
      </c>
      <c r="L279" s="664">
        <v>4.4339999999999993</v>
      </c>
      <c r="M279" s="665">
        <v>1761.5853701690721</v>
      </c>
    </row>
    <row r="280" spans="1:13" ht="14.4" customHeight="1" x14ac:dyDescent="0.3">
      <c r="A280" s="660" t="s">
        <v>599</v>
      </c>
      <c r="B280" s="661" t="s">
        <v>4486</v>
      </c>
      <c r="C280" s="661" t="s">
        <v>2026</v>
      </c>
      <c r="D280" s="661" t="s">
        <v>2024</v>
      </c>
      <c r="E280" s="661" t="s">
        <v>2027</v>
      </c>
      <c r="F280" s="664">
        <v>3</v>
      </c>
      <c r="G280" s="664">
        <v>6564.6945871946682</v>
      </c>
      <c r="H280" s="677">
        <v>1</v>
      </c>
      <c r="I280" s="664"/>
      <c r="J280" s="664"/>
      <c r="K280" s="677">
        <v>0</v>
      </c>
      <c r="L280" s="664">
        <v>3</v>
      </c>
      <c r="M280" s="665">
        <v>6564.6945871946682</v>
      </c>
    </row>
    <row r="281" spans="1:13" ht="14.4" customHeight="1" x14ac:dyDescent="0.3">
      <c r="A281" s="660" t="s">
        <v>599</v>
      </c>
      <c r="B281" s="661" t="s">
        <v>4487</v>
      </c>
      <c r="C281" s="661" t="s">
        <v>2212</v>
      </c>
      <c r="D281" s="661" t="s">
        <v>2213</v>
      </c>
      <c r="E281" s="661" t="s">
        <v>2214</v>
      </c>
      <c r="F281" s="664"/>
      <c r="G281" s="664"/>
      <c r="H281" s="677">
        <v>0</v>
      </c>
      <c r="I281" s="664">
        <v>10</v>
      </c>
      <c r="J281" s="664">
        <v>16399.156081035624</v>
      </c>
      <c r="K281" s="677">
        <v>1</v>
      </c>
      <c r="L281" s="664">
        <v>10</v>
      </c>
      <c r="M281" s="665">
        <v>16399.156081035624</v>
      </c>
    </row>
    <row r="282" spans="1:13" ht="14.4" customHeight="1" x14ac:dyDescent="0.3">
      <c r="A282" s="660" t="s">
        <v>599</v>
      </c>
      <c r="B282" s="661" t="s">
        <v>4488</v>
      </c>
      <c r="C282" s="661" t="s">
        <v>2341</v>
      </c>
      <c r="D282" s="661" t="s">
        <v>2032</v>
      </c>
      <c r="E282" s="661" t="s">
        <v>2342</v>
      </c>
      <c r="F282" s="664">
        <v>26.833065999999999</v>
      </c>
      <c r="G282" s="664">
        <v>6634.4755685</v>
      </c>
      <c r="H282" s="677">
        <v>1</v>
      </c>
      <c r="I282" s="664"/>
      <c r="J282" s="664"/>
      <c r="K282" s="677">
        <v>0</v>
      </c>
      <c r="L282" s="664">
        <v>26.833065999999999</v>
      </c>
      <c r="M282" s="665">
        <v>6634.4755685</v>
      </c>
    </row>
    <row r="283" spans="1:13" ht="14.4" customHeight="1" x14ac:dyDescent="0.3">
      <c r="A283" s="660" t="s">
        <v>599</v>
      </c>
      <c r="B283" s="661" t="s">
        <v>4488</v>
      </c>
      <c r="C283" s="661" t="s">
        <v>2031</v>
      </c>
      <c r="D283" s="661" t="s">
        <v>2032</v>
      </c>
      <c r="E283" s="661" t="s">
        <v>2033</v>
      </c>
      <c r="F283" s="664">
        <v>80.47836980000001</v>
      </c>
      <c r="G283" s="664">
        <v>33993.348540913037</v>
      </c>
      <c r="H283" s="677">
        <v>1</v>
      </c>
      <c r="I283" s="664"/>
      <c r="J283" s="664"/>
      <c r="K283" s="677">
        <v>0</v>
      </c>
      <c r="L283" s="664">
        <v>80.47836980000001</v>
      </c>
      <c r="M283" s="665">
        <v>33993.348540913037</v>
      </c>
    </row>
    <row r="284" spans="1:13" ht="14.4" customHeight="1" x14ac:dyDescent="0.3">
      <c r="A284" s="660" t="s">
        <v>599</v>
      </c>
      <c r="B284" s="661" t="s">
        <v>4488</v>
      </c>
      <c r="C284" s="661" t="s">
        <v>2343</v>
      </c>
      <c r="D284" s="661" t="s">
        <v>2032</v>
      </c>
      <c r="E284" s="661" t="s">
        <v>2344</v>
      </c>
      <c r="F284" s="664">
        <v>106.35419759999998</v>
      </c>
      <c r="G284" s="664">
        <v>79377.455378760002</v>
      </c>
      <c r="H284" s="677">
        <v>1</v>
      </c>
      <c r="I284" s="664"/>
      <c r="J284" s="664"/>
      <c r="K284" s="677">
        <v>0</v>
      </c>
      <c r="L284" s="664">
        <v>106.35419759999998</v>
      </c>
      <c r="M284" s="665">
        <v>79377.455378760002</v>
      </c>
    </row>
    <row r="285" spans="1:13" ht="14.4" customHeight="1" x14ac:dyDescent="0.3">
      <c r="A285" s="660" t="s">
        <v>599</v>
      </c>
      <c r="B285" s="661" t="s">
        <v>4488</v>
      </c>
      <c r="C285" s="661" t="s">
        <v>3758</v>
      </c>
      <c r="D285" s="661" t="s">
        <v>3759</v>
      </c>
      <c r="E285" s="661" t="s">
        <v>3760</v>
      </c>
      <c r="F285" s="664">
        <v>1</v>
      </c>
      <c r="G285" s="664">
        <v>38899.89</v>
      </c>
      <c r="H285" s="677">
        <v>1</v>
      </c>
      <c r="I285" s="664"/>
      <c r="J285" s="664"/>
      <c r="K285" s="677">
        <v>0</v>
      </c>
      <c r="L285" s="664">
        <v>1</v>
      </c>
      <c r="M285" s="665">
        <v>38899.89</v>
      </c>
    </row>
    <row r="286" spans="1:13" ht="14.4" customHeight="1" x14ac:dyDescent="0.3">
      <c r="A286" s="660" t="s">
        <v>599</v>
      </c>
      <c r="B286" s="661" t="s">
        <v>4488</v>
      </c>
      <c r="C286" s="661" t="s">
        <v>1996</v>
      </c>
      <c r="D286" s="661" t="s">
        <v>1997</v>
      </c>
      <c r="E286" s="661" t="s">
        <v>1998</v>
      </c>
      <c r="F286" s="664"/>
      <c r="G286" s="664"/>
      <c r="H286" s="677">
        <v>0</v>
      </c>
      <c r="I286" s="664">
        <v>29.331987000000002</v>
      </c>
      <c r="J286" s="664">
        <v>2481.67630571685</v>
      </c>
      <c r="K286" s="677">
        <v>1</v>
      </c>
      <c r="L286" s="664">
        <v>29.331987000000002</v>
      </c>
      <c r="M286" s="665">
        <v>2481.67630571685</v>
      </c>
    </row>
    <row r="287" spans="1:13" ht="14.4" customHeight="1" x14ac:dyDescent="0.3">
      <c r="A287" s="660" t="s">
        <v>599</v>
      </c>
      <c r="B287" s="661" t="s">
        <v>4488</v>
      </c>
      <c r="C287" s="661" t="s">
        <v>2000</v>
      </c>
      <c r="D287" s="661" t="s">
        <v>2001</v>
      </c>
      <c r="E287" s="661" t="s">
        <v>1744</v>
      </c>
      <c r="F287" s="664"/>
      <c r="G287" s="664"/>
      <c r="H287" s="677">
        <v>0</v>
      </c>
      <c r="I287" s="664">
        <v>74.690066100000024</v>
      </c>
      <c r="J287" s="664">
        <v>43233.677551739122</v>
      </c>
      <c r="K287" s="677">
        <v>1</v>
      </c>
      <c r="L287" s="664">
        <v>74.690066100000024</v>
      </c>
      <c r="M287" s="665">
        <v>43233.677551739122</v>
      </c>
    </row>
    <row r="288" spans="1:13" ht="14.4" customHeight="1" x14ac:dyDescent="0.3">
      <c r="A288" s="660" t="s">
        <v>599</v>
      </c>
      <c r="B288" s="661" t="s">
        <v>4489</v>
      </c>
      <c r="C288" s="661" t="s">
        <v>2713</v>
      </c>
      <c r="D288" s="661" t="s">
        <v>2714</v>
      </c>
      <c r="E288" s="661" t="s">
        <v>2715</v>
      </c>
      <c r="F288" s="664"/>
      <c r="G288" s="664"/>
      <c r="H288" s="677">
        <v>0</v>
      </c>
      <c r="I288" s="664">
        <v>24.805352700000004</v>
      </c>
      <c r="J288" s="664">
        <v>2301.1693814953192</v>
      </c>
      <c r="K288" s="677">
        <v>1</v>
      </c>
      <c r="L288" s="664">
        <v>24.805352700000004</v>
      </c>
      <c r="M288" s="665">
        <v>2301.1693814953192</v>
      </c>
    </row>
    <row r="289" spans="1:13" ht="14.4" customHeight="1" x14ac:dyDescent="0.3">
      <c r="A289" s="660" t="s">
        <v>599</v>
      </c>
      <c r="B289" s="661" t="s">
        <v>4489</v>
      </c>
      <c r="C289" s="661" t="s">
        <v>2717</v>
      </c>
      <c r="D289" s="661" t="s">
        <v>2714</v>
      </c>
      <c r="E289" s="661" t="s">
        <v>4490</v>
      </c>
      <c r="F289" s="664"/>
      <c r="G289" s="664"/>
      <c r="H289" s="677">
        <v>0</v>
      </c>
      <c r="I289" s="664">
        <v>69.356866900000014</v>
      </c>
      <c r="J289" s="664">
        <v>15888.275972161879</v>
      </c>
      <c r="K289" s="677">
        <v>1</v>
      </c>
      <c r="L289" s="664">
        <v>69.356866900000014</v>
      </c>
      <c r="M289" s="665">
        <v>15888.275972161879</v>
      </c>
    </row>
    <row r="290" spans="1:13" ht="14.4" customHeight="1" x14ac:dyDescent="0.3">
      <c r="A290" s="660" t="s">
        <v>599</v>
      </c>
      <c r="B290" s="661" t="s">
        <v>4489</v>
      </c>
      <c r="C290" s="661" t="s">
        <v>657</v>
      </c>
      <c r="D290" s="661" t="s">
        <v>4491</v>
      </c>
      <c r="E290" s="661" t="s">
        <v>4492</v>
      </c>
      <c r="F290" s="664">
        <v>0.80899999999999994</v>
      </c>
      <c r="G290" s="664">
        <v>62.681281655605304</v>
      </c>
      <c r="H290" s="677">
        <v>1</v>
      </c>
      <c r="I290" s="664"/>
      <c r="J290" s="664"/>
      <c r="K290" s="677">
        <v>0</v>
      </c>
      <c r="L290" s="664">
        <v>0.80899999999999994</v>
      </c>
      <c r="M290" s="665">
        <v>62.681281655605304</v>
      </c>
    </row>
    <row r="291" spans="1:13" ht="14.4" customHeight="1" x14ac:dyDescent="0.3">
      <c r="A291" s="660" t="s">
        <v>599</v>
      </c>
      <c r="B291" s="661" t="s">
        <v>4489</v>
      </c>
      <c r="C291" s="661" t="s">
        <v>660</v>
      </c>
      <c r="D291" s="661" t="s">
        <v>4491</v>
      </c>
      <c r="E291" s="661" t="s">
        <v>4493</v>
      </c>
      <c r="F291" s="664">
        <v>8.8364522999999995</v>
      </c>
      <c r="G291" s="664">
        <v>1043.4120117980224</v>
      </c>
      <c r="H291" s="677">
        <v>1</v>
      </c>
      <c r="I291" s="664"/>
      <c r="J291" s="664"/>
      <c r="K291" s="677">
        <v>0</v>
      </c>
      <c r="L291" s="664">
        <v>8.8364522999999995</v>
      </c>
      <c r="M291" s="665">
        <v>1043.4120117980224</v>
      </c>
    </row>
    <row r="292" spans="1:13" ht="14.4" customHeight="1" x14ac:dyDescent="0.3">
      <c r="A292" s="660" t="s">
        <v>599</v>
      </c>
      <c r="B292" s="661" t="s">
        <v>4489</v>
      </c>
      <c r="C292" s="661" t="s">
        <v>653</v>
      </c>
      <c r="D292" s="661" t="s">
        <v>4491</v>
      </c>
      <c r="E292" s="661" t="s">
        <v>655</v>
      </c>
      <c r="F292" s="664">
        <v>16.664000000000001</v>
      </c>
      <c r="G292" s="664">
        <v>2831.3859120734583</v>
      </c>
      <c r="H292" s="677">
        <v>1</v>
      </c>
      <c r="I292" s="664"/>
      <c r="J292" s="664"/>
      <c r="K292" s="677">
        <v>0</v>
      </c>
      <c r="L292" s="664">
        <v>16.664000000000001</v>
      </c>
      <c r="M292" s="665">
        <v>2831.3859120734583</v>
      </c>
    </row>
    <row r="293" spans="1:13" ht="14.4" customHeight="1" x14ac:dyDescent="0.3">
      <c r="A293" s="660" t="s">
        <v>599</v>
      </c>
      <c r="B293" s="661" t="s">
        <v>4489</v>
      </c>
      <c r="C293" s="661" t="s">
        <v>663</v>
      </c>
      <c r="D293" s="661" t="s">
        <v>4491</v>
      </c>
      <c r="E293" s="661" t="s">
        <v>4494</v>
      </c>
      <c r="F293" s="664">
        <v>11.493405299999999</v>
      </c>
      <c r="G293" s="664">
        <v>4336.0064185593747</v>
      </c>
      <c r="H293" s="677">
        <v>1</v>
      </c>
      <c r="I293" s="664"/>
      <c r="J293" s="664"/>
      <c r="K293" s="677">
        <v>0</v>
      </c>
      <c r="L293" s="664">
        <v>11.493405299999999</v>
      </c>
      <c r="M293" s="665">
        <v>4336.0064185593747</v>
      </c>
    </row>
    <row r="294" spans="1:13" ht="14.4" customHeight="1" x14ac:dyDescent="0.3">
      <c r="A294" s="660" t="s">
        <v>599</v>
      </c>
      <c r="B294" s="661" t="s">
        <v>4563</v>
      </c>
      <c r="C294" s="661" t="s">
        <v>3267</v>
      </c>
      <c r="D294" s="661" t="s">
        <v>3268</v>
      </c>
      <c r="E294" s="661" t="s">
        <v>4564</v>
      </c>
      <c r="F294" s="664"/>
      <c r="G294" s="664"/>
      <c r="H294" s="677">
        <v>0</v>
      </c>
      <c r="I294" s="664">
        <v>1</v>
      </c>
      <c r="J294" s="664">
        <v>3150.6385363548789</v>
      </c>
      <c r="K294" s="677">
        <v>1</v>
      </c>
      <c r="L294" s="664">
        <v>1</v>
      </c>
      <c r="M294" s="665">
        <v>3150.6385363548789</v>
      </c>
    </row>
    <row r="295" spans="1:13" ht="14.4" customHeight="1" x14ac:dyDescent="0.3">
      <c r="A295" s="660" t="s">
        <v>599</v>
      </c>
      <c r="B295" s="661" t="s">
        <v>4563</v>
      </c>
      <c r="C295" s="661" t="s">
        <v>3927</v>
      </c>
      <c r="D295" s="661" t="s">
        <v>3268</v>
      </c>
      <c r="E295" s="661" t="s">
        <v>4580</v>
      </c>
      <c r="F295" s="664"/>
      <c r="G295" s="664"/>
      <c r="H295" s="677">
        <v>0</v>
      </c>
      <c r="I295" s="664">
        <v>47.004095</v>
      </c>
      <c r="J295" s="664">
        <v>82950.531742137493</v>
      </c>
      <c r="K295" s="677">
        <v>1</v>
      </c>
      <c r="L295" s="664">
        <v>47.004095</v>
      </c>
      <c r="M295" s="665">
        <v>82950.531742137493</v>
      </c>
    </row>
    <row r="296" spans="1:13" ht="14.4" customHeight="1" x14ac:dyDescent="0.3">
      <c r="A296" s="660" t="s">
        <v>599</v>
      </c>
      <c r="B296" s="661" t="s">
        <v>4581</v>
      </c>
      <c r="C296" s="661" t="s">
        <v>3923</v>
      </c>
      <c r="D296" s="661" t="s">
        <v>3924</v>
      </c>
      <c r="E296" s="661" t="s">
        <v>4582</v>
      </c>
      <c r="F296" s="664"/>
      <c r="G296" s="664"/>
      <c r="H296" s="677">
        <v>0</v>
      </c>
      <c r="I296" s="664">
        <v>1</v>
      </c>
      <c r="J296" s="664">
        <v>446.36000000000013</v>
      </c>
      <c r="K296" s="677">
        <v>1</v>
      </c>
      <c r="L296" s="664">
        <v>1</v>
      </c>
      <c r="M296" s="665">
        <v>446.36000000000013</v>
      </c>
    </row>
    <row r="297" spans="1:13" ht="14.4" customHeight="1" x14ac:dyDescent="0.3">
      <c r="A297" s="660" t="s">
        <v>599</v>
      </c>
      <c r="B297" s="661" t="s">
        <v>4496</v>
      </c>
      <c r="C297" s="661" t="s">
        <v>1815</v>
      </c>
      <c r="D297" s="661" t="s">
        <v>1816</v>
      </c>
      <c r="E297" s="661" t="s">
        <v>1817</v>
      </c>
      <c r="F297" s="664"/>
      <c r="G297" s="664"/>
      <c r="H297" s="677">
        <v>0</v>
      </c>
      <c r="I297" s="664">
        <v>10</v>
      </c>
      <c r="J297" s="664">
        <v>27914.78</v>
      </c>
      <c r="K297" s="677">
        <v>1</v>
      </c>
      <c r="L297" s="664">
        <v>10</v>
      </c>
      <c r="M297" s="665">
        <v>27914.78</v>
      </c>
    </row>
    <row r="298" spans="1:13" ht="14.4" customHeight="1" x14ac:dyDescent="0.3">
      <c r="A298" s="660" t="s">
        <v>599</v>
      </c>
      <c r="B298" s="661" t="s">
        <v>4497</v>
      </c>
      <c r="C298" s="661" t="s">
        <v>2625</v>
      </c>
      <c r="D298" s="661" t="s">
        <v>812</v>
      </c>
      <c r="E298" s="661" t="s">
        <v>4498</v>
      </c>
      <c r="F298" s="664"/>
      <c r="G298" s="664"/>
      <c r="H298" s="677">
        <v>0</v>
      </c>
      <c r="I298" s="664">
        <v>4</v>
      </c>
      <c r="J298" s="664">
        <v>271.60000000000002</v>
      </c>
      <c r="K298" s="677">
        <v>1</v>
      </c>
      <c r="L298" s="664">
        <v>4</v>
      </c>
      <c r="M298" s="665">
        <v>271.60000000000002</v>
      </c>
    </row>
    <row r="299" spans="1:13" ht="14.4" customHeight="1" x14ac:dyDescent="0.3">
      <c r="A299" s="660" t="s">
        <v>599</v>
      </c>
      <c r="B299" s="661" t="s">
        <v>4497</v>
      </c>
      <c r="C299" s="661" t="s">
        <v>2460</v>
      </c>
      <c r="D299" s="661" t="s">
        <v>812</v>
      </c>
      <c r="E299" s="661" t="s">
        <v>4499</v>
      </c>
      <c r="F299" s="664"/>
      <c r="G299" s="664"/>
      <c r="H299" s="677">
        <v>0</v>
      </c>
      <c r="I299" s="664">
        <v>19</v>
      </c>
      <c r="J299" s="664">
        <v>2318.3145514959369</v>
      </c>
      <c r="K299" s="677">
        <v>1</v>
      </c>
      <c r="L299" s="664">
        <v>19</v>
      </c>
      <c r="M299" s="665">
        <v>2318.3145514959369</v>
      </c>
    </row>
    <row r="300" spans="1:13" ht="14.4" customHeight="1" x14ac:dyDescent="0.3">
      <c r="A300" s="660" t="s">
        <v>599</v>
      </c>
      <c r="B300" s="661" t="s">
        <v>4502</v>
      </c>
      <c r="C300" s="661" t="s">
        <v>2488</v>
      </c>
      <c r="D300" s="661" t="s">
        <v>2489</v>
      </c>
      <c r="E300" s="661" t="s">
        <v>2490</v>
      </c>
      <c r="F300" s="664"/>
      <c r="G300" s="664"/>
      <c r="H300" s="677">
        <v>0</v>
      </c>
      <c r="I300" s="664">
        <v>57</v>
      </c>
      <c r="J300" s="664">
        <v>2298.7502126026538</v>
      </c>
      <c r="K300" s="677">
        <v>1</v>
      </c>
      <c r="L300" s="664">
        <v>57</v>
      </c>
      <c r="M300" s="665">
        <v>2298.7502126026538</v>
      </c>
    </row>
    <row r="301" spans="1:13" ht="14.4" customHeight="1" x14ac:dyDescent="0.3">
      <c r="A301" s="660" t="s">
        <v>599</v>
      </c>
      <c r="B301" s="661" t="s">
        <v>4502</v>
      </c>
      <c r="C301" s="661" t="s">
        <v>2492</v>
      </c>
      <c r="D301" s="661" t="s">
        <v>2493</v>
      </c>
      <c r="E301" s="661" t="s">
        <v>2494</v>
      </c>
      <c r="F301" s="664"/>
      <c r="G301" s="664"/>
      <c r="H301" s="677">
        <v>0</v>
      </c>
      <c r="I301" s="664">
        <v>19</v>
      </c>
      <c r="J301" s="664">
        <v>1166.3743865309275</v>
      </c>
      <c r="K301" s="677">
        <v>1</v>
      </c>
      <c r="L301" s="664">
        <v>19</v>
      </c>
      <c r="M301" s="665">
        <v>1166.3743865309275</v>
      </c>
    </row>
    <row r="302" spans="1:13" ht="14.4" customHeight="1" x14ac:dyDescent="0.3">
      <c r="A302" s="660" t="s">
        <v>599</v>
      </c>
      <c r="B302" s="661" t="s">
        <v>4502</v>
      </c>
      <c r="C302" s="661" t="s">
        <v>2496</v>
      </c>
      <c r="D302" s="661" t="s">
        <v>2497</v>
      </c>
      <c r="E302" s="661" t="s">
        <v>2498</v>
      </c>
      <c r="F302" s="664"/>
      <c r="G302" s="664"/>
      <c r="H302" s="677">
        <v>0</v>
      </c>
      <c r="I302" s="664">
        <v>48</v>
      </c>
      <c r="J302" s="664">
        <v>2821.6173407158531</v>
      </c>
      <c r="K302" s="677">
        <v>1</v>
      </c>
      <c r="L302" s="664">
        <v>48</v>
      </c>
      <c r="M302" s="665">
        <v>2821.6173407158531</v>
      </c>
    </row>
    <row r="303" spans="1:13" ht="14.4" customHeight="1" x14ac:dyDescent="0.3">
      <c r="A303" s="660" t="s">
        <v>599</v>
      </c>
      <c r="B303" s="661" t="s">
        <v>4502</v>
      </c>
      <c r="C303" s="661" t="s">
        <v>3858</v>
      </c>
      <c r="D303" s="661" t="s">
        <v>2558</v>
      </c>
      <c r="E303" s="661" t="s">
        <v>4583</v>
      </c>
      <c r="F303" s="664"/>
      <c r="G303" s="664"/>
      <c r="H303" s="677">
        <v>0</v>
      </c>
      <c r="I303" s="664">
        <v>3</v>
      </c>
      <c r="J303" s="664">
        <v>286.51975631321869</v>
      </c>
      <c r="K303" s="677">
        <v>1</v>
      </c>
      <c r="L303" s="664">
        <v>3</v>
      </c>
      <c r="M303" s="665">
        <v>286.51975631321869</v>
      </c>
    </row>
    <row r="304" spans="1:13" ht="14.4" customHeight="1" x14ac:dyDescent="0.3">
      <c r="A304" s="660" t="s">
        <v>599</v>
      </c>
      <c r="B304" s="661" t="s">
        <v>4502</v>
      </c>
      <c r="C304" s="661" t="s">
        <v>2557</v>
      </c>
      <c r="D304" s="661" t="s">
        <v>2558</v>
      </c>
      <c r="E304" s="661" t="s">
        <v>4503</v>
      </c>
      <c r="F304" s="664"/>
      <c r="G304" s="664"/>
      <c r="H304" s="677">
        <v>0</v>
      </c>
      <c r="I304" s="664">
        <v>3</v>
      </c>
      <c r="J304" s="664">
        <v>368.91</v>
      </c>
      <c r="K304" s="677">
        <v>1</v>
      </c>
      <c r="L304" s="664">
        <v>3</v>
      </c>
      <c r="M304" s="665">
        <v>368.91</v>
      </c>
    </row>
    <row r="305" spans="1:13" ht="14.4" customHeight="1" x14ac:dyDescent="0.3">
      <c r="A305" s="660" t="s">
        <v>599</v>
      </c>
      <c r="B305" s="661" t="s">
        <v>4584</v>
      </c>
      <c r="C305" s="661" t="s">
        <v>3899</v>
      </c>
      <c r="D305" s="661" t="s">
        <v>3900</v>
      </c>
      <c r="E305" s="661" t="s">
        <v>3901</v>
      </c>
      <c r="F305" s="664"/>
      <c r="G305" s="664"/>
      <c r="H305" s="677">
        <v>0</v>
      </c>
      <c r="I305" s="664">
        <v>1</v>
      </c>
      <c r="J305" s="664">
        <v>182.55000000000004</v>
      </c>
      <c r="K305" s="677">
        <v>1</v>
      </c>
      <c r="L305" s="664">
        <v>1</v>
      </c>
      <c r="M305" s="665">
        <v>182.55000000000004</v>
      </c>
    </row>
    <row r="306" spans="1:13" ht="14.4" customHeight="1" x14ac:dyDescent="0.3">
      <c r="A306" s="660" t="s">
        <v>599</v>
      </c>
      <c r="B306" s="661" t="s">
        <v>4584</v>
      </c>
      <c r="C306" s="661" t="s">
        <v>3920</v>
      </c>
      <c r="D306" s="661" t="s">
        <v>3900</v>
      </c>
      <c r="E306" s="661" t="s">
        <v>3921</v>
      </c>
      <c r="F306" s="664"/>
      <c r="G306" s="664"/>
      <c r="H306" s="677">
        <v>0</v>
      </c>
      <c r="I306" s="664">
        <v>2</v>
      </c>
      <c r="J306" s="664">
        <v>875.80052962668105</v>
      </c>
      <c r="K306" s="677">
        <v>1</v>
      </c>
      <c r="L306" s="664">
        <v>2</v>
      </c>
      <c r="M306" s="665">
        <v>875.80052962668105</v>
      </c>
    </row>
    <row r="307" spans="1:13" ht="14.4" customHeight="1" x14ac:dyDescent="0.3">
      <c r="A307" s="660" t="s">
        <v>599</v>
      </c>
      <c r="B307" s="661" t="s">
        <v>4508</v>
      </c>
      <c r="C307" s="661" t="s">
        <v>2574</v>
      </c>
      <c r="D307" s="661" t="s">
        <v>4509</v>
      </c>
      <c r="E307" s="661" t="s">
        <v>4510</v>
      </c>
      <c r="F307" s="664"/>
      <c r="G307" s="664"/>
      <c r="H307" s="677">
        <v>0</v>
      </c>
      <c r="I307" s="664">
        <v>1</v>
      </c>
      <c r="J307" s="664">
        <v>337.15</v>
      </c>
      <c r="K307" s="677">
        <v>1</v>
      </c>
      <c r="L307" s="664">
        <v>1</v>
      </c>
      <c r="M307" s="665">
        <v>337.15</v>
      </c>
    </row>
    <row r="308" spans="1:13" ht="14.4" customHeight="1" x14ac:dyDescent="0.3">
      <c r="A308" s="660" t="s">
        <v>599</v>
      </c>
      <c r="B308" s="661" t="s">
        <v>4508</v>
      </c>
      <c r="C308" s="661" t="s">
        <v>2764</v>
      </c>
      <c r="D308" s="661" t="s">
        <v>3902</v>
      </c>
      <c r="E308" s="661" t="s">
        <v>3903</v>
      </c>
      <c r="F308" s="664"/>
      <c r="G308" s="664"/>
      <c r="H308" s="677">
        <v>0</v>
      </c>
      <c r="I308" s="664">
        <v>3</v>
      </c>
      <c r="J308" s="664">
        <v>1147.5</v>
      </c>
      <c r="K308" s="677">
        <v>1</v>
      </c>
      <c r="L308" s="664">
        <v>3</v>
      </c>
      <c r="M308" s="665">
        <v>1147.5</v>
      </c>
    </row>
    <row r="309" spans="1:13" ht="14.4" customHeight="1" x14ac:dyDescent="0.3">
      <c r="A309" s="660" t="s">
        <v>599</v>
      </c>
      <c r="B309" s="661" t="s">
        <v>4513</v>
      </c>
      <c r="C309" s="661" t="s">
        <v>2635</v>
      </c>
      <c r="D309" s="661" t="s">
        <v>2636</v>
      </c>
      <c r="E309" s="661" t="s">
        <v>4514</v>
      </c>
      <c r="F309" s="664"/>
      <c r="G309" s="664"/>
      <c r="H309" s="677">
        <v>0</v>
      </c>
      <c r="I309" s="664">
        <v>2</v>
      </c>
      <c r="J309" s="664">
        <v>500.22</v>
      </c>
      <c r="K309" s="677">
        <v>1</v>
      </c>
      <c r="L309" s="664">
        <v>2</v>
      </c>
      <c r="M309" s="665">
        <v>500.22</v>
      </c>
    </row>
    <row r="310" spans="1:13" ht="14.4" customHeight="1" x14ac:dyDescent="0.3">
      <c r="A310" s="660" t="s">
        <v>599</v>
      </c>
      <c r="B310" s="661" t="s">
        <v>4513</v>
      </c>
      <c r="C310" s="661" t="s">
        <v>3885</v>
      </c>
      <c r="D310" s="661" t="s">
        <v>2636</v>
      </c>
      <c r="E310" s="661" t="s">
        <v>4585</v>
      </c>
      <c r="F310" s="664"/>
      <c r="G310" s="664"/>
      <c r="H310" s="677">
        <v>0</v>
      </c>
      <c r="I310" s="664">
        <v>2</v>
      </c>
      <c r="J310" s="664">
        <v>1917.1408031251303</v>
      </c>
      <c r="K310" s="677">
        <v>1</v>
      </c>
      <c r="L310" s="664">
        <v>2</v>
      </c>
      <c r="M310" s="665">
        <v>1917.1408031251303</v>
      </c>
    </row>
    <row r="311" spans="1:13" ht="14.4" customHeight="1" x14ac:dyDescent="0.3">
      <c r="A311" s="660" t="s">
        <v>599</v>
      </c>
      <c r="B311" s="661" t="s">
        <v>4513</v>
      </c>
      <c r="C311" s="661" t="s">
        <v>2720</v>
      </c>
      <c r="D311" s="661" t="s">
        <v>2721</v>
      </c>
      <c r="E311" s="661" t="s">
        <v>4515</v>
      </c>
      <c r="F311" s="664"/>
      <c r="G311" s="664"/>
      <c r="H311" s="677">
        <v>0</v>
      </c>
      <c r="I311" s="664">
        <v>3</v>
      </c>
      <c r="J311" s="664">
        <v>4285.5917953123026</v>
      </c>
      <c r="K311" s="677">
        <v>1</v>
      </c>
      <c r="L311" s="664">
        <v>3</v>
      </c>
      <c r="M311" s="665">
        <v>4285.5917953123026</v>
      </c>
    </row>
    <row r="312" spans="1:13" ht="14.4" customHeight="1" x14ac:dyDescent="0.3">
      <c r="A312" s="660" t="s">
        <v>599</v>
      </c>
      <c r="B312" s="661" t="s">
        <v>4586</v>
      </c>
      <c r="C312" s="661" t="s">
        <v>3311</v>
      </c>
      <c r="D312" s="661" t="s">
        <v>3312</v>
      </c>
      <c r="E312" s="661" t="s">
        <v>3313</v>
      </c>
      <c r="F312" s="664">
        <v>1</v>
      </c>
      <c r="G312" s="664">
        <v>646.1</v>
      </c>
      <c r="H312" s="677">
        <v>1</v>
      </c>
      <c r="I312" s="664"/>
      <c r="J312" s="664"/>
      <c r="K312" s="677">
        <v>0</v>
      </c>
      <c r="L312" s="664">
        <v>1</v>
      </c>
      <c r="M312" s="665">
        <v>646.1</v>
      </c>
    </row>
    <row r="313" spans="1:13" ht="14.4" customHeight="1" x14ac:dyDescent="0.3">
      <c r="A313" s="660" t="s">
        <v>599</v>
      </c>
      <c r="B313" s="661" t="s">
        <v>4517</v>
      </c>
      <c r="C313" s="661" t="s">
        <v>2578</v>
      </c>
      <c r="D313" s="661" t="s">
        <v>4520</v>
      </c>
      <c r="E313" s="661" t="s">
        <v>4521</v>
      </c>
      <c r="F313" s="664"/>
      <c r="G313" s="664"/>
      <c r="H313" s="677">
        <v>0</v>
      </c>
      <c r="I313" s="664">
        <v>5</v>
      </c>
      <c r="J313" s="664">
        <v>236.19977189726848</v>
      </c>
      <c r="K313" s="677">
        <v>1</v>
      </c>
      <c r="L313" s="664">
        <v>5</v>
      </c>
      <c r="M313" s="665">
        <v>236.19977189726848</v>
      </c>
    </row>
    <row r="314" spans="1:13" ht="14.4" customHeight="1" x14ac:dyDescent="0.3">
      <c r="A314" s="660" t="s">
        <v>599</v>
      </c>
      <c r="B314" s="661" t="s">
        <v>4522</v>
      </c>
      <c r="C314" s="661" t="s">
        <v>2628</v>
      </c>
      <c r="D314" s="661" t="s">
        <v>2629</v>
      </c>
      <c r="E314" s="661" t="s">
        <v>4523</v>
      </c>
      <c r="F314" s="664"/>
      <c r="G314" s="664"/>
      <c r="H314" s="677">
        <v>0</v>
      </c>
      <c r="I314" s="664">
        <v>32</v>
      </c>
      <c r="J314" s="664">
        <v>3123.6434341861245</v>
      </c>
      <c r="K314" s="677">
        <v>1</v>
      </c>
      <c r="L314" s="664">
        <v>32</v>
      </c>
      <c r="M314" s="665">
        <v>3123.6434341861245</v>
      </c>
    </row>
    <row r="315" spans="1:13" ht="14.4" customHeight="1" x14ac:dyDescent="0.3">
      <c r="A315" s="660" t="s">
        <v>599</v>
      </c>
      <c r="B315" s="661" t="s">
        <v>4522</v>
      </c>
      <c r="C315" s="661" t="s">
        <v>2705</v>
      </c>
      <c r="D315" s="661" t="s">
        <v>2475</v>
      </c>
      <c r="E315" s="661" t="s">
        <v>4524</v>
      </c>
      <c r="F315" s="664"/>
      <c r="G315" s="664"/>
      <c r="H315" s="677">
        <v>0</v>
      </c>
      <c r="I315" s="664">
        <v>10</v>
      </c>
      <c r="J315" s="664">
        <v>1445.1318142603436</v>
      </c>
      <c r="K315" s="677">
        <v>1</v>
      </c>
      <c r="L315" s="664">
        <v>10</v>
      </c>
      <c r="M315" s="665">
        <v>1445.1318142603436</v>
      </c>
    </row>
    <row r="316" spans="1:13" ht="14.4" customHeight="1" x14ac:dyDescent="0.3">
      <c r="A316" s="660" t="s">
        <v>599</v>
      </c>
      <c r="B316" s="661" t="s">
        <v>4522</v>
      </c>
      <c r="C316" s="661" t="s">
        <v>2474</v>
      </c>
      <c r="D316" s="661" t="s">
        <v>2475</v>
      </c>
      <c r="E316" s="661" t="s">
        <v>4525</v>
      </c>
      <c r="F316" s="664"/>
      <c r="G316" s="664"/>
      <c r="H316" s="677">
        <v>0</v>
      </c>
      <c r="I316" s="664">
        <v>16</v>
      </c>
      <c r="J316" s="664">
        <v>5261.7662832082524</v>
      </c>
      <c r="K316" s="677">
        <v>1</v>
      </c>
      <c r="L316" s="664">
        <v>16</v>
      </c>
      <c r="M316" s="665">
        <v>5261.7662832082524</v>
      </c>
    </row>
    <row r="317" spans="1:13" ht="14.4" customHeight="1" x14ac:dyDescent="0.3">
      <c r="A317" s="660" t="s">
        <v>599</v>
      </c>
      <c r="B317" s="661" t="s">
        <v>4526</v>
      </c>
      <c r="C317" s="661" t="s">
        <v>3912</v>
      </c>
      <c r="D317" s="661" t="s">
        <v>3913</v>
      </c>
      <c r="E317" s="661" t="s">
        <v>3914</v>
      </c>
      <c r="F317" s="664"/>
      <c r="G317" s="664"/>
      <c r="H317" s="677">
        <v>0</v>
      </c>
      <c r="I317" s="664">
        <v>2</v>
      </c>
      <c r="J317" s="664">
        <v>1062.7200000000003</v>
      </c>
      <c r="K317" s="677">
        <v>1</v>
      </c>
      <c r="L317" s="664">
        <v>2</v>
      </c>
      <c r="M317" s="665">
        <v>1062.7200000000003</v>
      </c>
    </row>
    <row r="318" spans="1:13" ht="14.4" customHeight="1" x14ac:dyDescent="0.3">
      <c r="A318" s="660" t="s">
        <v>599</v>
      </c>
      <c r="B318" s="661" t="s">
        <v>4526</v>
      </c>
      <c r="C318" s="661" t="s">
        <v>2708</v>
      </c>
      <c r="D318" s="661" t="s">
        <v>4527</v>
      </c>
      <c r="E318" s="661" t="s">
        <v>4235</v>
      </c>
      <c r="F318" s="664"/>
      <c r="G318" s="664"/>
      <c r="H318" s="677">
        <v>0</v>
      </c>
      <c r="I318" s="664">
        <v>4</v>
      </c>
      <c r="J318" s="664">
        <v>527.75</v>
      </c>
      <c r="K318" s="677">
        <v>1</v>
      </c>
      <c r="L318" s="664">
        <v>4</v>
      </c>
      <c r="M318" s="665">
        <v>527.75</v>
      </c>
    </row>
    <row r="319" spans="1:13" ht="14.4" customHeight="1" x14ac:dyDescent="0.3">
      <c r="A319" s="660" t="s">
        <v>599</v>
      </c>
      <c r="B319" s="661" t="s">
        <v>4526</v>
      </c>
      <c r="C319" s="661" t="s">
        <v>3888</v>
      </c>
      <c r="D319" s="661" t="s">
        <v>4587</v>
      </c>
      <c r="E319" s="661" t="s">
        <v>4588</v>
      </c>
      <c r="F319" s="664"/>
      <c r="G319" s="664"/>
      <c r="H319" s="677">
        <v>0</v>
      </c>
      <c r="I319" s="664">
        <v>1</v>
      </c>
      <c r="J319" s="664">
        <v>193.96</v>
      </c>
      <c r="K319" s="677">
        <v>1</v>
      </c>
      <c r="L319" s="664">
        <v>1</v>
      </c>
      <c r="M319" s="665">
        <v>193.96</v>
      </c>
    </row>
    <row r="320" spans="1:13" ht="14.4" customHeight="1" x14ac:dyDescent="0.3">
      <c r="A320" s="660" t="s">
        <v>599</v>
      </c>
      <c r="B320" s="661" t="s">
        <v>4529</v>
      </c>
      <c r="C320" s="661" t="s">
        <v>636</v>
      </c>
      <c r="D320" s="661" t="s">
        <v>637</v>
      </c>
      <c r="E320" s="661" t="s">
        <v>638</v>
      </c>
      <c r="F320" s="664">
        <v>3</v>
      </c>
      <c r="G320" s="664">
        <v>314.18999999999994</v>
      </c>
      <c r="H320" s="677">
        <v>1</v>
      </c>
      <c r="I320" s="664"/>
      <c r="J320" s="664"/>
      <c r="K320" s="677">
        <v>0</v>
      </c>
      <c r="L320" s="664">
        <v>3</v>
      </c>
      <c r="M320" s="665">
        <v>314.18999999999994</v>
      </c>
    </row>
    <row r="321" spans="1:13" ht="14.4" customHeight="1" x14ac:dyDescent="0.3">
      <c r="A321" s="660" t="s">
        <v>599</v>
      </c>
      <c r="B321" s="661" t="s">
        <v>4533</v>
      </c>
      <c r="C321" s="661" t="s">
        <v>3892</v>
      </c>
      <c r="D321" s="661" t="s">
        <v>3893</v>
      </c>
      <c r="E321" s="661" t="s">
        <v>4589</v>
      </c>
      <c r="F321" s="664"/>
      <c r="G321" s="664"/>
      <c r="H321" s="677">
        <v>0</v>
      </c>
      <c r="I321" s="664">
        <v>1</v>
      </c>
      <c r="J321" s="664">
        <v>129.18</v>
      </c>
      <c r="K321" s="677">
        <v>1</v>
      </c>
      <c r="L321" s="664">
        <v>1</v>
      </c>
      <c r="M321" s="665">
        <v>129.18</v>
      </c>
    </row>
    <row r="322" spans="1:13" ht="14.4" customHeight="1" x14ac:dyDescent="0.3">
      <c r="A322" s="660" t="s">
        <v>599</v>
      </c>
      <c r="B322" s="661" t="s">
        <v>4534</v>
      </c>
      <c r="C322" s="661" t="s">
        <v>2639</v>
      </c>
      <c r="D322" s="661" t="s">
        <v>2640</v>
      </c>
      <c r="E322" s="661" t="s">
        <v>4535</v>
      </c>
      <c r="F322" s="664"/>
      <c r="G322" s="664"/>
      <c r="H322" s="677">
        <v>0</v>
      </c>
      <c r="I322" s="664">
        <v>3</v>
      </c>
      <c r="J322" s="664">
        <v>158.43000000000004</v>
      </c>
      <c r="K322" s="677">
        <v>1</v>
      </c>
      <c r="L322" s="664">
        <v>3</v>
      </c>
      <c r="M322" s="665">
        <v>158.43000000000004</v>
      </c>
    </row>
    <row r="323" spans="1:13" ht="14.4" customHeight="1" x14ac:dyDescent="0.3">
      <c r="A323" s="660" t="s">
        <v>599</v>
      </c>
      <c r="B323" s="661" t="s">
        <v>4538</v>
      </c>
      <c r="C323" s="661" t="s">
        <v>2452</v>
      </c>
      <c r="D323" s="661" t="s">
        <v>2453</v>
      </c>
      <c r="E323" s="661" t="s">
        <v>4539</v>
      </c>
      <c r="F323" s="664"/>
      <c r="G323" s="664"/>
      <c r="H323" s="677">
        <v>0</v>
      </c>
      <c r="I323" s="664">
        <v>18</v>
      </c>
      <c r="J323" s="664">
        <v>3737.8192670890758</v>
      </c>
      <c r="K323" s="677">
        <v>1</v>
      </c>
      <c r="L323" s="664">
        <v>18</v>
      </c>
      <c r="M323" s="665">
        <v>3737.8192670890758</v>
      </c>
    </row>
    <row r="324" spans="1:13" ht="14.4" customHeight="1" x14ac:dyDescent="0.3">
      <c r="A324" s="660" t="s">
        <v>599</v>
      </c>
      <c r="B324" s="661" t="s">
        <v>4538</v>
      </c>
      <c r="C324" s="661" t="s">
        <v>2568</v>
      </c>
      <c r="D324" s="661" t="s">
        <v>2453</v>
      </c>
      <c r="E324" s="661" t="s">
        <v>1229</v>
      </c>
      <c r="F324" s="664"/>
      <c r="G324" s="664"/>
      <c r="H324" s="677">
        <v>0</v>
      </c>
      <c r="I324" s="664">
        <v>14</v>
      </c>
      <c r="J324" s="664">
        <v>1447.4816368910194</v>
      </c>
      <c r="K324" s="677">
        <v>1</v>
      </c>
      <c r="L324" s="664">
        <v>14</v>
      </c>
      <c r="M324" s="665">
        <v>1447.4816368910194</v>
      </c>
    </row>
    <row r="325" spans="1:13" ht="14.4" customHeight="1" x14ac:dyDescent="0.3">
      <c r="A325" s="660" t="s">
        <v>599</v>
      </c>
      <c r="B325" s="661" t="s">
        <v>4538</v>
      </c>
      <c r="C325" s="661" t="s">
        <v>2682</v>
      </c>
      <c r="D325" s="661" t="s">
        <v>2453</v>
      </c>
      <c r="E325" s="661" t="s">
        <v>2683</v>
      </c>
      <c r="F325" s="664"/>
      <c r="G325" s="664"/>
      <c r="H325" s="677">
        <v>0</v>
      </c>
      <c r="I325" s="664">
        <v>11</v>
      </c>
      <c r="J325" s="664">
        <v>3319.7068714101088</v>
      </c>
      <c r="K325" s="677">
        <v>1</v>
      </c>
      <c r="L325" s="664">
        <v>11</v>
      </c>
      <c r="M325" s="665">
        <v>3319.7068714101088</v>
      </c>
    </row>
    <row r="326" spans="1:13" ht="14.4" customHeight="1" x14ac:dyDescent="0.3">
      <c r="A326" s="660" t="s">
        <v>599</v>
      </c>
      <c r="B326" s="661" t="s">
        <v>4540</v>
      </c>
      <c r="C326" s="661" t="s">
        <v>2597</v>
      </c>
      <c r="D326" s="661" t="s">
        <v>2598</v>
      </c>
      <c r="E326" s="661" t="s">
        <v>1225</v>
      </c>
      <c r="F326" s="664"/>
      <c r="G326" s="664"/>
      <c r="H326" s="677">
        <v>0</v>
      </c>
      <c r="I326" s="664">
        <v>2</v>
      </c>
      <c r="J326" s="664">
        <v>178.49932117892186</v>
      </c>
      <c r="K326" s="677">
        <v>1</v>
      </c>
      <c r="L326" s="664">
        <v>2</v>
      </c>
      <c r="M326" s="665">
        <v>178.49932117892186</v>
      </c>
    </row>
    <row r="327" spans="1:13" ht="14.4" customHeight="1" x14ac:dyDescent="0.3">
      <c r="A327" s="660" t="s">
        <v>599</v>
      </c>
      <c r="B327" s="661" t="s">
        <v>4543</v>
      </c>
      <c r="C327" s="661" t="s">
        <v>2028</v>
      </c>
      <c r="D327" s="661" t="s">
        <v>2029</v>
      </c>
      <c r="E327" s="661" t="s">
        <v>2030</v>
      </c>
      <c r="F327" s="664"/>
      <c r="G327" s="664"/>
      <c r="H327" s="677">
        <v>0</v>
      </c>
      <c r="I327" s="664">
        <v>42.862009999999998</v>
      </c>
      <c r="J327" s="664">
        <v>7417.7467404029185</v>
      </c>
      <c r="K327" s="677">
        <v>1</v>
      </c>
      <c r="L327" s="664">
        <v>42.862009999999998</v>
      </c>
      <c r="M327" s="665">
        <v>7417.7467404029185</v>
      </c>
    </row>
    <row r="328" spans="1:13" ht="14.4" customHeight="1" x14ac:dyDescent="0.3">
      <c r="A328" s="660" t="s">
        <v>599</v>
      </c>
      <c r="B328" s="661" t="s">
        <v>4543</v>
      </c>
      <c r="C328" s="661" t="s">
        <v>2167</v>
      </c>
      <c r="D328" s="661" t="s">
        <v>2029</v>
      </c>
      <c r="E328" s="661" t="s">
        <v>2168</v>
      </c>
      <c r="F328" s="664"/>
      <c r="G328" s="664"/>
      <c r="H328" s="677">
        <v>0</v>
      </c>
      <c r="I328" s="664">
        <v>110.09086780000001</v>
      </c>
      <c r="J328" s="664">
        <v>68010.167626341223</v>
      </c>
      <c r="K328" s="677">
        <v>1</v>
      </c>
      <c r="L328" s="664">
        <v>110.09086780000001</v>
      </c>
      <c r="M328" s="665">
        <v>68010.167626341223</v>
      </c>
    </row>
    <row r="329" spans="1:13" ht="14.4" customHeight="1" x14ac:dyDescent="0.3">
      <c r="A329" s="660" t="s">
        <v>599</v>
      </c>
      <c r="B329" s="661" t="s">
        <v>4546</v>
      </c>
      <c r="C329" s="661" t="s">
        <v>2854</v>
      </c>
      <c r="D329" s="661" t="s">
        <v>2797</v>
      </c>
      <c r="E329" s="661" t="s">
        <v>2502</v>
      </c>
      <c r="F329" s="664"/>
      <c r="G329" s="664"/>
      <c r="H329" s="677">
        <v>0</v>
      </c>
      <c r="I329" s="664">
        <v>16</v>
      </c>
      <c r="J329" s="664">
        <v>649.12003813183628</v>
      </c>
      <c r="K329" s="677">
        <v>1</v>
      </c>
      <c r="L329" s="664">
        <v>16</v>
      </c>
      <c r="M329" s="665">
        <v>649.12003813183628</v>
      </c>
    </row>
    <row r="330" spans="1:13" ht="14.4" customHeight="1" x14ac:dyDescent="0.3">
      <c r="A330" s="660" t="s">
        <v>599</v>
      </c>
      <c r="B330" s="661" t="s">
        <v>4546</v>
      </c>
      <c r="C330" s="661" t="s">
        <v>3932</v>
      </c>
      <c r="D330" s="661" t="s">
        <v>4590</v>
      </c>
      <c r="E330" s="661" t="s">
        <v>2502</v>
      </c>
      <c r="F330" s="664"/>
      <c r="G330" s="664"/>
      <c r="H330" s="677">
        <v>0</v>
      </c>
      <c r="I330" s="664">
        <v>10</v>
      </c>
      <c r="J330" s="664">
        <v>405.69902050170742</v>
      </c>
      <c r="K330" s="677">
        <v>1</v>
      </c>
      <c r="L330" s="664">
        <v>10</v>
      </c>
      <c r="M330" s="665">
        <v>405.69902050170742</v>
      </c>
    </row>
    <row r="331" spans="1:13" ht="14.4" customHeight="1" x14ac:dyDescent="0.3">
      <c r="A331" s="660" t="s">
        <v>599</v>
      </c>
      <c r="B331" s="661" t="s">
        <v>4546</v>
      </c>
      <c r="C331" s="661" t="s">
        <v>2831</v>
      </c>
      <c r="D331" s="661" t="s">
        <v>2832</v>
      </c>
      <c r="E331" s="661" t="s">
        <v>2833</v>
      </c>
      <c r="F331" s="664"/>
      <c r="G331" s="664"/>
      <c r="H331" s="677">
        <v>0</v>
      </c>
      <c r="I331" s="664">
        <v>3</v>
      </c>
      <c r="J331" s="664">
        <v>608.58011461417345</v>
      </c>
      <c r="K331" s="677">
        <v>1</v>
      </c>
      <c r="L331" s="664">
        <v>3</v>
      </c>
      <c r="M331" s="665">
        <v>608.58011461417345</v>
      </c>
    </row>
    <row r="332" spans="1:13" ht="14.4" customHeight="1" x14ac:dyDescent="0.3">
      <c r="A332" s="660" t="s">
        <v>599</v>
      </c>
      <c r="B332" s="661" t="s">
        <v>4546</v>
      </c>
      <c r="C332" s="661" t="s">
        <v>2879</v>
      </c>
      <c r="D332" s="661" t="s">
        <v>2880</v>
      </c>
      <c r="E332" s="661" t="s">
        <v>2842</v>
      </c>
      <c r="F332" s="664"/>
      <c r="G332" s="664"/>
      <c r="H332" s="677">
        <v>0</v>
      </c>
      <c r="I332" s="664">
        <v>2</v>
      </c>
      <c r="J332" s="664">
        <v>358.74</v>
      </c>
      <c r="K332" s="677">
        <v>1</v>
      </c>
      <c r="L332" s="664">
        <v>2</v>
      </c>
      <c r="M332" s="665">
        <v>358.74</v>
      </c>
    </row>
    <row r="333" spans="1:13" ht="14.4" customHeight="1" x14ac:dyDescent="0.3">
      <c r="A333" s="660" t="s">
        <v>599</v>
      </c>
      <c r="B333" s="661" t="s">
        <v>4546</v>
      </c>
      <c r="C333" s="661" t="s">
        <v>2876</v>
      </c>
      <c r="D333" s="661" t="s">
        <v>2877</v>
      </c>
      <c r="E333" s="661" t="s">
        <v>2842</v>
      </c>
      <c r="F333" s="664"/>
      <c r="G333" s="664"/>
      <c r="H333" s="677">
        <v>0</v>
      </c>
      <c r="I333" s="664">
        <v>3</v>
      </c>
      <c r="J333" s="664">
        <v>538.11005765367543</v>
      </c>
      <c r="K333" s="677">
        <v>1</v>
      </c>
      <c r="L333" s="664">
        <v>3</v>
      </c>
      <c r="M333" s="665">
        <v>538.11005765367543</v>
      </c>
    </row>
    <row r="334" spans="1:13" ht="14.4" customHeight="1" x14ac:dyDescent="0.3">
      <c r="A334" s="660" t="s">
        <v>599</v>
      </c>
      <c r="B334" s="661" t="s">
        <v>4546</v>
      </c>
      <c r="C334" s="661" t="s">
        <v>3945</v>
      </c>
      <c r="D334" s="661" t="s">
        <v>3946</v>
      </c>
      <c r="E334" s="661" t="s">
        <v>2842</v>
      </c>
      <c r="F334" s="664"/>
      <c r="G334" s="664"/>
      <c r="H334" s="677">
        <v>0</v>
      </c>
      <c r="I334" s="664">
        <v>9</v>
      </c>
      <c r="J334" s="664">
        <v>1614.3300000000002</v>
      </c>
      <c r="K334" s="677">
        <v>1</v>
      </c>
      <c r="L334" s="664">
        <v>9</v>
      </c>
      <c r="M334" s="665">
        <v>1614.3300000000002</v>
      </c>
    </row>
    <row r="335" spans="1:13" ht="14.4" customHeight="1" x14ac:dyDescent="0.3">
      <c r="A335" s="660" t="s">
        <v>599</v>
      </c>
      <c r="B335" s="661" t="s">
        <v>4546</v>
      </c>
      <c r="C335" s="661" t="s">
        <v>3942</v>
      </c>
      <c r="D335" s="661" t="s">
        <v>3943</v>
      </c>
      <c r="E335" s="661" t="s">
        <v>2842</v>
      </c>
      <c r="F335" s="664"/>
      <c r="G335" s="664"/>
      <c r="H335" s="677">
        <v>0</v>
      </c>
      <c r="I335" s="664">
        <v>2</v>
      </c>
      <c r="J335" s="664">
        <v>358.74000000000012</v>
      </c>
      <c r="K335" s="677">
        <v>1</v>
      </c>
      <c r="L335" s="664">
        <v>2</v>
      </c>
      <c r="M335" s="665">
        <v>358.74000000000012</v>
      </c>
    </row>
    <row r="336" spans="1:13" ht="14.4" customHeight="1" x14ac:dyDescent="0.3">
      <c r="A336" s="660" t="s">
        <v>599</v>
      </c>
      <c r="B336" s="661" t="s">
        <v>4546</v>
      </c>
      <c r="C336" s="661" t="s">
        <v>2848</v>
      </c>
      <c r="D336" s="661" t="s">
        <v>2849</v>
      </c>
      <c r="E336" s="661" t="s">
        <v>2502</v>
      </c>
      <c r="F336" s="664"/>
      <c r="G336" s="664"/>
      <c r="H336" s="677">
        <v>0</v>
      </c>
      <c r="I336" s="664">
        <v>6</v>
      </c>
      <c r="J336" s="664">
        <v>201.42</v>
      </c>
      <c r="K336" s="677">
        <v>1</v>
      </c>
      <c r="L336" s="664">
        <v>6</v>
      </c>
      <c r="M336" s="665">
        <v>201.42</v>
      </c>
    </row>
    <row r="337" spans="1:13" ht="14.4" customHeight="1" x14ac:dyDescent="0.3">
      <c r="A337" s="660" t="s">
        <v>599</v>
      </c>
      <c r="B337" s="661" t="s">
        <v>4546</v>
      </c>
      <c r="C337" s="661" t="s">
        <v>3935</v>
      </c>
      <c r="D337" s="661" t="s">
        <v>3936</v>
      </c>
      <c r="E337" s="661" t="s">
        <v>2502</v>
      </c>
      <c r="F337" s="664"/>
      <c r="G337" s="664"/>
      <c r="H337" s="677">
        <v>0</v>
      </c>
      <c r="I337" s="664">
        <v>10</v>
      </c>
      <c r="J337" s="664">
        <v>335.7</v>
      </c>
      <c r="K337" s="677">
        <v>1</v>
      </c>
      <c r="L337" s="664">
        <v>10</v>
      </c>
      <c r="M337" s="665">
        <v>335.7</v>
      </c>
    </row>
    <row r="338" spans="1:13" ht="14.4" customHeight="1" x14ac:dyDescent="0.3">
      <c r="A338" s="660" t="s">
        <v>599</v>
      </c>
      <c r="B338" s="661" t="s">
        <v>4546</v>
      </c>
      <c r="C338" s="661" t="s">
        <v>2860</v>
      </c>
      <c r="D338" s="661" t="s">
        <v>2861</v>
      </c>
      <c r="E338" s="661" t="s">
        <v>2502</v>
      </c>
      <c r="F338" s="664"/>
      <c r="G338" s="664"/>
      <c r="H338" s="677">
        <v>0</v>
      </c>
      <c r="I338" s="664">
        <v>2</v>
      </c>
      <c r="J338" s="664">
        <v>98.5</v>
      </c>
      <c r="K338" s="677">
        <v>1</v>
      </c>
      <c r="L338" s="664">
        <v>2</v>
      </c>
      <c r="M338" s="665">
        <v>98.5</v>
      </c>
    </row>
    <row r="339" spans="1:13" ht="14.4" customHeight="1" x14ac:dyDescent="0.3">
      <c r="A339" s="660" t="s">
        <v>599</v>
      </c>
      <c r="B339" s="661" t="s">
        <v>4546</v>
      </c>
      <c r="C339" s="661" t="s">
        <v>2870</v>
      </c>
      <c r="D339" s="661" t="s">
        <v>2871</v>
      </c>
      <c r="E339" s="661" t="s">
        <v>2502</v>
      </c>
      <c r="F339" s="664"/>
      <c r="G339" s="664"/>
      <c r="H339" s="677">
        <v>0</v>
      </c>
      <c r="I339" s="664">
        <v>14</v>
      </c>
      <c r="J339" s="664">
        <v>689.50006332036605</v>
      </c>
      <c r="K339" s="677">
        <v>1</v>
      </c>
      <c r="L339" s="664">
        <v>14</v>
      </c>
      <c r="M339" s="665">
        <v>689.50006332036605</v>
      </c>
    </row>
    <row r="340" spans="1:13" ht="14.4" customHeight="1" x14ac:dyDescent="0.3">
      <c r="A340" s="660" t="s">
        <v>599</v>
      </c>
      <c r="B340" s="661" t="s">
        <v>4546</v>
      </c>
      <c r="C340" s="661" t="s">
        <v>2873</v>
      </c>
      <c r="D340" s="661" t="s">
        <v>2874</v>
      </c>
      <c r="E340" s="661" t="s">
        <v>2502</v>
      </c>
      <c r="F340" s="664"/>
      <c r="G340" s="664"/>
      <c r="H340" s="677">
        <v>0</v>
      </c>
      <c r="I340" s="664">
        <v>8</v>
      </c>
      <c r="J340" s="664">
        <v>394</v>
      </c>
      <c r="K340" s="677">
        <v>1</v>
      </c>
      <c r="L340" s="664">
        <v>8</v>
      </c>
      <c r="M340" s="665">
        <v>394</v>
      </c>
    </row>
    <row r="341" spans="1:13" ht="14.4" customHeight="1" x14ac:dyDescent="0.3">
      <c r="A341" s="660" t="s">
        <v>599</v>
      </c>
      <c r="B341" s="661" t="s">
        <v>4546</v>
      </c>
      <c r="C341" s="661" t="s">
        <v>2867</v>
      </c>
      <c r="D341" s="661" t="s">
        <v>4551</v>
      </c>
      <c r="E341" s="661" t="s">
        <v>2502</v>
      </c>
      <c r="F341" s="664"/>
      <c r="G341" s="664"/>
      <c r="H341" s="677">
        <v>0</v>
      </c>
      <c r="I341" s="664">
        <v>4</v>
      </c>
      <c r="J341" s="664">
        <v>162.28000000000009</v>
      </c>
      <c r="K341" s="677">
        <v>1</v>
      </c>
      <c r="L341" s="664">
        <v>4</v>
      </c>
      <c r="M341" s="665">
        <v>162.28000000000009</v>
      </c>
    </row>
    <row r="342" spans="1:13" ht="14.4" customHeight="1" x14ac:dyDescent="0.3">
      <c r="A342" s="660" t="s">
        <v>599</v>
      </c>
      <c r="B342" s="661" t="s">
        <v>4546</v>
      </c>
      <c r="C342" s="661" t="s">
        <v>2840</v>
      </c>
      <c r="D342" s="661" t="s">
        <v>2841</v>
      </c>
      <c r="E342" s="661" t="s">
        <v>2842</v>
      </c>
      <c r="F342" s="664"/>
      <c r="G342" s="664"/>
      <c r="H342" s="677">
        <v>0</v>
      </c>
      <c r="I342" s="664">
        <v>3</v>
      </c>
      <c r="J342" s="664">
        <v>406.08005830443335</v>
      </c>
      <c r="K342" s="677">
        <v>1</v>
      </c>
      <c r="L342" s="664">
        <v>3</v>
      </c>
      <c r="M342" s="665">
        <v>406.08005830443335</v>
      </c>
    </row>
    <row r="343" spans="1:13" ht="14.4" customHeight="1" x14ac:dyDescent="0.3">
      <c r="A343" s="660" t="s">
        <v>599</v>
      </c>
      <c r="B343" s="661" t="s">
        <v>4546</v>
      </c>
      <c r="C343" s="661" t="s">
        <v>3937</v>
      </c>
      <c r="D343" s="661" t="s">
        <v>3938</v>
      </c>
      <c r="E343" s="661" t="s">
        <v>2842</v>
      </c>
      <c r="F343" s="664"/>
      <c r="G343" s="664"/>
      <c r="H343" s="677">
        <v>0</v>
      </c>
      <c r="I343" s="664">
        <v>3</v>
      </c>
      <c r="J343" s="664">
        <v>406.08005089007014</v>
      </c>
      <c r="K343" s="677">
        <v>1</v>
      </c>
      <c r="L343" s="664">
        <v>3</v>
      </c>
      <c r="M343" s="665">
        <v>406.08005089007014</v>
      </c>
    </row>
    <row r="344" spans="1:13" ht="14.4" customHeight="1" x14ac:dyDescent="0.3">
      <c r="A344" s="660" t="s">
        <v>599</v>
      </c>
      <c r="B344" s="661" t="s">
        <v>4546</v>
      </c>
      <c r="C344" s="661" t="s">
        <v>2843</v>
      </c>
      <c r="D344" s="661" t="s">
        <v>2844</v>
      </c>
      <c r="E344" s="661" t="s">
        <v>2842</v>
      </c>
      <c r="F344" s="664"/>
      <c r="G344" s="664"/>
      <c r="H344" s="677">
        <v>0</v>
      </c>
      <c r="I344" s="664">
        <v>1</v>
      </c>
      <c r="J344" s="664">
        <v>135.36000000000001</v>
      </c>
      <c r="K344" s="677">
        <v>1</v>
      </c>
      <c r="L344" s="664">
        <v>1</v>
      </c>
      <c r="M344" s="665">
        <v>135.36000000000001</v>
      </c>
    </row>
    <row r="345" spans="1:13" ht="14.4" customHeight="1" x14ac:dyDescent="0.3">
      <c r="A345" s="660" t="s">
        <v>599</v>
      </c>
      <c r="B345" s="661" t="s">
        <v>4546</v>
      </c>
      <c r="C345" s="661" t="s">
        <v>2845</v>
      </c>
      <c r="D345" s="661" t="s">
        <v>2846</v>
      </c>
      <c r="E345" s="661" t="s">
        <v>2842</v>
      </c>
      <c r="F345" s="664"/>
      <c r="G345" s="664"/>
      <c r="H345" s="677">
        <v>0</v>
      </c>
      <c r="I345" s="664">
        <v>1</v>
      </c>
      <c r="J345" s="664">
        <v>135.36000000000004</v>
      </c>
      <c r="K345" s="677">
        <v>1</v>
      </c>
      <c r="L345" s="664">
        <v>1</v>
      </c>
      <c r="M345" s="665">
        <v>135.36000000000004</v>
      </c>
    </row>
    <row r="346" spans="1:13" ht="14.4" customHeight="1" x14ac:dyDescent="0.3">
      <c r="A346" s="660" t="s">
        <v>599</v>
      </c>
      <c r="B346" s="661" t="s">
        <v>4546</v>
      </c>
      <c r="C346" s="661" t="s">
        <v>3939</v>
      </c>
      <c r="D346" s="661" t="s">
        <v>3940</v>
      </c>
      <c r="E346" s="661" t="s">
        <v>2852</v>
      </c>
      <c r="F346" s="664"/>
      <c r="G346" s="664"/>
      <c r="H346" s="677">
        <v>0</v>
      </c>
      <c r="I346" s="664">
        <v>2</v>
      </c>
      <c r="J346" s="664">
        <v>232.49770872753075</v>
      </c>
      <c r="K346" s="677">
        <v>1</v>
      </c>
      <c r="L346" s="664">
        <v>2</v>
      </c>
      <c r="M346" s="665">
        <v>232.49770872753075</v>
      </c>
    </row>
    <row r="347" spans="1:13" ht="14.4" customHeight="1" x14ac:dyDescent="0.3">
      <c r="A347" s="660" t="s">
        <v>599</v>
      </c>
      <c r="B347" s="661" t="s">
        <v>4546</v>
      </c>
      <c r="C347" s="661" t="s">
        <v>2850</v>
      </c>
      <c r="D347" s="661" t="s">
        <v>2851</v>
      </c>
      <c r="E347" s="661" t="s">
        <v>2852</v>
      </c>
      <c r="F347" s="664"/>
      <c r="G347" s="664"/>
      <c r="H347" s="677">
        <v>0</v>
      </c>
      <c r="I347" s="664">
        <v>2</v>
      </c>
      <c r="J347" s="664">
        <v>232.49770872753075</v>
      </c>
      <c r="K347" s="677">
        <v>1</v>
      </c>
      <c r="L347" s="664">
        <v>2</v>
      </c>
      <c r="M347" s="665">
        <v>232.49770872753075</v>
      </c>
    </row>
    <row r="348" spans="1:13" ht="14.4" customHeight="1" x14ac:dyDescent="0.3">
      <c r="A348" s="660" t="s">
        <v>599</v>
      </c>
      <c r="B348" s="661" t="s">
        <v>4546</v>
      </c>
      <c r="C348" s="661" t="s">
        <v>2881</v>
      </c>
      <c r="D348" s="661" t="s">
        <v>2882</v>
      </c>
      <c r="E348" s="661" t="s">
        <v>2842</v>
      </c>
      <c r="F348" s="664"/>
      <c r="G348" s="664"/>
      <c r="H348" s="677">
        <v>0</v>
      </c>
      <c r="I348" s="664">
        <v>6</v>
      </c>
      <c r="J348" s="664">
        <v>824.57729127246921</v>
      </c>
      <c r="K348" s="677">
        <v>1</v>
      </c>
      <c r="L348" s="664">
        <v>6</v>
      </c>
      <c r="M348" s="665">
        <v>824.57729127246921</v>
      </c>
    </row>
    <row r="349" spans="1:13" ht="14.4" customHeight="1" x14ac:dyDescent="0.3">
      <c r="A349" s="660" t="s">
        <v>599</v>
      </c>
      <c r="B349" s="661" t="s">
        <v>4546</v>
      </c>
      <c r="C349" s="661" t="s">
        <v>2883</v>
      </c>
      <c r="D349" s="661" t="s">
        <v>2884</v>
      </c>
      <c r="E349" s="661" t="s">
        <v>2842</v>
      </c>
      <c r="F349" s="664"/>
      <c r="G349" s="664"/>
      <c r="H349" s="677">
        <v>0</v>
      </c>
      <c r="I349" s="664">
        <v>2</v>
      </c>
      <c r="J349" s="664">
        <v>274.85729127246924</v>
      </c>
      <c r="K349" s="677">
        <v>1</v>
      </c>
      <c r="L349" s="664">
        <v>2</v>
      </c>
      <c r="M349" s="665">
        <v>274.85729127246924</v>
      </c>
    </row>
    <row r="350" spans="1:13" ht="14.4" customHeight="1" x14ac:dyDescent="0.3">
      <c r="A350" s="660" t="s">
        <v>602</v>
      </c>
      <c r="B350" s="661" t="s">
        <v>4565</v>
      </c>
      <c r="C350" s="661" t="s">
        <v>3361</v>
      </c>
      <c r="D350" s="661" t="s">
        <v>3362</v>
      </c>
      <c r="E350" s="661" t="s">
        <v>3363</v>
      </c>
      <c r="F350" s="664"/>
      <c r="G350" s="664"/>
      <c r="H350" s="677">
        <v>0</v>
      </c>
      <c r="I350" s="664">
        <v>58</v>
      </c>
      <c r="J350" s="664">
        <v>9738.8350382328499</v>
      </c>
      <c r="K350" s="677">
        <v>1</v>
      </c>
      <c r="L350" s="664">
        <v>58</v>
      </c>
      <c r="M350" s="665">
        <v>9738.8350382328499</v>
      </c>
    </row>
    <row r="351" spans="1:13" ht="14.4" customHeight="1" x14ac:dyDescent="0.3">
      <c r="A351" s="660" t="s">
        <v>602</v>
      </c>
      <c r="B351" s="661" t="s">
        <v>4381</v>
      </c>
      <c r="C351" s="661" t="s">
        <v>4152</v>
      </c>
      <c r="D351" s="661" t="s">
        <v>4153</v>
      </c>
      <c r="E351" s="661" t="s">
        <v>4591</v>
      </c>
      <c r="F351" s="664"/>
      <c r="G351" s="664"/>
      <c r="H351" s="677">
        <v>0</v>
      </c>
      <c r="I351" s="664">
        <v>2</v>
      </c>
      <c r="J351" s="664">
        <v>73.56</v>
      </c>
      <c r="K351" s="677">
        <v>1</v>
      </c>
      <c r="L351" s="664">
        <v>2</v>
      </c>
      <c r="M351" s="665">
        <v>73.56</v>
      </c>
    </row>
    <row r="352" spans="1:13" ht="14.4" customHeight="1" x14ac:dyDescent="0.3">
      <c r="A352" s="660" t="s">
        <v>602</v>
      </c>
      <c r="B352" s="661" t="s">
        <v>4381</v>
      </c>
      <c r="C352" s="661" t="s">
        <v>2653</v>
      </c>
      <c r="D352" s="661" t="s">
        <v>2654</v>
      </c>
      <c r="E352" s="661" t="s">
        <v>2655</v>
      </c>
      <c r="F352" s="664"/>
      <c r="G352" s="664"/>
      <c r="H352" s="677">
        <v>0</v>
      </c>
      <c r="I352" s="664">
        <v>2990</v>
      </c>
      <c r="J352" s="664">
        <v>212115.82092342517</v>
      </c>
      <c r="K352" s="677">
        <v>1</v>
      </c>
      <c r="L352" s="664">
        <v>2990</v>
      </c>
      <c r="M352" s="665">
        <v>212115.82092342517</v>
      </c>
    </row>
    <row r="353" spans="1:13" ht="14.4" customHeight="1" x14ac:dyDescent="0.3">
      <c r="A353" s="660" t="s">
        <v>602</v>
      </c>
      <c r="B353" s="661" t="s">
        <v>4592</v>
      </c>
      <c r="C353" s="661" t="s">
        <v>4161</v>
      </c>
      <c r="D353" s="661" t="s">
        <v>4162</v>
      </c>
      <c r="E353" s="661" t="s">
        <v>4163</v>
      </c>
      <c r="F353" s="664"/>
      <c r="G353" s="664"/>
      <c r="H353" s="677">
        <v>0</v>
      </c>
      <c r="I353" s="664">
        <v>1</v>
      </c>
      <c r="J353" s="664">
        <v>65.23</v>
      </c>
      <c r="K353" s="677">
        <v>1</v>
      </c>
      <c r="L353" s="664">
        <v>1</v>
      </c>
      <c r="M353" s="665">
        <v>65.23</v>
      </c>
    </row>
    <row r="354" spans="1:13" ht="14.4" customHeight="1" x14ac:dyDescent="0.3">
      <c r="A354" s="660" t="s">
        <v>602</v>
      </c>
      <c r="B354" s="661" t="s">
        <v>4384</v>
      </c>
      <c r="C354" s="661" t="s">
        <v>2701</v>
      </c>
      <c r="D354" s="661" t="s">
        <v>2702</v>
      </c>
      <c r="E354" s="661" t="s">
        <v>2703</v>
      </c>
      <c r="F354" s="664"/>
      <c r="G354" s="664"/>
      <c r="H354" s="677">
        <v>0</v>
      </c>
      <c r="I354" s="664">
        <v>106</v>
      </c>
      <c r="J354" s="664">
        <v>40369.13952623558</v>
      </c>
      <c r="K354" s="677">
        <v>1</v>
      </c>
      <c r="L354" s="664">
        <v>106</v>
      </c>
      <c r="M354" s="665">
        <v>40369.13952623558</v>
      </c>
    </row>
    <row r="355" spans="1:13" ht="14.4" customHeight="1" x14ac:dyDescent="0.3">
      <c r="A355" s="660" t="s">
        <v>602</v>
      </c>
      <c r="B355" s="661" t="s">
        <v>4386</v>
      </c>
      <c r="C355" s="661" t="s">
        <v>2740</v>
      </c>
      <c r="D355" s="661" t="s">
        <v>2741</v>
      </c>
      <c r="E355" s="661" t="s">
        <v>4387</v>
      </c>
      <c r="F355" s="664"/>
      <c r="G355" s="664"/>
      <c r="H355" s="677">
        <v>0</v>
      </c>
      <c r="I355" s="664">
        <v>2</v>
      </c>
      <c r="J355" s="664">
        <v>1057.52</v>
      </c>
      <c r="K355" s="677">
        <v>1</v>
      </c>
      <c r="L355" s="664">
        <v>2</v>
      </c>
      <c r="M355" s="665">
        <v>1057.52</v>
      </c>
    </row>
    <row r="356" spans="1:13" ht="14.4" customHeight="1" x14ac:dyDescent="0.3">
      <c r="A356" s="660" t="s">
        <v>602</v>
      </c>
      <c r="B356" s="661" t="s">
        <v>4388</v>
      </c>
      <c r="C356" s="661" t="s">
        <v>2643</v>
      </c>
      <c r="D356" s="661" t="s">
        <v>2513</v>
      </c>
      <c r="E356" s="661" t="s">
        <v>2644</v>
      </c>
      <c r="F356" s="664"/>
      <c r="G356" s="664"/>
      <c r="H356" s="677">
        <v>0</v>
      </c>
      <c r="I356" s="664">
        <v>1</v>
      </c>
      <c r="J356" s="664">
        <v>72.569999999999965</v>
      </c>
      <c r="K356" s="677">
        <v>1</v>
      </c>
      <c r="L356" s="664">
        <v>1</v>
      </c>
      <c r="M356" s="665">
        <v>72.569999999999965</v>
      </c>
    </row>
    <row r="357" spans="1:13" ht="14.4" customHeight="1" x14ac:dyDescent="0.3">
      <c r="A357" s="660" t="s">
        <v>602</v>
      </c>
      <c r="B357" s="661" t="s">
        <v>4388</v>
      </c>
      <c r="C357" s="661" t="s">
        <v>2512</v>
      </c>
      <c r="D357" s="661" t="s">
        <v>2513</v>
      </c>
      <c r="E357" s="661" t="s">
        <v>2514</v>
      </c>
      <c r="F357" s="664"/>
      <c r="G357" s="664"/>
      <c r="H357" s="677">
        <v>0</v>
      </c>
      <c r="I357" s="664">
        <v>2</v>
      </c>
      <c r="J357" s="664">
        <v>226.06</v>
      </c>
      <c r="K357" s="677">
        <v>1</v>
      </c>
      <c r="L357" s="664">
        <v>2</v>
      </c>
      <c r="M357" s="665">
        <v>226.06</v>
      </c>
    </row>
    <row r="358" spans="1:13" ht="14.4" customHeight="1" x14ac:dyDescent="0.3">
      <c r="A358" s="660" t="s">
        <v>602</v>
      </c>
      <c r="B358" s="661" t="s">
        <v>4569</v>
      </c>
      <c r="C358" s="661" t="s">
        <v>3916</v>
      </c>
      <c r="D358" s="661" t="s">
        <v>3917</v>
      </c>
      <c r="E358" s="661" t="s">
        <v>2447</v>
      </c>
      <c r="F358" s="664"/>
      <c r="G358" s="664"/>
      <c r="H358" s="677">
        <v>0</v>
      </c>
      <c r="I358" s="664">
        <v>6</v>
      </c>
      <c r="J358" s="664">
        <v>499.4</v>
      </c>
      <c r="K358" s="677">
        <v>1</v>
      </c>
      <c r="L358" s="664">
        <v>6</v>
      </c>
      <c r="M358" s="665">
        <v>499.4</v>
      </c>
    </row>
    <row r="359" spans="1:13" ht="14.4" customHeight="1" x14ac:dyDescent="0.3">
      <c r="A359" s="660" t="s">
        <v>602</v>
      </c>
      <c r="B359" s="661" t="s">
        <v>4570</v>
      </c>
      <c r="C359" s="661" t="s">
        <v>3871</v>
      </c>
      <c r="D359" s="661" t="s">
        <v>3872</v>
      </c>
      <c r="E359" s="661" t="s">
        <v>3213</v>
      </c>
      <c r="F359" s="664"/>
      <c r="G359" s="664"/>
      <c r="H359" s="677">
        <v>0</v>
      </c>
      <c r="I359" s="664">
        <v>12</v>
      </c>
      <c r="J359" s="664">
        <v>5704.449659674834</v>
      </c>
      <c r="K359" s="677">
        <v>1</v>
      </c>
      <c r="L359" s="664">
        <v>12</v>
      </c>
      <c r="M359" s="665">
        <v>5704.449659674834</v>
      </c>
    </row>
    <row r="360" spans="1:13" ht="14.4" customHeight="1" x14ac:dyDescent="0.3">
      <c r="A360" s="660" t="s">
        <v>602</v>
      </c>
      <c r="B360" s="661" t="s">
        <v>4400</v>
      </c>
      <c r="C360" s="661" t="s">
        <v>2688</v>
      </c>
      <c r="D360" s="661" t="s">
        <v>2479</v>
      </c>
      <c r="E360" s="661" t="s">
        <v>2689</v>
      </c>
      <c r="F360" s="664"/>
      <c r="G360" s="664"/>
      <c r="H360" s="677">
        <v>0</v>
      </c>
      <c r="I360" s="664">
        <v>73</v>
      </c>
      <c r="J360" s="664">
        <v>26024.506342040127</v>
      </c>
      <c r="K360" s="677">
        <v>1</v>
      </c>
      <c r="L360" s="664">
        <v>73</v>
      </c>
      <c r="M360" s="665">
        <v>26024.506342040127</v>
      </c>
    </row>
    <row r="361" spans="1:13" ht="14.4" customHeight="1" x14ac:dyDescent="0.3">
      <c r="A361" s="660" t="s">
        <v>602</v>
      </c>
      <c r="B361" s="661" t="s">
        <v>4400</v>
      </c>
      <c r="C361" s="661" t="s">
        <v>2691</v>
      </c>
      <c r="D361" s="661" t="s">
        <v>2479</v>
      </c>
      <c r="E361" s="661" t="s">
        <v>2692</v>
      </c>
      <c r="F361" s="664"/>
      <c r="G361" s="664"/>
      <c r="H361" s="677">
        <v>0</v>
      </c>
      <c r="I361" s="664">
        <v>52</v>
      </c>
      <c r="J361" s="664">
        <v>21528.008848950667</v>
      </c>
      <c r="K361" s="677">
        <v>1</v>
      </c>
      <c r="L361" s="664">
        <v>52</v>
      </c>
      <c r="M361" s="665">
        <v>21528.008848950667</v>
      </c>
    </row>
    <row r="362" spans="1:13" ht="14.4" customHeight="1" x14ac:dyDescent="0.3">
      <c r="A362" s="660" t="s">
        <v>602</v>
      </c>
      <c r="B362" s="661" t="s">
        <v>4400</v>
      </c>
      <c r="C362" s="661" t="s">
        <v>2478</v>
      </c>
      <c r="D362" s="661" t="s">
        <v>2479</v>
      </c>
      <c r="E362" s="661" t="s">
        <v>2480</v>
      </c>
      <c r="F362" s="664"/>
      <c r="G362" s="664"/>
      <c r="H362" s="677">
        <v>0</v>
      </c>
      <c r="I362" s="664">
        <v>37</v>
      </c>
      <c r="J362" s="664">
        <v>18211.40192589545</v>
      </c>
      <c r="K362" s="677">
        <v>1</v>
      </c>
      <c r="L362" s="664">
        <v>37</v>
      </c>
      <c r="M362" s="665">
        <v>18211.40192589545</v>
      </c>
    </row>
    <row r="363" spans="1:13" ht="14.4" customHeight="1" x14ac:dyDescent="0.3">
      <c r="A363" s="660" t="s">
        <v>602</v>
      </c>
      <c r="B363" s="661" t="s">
        <v>4400</v>
      </c>
      <c r="C363" s="661" t="s">
        <v>2482</v>
      </c>
      <c r="D363" s="661" t="s">
        <v>2479</v>
      </c>
      <c r="E363" s="661" t="s">
        <v>2483</v>
      </c>
      <c r="F363" s="664"/>
      <c r="G363" s="664"/>
      <c r="H363" s="677">
        <v>0</v>
      </c>
      <c r="I363" s="664">
        <v>1</v>
      </c>
      <c r="J363" s="664">
        <v>943.00119251921865</v>
      </c>
      <c r="K363" s="677">
        <v>1</v>
      </c>
      <c r="L363" s="664">
        <v>1</v>
      </c>
      <c r="M363" s="665">
        <v>943.00119251921865</v>
      </c>
    </row>
    <row r="364" spans="1:13" ht="14.4" customHeight="1" x14ac:dyDescent="0.3">
      <c r="A364" s="660" t="s">
        <v>602</v>
      </c>
      <c r="B364" s="661" t="s">
        <v>4400</v>
      </c>
      <c r="C364" s="661" t="s">
        <v>2485</v>
      </c>
      <c r="D364" s="661" t="s">
        <v>2479</v>
      </c>
      <c r="E364" s="661" t="s">
        <v>2486</v>
      </c>
      <c r="F364" s="664"/>
      <c r="G364" s="664"/>
      <c r="H364" s="677">
        <v>0</v>
      </c>
      <c r="I364" s="664">
        <v>2</v>
      </c>
      <c r="J364" s="664">
        <v>2114.9158425803607</v>
      </c>
      <c r="K364" s="677">
        <v>1</v>
      </c>
      <c r="L364" s="664">
        <v>2</v>
      </c>
      <c r="M364" s="665">
        <v>2114.9158425803607</v>
      </c>
    </row>
    <row r="365" spans="1:13" ht="14.4" customHeight="1" x14ac:dyDescent="0.3">
      <c r="A365" s="660" t="s">
        <v>602</v>
      </c>
      <c r="B365" s="661" t="s">
        <v>4400</v>
      </c>
      <c r="C365" s="661" t="s">
        <v>4156</v>
      </c>
      <c r="D365" s="661" t="s">
        <v>2562</v>
      </c>
      <c r="E365" s="661" t="s">
        <v>2480</v>
      </c>
      <c r="F365" s="664"/>
      <c r="G365" s="664"/>
      <c r="H365" s="677">
        <v>0</v>
      </c>
      <c r="I365" s="664">
        <v>4</v>
      </c>
      <c r="J365" s="664">
        <v>5784.1867780387729</v>
      </c>
      <c r="K365" s="677">
        <v>1</v>
      </c>
      <c r="L365" s="664">
        <v>4</v>
      </c>
      <c r="M365" s="665">
        <v>5784.1867780387729</v>
      </c>
    </row>
    <row r="366" spans="1:13" ht="14.4" customHeight="1" x14ac:dyDescent="0.3">
      <c r="A366" s="660" t="s">
        <v>602</v>
      </c>
      <c r="B366" s="661" t="s">
        <v>4400</v>
      </c>
      <c r="C366" s="661" t="s">
        <v>4159</v>
      </c>
      <c r="D366" s="661" t="s">
        <v>2562</v>
      </c>
      <c r="E366" s="661" t="s">
        <v>2486</v>
      </c>
      <c r="F366" s="664"/>
      <c r="G366" s="664"/>
      <c r="H366" s="677">
        <v>0</v>
      </c>
      <c r="I366" s="664">
        <v>1</v>
      </c>
      <c r="J366" s="664">
        <v>2475.9499999999998</v>
      </c>
      <c r="K366" s="677">
        <v>1</v>
      </c>
      <c r="L366" s="664">
        <v>1</v>
      </c>
      <c r="M366" s="665">
        <v>2475.9499999999998</v>
      </c>
    </row>
    <row r="367" spans="1:13" ht="14.4" customHeight="1" x14ac:dyDescent="0.3">
      <c r="A367" s="660" t="s">
        <v>602</v>
      </c>
      <c r="B367" s="661" t="s">
        <v>4403</v>
      </c>
      <c r="C367" s="661" t="s">
        <v>2600</v>
      </c>
      <c r="D367" s="661" t="s">
        <v>2601</v>
      </c>
      <c r="E367" s="661" t="s">
        <v>2602</v>
      </c>
      <c r="F367" s="664"/>
      <c r="G367" s="664"/>
      <c r="H367" s="677">
        <v>0</v>
      </c>
      <c r="I367" s="664">
        <v>3</v>
      </c>
      <c r="J367" s="664">
        <v>405.63081649686677</v>
      </c>
      <c r="K367" s="677">
        <v>1</v>
      </c>
      <c r="L367" s="664">
        <v>3</v>
      </c>
      <c r="M367" s="665">
        <v>405.63081649686677</v>
      </c>
    </row>
    <row r="368" spans="1:13" ht="14.4" customHeight="1" x14ac:dyDescent="0.3">
      <c r="A368" s="660" t="s">
        <v>602</v>
      </c>
      <c r="B368" s="661" t="s">
        <v>4403</v>
      </c>
      <c r="C368" s="661" t="s">
        <v>4149</v>
      </c>
      <c r="D368" s="661" t="s">
        <v>2601</v>
      </c>
      <c r="E368" s="661" t="s">
        <v>4593</v>
      </c>
      <c r="F368" s="664"/>
      <c r="G368" s="664"/>
      <c r="H368" s="677">
        <v>0</v>
      </c>
      <c r="I368" s="664">
        <v>1</v>
      </c>
      <c r="J368" s="664">
        <v>94.67</v>
      </c>
      <c r="K368" s="677">
        <v>1</v>
      </c>
      <c r="L368" s="664">
        <v>1</v>
      </c>
      <c r="M368" s="665">
        <v>94.67</v>
      </c>
    </row>
    <row r="369" spans="1:13" ht="14.4" customHeight="1" x14ac:dyDescent="0.3">
      <c r="A369" s="660" t="s">
        <v>602</v>
      </c>
      <c r="B369" s="661" t="s">
        <v>4416</v>
      </c>
      <c r="C369" s="661" t="s">
        <v>4174</v>
      </c>
      <c r="D369" s="661" t="s">
        <v>4175</v>
      </c>
      <c r="E369" s="661" t="s">
        <v>4176</v>
      </c>
      <c r="F369" s="664"/>
      <c r="G369" s="664"/>
      <c r="H369" s="677">
        <v>0</v>
      </c>
      <c r="I369" s="664">
        <v>1</v>
      </c>
      <c r="J369" s="664">
        <v>245.29971337363801</v>
      </c>
      <c r="K369" s="677">
        <v>1</v>
      </c>
      <c r="L369" s="664">
        <v>1</v>
      </c>
      <c r="M369" s="665">
        <v>245.29971337363801</v>
      </c>
    </row>
    <row r="370" spans="1:13" ht="14.4" customHeight="1" x14ac:dyDescent="0.3">
      <c r="A370" s="660" t="s">
        <v>602</v>
      </c>
      <c r="B370" s="661" t="s">
        <v>4432</v>
      </c>
      <c r="C370" s="661" t="s">
        <v>2456</v>
      </c>
      <c r="D370" s="661" t="s">
        <v>4436</v>
      </c>
      <c r="E370" s="661" t="s">
        <v>4437</v>
      </c>
      <c r="F370" s="664"/>
      <c r="G370" s="664"/>
      <c r="H370" s="677">
        <v>0</v>
      </c>
      <c r="I370" s="664">
        <v>906</v>
      </c>
      <c r="J370" s="664">
        <v>32922.239859476387</v>
      </c>
      <c r="K370" s="677">
        <v>1</v>
      </c>
      <c r="L370" s="664">
        <v>906</v>
      </c>
      <c r="M370" s="665">
        <v>32922.239859476387</v>
      </c>
    </row>
    <row r="371" spans="1:13" ht="14.4" customHeight="1" x14ac:dyDescent="0.3">
      <c r="A371" s="660" t="s">
        <v>602</v>
      </c>
      <c r="B371" s="661" t="s">
        <v>4441</v>
      </c>
      <c r="C371" s="661" t="s">
        <v>3085</v>
      </c>
      <c r="D371" s="661" t="s">
        <v>3086</v>
      </c>
      <c r="E371" s="661" t="s">
        <v>3087</v>
      </c>
      <c r="F371" s="664"/>
      <c r="G371" s="664"/>
      <c r="H371" s="677">
        <v>0</v>
      </c>
      <c r="I371" s="664">
        <v>1</v>
      </c>
      <c r="J371" s="664">
        <v>12592.49</v>
      </c>
      <c r="K371" s="677">
        <v>1</v>
      </c>
      <c r="L371" s="664">
        <v>1</v>
      </c>
      <c r="M371" s="665">
        <v>12592.49</v>
      </c>
    </row>
    <row r="372" spans="1:13" ht="14.4" customHeight="1" x14ac:dyDescent="0.3">
      <c r="A372" s="660" t="s">
        <v>602</v>
      </c>
      <c r="B372" s="661" t="s">
        <v>4442</v>
      </c>
      <c r="C372" s="661" t="s">
        <v>2909</v>
      </c>
      <c r="D372" s="661" t="s">
        <v>4443</v>
      </c>
      <c r="E372" s="661" t="s">
        <v>4444</v>
      </c>
      <c r="F372" s="664"/>
      <c r="G372" s="664"/>
      <c r="H372" s="677">
        <v>0</v>
      </c>
      <c r="I372" s="664">
        <v>3</v>
      </c>
      <c r="J372" s="664">
        <v>449.79999999999995</v>
      </c>
      <c r="K372" s="677">
        <v>1</v>
      </c>
      <c r="L372" s="664">
        <v>3</v>
      </c>
      <c r="M372" s="665">
        <v>449.79999999999995</v>
      </c>
    </row>
    <row r="373" spans="1:13" ht="14.4" customHeight="1" x14ac:dyDescent="0.3">
      <c r="A373" s="660" t="s">
        <v>602</v>
      </c>
      <c r="B373" s="661" t="s">
        <v>4442</v>
      </c>
      <c r="C373" s="661" t="s">
        <v>2936</v>
      </c>
      <c r="D373" s="661" t="s">
        <v>4445</v>
      </c>
      <c r="E373" s="661" t="s">
        <v>4446</v>
      </c>
      <c r="F373" s="664"/>
      <c r="G373" s="664"/>
      <c r="H373" s="677">
        <v>0</v>
      </c>
      <c r="I373" s="664">
        <v>9</v>
      </c>
      <c r="J373" s="664">
        <v>828.00005943377062</v>
      </c>
      <c r="K373" s="677">
        <v>1</v>
      </c>
      <c r="L373" s="664">
        <v>9</v>
      </c>
      <c r="M373" s="665">
        <v>828.00005943377062</v>
      </c>
    </row>
    <row r="374" spans="1:13" ht="14.4" customHeight="1" x14ac:dyDescent="0.3">
      <c r="A374" s="660" t="s">
        <v>602</v>
      </c>
      <c r="B374" s="661" t="s">
        <v>4461</v>
      </c>
      <c r="C374" s="661" t="s">
        <v>3038</v>
      </c>
      <c r="D374" s="661" t="s">
        <v>4462</v>
      </c>
      <c r="E374" s="661" t="s">
        <v>4463</v>
      </c>
      <c r="F374" s="664"/>
      <c r="G374" s="664"/>
      <c r="H374" s="677">
        <v>0</v>
      </c>
      <c r="I374" s="664">
        <v>170</v>
      </c>
      <c r="J374" s="664">
        <v>15061.99434831882</v>
      </c>
      <c r="K374" s="677">
        <v>1</v>
      </c>
      <c r="L374" s="664">
        <v>170</v>
      </c>
      <c r="M374" s="665">
        <v>15061.99434831882</v>
      </c>
    </row>
    <row r="375" spans="1:13" ht="14.4" customHeight="1" x14ac:dyDescent="0.3">
      <c r="A375" s="660" t="s">
        <v>602</v>
      </c>
      <c r="B375" s="661" t="s">
        <v>4466</v>
      </c>
      <c r="C375" s="661" t="s">
        <v>3053</v>
      </c>
      <c r="D375" s="661" t="s">
        <v>4467</v>
      </c>
      <c r="E375" s="661" t="s">
        <v>4468</v>
      </c>
      <c r="F375" s="664"/>
      <c r="G375" s="664"/>
      <c r="H375" s="677">
        <v>0</v>
      </c>
      <c r="I375" s="664">
        <v>80</v>
      </c>
      <c r="J375" s="664">
        <v>5976.0012999202427</v>
      </c>
      <c r="K375" s="677">
        <v>1</v>
      </c>
      <c r="L375" s="664">
        <v>80</v>
      </c>
      <c r="M375" s="665">
        <v>5976.0012999202427</v>
      </c>
    </row>
    <row r="376" spans="1:13" ht="14.4" customHeight="1" x14ac:dyDescent="0.3">
      <c r="A376" s="660" t="s">
        <v>602</v>
      </c>
      <c r="B376" s="661" t="s">
        <v>4469</v>
      </c>
      <c r="C376" s="661" t="s">
        <v>4185</v>
      </c>
      <c r="D376" s="661" t="s">
        <v>4594</v>
      </c>
      <c r="E376" s="661" t="s">
        <v>4459</v>
      </c>
      <c r="F376" s="664"/>
      <c r="G376" s="664"/>
      <c r="H376" s="677">
        <v>0</v>
      </c>
      <c r="I376" s="664">
        <v>20</v>
      </c>
      <c r="J376" s="664">
        <v>989.00069177165869</v>
      </c>
      <c r="K376" s="677">
        <v>1</v>
      </c>
      <c r="L376" s="664">
        <v>20</v>
      </c>
      <c r="M376" s="665">
        <v>989.00069177165869</v>
      </c>
    </row>
    <row r="377" spans="1:13" ht="14.4" customHeight="1" x14ac:dyDescent="0.3">
      <c r="A377" s="660" t="s">
        <v>602</v>
      </c>
      <c r="B377" s="661" t="s">
        <v>4469</v>
      </c>
      <c r="C377" s="661" t="s">
        <v>2948</v>
      </c>
      <c r="D377" s="661" t="s">
        <v>4470</v>
      </c>
      <c r="E377" s="661" t="s">
        <v>4471</v>
      </c>
      <c r="F377" s="664"/>
      <c r="G377" s="664"/>
      <c r="H377" s="677">
        <v>0</v>
      </c>
      <c r="I377" s="664">
        <v>20</v>
      </c>
      <c r="J377" s="664">
        <v>1622.007986334771</v>
      </c>
      <c r="K377" s="677">
        <v>1</v>
      </c>
      <c r="L377" s="664">
        <v>20</v>
      </c>
      <c r="M377" s="665">
        <v>1622.007986334771</v>
      </c>
    </row>
    <row r="378" spans="1:13" ht="14.4" customHeight="1" x14ac:dyDescent="0.3">
      <c r="A378" s="660" t="s">
        <v>602</v>
      </c>
      <c r="B378" s="661" t="s">
        <v>4472</v>
      </c>
      <c r="C378" s="661" t="s">
        <v>3092</v>
      </c>
      <c r="D378" s="661" t="s">
        <v>4473</v>
      </c>
      <c r="E378" s="661" t="s">
        <v>4474</v>
      </c>
      <c r="F378" s="664"/>
      <c r="G378" s="664"/>
      <c r="H378" s="677">
        <v>0</v>
      </c>
      <c r="I378" s="664">
        <v>615</v>
      </c>
      <c r="J378" s="664">
        <v>545716.01116034016</v>
      </c>
      <c r="K378" s="677">
        <v>1</v>
      </c>
      <c r="L378" s="664">
        <v>615</v>
      </c>
      <c r="M378" s="665">
        <v>545716.01116034016</v>
      </c>
    </row>
    <row r="379" spans="1:13" ht="14.4" customHeight="1" x14ac:dyDescent="0.3">
      <c r="A379" s="660" t="s">
        <v>602</v>
      </c>
      <c r="B379" s="661" t="s">
        <v>4472</v>
      </c>
      <c r="C379" s="661" t="s">
        <v>3096</v>
      </c>
      <c r="D379" s="661" t="s">
        <v>4475</v>
      </c>
      <c r="E379" s="661" t="s">
        <v>4476</v>
      </c>
      <c r="F379" s="664"/>
      <c r="G379" s="664"/>
      <c r="H379" s="677">
        <v>0</v>
      </c>
      <c r="I379" s="664">
        <v>20</v>
      </c>
      <c r="J379" s="664">
        <v>8981.9833112485139</v>
      </c>
      <c r="K379" s="677">
        <v>1</v>
      </c>
      <c r="L379" s="664">
        <v>20</v>
      </c>
      <c r="M379" s="665">
        <v>8981.9833112485139</v>
      </c>
    </row>
    <row r="380" spans="1:13" ht="14.4" customHeight="1" x14ac:dyDescent="0.3">
      <c r="A380" s="660" t="s">
        <v>602</v>
      </c>
      <c r="B380" s="661" t="s">
        <v>4477</v>
      </c>
      <c r="C380" s="661" t="s">
        <v>3129</v>
      </c>
      <c r="D380" s="661" t="s">
        <v>4478</v>
      </c>
      <c r="E380" s="661" t="s">
        <v>4479</v>
      </c>
      <c r="F380" s="664"/>
      <c r="G380" s="664"/>
      <c r="H380" s="677">
        <v>0</v>
      </c>
      <c r="I380" s="664">
        <v>506</v>
      </c>
      <c r="J380" s="664">
        <v>18990.532449710441</v>
      </c>
      <c r="K380" s="677">
        <v>1</v>
      </c>
      <c r="L380" s="664">
        <v>506</v>
      </c>
      <c r="M380" s="665">
        <v>18990.532449710441</v>
      </c>
    </row>
    <row r="381" spans="1:13" ht="14.4" customHeight="1" x14ac:dyDescent="0.3">
      <c r="A381" s="660" t="s">
        <v>602</v>
      </c>
      <c r="B381" s="661" t="s">
        <v>4477</v>
      </c>
      <c r="C381" s="661" t="s">
        <v>3132</v>
      </c>
      <c r="D381" s="661" t="s">
        <v>3133</v>
      </c>
      <c r="E381" s="661" t="s">
        <v>4480</v>
      </c>
      <c r="F381" s="664"/>
      <c r="G381" s="664"/>
      <c r="H381" s="677">
        <v>0</v>
      </c>
      <c r="I381" s="664">
        <v>28</v>
      </c>
      <c r="J381" s="664">
        <v>51334.57235878428</v>
      </c>
      <c r="K381" s="677">
        <v>1</v>
      </c>
      <c r="L381" s="664">
        <v>28</v>
      </c>
      <c r="M381" s="665">
        <v>51334.57235878428</v>
      </c>
    </row>
    <row r="382" spans="1:13" ht="14.4" customHeight="1" x14ac:dyDescent="0.3">
      <c r="A382" s="660" t="s">
        <v>602</v>
      </c>
      <c r="B382" s="661" t="s">
        <v>4481</v>
      </c>
      <c r="C382" s="661" t="s">
        <v>3140</v>
      </c>
      <c r="D382" s="661" t="s">
        <v>3137</v>
      </c>
      <c r="E382" s="661" t="s">
        <v>4482</v>
      </c>
      <c r="F382" s="664"/>
      <c r="G382" s="664"/>
      <c r="H382" s="677">
        <v>0</v>
      </c>
      <c r="I382" s="664">
        <v>75</v>
      </c>
      <c r="J382" s="664">
        <v>1111890.4730283336</v>
      </c>
      <c r="K382" s="677">
        <v>1</v>
      </c>
      <c r="L382" s="664">
        <v>75</v>
      </c>
      <c r="M382" s="665">
        <v>1111890.4730283336</v>
      </c>
    </row>
    <row r="383" spans="1:13" ht="14.4" customHeight="1" x14ac:dyDescent="0.3">
      <c r="A383" s="660" t="s">
        <v>602</v>
      </c>
      <c r="B383" s="661" t="s">
        <v>4481</v>
      </c>
      <c r="C383" s="661" t="s">
        <v>3136</v>
      </c>
      <c r="D383" s="661" t="s">
        <v>3137</v>
      </c>
      <c r="E383" s="661" t="s">
        <v>3138</v>
      </c>
      <c r="F383" s="664"/>
      <c r="G383" s="664"/>
      <c r="H383" s="677">
        <v>0</v>
      </c>
      <c r="I383" s="664">
        <v>266</v>
      </c>
      <c r="J383" s="664">
        <v>795197.04246409633</v>
      </c>
      <c r="K383" s="677">
        <v>1</v>
      </c>
      <c r="L383" s="664">
        <v>266</v>
      </c>
      <c r="M383" s="665">
        <v>795197.04246409633</v>
      </c>
    </row>
    <row r="384" spans="1:13" ht="14.4" customHeight="1" x14ac:dyDescent="0.3">
      <c r="A384" s="660" t="s">
        <v>602</v>
      </c>
      <c r="B384" s="661" t="s">
        <v>4483</v>
      </c>
      <c r="C384" s="661" t="s">
        <v>2768</v>
      </c>
      <c r="D384" s="661" t="s">
        <v>2769</v>
      </c>
      <c r="E384" s="661" t="s">
        <v>4484</v>
      </c>
      <c r="F384" s="664"/>
      <c r="G384" s="664"/>
      <c r="H384" s="677">
        <v>0</v>
      </c>
      <c r="I384" s="664">
        <v>24</v>
      </c>
      <c r="J384" s="664">
        <v>25404.543539392798</v>
      </c>
      <c r="K384" s="677">
        <v>1</v>
      </c>
      <c r="L384" s="664">
        <v>24</v>
      </c>
      <c r="M384" s="665">
        <v>25404.543539392798</v>
      </c>
    </row>
    <row r="385" spans="1:13" ht="14.4" customHeight="1" x14ac:dyDescent="0.3">
      <c r="A385" s="660" t="s">
        <v>602</v>
      </c>
      <c r="B385" s="661" t="s">
        <v>4485</v>
      </c>
      <c r="C385" s="661" t="s">
        <v>2775</v>
      </c>
      <c r="D385" s="661" t="s">
        <v>2776</v>
      </c>
      <c r="E385" s="661" t="s">
        <v>2777</v>
      </c>
      <c r="F385" s="664"/>
      <c r="G385" s="664"/>
      <c r="H385" s="677">
        <v>0</v>
      </c>
      <c r="I385" s="664">
        <v>0.3</v>
      </c>
      <c r="J385" s="664">
        <v>804.59312584482586</v>
      </c>
      <c r="K385" s="677">
        <v>1</v>
      </c>
      <c r="L385" s="664">
        <v>0.3</v>
      </c>
      <c r="M385" s="665">
        <v>804.59312584482586</v>
      </c>
    </row>
    <row r="386" spans="1:13" ht="14.4" customHeight="1" x14ac:dyDescent="0.3">
      <c r="A386" s="660" t="s">
        <v>602</v>
      </c>
      <c r="B386" s="661" t="s">
        <v>4486</v>
      </c>
      <c r="C386" s="661" t="s">
        <v>2052</v>
      </c>
      <c r="D386" s="661" t="s">
        <v>2053</v>
      </c>
      <c r="E386" s="661" t="s">
        <v>2054</v>
      </c>
      <c r="F386" s="664">
        <v>5.0019317999999995</v>
      </c>
      <c r="G386" s="664">
        <v>601.83331228564589</v>
      </c>
      <c r="H386" s="677">
        <v>1</v>
      </c>
      <c r="I386" s="664"/>
      <c r="J386" s="664"/>
      <c r="K386" s="677">
        <v>0</v>
      </c>
      <c r="L386" s="664">
        <v>5.0019317999999995</v>
      </c>
      <c r="M386" s="665">
        <v>601.83331228564589</v>
      </c>
    </row>
    <row r="387" spans="1:13" ht="14.4" customHeight="1" x14ac:dyDescent="0.3">
      <c r="A387" s="660" t="s">
        <v>602</v>
      </c>
      <c r="B387" s="661" t="s">
        <v>4487</v>
      </c>
      <c r="C387" s="661" t="s">
        <v>2212</v>
      </c>
      <c r="D387" s="661" t="s">
        <v>2213</v>
      </c>
      <c r="E387" s="661" t="s">
        <v>2214</v>
      </c>
      <c r="F387" s="664"/>
      <c r="G387" s="664"/>
      <c r="H387" s="677">
        <v>0</v>
      </c>
      <c r="I387" s="664">
        <v>30.282256000000004</v>
      </c>
      <c r="J387" s="664">
        <v>60921.336285296129</v>
      </c>
      <c r="K387" s="677">
        <v>1</v>
      </c>
      <c r="L387" s="664">
        <v>30.282256000000004</v>
      </c>
      <c r="M387" s="665">
        <v>60921.336285296129</v>
      </c>
    </row>
    <row r="388" spans="1:13" ht="14.4" customHeight="1" x14ac:dyDescent="0.3">
      <c r="A388" s="660" t="s">
        <v>602</v>
      </c>
      <c r="B388" s="661" t="s">
        <v>4488</v>
      </c>
      <c r="C388" s="661" t="s">
        <v>2341</v>
      </c>
      <c r="D388" s="661" t="s">
        <v>2032</v>
      </c>
      <c r="E388" s="661" t="s">
        <v>2342</v>
      </c>
      <c r="F388" s="664">
        <v>4.5430000000000001</v>
      </c>
      <c r="G388" s="664">
        <v>1123.25675</v>
      </c>
      <c r="H388" s="677">
        <v>1</v>
      </c>
      <c r="I388" s="664"/>
      <c r="J388" s="664"/>
      <c r="K388" s="677">
        <v>0</v>
      </c>
      <c r="L388" s="664">
        <v>4.5430000000000001</v>
      </c>
      <c r="M388" s="665">
        <v>1123.25675</v>
      </c>
    </row>
    <row r="389" spans="1:13" ht="14.4" customHeight="1" x14ac:dyDescent="0.3">
      <c r="A389" s="660" t="s">
        <v>602</v>
      </c>
      <c r="B389" s="661" t="s">
        <v>4488</v>
      </c>
      <c r="C389" s="661" t="s">
        <v>2031</v>
      </c>
      <c r="D389" s="661" t="s">
        <v>2032</v>
      </c>
      <c r="E389" s="661" t="s">
        <v>2033</v>
      </c>
      <c r="F389" s="664">
        <v>11.146000000000003</v>
      </c>
      <c r="G389" s="664">
        <v>4358.0859999999993</v>
      </c>
      <c r="H389" s="677">
        <v>1</v>
      </c>
      <c r="I389" s="664"/>
      <c r="J389" s="664"/>
      <c r="K389" s="677">
        <v>0</v>
      </c>
      <c r="L389" s="664">
        <v>11.146000000000003</v>
      </c>
      <c r="M389" s="665">
        <v>4358.0859999999993</v>
      </c>
    </row>
    <row r="390" spans="1:13" ht="14.4" customHeight="1" x14ac:dyDescent="0.3">
      <c r="A390" s="660" t="s">
        <v>602</v>
      </c>
      <c r="B390" s="661" t="s">
        <v>4488</v>
      </c>
      <c r="C390" s="661" t="s">
        <v>2343</v>
      </c>
      <c r="D390" s="661" t="s">
        <v>2032</v>
      </c>
      <c r="E390" s="661" t="s">
        <v>2344</v>
      </c>
      <c r="F390" s="664">
        <v>3.8149999999999995</v>
      </c>
      <c r="G390" s="664">
        <v>2847.3252500000003</v>
      </c>
      <c r="H390" s="677">
        <v>1</v>
      </c>
      <c r="I390" s="664"/>
      <c r="J390" s="664"/>
      <c r="K390" s="677">
        <v>0</v>
      </c>
      <c r="L390" s="664">
        <v>3.8149999999999995</v>
      </c>
      <c r="M390" s="665">
        <v>2847.3252500000003</v>
      </c>
    </row>
    <row r="391" spans="1:13" ht="14.4" customHeight="1" x14ac:dyDescent="0.3">
      <c r="A391" s="660" t="s">
        <v>602</v>
      </c>
      <c r="B391" s="661" t="s">
        <v>4488</v>
      </c>
      <c r="C391" s="661" t="s">
        <v>1996</v>
      </c>
      <c r="D391" s="661" t="s">
        <v>1997</v>
      </c>
      <c r="E391" s="661" t="s">
        <v>1998</v>
      </c>
      <c r="F391" s="664"/>
      <c r="G391" s="664"/>
      <c r="H391" s="677">
        <v>0</v>
      </c>
      <c r="I391" s="664">
        <v>1</v>
      </c>
      <c r="J391" s="664">
        <v>84.605500000000006</v>
      </c>
      <c r="K391" s="677">
        <v>1</v>
      </c>
      <c r="L391" s="664">
        <v>1</v>
      </c>
      <c r="M391" s="665">
        <v>84.605500000000006</v>
      </c>
    </row>
    <row r="392" spans="1:13" ht="14.4" customHeight="1" x14ac:dyDescent="0.3">
      <c r="A392" s="660" t="s">
        <v>602</v>
      </c>
      <c r="B392" s="661" t="s">
        <v>4489</v>
      </c>
      <c r="C392" s="661" t="s">
        <v>2713</v>
      </c>
      <c r="D392" s="661" t="s">
        <v>2714</v>
      </c>
      <c r="E392" s="661" t="s">
        <v>2715</v>
      </c>
      <c r="F392" s="664"/>
      <c r="G392" s="664"/>
      <c r="H392" s="677">
        <v>0</v>
      </c>
      <c r="I392" s="664">
        <v>9.4130212000000011</v>
      </c>
      <c r="J392" s="664">
        <v>997.79871834289679</v>
      </c>
      <c r="K392" s="677">
        <v>1</v>
      </c>
      <c r="L392" s="664">
        <v>9.4130212000000011</v>
      </c>
      <c r="M392" s="665">
        <v>997.79871834289679</v>
      </c>
    </row>
    <row r="393" spans="1:13" ht="14.4" customHeight="1" x14ac:dyDescent="0.3">
      <c r="A393" s="660" t="s">
        <v>602</v>
      </c>
      <c r="B393" s="661" t="s">
        <v>4489</v>
      </c>
      <c r="C393" s="661" t="s">
        <v>2717</v>
      </c>
      <c r="D393" s="661" t="s">
        <v>2714</v>
      </c>
      <c r="E393" s="661" t="s">
        <v>4490</v>
      </c>
      <c r="F393" s="664"/>
      <c r="G393" s="664"/>
      <c r="H393" s="677">
        <v>0</v>
      </c>
      <c r="I393" s="664">
        <v>41.904253699999998</v>
      </c>
      <c r="J393" s="664">
        <v>10253.320866910904</v>
      </c>
      <c r="K393" s="677">
        <v>1</v>
      </c>
      <c r="L393" s="664">
        <v>41.904253699999998</v>
      </c>
      <c r="M393" s="665">
        <v>10253.320866910904</v>
      </c>
    </row>
    <row r="394" spans="1:13" ht="14.4" customHeight="1" x14ac:dyDescent="0.3">
      <c r="A394" s="660" t="s">
        <v>602</v>
      </c>
      <c r="B394" s="661" t="s">
        <v>4489</v>
      </c>
      <c r="C394" s="661" t="s">
        <v>660</v>
      </c>
      <c r="D394" s="661" t="s">
        <v>4491</v>
      </c>
      <c r="E394" s="661" t="s">
        <v>4493</v>
      </c>
      <c r="F394" s="664">
        <v>0.85299999999999998</v>
      </c>
      <c r="G394" s="664">
        <v>100.72226491151973</v>
      </c>
      <c r="H394" s="677">
        <v>1</v>
      </c>
      <c r="I394" s="664"/>
      <c r="J394" s="664"/>
      <c r="K394" s="677">
        <v>0</v>
      </c>
      <c r="L394" s="664">
        <v>0.85299999999999998</v>
      </c>
      <c r="M394" s="665">
        <v>100.72226491151973</v>
      </c>
    </row>
    <row r="395" spans="1:13" ht="14.4" customHeight="1" x14ac:dyDescent="0.3">
      <c r="A395" s="660" t="s">
        <v>602</v>
      </c>
      <c r="B395" s="661" t="s">
        <v>4489</v>
      </c>
      <c r="C395" s="661" t="s">
        <v>653</v>
      </c>
      <c r="D395" s="661" t="s">
        <v>4491</v>
      </c>
      <c r="E395" s="661" t="s">
        <v>655</v>
      </c>
      <c r="F395" s="664">
        <v>0.21199999999999999</v>
      </c>
      <c r="G395" s="664">
        <v>36.020970423314516</v>
      </c>
      <c r="H395" s="677">
        <v>1</v>
      </c>
      <c r="I395" s="664"/>
      <c r="J395" s="664"/>
      <c r="K395" s="677">
        <v>0</v>
      </c>
      <c r="L395" s="664">
        <v>0.21199999999999999</v>
      </c>
      <c r="M395" s="665">
        <v>36.020970423314516</v>
      </c>
    </row>
    <row r="396" spans="1:13" ht="14.4" customHeight="1" x14ac:dyDescent="0.3">
      <c r="A396" s="660" t="s">
        <v>602</v>
      </c>
      <c r="B396" s="661" t="s">
        <v>4489</v>
      </c>
      <c r="C396" s="661" t="s">
        <v>663</v>
      </c>
      <c r="D396" s="661" t="s">
        <v>4491</v>
      </c>
      <c r="E396" s="661" t="s">
        <v>4494</v>
      </c>
      <c r="F396" s="664">
        <v>0.32500000000000001</v>
      </c>
      <c r="G396" s="664">
        <v>122.60948911015257</v>
      </c>
      <c r="H396" s="677">
        <v>1</v>
      </c>
      <c r="I396" s="664"/>
      <c r="J396" s="664"/>
      <c r="K396" s="677">
        <v>0</v>
      </c>
      <c r="L396" s="664">
        <v>0.32500000000000001</v>
      </c>
      <c r="M396" s="665">
        <v>122.60948911015257</v>
      </c>
    </row>
    <row r="397" spans="1:13" ht="14.4" customHeight="1" x14ac:dyDescent="0.3">
      <c r="A397" s="660" t="s">
        <v>602</v>
      </c>
      <c r="B397" s="661" t="s">
        <v>4563</v>
      </c>
      <c r="C397" s="661" t="s">
        <v>3927</v>
      </c>
      <c r="D397" s="661" t="s">
        <v>3268</v>
      </c>
      <c r="E397" s="661" t="s">
        <v>4580</v>
      </c>
      <c r="F397" s="664"/>
      <c r="G397" s="664"/>
      <c r="H397" s="677">
        <v>0</v>
      </c>
      <c r="I397" s="664">
        <v>15</v>
      </c>
      <c r="J397" s="664">
        <v>26522.807293740279</v>
      </c>
      <c r="K397" s="677">
        <v>1</v>
      </c>
      <c r="L397" s="664">
        <v>15</v>
      </c>
      <c r="M397" s="665">
        <v>26522.807293740279</v>
      </c>
    </row>
    <row r="398" spans="1:13" ht="14.4" customHeight="1" x14ac:dyDescent="0.3">
      <c r="A398" s="660" t="s">
        <v>602</v>
      </c>
      <c r="B398" s="661" t="s">
        <v>4496</v>
      </c>
      <c r="C398" s="661" t="s">
        <v>1815</v>
      </c>
      <c r="D398" s="661" t="s">
        <v>1816</v>
      </c>
      <c r="E398" s="661" t="s">
        <v>1817</v>
      </c>
      <c r="F398" s="664"/>
      <c r="G398" s="664"/>
      <c r="H398" s="677">
        <v>0</v>
      </c>
      <c r="I398" s="664">
        <v>3</v>
      </c>
      <c r="J398" s="664">
        <v>5171.5499999999993</v>
      </c>
      <c r="K398" s="677">
        <v>1</v>
      </c>
      <c r="L398" s="664">
        <v>3</v>
      </c>
      <c r="M398" s="665">
        <v>5171.5499999999993</v>
      </c>
    </row>
    <row r="399" spans="1:13" ht="14.4" customHeight="1" x14ac:dyDescent="0.3">
      <c r="A399" s="660" t="s">
        <v>602</v>
      </c>
      <c r="B399" s="661" t="s">
        <v>4595</v>
      </c>
      <c r="C399" s="661" t="s">
        <v>4178</v>
      </c>
      <c r="D399" s="661" t="s">
        <v>4179</v>
      </c>
      <c r="E399" s="661" t="s">
        <v>4180</v>
      </c>
      <c r="F399" s="664"/>
      <c r="G399" s="664"/>
      <c r="H399" s="677">
        <v>0</v>
      </c>
      <c r="I399" s="664">
        <v>2</v>
      </c>
      <c r="J399" s="664">
        <v>6429.3600000000006</v>
      </c>
      <c r="K399" s="677">
        <v>1</v>
      </c>
      <c r="L399" s="664">
        <v>2</v>
      </c>
      <c r="M399" s="665">
        <v>6429.3600000000006</v>
      </c>
    </row>
    <row r="400" spans="1:13" ht="14.4" customHeight="1" x14ac:dyDescent="0.3">
      <c r="A400" s="660" t="s">
        <v>602</v>
      </c>
      <c r="B400" s="661" t="s">
        <v>4595</v>
      </c>
      <c r="C400" s="661" t="s">
        <v>4169</v>
      </c>
      <c r="D400" s="661" t="s">
        <v>4170</v>
      </c>
      <c r="E400" s="661" t="s">
        <v>2762</v>
      </c>
      <c r="F400" s="664"/>
      <c r="G400" s="664"/>
      <c r="H400" s="677">
        <v>0</v>
      </c>
      <c r="I400" s="664">
        <v>7</v>
      </c>
      <c r="J400" s="664">
        <v>7640.2699317677288</v>
      </c>
      <c r="K400" s="677">
        <v>1</v>
      </c>
      <c r="L400" s="664">
        <v>7</v>
      </c>
      <c r="M400" s="665">
        <v>7640.2699317677288</v>
      </c>
    </row>
    <row r="401" spans="1:13" ht="14.4" customHeight="1" x14ac:dyDescent="0.3">
      <c r="A401" s="660" t="s">
        <v>602</v>
      </c>
      <c r="B401" s="661" t="s">
        <v>4596</v>
      </c>
      <c r="C401" s="661" t="s">
        <v>4165</v>
      </c>
      <c r="D401" s="661" t="s">
        <v>4166</v>
      </c>
      <c r="E401" s="661" t="s">
        <v>4167</v>
      </c>
      <c r="F401" s="664"/>
      <c r="G401" s="664"/>
      <c r="H401" s="677">
        <v>0</v>
      </c>
      <c r="I401" s="664">
        <v>1</v>
      </c>
      <c r="J401" s="664">
        <v>890.1</v>
      </c>
      <c r="K401" s="677">
        <v>1</v>
      </c>
      <c r="L401" s="664">
        <v>1</v>
      </c>
      <c r="M401" s="665">
        <v>890.1</v>
      </c>
    </row>
    <row r="402" spans="1:13" ht="14.4" customHeight="1" x14ac:dyDescent="0.3">
      <c r="A402" s="660" t="s">
        <v>602</v>
      </c>
      <c r="B402" s="661" t="s">
        <v>4502</v>
      </c>
      <c r="C402" s="661" t="s">
        <v>2488</v>
      </c>
      <c r="D402" s="661" t="s">
        <v>2489</v>
      </c>
      <c r="E402" s="661" t="s">
        <v>2490</v>
      </c>
      <c r="F402" s="664"/>
      <c r="G402" s="664"/>
      <c r="H402" s="677">
        <v>0</v>
      </c>
      <c r="I402" s="664">
        <v>5</v>
      </c>
      <c r="J402" s="664">
        <v>201.75030686582579</v>
      </c>
      <c r="K402" s="677">
        <v>1</v>
      </c>
      <c r="L402" s="664">
        <v>5</v>
      </c>
      <c r="M402" s="665">
        <v>201.75030686582579</v>
      </c>
    </row>
    <row r="403" spans="1:13" ht="14.4" customHeight="1" x14ac:dyDescent="0.3">
      <c r="A403" s="660" t="s">
        <v>602</v>
      </c>
      <c r="B403" s="661" t="s">
        <v>4502</v>
      </c>
      <c r="C403" s="661" t="s">
        <v>2492</v>
      </c>
      <c r="D403" s="661" t="s">
        <v>2493</v>
      </c>
      <c r="E403" s="661" t="s">
        <v>2494</v>
      </c>
      <c r="F403" s="664"/>
      <c r="G403" s="664"/>
      <c r="H403" s="677">
        <v>0</v>
      </c>
      <c r="I403" s="664">
        <v>9</v>
      </c>
      <c r="J403" s="664">
        <v>552.45065708972948</v>
      </c>
      <c r="K403" s="677">
        <v>1</v>
      </c>
      <c r="L403" s="664">
        <v>9</v>
      </c>
      <c r="M403" s="665">
        <v>552.45065708972948</v>
      </c>
    </row>
    <row r="404" spans="1:13" ht="14.4" customHeight="1" x14ac:dyDescent="0.3">
      <c r="A404" s="660" t="s">
        <v>602</v>
      </c>
      <c r="B404" s="661" t="s">
        <v>4502</v>
      </c>
      <c r="C404" s="661" t="s">
        <v>2496</v>
      </c>
      <c r="D404" s="661" t="s">
        <v>2497</v>
      </c>
      <c r="E404" s="661" t="s">
        <v>2498</v>
      </c>
      <c r="F404" s="664"/>
      <c r="G404" s="664"/>
      <c r="H404" s="677">
        <v>0</v>
      </c>
      <c r="I404" s="664">
        <v>55</v>
      </c>
      <c r="J404" s="664">
        <v>3233.1157877497608</v>
      </c>
      <c r="K404" s="677">
        <v>1</v>
      </c>
      <c r="L404" s="664">
        <v>55</v>
      </c>
      <c r="M404" s="665">
        <v>3233.1157877497608</v>
      </c>
    </row>
    <row r="405" spans="1:13" ht="14.4" customHeight="1" x14ac:dyDescent="0.3">
      <c r="A405" s="660" t="s">
        <v>602</v>
      </c>
      <c r="B405" s="661" t="s">
        <v>4508</v>
      </c>
      <c r="C405" s="661" t="s">
        <v>2574</v>
      </c>
      <c r="D405" s="661" t="s">
        <v>4509</v>
      </c>
      <c r="E405" s="661" t="s">
        <v>4510</v>
      </c>
      <c r="F405" s="664"/>
      <c r="G405" s="664"/>
      <c r="H405" s="677">
        <v>0</v>
      </c>
      <c r="I405" s="664">
        <v>3</v>
      </c>
      <c r="J405" s="664">
        <v>1012.7560685138872</v>
      </c>
      <c r="K405" s="677">
        <v>1</v>
      </c>
      <c r="L405" s="664">
        <v>3</v>
      </c>
      <c r="M405" s="665">
        <v>1012.7560685138872</v>
      </c>
    </row>
    <row r="406" spans="1:13" ht="14.4" customHeight="1" x14ac:dyDescent="0.3">
      <c r="A406" s="660" t="s">
        <v>602</v>
      </c>
      <c r="B406" s="661" t="s">
        <v>4513</v>
      </c>
      <c r="C406" s="661" t="s">
        <v>2635</v>
      </c>
      <c r="D406" s="661" t="s">
        <v>2636</v>
      </c>
      <c r="E406" s="661" t="s">
        <v>4514</v>
      </c>
      <c r="F406" s="664"/>
      <c r="G406" s="664"/>
      <c r="H406" s="677">
        <v>0</v>
      </c>
      <c r="I406" s="664">
        <v>5</v>
      </c>
      <c r="J406" s="664">
        <v>1249.5896577318572</v>
      </c>
      <c r="K406" s="677">
        <v>1</v>
      </c>
      <c r="L406" s="664">
        <v>5</v>
      </c>
      <c r="M406" s="665">
        <v>1249.5896577318572</v>
      </c>
    </row>
    <row r="407" spans="1:13" ht="14.4" customHeight="1" x14ac:dyDescent="0.3">
      <c r="A407" s="660" t="s">
        <v>602</v>
      </c>
      <c r="B407" s="661" t="s">
        <v>4522</v>
      </c>
      <c r="C407" s="661" t="s">
        <v>2628</v>
      </c>
      <c r="D407" s="661" t="s">
        <v>2629</v>
      </c>
      <c r="E407" s="661" t="s">
        <v>4523</v>
      </c>
      <c r="F407" s="664"/>
      <c r="G407" s="664"/>
      <c r="H407" s="677">
        <v>0</v>
      </c>
      <c r="I407" s="664">
        <v>8</v>
      </c>
      <c r="J407" s="664">
        <v>554.17940891226795</v>
      </c>
      <c r="K407" s="677">
        <v>1</v>
      </c>
      <c r="L407" s="664">
        <v>8</v>
      </c>
      <c r="M407" s="665">
        <v>554.17940891226795</v>
      </c>
    </row>
    <row r="408" spans="1:13" ht="14.4" customHeight="1" x14ac:dyDescent="0.3">
      <c r="A408" s="660" t="s">
        <v>602</v>
      </c>
      <c r="B408" s="661" t="s">
        <v>4522</v>
      </c>
      <c r="C408" s="661" t="s">
        <v>2705</v>
      </c>
      <c r="D408" s="661" t="s">
        <v>2475</v>
      </c>
      <c r="E408" s="661" t="s">
        <v>4524</v>
      </c>
      <c r="F408" s="664"/>
      <c r="G408" s="664"/>
      <c r="H408" s="677">
        <v>0</v>
      </c>
      <c r="I408" s="664">
        <v>16</v>
      </c>
      <c r="J408" s="664">
        <v>2243.4829020044704</v>
      </c>
      <c r="K408" s="677">
        <v>1</v>
      </c>
      <c r="L408" s="664">
        <v>16</v>
      </c>
      <c r="M408" s="665">
        <v>2243.4829020044704</v>
      </c>
    </row>
    <row r="409" spans="1:13" ht="14.4" customHeight="1" x14ac:dyDescent="0.3">
      <c r="A409" s="660" t="s">
        <v>602</v>
      </c>
      <c r="B409" s="661" t="s">
        <v>4522</v>
      </c>
      <c r="C409" s="661" t="s">
        <v>2474</v>
      </c>
      <c r="D409" s="661" t="s">
        <v>2475</v>
      </c>
      <c r="E409" s="661" t="s">
        <v>4525</v>
      </c>
      <c r="F409" s="664"/>
      <c r="G409" s="664"/>
      <c r="H409" s="677">
        <v>0</v>
      </c>
      <c r="I409" s="664">
        <v>4</v>
      </c>
      <c r="J409" s="664">
        <v>1315.28</v>
      </c>
      <c r="K409" s="677">
        <v>1</v>
      </c>
      <c r="L409" s="664">
        <v>4</v>
      </c>
      <c r="M409" s="665">
        <v>1315.28</v>
      </c>
    </row>
    <row r="410" spans="1:13" ht="14.4" customHeight="1" x14ac:dyDescent="0.3">
      <c r="A410" s="660" t="s">
        <v>602</v>
      </c>
      <c r="B410" s="661" t="s">
        <v>4597</v>
      </c>
      <c r="C410" s="661" t="s">
        <v>4172</v>
      </c>
      <c r="D410" s="661" t="s">
        <v>4173</v>
      </c>
      <c r="E410" s="661" t="s">
        <v>1239</v>
      </c>
      <c r="F410" s="664"/>
      <c r="G410" s="664"/>
      <c r="H410" s="677">
        <v>0</v>
      </c>
      <c r="I410" s="664">
        <v>2</v>
      </c>
      <c r="J410" s="664">
        <v>237.11194968027638</v>
      </c>
      <c r="K410" s="677">
        <v>1</v>
      </c>
      <c r="L410" s="664">
        <v>2</v>
      </c>
      <c r="M410" s="665">
        <v>237.11194968027638</v>
      </c>
    </row>
    <row r="411" spans="1:13" ht="14.4" customHeight="1" x14ac:dyDescent="0.3">
      <c r="A411" s="660" t="s">
        <v>602</v>
      </c>
      <c r="B411" s="661" t="s">
        <v>4526</v>
      </c>
      <c r="C411" s="661" t="s">
        <v>2610</v>
      </c>
      <c r="D411" s="661" t="s">
        <v>2611</v>
      </c>
      <c r="E411" s="661" t="s">
        <v>2612</v>
      </c>
      <c r="F411" s="664"/>
      <c r="G411" s="664"/>
      <c r="H411" s="677">
        <v>0</v>
      </c>
      <c r="I411" s="664">
        <v>1</v>
      </c>
      <c r="J411" s="664">
        <v>256.53999999999991</v>
      </c>
      <c r="K411" s="677">
        <v>1</v>
      </c>
      <c r="L411" s="664">
        <v>1</v>
      </c>
      <c r="M411" s="665">
        <v>256.53999999999991</v>
      </c>
    </row>
    <row r="412" spans="1:13" ht="14.4" customHeight="1" x14ac:dyDescent="0.3">
      <c r="A412" s="660" t="s">
        <v>602</v>
      </c>
      <c r="B412" s="661" t="s">
        <v>4526</v>
      </c>
      <c r="C412" s="661" t="s">
        <v>2708</v>
      </c>
      <c r="D412" s="661" t="s">
        <v>4527</v>
      </c>
      <c r="E412" s="661" t="s">
        <v>4235</v>
      </c>
      <c r="F412" s="664"/>
      <c r="G412" s="664"/>
      <c r="H412" s="677">
        <v>0</v>
      </c>
      <c r="I412" s="664">
        <v>4</v>
      </c>
      <c r="J412" s="664">
        <v>472.94956635217403</v>
      </c>
      <c r="K412" s="677">
        <v>1</v>
      </c>
      <c r="L412" s="664">
        <v>4</v>
      </c>
      <c r="M412" s="665">
        <v>472.94956635217403</v>
      </c>
    </row>
    <row r="413" spans="1:13" ht="14.4" customHeight="1" x14ac:dyDescent="0.3">
      <c r="A413" s="660" t="s">
        <v>602</v>
      </c>
      <c r="B413" s="661" t="s">
        <v>4528</v>
      </c>
      <c r="C413" s="661" t="s">
        <v>2675</v>
      </c>
      <c r="D413" s="661" t="s">
        <v>2676</v>
      </c>
      <c r="E413" s="661" t="s">
        <v>1229</v>
      </c>
      <c r="F413" s="664"/>
      <c r="G413" s="664"/>
      <c r="H413" s="677">
        <v>0</v>
      </c>
      <c r="I413" s="664">
        <v>1</v>
      </c>
      <c r="J413" s="664">
        <v>10.350000000000003</v>
      </c>
      <c r="K413" s="677">
        <v>1</v>
      </c>
      <c r="L413" s="664">
        <v>1</v>
      </c>
      <c r="M413" s="665">
        <v>10.350000000000003</v>
      </c>
    </row>
    <row r="414" spans="1:13" ht="14.4" customHeight="1" x14ac:dyDescent="0.3">
      <c r="A414" s="660" t="s">
        <v>602</v>
      </c>
      <c r="B414" s="661" t="s">
        <v>4529</v>
      </c>
      <c r="C414" s="661" t="s">
        <v>2711</v>
      </c>
      <c r="D414" s="661" t="s">
        <v>637</v>
      </c>
      <c r="E414" s="661" t="s">
        <v>2712</v>
      </c>
      <c r="F414" s="664"/>
      <c r="G414" s="664"/>
      <c r="H414" s="677">
        <v>0</v>
      </c>
      <c r="I414" s="664">
        <v>1</v>
      </c>
      <c r="J414" s="664">
        <v>318.32</v>
      </c>
      <c r="K414" s="677">
        <v>1</v>
      </c>
      <c r="L414" s="664">
        <v>1</v>
      </c>
      <c r="M414" s="665">
        <v>318.32</v>
      </c>
    </row>
    <row r="415" spans="1:13" ht="14.4" customHeight="1" x14ac:dyDescent="0.3">
      <c r="A415" s="660" t="s">
        <v>602</v>
      </c>
      <c r="B415" s="661" t="s">
        <v>4533</v>
      </c>
      <c r="C415" s="661" t="s">
        <v>2570</v>
      </c>
      <c r="D415" s="661" t="s">
        <v>2571</v>
      </c>
      <c r="E415" s="661" t="s">
        <v>2572</v>
      </c>
      <c r="F415" s="664"/>
      <c r="G415" s="664"/>
      <c r="H415" s="677">
        <v>0</v>
      </c>
      <c r="I415" s="664">
        <v>1</v>
      </c>
      <c r="J415" s="664">
        <v>122.02972922886893</v>
      </c>
      <c r="K415" s="677">
        <v>1</v>
      </c>
      <c r="L415" s="664">
        <v>1</v>
      </c>
      <c r="M415" s="665">
        <v>122.02972922886893</v>
      </c>
    </row>
    <row r="416" spans="1:13" ht="14.4" customHeight="1" x14ac:dyDescent="0.3">
      <c r="A416" s="660" t="s">
        <v>602</v>
      </c>
      <c r="B416" s="661" t="s">
        <v>4534</v>
      </c>
      <c r="C416" s="661" t="s">
        <v>2639</v>
      </c>
      <c r="D416" s="661" t="s">
        <v>2640</v>
      </c>
      <c r="E416" s="661" t="s">
        <v>4535</v>
      </c>
      <c r="F416" s="664"/>
      <c r="G416" s="664"/>
      <c r="H416" s="677">
        <v>0</v>
      </c>
      <c r="I416" s="664">
        <v>1</v>
      </c>
      <c r="J416" s="664">
        <v>52.909999999999989</v>
      </c>
      <c r="K416" s="677">
        <v>1</v>
      </c>
      <c r="L416" s="664">
        <v>1</v>
      </c>
      <c r="M416" s="665">
        <v>52.909999999999989</v>
      </c>
    </row>
    <row r="417" spans="1:13" ht="14.4" customHeight="1" x14ac:dyDescent="0.3">
      <c r="A417" s="660" t="s">
        <v>602</v>
      </c>
      <c r="B417" s="661" t="s">
        <v>4538</v>
      </c>
      <c r="C417" s="661" t="s">
        <v>2568</v>
      </c>
      <c r="D417" s="661" t="s">
        <v>2453</v>
      </c>
      <c r="E417" s="661" t="s">
        <v>1229</v>
      </c>
      <c r="F417" s="664"/>
      <c r="G417" s="664"/>
      <c r="H417" s="677">
        <v>0</v>
      </c>
      <c r="I417" s="664">
        <v>19</v>
      </c>
      <c r="J417" s="664">
        <v>1969.6799903178655</v>
      </c>
      <c r="K417" s="677">
        <v>1</v>
      </c>
      <c r="L417" s="664">
        <v>19</v>
      </c>
      <c r="M417" s="665">
        <v>1969.6799903178655</v>
      </c>
    </row>
    <row r="418" spans="1:13" ht="14.4" customHeight="1" x14ac:dyDescent="0.3">
      <c r="A418" s="660" t="s">
        <v>602</v>
      </c>
      <c r="B418" s="661" t="s">
        <v>4538</v>
      </c>
      <c r="C418" s="661" t="s">
        <v>2682</v>
      </c>
      <c r="D418" s="661" t="s">
        <v>2453</v>
      </c>
      <c r="E418" s="661" t="s">
        <v>2683</v>
      </c>
      <c r="F418" s="664"/>
      <c r="G418" s="664"/>
      <c r="H418" s="677">
        <v>0</v>
      </c>
      <c r="I418" s="664">
        <v>3</v>
      </c>
      <c r="J418" s="664">
        <v>943.05000000000018</v>
      </c>
      <c r="K418" s="677">
        <v>1</v>
      </c>
      <c r="L418" s="664">
        <v>3</v>
      </c>
      <c r="M418" s="665">
        <v>943.05000000000018</v>
      </c>
    </row>
    <row r="419" spans="1:13" ht="14.4" customHeight="1" x14ac:dyDescent="0.3">
      <c r="A419" s="660" t="s">
        <v>602</v>
      </c>
      <c r="B419" s="661" t="s">
        <v>4543</v>
      </c>
      <c r="C419" s="661" t="s">
        <v>2028</v>
      </c>
      <c r="D419" s="661" t="s">
        <v>2029</v>
      </c>
      <c r="E419" s="661" t="s">
        <v>2030</v>
      </c>
      <c r="F419" s="664"/>
      <c r="G419" s="664"/>
      <c r="H419" s="677">
        <v>0</v>
      </c>
      <c r="I419" s="664">
        <v>28.73</v>
      </c>
      <c r="J419" s="664">
        <v>4972.0420920734987</v>
      </c>
      <c r="K419" s="677">
        <v>1</v>
      </c>
      <c r="L419" s="664">
        <v>28.73</v>
      </c>
      <c r="M419" s="665">
        <v>4972.0420920734987</v>
      </c>
    </row>
    <row r="420" spans="1:13" ht="14.4" customHeight="1" x14ac:dyDescent="0.3">
      <c r="A420" s="660" t="s">
        <v>602</v>
      </c>
      <c r="B420" s="661" t="s">
        <v>4543</v>
      </c>
      <c r="C420" s="661" t="s">
        <v>2167</v>
      </c>
      <c r="D420" s="661" t="s">
        <v>2029</v>
      </c>
      <c r="E420" s="661" t="s">
        <v>2168</v>
      </c>
      <c r="F420" s="664"/>
      <c r="G420" s="664"/>
      <c r="H420" s="677">
        <v>0</v>
      </c>
      <c r="I420" s="664">
        <v>0.33600000000000002</v>
      </c>
      <c r="J420" s="664">
        <v>209.07541120901169</v>
      </c>
      <c r="K420" s="677">
        <v>1</v>
      </c>
      <c r="L420" s="664">
        <v>0.33600000000000002</v>
      </c>
      <c r="M420" s="665">
        <v>209.07541120901169</v>
      </c>
    </row>
    <row r="421" spans="1:13" ht="14.4" customHeight="1" x14ac:dyDescent="0.3">
      <c r="A421" s="660" t="s">
        <v>602</v>
      </c>
      <c r="B421" s="661" t="s">
        <v>4546</v>
      </c>
      <c r="C421" s="661" t="s">
        <v>2828</v>
      </c>
      <c r="D421" s="661" t="s">
        <v>2829</v>
      </c>
      <c r="E421" s="661" t="s">
        <v>2502</v>
      </c>
      <c r="F421" s="664"/>
      <c r="G421" s="664"/>
      <c r="H421" s="677">
        <v>0</v>
      </c>
      <c r="I421" s="664">
        <v>15</v>
      </c>
      <c r="J421" s="664">
        <v>610.94996957395017</v>
      </c>
      <c r="K421" s="677">
        <v>1</v>
      </c>
      <c r="L421" s="664">
        <v>15</v>
      </c>
      <c r="M421" s="665">
        <v>610.94996957395017</v>
      </c>
    </row>
    <row r="422" spans="1:13" ht="14.4" customHeight="1" x14ac:dyDescent="0.3">
      <c r="A422" s="660" t="s">
        <v>602</v>
      </c>
      <c r="B422" s="661" t="s">
        <v>4546</v>
      </c>
      <c r="C422" s="661" t="s">
        <v>4182</v>
      </c>
      <c r="D422" s="661" t="s">
        <v>4598</v>
      </c>
      <c r="E422" s="661" t="s">
        <v>2502</v>
      </c>
      <c r="F422" s="664"/>
      <c r="G422" s="664"/>
      <c r="H422" s="677">
        <v>0</v>
      </c>
      <c r="I422" s="664">
        <v>10</v>
      </c>
      <c r="J422" s="664">
        <v>429.8000424645777</v>
      </c>
      <c r="K422" s="677">
        <v>1</v>
      </c>
      <c r="L422" s="664">
        <v>10</v>
      </c>
      <c r="M422" s="665">
        <v>429.8000424645777</v>
      </c>
    </row>
    <row r="423" spans="1:13" ht="14.4" customHeight="1" x14ac:dyDescent="0.3">
      <c r="A423" s="660" t="s">
        <v>602</v>
      </c>
      <c r="B423" s="661" t="s">
        <v>4546</v>
      </c>
      <c r="C423" s="661" t="s">
        <v>2840</v>
      </c>
      <c r="D423" s="661" t="s">
        <v>2841</v>
      </c>
      <c r="E423" s="661" t="s">
        <v>2842</v>
      </c>
      <c r="F423" s="664"/>
      <c r="G423" s="664"/>
      <c r="H423" s="677">
        <v>0</v>
      </c>
      <c r="I423" s="664">
        <v>1</v>
      </c>
      <c r="J423" s="664">
        <v>135.36000000000004</v>
      </c>
      <c r="K423" s="677">
        <v>1</v>
      </c>
      <c r="L423" s="664">
        <v>1</v>
      </c>
      <c r="M423" s="665">
        <v>135.36000000000004</v>
      </c>
    </row>
    <row r="424" spans="1:13" ht="14.4" customHeight="1" x14ac:dyDescent="0.3">
      <c r="A424" s="660" t="s">
        <v>602</v>
      </c>
      <c r="B424" s="661" t="s">
        <v>4546</v>
      </c>
      <c r="C424" s="661" t="s">
        <v>2843</v>
      </c>
      <c r="D424" s="661" t="s">
        <v>2844</v>
      </c>
      <c r="E424" s="661" t="s">
        <v>2842</v>
      </c>
      <c r="F424" s="664"/>
      <c r="G424" s="664"/>
      <c r="H424" s="677">
        <v>0</v>
      </c>
      <c r="I424" s="664">
        <v>2</v>
      </c>
      <c r="J424" s="664">
        <v>270.72000000000003</v>
      </c>
      <c r="K424" s="677">
        <v>1</v>
      </c>
      <c r="L424" s="664">
        <v>2</v>
      </c>
      <c r="M424" s="665">
        <v>270.72000000000003</v>
      </c>
    </row>
    <row r="425" spans="1:13" ht="14.4" customHeight="1" x14ac:dyDescent="0.3">
      <c r="A425" s="660" t="s">
        <v>602</v>
      </c>
      <c r="B425" s="661" t="s">
        <v>4546</v>
      </c>
      <c r="C425" s="661" t="s">
        <v>2845</v>
      </c>
      <c r="D425" s="661" t="s">
        <v>2846</v>
      </c>
      <c r="E425" s="661" t="s">
        <v>2842</v>
      </c>
      <c r="F425" s="664"/>
      <c r="G425" s="664"/>
      <c r="H425" s="677">
        <v>0</v>
      </c>
      <c r="I425" s="664">
        <v>2</v>
      </c>
      <c r="J425" s="664">
        <v>270.72000000000003</v>
      </c>
      <c r="K425" s="677">
        <v>1</v>
      </c>
      <c r="L425" s="664">
        <v>2</v>
      </c>
      <c r="M425" s="665">
        <v>270.72000000000003</v>
      </c>
    </row>
    <row r="426" spans="1:13" ht="14.4" customHeight="1" x14ac:dyDescent="0.3">
      <c r="A426" s="660" t="s">
        <v>602</v>
      </c>
      <c r="B426" s="661" t="s">
        <v>4546</v>
      </c>
      <c r="C426" s="661" t="s">
        <v>2883</v>
      </c>
      <c r="D426" s="661" t="s">
        <v>2884</v>
      </c>
      <c r="E426" s="661" t="s">
        <v>2842</v>
      </c>
      <c r="F426" s="664"/>
      <c r="G426" s="664"/>
      <c r="H426" s="677">
        <v>0</v>
      </c>
      <c r="I426" s="664">
        <v>1</v>
      </c>
      <c r="J426" s="664">
        <v>137.43</v>
      </c>
      <c r="K426" s="677">
        <v>1</v>
      </c>
      <c r="L426" s="664">
        <v>1</v>
      </c>
      <c r="M426" s="665">
        <v>137.43</v>
      </c>
    </row>
    <row r="427" spans="1:13" ht="14.4" customHeight="1" x14ac:dyDescent="0.3">
      <c r="A427" s="660" t="s">
        <v>602</v>
      </c>
      <c r="B427" s="661" t="s">
        <v>4546</v>
      </c>
      <c r="C427" s="661" t="s">
        <v>2885</v>
      </c>
      <c r="D427" s="661" t="s">
        <v>2886</v>
      </c>
      <c r="E427" s="661" t="s">
        <v>2842</v>
      </c>
      <c r="F427" s="664"/>
      <c r="G427" s="664"/>
      <c r="H427" s="677">
        <v>0</v>
      </c>
      <c r="I427" s="664">
        <v>1</v>
      </c>
      <c r="J427" s="664">
        <v>137.43</v>
      </c>
      <c r="K427" s="677">
        <v>1</v>
      </c>
      <c r="L427" s="664">
        <v>1</v>
      </c>
      <c r="M427" s="665">
        <v>137.43</v>
      </c>
    </row>
    <row r="428" spans="1:13" ht="14.4" customHeight="1" x14ac:dyDescent="0.3">
      <c r="A428" s="660" t="s">
        <v>608</v>
      </c>
      <c r="B428" s="661" t="s">
        <v>4599</v>
      </c>
      <c r="C428" s="661" t="s">
        <v>4252</v>
      </c>
      <c r="D428" s="661" t="s">
        <v>4253</v>
      </c>
      <c r="E428" s="661" t="s">
        <v>4600</v>
      </c>
      <c r="F428" s="664"/>
      <c r="G428" s="664"/>
      <c r="H428" s="677">
        <v>0</v>
      </c>
      <c r="I428" s="664">
        <v>510</v>
      </c>
      <c r="J428" s="664">
        <v>15068832.673433485</v>
      </c>
      <c r="K428" s="677">
        <v>1</v>
      </c>
      <c r="L428" s="664">
        <v>510</v>
      </c>
      <c r="M428" s="665">
        <v>15068832.673433485</v>
      </c>
    </row>
    <row r="429" spans="1:13" ht="14.4" customHeight="1" x14ac:dyDescent="0.3">
      <c r="A429" s="660" t="s">
        <v>608</v>
      </c>
      <c r="B429" s="661" t="s">
        <v>4599</v>
      </c>
      <c r="C429" s="661" t="s">
        <v>4256</v>
      </c>
      <c r="D429" s="661" t="s">
        <v>4257</v>
      </c>
      <c r="E429" s="661" t="s">
        <v>1277</v>
      </c>
      <c r="F429" s="664"/>
      <c r="G429" s="664"/>
      <c r="H429" s="677">
        <v>0</v>
      </c>
      <c r="I429" s="664">
        <v>660</v>
      </c>
      <c r="J429" s="664">
        <v>39001691.31097579</v>
      </c>
      <c r="K429" s="677">
        <v>1</v>
      </c>
      <c r="L429" s="664">
        <v>660</v>
      </c>
      <c r="M429" s="665">
        <v>39001691.31097579</v>
      </c>
    </row>
    <row r="430" spans="1:13" ht="14.4" customHeight="1" x14ac:dyDescent="0.3">
      <c r="A430" s="660" t="s">
        <v>608</v>
      </c>
      <c r="B430" s="661" t="s">
        <v>4601</v>
      </c>
      <c r="C430" s="661" t="s">
        <v>4262</v>
      </c>
      <c r="D430" s="661" t="s">
        <v>4263</v>
      </c>
      <c r="E430" s="661" t="s">
        <v>4264</v>
      </c>
      <c r="F430" s="664"/>
      <c r="G430" s="664"/>
      <c r="H430" s="677">
        <v>0</v>
      </c>
      <c r="I430" s="664">
        <v>50</v>
      </c>
      <c r="J430" s="664">
        <v>3397836.0345202722</v>
      </c>
      <c r="K430" s="677">
        <v>1</v>
      </c>
      <c r="L430" s="664">
        <v>50</v>
      </c>
      <c r="M430" s="665">
        <v>3397836.0345202722</v>
      </c>
    </row>
    <row r="431" spans="1:13" ht="14.4" customHeight="1" thickBot="1" x14ac:dyDescent="0.35">
      <c r="A431" s="666" t="s">
        <v>608</v>
      </c>
      <c r="B431" s="667" t="s">
        <v>4601</v>
      </c>
      <c r="C431" s="667" t="s">
        <v>4259</v>
      </c>
      <c r="D431" s="667" t="s">
        <v>4260</v>
      </c>
      <c r="E431" s="667" t="s">
        <v>4261</v>
      </c>
      <c r="F431" s="670"/>
      <c r="G431" s="670"/>
      <c r="H431" s="678">
        <v>0</v>
      </c>
      <c r="I431" s="670">
        <v>58</v>
      </c>
      <c r="J431" s="670">
        <v>5176417.7067852262</v>
      </c>
      <c r="K431" s="678">
        <v>1</v>
      </c>
      <c r="L431" s="670">
        <v>58</v>
      </c>
      <c r="M431" s="671">
        <v>5176417.7067852262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3108</v>
      </c>
      <c r="C3" s="460">
        <f>SUM(C6:C1048576)</f>
        <v>5138</v>
      </c>
      <c r="D3" s="460">
        <f>SUM(D6:D1048576)</f>
        <v>1231</v>
      </c>
      <c r="E3" s="461">
        <f>SUM(E6:E1048576)</f>
        <v>161</v>
      </c>
      <c r="F3" s="458">
        <f>IF(SUM($B3:$E3)=0,"",B3/SUM($B3:$E3))</f>
        <v>0.32247354222867813</v>
      </c>
      <c r="G3" s="456">
        <f t="shared" ref="G3:I3" si="0">IF(SUM($B3:$E3)=0,"",C3/SUM($B3:$E3))</f>
        <v>0.53309815314380582</v>
      </c>
      <c r="H3" s="456">
        <f t="shared" si="0"/>
        <v>0.12772359410666112</v>
      </c>
      <c r="I3" s="457">
        <f t="shared" si="0"/>
        <v>1.6704710520854951E-2</v>
      </c>
      <c r="J3" s="460">
        <f>SUM(J6:J1048576)</f>
        <v>522</v>
      </c>
      <c r="K3" s="460">
        <f>SUM(K6:K1048576)</f>
        <v>1114</v>
      </c>
      <c r="L3" s="460">
        <f>SUM(L6:L1048576)</f>
        <v>1231</v>
      </c>
      <c r="M3" s="461">
        <f>SUM(M6:M1048576)</f>
        <v>116</v>
      </c>
      <c r="N3" s="458">
        <f>IF(SUM($J3:$M3)=0,"",J3/SUM($J3:$M3))</f>
        <v>0.17499161917532685</v>
      </c>
      <c r="O3" s="456">
        <f t="shared" ref="O3:Q3" si="1">IF(SUM($J3:$M3)=0,"",K3/SUM($J3:$M3))</f>
        <v>0.37344954743546765</v>
      </c>
      <c r="P3" s="456">
        <f t="shared" si="1"/>
        <v>0.41267180690579952</v>
      </c>
      <c r="Q3" s="457">
        <f t="shared" si="1"/>
        <v>3.8887026483405966E-2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4603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4604</v>
      </c>
      <c r="B7" s="709">
        <v>705</v>
      </c>
      <c r="C7" s="664">
        <v>2210</v>
      </c>
      <c r="D7" s="664">
        <v>370</v>
      </c>
      <c r="E7" s="665"/>
      <c r="F7" s="706">
        <v>0.21461187214611871</v>
      </c>
      <c r="G7" s="677">
        <v>0.67275494672754943</v>
      </c>
      <c r="H7" s="677">
        <v>0.11263318112633181</v>
      </c>
      <c r="I7" s="712">
        <v>0</v>
      </c>
      <c r="J7" s="709">
        <v>112</v>
      </c>
      <c r="K7" s="664">
        <v>404</v>
      </c>
      <c r="L7" s="664">
        <v>370</v>
      </c>
      <c r="M7" s="665"/>
      <c r="N7" s="706">
        <v>0.12641083521444696</v>
      </c>
      <c r="O7" s="677">
        <v>0.45598194130925507</v>
      </c>
      <c r="P7" s="677">
        <v>0.41760722347629797</v>
      </c>
      <c r="Q7" s="700">
        <v>0</v>
      </c>
    </row>
    <row r="8" spans="1:17" ht="14.4" customHeight="1" x14ac:dyDescent="0.3">
      <c r="A8" s="703" t="s">
        <v>4605</v>
      </c>
      <c r="B8" s="709">
        <v>452</v>
      </c>
      <c r="C8" s="664">
        <v>144</v>
      </c>
      <c r="D8" s="664">
        <v>6</v>
      </c>
      <c r="E8" s="665"/>
      <c r="F8" s="706">
        <v>0.75083056478405319</v>
      </c>
      <c r="G8" s="677">
        <v>0.23920265780730898</v>
      </c>
      <c r="H8" s="677">
        <v>9.9667774086378731E-3</v>
      </c>
      <c r="I8" s="712">
        <v>0</v>
      </c>
      <c r="J8" s="709">
        <v>122</v>
      </c>
      <c r="K8" s="664">
        <v>45</v>
      </c>
      <c r="L8" s="664">
        <v>6</v>
      </c>
      <c r="M8" s="665"/>
      <c r="N8" s="706">
        <v>0.7052023121387283</v>
      </c>
      <c r="O8" s="677">
        <v>0.26011560693641617</v>
      </c>
      <c r="P8" s="677">
        <v>3.4682080924855488E-2</v>
      </c>
      <c r="Q8" s="700">
        <v>0</v>
      </c>
    </row>
    <row r="9" spans="1:17" ht="14.4" customHeight="1" x14ac:dyDescent="0.3">
      <c r="A9" s="703" t="s">
        <v>4606</v>
      </c>
      <c r="B9" s="709">
        <v>1332</v>
      </c>
      <c r="C9" s="664">
        <v>1294</v>
      </c>
      <c r="D9" s="664">
        <v>547</v>
      </c>
      <c r="E9" s="665"/>
      <c r="F9" s="706">
        <v>0.41979199495745351</v>
      </c>
      <c r="G9" s="677">
        <v>0.40781594705326191</v>
      </c>
      <c r="H9" s="677">
        <v>0.17239205798928459</v>
      </c>
      <c r="I9" s="712">
        <v>0</v>
      </c>
      <c r="J9" s="709">
        <v>154</v>
      </c>
      <c r="K9" s="664">
        <v>352</v>
      </c>
      <c r="L9" s="664">
        <v>547</v>
      </c>
      <c r="M9" s="665"/>
      <c r="N9" s="706">
        <v>0.14624881291547959</v>
      </c>
      <c r="O9" s="677">
        <v>0.33428300094966762</v>
      </c>
      <c r="P9" s="677">
        <v>0.51946818613485279</v>
      </c>
      <c r="Q9" s="700">
        <v>0</v>
      </c>
    </row>
    <row r="10" spans="1:17" ht="14.4" customHeight="1" x14ac:dyDescent="0.3">
      <c r="A10" s="703" t="s">
        <v>4607</v>
      </c>
      <c r="B10" s="709">
        <v>493</v>
      </c>
      <c r="C10" s="664">
        <v>1490</v>
      </c>
      <c r="D10" s="664">
        <v>308</v>
      </c>
      <c r="E10" s="665"/>
      <c r="F10" s="706">
        <v>0.21518987341772153</v>
      </c>
      <c r="G10" s="677">
        <v>0.65037101702313405</v>
      </c>
      <c r="H10" s="677">
        <v>0.13443910955914448</v>
      </c>
      <c r="I10" s="712">
        <v>0</v>
      </c>
      <c r="J10" s="709">
        <v>88</v>
      </c>
      <c r="K10" s="664">
        <v>313</v>
      </c>
      <c r="L10" s="664">
        <v>308</v>
      </c>
      <c r="M10" s="665"/>
      <c r="N10" s="706">
        <v>0.12411847672778561</v>
      </c>
      <c r="O10" s="677">
        <v>0.44146685472496472</v>
      </c>
      <c r="P10" s="677">
        <v>0.43441466854724964</v>
      </c>
      <c r="Q10" s="700">
        <v>0</v>
      </c>
    </row>
    <row r="11" spans="1:17" ht="14.4" customHeight="1" x14ac:dyDescent="0.3">
      <c r="A11" s="703" t="s">
        <v>4608</v>
      </c>
      <c r="B11" s="709">
        <v>122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43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x14ac:dyDescent="0.3">
      <c r="A12" s="703" t="s">
        <v>4609</v>
      </c>
      <c r="B12" s="709"/>
      <c r="C12" s="664"/>
      <c r="D12" s="664"/>
      <c r="E12" s="665">
        <v>161</v>
      </c>
      <c r="F12" s="706">
        <v>0</v>
      </c>
      <c r="G12" s="677">
        <v>0</v>
      </c>
      <c r="H12" s="677">
        <v>0</v>
      </c>
      <c r="I12" s="712">
        <v>1</v>
      </c>
      <c r="J12" s="709"/>
      <c r="K12" s="664"/>
      <c r="L12" s="664"/>
      <c r="M12" s="665">
        <v>116</v>
      </c>
      <c r="N12" s="706">
        <v>0</v>
      </c>
      <c r="O12" s="677">
        <v>0</v>
      </c>
      <c r="P12" s="677">
        <v>0</v>
      </c>
      <c r="Q12" s="700">
        <v>1</v>
      </c>
    </row>
    <row r="13" spans="1:17" ht="14.4" customHeight="1" x14ac:dyDescent="0.3">
      <c r="A13" s="703" t="s">
        <v>4610</v>
      </c>
      <c r="B13" s="709">
        <v>3</v>
      </c>
      <c r="C13" s="664"/>
      <c r="D13" s="664"/>
      <c r="E13" s="665"/>
      <c r="F13" s="706">
        <v>1</v>
      </c>
      <c r="G13" s="677">
        <v>0</v>
      </c>
      <c r="H13" s="677">
        <v>0</v>
      </c>
      <c r="I13" s="712">
        <v>0</v>
      </c>
      <c r="J13" s="709">
        <v>2</v>
      </c>
      <c r="K13" s="664"/>
      <c r="L13" s="664"/>
      <c r="M13" s="665"/>
      <c r="N13" s="706">
        <v>1</v>
      </c>
      <c r="O13" s="677">
        <v>0</v>
      </c>
      <c r="P13" s="677">
        <v>0</v>
      </c>
      <c r="Q13" s="700">
        <v>0</v>
      </c>
    </row>
    <row r="14" spans="1:17" ht="14.4" customHeight="1" thickBot="1" x14ac:dyDescent="0.35">
      <c r="A14" s="704" t="s">
        <v>4611</v>
      </c>
      <c r="B14" s="710">
        <v>1</v>
      </c>
      <c r="C14" s="670"/>
      <c r="D14" s="670"/>
      <c r="E14" s="671"/>
      <c r="F14" s="707">
        <v>1</v>
      </c>
      <c r="G14" s="678">
        <v>0</v>
      </c>
      <c r="H14" s="678">
        <v>0</v>
      </c>
      <c r="I14" s="713">
        <v>0</v>
      </c>
      <c r="J14" s="710">
        <v>1</v>
      </c>
      <c r="K14" s="670"/>
      <c r="L14" s="670"/>
      <c r="M14" s="671"/>
      <c r="N14" s="707">
        <v>1</v>
      </c>
      <c r="O14" s="678">
        <v>0</v>
      </c>
      <c r="P14" s="678">
        <v>0</v>
      </c>
      <c r="Q14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32</v>
      </c>
      <c r="B5" s="645" t="s">
        <v>587</v>
      </c>
      <c r="C5" s="648">
        <v>18721227.22000001</v>
      </c>
      <c r="D5" s="648">
        <v>9303</v>
      </c>
      <c r="E5" s="648">
        <v>13091884.940000016</v>
      </c>
      <c r="F5" s="714">
        <v>0.69930698378650469</v>
      </c>
      <c r="G5" s="648">
        <v>5573</v>
      </c>
      <c r="H5" s="714">
        <v>0.59905406858002797</v>
      </c>
      <c r="I5" s="648">
        <v>5629342.2799999928</v>
      </c>
      <c r="J5" s="714">
        <v>0.30069301621349531</v>
      </c>
      <c r="K5" s="648">
        <v>3730</v>
      </c>
      <c r="L5" s="714">
        <v>0.40094593141997203</v>
      </c>
      <c r="M5" s="648" t="s">
        <v>74</v>
      </c>
      <c r="N5" s="277"/>
    </row>
    <row r="6" spans="1:14" ht="14.4" customHeight="1" x14ac:dyDescent="0.3">
      <c r="A6" s="644">
        <v>32</v>
      </c>
      <c r="B6" s="645" t="s">
        <v>4612</v>
      </c>
      <c r="C6" s="648">
        <v>18697661.22000001</v>
      </c>
      <c r="D6" s="648">
        <v>9160.5</v>
      </c>
      <c r="E6" s="648">
        <v>13089318.940000016</v>
      </c>
      <c r="F6" s="714">
        <v>0.70005113398883212</v>
      </c>
      <c r="G6" s="648">
        <v>5472.5</v>
      </c>
      <c r="H6" s="714">
        <v>0.59740188854320175</v>
      </c>
      <c r="I6" s="648">
        <v>5608342.2799999928</v>
      </c>
      <c r="J6" s="714">
        <v>0.29994886601116788</v>
      </c>
      <c r="K6" s="648">
        <v>3688</v>
      </c>
      <c r="L6" s="714">
        <v>0.40259811145679819</v>
      </c>
      <c r="M6" s="648" t="s">
        <v>1</v>
      </c>
      <c r="N6" s="277"/>
    </row>
    <row r="7" spans="1:14" ht="14.4" customHeight="1" x14ac:dyDescent="0.3">
      <c r="A7" s="644">
        <v>32</v>
      </c>
      <c r="B7" s="645" t="s">
        <v>4613</v>
      </c>
      <c r="C7" s="648">
        <v>0</v>
      </c>
      <c r="D7" s="648">
        <v>118.5</v>
      </c>
      <c r="E7" s="648">
        <v>0</v>
      </c>
      <c r="F7" s="714" t="s">
        <v>588</v>
      </c>
      <c r="G7" s="648">
        <v>97.5</v>
      </c>
      <c r="H7" s="714">
        <v>0.82278481012658233</v>
      </c>
      <c r="I7" s="648">
        <v>0</v>
      </c>
      <c r="J7" s="714" t="s">
        <v>588</v>
      </c>
      <c r="K7" s="648">
        <v>21</v>
      </c>
      <c r="L7" s="714">
        <v>0.17721518987341772</v>
      </c>
      <c r="M7" s="648" t="s">
        <v>1</v>
      </c>
      <c r="N7" s="277"/>
    </row>
    <row r="8" spans="1:14" ht="14.4" customHeight="1" x14ac:dyDescent="0.3">
      <c r="A8" s="644">
        <v>32</v>
      </c>
      <c r="B8" s="645" t="s">
        <v>4614</v>
      </c>
      <c r="C8" s="648">
        <v>23566</v>
      </c>
      <c r="D8" s="648">
        <v>24</v>
      </c>
      <c r="E8" s="648">
        <v>2566</v>
      </c>
      <c r="F8" s="714">
        <v>0.10888568276330306</v>
      </c>
      <c r="G8" s="648">
        <v>3</v>
      </c>
      <c r="H8" s="714">
        <v>0.125</v>
      </c>
      <c r="I8" s="648">
        <v>21000</v>
      </c>
      <c r="J8" s="714">
        <v>0.89111431723669698</v>
      </c>
      <c r="K8" s="648">
        <v>21</v>
      </c>
      <c r="L8" s="714">
        <v>0.875</v>
      </c>
      <c r="M8" s="648" t="s">
        <v>1</v>
      </c>
      <c r="N8" s="277"/>
    </row>
    <row r="9" spans="1:14" ht="14.4" customHeight="1" x14ac:dyDescent="0.3">
      <c r="A9" s="644" t="s">
        <v>586</v>
      </c>
      <c r="B9" s="645" t="s">
        <v>3</v>
      </c>
      <c r="C9" s="648">
        <v>18721227.22000001</v>
      </c>
      <c r="D9" s="648">
        <v>9303</v>
      </c>
      <c r="E9" s="648">
        <v>13091884.940000016</v>
      </c>
      <c r="F9" s="714">
        <v>0.69930698378650469</v>
      </c>
      <c r="G9" s="648">
        <v>5573</v>
      </c>
      <c r="H9" s="714">
        <v>0.59905406858002797</v>
      </c>
      <c r="I9" s="648">
        <v>5629342.2799999928</v>
      </c>
      <c r="J9" s="714">
        <v>0.30069301621349531</v>
      </c>
      <c r="K9" s="648">
        <v>3730</v>
      </c>
      <c r="L9" s="714">
        <v>0.40094593141997203</v>
      </c>
      <c r="M9" s="648" t="s">
        <v>590</v>
      </c>
      <c r="N9" s="277"/>
    </row>
    <row r="11" spans="1:14" ht="14.4" customHeight="1" x14ac:dyDescent="0.3">
      <c r="A11" s="644">
        <v>32</v>
      </c>
      <c r="B11" s="645" t="s">
        <v>587</v>
      </c>
      <c r="C11" s="648" t="s">
        <v>588</v>
      </c>
      <c r="D11" s="648" t="s">
        <v>588</v>
      </c>
      <c r="E11" s="648" t="s">
        <v>588</v>
      </c>
      <c r="F11" s="714" t="s">
        <v>588</v>
      </c>
      <c r="G11" s="648" t="s">
        <v>588</v>
      </c>
      <c r="H11" s="714" t="s">
        <v>588</v>
      </c>
      <c r="I11" s="648" t="s">
        <v>588</v>
      </c>
      <c r="J11" s="714" t="s">
        <v>588</v>
      </c>
      <c r="K11" s="648" t="s">
        <v>588</v>
      </c>
      <c r="L11" s="714" t="s">
        <v>588</v>
      </c>
      <c r="M11" s="648" t="s">
        <v>74</v>
      </c>
      <c r="N11" s="277"/>
    </row>
    <row r="12" spans="1:14" ht="14.4" customHeight="1" x14ac:dyDescent="0.3">
      <c r="A12" s="644">
        <v>89301321</v>
      </c>
      <c r="B12" s="645" t="s">
        <v>4612</v>
      </c>
      <c r="C12" s="648">
        <v>1200036.5299999998</v>
      </c>
      <c r="D12" s="648">
        <v>694</v>
      </c>
      <c r="E12" s="648">
        <v>897037.45999999985</v>
      </c>
      <c r="F12" s="714">
        <v>0.74750846126325843</v>
      </c>
      <c r="G12" s="648">
        <v>421</v>
      </c>
      <c r="H12" s="714">
        <v>0.60662824207492794</v>
      </c>
      <c r="I12" s="648">
        <v>302999.06999999983</v>
      </c>
      <c r="J12" s="714">
        <v>0.25249153873674152</v>
      </c>
      <c r="K12" s="648">
        <v>273</v>
      </c>
      <c r="L12" s="714">
        <v>0.39337175792507206</v>
      </c>
      <c r="M12" s="648" t="s">
        <v>1</v>
      </c>
      <c r="N12" s="277"/>
    </row>
    <row r="13" spans="1:14" ht="14.4" customHeight="1" x14ac:dyDescent="0.3">
      <c r="A13" s="644">
        <v>89301321</v>
      </c>
      <c r="B13" s="645" t="s">
        <v>4613</v>
      </c>
      <c r="C13" s="648">
        <v>0</v>
      </c>
      <c r="D13" s="648">
        <v>6</v>
      </c>
      <c r="E13" s="648">
        <v>0</v>
      </c>
      <c r="F13" s="714" t="s">
        <v>588</v>
      </c>
      <c r="G13" s="648">
        <v>4</v>
      </c>
      <c r="H13" s="714">
        <v>0.66666666666666663</v>
      </c>
      <c r="I13" s="648">
        <v>0</v>
      </c>
      <c r="J13" s="714" t="s">
        <v>588</v>
      </c>
      <c r="K13" s="648">
        <v>2</v>
      </c>
      <c r="L13" s="714">
        <v>0.33333333333333331</v>
      </c>
      <c r="M13" s="648" t="s">
        <v>1</v>
      </c>
      <c r="N13" s="277"/>
    </row>
    <row r="14" spans="1:14" ht="14.4" customHeight="1" x14ac:dyDescent="0.3">
      <c r="A14" s="644">
        <v>89301321</v>
      </c>
      <c r="B14" s="645" t="s">
        <v>4614</v>
      </c>
      <c r="C14" s="648">
        <v>4000</v>
      </c>
      <c r="D14" s="648">
        <v>4</v>
      </c>
      <c r="E14" s="648" t="s">
        <v>588</v>
      </c>
      <c r="F14" s="714">
        <v>0</v>
      </c>
      <c r="G14" s="648" t="s">
        <v>588</v>
      </c>
      <c r="H14" s="714">
        <v>0</v>
      </c>
      <c r="I14" s="648">
        <v>4000</v>
      </c>
      <c r="J14" s="714">
        <v>1</v>
      </c>
      <c r="K14" s="648">
        <v>4</v>
      </c>
      <c r="L14" s="714">
        <v>1</v>
      </c>
      <c r="M14" s="648" t="s">
        <v>1</v>
      </c>
      <c r="N14" s="277"/>
    </row>
    <row r="15" spans="1:14" ht="14.4" customHeight="1" x14ac:dyDescent="0.3">
      <c r="A15" s="644" t="s">
        <v>4615</v>
      </c>
      <c r="B15" s="645" t="s">
        <v>4616</v>
      </c>
      <c r="C15" s="648">
        <v>1204036.5299999998</v>
      </c>
      <c r="D15" s="648">
        <v>704</v>
      </c>
      <c r="E15" s="648">
        <v>897037.45999999985</v>
      </c>
      <c r="F15" s="714">
        <v>0.7450251197943305</v>
      </c>
      <c r="G15" s="648">
        <v>425</v>
      </c>
      <c r="H15" s="714">
        <v>0.60369318181818177</v>
      </c>
      <c r="I15" s="648">
        <v>306999.06999999983</v>
      </c>
      <c r="J15" s="714">
        <v>0.25497488020566939</v>
      </c>
      <c r="K15" s="648">
        <v>279</v>
      </c>
      <c r="L15" s="714">
        <v>0.39630681818181818</v>
      </c>
      <c r="M15" s="648" t="s">
        <v>594</v>
      </c>
      <c r="N15" s="277"/>
    </row>
    <row r="16" spans="1:14" ht="14.4" customHeight="1" x14ac:dyDescent="0.3">
      <c r="A16" s="644" t="s">
        <v>588</v>
      </c>
      <c r="B16" s="645" t="s">
        <v>588</v>
      </c>
      <c r="C16" s="648" t="s">
        <v>588</v>
      </c>
      <c r="D16" s="648" t="s">
        <v>588</v>
      </c>
      <c r="E16" s="648" t="s">
        <v>588</v>
      </c>
      <c r="F16" s="714" t="s">
        <v>588</v>
      </c>
      <c r="G16" s="648" t="s">
        <v>588</v>
      </c>
      <c r="H16" s="714" t="s">
        <v>588</v>
      </c>
      <c r="I16" s="648" t="s">
        <v>588</v>
      </c>
      <c r="J16" s="714" t="s">
        <v>588</v>
      </c>
      <c r="K16" s="648" t="s">
        <v>588</v>
      </c>
      <c r="L16" s="714" t="s">
        <v>588</v>
      </c>
      <c r="M16" s="648" t="s">
        <v>595</v>
      </c>
      <c r="N16" s="277"/>
    </row>
    <row r="17" spans="1:14" ht="14.4" customHeight="1" x14ac:dyDescent="0.3">
      <c r="A17" s="644">
        <v>89301322</v>
      </c>
      <c r="B17" s="645" t="s">
        <v>4612</v>
      </c>
      <c r="C17" s="648">
        <v>16553343.259999998</v>
      </c>
      <c r="D17" s="648">
        <v>8108.5</v>
      </c>
      <c r="E17" s="648">
        <v>11377343.560000002</v>
      </c>
      <c r="F17" s="714">
        <v>0.687313939021162</v>
      </c>
      <c r="G17" s="648">
        <v>4782.5</v>
      </c>
      <c r="H17" s="714">
        <v>0.58981315903064691</v>
      </c>
      <c r="I17" s="648">
        <v>5175999.6999999955</v>
      </c>
      <c r="J17" s="714">
        <v>0.31268606097883794</v>
      </c>
      <c r="K17" s="648">
        <v>3326</v>
      </c>
      <c r="L17" s="714">
        <v>0.41018684096935315</v>
      </c>
      <c r="M17" s="648" t="s">
        <v>1</v>
      </c>
      <c r="N17" s="277"/>
    </row>
    <row r="18" spans="1:14" ht="14.4" customHeight="1" x14ac:dyDescent="0.3">
      <c r="A18" s="644">
        <v>89301322</v>
      </c>
      <c r="B18" s="645" t="s">
        <v>4613</v>
      </c>
      <c r="C18" s="648">
        <v>0</v>
      </c>
      <c r="D18" s="648">
        <v>112.5</v>
      </c>
      <c r="E18" s="648">
        <v>0</v>
      </c>
      <c r="F18" s="714" t="s">
        <v>588</v>
      </c>
      <c r="G18" s="648">
        <v>93.5</v>
      </c>
      <c r="H18" s="714">
        <v>0.83111111111111113</v>
      </c>
      <c r="I18" s="648">
        <v>0</v>
      </c>
      <c r="J18" s="714" t="s">
        <v>588</v>
      </c>
      <c r="K18" s="648">
        <v>19</v>
      </c>
      <c r="L18" s="714">
        <v>0.16888888888888889</v>
      </c>
      <c r="M18" s="648" t="s">
        <v>1</v>
      </c>
      <c r="N18" s="277"/>
    </row>
    <row r="19" spans="1:14" ht="14.4" customHeight="1" x14ac:dyDescent="0.3">
      <c r="A19" s="644">
        <v>89301322</v>
      </c>
      <c r="B19" s="645" t="s">
        <v>4614</v>
      </c>
      <c r="C19" s="648">
        <v>19566</v>
      </c>
      <c r="D19" s="648">
        <v>20</v>
      </c>
      <c r="E19" s="648">
        <v>2566</v>
      </c>
      <c r="F19" s="714">
        <v>0.13114586527650005</v>
      </c>
      <c r="G19" s="648">
        <v>3</v>
      </c>
      <c r="H19" s="714">
        <v>0.15</v>
      </c>
      <c r="I19" s="648">
        <v>17000</v>
      </c>
      <c r="J19" s="714">
        <v>0.86885413472349993</v>
      </c>
      <c r="K19" s="648">
        <v>17</v>
      </c>
      <c r="L19" s="714">
        <v>0.85</v>
      </c>
      <c r="M19" s="648" t="s">
        <v>1</v>
      </c>
      <c r="N19" s="277"/>
    </row>
    <row r="20" spans="1:14" ht="14.4" customHeight="1" x14ac:dyDescent="0.3">
      <c r="A20" s="644" t="s">
        <v>4617</v>
      </c>
      <c r="B20" s="645" t="s">
        <v>4618</v>
      </c>
      <c r="C20" s="648">
        <v>16572909.259999998</v>
      </c>
      <c r="D20" s="648">
        <v>8241</v>
      </c>
      <c r="E20" s="648">
        <v>11379909.560000002</v>
      </c>
      <c r="F20" s="714">
        <v>0.68665732621044973</v>
      </c>
      <c r="G20" s="648">
        <v>4879</v>
      </c>
      <c r="H20" s="714">
        <v>0.59203980099502485</v>
      </c>
      <c r="I20" s="648">
        <v>5192999.6999999955</v>
      </c>
      <c r="J20" s="714">
        <v>0.31334267378955022</v>
      </c>
      <c r="K20" s="648">
        <v>3362</v>
      </c>
      <c r="L20" s="714">
        <v>0.4079601990049751</v>
      </c>
      <c r="M20" s="648" t="s">
        <v>594</v>
      </c>
      <c r="N20" s="277"/>
    </row>
    <row r="21" spans="1:14" ht="14.4" customHeight="1" x14ac:dyDescent="0.3">
      <c r="A21" s="644" t="s">
        <v>588</v>
      </c>
      <c r="B21" s="645" t="s">
        <v>588</v>
      </c>
      <c r="C21" s="648" t="s">
        <v>588</v>
      </c>
      <c r="D21" s="648" t="s">
        <v>588</v>
      </c>
      <c r="E21" s="648" t="s">
        <v>588</v>
      </c>
      <c r="F21" s="714" t="s">
        <v>588</v>
      </c>
      <c r="G21" s="648" t="s">
        <v>588</v>
      </c>
      <c r="H21" s="714" t="s">
        <v>588</v>
      </c>
      <c r="I21" s="648" t="s">
        <v>588</v>
      </c>
      <c r="J21" s="714" t="s">
        <v>588</v>
      </c>
      <c r="K21" s="648" t="s">
        <v>588</v>
      </c>
      <c r="L21" s="714" t="s">
        <v>588</v>
      </c>
      <c r="M21" s="648" t="s">
        <v>595</v>
      </c>
      <c r="N21" s="277"/>
    </row>
    <row r="22" spans="1:14" ht="14.4" customHeight="1" x14ac:dyDescent="0.3">
      <c r="A22" s="644">
        <v>89301323</v>
      </c>
      <c r="B22" s="645" t="s">
        <v>4612</v>
      </c>
      <c r="C22" s="648">
        <v>475958.8899999999</v>
      </c>
      <c r="D22" s="648">
        <v>241</v>
      </c>
      <c r="E22" s="648">
        <v>400798.17999999988</v>
      </c>
      <c r="F22" s="714">
        <v>0.84208571038561753</v>
      </c>
      <c r="G22" s="648">
        <v>169</v>
      </c>
      <c r="H22" s="714">
        <v>0.70124481327800825</v>
      </c>
      <c r="I22" s="648">
        <v>75160.709999999992</v>
      </c>
      <c r="J22" s="714">
        <v>0.15791428961438247</v>
      </c>
      <c r="K22" s="648">
        <v>72</v>
      </c>
      <c r="L22" s="714">
        <v>0.29875518672199169</v>
      </c>
      <c r="M22" s="648" t="s">
        <v>1</v>
      </c>
      <c r="N22" s="277"/>
    </row>
    <row r="23" spans="1:14" ht="14.4" customHeight="1" x14ac:dyDescent="0.3">
      <c r="A23" s="644" t="s">
        <v>4619</v>
      </c>
      <c r="B23" s="645" t="s">
        <v>4620</v>
      </c>
      <c r="C23" s="648">
        <v>475958.8899999999</v>
      </c>
      <c r="D23" s="648">
        <v>241</v>
      </c>
      <c r="E23" s="648">
        <v>400798.17999999988</v>
      </c>
      <c r="F23" s="714">
        <v>0.84208571038561753</v>
      </c>
      <c r="G23" s="648">
        <v>169</v>
      </c>
      <c r="H23" s="714">
        <v>0.70124481327800825</v>
      </c>
      <c r="I23" s="648">
        <v>75160.709999999992</v>
      </c>
      <c r="J23" s="714">
        <v>0.15791428961438247</v>
      </c>
      <c r="K23" s="648">
        <v>72</v>
      </c>
      <c r="L23" s="714">
        <v>0.29875518672199169</v>
      </c>
      <c r="M23" s="648" t="s">
        <v>594</v>
      </c>
      <c r="N23" s="277"/>
    </row>
    <row r="24" spans="1:14" ht="14.4" customHeight="1" x14ac:dyDescent="0.3">
      <c r="A24" s="644" t="s">
        <v>588</v>
      </c>
      <c r="B24" s="645" t="s">
        <v>588</v>
      </c>
      <c r="C24" s="648" t="s">
        <v>588</v>
      </c>
      <c r="D24" s="648" t="s">
        <v>588</v>
      </c>
      <c r="E24" s="648" t="s">
        <v>588</v>
      </c>
      <c r="F24" s="714" t="s">
        <v>588</v>
      </c>
      <c r="G24" s="648" t="s">
        <v>588</v>
      </c>
      <c r="H24" s="714" t="s">
        <v>588</v>
      </c>
      <c r="I24" s="648" t="s">
        <v>588</v>
      </c>
      <c r="J24" s="714" t="s">
        <v>588</v>
      </c>
      <c r="K24" s="648" t="s">
        <v>588</v>
      </c>
      <c r="L24" s="714" t="s">
        <v>588</v>
      </c>
      <c r="M24" s="648" t="s">
        <v>595</v>
      </c>
      <c r="N24" s="277"/>
    </row>
    <row r="25" spans="1:14" ht="14.4" customHeight="1" x14ac:dyDescent="0.3">
      <c r="A25" s="644">
        <v>89301324</v>
      </c>
      <c r="B25" s="645" t="s">
        <v>4612</v>
      </c>
      <c r="C25" s="648">
        <v>468322.54</v>
      </c>
      <c r="D25" s="648">
        <v>117</v>
      </c>
      <c r="E25" s="648">
        <v>414139.74</v>
      </c>
      <c r="F25" s="714">
        <v>0.88430452226365186</v>
      </c>
      <c r="G25" s="648">
        <v>100</v>
      </c>
      <c r="H25" s="714">
        <v>0.85470085470085466</v>
      </c>
      <c r="I25" s="648">
        <v>54182.8</v>
      </c>
      <c r="J25" s="714">
        <v>0.11569547773634813</v>
      </c>
      <c r="K25" s="648">
        <v>17</v>
      </c>
      <c r="L25" s="714">
        <v>0.14529914529914531</v>
      </c>
      <c r="M25" s="648" t="s">
        <v>1</v>
      </c>
      <c r="N25" s="277"/>
    </row>
    <row r="26" spans="1:14" ht="14.4" customHeight="1" x14ac:dyDescent="0.3">
      <c r="A26" s="644" t="s">
        <v>4621</v>
      </c>
      <c r="B26" s="645" t="s">
        <v>4622</v>
      </c>
      <c r="C26" s="648">
        <v>468322.54</v>
      </c>
      <c r="D26" s="648">
        <v>117</v>
      </c>
      <c r="E26" s="648">
        <v>414139.74</v>
      </c>
      <c r="F26" s="714">
        <v>0.88430452226365186</v>
      </c>
      <c r="G26" s="648">
        <v>100</v>
      </c>
      <c r="H26" s="714">
        <v>0.85470085470085466</v>
      </c>
      <c r="I26" s="648">
        <v>54182.8</v>
      </c>
      <c r="J26" s="714">
        <v>0.11569547773634813</v>
      </c>
      <c r="K26" s="648">
        <v>17</v>
      </c>
      <c r="L26" s="714">
        <v>0.14529914529914531</v>
      </c>
      <c r="M26" s="648" t="s">
        <v>594</v>
      </c>
      <c r="N26" s="277"/>
    </row>
    <row r="27" spans="1:14" ht="14.4" customHeight="1" x14ac:dyDescent="0.3">
      <c r="A27" s="644" t="s">
        <v>588</v>
      </c>
      <c r="B27" s="645" t="s">
        <v>588</v>
      </c>
      <c r="C27" s="648" t="s">
        <v>588</v>
      </c>
      <c r="D27" s="648" t="s">
        <v>588</v>
      </c>
      <c r="E27" s="648" t="s">
        <v>588</v>
      </c>
      <c r="F27" s="714" t="s">
        <v>588</v>
      </c>
      <c r="G27" s="648" t="s">
        <v>588</v>
      </c>
      <c r="H27" s="714" t="s">
        <v>588</v>
      </c>
      <c r="I27" s="648" t="s">
        <v>588</v>
      </c>
      <c r="J27" s="714" t="s">
        <v>588</v>
      </c>
      <c r="K27" s="648" t="s">
        <v>588</v>
      </c>
      <c r="L27" s="714" t="s">
        <v>588</v>
      </c>
      <c r="M27" s="648" t="s">
        <v>595</v>
      </c>
      <c r="N27" s="277"/>
    </row>
    <row r="28" spans="1:14" ht="14.4" customHeight="1" x14ac:dyDescent="0.3">
      <c r="A28" s="644" t="s">
        <v>586</v>
      </c>
      <c r="B28" s="645" t="s">
        <v>589</v>
      </c>
      <c r="C28" s="648">
        <v>18721227.219999999</v>
      </c>
      <c r="D28" s="648">
        <v>9303</v>
      </c>
      <c r="E28" s="648">
        <v>13091884.940000001</v>
      </c>
      <c r="F28" s="714">
        <v>0.69930698378650424</v>
      </c>
      <c r="G28" s="648">
        <v>5573</v>
      </c>
      <c r="H28" s="714">
        <v>0.59905406858002797</v>
      </c>
      <c r="I28" s="648">
        <v>5629342.2799999956</v>
      </c>
      <c r="J28" s="714">
        <v>0.30069301621349565</v>
      </c>
      <c r="K28" s="648">
        <v>3730</v>
      </c>
      <c r="L28" s="714">
        <v>0.40094593141997203</v>
      </c>
      <c r="M28" s="648" t="s">
        <v>590</v>
      </c>
      <c r="N28" s="277"/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8">
    <cfRule type="expression" dxfId="46" priority="4">
      <formula>AND(LEFT(M11,6)&lt;&gt;"mezera",M11&lt;&gt;"")</formula>
    </cfRule>
  </conditionalFormatting>
  <conditionalFormatting sqref="A11:A28">
    <cfRule type="expression" dxfId="45" priority="2">
      <formula>AND(M11&lt;&gt;"",M11&lt;&gt;"mezeraKL")</formula>
    </cfRule>
  </conditionalFormatting>
  <conditionalFormatting sqref="F11:F28">
    <cfRule type="cellIs" dxfId="44" priority="1" operator="lessThan">
      <formula>0.6</formula>
    </cfRule>
  </conditionalFormatting>
  <conditionalFormatting sqref="B11:L2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4623</v>
      </c>
      <c r="B5" s="708">
        <v>485572.64000000013</v>
      </c>
      <c r="C5" s="655">
        <v>1</v>
      </c>
      <c r="D5" s="719">
        <v>287</v>
      </c>
      <c r="E5" s="722" t="s">
        <v>4623</v>
      </c>
      <c r="F5" s="708">
        <v>342144.86000000016</v>
      </c>
      <c r="G5" s="676">
        <v>0.70462137240681455</v>
      </c>
      <c r="H5" s="658">
        <v>205</v>
      </c>
      <c r="I5" s="699">
        <v>0.7142857142857143</v>
      </c>
      <c r="J5" s="725">
        <v>143427.77999999997</v>
      </c>
      <c r="K5" s="676">
        <v>0.29537862759318551</v>
      </c>
      <c r="L5" s="658">
        <v>82</v>
      </c>
      <c r="M5" s="699">
        <v>0.2857142857142857</v>
      </c>
    </row>
    <row r="6" spans="1:13" ht="14.4" customHeight="1" x14ac:dyDescent="0.3">
      <c r="A6" s="716" t="s">
        <v>4624</v>
      </c>
      <c r="B6" s="709">
        <v>1239961.9499999995</v>
      </c>
      <c r="C6" s="661">
        <v>1</v>
      </c>
      <c r="D6" s="720">
        <v>556</v>
      </c>
      <c r="E6" s="723" t="s">
        <v>4624</v>
      </c>
      <c r="F6" s="709">
        <v>800778.47999999952</v>
      </c>
      <c r="G6" s="677">
        <v>0.64580891373319949</v>
      </c>
      <c r="H6" s="664">
        <v>315</v>
      </c>
      <c r="I6" s="700">
        <v>0.56654676258992809</v>
      </c>
      <c r="J6" s="726">
        <v>439183.47</v>
      </c>
      <c r="K6" s="677">
        <v>0.35419108626680051</v>
      </c>
      <c r="L6" s="664">
        <v>241</v>
      </c>
      <c r="M6" s="700">
        <v>0.43345323741007197</v>
      </c>
    </row>
    <row r="7" spans="1:13" ht="14.4" customHeight="1" x14ac:dyDescent="0.3">
      <c r="A7" s="716" t="s">
        <v>4625</v>
      </c>
      <c r="B7" s="709">
        <v>2107342.42</v>
      </c>
      <c r="C7" s="661">
        <v>1</v>
      </c>
      <c r="D7" s="720">
        <v>553</v>
      </c>
      <c r="E7" s="723" t="s">
        <v>4625</v>
      </c>
      <c r="F7" s="709">
        <v>1373827.1699999997</v>
      </c>
      <c r="G7" s="677">
        <v>0.65192403330446869</v>
      </c>
      <c r="H7" s="664">
        <v>322</v>
      </c>
      <c r="I7" s="700">
        <v>0.58227848101265822</v>
      </c>
      <c r="J7" s="726">
        <v>733515.25</v>
      </c>
      <c r="K7" s="677">
        <v>0.34807596669553115</v>
      </c>
      <c r="L7" s="664">
        <v>231</v>
      </c>
      <c r="M7" s="700">
        <v>0.41772151898734178</v>
      </c>
    </row>
    <row r="8" spans="1:13" ht="14.4" customHeight="1" x14ac:dyDescent="0.3">
      <c r="A8" s="716" t="s">
        <v>4626</v>
      </c>
      <c r="B8" s="709">
        <v>468624.67</v>
      </c>
      <c r="C8" s="661">
        <v>1</v>
      </c>
      <c r="D8" s="720">
        <v>281</v>
      </c>
      <c r="E8" s="723" t="s">
        <v>4626</v>
      </c>
      <c r="F8" s="709">
        <v>337342.75999999995</v>
      </c>
      <c r="G8" s="677">
        <v>0.71985702331889601</v>
      </c>
      <c r="H8" s="664">
        <v>159</v>
      </c>
      <c r="I8" s="700">
        <v>0.5658362989323843</v>
      </c>
      <c r="J8" s="726">
        <v>131281.91000000003</v>
      </c>
      <c r="K8" s="677">
        <v>0.28014297668110394</v>
      </c>
      <c r="L8" s="664">
        <v>122</v>
      </c>
      <c r="M8" s="700">
        <v>0.43416370106761565</v>
      </c>
    </row>
    <row r="9" spans="1:13" ht="14.4" customHeight="1" x14ac:dyDescent="0.3">
      <c r="A9" s="716" t="s">
        <v>4627</v>
      </c>
      <c r="B9" s="709">
        <v>412124.75000000012</v>
      </c>
      <c r="C9" s="661">
        <v>1</v>
      </c>
      <c r="D9" s="720">
        <v>292</v>
      </c>
      <c r="E9" s="723" t="s">
        <v>4627</v>
      </c>
      <c r="F9" s="709">
        <v>200780.17000000007</v>
      </c>
      <c r="G9" s="677">
        <v>0.48718299495480438</v>
      </c>
      <c r="H9" s="664">
        <v>134</v>
      </c>
      <c r="I9" s="700">
        <v>0.4589041095890411</v>
      </c>
      <c r="J9" s="726">
        <v>211344.58000000002</v>
      </c>
      <c r="K9" s="677">
        <v>0.51281700504519556</v>
      </c>
      <c r="L9" s="664">
        <v>158</v>
      </c>
      <c r="M9" s="700">
        <v>0.54109589041095896</v>
      </c>
    </row>
    <row r="10" spans="1:13" ht="14.4" customHeight="1" x14ac:dyDescent="0.3">
      <c r="A10" s="716" t="s">
        <v>4628</v>
      </c>
      <c r="B10" s="709">
        <v>210263.00000000003</v>
      </c>
      <c r="C10" s="661">
        <v>1</v>
      </c>
      <c r="D10" s="720">
        <v>167</v>
      </c>
      <c r="E10" s="723" t="s">
        <v>4628</v>
      </c>
      <c r="F10" s="709">
        <v>163331.96000000002</v>
      </c>
      <c r="G10" s="677">
        <v>0.77679839058702671</v>
      </c>
      <c r="H10" s="664">
        <v>93</v>
      </c>
      <c r="I10" s="700">
        <v>0.55688622754491013</v>
      </c>
      <c r="J10" s="726">
        <v>46931.040000000001</v>
      </c>
      <c r="K10" s="677">
        <v>0.22320160941297326</v>
      </c>
      <c r="L10" s="664">
        <v>74</v>
      </c>
      <c r="M10" s="700">
        <v>0.44311377245508982</v>
      </c>
    </row>
    <row r="11" spans="1:13" ht="14.4" customHeight="1" x14ac:dyDescent="0.3">
      <c r="A11" s="716" t="s">
        <v>4629</v>
      </c>
      <c r="B11" s="709">
        <v>368.44</v>
      </c>
      <c r="C11" s="661">
        <v>1</v>
      </c>
      <c r="D11" s="720">
        <v>1</v>
      </c>
      <c r="E11" s="723" t="s">
        <v>4629</v>
      </c>
      <c r="F11" s="709">
        <v>368.44</v>
      </c>
      <c r="G11" s="677">
        <v>1</v>
      </c>
      <c r="H11" s="664">
        <v>1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4630</v>
      </c>
      <c r="B12" s="709">
        <v>499569.53999999986</v>
      </c>
      <c r="C12" s="661">
        <v>1</v>
      </c>
      <c r="D12" s="720">
        <v>241</v>
      </c>
      <c r="E12" s="723" t="s">
        <v>4630</v>
      </c>
      <c r="F12" s="709">
        <v>409384.36999999988</v>
      </c>
      <c r="G12" s="677">
        <v>0.81947424176421968</v>
      </c>
      <c r="H12" s="664">
        <v>175</v>
      </c>
      <c r="I12" s="700">
        <v>0.72614107883817425</v>
      </c>
      <c r="J12" s="726">
        <v>90185.169999999984</v>
      </c>
      <c r="K12" s="677">
        <v>0.18052575823578038</v>
      </c>
      <c r="L12" s="664">
        <v>66</v>
      </c>
      <c r="M12" s="700">
        <v>0.27385892116182575</v>
      </c>
    </row>
    <row r="13" spans="1:13" ht="14.4" customHeight="1" x14ac:dyDescent="0.3">
      <c r="A13" s="716" t="s">
        <v>4631</v>
      </c>
      <c r="B13" s="709">
        <v>851307.98999999964</v>
      </c>
      <c r="C13" s="661">
        <v>1</v>
      </c>
      <c r="D13" s="720">
        <v>356</v>
      </c>
      <c r="E13" s="723" t="s">
        <v>4631</v>
      </c>
      <c r="F13" s="709">
        <v>463392.83999999985</v>
      </c>
      <c r="G13" s="677">
        <v>0.54433042499695095</v>
      </c>
      <c r="H13" s="664">
        <v>200</v>
      </c>
      <c r="I13" s="700">
        <v>0.5617977528089888</v>
      </c>
      <c r="J13" s="726">
        <v>387915.14999999979</v>
      </c>
      <c r="K13" s="677">
        <v>0.45566957500304905</v>
      </c>
      <c r="L13" s="664">
        <v>156</v>
      </c>
      <c r="M13" s="700">
        <v>0.43820224719101125</v>
      </c>
    </row>
    <row r="14" spans="1:13" ht="14.4" customHeight="1" x14ac:dyDescent="0.3">
      <c r="A14" s="716" t="s">
        <v>4632</v>
      </c>
      <c r="B14" s="709">
        <v>399593.56000000006</v>
      </c>
      <c r="C14" s="661">
        <v>1</v>
      </c>
      <c r="D14" s="720">
        <v>245</v>
      </c>
      <c r="E14" s="723" t="s">
        <v>4632</v>
      </c>
      <c r="F14" s="709">
        <v>172956.13</v>
      </c>
      <c r="G14" s="677">
        <v>0.43283012368868001</v>
      </c>
      <c r="H14" s="664">
        <v>114</v>
      </c>
      <c r="I14" s="700">
        <v>0.46530612244897956</v>
      </c>
      <c r="J14" s="726">
        <v>226637.43000000005</v>
      </c>
      <c r="K14" s="677">
        <v>0.56716987631131999</v>
      </c>
      <c r="L14" s="664">
        <v>131</v>
      </c>
      <c r="M14" s="700">
        <v>0.53469387755102038</v>
      </c>
    </row>
    <row r="15" spans="1:13" ht="14.4" customHeight="1" x14ac:dyDescent="0.3">
      <c r="A15" s="716" t="s">
        <v>4633</v>
      </c>
      <c r="B15" s="709">
        <v>753.7</v>
      </c>
      <c r="C15" s="661">
        <v>1</v>
      </c>
      <c r="D15" s="720">
        <v>3</v>
      </c>
      <c r="E15" s="723" t="s">
        <v>4633</v>
      </c>
      <c r="F15" s="709"/>
      <c r="G15" s="677">
        <v>0</v>
      </c>
      <c r="H15" s="664"/>
      <c r="I15" s="700">
        <v>0</v>
      </c>
      <c r="J15" s="726">
        <v>753.7</v>
      </c>
      <c r="K15" s="677">
        <v>1</v>
      </c>
      <c r="L15" s="664">
        <v>3</v>
      </c>
      <c r="M15" s="700">
        <v>1</v>
      </c>
    </row>
    <row r="16" spans="1:13" ht="14.4" customHeight="1" x14ac:dyDescent="0.3">
      <c r="A16" s="716" t="s">
        <v>4634</v>
      </c>
      <c r="B16" s="709">
        <v>225794.88000000003</v>
      </c>
      <c r="C16" s="661">
        <v>1</v>
      </c>
      <c r="D16" s="720">
        <v>134</v>
      </c>
      <c r="E16" s="723" t="s">
        <v>4634</v>
      </c>
      <c r="F16" s="709">
        <v>185955.44000000003</v>
      </c>
      <c r="G16" s="677">
        <v>0.82355915244845235</v>
      </c>
      <c r="H16" s="664">
        <v>101</v>
      </c>
      <c r="I16" s="700">
        <v>0.75373134328358204</v>
      </c>
      <c r="J16" s="726">
        <v>39839.44000000001</v>
      </c>
      <c r="K16" s="677">
        <v>0.17644084755154768</v>
      </c>
      <c r="L16" s="664">
        <v>33</v>
      </c>
      <c r="M16" s="700">
        <v>0.2462686567164179</v>
      </c>
    </row>
    <row r="17" spans="1:13" ht="14.4" customHeight="1" x14ac:dyDescent="0.3">
      <c r="A17" s="716" t="s">
        <v>4635</v>
      </c>
      <c r="B17" s="709">
        <v>354490.85</v>
      </c>
      <c r="C17" s="661">
        <v>1</v>
      </c>
      <c r="D17" s="720">
        <v>275</v>
      </c>
      <c r="E17" s="723" t="s">
        <v>4635</v>
      </c>
      <c r="F17" s="709">
        <v>184534.63999999998</v>
      </c>
      <c r="G17" s="677">
        <v>0.52056249124624798</v>
      </c>
      <c r="H17" s="664">
        <v>148</v>
      </c>
      <c r="I17" s="700">
        <v>0.53818181818181821</v>
      </c>
      <c r="J17" s="726">
        <v>169956.20999999996</v>
      </c>
      <c r="K17" s="677">
        <v>0.47943750875375196</v>
      </c>
      <c r="L17" s="664">
        <v>127</v>
      </c>
      <c r="M17" s="700">
        <v>0.46181818181818179</v>
      </c>
    </row>
    <row r="18" spans="1:13" ht="14.4" customHeight="1" x14ac:dyDescent="0.3">
      <c r="A18" s="716" t="s">
        <v>4636</v>
      </c>
      <c r="B18" s="709">
        <v>957004.87999999989</v>
      </c>
      <c r="C18" s="661">
        <v>1</v>
      </c>
      <c r="D18" s="720">
        <v>560</v>
      </c>
      <c r="E18" s="723" t="s">
        <v>4636</v>
      </c>
      <c r="F18" s="709">
        <v>598971.41999999993</v>
      </c>
      <c r="G18" s="677">
        <v>0.62588125987403531</v>
      </c>
      <c r="H18" s="664">
        <v>351</v>
      </c>
      <c r="I18" s="700">
        <v>0.62678571428571428</v>
      </c>
      <c r="J18" s="726">
        <v>358033.45999999996</v>
      </c>
      <c r="K18" s="677">
        <v>0.37411874012596469</v>
      </c>
      <c r="L18" s="664">
        <v>209</v>
      </c>
      <c r="M18" s="700">
        <v>0.37321428571428572</v>
      </c>
    </row>
    <row r="19" spans="1:13" ht="14.4" customHeight="1" x14ac:dyDescent="0.3">
      <c r="A19" s="716" t="s">
        <v>4637</v>
      </c>
      <c r="B19" s="709">
        <v>729638.84000000008</v>
      </c>
      <c r="C19" s="661">
        <v>1</v>
      </c>
      <c r="D19" s="720">
        <v>393</v>
      </c>
      <c r="E19" s="723" t="s">
        <v>4637</v>
      </c>
      <c r="F19" s="709">
        <v>521001.56000000006</v>
      </c>
      <c r="G19" s="677">
        <v>0.71405403802242762</v>
      </c>
      <c r="H19" s="664">
        <v>262</v>
      </c>
      <c r="I19" s="700">
        <v>0.66666666666666663</v>
      </c>
      <c r="J19" s="726">
        <v>208637.27999999997</v>
      </c>
      <c r="K19" s="677">
        <v>0.28594596197757227</v>
      </c>
      <c r="L19" s="664">
        <v>131</v>
      </c>
      <c r="M19" s="700">
        <v>0.33333333333333331</v>
      </c>
    </row>
    <row r="20" spans="1:13" ht="14.4" customHeight="1" x14ac:dyDescent="0.3">
      <c r="A20" s="716" t="s">
        <v>4638</v>
      </c>
      <c r="B20" s="709">
        <v>905276.91999999993</v>
      </c>
      <c r="C20" s="661">
        <v>1</v>
      </c>
      <c r="D20" s="720">
        <v>619</v>
      </c>
      <c r="E20" s="723" t="s">
        <v>4638</v>
      </c>
      <c r="F20" s="709">
        <v>630838.91999999993</v>
      </c>
      <c r="G20" s="677">
        <v>0.69684635282649199</v>
      </c>
      <c r="H20" s="664">
        <v>367</v>
      </c>
      <c r="I20" s="700">
        <v>0.59289176090468498</v>
      </c>
      <c r="J20" s="726">
        <v>274438.00000000006</v>
      </c>
      <c r="K20" s="677">
        <v>0.30315364717350807</v>
      </c>
      <c r="L20" s="664">
        <v>252</v>
      </c>
      <c r="M20" s="700">
        <v>0.40710823909531502</v>
      </c>
    </row>
    <row r="21" spans="1:13" ht="14.4" customHeight="1" x14ac:dyDescent="0.3">
      <c r="A21" s="716" t="s">
        <v>4639</v>
      </c>
      <c r="B21" s="709">
        <v>1295832.0999999999</v>
      </c>
      <c r="C21" s="661">
        <v>1</v>
      </c>
      <c r="D21" s="720">
        <v>782</v>
      </c>
      <c r="E21" s="723" t="s">
        <v>4639</v>
      </c>
      <c r="F21" s="709">
        <v>1015653.7699999998</v>
      </c>
      <c r="G21" s="677">
        <v>0.78378500578894439</v>
      </c>
      <c r="H21" s="664">
        <v>475</v>
      </c>
      <c r="I21" s="700">
        <v>0.60741687979539638</v>
      </c>
      <c r="J21" s="726">
        <v>280178.33000000013</v>
      </c>
      <c r="K21" s="677">
        <v>0.21621499421105572</v>
      </c>
      <c r="L21" s="664">
        <v>307</v>
      </c>
      <c r="M21" s="700">
        <v>0.39258312020460356</v>
      </c>
    </row>
    <row r="22" spans="1:13" ht="14.4" customHeight="1" x14ac:dyDescent="0.3">
      <c r="A22" s="716" t="s">
        <v>4640</v>
      </c>
      <c r="B22" s="709">
        <v>1286241.68</v>
      </c>
      <c r="C22" s="661">
        <v>1</v>
      </c>
      <c r="D22" s="720">
        <v>313</v>
      </c>
      <c r="E22" s="723" t="s">
        <v>4640</v>
      </c>
      <c r="F22" s="709">
        <v>772677.9</v>
      </c>
      <c r="G22" s="677">
        <v>0.60072528515791845</v>
      </c>
      <c r="H22" s="664">
        <v>149</v>
      </c>
      <c r="I22" s="700">
        <v>0.47603833865814699</v>
      </c>
      <c r="J22" s="726">
        <v>513563.77999999997</v>
      </c>
      <c r="K22" s="677">
        <v>0.3992747148420816</v>
      </c>
      <c r="L22" s="664">
        <v>164</v>
      </c>
      <c r="M22" s="700">
        <v>0.52396166134185307</v>
      </c>
    </row>
    <row r="23" spans="1:13" ht="14.4" customHeight="1" x14ac:dyDescent="0.3">
      <c r="A23" s="716" t="s">
        <v>4641</v>
      </c>
      <c r="B23" s="709">
        <v>624648.25999999989</v>
      </c>
      <c r="C23" s="661">
        <v>1</v>
      </c>
      <c r="D23" s="720">
        <v>462</v>
      </c>
      <c r="E23" s="723" t="s">
        <v>4641</v>
      </c>
      <c r="F23" s="709">
        <v>497798.6399999999</v>
      </c>
      <c r="G23" s="677">
        <v>0.79692632138285313</v>
      </c>
      <c r="H23" s="664">
        <v>303</v>
      </c>
      <c r="I23" s="700">
        <v>0.6558441558441559</v>
      </c>
      <c r="J23" s="726">
        <v>126849.61999999998</v>
      </c>
      <c r="K23" s="677">
        <v>0.20307367861714687</v>
      </c>
      <c r="L23" s="664">
        <v>159</v>
      </c>
      <c r="M23" s="700">
        <v>0.34415584415584416</v>
      </c>
    </row>
    <row r="24" spans="1:13" ht="14.4" customHeight="1" x14ac:dyDescent="0.3">
      <c r="A24" s="716" t="s">
        <v>4642</v>
      </c>
      <c r="B24" s="709">
        <v>736207.68000000017</v>
      </c>
      <c r="C24" s="661">
        <v>1</v>
      </c>
      <c r="D24" s="720">
        <v>711</v>
      </c>
      <c r="E24" s="723" t="s">
        <v>4642</v>
      </c>
      <c r="F24" s="709">
        <v>502615.11000000028</v>
      </c>
      <c r="G24" s="677">
        <v>0.68270832219517208</v>
      </c>
      <c r="H24" s="664">
        <v>409</v>
      </c>
      <c r="I24" s="700">
        <v>0.57524613220815757</v>
      </c>
      <c r="J24" s="726">
        <v>233592.56999999995</v>
      </c>
      <c r="K24" s="677">
        <v>0.31729167780482798</v>
      </c>
      <c r="L24" s="664">
        <v>302</v>
      </c>
      <c r="M24" s="700">
        <v>0.42475386779184249</v>
      </c>
    </row>
    <row r="25" spans="1:13" ht="14.4" customHeight="1" x14ac:dyDescent="0.3">
      <c r="A25" s="716" t="s">
        <v>4643</v>
      </c>
      <c r="B25" s="709">
        <v>762647.41</v>
      </c>
      <c r="C25" s="661">
        <v>1</v>
      </c>
      <c r="D25" s="720">
        <v>296</v>
      </c>
      <c r="E25" s="723" t="s">
        <v>4643</v>
      </c>
      <c r="F25" s="709">
        <v>620947.44000000006</v>
      </c>
      <c r="G25" s="677">
        <v>0.81419989349993338</v>
      </c>
      <c r="H25" s="664">
        <v>192</v>
      </c>
      <c r="I25" s="700">
        <v>0.64864864864864868</v>
      </c>
      <c r="J25" s="726">
        <v>141699.96999999997</v>
      </c>
      <c r="K25" s="677">
        <v>0.18580010650006662</v>
      </c>
      <c r="L25" s="664">
        <v>104</v>
      </c>
      <c r="M25" s="700">
        <v>0.35135135135135137</v>
      </c>
    </row>
    <row r="26" spans="1:13" ht="14.4" customHeight="1" x14ac:dyDescent="0.3">
      <c r="A26" s="716" t="s">
        <v>4644</v>
      </c>
      <c r="B26" s="709">
        <v>696578.81000000017</v>
      </c>
      <c r="C26" s="661">
        <v>1</v>
      </c>
      <c r="D26" s="720">
        <v>320</v>
      </c>
      <c r="E26" s="723" t="s">
        <v>4644</v>
      </c>
      <c r="F26" s="709">
        <v>478717.74000000011</v>
      </c>
      <c r="G26" s="677">
        <v>0.68724131875329364</v>
      </c>
      <c r="H26" s="664">
        <v>169</v>
      </c>
      <c r="I26" s="700">
        <v>0.52812499999999996</v>
      </c>
      <c r="J26" s="726">
        <v>217861.07000000004</v>
      </c>
      <c r="K26" s="677">
        <v>0.3127586812467063</v>
      </c>
      <c r="L26" s="664">
        <v>151</v>
      </c>
      <c r="M26" s="700">
        <v>0.47187499999999999</v>
      </c>
    </row>
    <row r="27" spans="1:13" ht="14.4" customHeight="1" x14ac:dyDescent="0.3">
      <c r="A27" s="716" t="s">
        <v>4645</v>
      </c>
      <c r="B27" s="709">
        <v>138216.37000000002</v>
      </c>
      <c r="C27" s="661">
        <v>1</v>
      </c>
      <c r="D27" s="720">
        <v>172</v>
      </c>
      <c r="E27" s="723" t="s">
        <v>4645</v>
      </c>
      <c r="F27" s="709">
        <v>100372.29000000001</v>
      </c>
      <c r="G27" s="677">
        <v>0.72619683182245343</v>
      </c>
      <c r="H27" s="664">
        <v>109</v>
      </c>
      <c r="I27" s="700">
        <v>0.63372093023255816</v>
      </c>
      <c r="J27" s="726">
        <v>37844.080000000009</v>
      </c>
      <c r="K27" s="677">
        <v>0.27380316817754657</v>
      </c>
      <c r="L27" s="664">
        <v>63</v>
      </c>
      <c r="M27" s="700">
        <v>0.36627906976744184</v>
      </c>
    </row>
    <row r="28" spans="1:13" ht="14.4" customHeight="1" x14ac:dyDescent="0.3">
      <c r="A28" s="716" t="s">
        <v>4646</v>
      </c>
      <c r="B28" s="709">
        <v>475037.33999999997</v>
      </c>
      <c r="C28" s="661">
        <v>1</v>
      </c>
      <c r="D28" s="720">
        <v>309</v>
      </c>
      <c r="E28" s="723" t="s">
        <v>4646</v>
      </c>
      <c r="F28" s="709">
        <v>357047.82999999996</v>
      </c>
      <c r="G28" s="677">
        <v>0.7516205568177019</v>
      </c>
      <c r="H28" s="664">
        <v>184</v>
      </c>
      <c r="I28" s="700">
        <v>0.59546925566343045</v>
      </c>
      <c r="J28" s="726">
        <v>117989.51000000001</v>
      </c>
      <c r="K28" s="677">
        <v>0.2483794431822981</v>
      </c>
      <c r="L28" s="664">
        <v>125</v>
      </c>
      <c r="M28" s="700">
        <v>0.4045307443365696</v>
      </c>
    </row>
    <row r="29" spans="1:13" ht="14.4" customHeight="1" x14ac:dyDescent="0.3">
      <c r="A29" s="716" t="s">
        <v>4647</v>
      </c>
      <c r="B29" s="709">
        <v>386547.62</v>
      </c>
      <c r="C29" s="661">
        <v>1</v>
      </c>
      <c r="D29" s="720">
        <v>268</v>
      </c>
      <c r="E29" s="723" t="s">
        <v>4647</v>
      </c>
      <c r="F29" s="709">
        <v>284068.45999999996</v>
      </c>
      <c r="G29" s="677">
        <v>0.73488606656018207</v>
      </c>
      <c r="H29" s="664">
        <v>147</v>
      </c>
      <c r="I29" s="700">
        <v>0.54850746268656714</v>
      </c>
      <c r="J29" s="726">
        <v>102479.16</v>
      </c>
      <c r="K29" s="677">
        <v>0.26511393343981787</v>
      </c>
      <c r="L29" s="664">
        <v>121</v>
      </c>
      <c r="M29" s="700">
        <v>0.45149253731343286</v>
      </c>
    </row>
    <row r="30" spans="1:13" ht="14.4" customHeight="1" x14ac:dyDescent="0.3">
      <c r="A30" s="716" t="s">
        <v>4648</v>
      </c>
      <c r="B30" s="709">
        <v>152206.79999999999</v>
      </c>
      <c r="C30" s="661">
        <v>1</v>
      </c>
      <c r="D30" s="720">
        <v>138</v>
      </c>
      <c r="E30" s="723" t="s">
        <v>4648</v>
      </c>
      <c r="F30" s="709">
        <v>111121.81</v>
      </c>
      <c r="G30" s="677">
        <v>0.73007125831434605</v>
      </c>
      <c r="H30" s="664">
        <v>72</v>
      </c>
      <c r="I30" s="700">
        <v>0.52173913043478259</v>
      </c>
      <c r="J30" s="726">
        <v>41084.99</v>
      </c>
      <c r="K30" s="677">
        <v>0.26992874168565401</v>
      </c>
      <c r="L30" s="664">
        <v>66</v>
      </c>
      <c r="M30" s="700">
        <v>0.47826086956521741</v>
      </c>
    </row>
    <row r="31" spans="1:13" ht="14.4" customHeight="1" x14ac:dyDescent="0.3">
      <c r="A31" s="716" t="s">
        <v>4649</v>
      </c>
      <c r="B31" s="709">
        <v>2019176.9500000002</v>
      </c>
      <c r="C31" s="661">
        <v>1</v>
      </c>
      <c r="D31" s="720">
        <v>426</v>
      </c>
      <c r="E31" s="723" t="s">
        <v>4649</v>
      </c>
      <c r="F31" s="709">
        <v>1767607.83</v>
      </c>
      <c r="G31" s="677">
        <v>0.87541006745347405</v>
      </c>
      <c r="H31" s="664">
        <v>321</v>
      </c>
      <c r="I31" s="700">
        <v>0.75352112676056338</v>
      </c>
      <c r="J31" s="726">
        <v>251569.12</v>
      </c>
      <c r="K31" s="677">
        <v>0.12458993254652594</v>
      </c>
      <c r="L31" s="664">
        <v>105</v>
      </c>
      <c r="M31" s="700">
        <v>0.24647887323943662</v>
      </c>
    </row>
    <row r="32" spans="1:13" ht="14.4" customHeight="1" x14ac:dyDescent="0.3">
      <c r="A32" s="716" t="s">
        <v>4650</v>
      </c>
      <c r="B32" s="709">
        <v>198353.04999999996</v>
      </c>
      <c r="C32" s="661">
        <v>1</v>
      </c>
      <c r="D32" s="720">
        <v>81</v>
      </c>
      <c r="E32" s="723" t="s">
        <v>4650</v>
      </c>
      <c r="F32" s="709">
        <v>172584.42999999996</v>
      </c>
      <c r="G32" s="677">
        <v>0.87008709974462206</v>
      </c>
      <c r="H32" s="664">
        <v>59</v>
      </c>
      <c r="I32" s="700">
        <v>0.72839506172839508</v>
      </c>
      <c r="J32" s="726">
        <v>25768.62</v>
      </c>
      <c r="K32" s="677">
        <v>0.12991290025537799</v>
      </c>
      <c r="L32" s="664">
        <v>22</v>
      </c>
      <c r="M32" s="700">
        <v>0.27160493827160492</v>
      </c>
    </row>
    <row r="33" spans="1:13" ht="14.4" customHeight="1" x14ac:dyDescent="0.3">
      <c r="A33" s="716" t="s">
        <v>4651</v>
      </c>
      <c r="B33" s="709">
        <v>3679.85</v>
      </c>
      <c r="C33" s="661">
        <v>1</v>
      </c>
      <c r="D33" s="720">
        <v>1</v>
      </c>
      <c r="E33" s="723" t="s">
        <v>4651</v>
      </c>
      <c r="F33" s="709"/>
      <c r="G33" s="677">
        <v>0</v>
      </c>
      <c r="H33" s="664"/>
      <c r="I33" s="700">
        <v>0</v>
      </c>
      <c r="J33" s="726">
        <v>3679.85</v>
      </c>
      <c r="K33" s="677">
        <v>1</v>
      </c>
      <c r="L33" s="664">
        <v>1</v>
      </c>
      <c r="M33" s="700">
        <v>1</v>
      </c>
    </row>
    <row r="34" spans="1:13" ht="14.4" customHeight="1" x14ac:dyDescent="0.3">
      <c r="A34" s="716" t="s">
        <v>4652</v>
      </c>
      <c r="B34" s="709">
        <v>29980.539999999994</v>
      </c>
      <c r="C34" s="661">
        <v>1</v>
      </c>
      <c r="D34" s="720">
        <v>41</v>
      </c>
      <c r="E34" s="723" t="s">
        <v>4652</v>
      </c>
      <c r="F34" s="709">
        <v>17178.299999999996</v>
      </c>
      <c r="G34" s="677">
        <v>0.5729816741126077</v>
      </c>
      <c r="H34" s="664">
        <v>24</v>
      </c>
      <c r="I34" s="700">
        <v>0.58536585365853655</v>
      </c>
      <c r="J34" s="726">
        <v>12802.24</v>
      </c>
      <c r="K34" s="677">
        <v>0.42701832588739236</v>
      </c>
      <c r="L34" s="664">
        <v>17</v>
      </c>
      <c r="M34" s="700">
        <v>0.41463414634146339</v>
      </c>
    </row>
    <row r="35" spans="1:13" ht="14.4" customHeight="1" thickBot="1" x14ac:dyDescent="0.35">
      <c r="A35" s="717" t="s">
        <v>4653</v>
      </c>
      <c r="B35" s="710">
        <v>68183.73</v>
      </c>
      <c r="C35" s="667">
        <v>1</v>
      </c>
      <c r="D35" s="721">
        <v>20</v>
      </c>
      <c r="E35" s="724" t="s">
        <v>4653</v>
      </c>
      <c r="F35" s="710">
        <v>7884.2300000000005</v>
      </c>
      <c r="G35" s="678">
        <v>0.11563213100837987</v>
      </c>
      <c r="H35" s="670">
        <v>13</v>
      </c>
      <c r="I35" s="701">
        <v>0.65</v>
      </c>
      <c r="J35" s="727">
        <v>60299.5</v>
      </c>
      <c r="K35" s="678">
        <v>0.88436786899162023</v>
      </c>
      <c r="L35" s="670">
        <v>7</v>
      </c>
      <c r="M35" s="701">
        <v>0.35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4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6850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18721227.220000073</v>
      </c>
      <c r="N3" s="70">
        <f>SUBTOTAL(9,N7:N1048576)</f>
        <v>20596</v>
      </c>
      <c r="O3" s="70">
        <f>SUBTOTAL(9,O7:O1048576)</f>
        <v>9303</v>
      </c>
      <c r="P3" s="70">
        <f>SUBTOTAL(9,P7:P1048576)</f>
        <v>13091884.940000035</v>
      </c>
      <c r="Q3" s="71">
        <f>IF(M3=0,0,P3/M3)</f>
        <v>0.69930698378650324</v>
      </c>
      <c r="R3" s="70">
        <f>SUBTOTAL(9,R7:R1048576)</f>
        <v>12510</v>
      </c>
      <c r="S3" s="71">
        <f>IF(N3=0,0,R3/N3)</f>
        <v>0.60739949504758206</v>
      </c>
      <c r="T3" s="70">
        <f>SUBTOTAL(9,T7:T1048576)</f>
        <v>5573</v>
      </c>
      <c r="U3" s="72">
        <f>IF(O3=0,0,T3/O3)</f>
        <v>0.59905406858002797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32</v>
      </c>
      <c r="B7" s="734" t="s">
        <v>587</v>
      </c>
      <c r="C7" s="734">
        <v>89301321</v>
      </c>
      <c r="D7" s="735" t="s">
        <v>6846</v>
      </c>
      <c r="E7" s="736" t="s">
        <v>4623</v>
      </c>
      <c r="F7" s="734" t="s">
        <v>4612</v>
      </c>
      <c r="G7" s="734" t="s">
        <v>4654</v>
      </c>
      <c r="H7" s="734" t="s">
        <v>588</v>
      </c>
      <c r="I7" s="734" t="s">
        <v>1711</v>
      </c>
      <c r="J7" s="734" t="s">
        <v>1712</v>
      </c>
      <c r="K7" s="734" t="s">
        <v>1685</v>
      </c>
      <c r="L7" s="737">
        <v>275.23</v>
      </c>
      <c r="M7" s="737">
        <v>550.46</v>
      </c>
      <c r="N7" s="734">
        <v>2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32</v>
      </c>
      <c r="B8" s="661" t="s">
        <v>587</v>
      </c>
      <c r="C8" s="661">
        <v>89301321</v>
      </c>
      <c r="D8" s="740" t="s">
        <v>6846</v>
      </c>
      <c r="E8" s="741" t="s">
        <v>4623</v>
      </c>
      <c r="F8" s="661" t="s">
        <v>4612</v>
      </c>
      <c r="G8" s="661" t="s">
        <v>4655</v>
      </c>
      <c r="H8" s="661" t="s">
        <v>588</v>
      </c>
      <c r="I8" s="661" t="s">
        <v>1268</v>
      </c>
      <c r="J8" s="661" t="s">
        <v>1269</v>
      </c>
      <c r="K8" s="661" t="s">
        <v>1270</v>
      </c>
      <c r="L8" s="662">
        <v>89.6</v>
      </c>
      <c r="M8" s="662">
        <v>89.6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32</v>
      </c>
      <c r="B9" s="661" t="s">
        <v>587</v>
      </c>
      <c r="C9" s="661">
        <v>89301321</v>
      </c>
      <c r="D9" s="740" t="s">
        <v>6846</v>
      </c>
      <c r="E9" s="741" t="s">
        <v>4623</v>
      </c>
      <c r="F9" s="661" t="s">
        <v>4612</v>
      </c>
      <c r="G9" s="661" t="s">
        <v>4655</v>
      </c>
      <c r="H9" s="661" t="s">
        <v>588</v>
      </c>
      <c r="I9" s="661" t="s">
        <v>757</v>
      </c>
      <c r="J9" s="661" t="s">
        <v>4656</v>
      </c>
      <c r="K9" s="661" t="s">
        <v>4657</v>
      </c>
      <c r="L9" s="662">
        <v>44.8</v>
      </c>
      <c r="M9" s="662">
        <v>44.8</v>
      </c>
      <c r="N9" s="661">
        <v>1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32</v>
      </c>
      <c r="B10" s="661" t="s">
        <v>587</v>
      </c>
      <c r="C10" s="661">
        <v>89301321</v>
      </c>
      <c r="D10" s="740" t="s">
        <v>6846</v>
      </c>
      <c r="E10" s="741" t="s">
        <v>4623</v>
      </c>
      <c r="F10" s="661" t="s">
        <v>4612</v>
      </c>
      <c r="G10" s="661" t="s">
        <v>4655</v>
      </c>
      <c r="H10" s="661" t="s">
        <v>588</v>
      </c>
      <c r="I10" s="661" t="s">
        <v>4658</v>
      </c>
      <c r="J10" s="661" t="s">
        <v>4656</v>
      </c>
      <c r="K10" s="661" t="s">
        <v>4657</v>
      </c>
      <c r="L10" s="662">
        <v>44.8</v>
      </c>
      <c r="M10" s="662">
        <v>44.8</v>
      </c>
      <c r="N10" s="661">
        <v>1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32</v>
      </c>
      <c r="B11" s="661" t="s">
        <v>587</v>
      </c>
      <c r="C11" s="661">
        <v>89301321</v>
      </c>
      <c r="D11" s="740" t="s">
        <v>6846</v>
      </c>
      <c r="E11" s="741" t="s">
        <v>4623</v>
      </c>
      <c r="F11" s="661" t="s">
        <v>4612</v>
      </c>
      <c r="G11" s="661" t="s">
        <v>4659</v>
      </c>
      <c r="H11" s="661" t="s">
        <v>588</v>
      </c>
      <c r="I11" s="661" t="s">
        <v>3105</v>
      </c>
      <c r="J11" s="661" t="s">
        <v>3106</v>
      </c>
      <c r="K11" s="661" t="s">
        <v>4660</v>
      </c>
      <c r="L11" s="662">
        <v>67.040000000000006</v>
      </c>
      <c r="M11" s="662">
        <v>67.040000000000006</v>
      </c>
      <c r="N11" s="661">
        <v>1</v>
      </c>
      <c r="O11" s="742">
        <v>0.5</v>
      </c>
      <c r="P11" s="662">
        <v>67.040000000000006</v>
      </c>
      <c r="Q11" s="677">
        <v>1</v>
      </c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32</v>
      </c>
      <c r="B12" s="661" t="s">
        <v>587</v>
      </c>
      <c r="C12" s="661">
        <v>89301321</v>
      </c>
      <c r="D12" s="740" t="s">
        <v>6846</v>
      </c>
      <c r="E12" s="741" t="s">
        <v>4623</v>
      </c>
      <c r="F12" s="661" t="s">
        <v>4612</v>
      </c>
      <c r="G12" s="661" t="s">
        <v>4661</v>
      </c>
      <c r="H12" s="661" t="s">
        <v>588</v>
      </c>
      <c r="I12" s="661" t="s">
        <v>4662</v>
      </c>
      <c r="J12" s="661" t="s">
        <v>4663</v>
      </c>
      <c r="K12" s="661" t="s">
        <v>1146</v>
      </c>
      <c r="L12" s="662">
        <v>126.1</v>
      </c>
      <c r="M12" s="662">
        <v>126.1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32</v>
      </c>
      <c r="B13" s="661" t="s">
        <v>587</v>
      </c>
      <c r="C13" s="661">
        <v>89301321</v>
      </c>
      <c r="D13" s="740" t="s">
        <v>6846</v>
      </c>
      <c r="E13" s="741" t="s">
        <v>4623</v>
      </c>
      <c r="F13" s="661" t="s">
        <v>4612</v>
      </c>
      <c r="G13" s="661" t="s">
        <v>4664</v>
      </c>
      <c r="H13" s="661" t="s">
        <v>2441</v>
      </c>
      <c r="I13" s="661" t="s">
        <v>3042</v>
      </c>
      <c r="J13" s="661" t="s">
        <v>3043</v>
      </c>
      <c r="K13" s="661" t="s">
        <v>4451</v>
      </c>
      <c r="L13" s="662">
        <v>178.27</v>
      </c>
      <c r="M13" s="662">
        <v>534.81000000000006</v>
      </c>
      <c r="N13" s="661">
        <v>3</v>
      </c>
      <c r="O13" s="742">
        <v>1.5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32</v>
      </c>
      <c r="B14" s="661" t="s">
        <v>587</v>
      </c>
      <c r="C14" s="661">
        <v>89301321</v>
      </c>
      <c r="D14" s="740" t="s">
        <v>6846</v>
      </c>
      <c r="E14" s="741" t="s">
        <v>4623</v>
      </c>
      <c r="F14" s="661" t="s">
        <v>4612</v>
      </c>
      <c r="G14" s="661" t="s">
        <v>4664</v>
      </c>
      <c r="H14" s="661" t="s">
        <v>2441</v>
      </c>
      <c r="I14" s="661" t="s">
        <v>3042</v>
      </c>
      <c r="J14" s="661" t="s">
        <v>3043</v>
      </c>
      <c r="K14" s="661" t="s">
        <v>4451</v>
      </c>
      <c r="L14" s="662">
        <v>184.22</v>
      </c>
      <c r="M14" s="662">
        <v>184.22</v>
      </c>
      <c r="N14" s="661">
        <v>1</v>
      </c>
      <c r="O14" s="742">
        <v>0.5</v>
      </c>
      <c r="P14" s="662">
        <v>184.22</v>
      </c>
      <c r="Q14" s="677">
        <v>1</v>
      </c>
      <c r="R14" s="661">
        <v>1</v>
      </c>
      <c r="S14" s="677">
        <v>1</v>
      </c>
      <c r="T14" s="742">
        <v>0.5</v>
      </c>
      <c r="U14" s="700">
        <v>1</v>
      </c>
    </row>
    <row r="15" spans="1:21" ht="14.4" customHeight="1" x14ac:dyDescent="0.3">
      <c r="A15" s="660">
        <v>32</v>
      </c>
      <c r="B15" s="661" t="s">
        <v>587</v>
      </c>
      <c r="C15" s="661">
        <v>89301321</v>
      </c>
      <c r="D15" s="740" t="s">
        <v>6846</v>
      </c>
      <c r="E15" s="741" t="s">
        <v>4623</v>
      </c>
      <c r="F15" s="661" t="s">
        <v>4612</v>
      </c>
      <c r="G15" s="661" t="s">
        <v>4665</v>
      </c>
      <c r="H15" s="661" t="s">
        <v>2441</v>
      </c>
      <c r="I15" s="661" t="s">
        <v>2568</v>
      </c>
      <c r="J15" s="661" t="s">
        <v>2453</v>
      </c>
      <c r="K15" s="661" t="s">
        <v>1229</v>
      </c>
      <c r="L15" s="662">
        <v>118.82</v>
      </c>
      <c r="M15" s="662">
        <v>118.82</v>
      </c>
      <c r="N15" s="661">
        <v>1</v>
      </c>
      <c r="O15" s="742">
        <v>0.5</v>
      </c>
      <c r="P15" s="662">
        <v>118.82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32</v>
      </c>
      <c r="B16" s="661" t="s">
        <v>587</v>
      </c>
      <c r="C16" s="661">
        <v>89301321</v>
      </c>
      <c r="D16" s="740" t="s">
        <v>6846</v>
      </c>
      <c r="E16" s="741" t="s">
        <v>4623</v>
      </c>
      <c r="F16" s="661" t="s">
        <v>4612</v>
      </c>
      <c r="G16" s="661" t="s">
        <v>4666</v>
      </c>
      <c r="H16" s="661" t="s">
        <v>588</v>
      </c>
      <c r="I16" s="661" t="s">
        <v>1786</v>
      </c>
      <c r="J16" s="661" t="s">
        <v>1787</v>
      </c>
      <c r="K16" s="661" t="s">
        <v>1788</v>
      </c>
      <c r="L16" s="662">
        <v>1017.5</v>
      </c>
      <c r="M16" s="662">
        <v>1017.5</v>
      </c>
      <c r="N16" s="661">
        <v>1</v>
      </c>
      <c r="O16" s="742">
        <v>0.5</v>
      </c>
      <c r="P16" s="662">
        <v>1017.5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32</v>
      </c>
      <c r="B17" s="661" t="s">
        <v>587</v>
      </c>
      <c r="C17" s="661">
        <v>89301321</v>
      </c>
      <c r="D17" s="740" t="s">
        <v>6846</v>
      </c>
      <c r="E17" s="741" t="s">
        <v>4623</v>
      </c>
      <c r="F17" s="661" t="s">
        <v>4612</v>
      </c>
      <c r="G17" s="661" t="s">
        <v>4667</v>
      </c>
      <c r="H17" s="661" t="s">
        <v>588</v>
      </c>
      <c r="I17" s="661" t="s">
        <v>4668</v>
      </c>
      <c r="J17" s="661" t="s">
        <v>4669</v>
      </c>
      <c r="K17" s="661" t="s">
        <v>4670</v>
      </c>
      <c r="L17" s="662">
        <v>1520.33</v>
      </c>
      <c r="M17" s="662">
        <v>1520.33</v>
      </c>
      <c r="N17" s="661">
        <v>1</v>
      </c>
      <c r="O17" s="742">
        <v>1</v>
      </c>
      <c r="P17" s="662">
        <v>1520.33</v>
      </c>
      <c r="Q17" s="677">
        <v>1</v>
      </c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32</v>
      </c>
      <c r="B18" s="661" t="s">
        <v>587</v>
      </c>
      <c r="C18" s="661">
        <v>89301321</v>
      </c>
      <c r="D18" s="740" t="s">
        <v>6846</v>
      </c>
      <c r="E18" s="741" t="s">
        <v>4623</v>
      </c>
      <c r="F18" s="661" t="s">
        <v>4612</v>
      </c>
      <c r="G18" s="661" t="s">
        <v>4671</v>
      </c>
      <c r="H18" s="661" t="s">
        <v>2441</v>
      </c>
      <c r="I18" s="661" t="s">
        <v>4672</v>
      </c>
      <c r="J18" s="661" t="s">
        <v>3133</v>
      </c>
      <c r="K18" s="661" t="s">
        <v>4673</v>
      </c>
      <c r="L18" s="662">
        <v>782.22</v>
      </c>
      <c r="M18" s="662">
        <v>1564.44</v>
      </c>
      <c r="N18" s="661">
        <v>2</v>
      </c>
      <c r="O18" s="742">
        <v>1</v>
      </c>
      <c r="P18" s="662">
        <v>782.22</v>
      </c>
      <c r="Q18" s="677">
        <v>0.5</v>
      </c>
      <c r="R18" s="661">
        <v>1</v>
      </c>
      <c r="S18" s="677">
        <v>0.5</v>
      </c>
      <c r="T18" s="742">
        <v>0.5</v>
      </c>
      <c r="U18" s="700">
        <v>0.5</v>
      </c>
    </row>
    <row r="19" spans="1:21" ht="14.4" customHeight="1" x14ac:dyDescent="0.3">
      <c r="A19" s="660">
        <v>32</v>
      </c>
      <c r="B19" s="661" t="s">
        <v>587</v>
      </c>
      <c r="C19" s="661">
        <v>89301321</v>
      </c>
      <c r="D19" s="740" t="s">
        <v>6846</v>
      </c>
      <c r="E19" s="741" t="s">
        <v>4623</v>
      </c>
      <c r="F19" s="661" t="s">
        <v>4612</v>
      </c>
      <c r="G19" s="661" t="s">
        <v>4674</v>
      </c>
      <c r="H19" s="661" t="s">
        <v>588</v>
      </c>
      <c r="I19" s="661" t="s">
        <v>1035</v>
      </c>
      <c r="J19" s="661" t="s">
        <v>1036</v>
      </c>
      <c r="K19" s="661" t="s">
        <v>4675</v>
      </c>
      <c r="L19" s="662">
        <v>163.9</v>
      </c>
      <c r="M19" s="662">
        <v>163.9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32</v>
      </c>
      <c r="B20" s="661" t="s">
        <v>587</v>
      </c>
      <c r="C20" s="661">
        <v>89301321</v>
      </c>
      <c r="D20" s="740" t="s">
        <v>6846</v>
      </c>
      <c r="E20" s="741" t="s">
        <v>4623</v>
      </c>
      <c r="F20" s="661" t="s">
        <v>4612</v>
      </c>
      <c r="G20" s="661" t="s">
        <v>4676</v>
      </c>
      <c r="H20" s="661" t="s">
        <v>588</v>
      </c>
      <c r="I20" s="661" t="s">
        <v>847</v>
      </c>
      <c r="J20" s="661" t="s">
        <v>848</v>
      </c>
      <c r="K20" s="661" t="s">
        <v>4677</v>
      </c>
      <c r="L20" s="662">
        <v>40.36</v>
      </c>
      <c r="M20" s="662">
        <v>40.36</v>
      </c>
      <c r="N20" s="661">
        <v>1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32</v>
      </c>
      <c r="B21" s="661" t="s">
        <v>587</v>
      </c>
      <c r="C21" s="661">
        <v>89301321</v>
      </c>
      <c r="D21" s="740" t="s">
        <v>6846</v>
      </c>
      <c r="E21" s="741" t="s">
        <v>4623</v>
      </c>
      <c r="F21" s="661" t="s">
        <v>4612</v>
      </c>
      <c r="G21" s="661" t="s">
        <v>4678</v>
      </c>
      <c r="H21" s="661" t="s">
        <v>588</v>
      </c>
      <c r="I21" s="661" t="s">
        <v>2075</v>
      </c>
      <c r="J21" s="661" t="s">
        <v>4679</v>
      </c>
      <c r="K21" s="661" t="s">
        <v>4680</v>
      </c>
      <c r="L21" s="662">
        <v>19.02</v>
      </c>
      <c r="M21" s="662">
        <v>38.04</v>
      </c>
      <c r="N21" s="661">
        <v>2</v>
      </c>
      <c r="O21" s="742">
        <v>0.5</v>
      </c>
      <c r="P21" s="662">
        <v>38.04</v>
      </c>
      <c r="Q21" s="677">
        <v>1</v>
      </c>
      <c r="R21" s="661">
        <v>2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32</v>
      </c>
      <c r="B22" s="661" t="s">
        <v>587</v>
      </c>
      <c r="C22" s="661">
        <v>89301321</v>
      </c>
      <c r="D22" s="740" t="s">
        <v>6846</v>
      </c>
      <c r="E22" s="741" t="s">
        <v>4623</v>
      </c>
      <c r="F22" s="661" t="s">
        <v>4612</v>
      </c>
      <c r="G22" s="661" t="s">
        <v>4681</v>
      </c>
      <c r="H22" s="661" t="s">
        <v>2441</v>
      </c>
      <c r="I22" s="661" t="s">
        <v>3069</v>
      </c>
      <c r="J22" s="661" t="s">
        <v>3070</v>
      </c>
      <c r="K22" s="661" t="s">
        <v>3071</v>
      </c>
      <c r="L22" s="662">
        <v>154.01</v>
      </c>
      <c r="M22" s="662">
        <v>308.02</v>
      </c>
      <c r="N22" s="661">
        <v>2</v>
      </c>
      <c r="O22" s="742">
        <v>1</v>
      </c>
      <c r="P22" s="662">
        <v>308.02</v>
      </c>
      <c r="Q22" s="677">
        <v>1</v>
      </c>
      <c r="R22" s="661">
        <v>2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32</v>
      </c>
      <c r="B23" s="661" t="s">
        <v>587</v>
      </c>
      <c r="C23" s="661">
        <v>89301321</v>
      </c>
      <c r="D23" s="740" t="s">
        <v>6846</v>
      </c>
      <c r="E23" s="741" t="s">
        <v>4623</v>
      </c>
      <c r="F23" s="661" t="s">
        <v>4612</v>
      </c>
      <c r="G23" s="661" t="s">
        <v>4682</v>
      </c>
      <c r="H23" s="661" t="s">
        <v>588</v>
      </c>
      <c r="I23" s="661" t="s">
        <v>4683</v>
      </c>
      <c r="J23" s="661" t="s">
        <v>4684</v>
      </c>
      <c r="K23" s="661" t="s">
        <v>4685</v>
      </c>
      <c r="L23" s="662">
        <v>34.31</v>
      </c>
      <c r="M23" s="662">
        <v>34.31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32</v>
      </c>
      <c r="B24" s="661" t="s">
        <v>587</v>
      </c>
      <c r="C24" s="661">
        <v>89301321</v>
      </c>
      <c r="D24" s="740" t="s">
        <v>6846</v>
      </c>
      <c r="E24" s="741" t="s">
        <v>4623</v>
      </c>
      <c r="F24" s="661" t="s">
        <v>4612</v>
      </c>
      <c r="G24" s="661" t="s">
        <v>4686</v>
      </c>
      <c r="H24" s="661" t="s">
        <v>588</v>
      </c>
      <c r="I24" s="661" t="s">
        <v>4687</v>
      </c>
      <c r="J24" s="661" t="s">
        <v>4688</v>
      </c>
      <c r="K24" s="661" t="s">
        <v>4689</v>
      </c>
      <c r="L24" s="662">
        <v>6196.71</v>
      </c>
      <c r="M24" s="662">
        <v>6196.71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32</v>
      </c>
      <c r="B25" s="661" t="s">
        <v>587</v>
      </c>
      <c r="C25" s="661">
        <v>89301321</v>
      </c>
      <c r="D25" s="740" t="s">
        <v>6846</v>
      </c>
      <c r="E25" s="741" t="s">
        <v>4623</v>
      </c>
      <c r="F25" s="661" t="s">
        <v>4612</v>
      </c>
      <c r="G25" s="661" t="s">
        <v>4690</v>
      </c>
      <c r="H25" s="661" t="s">
        <v>588</v>
      </c>
      <c r="I25" s="661" t="s">
        <v>851</v>
      </c>
      <c r="J25" s="661" t="s">
        <v>4691</v>
      </c>
      <c r="K25" s="661" t="s">
        <v>4692</v>
      </c>
      <c r="L25" s="662">
        <v>0</v>
      </c>
      <c r="M25" s="662">
        <v>0</v>
      </c>
      <c r="N25" s="661">
        <v>1</v>
      </c>
      <c r="O25" s="742">
        <v>1</v>
      </c>
      <c r="P25" s="662">
        <v>0</v>
      </c>
      <c r="Q25" s="677"/>
      <c r="R25" s="661">
        <v>1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32</v>
      </c>
      <c r="B26" s="661" t="s">
        <v>587</v>
      </c>
      <c r="C26" s="661">
        <v>89301321</v>
      </c>
      <c r="D26" s="740" t="s">
        <v>6846</v>
      </c>
      <c r="E26" s="741" t="s">
        <v>4623</v>
      </c>
      <c r="F26" s="661" t="s">
        <v>4612</v>
      </c>
      <c r="G26" s="661" t="s">
        <v>4693</v>
      </c>
      <c r="H26" s="661" t="s">
        <v>2441</v>
      </c>
      <c r="I26" s="661" t="s">
        <v>2691</v>
      </c>
      <c r="J26" s="661" t="s">
        <v>2479</v>
      </c>
      <c r="K26" s="661" t="s">
        <v>2692</v>
      </c>
      <c r="L26" s="662">
        <v>625.29</v>
      </c>
      <c r="M26" s="662">
        <v>625.29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32</v>
      </c>
      <c r="B27" s="661" t="s">
        <v>587</v>
      </c>
      <c r="C27" s="661">
        <v>89301321</v>
      </c>
      <c r="D27" s="740" t="s">
        <v>6846</v>
      </c>
      <c r="E27" s="741" t="s">
        <v>4623</v>
      </c>
      <c r="F27" s="661" t="s">
        <v>4612</v>
      </c>
      <c r="G27" s="661" t="s">
        <v>4693</v>
      </c>
      <c r="H27" s="661" t="s">
        <v>2441</v>
      </c>
      <c r="I27" s="661" t="s">
        <v>2478</v>
      </c>
      <c r="J27" s="661" t="s">
        <v>2479</v>
      </c>
      <c r="K27" s="661" t="s">
        <v>2480</v>
      </c>
      <c r="L27" s="662">
        <v>937.93</v>
      </c>
      <c r="M27" s="662">
        <v>2813.79</v>
      </c>
      <c r="N27" s="661">
        <v>3</v>
      </c>
      <c r="O27" s="742">
        <v>1</v>
      </c>
      <c r="P27" s="662">
        <v>2813.79</v>
      </c>
      <c r="Q27" s="677">
        <v>1</v>
      </c>
      <c r="R27" s="661">
        <v>3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32</v>
      </c>
      <c r="B28" s="661" t="s">
        <v>587</v>
      </c>
      <c r="C28" s="661">
        <v>89301321</v>
      </c>
      <c r="D28" s="740" t="s">
        <v>6846</v>
      </c>
      <c r="E28" s="741" t="s">
        <v>4623</v>
      </c>
      <c r="F28" s="661" t="s">
        <v>4612</v>
      </c>
      <c r="G28" s="661" t="s">
        <v>4693</v>
      </c>
      <c r="H28" s="661" t="s">
        <v>2441</v>
      </c>
      <c r="I28" s="661" t="s">
        <v>2482</v>
      </c>
      <c r="J28" s="661" t="s">
        <v>2479</v>
      </c>
      <c r="K28" s="661" t="s">
        <v>2483</v>
      </c>
      <c r="L28" s="662">
        <v>1166.47</v>
      </c>
      <c r="M28" s="662">
        <v>3499.41</v>
      </c>
      <c r="N28" s="661">
        <v>3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32</v>
      </c>
      <c r="B29" s="661" t="s">
        <v>587</v>
      </c>
      <c r="C29" s="661">
        <v>89301321</v>
      </c>
      <c r="D29" s="740" t="s">
        <v>6846</v>
      </c>
      <c r="E29" s="741" t="s">
        <v>4623</v>
      </c>
      <c r="F29" s="661" t="s">
        <v>4612</v>
      </c>
      <c r="G29" s="661" t="s">
        <v>4694</v>
      </c>
      <c r="H29" s="661" t="s">
        <v>588</v>
      </c>
      <c r="I29" s="661" t="s">
        <v>4695</v>
      </c>
      <c r="J29" s="661" t="s">
        <v>3058</v>
      </c>
      <c r="K29" s="661" t="s">
        <v>4696</v>
      </c>
      <c r="L29" s="662">
        <v>0</v>
      </c>
      <c r="M29" s="662">
        <v>0</v>
      </c>
      <c r="N29" s="661">
        <v>1</v>
      </c>
      <c r="O29" s="742">
        <v>0.5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32</v>
      </c>
      <c r="B30" s="661" t="s">
        <v>587</v>
      </c>
      <c r="C30" s="661">
        <v>89301321</v>
      </c>
      <c r="D30" s="740" t="s">
        <v>6846</v>
      </c>
      <c r="E30" s="741" t="s">
        <v>4623</v>
      </c>
      <c r="F30" s="661" t="s">
        <v>4612</v>
      </c>
      <c r="G30" s="661" t="s">
        <v>4697</v>
      </c>
      <c r="H30" s="661" t="s">
        <v>588</v>
      </c>
      <c r="I30" s="661" t="s">
        <v>870</v>
      </c>
      <c r="J30" s="661" t="s">
        <v>867</v>
      </c>
      <c r="K30" s="661" t="s">
        <v>4698</v>
      </c>
      <c r="L30" s="662">
        <v>314.89999999999998</v>
      </c>
      <c r="M30" s="662">
        <v>1259.5999999999999</v>
      </c>
      <c r="N30" s="661">
        <v>4</v>
      </c>
      <c r="O30" s="742">
        <v>2</v>
      </c>
      <c r="P30" s="662">
        <v>629.79999999999995</v>
      </c>
      <c r="Q30" s="677">
        <v>0.5</v>
      </c>
      <c r="R30" s="661">
        <v>2</v>
      </c>
      <c r="S30" s="677">
        <v>0.5</v>
      </c>
      <c r="T30" s="742">
        <v>1</v>
      </c>
      <c r="U30" s="700">
        <v>0.5</v>
      </c>
    </row>
    <row r="31" spans="1:21" ht="14.4" customHeight="1" x14ac:dyDescent="0.3">
      <c r="A31" s="660">
        <v>32</v>
      </c>
      <c r="B31" s="661" t="s">
        <v>587</v>
      </c>
      <c r="C31" s="661">
        <v>89301321</v>
      </c>
      <c r="D31" s="740" t="s">
        <v>6846</v>
      </c>
      <c r="E31" s="741" t="s">
        <v>4623</v>
      </c>
      <c r="F31" s="661" t="s">
        <v>4612</v>
      </c>
      <c r="G31" s="661" t="s">
        <v>4699</v>
      </c>
      <c r="H31" s="661" t="s">
        <v>588</v>
      </c>
      <c r="I31" s="661" t="s">
        <v>963</v>
      </c>
      <c r="J31" s="661" t="s">
        <v>4700</v>
      </c>
      <c r="K31" s="661" t="s">
        <v>4701</v>
      </c>
      <c r="L31" s="662">
        <v>0</v>
      </c>
      <c r="M31" s="662">
        <v>0</v>
      </c>
      <c r="N31" s="661">
        <v>2</v>
      </c>
      <c r="O31" s="742">
        <v>0.5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32</v>
      </c>
      <c r="B32" s="661" t="s">
        <v>587</v>
      </c>
      <c r="C32" s="661">
        <v>89301321</v>
      </c>
      <c r="D32" s="740" t="s">
        <v>6846</v>
      </c>
      <c r="E32" s="741" t="s">
        <v>4623</v>
      </c>
      <c r="F32" s="661" t="s">
        <v>4613</v>
      </c>
      <c r="G32" s="661" t="s">
        <v>4702</v>
      </c>
      <c r="H32" s="661" t="s">
        <v>588</v>
      </c>
      <c r="I32" s="661" t="s">
        <v>4703</v>
      </c>
      <c r="J32" s="661" t="s">
        <v>4704</v>
      </c>
      <c r="K32" s="661"/>
      <c r="L32" s="662">
        <v>0</v>
      </c>
      <c r="M32" s="662">
        <v>0</v>
      </c>
      <c r="N32" s="661">
        <v>2</v>
      </c>
      <c r="O32" s="742">
        <v>2</v>
      </c>
      <c r="P32" s="662">
        <v>0</v>
      </c>
      <c r="Q32" s="677"/>
      <c r="R32" s="661">
        <v>2</v>
      </c>
      <c r="S32" s="677">
        <v>1</v>
      </c>
      <c r="T32" s="742">
        <v>2</v>
      </c>
      <c r="U32" s="700">
        <v>1</v>
      </c>
    </row>
    <row r="33" spans="1:21" ht="14.4" customHeight="1" x14ac:dyDescent="0.3">
      <c r="A33" s="660">
        <v>32</v>
      </c>
      <c r="B33" s="661" t="s">
        <v>587</v>
      </c>
      <c r="C33" s="661">
        <v>89301321</v>
      </c>
      <c r="D33" s="740" t="s">
        <v>6846</v>
      </c>
      <c r="E33" s="741" t="s">
        <v>4623</v>
      </c>
      <c r="F33" s="661" t="s">
        <v>4613</v>
      </c>
      <c r="G33" s="661" t="s">
        <v>4702</v>
      </c>
      <c r="H33" s="661" t="s">
        <v>588</v>
      </c>
      <c r="I33" s="661" t="s">
        <v>4705</v>
      </c>
      <c r="J33" s="661" t="s">
        <v>4704</v>
      </c>
      <c r="K33" s="661"/>
      <c r="L33" s="662">
        <v>0</v>
      </c>
      <c r="M33" s="662">
        <v>0</v>
      </c>
      <c r="N33" s="661">
        <v>1</v>
      </c>
      <c r="O33" s="742">
        <v>1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32</v>
      </c>
      <c r="B34" s="661" t="s">
        <v>587</v>
      </c>
      <c r="C34" s="661">
        <v>89301321</v>
      </c>
      <c r="D34" s="740" t="s">
        <v>6846</v>
      </c>
      <c r="E34" s="741" t="s">
        <v>4625</v>
      </c>
      <c r="F34" s="661" t="s">
        <v>4612</v>
      </c>
      <c r="G34" s="661" t="s">
        <v>4693</v>
      </c>
      <c r="H34" s="661" t="s">
        <v>2441</v>
      </c>
      <c r="I34" s="661" t="s">
        <v>2688</v>
      </c>
      <c r="J34" s="661" t="s">
        <v>2479</v>
      </c>
      <c r="K34" s="661" t="s">
        <v>2689</v>
      </c>
      <c r="L34" s="662">
        <v>468.96</v>
      </c>
      <c r="M34" s="662">
        <v>468.96</v>
      </c>
      <c r="N34" s="661">
        <v>1</v>
      </c>
      <c r="O34" s="742">
        <v>0.5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32</v>
      </c>
      <c r="B35" s="661" t="s">
        <v>587</v>
      </c>
      <c r="C35" s="661">
        <v>89301321</v>
      </c>
      <c r="D35" s="740" t="s">
        <v>6846</v>
      </c>
      <c r="E35" s="741" t="s">
        <v>4625</v>
      </c>
      <c r="F35" s="661" t="s">
        <v>4612</v>
      </c>
      <c r="G35" s="661" t="s">
        <v>4697</v>
      </c>
      <c r="H35" s="661" t="s">
        <v>588</v>
      </c>
      <c r="I35" s="661" t="s">
        <v>4706</v>
      </c>
      <c r="J35" s="661" t="s">
        <v>4707</v>
      </c>
      <c r="K35" s="661" t="s">
        <v>871</v>
      </c>
      <c r="L35" s="662">
        <v>314.89999999999998</v>
      </c>
      <c r="M35" s="662">
        <v>314.89999999999998</v>
      </c>
      <c r="N35" s="661">
        <v>1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32</v>
      </c>
      <c r="B36" s="661" t="s">
        <v>587</v>
      </c>
      <c r="C36" s="661">
        <v>89301321</v>
      </c>
      <c r="D36" s="740" t="s">
        <v>6846</v>
      </c>
      <c r="E36" s="741" t="s">
        <v>4625</v>
      </c>
      <c r="F36" s="661" t="s">
        <v>4612</v>
      </c>
      <c r="G36" s="661" t="s">
        <v>4708</v>
      </c>
      <c r="H36" s="661" t="s">
        <v>588</v>
      </c>
      <c r="I36" s="661" t="s">
        <v>1519</v>
      </c>
      <c r="J36" s="661" t="s">
        <v>4709</v>
      </c>
      <c r="K36" s="661" t="s">
        <v>4710</v>
      </c>
      <c r="L36" s="662">
        <v>91.52</v>
      </c>
      <c r="M36" s="662">
        <v>183.04</v>
      </c>
      <c r="N36" s="661">
        <v>2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32</v>
      </c>
      <c r="B37" s="661" t="s">
        <v>587</v>
      </c>
      <c r="C37" s="661">
        <v>89301321</v>
      </c>
      <c r="D37" s="740" t="s">
        <v>6846</v>
      </c>
      <c r="E37" s="741" t="s">
        <v>4626</v>
      </c>
      <c r="F37" s="661" t="s">
        <v>4612</v>
      </c>
      <c r="G37" s="661" t="s">
        <v>4711</v>
      </c>
      <c r="H37" s="661" t="s">
        <v>588</v>
      </c>
      <c r="I37" s="661" t="s">
        <v>2909</v>
      </c>
      <c r="J37" s="661" t="s">
        <v>4443</v>
      </c>
      <c r="K37" s="661" t="s">
        <v>4444</v>
      </c>
      <c r="L37" s="662">
        <v>156.86000000000001</v>
      </c>
      <c r="M37" s="662">
        <v>156.86000000000001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32</v>
      </c>
      <c r="B38" s="661" t="s">
        <v>587</v>
      </c>
      <c r="C38" s="661">
        <v>89301321</v>
      </c>
      <c r="D38" s="740" t="s">
        <v>6846</v>
      </c>
      <c r="E38" s="741" t="s">
        <v>4626</v>
      </c>
      <c r="F38" s="661" t="s">
        <v>4612</v>
      </c>
      <c r="G38" s="661" t="s">
        <v>4693</v>
      </c>
      <c r="H38" s="661" t="s">
        <v>2441</v>
      </c>
      <c r="I38" s="661" t="s">
        <v>2478</v>
      </c>
      <c r="J38" s="661" t="s">
        <v>2479</v>
      </c>
      <c r="K38" s="661" t="s">
        <v>2480</v>
      </c>
      <c r="L38" s="662">
        <v>937.93</v>
      </c>
      <c r="M38" s="662">
        <v>937.93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32</v>
      </c>
      <c r="B39" s="661" t="s">
        <v>587</v>
      </c>
      <c r="C39" s="661">
        <v>89301321</v>
      </c>
      <c r="D39" s="740" t="s">
        <v>6846</v>
      </c>
      <c r="E39" s="741" t="s">
        <v>4628</v>
      </c>
      <c r="F39" s="661" t="s">
        <v>4612</v>
      </c>
      <c r="G39" s="661" t="s">
        <v>4654</v>
      </c>
      <c r="H39" s="661" t="s">
        <v>588</v>
      </c>
      <c r="I39" s="661" t="s">
        <v>1805</v>
      </c>
      <c r="J39" s="661" t="s">
        <v>1806</v>
      </c>
      <c r="K39" s="661" t="s">
        <v>4712</v>
      </c>
      <c r="L39" s="662">
        <v>1354.54</v>
      </c>
      <c r="M39" s="662">
        <v>1354.54</v>
      </c>
      <c r="N39" s="661">
        <v>1</v>
      </c>
      <c r="O39" s="742">
        <v>0.5</v>
      </c>
      <c r="P39" s="662">
        <v>1354.54</v>
      </c>
      <c r="Q39" s="677">
        <v>1</v>
      </c>
      <c r="R39" s="661">
        <v>1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32</v>
      </c>
      <c r="B40" s="661" t="s">
        <v>587</v>
      </c>
      <c r="C40" s="661">
        <v>89301321</v>
      </c>
      <c r="D40" s="740" t="s">
        <v>6846</v>
      </c>
      <c r="E40" s="741" t="s">
        <v>4628</v>
      </c>
      <c r="F40" s="661" t="s">
        <v>4612</v>
      </c>
      <c r="G40" s="661" t="s">
        <v>4654</v>
      </c>
      <c r="H40" s="661" t="s">
        <v>588</v>
      </c>
      <c r="I40" s="661" t="s">
        <v>4713</v>
      </c>
      <c r="J40" s="661" t="s">
        <v>1582</v>
      </c>
      <c r="K40" s="661" t="s">
        <v>4714</v>
      </c>
      <c r="L40" s="662">
        <v>0</v>
      </c>
      <c r="M40" s="662">
        <v>0</v>
      </c>
      <c r="N40" s="661">
        <v>1</v>
      </c>
      <c r="O40" s="742">
        <v>0.5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32</v>
      </c>
      <c r="B41" s="661" t="s">
        <v>587</v>
      </c>
      <c r="C41" s="661">
        <v>89301321</v>
      </c>
      <c r="D41" s="740" t="s">
        <v>6846</v>
      </c>
      <c r="E41" s="741" t="s">
        <v>4628</v>
      </c>
      <c r="F41" s="661" t="s">
        <v>4612</v>
      </c>
      <c r="G41" s="661" t="s">
        <v>4654</v>
      </c>
      <c r="H41" s="661" t="s">
        <v>588</v>
      </c>
      <c r="I41" s="661" t="s">
        <v>4715</v>
      </c>
      <c r="J41" s="661" t="s">
        <v>1582</v>
      </c>
      <c r="K41" s="661" t="s">
        <v>4714</v>
      </c>
      <c r="L41" s="662">
        <v>0</v>
      </c>
      <c r="M41" s="662">
        <v>0</v>
      </c>
      <c r="N41" s="661">
        <v>1</v>
      </c>
      <c r="O41" s="742">
        <v>0.5</v>
      </c>
      <c r="P41" s="662">
        <v>0</v>
      </c>
      <c r="Q41" s="677"/>
      <c r="R41" s="661">
        <v>1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32</v>
      </c>
      <c r="B42" s="661" t="s">
        <v>587</v>
      </c>
      <c r="C42" s="661">
        <v>89301321</v>
      </c>
      <c r="D42" s="740" t="s">
        <v>6846</v>
      </c>
      <c r="E42" s="741" t="s">
        <v>4628</v>
      </c>
      <c r="F42" s="661" t="s">
        <v>4612</v>
      </c>
      <c r="G42" s="661" t="s">
        <v>4655</v>
      </c>
      <c r="H42" s="661" t="s">
        <v>588</v>
      </c>
      <c r="I42" s="661" t="s">
        <v>1268</v>
      </c>
      <c r="J42" s="661" t="s">
        <v>1269</v>
      </c>
      <c r="K42" s="661" t="s">
        <v>1270</v>
      </c>
      <c r="L42" s="662">
        <v>95.25</v>
      </c>
      <c r="M42" s="662">
        <v>666.75</v>
      </c>
      <c r="N42" s="661">
        <v>7</v>
      </c>
      <c r="O42" s="742">
        <v>5.5</v>
      </c>
      <c r="P42" s="662">
        <v>190.5</v>
      </c>
      <c r="Q42" s="677">
        <v>0.2857142857142857</v>
      </c>
      <c r="R42" s="661">
        <v>2</v>
      </c>
      <c r="S42" s="677">
        <v>0.2857142857142857</v>
      </c>
      <c r="T42" s="742">
        <v>2</v>
      </c>
      <c r="U42" s="700">
        <v>0.36363636363636365</v>
      </c>
    </row>
    <row r="43" spans="1:21" ht="14.4" customHeight="1" x14ac:dyDescent="0.3">
      <c r="A43" s="660">
        <v>32</v>
      </c>
      <c r="B43" s="661" t="s">
        <v>587</v>
      </c>
      <c r="C43" s="661">
        <v>89301321</v>
      </c>
      <c r="D43" s="740" t="s">
        <v>6846</v>
      </c>
      <c r="E43" s="741" t="s">
        <v>4628</v>
      </c>
      <c r="F43" s="661" t="s">
        <v>4612</v>
      </c>
      <c r="G43" s="661" t="s">
        <v>4655</v>
      </c>
      <c r="H43" s="661" t="s">
        <v>588</v>
      </c>
      <c r="I43" s="661" t="s">
        <v>727</v>
      </c>
      <c r="J43" s="661" t="s">
        <v>728</v>
      </c>
      <c r="K43" s="661" t="s">
        <v>4716</v>
      </c>
      <c r="L43" s="662">
        <v>42.42</v>
      </c>
      <c r="M43" s="662">
        <v>84.84</v>
      </c>
      <c r="N43" s="661">
        <v>2</v>
      </c>
      <c r="O43" s="742">
        <v>1</v>
      </c>
      <c r="P43" s="662">
        <v>84.84</v>
      </c>
      <c r="Q43" s="677">
        <v>1</v>
      </c>
      <c r="R43" s="661">
        <v>2</v>
      </c>
      <c r="S43" s="677">
        <v>1</v>
      </c>
      <c r="T43" s="742">
        <v>1</v>
      </c>
      <c r="U43" s="700">
        <v>1</v>
      </c>
    </row>
    <row r="44" spans="1:21" ht="14.4" customHeight="1" x14ac:dyDescent="0.3">
      <c r="A44" s="660">
        <v>32</v>
      </c>
      <c r="B44" s="661" t="s">
        <v>587</v>
      </c>
      <c r="C44" s="661">
        <v>89301321</v>
      </c>
      <c r="D44" s="740" t="s">
        <v>6846</v>
      </c>
      <c r="E44" s="741" t="s">
        <v>4628</v>
      </c>
      <c r="F44" s="661" t="s">
        <v>4612</v>
      </c>
      <c r="G44" s="661" t="s">
        <v>4655</v>
      </c>
      <c r="H44" s="661" t="s">
        <v>588</v>
      </c>
      <c r="I44" s="661" t="s">
        <v>727</v>
      </c>
      <c r="J44" s="661" t="s">
        <v>728</v>
      </c>
      <c r="K44" s="661" t="s">
        <v>4716</v>
      </c>
      <c r="L44" s="662">
        <v>85.72</v>
      </c>
      <c r="M44" s="662">
        <v>342.88</v>
      </c>
      <c r="N44" s="661">
        <v>4</v>
      </c>
      <c r="O44" s="742">
        <v>2.5</v>
      </c>
      <c r="P44" s="662">
        <v>171.44</v>
      </c>
      <c r="Q44" s="677">
        <v>0.5</v>
      </c>
      <c r="R44" s="661">
        <v>2</v>
      </c>
      <c r="S44" s="677">
        <v>0.5</v>
      </c>
      <c r="T44" s="742">
        <v>1</v>
      </c>
      <c r="U44" s="700">
        <v>0.4</v>
      </c>
    </row>
    <row r="45" spans="1:21" ht="14.4" customHeight="1" x14ac:dyDescent="0.3">
      <c r="A45" s="660">
        <v>32</v>
      </c>
      <c r="B45" s="661" t="s">
        <v>587</v>
      </c>
      <c r="C45" s="661">
        <v>89301321</v>
      </c>
      <c r="D45" s="740" t="s">
        <v>6846</v>
      </c>
      <c r="E45" s="741" t="s">
        <v>4628</v>
      </c>
      <c r="F45" s="661" t="s">
        <v>4612</v>
      </c>
      <c r="G45" s="661" t="s">
        <v>4655</v>
      </c>
      <c r="H45" s="661" t="s">
        <v>588</v>
      </c>
      <c r="I45" s="661" t="s">
        <v>4717</v>
      </c>
      <c r="J45" s="661" t="s">
        <v>728</v>
      </c>
      <c r="K45" s="661" t="s">
        <v>4718</v>
      </c>
      <c r="L45" s="662">
        <v>141.38999999999999</v>
      </c>
      <c r="M45" s="662">
        <v>141.38999999999999</v>
      </c>
      <c r="N45" s="661">
        <v>1</v>
      </c>
      <c r="O45" s="742">
        <v>0.5</v>
      </c>
      <c r="P45" s="662">
        <v>141.38999999999999</v>
      </c>
      <c r="Q45" s="677">
        <v>1</v>
      </c>
      <c r="R45" s="661">
        <v>1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32</v>
      </c>
      <c r="B46" s="661" t="s">
        <v>587</v>
      </c>
      <c r="C46" s="661">
        <v>89301321</v>
      </c>
      <c r="D46" s="740" t="s">
        <v>6846</v>
      </c>
      <c r="E46" s="741" t="s">
        <v>4628</v>
      </c>
      <c r="F46" s="661" t="s">
        <v>4612</v>
      </c>
      <c r="G46" s="661" t="s">
        <v>4655</v>
      </c>
      <c r="H46" s="661" t="s">
        <v>588</v>
      </c>
      <c r="I46" s="661" t="s">
        <v>4717</v>
      </c>
      <c r="J46" s="661" t="s">
        <v>728</v>
      </c>
      <c r="K46" s="661" t="s">
        <v>4718</v>
      </c>
      <c r="L46" s="662">
        <v>285.75</v>
      </c>
      <c r="M46" s="662">
        <v>285.75</v>
      </c>
      <c r="N46" s="661">
        <v>1</v>
      </c>
      <c r="O46" s="742">
        <v>0.5</v>
      </c>
      <c r="P46" s="662">
        <v>285.75</v>
      </c>
      <c r="Q46" s="677">
        <v>1</v>
      </c>
      <c r="R46" s="661">
        <v>1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32</v>
      </c>
      <c r="B47" s="661" t="s">
        <v>587</v>
      </c>
      <c r="C47" s="661">
        <v>89301321</v>
      </c>
      <c r="D47" s="740" t="s">
        <v>6846</v>
      </c>
      <c r="E47" s="741" t="s">
        <v>4628</v>
      </c>
      <c r="F47" s="661" t="s">
        <v>4612</v>
      </c>
      <c r="G47" s="661" t="s">
        <v>4719</v>
      </c>
      <c r="H47" s="661" t="s">
        <v>2441</v>
      </c>
      <c r="I47" s="661" t="s">
        <v>2578</v>
      </c>
      <c r="J47" s="661" t="s">
        <v>4520</v>
      </c>
      <c r="K47" s="661" t="s">
        <v>4521</v>
      </c>
      <c r="L47" s="662">
        <v>6.98</v>
      </c>
      <c r="M47" s="662">
        <v>6.98</v>
      </c>
      <c r="N47" s="661">
        <v>1</v>
      </c>
      <c r="O47" s="742">
        <v>0.5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32</v>
      </c>
      <c r="B48" s="661" t="s">
        <v>587</v>
      </c>
      <c r="C48" s="661">
        <v>89301321</v>
      </c>
      <c r="D48" s="740" t="s">
        <v>6846</v>
      </c>
      <c r="E48" s="741" t="s">
        <v>4628</v>
      </c>
      <c r="F48" s="661" t="s">
        <v>4612</v>
      </c>
      <c r="G48" s="661" t="s">
        <v>4711</v>
      </c>
      <c r="H48" s="661" t="s">
        <v>588</v>
      </c>
      <c r="I48" s="661" t="s">
        <v>2909</v>
      </c>
      <c r="J48" s="661" t="s">
        <v>4443</v>
      </c>
      <c r="K48" s="661" t="s">
        <v>4444</v>
      </c>
      <c r="L48" s="662">
        <v>333.31</v>
      </c>
      <c r="M48" s="662">
        <v>666.62</v>
      </c>
      <c r="N48" s="661">
        <v>2</v>
      </c>
      <c r="O48" s="742">
        <v>1</v>
      </c>
      <c r="P48" s="662">
        <v>666.62</v>
      </c>
      <c r="Q48" s="677">
        <v>1</v>
      </c>
      <c r="R48" s="661">
        <v>2</v>
      </c>
      <c r="S48" s="677">
        <v>1</v>
      </c>
      <c r="T48" s="742">
        <v>1</v>
      </c>
      <c r="U48" s="700">
        <v>1</v>
      </c>
    </row>
    <row r="49" spans="1:21" ht="14.4" customHeight="1" x14ac:dyDescent="0.3">
      <c r="A49" s="660">
        <v>32</v>
      </c>
      <c r="B49" s="661" t="s">
        <v>587</v>
      </c>
      <c r="C49" s="661">
        <v>89301321</v>
      </c>
      <c r="D49" s="740" t="s">
        <v>6846</v>
      </c>
      <c r="E49" s="741" t="s">
        <v>4628</v>
      </c>
      <c r="F49" s="661" t="s">
        <v>4612</v>
      </c>
      <c r="G49" s="661" t="s">
        <v>4711</v>
      </c>
      <c r="H49" s="661" t="s">
        <v>588</v>
      </c>
      <c r="I49" s="661" t="s">
        <v>2909</v>
      </c>
      <c r="J49" s="661" t="s">
        <v>4443</v>
      </c>
      <c r="K49" s="661" t="s">
        <v>4444</v>
      </c>
      <c r="L49" s="662">
        <v>156.86000000000001</v>
      </c>
      <c r="M49" s="662">
        <v>156.86000000000001</v>
      </c>
      <c r="N49" s="661">
        <v>1</v>
      </c>
      <c r="O49" s="742">
        <v>1</v>
      </c>
      <c r="P49" s="662">
        <v>156.86000000000001</v>
      </c>
      <c r="Q49" s="677">
        <v>1</v>
      </c>
      <c r="R49" s="661">
        <v>1</v>
      </c>
      <c r="S49" s="677">
        <v>1</v>
      </c>
      <c r="T49" s="742">
        <v>1</v>
      </c>
      <c r="U49" s="700">
        <v>1</v>
      </c>
    </row>
    <row r="50" spans="1:21" ht="14.4" customHeight="1" x14ac:dyDescent="0.3">
      <c r="A50" s="660">
        <v>32</v>
      </c>
      <c r="B50" s="661" t="s">
        <v>587</v>
      </c>
      <c r="C50" s="661">
        <v>89301321</v>
      </c>
      <c r="D50" s="740" t="s">
        <v>6846</v>
      </c>
      <c r="E50" s="741" t="s">
        <v>4628</v>
      </c>
      <c r="F50" s="661" t="s">
        <v>4612</v>
      </c>
      <c r="G50" s="661" t="s">
        <v>4720</v>
      </c>
      <c r="H50" s="661" t="s">
        <v>2441</v>
      </c>
      <c r="I50" s="661" t="s">
        <v>3851</v>
      </c>
      <c r="J50" s="661" t="s">
        <v>2534</v>
      </c>
      <c r="K50" s="661" t="s">
        <v>3852</v>
      </c>
      <c r="L50" s="662">
        <v>146.63</v>
      </c>
      <c r="M50" s="662">
        <v>146.63</v>
      </c>
      <c r="N50" s="661">
        <v>1</v>
      </c>
      <c r="O50" s="742">
        <v>0.5</v>
      </c>
      <c r="P50" s="662">
        <v>146.63</v>
      </c>
      <c r="Q50" s="677">
        <v>1</v>
      </c>
      <c r="R50" s="661">
        <v>1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32</v>
      </c>
      <c r="B51" s="661" t="s">
        <v>587</v>
      </c>
      <c r="C51" s="661">
        <v>89301321</v>
      </c>
      <c r="D51" s="740" t="s">
        <v>6846</v>
      </c>
      <c r="E51" s="741" t="s">
        <v>4628</v>
      </c>
      <c r="F51" s="661" t="s">
        <v>4612</v>
      </c>
      <c r="G51" s="661" t="s">
        <v>4721</v>
      </c>
      <c r="H51" s="661" t="s">
        <v>588</v>
      </c>
      <c r="I51" s="661" t="s">
        <v>1087</v>
      </c>
      <c r="J51" s="661" t="s">
        <v>4722</v>
      </c>
      <c r="K51" s="661" t="s">
        <v>4723</v>
      </c>
      <c r="L51" s="662">
        <v>0</v>
      </c>
      <c r="M51" s="662">
        <v>0</v>
      </c>
      <c r="N51" s="661">
        <v>1</v>
      </c>
      <c r="O51" s="742">
        <v>1</v>
      </c>
      <c r="P51" s="662">
        <v>0</v>
      </c>
      <c r="Q51" s="677"/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32</v>
      </c>
      <c r="B52" s="661" t="s">
        <v>587</v>
      </c>
      <c r="C52" s="661">
        <v>89301321</v>
      </c>
      <c r="D52" s="740" t="s">
        <v>6846</v>
      </c>
      <c r="E52" s="741" t="s">
        <v>4628</v>
      </c>
      <c r="F52" s="661" t="s">
        <v>4612</v>
      </c>
      <c r="G52" s="661" t="s">
        <v>4721</v>
      </c>
      <c r="H52" s="661" t="s">
        <v>588</v>
      </c>
      <c r="I52" s="661" t="s">
        <v>4724</v>
      </c>
      <c r="J52" s="661" t="s">
        <v>4722</v>
      </c>
      <c r="K52" s="661" t="s">
        <v>4723</v>
      </c>
      <c r="L52" s="662">
        <v>0</v>
      </c>
      <c r="M52" s="662">
        <v>0</v>
      </c>
      <c r="N52" s="661">
        <v>1</v>
      </c>
      <c r="O52" s="742">
        <v>0.5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32</v>
      </c>
      <c r="B53" s="661" t="s">
        <v>587</v>
      </c>
      <c r="C53" s="661">
        <v>89301321</v>
      </c>
      <c r="D53" s="740" t="s">
        <v>6846</v>
      </c>
      <c r="E53" s="741" t="s">
        <v>4628</v>
      </c>
      <c r="F53" s="661" t="s">
        <v>4612</v>
      </c>
      <c r="G53" s="661" t="s">
        <v>4721</v>
      </c>
      <c r="H53" s="661" t="s">
        <v>588</v>
      </c>
      <c r="I53" s="661" t="s">
        <v>4725</v>
      </c>
      <c r="J53" s="661" t="s">
        <v>4722</v>
      </c>
      <c r="K53" s="661" t="s">
        <v>4723</v>
      </c>
      <c r="L53" s="662">
        <v>0</v>
      </c>
      <c r="M53" s="662">
        <v>0</v>
      </c>
      <c r="N53" s="661">
        <v>1</v>
      </c>
      <c r="O53" s="742">
        <v>0.5</v>
      </c>
      <c r="P53" s="662"/>
      <c r="Q53" s="677"/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32</v>
      </c>
      <c r="B54" s="661" t="s">
        <v>587</v>
      </c>
      <c r="C54" s="661">
        <v>89301321</v>
      </c>
      <c r="D54" s="740" t="s">
        <v>6846</v>
      </c>
      <c r="E54" s="741" t="s">
        <v>4628</v>
      </c>
      <c r="F54" s="661" t="s">
        <v>4612</v>
      </c>
      <c r="G54" s="661" t="s">
        <v>4664</v>
      </c>
      <c r="H54" s="661" t="s">
        <v>2441</v>
      </c>
      <c r="I54" s="661" t="s">
        <v>3042</v>
      </c>
      <c r="J54" s="661" t="s">
        <v>3043</v>
      </c>
      <c r="K54" s="661" t="s">
        <v>4451</v>
      </c>
      <c r="L54" s="662">
        <v>184.22</v>
      </c>
      <c r="M54" s="662">
        <v>184.22</v>
      </c>
      <c r="N54" s="661">
        <v>1</v>
      </c>
      <c r="O54" s="742">
        <v>1</v>
      </c>
      <c r="P54" s="662">
        <v>184.22</v>
      </c>
      <c r="Q54" s="677">
        <v>1</v>
      </c>
      <c r="R54" s="661">
        <v>1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32</v>
      </c>
      <c r="B55" s="661" t="s">
        <v>587</v>
      </c>
      <c r="C55" s="661">
        <v>89301321</v>
      </c>
      <c r="D55" s="740" t="s">
        <v>6846</v>
      </c>
      <c r="E55" s="741" t="s">
        <v>4628</v>
      </c>
      <c r="F55" s="661" t="s">
        <v>4612</v>
      </c>
      <c r="G55" s="661" t="s">
        <v>4726</v>
      </c>
      <c r="H55" s="661" t="s">
        <v>2441</v>
      </c>
      <c r="I55" s="661" t="s">
        <v>3046</v>
      </c>
      <c r="J55" s="661" t="s">
        <v>3047</v>
      </c>
      <c r="K55" s="661" t="s">
        <v>4451</v>
      </c>
      <c r="L55" s="662">
        <v>69.86</v>
      </c>
      <c r="M55" s="662">
        <v>69.86</v>
      </c>
      <c r="N55" s="661">
        <v>1</v>
      </c>
      <c r="O55" s="742">
        <v>1</v>
      </c>
      <c r="P55" s="662">
        <v>69.86</v>
      </c>
      <c r="Q55" s="677">
        <v>1</v>
      </c>
      <c r="R55" s="661">
        <v>1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32</v>
      </c>
      <c r="B56" s="661" t="s">
        <v>587</v>
      </c>
      <c r="C56" s="661">
        <v>89301321</v>
      </c>
      <c r="D56" s="740" t="s">
        <v>6846</v>
      </c>
      <c r="E56" s="741" t="s">
        <v>4628</v>
      </c>
      <c r="F56" s="661" t="s">
        <v>4612</v>
      </c>
      <c r="G56" s="661" t="s">
        <v>4727</v>
      </c>
      <c r="H56" s="661" t="s">
        <v>2441</v>
      </c>
      <c r="I56" s="661" t="s">
        <v>2628</v>
      </c>
      <c r="J56" s="661" t="s">
        <v>2629</v>
      </c>
      <c r="K56" s="661" t="s">
        <v>4523</v>
      </c>
      <c r="L56" s="662">
        <v>162.13</v>
      </c>
      <c r="M56" s="662">
        <v>324.26</v>
      </c>
      <c r="N56" s="661">
        <v>2</v>
      </c>
      <c r="O56" s="742">
        <v>1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32</v>
      </c>
      <c r="B57" s="661" t="s">
        <v>587</v>
      </c>
      <c r="C57" s="661">
        <v>89301321</v>
      </c>
      <c r="D57" s="740" t="s">
        <v>6846</v>
      </c>
      <c r="E57" s="741" t="s">
        <v>4628</v>
      </c>
      <c r="F57" s="661" t="s">
        <v>4612</v>
      </c>
      <c r="G57" s="661" t="s">
        <v>4728</v>
      </c>
      <c r="H57" s="661" t="s">
        <v>588</v>
      </c>
      <c r="I57" s="661" t="s">
        <v>2149</v>
      </c>
      <c r="J57" s="661" t="s">
        <v>4729</v>
      </c>
      <c r="K57" s="661" t="s">
        <v>4730</v>
      </c>
      <c r="L57" s="662">
        <v>1012.96</v>
      </c>
      <c r="M57" s="662">
        <v>1012.96</v>
      </c>
      <c r="N57" s="661">
        <v>1</v>
      </c>
      <c r="O57" s="742">
        <v>0.5</v>
      </c>
      <c r="P57" s="662">
        <v>1012.96</v>
      </c>
      <c r="Q57" s="677">
        <v>1</v>
      </c>
      <c r="R57" s="661">
        <v>1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32</v>
      </c>
      <c r="B58" s="661" t="s">
        <v>587</v>
      </c>
      <c r="C58" s="661">
        <v>89301321</v>
      </c>
      <c r="D58" s="740" t="s">
        <v>6846</v>
      </c>
      <c r="E58" s="741" t="s">
        <v>4628</v>
      </c>
      <c r="F58" s="661" t="s">
        <v>4612</v>
      </c>
      <c r="G58" s="661" t="s">
        <v>4731</v>
      </c>
      <c r="H58" s="661" t="s">
        <v>588</v>
      </c>
      <c r="I58" s="661" t="s">
        <v>4732</v>
      </c>
      <c r="J58" s="661" t="s">
        <v>4733</v>
      </c>
      <c r="K58" s="661" t="s">
        <v>1142</v>
      </c>
      <c r="L58" s="662">
        <v>13168.84</v>
      </c>
      <c r="M58" s="662">
        <v>13168.84</v>
      </c>
      <c r="N58" s="661">
        <v>1</v>
      </c>
      <c r="O58" s="742">
        <v>0.5</v>
      </c>
      <c r="P58" s="662">
        <v>13168.84</v>
      </c>
      <c r="Q58" s="677">
        <v>1</v>
      </c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32</v>
      </c>
      <c r="B59" s="661" t="s">
        <v>587</v>
      </c>
      <c r="C59" s="661">
        <v>89301321</v>
      </c>
      <c r="D59" s="740" t="s">
        <v>6846</v>
      </c>
      <c r="E59" s="741" t="s">
        <v>4628</v>
      </c>
      <c r="F59" s="661" t="s">
        <v>4612</v>
      </c>
      <c r="G59" s="661" t="s">
        <v>4671</v>
      </c>
      <c r="H59" s="661" t="s">
        <v>2441</v>
      </c>
      <c r="I59" s="661" t="s">
        <v>3132</v>
      </c>
      <c r="J59" s="661" t="s">
        <v>3133</v>
      </c>
      <c r="K59" s="661" t="s">
        <v>4480</v>
      </c>
      <c r="L59" s="662">
        <v>3127.19</v>
      </c>
      <c r="M59" s="662">
        <v>18763.14</v>
      </c>
      <c r="N59" s="661">
        <v>6</v>
      </c>
      <c r="O59" s="742">
        <v>4</v>
      </c>
      <c r="P59" s="662">
        <v>6254.38</v>
      </c>
      <c r="Q59" s="677">
        <v>0.33333333333333337</v>
      </c>
      <c r="R59" s="661">
        <v>2</v>
      </c>
      <c r="S59" s="677">
        <v>0.33333333333333331</v>
      </c>
      <c r="T59" s="742">
        <v>1</v>
      </c>
      <c r="U59" s="700">
        <v>0.25</v>
      </c>
    </row>
    <row r="60" spans="1:21" ht="14.4" customHeight="1" x14ac:dyDescent="0.3">
      <c r="A60" s="660">
        <v>32</v>
      </c>
      <c r="B60" s="661" t="s">
        <v>587</v>
      </c>
      <c r="C60" s="661">
        <v>89301321</v>
      </c>
      <c r="D60" s="740" t="s">
        <v>6846</v>
      </c>
      <c r="E60" s="741" t="s">
        <v>4628</v>
      </c>
      <c r="F60" s="661" t="s">
        <v>4612</v>
      </c>
      <c r="G60" s="661" t="s">
        <v>4734</v>
      </c>
      <c r="H60" s="661" t="s">
        <v>2441</v>
      </c>
      <c r="I60" s="661" t="s">
        <v>4735</v>
      </c>
      <c r="J60" s="661" t="s">
        <v>4736</v>
      </c>
      <c r="K60" s="661" t="s">
        <v>4737</v>
      </c>
      <c r="L60" s="662">
        <v>561.54</v>
      </c>
      <c r="M60" s="662">
        <v>561.54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32</v>
      </c>
      <c r="B61" s="661" t="s">
        <v>587</v>
      </c>
      <c r="C61" s="661">
        <v>89301321</v>
      </c>
      <c r="D61" s="740" t="s">
        <v>6846</v>
      </c>
      <c r="E61" s="741" t="s">
        <v>4628</v>
      </c>
      <c r="F61" s="661" t="s">
        <v>4612</v>
      </c>
      <c r="G61" s="661" t="s">
        <v>4738</v>
      </c>
      <c r="H61" s="661" t="s">
        <v>2441</v>
      </c>
      <c r="I61" s="661" t="s">
        <v>4739</v>
      </c>
      <c r="J61" s="661" t="s">
        <v>4740</v>
      </c>
      <c r="K61" s="661" t="s">
        <v>4741</v>
      </c>
      <c r="L61" s="662">
        <v>1359.61</v>
      </c>
      <c r="M61" s="662">
        <v>1359.61</v>
      </c>
      <c r="N61" s="661">
        <v>1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32</v>
      </c>
      <c r="B62" s="661" t="s">
        <v>587</v>
      </c>
      <c r="C62" s="661">
        <v>89301321</v>
      </c>
      <c r="D62" s="740" t="s">
        <v>6846</v>
      </c>
      <c r="E62" s="741" t="s">
        <v>4628</v>
      </c>
      <c r="F62" s="661" t="s">
        <v>4612</v>
      </c>
      <c r="G62" s="661" t="s">
        <v>4742</v>
      </c>
      <c r="H62" s="661" t="s">
        <v>588</v>
      </c>
      <c r="I62" s="661" t="s">
        <v>4743</v>
      </c>
      <c r="J62" s="661" t="s">
        <v>4744</v>
      </c>
      <c r="K62" s="661" t="s">
        <v>4745</v>
      </c>
      <c r="L62" s="662">
        <v>0</v>
      </c>
      <c r="M62" s="662">
        <v>0</v>
      </c>
      <c r="N62" s="661">
        <v>1</v>
      </c>
      <c r="O62" s="742">
        <v>0.5</v>
      </c>
      <c r="P62" s="662">
        <v>0</v>
      </c>
      <c r="Q62" s="677"/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32</v>
      </c>
      <c r="B63" s="661" t="s">
        <v>587</v>
      </c>
      <c r="C63" s="661">
        <v>89301321</v>
      </c>
      <c r="D63" s="740" t="s">
        <v>6846</v>
      </c>
      <c r="E63" s="741" t="s">
        <v>4628</v>
      </c>
      <c r="F63" s="661" t="s">
        <v>4612</v>
      </c>
      <c r="G63" s="661" t="s">
        <v>4746</v>
      </c>
      <c r="H63" s="661" t="s">
        <v>588</v>
      </c>
      <c r="I63" s="661" t="s">
        <v>4747</v>
      </c>
      <c r="J63" s="661" t="s">
        <v>4748</v>
      </c>
      <c r="K63" s="661" t="s">
        <v>4749</v>
      </c>
      <c r="L63" s="662">
        <v>0</v>
      </c>
      <c r="M63" s="662">
        <v>0</v>
      </c>
      <c r="N63" s="661">
        <v>1</v>
      </c>
      <c r="O63" s="742">
        <v>0.5</v>
      </c>
      <c r="P63" s="662">
        <v>0</v>
      </c>
      <c r="Q63" s="677"/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32</v>
      </c>
      <c r="B64" s="661" t="s">
        <v>587</v>
      </c>
      <c r="C64" s="661">
        <v>89301321</v>
      </c>
      <c r="D64" s="740" t="s">
        <v>6846</v>
      </c>
      <c r="E64" s="741" t="s">
        <v>4628</v>
      </c>
      <c r="F64" s="661" t="s">
        <v>4612</v>
      </c>
      <c r="G64" s="661" t="s">
        <v>4750</v>
      </c>
      <c r="H64" s="661" t="s">
        <v>588</v>
      </c>
      <c r="I64" s="661" t="s">
        <v>3125</v>
      </c>
      <c r="J64" s="661" t="s">
        <v>3126</v>
      </c>
      <c r="K64" s="661" t="s">
        <v>4480</v>
      </c>
      <c r="L64" s="662">
        <v>614.78</v>
      </c>
      <c r="M64" s="662">
        <v>1229.56</v>
      </c>
      <c r="N64" s="661">
        <v>2</v>
      </c>
      <c r="O64" s="742">
        <v>1</v>
      </c>
      <c r="P64" s="662">
        <v>1229.56</v>
      </c>
      <c r="Q64" s="677">
        <v>1</v>
      </c>
      <c r="R64" s="661">
        <v>2</v>
      </c>
      <c r="S64" s="677">
        <v>1</v>
      </c>
      <c r="T64" s="742">
        <v>1</v>
      </c>
      <c r="U64" s="700">
        <v>1</v>
      </c>
    </row>
    <row r="65" spans="1:21" ht="14.4" customHeight="1" x14ac:dyDescent="0.3">
      <c r="A65" s="660">
        <v>32</v>
      </c>
      <c r="B65" s="661" t="s">
        <v>587</v>
      </c>
      <c r="C65" s="661">
        <v>89301321</v>
      </c>
      <c r="D65" s="740" t="s">
        <v>6846</v>
      </c>
      <c r="E65" s="741" t="s">
        <v>4628</v>
      </c>
      <c r="F65" s="661" t="s">
        <v>4612</v>
      </c>
      <c r="G65" s="661" t="s">
        <v>4750</v>
      </c>
      <c r="H65" s="661" t="s">
        <v>588</v>
      </c>
      <c r="I65" s="661" t="s">
        <v>4751</v>
      </c>
      <c r="J65" s="661" t="s">
        <v>3126</v>
      </c>
      <c r="K65" s="661" t="s">
        <v>3914</v>
      </c>
      <c r="L65" s="662">
        <v>0</v>
      </c>
      <c r="M65" s="662">
        <v>0</v>
      </c>
      <c r="N65" s="661">
        <v>2</v>
      </c>
      <c r="O65" s="742">
        <v>0.5</v>
      </c>
      <c r="P65" s="662"/>
      <c r="Q65" s="677"/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32</v>
      </c>
      <c r="B66" s="661" t="s">
        <v>587</v>
      </c>
      <c r="C66" s="661">
        <v>89301321</v>
      </c>
      <c r="D66" s="740" t="s">
        <v>6846</v>
      </c>
      <c r="E66" s="741" t="s">
        <v>4628</v>
      </c>
      <c r="F66" s="661" t="s">
        <v>4612</v>
      </c>
      <c r="G66" s="661" t="s">
        <v>4752</v>
      </c>
      <c r="H66" s="661" t="s">
        <v>588</v>
      </c>
      <c r="I66" s="661" t="s">
        <v>4753</v>
      </c>
      <c r="J66" s="661" t="s">
        <v>1238</v>
      </c>
      <c r="K66" s="661" t="s">
        <v>4754</v>
      </c>
      <c r="L66" s="662">
        <v>0</v>
      </c>
      <c r="M66" s="662">
        <v>0</v>
      </c>
      <c r="N66" s="661">
        <v>1</v>
      </c>
      <c r="O66" s="742">
        <v>0.5</v>
      </c>
      <c r="P66" s="662">
        <v>0</v>
      </c>
      <c r="Q66" s="677"/>
      <c r="R66" s="661">
        <v>1</v>
      </c>
      <c r="S66" s="677">
        <v>1</v>
      </c>
      <c r="T66" s="742">
        <v>0.5</v>
      </c>
      <c r="U66" s="700">
        <v>1</v>
      </c>
    </row>
    <row r="67" spans="1:21" ht="14.4" customHeight="1" x14ac:dyDescent="0.3">
      <c r="A67" s="660">
        <v>32</v>
      </c>
      <c r="B67" s="661" t="s">
        <v>587</v>
      </c>
      <c r="C67" s="661">
        <v>89301321</v>
      </c>
      <c r="D67" s="740" t="s">
        <v>6846</v>
      </c>
      <c r="E67" s="741" t="s">
        <v>4628</v>
      </c>
      <c r="F67" s="661" t="s">
        <v>4612</v>
      </c>
      <c r="G67" s="661" t="s">
        <v>4755</v>
      </c>
      <c r="H67" s="661" t="s">
        <v>2441</v>
      </c>
      <c r="I67" s="661" t="s">
        <v>4756</v>
      </c>
      <c r="J67" s="661" t="s">
        <v>3074</v>
      </c>
      <c r="K67" s="661" t="s">
        <v>4757</v>
      </c>
      <c r="L67" s="662">
        <v>87.6</v>
      </c>
      <c r="M67" s="662">
        <v>87.6</v>
      </c>
      <c r="N67" s="661">
        <v>1</v>
      </c>
      <c r="O67" s="742">
        <v>1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32</v>
      </c>
      <c r="B68" s="661" t="s">
        <v>587</v>
      </c>
      <c r="C68" s="661">
        <v>89301321</v>
      </c>
      <c r="D68" s="740" t="s">
        <v>6846</v>
      </c>
      <c r="E68" s="741" t="s">
        <v>4628</v>
      </c>
      <c r="F68" s="661" t="s">
        <v>4612</v>
      </c>
      <c r="G68" s="661" t="s">
        <v>4681</v>
      </c>
      <c r="H68" s="661" t="s">
        <v>2441</v>
      </c>
      <c r="I68" s="661" t="s">
        <v>3069</v>
      </c>
      <c r="J68" s="661" t="s">
        <v>3070</v>
      </c>
      <c r="K68" s="661" t="s">
        <v>3071</v>
      </c>
      <c r="L68" s="662">
        <v>154.01</v>
      </c>
      <c r="M68" s="662">
        <v>154.01</v>
      </c>
      <c r="N68" s="661">
        <v>1</v>
      </c>
      <c r="O68" s="742">
        <v>0.5</v>
      </c>
      <c r="P68" s="662">
        <v>154.01</v>
      </c>
      <c r="Q68" s="677">
        <v>1</v>
      </c>
      <c r="R68" s="661">
        <v>1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32</v>
      </c>
      <c r="B69" s="661" t="s">
        <v>587</v>
      </c>
      <c r="C69" s="661">
        <v>89301321</v>
      </c>
      <c r="D69" s="740" t="s">
        <v>6846</v>
      </c>
      <c r="E69" s="741" t="s">
        <v>4628</v>
      </c>
      <c r="F69" s="661" t="s">
        <v>4612</v>
      </c>
      <c r="G69" s="661" t="s">
        <v>4758</v>
      </c>
      <c r="H69" s="661" t="s">
        <v>588</v>
      </c>
      <c r="I69" s="661" t="s">
        <v>970</v>
      </c>
      <c r="J69" s="661" t="s">
        <v>4759</v>
      </c>
      <c r="K69" s="661" t="s">
        <v>4760</v>
      </c>
      <c r="L69" s="662">
        <v>40.25</v>
      </c>
      <c r="M69" s="662">
        <v>80.5</v>
      </c>
      <c r="N69" s="661">
        <v>2</v>
      </c>
      <c r="O69" s="742">
        <v>0.5</v>
      </c>
      <c r="P69" s="662">
        <v>80.5</v>
      </c>
      <c r="Q69" s="677">
        <v>1</v>
      </c>
      <c r="R69" s="661">
        <v>2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32</v>
      </c>
      <c r="B70" s="661" t="s">
        <v>587</v>
      </c>
      <c r="C70" s="661">
        <v>89301321</v>
      </c>
      <c r="D70" s="740" t="s">
        <v>6846</v>
      </c>
      <c r="E70" s="741" t="s">
        <v>4628</v>
      </c>
      <c r="F70" s="661" t="s">
        <v>4612</v>
      </c>
      <c r="G70" s="661" t="s">
        <v>4761</v>
      </c>
      <c r="H70" s="661" t="s">
        <v>588</v>
      </c>
      <c r="I70" s="661" t="s">
        <v>4019</v>
      </c>
      <c r="J70" s="661" t="s">
        <v>4020</v>
      </c>
      <c r="K70" s="661" t="s">
        <v>4762</v>
      </c>
      <c r="L70" s="662">
        <v>145.38999999999999</v>
      </c>
      <c r="M70" s="662">
        <v>145.38999999999999</v>
      </c>
      <c r="N70" s="661">
        <v>1</v>
      </c>
      <c r="O70" s="742">
        <v>0.5</v>
      </c>
      <c r="P70" s="662">
        <v>145.38999999999999</v>
      </c>
      <c r="Q70" s="677">
        <v>1</v>
      </c>
      <c r="R70" s="661">
        <v>1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32</v>
      </c>
      <c r="B71" s="661" t="s">
        <v>587</v>
      </c>
      <c r="C71" s="661">
        <v>89301321</v>
      </c>
      <c r="D71" s="740" t="s">
        <v>6846</v>
      </c>
      <c r="E71" s="741" t="s">
        <v>4628</v>
      </c>
      <c r="F71" s="661" t="s">
        <v>4612</v>
      </c>
      <c r="G71" s="661" t="s">
        <v>4682</v>
      </c>
      <c r="H71" s="661" t="s">
        <v>588</v>
      </c>
      <c r="I71" s="661" t="s">
        <v>4763</v>
      </c>
      <c r="J71" s="661" t="s">
        <v>4684</v>
      </c>
      <c r="K71" s="661" t="s">
        <v>4499</v>
      </c>
      <c r="L71" s="662">
        <v>0</v>
      </c>
      <c r="M71" s="662">
        <v>0</v>
      </c>
      <c r="N71" s="661">
        <v>1</v>
      </c>
      <c r="O71" s="742">
        <v>0.5</v>
      </c>
      <c r="P71" s="662">
        <v>0</v>
      </c>
      <c r="Q71" s="677"/>
      <c r="R71" s="661">
        <v>1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32</v>
      </c>
      <c r="B72" s="661" t="s">
        <v>587</v>
      </c>
      <c r="C72" s="661">
        <v>89301321</v>
      </c>
      <c r="D72" s="740" t="s">
        <v>6846</v>
      </c>
      <c r="E72" s="741" t="s">
        <v>4628</v>
      </c>
      <c r="F72" s="661" t="s">
        <v>4612</v>
      </c>
      <c r="G72" s="661" t="s">
        <v>4764</v>
      </c>
      <c r="H72" s="661" t="s">
        <v>588</v>
      </c>
      <c r="I72" s="661" t="s">
        <v>1043</v>
      </c>
      <c r="J72" s="661" t="s">
        <v>4765</v>
      </c>
      <c r="K72" s="661" t="s">
        <v>4766</v>
      </c>
      <c r="L72" s="662">
        <v>91.14</v>
      </c>
      <c r="M72" s="662">
        <v>91.14</v>
      </c>
      <c r="N72" s="661">
        <v>1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32</v>
      </c>
      <c r="B73" s="661" t="s">
        <v>587</v>
      </c>
      <c r="C73" s="661">
        <v>89301321</v>
      </c>
      <c r="D73" s="740" t="s">
        <v>6846</v>
      </c>
      <c r="E73" s="741" t="s">
        <v>4628</v>
      </c>
      <c r="F73" s="661" t="s">
        <v>4612</v>
      </c>
      <c r="G73" s="661" t="s">
        <v>4767</v>
      </c>
      <c r="H73" s="661" t="s">
        <v>588</v>
      </c>
      <c r="I73" s="661" t="s">
        <v>4768</v>
      </c>
      <c r="J73" s="661" t="s">
        <v>4769</v>
      </c>
      <c r="K73" s="661" t="s">
        <v>4770</v>
      </c>
      <c r="L73" s="662">
        <v>0</v>
      </c>
      <c r="M73" s="662">
        <v>0</v>
      </c>
      <c r="N73" s="661">
        <v>1</v>
      </c>
      <c r="O73" s="742">
        <v>0.5</v>
      </c>
      <c r="P73" s="662">
        <v>0</v>
      </c>
      <c r="Q73" s="677"/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32</v>
      </c>
      <c r="B74" s="661" t="s">
        <v>587</v>
      </c>
      <c r="C74" s="661">
        <v>89301321</v>
      </c>
      <c r="D74" s="740" t="s">
        <v>6846</v>
      </c>
      <c r="E74" s="741" t="s">
        <v>4628</v>
      </c>
      <c r="F74" s="661" t="s">
        <v>4612</v>
      </c>
      <c r="G74" s="661" t="s">
        <v>4767</v>
      </c>
      <c r="H74" s="661" t="s">
        <v>588</v>
      </c>
      <c r="I74" s="661" t="s">
        <v>1421</v>
      </c>
      <c r="J74" s="661" t="s">
        <v>4771</v>
      </c>
      <c r="K74" s="661" t="s">
        <v>4772</v>
      </c>
      <c r="L74" s="662">
        <v>86.76</v>
      </c>
      <c r="M74" s="662">
        <v>86.76</v>
      </c>
      <c r="N74" s="661">
        <v>1</v>
      </c>
      <c r="O74" s="742">
        <v>0.5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32</v>
      </c>
      <c r="B75" s="661" t="s">
        <v>587</v>
      </c>
      <c r="C75" s="661">
        <v>89301321</v>
      </c>
      <c r="D75" s="740" t="s">
        <v>6846</v>
      </c>
      <c r="E75" s="741" t="s">
        <v>4628</v>
      </c>
      <c r="F75" s="661" t="s">
        <v>4612</v>
      </c>
      <c r="G75" s="661" t="s">
        <v>4690</v>
      </c>
      <c r="H75" s="661" t="s">
        <v>588</v>
      </c>
      <c r="I75" s="661" t="s">
        <v>4773</v>
      </c>
      <c r="J75" s="661" t="s">
        <v>4691</v>
      </c>
      <c r="K75" s="661" t="s">
        <v>4774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32</v>
      </c>
      <c r="B76" s="661" t="s">
        <v>587</v>
      </c>
      <c r="C76" s="661">
        <v>89301321</v>
      </c>
      <c r="D76" s="740" t="s">
        <v>6846</v>
      </c>
      <c r="E76" s="741" t="s">
        <v>4628</v>
      </c>
      <c r="F76" s="661" t="s">
        <v>4612</v>
      </c>
      <c r="G76" s="661" t="s">
        <v>4693</v>
      </c>
      <c r="H76" s="661" t="s">
        <v>2441</v>
      </c>
      <c r="I76" s="661" t="s">
        <v>2688</v>
      </c>
      <c r="J76" s="661" t="s">
        <v>2479</v>
      </c>
      <c r="K76" s="661" t="s">
        <v>2689</v>
      </c>
      <c r="L76" s="662">
        <v>468.96</v>
      </c>
      <c r="M76" s="662">
        <v>1875.84</v>
      </c>
      <c r="N76" s="661">
        <v>4</v>
      </c>
      <c r="O76" s="742">
        <v>2.5</v>
      </c>
      <c r="P76" s="662">
        <v>937.92</v>
      </c>
      <c r="Q76" s="677">
        <v>0.5</v>
      </c>
      <c r="R76" s="661">
        <v>2</v>
      </c>
      <c r="S76" s="677">
        <v>0.5</v>
      </c>
      <c r="T76" s="742">
        <v>2</v>
      </c>
      <c r="U76" s="700">
        <v>0.8</v>
      </c>
    </row>
    <row r="77" spans="1:21" ht="14.4" customHeight="1" x14ac:dyDescent="0.3">
      <c r="A77" s="660">
        <v>32</v>
      </c>
      <c r="B77" s="661" t="s">
        <v>587</v>
      </c>
      <c r="C77" s="661">
        <v>89301321</v>
      </c>
      <c r="D77" s="740" t="s">
        <v>6846</v>
      </c>
      <c r="E77" s="741" t="s">
        <v>4628</v>
      </c>
      <c r="F77" s="661" t="s">
        <v>4612</v>
      </c>
      <c r="G77" s="661" t="s">
        <v>4693</v>
      </c>
      <c r="H77" s="661" t="s">
        <v>2441</v>
      </c>
      <c r="I77" s="661" t="s">
        <v>2561</v>
      </c>
      <c r="J77" s="661" t="s">
        <v>2562</v>
      </c>
      <c r="K77" s="661" t="s">
        <v>2483</v>
      </c>
      <c r="L77" s="662">
        <v>2332.92</v>
      </c>
      <c r="M77" s="662">
        <v>4665.84</v>
      </c>
      <c r="N77" s="661">
        <v>2</v>
      </c>
      <c r="O77" s="742">
        <v>1</v>
      </c>
      <c r="P77" s="662">
        <v>4665.84</v>
      </c>
      <c r="Q77" s="677">
        <v>1</v>
      </c>
      <c r="R77" s="661">
        <v>2</v>
      </c>
      <c r="S77" s="677">
        <v>1</v>
      </c>
      <c r="T77" s="742">
        <v>1</v>
      </c>
      <c r="U77" s="700">
        <v>1</v>
      </c>
    </row>
    <row r="78" spans="1:21" ht="14.4" customHeight="1" x14ac:dyDescent="0.3">
      <c r="A78" s="660">
        <v>32</v>
      </c>
      <c r="B78" s="661" t="s">
        <v>587</v>
      </c>
      <c r="C78" s="661">
        <v>89301321</v>
      </c>
      <c r="D78" s="740" t="s">
        <v>6846</v>
      </c>
      <c r="E78" s="741" t="s">
        <v>4628</v>
      </c>
      <c r="F78" s="661" t="s">
        <v>4612</v>
      </c>
      <c r="G78" s="661" t="s">
        <v>4694</v>
      </c>
      <c r="H78" s="661" t="s">
        <v>2441</v>
      </c>
      <c r="I78" s="661" t="s">
        <v>3057</v>
      </c>
      <c r="J78" s="661" t="s">
        <v>3058</v>
      </c>
      <c r="K78" s="661" t="s">
        <v>4465</v>
      </c>
      <c r="L78" s="662">
        <v>69.86</v>
      </c>
      <c r="M78" s="662">
        <v>69.86</v>
      </c>
      <c r="N78" s="661">
        <v>1</v>
      </c>
      <c r="O78" s="742">
        <v>1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32</v>
      </c>
      <c r="B79" s="661" t="s">
        <v>587</v>
      </c>
      <c r="C79" s="661">
        <v>89301321</v>
      </c>
      <c r="D79" s="740" t="s">
        <v>6846</v>
      </c>
      <c r="E79" s="741" t="s">
        <v>4628</v>
      </c>
      <c r="F79" s="661" t="s">
        <v>4612</v>
      </c>
      <c r="G79" s="661" t="s">
        <v>4697</v>
      </c>
      <c r="H79" s="661" t="s">
        <v>588</v>
      </c>
      <c r="I79" s="661" t="s">
        <v>4706</v>
      </c>
      <c r="J79" s="661" t="s">
        <v>4707</v>
      </c>
      <c r="K79" s="661" t="s">
        <v>871</v>
      </c>
      <c r="L79" s="662">
        <v>314.89999999999998</v>
      </c>
      <c r="M79" s="662">
        <v>944.69999999999993</v>
      </c>
      <c r="N79" s="661">
        <v>3</v>
      </c>
      <c r="O79" s="742">
        <v>1.5</v>
      </c>
      <c r="P79" s="662">
        <v>629.79999999999995</v>
      </c>
      <c r="Q79" s="677">
        <v>0.66666666666666663</v>
      </c>
      <c r="R79" s="661">
        <v>2</v>
      </c>
      <c r="S79" s="677">
        <v>0.66666666666666663</v>
      </c>
      <c r="T79" s="742">
        <v>1</v>
      </c>
      <c r="U79" s="700">
        <v>0.66666666666666663</v>
      </c>
    </row>
    <row r="80" spans="1:21" ht="14.4" customHeight="1" x14ac:dyDescent="0.3">
      <c r="A80" s="660">
        <v>32</v>
      </c>
      <c r="B80" s="661" t="s">
        <v>587</v>
      </c>
      <c r="C80" s="661">
        <v>89301321</v>
      </c>
      <c r="D80" s="740" t="s">
        <v>6846</v>
      </c>
      <c r="E80" s="741" t="s">
        <v>4628</v>
      </c>
      <c r="F80" s="661" t="s">
        <v>4612</v>
      </c>
      <c r="G80" s="661" t="s">
        <v>4697</v>
      </c>
      <c r="H80" s="661" t="s">
        <v>588</v>
      </c>
      <c r="I80" s="661" t="s">
        <v>4775</v>
      </c>
      <c r="J80" s="661" t="s">
        <v>867</v>
      </c>
      <c r="K80" s="661" t="s">
        <v>4776</v>
      </c>
      <c r="L80" s="662">
        <v>48.98</v>
      </c>
      <c r="M80" s="662">
        <v>48.98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32</v>
      </c>
      <c r="B81" s="661" t="s">
        <v>587</v>
      </c>
      <c r="C81" s="661">
        <v>89301321</v>
      </c>
      <c r="D81" s="740" t="s">
        <v>6846</v>
      </c>
      <c r="E81" s="741" t="s">
        <v>4628</v>
      </c>
      <c r="F81" s="661" t="s">
        <v>4612</v>
      </c>
      <c r="G81" s="661" t="s">
        <v>4697</v>
      </c>
      <c r="H81" s="661" t="s">
        <v>588</v>
      </c>
      <c r="I81" s="661" t="s">
        <v>866</v>
      </c>
      <c r="J81" s="661" t="s">
        <v>867</v>
      </c>
      <c r="K81" s="661" t="s">
        <v>4777</v>
      </c>
      <c r="L81" s="662">
        <v>97.97</v>
      </c>
      <c r="M81" s="662">
        <v>293.90999999999997</v>
      </c>
      <c r="N81" s="661">
        <v>3</v>
      </c>
      <c r="O81" s="742">
        <v>2</v>
      </c>
      <c r="P81" s="662">
        <v>195.94</v>
      </c>
      <c r="Q81" s="677">
        <v>0.66666666666666674</v>
      </c>
      <c r="R81" s="661">
        <v>2</v>
      </c>
      <c r="S81" s="677">
        <v>0.66666666666666663</v>
      </c>
      <c r="T81" s="742">
        <v>1</v>
      </c>
      <c r="U81" s="700">
        <v>0.5</v>
      </c>
    </row>
    <row r="82" spans="1:21" ht="14.4" customHeight="1" x14ac:dyDescent="0.3">
      <c r="A82" s="660">
        <v>32</v>
      </c>
      <c r="B82" s="661" t="s">
        <v>587</v>
      </c>
      <c r="C82" s="661">
        <v>89301321</v>
      </c>
      <c r="D82" s="740" t="s">
        <v>6846</v>
      </c>
      <c r="E82" s="741" t="s">
        <v>4628</v>
      </c>
      <c r="F82" s="661" t="s">
        <v>4612</v>
      </c>
      <c r="G82" s="661" t="s">
        <v>4697</v>
      </c>
      <c r="H82" s="661" t="s">
        <v>588</v>
      </c>
      <c r="I82" s="661" t="s">
        <v>870</v>
      </c>
      <c r="J82" s="661" t="s">
        <v>867</v>
      </c>
      <c r="K82" s="661" t="s">
        <v>4698</v>
      </c>
      <c r="L82" s="662">
        <v>314.89999999999998</v>
      </c>
      <c r="M82" s="662">
        <v>1889.3999999999999</v>
      </c>
      <c r="N82" s="661">
        <v>6</v>
      </c>
      <c r="O82" s="742">
        <v>3.5</v>
      </c>
      <c r="P82" s="662">
        <v>629.79999999999995</v>
      </c>
      <c r="Q82" s="677">
        <v>0.33333333333333331</v>
      </c>
      <c r="R82" s="661">
        <v>2</v>
      </c>
      <c r="S82" s="677">
        <v>0.33333333333333331</v>
      </c>
      <c r="T82" s="742">
        <v>1</v>
      </c>
      <c r="U82" s="700">
        <v>0.2857142857142857</v>
      </c>
    </row>
    <row r="83" spans="1:21" ht="14.4" customHeight="1" x14ac:dyDescent="0.3">
      <c r="A83" s="660">
        <v>32</v>
      </c>
      <c r="B83" s="661" t="s">
        <v>587</v>
      </c>
      <c r="C83" s="661">
        <v>89301321</v>
      </c>
      <c r="D83" s="740" t="s">
        <v>6846</v>
      </c>
      <c r="E83" s="741" t="s">
        <v>4628</v>
      </c>
      <c r="F83" s="661" t="s">
        <v>4612</v>
      </c>
      <c r="G83" s="661" t="s">
        <v>4778</v>
      </c>
      <c r="H83" s="661" t="s">
        <v>588</v>
      </c>
      <c r="I83" s="661" t="s">
        <v>4779</v>
      </c>
      <c r="J83" s="661" t="s">
        <v>4780</v>
      </c>
      <c r="K83" s="661" t="s">
        <v>4781</v>
      </c>
      <c r="L83" s="662">
        <v>0</v>
      </c>
      <c r="M83" s="662">
        <v>0</v>
      </c>
      <c r="N83" s="661">
        <v>1</v>
      </c>
      <c r="O83" s="742">
        <v>1</v>
      </c>
      <c r="P83" s="662">
        <v>0</v>
      </c>
      <c r="Q83" s="677"/>
      <c r="R83" s="661">
        <v>1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32</v>
      </c>
      <c r="B84" s="661" t="s">
        <v>587</v>
      </c>
      <c r="C84" s="661">
        <v>89301321</v>
      </c>
      <c r="D84" s="740" t="s">
        <v>6846</v>
      </c>
      <c r="E84" s="741" t="s">
        <v>4628</v>
      </c>
      <c r="F84" s="661" t="s">
        <v>4612</v>
      </c>
      <c r="G84" s="661" t="s">
        <v>4782</v>
      </c>
      <c r="H84" s="661" t="s">
        <v>588</v>
      </c>
      <c r="I84" s="661" t="s">
        <v>1303</v>
      </c>
      <c r="J84" s="661" t="s">
        <v>1292</v>
      </c>
      <c r="K84" s="661" t="s">
        <v>1304</v>
      </c>
      <c r="L84" s="662">
        <v>0</v>
      </c>
      <c r="M84" s="662">
        <v>0</v>
      </c>
      <c r="N84" s="661">
        <v>2</v>
      </c>
      <c r="O84" s="742">
        <v>1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32</v>
      </c>
      <c r="B85" s="661" t="s">
        <v>587</v>
      </c>
      <c r="C85" s="661">
        <v>89301321</v>
      </c>
      <c r="D85" s="740" t="s">
        <v>6846</v>
      </c>
      <c r="E85" s="741" t="s">
        <v>4628</v>
      </c>
      <c r="F85" s="661" t="s">
        <v>4612</v>
      </c>
      <c r="G85" s="661" t="s">
        <v>4708</v>
      </c>
      <c r="H85" s="661" t="s">
        <v>588</v>
      </c>
      <c r="I85" s="661" t="s">
        <v>1519</v>
      </c>
      <c r="J85" s="661" t="s">
        <v>4709</v>
      </c>
      <c r="K85" s="661" t="s">
        <v>4710</v>
      </c>
      <c r="L85" s="662">
        <v>91.52</v>
      </c>
      <c r="M85" s="662">
        <v>823.68000000000006</v>
      </c>
      <c r="N85" s="661">
        <v>9</v>
      </c>
      <c r="O85" s="742">
        <v>4</v>
      </c>
      <c r="P85" s="662">
        <v>549.12</v>
      </c>
      <c r="Q85" s="677">
        <v>0.66666666666666663</v>
      </c>
      <c r="R85" s="661">
        <v>6</v>
      </c>
      <c r="S85" s="677">
        <v>0.66666666666666663</v>
      </c>
      <c r="T85" s="742">
        <v>2.5</v>
      </c>
      <c r="U85" s="700">
        <v>0.625</v>
      </c>
    </row>
    <row r="86" spans="1:21" ht="14.4" customHeight="1" x14ac:dyDescent="0.3">
      <c r="A86" s="660">
        <v>32</v>
      </c>
      <c r="B86" s="661" t="s">
        <v>587</v>
      </c>
      <c r="C86" s="661">
        <v>89301321</v>
      </c>
      <c r="D86" s="740" t="s">
        <v>6846</v>
      </c>
      <c r="E86" s="741" t="s">
        <v>4628</v>
      </c>
      <c r="F86" s="661" t="s">
        <v>4612</v>
      </c>
      <c r="G86" s="661" t="s">
        <v>4783</v>
      </c>
      <c r="H86" s="661" t="s">
        <v>2441</v>
      </c>
      <c r="I86" s="661" t="s">
        <v>2672</v>
      </c>
      <c r="J86" s="661" t="s">
        <v>2673</v>
      </c>
      <c r="K86" s="661" t="s">
        <v>1229</v>
      </c>
      <c r="L86" s="662">
        <v>130.59</v>
      </c>
      <c r="M86" s="662">
        <v>130.59</v>
      </c>
      <c r="N86" s="661">
        <v>1</v>
      </c>
      <c r="O86" s="742">
        <v>0.5</v>
      </c>
      <c r="P86" s="662">
        <v>130.59</v>
      </c>
      <c r="Q86" s="677">
        <v>1</v>
      </c>
      <c r="R86" s="661">
        <v>1</v>
      </c>
      <c r="S86" s="677">
        <v>1</v>
      </c>
      <c r="T86" s="742">
        <v>0.5</v>
      </c>
      <c r="U86" s="700">
        <v>1</v>
      </c>
    </row>
    <row r="87" spans="1:21" ht="14.4" customHeight="1" x14ac:dyDescent="0.3">
      <c r="A87" s="660">
        <v>32</v>
      </c>
      <c r="B87" s="661" t="s">
        <v>587</v>
      </c>
      <c r="C87" s="661">
        <v>89301321</v>
      </c>
      <c r="D87" s="740" t="s">
        <v>6846</v>
      </c>
      <c r="E87" s="741" t="s">
        <v>4628</v>
      </c>
      <c r="F87" s="661" t="s">
        <v>4612</v>
      </c>
      <c r="G87" s="661" t="s">
        <v>4784</v>
      </c>
      <c r="H87" s="661" t="s">
        <v>588</v>
      </c>
      <c r="I87" s="661" t="s">
        <v>1260</v>
      </c>
      <c r="J87" s="661" t="s">
        <v>990</v>
      </c>
      <c r="K87" s="661" t="s">
        <v>4785</v>
      </c>
      <c r="L87" s="662">
        <v>0</v>
      </c>
      <c r="M87" s="662">
        <v>0</v>
      </c>
      <c r="N87" s="661">
        <v>1</v>
      </c>
      <c r="O87" s="742">
        <v>0.5</v>
      </c>
      <c r="P87" s="662">
        <v>0</v>
      </c>
      <c r="Q87" s="677"/>
      <c r="R87" s="661">
        <v>1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32</v>
      </c>
      <c r="B88" s="661" t="s">
        <v>587</v>
      </c>
      <c r="C88" s="661">
        <v>89301321</v>
      </c>
      <c r="D88" s="740" t="s">
        <v>6846</v>
      </c>
      <c r="E88" s="741" t="s">
        <v>4628</v>
      </c>
      <c r="F88" s="661" t="s">
        <v>4612</v>
      </c>
      <c r="G88" s="661" t="s">
        <v>4786</v>
      </c>
      <c r="H88" s="661" t="s">
        <v>588</v>
      </c>
      <c r="I88" s="661" t="s">
        <v>2979</v>
      </c>
      <c r="J88" s="661" t="s">
        <v>2980</v>
      </c>
      <c r="K88" s="661" t="s">
        <v>4787</v>
      </c>
      <c r="L88" s="662">
        <v>53.54</v>
      </c>
      <c r="M88" s="662">
        <v>107.08</v>
      </c>
      <c r="N88" s="661">
        <v>2</v>
      </c>
      <c r="O88" s="742">
        <v>1</v>
      </c>
      <c r="P88" s="662">
        <v>53.54</v>
      </c>
      <c r="Q88" s="677">
        <v>0.5</v>
      </c>
      <c r="R88" s="661">
        <v>1</v>
      </c>
      <c r="S88" s="677">
        <v>0.5</v>
      </c>
      <c r="T88" s="742">
        <v>0.5</v>
      </c>
      <c r="U88" s="700">
        <v>0.5</v>
      </c>
    </row>
    <row r="89" spans="1:21" ht="14.4" customHeight="1" x14ac:dyDescent="0.3">
      <c r="A89" s="660">
        <v>32</v>
      </c>
      <c r="B89" s="661" t="s">
        <v>587</v>
      </c>
      <c r="C89" s="661">
        <v>89301321</v>
      </c>
      <c r="D89" s="740" t="s">
        <v>6846</v>
      </c>
      <c r="E89" s="741" t="s">
        <v>4628</v>
      </c>
      <c r="F89" s="661" t="s">
        <v>4612</v>
      </c>
      <c r="G89" s="661" t="s">
        <v>4788</v>
      </c>
      <c r="H89" s="661" t="s">
        <v>588</v>
      </c>
      <c r="I89" s="661" t="s">
        <v>2921</v>
      </c>
      <c r="J89" s="661" t="s">
        <v>2922</v>
      </c>
      <c r="K89" s="661" t="s">
        <v>4789</v>
      </c>
      <c r="L89" s="662">
        <v>194.73</v>
      </c>
      <c r="M89" s="662">
        <v>194.73</v>
      </c>
      <c r="N89" s="661">
        <v>1</v>
      </c>
      <c r="O89" s="742">
        <v>1</v>
      </c>
      <c r="P89" s="662">
        <v>194.73</v>
      </c>
      <c r="Q89" s="677">
        <v>1</v>
      </c>
      <c r="R89" s="661">
        <v>1</v>
      </c>
      <c r="S89" s="677">
        <v>1</v>
      </c>
      <c r="T89" s="742">
        <v>1</v>
      </c>
      <c r="U89" s="700">
        <v>1</v>
      </c>
    </row>
    <row r="90" spans="1:21" ht="14.4" customHeight="1" x14ac:dyDescent="0.3">
      <c r="A90" s="660">
        <v>32</v>
      </c>
      <c r="B90" s="661" t="s">
        <v>587</v>
      </c>
      <c r="C90" s="661">
        <v>89301321</v>
      </c>
      <c r="D90" s="740" t="s">
        <v>6846</v>
      </c>
      <c r="E90" s="741" t="s">
        <v>4628</v>
      </c>
      <c r="F90" s="661" t="s">
        <v>4612</v>
      </c>
      <c r="G90" s="661" t="s">
        <v>4790</v>
      </c>
      <c r="H90" s="661" t="s">
        <v>588</v>
      </c>
      <c r="I90" s="661" t="s">
        <v>788</v>
      </c>
      <c r="J90" s="661" t="s">
        <v>789</v>
      </c>
      <c r="K90" s="661" t="s">
        <v>4791</v>
      </c>
      <c r="L90" s="662">
        <v>57.85</v>
      </c>
      <c r="M90" s="662">
        <v>115.7</v>
      </c>
      <c r="N90" s="661">
        <v>2</v>
      </c>
      <c r="O90" s="742">
        <v>1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32</v>
      </c>
      <c r="B91" s="661" t="s">
        <v>587</v>
      </c>
      <c r="C91" s="661">
        <v>89301321</v>
      </c>
      <c r="D91" s="740" t="s">
        <v>6846</v>
      </c>
      <c r="E91" s="741" t="s">
        <v>4628</v>
      </c>
      <c r="F91" s="661" t="s">
        <v>4612</v>
      </c>
      <c r="G91" s="661" t="s">
        <v>4792</v>
      </c>
      <c r="H91" s="661" t="s">
        <v>588</v>
      </c>
      <c r="I91" s="661" t="s">
        <v>1970</v>
      </c>
      <c r="J91" s="661" t="s">
        <v>1971</v>
      </c>
      <c r="K91" s="661" t="s">
        <v>1972</v>
      </c>
      <c r="L91" s="662">
        <v>64.13</v>
      </c>
      <c r="M91" s="662">
        <v>64.13</v>
      </c>
      <c r="N91" s="661">
        <v>1</v>
      </c>
      <c r="O91" s="742">
        <v>0.5</v>
      </c>
      <c r="P91" s="662">
        <v>64.13</v>
      </c>
      <c r="Q91" s="677">
        <v>1</v>
      </c>
      <c r="R91" s="661">
        <v>1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32</v>
      </c>
      <c r="B92" s="661" t="s">
        <v>587</v>
      </c>
      <c r="C92" s="661">
        <v>89301321</v>
      </c>
      <c r="D92" s="740" t="s">
        <v>6846</v>
      </c>
      <c r="E92" s="741" t="s">
        <v>4628</v>
      </c>
      <c r="F92" s="661" t="s">
        <v>4612</v>
      </c>
      <c r="G92" s="661" t="s">
        <v>4793</v>
      </c>
      <c r="H92" s="661" t="s">
        <v>588</v>
      </c>
      <c r="I92" s="661" t="s">
        <v>843</v>
      </c>
      <c r="J92" s="661" t="s">
        <v>844</v>
      </c>
      <c r="K92" s="661" t="s">
        <v>845</v>
      </c>
      <c r="L92" s="662">
        <v>82.67</v>
      </c>
      <c r="M92" s="662">
        <v>248.01</v>
      </c>
      <c r="N92" s="661">
        <v>3</v>
      </c>
      <c r="O92" s="742">
        <v>1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32</v>
      </c>
      <c r="B93" s="661" t="s">
        <v>587</v>
      </c>
      <c r="C93" s="661">
        <v>89301321</v>
      </c>
      <c r="D93" s="740" t="s">
        <v>6846</v>
      </c>
      <c r="E93" s="741" t="s">
        <v>4628</v>
      </c>
      <c r="F93" s="661" t="s">
        <v>4612</v>
      </c>
      <c r="G93" s="661" t="s">
        <v>4794</v>
      </c>
      <c r="H93" s="661" t="s">
        <v>588</v>
      </c>
      <c r="I93" s="661" t="s">
        <v>1823</v>
      </c>
      <c r="J93" s="661" t="s">
        <v>1824</v>
      </c>
      <c r="K93" s="661" t="s">
        <v>4795</v>
      </c>
      <c r="L93" s="662">
        <v>34140.99</v>
      </c>
      <c r="M93" s="662">
        <v>68281.98</v>
      </c>
      <c r="N93" s="661">
        <v>2</v>
      </c>
      <c r="O93" s="742">
        <v>1</v>
      </c>
      <c r="P93" s="662">
        <v>68281.98</v>
      </c>
      <c r="Q93" s="677">
        <v>1</v>
      </c>
      <c r="R93" s="661">
        <v>2</v>
      </c>
      <c r="S93" s="677">
        <v>1</v>
      </c>
      <c r="T93" s="742">
        <v>1</v>
      </c>
      <c r="U93" s="700">
        <v>1</v>
      </c>
    </row>
    <row r="94" spans="1:21" ht="14.4" customHeight="1" x14ac:dyDescent="0.3">
      <c r="A94" s="660">
        <v>32</v>
      </c>
      <c r="B94" s="661" t="s">
        <v>587</v>
      </c>
      <c r="C94" s="661">
        <v>89301321</v>
      </c>
      <c r="D94" s="740" t="s">
        <v>6846</v>
      </c>
      <c r="E94" s="741" t="s">
        <v>4628</v>
      </c>
      <c r="F94" s="661" t="s">
        <v>4612</v>
      </c>
      <c r="G94" s="661" t="s">
        <v>4796</v>
      </c>
      <c r="H94" s="661" t="s">
        <v>588</v>
      </c>
      <c r="I94" s="661" t="s">
        <v>1376</v>
      </c>
      <c r="J94" s="661" t="s">
        <v>1377</v>
      </c>
      <c r="K94" s="661" t="s">
        <v>1378</v>
      </c>
      <c r="L94" s="662">
        <v>286.63</v>
      </c>
      <c r="M94" s="662">
        <v>286.63</v>
      </c>
      <c r="N94" s="661">
        <v>1</v>
      </c>
      <c r="O94" s="742">
        <v>0.5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32</v>
      </c>
      <c r="B95" s="661" t="s">
        <v>587</v>
      </c>
      <c r="C95" s="661">
        <v>89301321</v>
      </c>
      <c r="D95" s="740" t="s">
        <v>6846</v>
      </c>
      <c r="E95" s="741" t="s">
        <v>4628</v>
      </c>
      <c r="F95" s="661" t="s">
        <v>4612</v>
      </c>
      <c r="G95" s="661" t="s">
        <v>4797</v>
      </c>
      <c r="H95" s="661" t="s">
        <v>2441</v>
      </c>
      <c r="I95" s="661" t="s">
        <v>2661</v>
      </c>
      <c r="J95" s="661" t="s">
        <v>4398</v>
      </c>
      <c r="K95" s="661" t="s">
        <v>4399</v>
      </c>
      <c r="L95" s="662">
        <v>156.25</v>
      </c>
      <c r="M95" s="662">
        <v>312.5</v>
      </c>
      <c r="N95" s="661">
        <v>2</v>
      </c>
      <c r="O95" s="742">
        <v>1.5</v>
      </c>
      <c r="P95" s="662">
        <v>156.25</v>
      </c>
      <c r="Q95" s="677">
        <v>0.5</v>
      </c>
      <c r="R95" s="661">
        <v>1</v>
      </c>
      <c r="S95" s="677">
        <v>0.5</v>
      </c>
      <c r="T95" s="742">
        <v>0.5</v>
      </c>
      <c r="U95" s="700">
        <v>0.33333333333333331</v>
      </c>
    </row>
    <row r="96" spans="1:21" ht="14.4" customHeight="1" x14ac:dyDescent="0.3">
      <c r="A96" s="660">
        <v>32</v>
      </c>
      <c r="B96" s="661" t="s">
        <v>587</v>
      </c>
      <c r="C96" s="661">
        <v>89301321</v>
      </c>
      <c r="D96" s="740" t="s">
        <v>6846</v>
      </c>
      <c r="E96" s="741" t="s">
        <v>4628</v>
      </c>
      <c r="F96" s="661" t="s">
        <v>4612</v>
      </c>
      <c r="G96" s="661" t="s">
        <v>4797</v>
      </c>
      <c r="H96" s="661" t="s">
        <v>2441</v>
      </c>
      <c r="I96" s="661" t="s">
        <v>2661</v>
      </c>
      <c r="J96" s="661" t="s">
        <v>4398</v>
      </c>
      <c r="K96" s="661" t="s">
        <v>4399</v>
      </c>
      <c r="L96" s="662">
        <v>126.09</v>
      </c>
      <c r="M96" s="662">
        <v>126.09</v>
      </c>
      <c r="N96" s="661">
        <v>1</v>
      </c>
      <c r="O96" s="742">
        <v>1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32</v>
      </c>
      <c r="B97" s="661" t="s">
        <v>587</v>
      </c>
      <c r="C97" s="661">
        <v>89301321</v>
      </c>
      <c r="D97" s="740" t="s">
        <v>6846</v>
      </c>
      <c r="E97" s="741" t="s">
        <v>4629</v>
      </c>
      <c r="F97" s="661" t="s">
        <v>4612</v>
      </c>
      <c r="G97" s="661" t="s">
        <v>4664</v>
      </c>
      <c r="H97" s="661" t="s">
        <v>2441</v>
      </c>
      <c r="I97" s="661" t="s">
        <v>3042</v>
      </c>
      <c r="J97" s="661" t="s">
        <v>3043</v>
      </c>
      <c r="K97" s="661" t="s">
        <v>4451</v>
      </c>
      <c r="L97" s="662">
        <v>184.22</v>
      </c>
      <c r="M97" s="662">
        <v>368.44</v>
      </c>
      <c r="N97" s="661">
        <v>2</v>
      </c>
      <c r="O97" s="742">
        <v>1</v>
      </c>
      <c r="P97" s="662">
        <v>368.44</v>
      </c>
      <c r="Q97" s="677">
        <v>1</v>
      </c>
      <c r="R97" s="661">
        <v>2</v>
      </c>
      <c r="S97" s="677">
        <v>1</v>
      </c>
      <c r="T97" s="742">
        <v>1</v>
      </c>
      <c r="U97" s="700">
        <v>1</v>
      </c>
    </row>
    <row r="98" spans="1:21" ht="14.4" customHeight="1" x14ac:dyDescent="0.3">
      <c r="A98" s="660">
        <v>32</v>
      </c>
      <c r="B98" s="661" t="s">
        <v>587</v>
      </c>
      <c r="C98" s="661">
        <v>89301321</v>
      </c>
      <c r="D98" s="740" t="s">
        <v>6846</v>
      </c>
      <c r="E98" s="741" t="s">
        <v>4630</v>
      </c>
      <c r="F98" s="661" t="s">
        <v>4612</v>
      </c>
      <c r="G98" s="661" t="s">
        <v>4711</v>
      </c>
      <c r="H98" s="661" t="s">
        <v>588</v>
      </c>
      <c r="I98" s="661" t="s">
        <v>2909</v>
      </c>
      <c r="J98" s="661" t="s">
        <v>4443</v>
      </c>
      <c r="K98" s="661" t="s">
        <v>4444</v>
      </c>
      <c r="L98" s="662">
        <v>156.86000000000001</v>
      </c>
      <c r="M98" s="662">
        <v>156.86000000000001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32</v>
      </c>
      <c r="B99" s="661" t="s">
        <v>587</v>
      </c>
      <c r="C99" s="661">
        <v>89301321</v>
      </c>
      <c r="D99" s="740" t="s">
        <v>6846</v>
      </c>
      <c r="E99" s="741" t="s">
        <v>4630</v>
      </c>
      <c r="F99" s="661" t="s">
        <v>4612</v>
      </c>
      <c r="G99" s="661" t="s">
        <v>4798</v>
      </c>
      <c r="H99" s="661" t="s">
        <v>588</v>
      </c>
      <c r="I99" s="661" t="s">
        <v>2902</v>
      </c>
      <c r="J99" s="661" t="s">
        <v>740</v>
      </c>
      <c r="K99" s="661" t="s">
        <v>4799</v>
      </c>
      <c r="L99" s="662">
        <v>31.54</v>
      </c>
      <c r="M99" s="662">
        <v>31.54</v>
      </c>
      <c r="N99" s="661">
        <v>1</v>
      </c>
      <c r="O99" s="742">
        <v>0.5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32</v>
      </c>
      <c r="B100" s="661" t="s">
        <v>587</v>
      </c>
      <c r="C100" s="661">
        <v>89301321</v>
      </c>
      <c r="D100" s="740" t="s">
        <v>6846</v>
      </c>
      <c r="E100" s="741" t="s">
        <v>4631</v>
      </c>
      <c r="F100" s="661" t="s">
        <v>4612</v>
      </c>
      <c r="G100" s="661" t="s">
        <v>4655</v>
      </c>
      <c r="H100" s="661" t="s">
        <v>588</v>
      </c>
      <c r="I100" s="661" t="s">
        <v>4717</v>
      </c>
      <c r="J100" s="661" t="s">
        <v>728</v>
      </c>
      <c r="K100" s="661" t="s">
        <v>4718</v>
      </c>
      <c r="L100" s="662">
        <v>141.38999999999999</v>
      </c>
      <c r="M100" s="662">
        <v>141.38999999999999</v>
      </c>
      <c r="N100" s="661">
        <v>1</v>
      </c>
      <c r="O100" s="742">
        <v>0.5</v>
      </c>
      <c r="P100" s="662">
        <v>141.38999999999999</v>
      </c>
      <c r="Q100" s="677">
        <v>1</v>
      </c>
      <c r="R100" s="661">
        <v>1</v>
      </c>
      <c r="S100" s="677">
        <v>1</v>
      </c>
      <c r="T100" s="742">
        <v>0.5</v>
      </c>
      <c r="U100" s="700">
        <v>1</v>
      </c>
    </row>
    <row r="101" spans="1:21" ht="14.4" customHeight="1" x14ac:dyDescent="0.3">
      <c r="A101" s="660">
        <v>32</v>
      </c>
      <c r="B101" s="661" t="s">
        <v>587</v>
      </c>
      <c r="C101" s="661">
        <v>89301321</v>
      </c>
      <c r="D101" s="740" t="s">
        <v>6846</v>
      </c>
      <c r="E101" s="741" t="s">
        <v>4631</v>
      </c>
      <c r="F101" s="661" t="s">
        <v>4612</v>
      </c>
      <c r="G101" s="661" t="s">
        <v>4800</v>
      </c>
      <c r="H101" s="661" t="s">
        <v>588</v>
      </c>
      <c r="I101" s="661" t="s">
        <v>1129</v>
      </c>
      <c r="J101" s="661" t="s">
        <v>905</v>
      </c>
      <c r="K101" s="661" t="s">
        <v>4801</v>
      </c>
      <c r="L101" s="662">
        <v>0</v>
      </c>
      <c r="M101" s="662">
        <v>0</v>
      </c>
      <c r="N101" s="661">
        <v>1</v>
      </c>
      <c r="O101" s="742">
        <v>0.5</v>
      </c>
      <c r="P101" s="662">
        <v>0</v>
      </c>
      <c r="Q101" s="677"/>
      <c r="R101" s="661">
        <v>1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32</v>
      </c>
      <c r="B102" s="661" t="s">
        <v>587</v>
      </c>
      <c r="C102" s="661">
        <v>89301321</v>
      </c>
      <c r="D102" s="740" t="s">
        <v>6846</v>
      </c>
      <c r="E102" s="741" t="s">
        <v>4631</v>
      </c>
      <c r="F102" s="661" t="s">
        <v>4612</v>
      </c>
      <c r="G102" s="661" t="s">
        <v>4693</v>
      </c>
      <c r="H102" s="661" t="s">
        <v>2441</v>
      </c>
      <c r="I102" s="661" t="s">
        <v>2482</v>
      </c>
      <c r="J102" s="661" t="s">
        <v>2479</v>
      </c>
      <c r="K102" s="661" t="s">
        <v>2483</v>
      </c>
      <c r="L102" s="662">
        <v>1166.47</v>
      </c>
      <c r="M102" s="662">
        <v>1166.47</v>
      </c>
      <c r="N102" s="661">
        <v>1</v>
      </c>
      <c r="O102" s="742">
        <v>0.5</v>
      </c>
      <c r="P102" s="662">
        <v>1166.47</v>
      </c>
      <c r="Q102" s="677">
        <v>1</v>
      </c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32</v>
      </c>
      <c r="B103" s="661" t="s">
        <v>587</v>
      </c>
      <c r="C103" s="661">
        <v>89301321</v>
      </c>
      <c r="D103" s="740" t="s">
        <v>6846</v>
      </c>
      <c r="E103" s="741" t="s">
        <v>4631</v>
      </c>
      <c r="F103" s="661" t="s">
        <v>4612</v>
      </c>
      <c r="G103" s="661" t="s">
        <v>4697</v>
      </c>
      <c r="H103" s="661" t="s">
        <v>588</v>
      </c>
      <c r="I103" s="661" t="s">
        <v>4802</v>
      </c>
      <c r="J103" s="661" t="s">
        <v>4803</v>
      </c>
      <c r="K103" s="661" t="s">
        <v>4804</v>
      </c>
      <c r="L103" s="662">
        <v>349.88</v>
      </c>
      <c r="M103" s="662">
        <v>349.88</v>
      </c>
      <c r="N103" s="661">
        <v>1</v>
      </c>
      <c r="O103" s="742">
        <v>0.5</v>
      </c>
      <c r="P103" s="662">
        <v>349.88</v>
      </c>
      <c r="Q103" s="677">
        <v>1</v>
      </c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32</v>
      </c>
      <c r="B104" s="661" t="s">
        <v>587</v>
      </c>
      <c r="C104" s="661">
        <v>89301321</v>
      </c>
      <c r="D104" s="740" t="s">
        <v>6846</v>
      </c>
      <c r="E104" s="741" t="s">
        <v>4632</v>
      </c>
      <c r="F104" s="661" t="s">
        <v>4612</v>
      </c>
      <c r="G104" s="661" t="s">
        <v>4654</v>
      </c>
      <c r="H104" s="661" t="s">
        <v>588</v>
      </c>
      <c r="I104" s="661" t="s">
        <v>1711</v>
      </c>
      <c r="J104" s="661" t="s">
        <v>1712</v>
      </c>
      <c r="K104" s="661" t="s">
        <v>1685</v>
      </c>
      <c r="L104" s="662">
        <v>275.23</v>
      </c>
      <c r="M104" s="662">
        <v>1376.15</v>
      </c>
      <c r="N104" s="661">
        <v>5</v>
      </c>
      <c r="O104" s="742">
        <v>1.5</v>
      </c>
      <c r="P104" s="662">
        <v>1376.15</v>
      </c>
      <c r="Q104" s="677">
        <v>1</v>
      </c>
      <c r="R104" s="661">
        <v>5</v>
      </c>
      <c r="S104" s="677">
        <v>1</v>
      </c>
      <c r="T104" s="742">
        <v>1.5</v>
      </c>
      <c r="U104" s="700">
        <v>1</v>
      </c>
    </row>
    <row r="105" spans="1:21" ht="14.4" customHeight="1" x14ac:dyDescent="0.3">
      <c r="A105" s="660">
        <v>32</v>
      </c>
      <c r="B105" s="661" t="s">
        <v>587</v>
      </c>
      <c r="C105" s="661">
        <v>89301321</v>
      </c>
      <c r="D105" s="740" t="s">
        <v>6846</v>
      </c>
      <c r="E105" s="741" t="s">
        <v>4632</v>
      </c>
      <c r="F105" s="661" t="s">
        <v>4612</v>
      </c>
      <c r="G105" s="661" t="s">
        <v>4655</v>
      </c>
      <c r="H105" s="661" t="s">
        <v>588</v>
      </c>
      <c r="I105" s="661" t="s">
        <v>1268</v>
      </c>
      <c r="J105" s="661" t="s">
        <v>1269</v>
      </c>
      <c r="K105" s="661" t="s">
        <v>1270</v>
      </c>
      <c r="L105" s="662">
        <v>89.6</v>
      </c>
      <c r="M105" s="662">
        <v>89.6</v>
      </c>
      <c r="N105" s="661">
        <v>1</v>
      </c>
      <c r="O105" s="742">
        <v>0.5</v>
      </c>
      <c r="P105" s="662">
        <v>89.6</v>
      </c>
      <c r="Q105" s="677">
        <v>1</v>
      </c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32</v>
      </c>
      <c r="B106" s="661" t="s">
        <v>587</v>
      </c>
      <c r="C106" s="661">
        <v>89301321</v>
      </c>
      <c r="D106" s="740" t="s">
        <v>6846</v>
      </c>
      <c r="E106" s="741" t="s">
        <v>4632</v>
      </c>
      <c r="F106" s="661" t="s">
        <v>4612</v>
      </c>
      <c r="G106" s="661" t="s">
        <v>4655</v>
      </c>
      <c r="H106" s="661" t="s">
        <v>588</v>
      </c>
      <c r="I106" s="661" t="s">
        <v>4717</v>
      </c>
      <c r="J106" s="661" t="s">
        <v>728</v>
      </c>
      <c r="K106" s="661" t="s">
        <v>4718</v>
      </c>
      <c r="L106" s="662">
        <v>141.38999999999999</v>
      </c>
      <c r="M106" s="662">
        <v>141.38999999999999</v>
      </c>
      <c r="N106" s="661">
        <v>1</v>
      </c>
      <c r="O106" s="742">
        <v>0.5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32</v>
      </c>
      <c r="B107" s="661" t="s">
        <v>587</v>
      </c>
      <c r="C107" s="661">
        <v>89301321</v>
      </c>
      <c r="D107" s="740" t="s">
        <v>6846</v>
      </c>
      <c r="E107" s="741" t="s">
        <v>4632</v>
      </c>
      <c r="F107" s="661" t="s">
        <v>4612</v>
      </c>
      <c r="G107" s="661" t="s">
        <v>4655</v>
      </c>
      <c r="H107" s="661" t="s">
        <v>588</v>
      </c>
      <c r="I107" s="661" t="s">
        <v>757</v>
      </c>
      <c r="J107" s="661" t="s">
        <v>4656</v>
      </c>
      <c r="K107" s="661" t="s">
        <v>4657</v>
      </c>
      <c r="L107" s="662">
        <v>44.8</v>
      </c>
      <c r="M107" s="662">
        <v>44.8</v>
      </c>
      <c r="N107" s="661">
        <v>1</v>
      </c>
      <c r="O107" s="742">
        <v>0.5</v>
      </c>
      <c r="P107" s="662">
        <v>44.8</v>
      </c>
      <c r="Q107" s="677">
        <v>1</v>
      </c>
      <c r="R107" s="661">
        <v>1</v>
      </c>
      <c r="S107" s="677">
        <v>1</v>
      </c>
      <c r="T107" s="742">
        <v>0.5</v>
      </c>
      <c r="U107" s="700">
        <v>1</v>
      </c>
    </row>
    <row r="108" spans="1:21" ht="14.4" customHeight="1" x14ac:dyDescent="0.3">
      <c r="A108" s="660">
        <v>32</v>
      </c>
      <c r="B108" s="661" t="s">
        <v>587</v>
      </c>
      <c r="C108" s="661">
        <v>89301321</v>
      </c>
      <c r="D108" s="740" t="s">
        <v>6846</v>
      </c>
      <c r="E108" s="741" t="s">
        <v>4632</v>
      </c>
      <c r="F108" s="661" t="s">
        <v>4612</v>
      </c>
      <c r="G108" s="661" t="s">
        <v>4805</v>
      </c>
      <c r="H108" s="661" t="s">
        <v>588</v>
      </c>
      <c r="I108" s="661" t="s">
        <v>1403</v>
      </c>
      <c r="J108" s="661" t="s">
        <v>856</v>
      </c>
      <c r="K108" s="661" t="s">
        <v>3595</v>
      </c>
      <c r="L108" s="662">
        <v>0</v>
      </c>
      <c r="M108" s="662">
        <v>0</v>
      </c>
      <c r="N108" s="661">
        <v>1</v>
      </c>
      <c r="O108" s="742">
        <v>0.5</v>
      </c>
      <c r="P108" s="662">
        <v>0</v>
      </c>
      <c r="Q108" s="677"/>
      <c r="R108" s="661">
        <v>1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32</v>
      </c>
      <c r="B109" s="661" t="s">
        <v>587</v>
      </c>
      <c r="C109" s="661">
        <v>89301321</v>
      </c>
      <c r="D109" s="740" t="s">
        <v>6846</v>
      </c>
      <c r="E109" s="741" t="s">
        <v>4632</v>
      </c>
      <c r="F109" s="661" t="s">
        <v>4612</v>
      </c>
      <c r="G109" s="661" t="s">
        <v>4726</v>
      </c>
      <c r="H109" s="661" t="s">
        <v>2441</v>
      </c>
      <c r="I109" s="661" t="s">
        <v>4806</v>
      </c>
      <c r="J109" s="661" t="s">
        <v>4807</v>
      </c>
      <c r="K109" s="661" t="s">
        <v>4450</v>
      </c>
      <c r="L109" s="662">
        <v>52.4</v>
      </c>
      <c r="M109" s="662">
        <v>52.4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32</v>
      </c>
      <c r="B110" s="661" t="s">
        <v>587</v>
      </c>
      <c r="C110" s="661">
        <v>89301321</v>
      </c>
      <c r="D110" s="740" t="s">
        <v>6846</v>
      </c>
      <c r="E110" s="741" t="s">
        <v>4632</v>
      </c>
      <c r="F110" s="661" t="s">
        <v>4612</v>
      </c>
      <c r="G110" s="661" t="s">
        <v>4727</v>
      </c>
      <c r="H110" s="661" t="s">
        <v>2441</v>
      </c>
      <c r="I110" s="661" t="s">
        <v>2474</v>
      </c>
      <c r="J110" s="661" t="s">
        <v>2475</v>
      </c>
      <c r="K110" s="661" t="s">
        <v>4525</v>
      </c>
      <c r="L110" s="662">
        <v>276</v>
      </c>
      <c r="M110" s="662">
        <v>276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32</v>
      </c>
      <c r="B111" s="661" t="s">
        <v>587</v>
      </c>
      <c r="C111" s="661">
        <v>89301321</v>
      </c>
      <c r="D111" s="740" t="s">
        <v>6846</v>
      </c>
      <c r="E111" s="741" t="s">
        <v>4632</v>
      </c>
      <c r="F111" s="661" t="s">
        <v>4612</v>
      </c>
      <c r="G111" s="661" t="s">
        <v>4727</v>
      </c>
      <c r="H111" s="661" t="s">
        <v>588</v>
      </c>
      <c r="I111" s="661" t="s">
        <v>4808</v>
      </c>
      <c r="J111" s="661" t="s">
        <v>4809</v>
      </c>
      <c r="K111" s="661" t="s">
        <v>4810</v>
      </c>
      <c r="L111" s="662">
        <v>151.32</v>
      </c>
      <c r="M111" s="662">
        <v>302.64</v>
      </c>
      <c r="N111" s="661">
        <v>2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32</v>
      </c>
      <c r="B112" s="661" t="s">
        <v>587</v>
      </c>
      <c r="C112" s="661">
        <v>89301321</v>
      </c>
      <c r="D112" s="740" t="s">
        <v>6846</v>
      </c>
      <c r="E112" s="741" t="s">
        <v>4632</v>
      </c>
      <c r="F112" s="661" t="s">
        <v>4612</v>
      </c>
      <c r="G112" s="661" t="s">
        <v>4811</v>
      </c>
      <c r="H112" s="661" t="s">
        <v>588</v>
      </c>
      <c r="I112" s="661" t="s">
        <v>1578</v>
      </c>
      <c r="J112" s="661" t="s">
        <v>1579</v>
      </c>
      <c r="K112" s="661" t="s">
        <v>1580</v>
      </c>
      <c r="L112" s="662">
        <v>359.63</v>
      </c>
      <c r="M112" s="662">
        <v>359.63</v>
      </c>
      <c r="N112" s="661">
        <v>1</v>
      </c>
      <c r="O112" s="742">
        <v>1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32</v>
      </c>
      <c r="B113" s="661" t="s">
        <v>587</v>
      </c>
      <c r="C113" s="661">
        <v>89301321</v>
      </c>
      <c r="D113" s="740" t="s">
        <v>6846</v>
      </c>
      <c r="E113" s="741" t="s">
        <v>4632</v>
      </c>
      <c r="F113" s="661" t="s">
        <v>4612</v>
      </c>
      <c r="G113" s="661" t="s">
        <v>4812</v>
      </c>
      <c r="H113" s="661" t="s">
        <v>588</v>
      </c>
      <c r="I113" s="661" t="s">
        <v>2368</v>
      </c>
      <c r="J113" s="661" t="s">
        <v>820</v>
      </c>
      <c r="K113" s="661" t="s">
        <v>2369</v>
      </c>
      <c r="L113" s="662">
        <v>230.59</v>
      </c>
      <c r="M113" s="662">
        <v>230.59</v>
      </c>
      <c r="N113" s="661">
        <v>1</v>
      </c>
      <c r="O113" s="742">
        <v>0.5</v>
      </c>
      <c r="P113" s="662">
        <v>230.59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32</v>
      </c>
      <c r="B114" s="661" t="s">
        <v>587</v>
      </c>
      <c r="C114" s="661">
        <v>89301321</v>
      </c>
      <c r="D114" s="740" t="s">
        <v>6846</v>
      </c>
      <c r="E114" s="741" t="s">
        <v>4632</v>
      </c>
      <c r="F114" s="661" t="s">
        <v>4612</v>
      </c>
      <c r="G114" s="661" t="s">
        <v>4671</v>
      </c>
      <c r="H114" s="661" t="s">
        <v>2441</v>
      </c>
      <c r="I114" s="661" t="s">
        <v>3132</v>
      </c>
      <c r="J114" s="661" t="s">
        <v>3133</v>
      </c>
      <c r="K114" s="661" t="s">
        <v>4480</v>
      </c>
      <c r="L114" s="662">
        <v>3127.19</v>
      </c>
      <c r="M114" s="662">
        <v>6254.38</v>
      </c>
      <c r="N114" s="661">
        <v>2</v>
      </c>
      <c r="O114" s="742">
        <v>1</v>
      </c>
      <c r="P114" s="662">
        <v>3127.19</v>
      </c>
      <c r="Q114" s="677">
        <v>0.5</v>
      </c>
      <c r="R114" s="661">
        <v>1</v>
      </c>
      <c r="S114" s="677">
        <v>0.5</v>
      </c>
      <c r="T114" s="742">
        <v>0.5</v>
      </c>
      <c r="U114" s="700">
        <v>0.5</v>
      </c>
    </row>
    <row r="115" spans="1:21" ht="14.4" customHeight="1" x14ac:dyDescent="0.3">
      <c r="A115" s="660">
        <v>32</v>
      </c>
      <c r="B115" s="661" t="s">
        <v>587</v>
      </c>
      <c r="C115" s="661">
        <v>89301321</v>
      </c>
      <c r="D115" s="740" t="s">
        <v>6846</v>
      </c>
      <c r="E115" s="741" t="s">
        <v>4632</v>
      </c>
      <c r="F115" s="661" t="s">
        <v>4612</v>
      </c>
      <c r="G115" s="661" t="s">
        <v>4813</v>
      </c>
      <c r="H115" s="661" t="s">
        <v>588</v>
      </c>
      <c r="I115" s="661" t="s">
        <v>1175</v>
      </c>
      <c r="J115" s="661" t="s">
        <v>4814</v>
      </c>
      <c r="K115" s="661" t="s">
        <v>4815</v>
      </c>
      <c r="L115" s="662">
        <v>66.599999999999994</v>
      </c>
      <c r="M115" s="662">
        <v>66.599999999999994</v>
      </c>
      <c r="N115" s="661">
        <v>1</v>
      </c>
      <c r="O115" s="742">
        <v>1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32</v>
      </c>
      <c r="B116" s="661" t="s">
        <v>587</v>
      </c>
      <c r="C116" s="661">
        <v>89301321</v>
      </c>
      <c r="D116" s="740" t="s">
        <v>6846</v>
      </c>
      <c r="E116" s="741" t="s">
        <v>4632</v>
      </c>
      <c r="F116" s="661" t="s">
        <v>4612</v>
      </c>
      <c r="G116" s="661" t="s">
        <v>4816</v>
      </c>
      <c r="H116" s="661" t="s">
        <v>588</v>
      </c>
      <c r="I116" s="661" t="s">
        <v>772</v>
      </c>
      <c r="J116" s="661" t="s">
        <v>4817</v>
      </c>
      <c r="K116" s="661" t="s">
        <v>4818</v>
      </c>
      <c r="L116" s="662">
        <v>0</v>
      </c>
      <c r="M116" s="662">
        <v>0</v>
      </c>
      <c r="N116" s="661">
        <v>1</v>
      </c>
      <c r="O116" s="742">
        <v>1</v>
      </c>
      <c r="P116" s="662">
        <v>0</v>
      </c>
      <c r="Q116" s="677"/>
      <c r="R116" s="661">
        <v>1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32</v>
      </c>
      <c r="B117" s="661" t="s">
        <v>587</v>
      </c>
      <c r="C117" s="661">
        <v>89301321</v>
      </c>
      <c r="D117" s="740" t="s">
        <v>6846</v>
      </c>
      <c r="E117" s="741" t="s">
        <v>4632</v>
      </c>
      <c r="F117" s="661" t="s">
        <v>4612</v>
      </c>
      <c r="G117" s="661" t="s">
        <v>4676</v>
      </c>
      <c r="H117" s="661" t="s">
        <v>588</v>
      </c>
      <c r="I117" s="661" t="s">
        <v>847</v>
      </c>
      <c r="J117" s="661" t="s">
        <v>848</v>
      </c>
      <c r="K117" s="661" t="s">
        <v>4677</v>
      </c>
      <c r="L117" s="662">
        <v>40.36</v>
      </c>
      <c r="M117" s="662">
        <v>80.72</v>
      </c>
      <c r="N117" s="661">
        <v>2</v>
      </c>
      <c r="O117" s="742">
        <v>1.5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32</v>
      </c>
      <c r="B118" s="661" t="s">
        <v>587</v>
      </c>
      <c r="C118" s="661">
        <v>89301321</v>
      </c>
      <c r="D118" s="740" t="s">
        <v>6846</v>
      </c>
      <c r="E118" s="741" t="s">
        <v>4632</v>
      </c>
      <c r="F118" s="661" t="s">
        <v>4612</v>
      </c>
      <c r="G118" s="661" t="s">
        <v>4764</v>
      </c>
      <c r="H118" s="661" t="s">
        <v>588</v>
      </c>
      <c r="I118" s="661" t="s">
        <v>1043</v>
      </c>
      <c r="J118" s="661" t="s">
        <v>4765</v>
      </c>
      <c r="K118" s="661" t="s">
        <v>4766</v>
      </c>
      <c r="L118" s="662">
        <v>91.14</v>
      </c>
      <c r="M118" s="662">
        <v>273.42</v>
      </c>
      <c r="N118" s="661">
        <v>3</v>
      </c>
      <c r="O118" s="742">
        <v>1.5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32</v>
      </c>
      <c r="B119" s="661" t="s">
        <v>587</v>
      </c>
      <c r="C119" s="661">
        <v>89301321</v>
      </c>
      <c r="D119" s="740" t="s">
        <v>6846</v>
      </c>
      <c r="E119" s="741" t="s">
        <v>4632</v>
      </c>
      <c r="F119" s="661" t="s">
        <v>4612</v>
      </c>
      <c r="G119" s="661" t="s">
        <v>4767</v>
      </c>
      <c r="H119" s="661" t="s">
        <v>2441</v>
      </c>
      <c r="I119" s="661" t="s">
        <v>4819</v>
      </c>
      <c r="J119" s="661" t="s">
        <v>4820</v>
      </c>
      <c r="K119" s="661" t="s">
        <v>4821</v>
      </c>
      <c r="L119" s="662">
        <v>130.15</v>
      </c>
      <c r="M119" s="662">
        <v>130.15</v>
      </c>
      <c r="N119" s="661">
        <v>1</v>
      </c>
      <c r="O119" s="742">
        <v>0.5</v>
      </c>
      <c r="P119" s="662">
        <v>130.15</v>
      </c>
      <c r="Q119" s="677">
        <v>1</v>
      </c>
      <c r="R119" s="661">
        <v>1</v>
      </c>
      <c r="S119" s="677">
        <v>1</v>
      </c>
      <c r="T119" s="742">
        <v>0.5</v>
      </c>
      <c r="U119" s="700">
        <v>1</v>
      </c>
    </row>
    <row r="120" spans="1:21" ht="14.4" customHeight="1" x14ac:dyDescent="0.3">
      <c r="A120" s="660">
        <v>32</v>
      </c>
      <c r="B120" s="661" t="s">
        <v>587</v>
      </c>
      <c r="C120" s="661">
        <v>89301321</v>
      </c>
      <c r="D120" s="740" t="s">
        <v>6846</v>
      </c>
      <c r="E120" s="741" t="s">
        <v>4632</v>
      </c>
      <c r="F120" s="661" t="s">
        <v>4612</v>
      </c>
      <c r="G120" s="661" t="s">
        <v>4690</v>
      </c>
      <c r="H120" s="661" t="s">
        <v>588</v>
      </c>
      <c r="I120" s="661" t="s">
        <v>1156</v>
      </c>
      <c r="J120" s="661" t="s">
        <v>1157</v>
      </c>
      <c r="K120" s="661" t="s">
        <v>4822</v>
      </c>
      <c r="L120" s="662">
        <v>0</v>
      </c>
      <c r="M120" s="662">
        <v>0</v>
      </c>
      <c r="N120" s="661">
        <v>2</v>
      </c>
      <c r="O120" s="742">
        <v>0.5</v>
      </c>
      <c r="P120" s="662">
        <v>0</v>
      </c>
      <c r="Q120" s="677"/>
      <c r="R120" s="661">
        <v>2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32</v>
      </c>
      <c r="B121" s="661" t="s">
        <v>587</v>
      </c>
      <c r="C121" s="661">
        <v>89301321</v>
      </c>
      <c r="D121" s="740" t="s">
        <v>6846</v>
      </c>
      <c r="E121" s="741" t="s">
        <v>4632</v>
      </c>
      <c r="F121" s="661" t="s">
        <v>4612</v>
      </c>
      <c r="G121" s="661" t="s">
        <v>4823</v>
      </c>
      <c r="H121" s="661" t="s">
        <v>588</v>
      </c>
      <c r="I121" s="661" t="s">
        <v>4824</v>
      </c>
      <c r="J121" s="661" t="s">
        <v>909</v>
      </c>
      <c r="K121" s="661" t="s">
        <v>4825</v>
      </c>
      <c r="L121" s="662">
        <v>149.62</v>
      </c>
      <c r="M121" s="662">
        <v>149.62</v>
      </c>
      <c r="N121" s="661">
        <v>1</v>
      </c>
      <c r="O121" s="742">
        <v>0.5</v>
      </c>
      <c r="P121" s="662">
        <v>149.62</v>
      </c>
      <c r="Q121" s="677">
        <v>1</v>
      </c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32</v>
      </c>
      <c r="B122" s="661" t="s">
        <v>587</v>
      </c>
      <c r="C122" s="661">
        <v>89301321</v>
      </c>
      <c r="D122" s="740" t="s">
        <v>6846</v>
      </c>
      <c r="E122" s="741" t="s">
        <v>4632</v>
      </c>
      <c r="F122" s="661" t="s">
        <v>4612</v>
      </c>
      <c r="G122" s="661" t="s">
        <v>4693</v>
      </c>
      <c r="H122" s="661" t="s">
        <v>2441</v>
      </c>
      <c r="I122" s="661" t="s">
        <v>2688</v>
      </c>
      <c r="J122" s="661" t="s">
        <v>2479</v>
      </c>
      <c r="K122" s="661" t="s">
        <v>2689</v>
      </c>
      <c r="L122" s="662">
        <v>468.96</v>
      </c>
      <c r="M122" s="662">
        <v>1406.8799999999999</v>
      </c>
      <c r="N122" s="661">
        <v>3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32</v>
      </c>
      <c r="B123" s="661" t="s">
        <v>587</v>
      </c>
      <c r="C123" s="661">
        <v>89301321</v>
      </c>
      <c r="D123" s="740" t="s">
        <v>6846</v>
      </c>
      <c r="E123" s="741" t="s">
        <v>4632</v>
      </c>
      <c r="F123" s="661" t="s">
        <v>4612</v>
      </c>
      <c r="G123" s="661" t="s">
        <v>4693</v>
      </c>
      <c r="H123" s="661" t="s">
        <v>2441</v>
      </c>
      <c r="I123" s="661" t="s">
        <v>2691</v>
      </c>
      <c r="J123" s="661" t="s">
        <v>2479</v>
      </c>
      <c r="K123" s="661" t="s">
        <v>2692</v>
      </c>
      <c r="L123" s="662">
        <v>625.29</v>
      </c>
      <c r="M123" s="662">
        <v>5627.61</v>
      </c>
      <c r="N123" s="661">
        <v>9</v>
      </c>
      <c r="O123" s="742">
        <v>2.5</v>
      </c>
      <c r="P123" s="662">
        <v>3751.74</v>
      </c>
      <c r="Q123" s="677">
        <v>0.66666666666666663</v>
      </c>
      <c r="R123" s="661">
        <v>6</v>
      </c>
      <c r="S123" s="677">
        <v>0.66666666666666663</v>
      </c>
      <c r="T123" s="742">
        <v>2</v>
      </c>
      <c r="U123" s="700">
        <v>0.8</v>
      </c>
    </row>
    <row r="124" spans="1:21" ht="14.4" customHeight="1" x14ac:dyDescent="0.3">
      <c r="A124" s="660">
        <v>32</v>
      </c>
      <c r="B124" s="661" t="s">
        <v>587</v>
      </c>
      <c r="C124" s="661">
        <v>89301321</v>
      </c>
      <c r="D124" s="740" t="s">
        <v>6846</v>
      </c>
      <c r="E124" s="741" t="s">
        <v>4632</v>
      </c>
      <c r="F124" s="661" t="s">
        <v>4612</v>
      </c>
      <c r="G124" s="661" t="s">
        <v>4693</v>
      </c>
      <c r="H124" s="661" t="s">
        <v>2441</v>
      </c>
      <c r="I124" s="661" t="s">
        <v>2478</v>
      </c>
      <c r="J124" s="661" t="s">
        <v>2479</v>
      </c>
      <c r="K124" s="661" t="s">
        <v>2480</v>
      </c>
      <c r="L124" s="662">
        <v>937.93</v>
      </c>
      <c r="M124" s="662">
        <v>7503.4400000000005</v>
      </c>
      <c r="N124" s="661">
        <v>8</v>
      </c>
      <c r="O124" s="742">
        <v>2.5</v>
      </c>
      <c r="P124" s="662">
        <v>6565.51</v>
      </c>
      <c r="Q124" s="677">
        <v>0.875</v>
      </c>
      <c r="R124" s="661">
        <v>7</v>
      </c>
      <c r="S124" s="677">
        <v>0.875</v>
      </c>
      <c r="T124" s="742">
        <v>1.5</v>
      </c>
      <c r="U124" s="700">
        <v>0.6</v>
      </c>
    </row>
    <row r="125" spans="1:21" ht="14.4" customHeight="1" x14ac:dyDescent="0.3">
      <c r="A125" s="660">
        <v>32</v>
      </c>
      <c r="B125" s="661" t="s">
        <v>587</v>
      </c>
      <c r="C125" s="661">
        <v>89301321</v>
      </c>
      <c r="D125" s="740" t="s">
        <v>6846</v>
      </c>
      <c r="E125" s="741" t="s">
        <v>4632</v>
      </c>
      <c r="F125" s="661" t="s">
        <v>4612</v>
      </c>
      <c r="G125" s="661" t="s">
        <v>4693</v>
      </c>
      <c r="H125" s="661" t="s">
        <v>2441</v>
      </c>
      <c r="I125" s="661" t="s">
        <v>2482</v>
      </c>
      <c r="J125" s="661" t="s">
        <v>2479</v>
      </c>
      <c r="K125" s="661" t="s">
        <v>2483</v>
      </c>
      <c r="L125" s="662">
        <v>1166.47</v>
      </c>
      <c r="M125" s="662">
        <v>3499.41</v>
      </c>
      <c r="N125" s="661">
        <v>3</v>
      </c>
      <c r="O125" s="742">
        <v>0.5</v>
      </c>
      <c r="P125" s="662">
        <v>3499.41</v>
      </c>
      <c r="Q125" s="677">
        <v>1</v>
      </c>
      <c r="R125" s="661">
        <v>3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32</v>
      </c>
      <c r="B126" s="661" t="s">
        <v>587</v>
      </c>
      <c r="C126" s="661">
        <v>89301321</v>
      </c>
      <c r="D126" s="740" t="s">
        <v>6846</v>
      </c>
      <c r="E126" s="741" t="s">
        <v>4632</v>
      </c>
      <c r="F126" s="661" t="s">
        <v>4612</v>
      </c>
      <c r="G126" s="661" t="s">
        <v>4694</v>
      </c>
      <c r="H126" s="661" t="s">
        <v>2441</v>
      </c>
      <c r="I126" s="661" t="s">
        <v>3057</v>
      </c>
      <c r="J126" s="661" t="s">
        <v>3058</v>
      </c>
      <c r="K126" s="661" t="s">
        <v>4465</v>
      </c>
      <c r="L126" s="662">
        <v>69.86</v>
      </c>
      <c r="M126" s="662">
        <v>279.44</v>
      </c>
      <c r="N126" s="661">
        <v>4</v>
      </c>
      <c r="O126" s="742">
        <v>1</v>
      </c>
      <c r="P126" s="662">
        <v>139.72</v>
      </c>
      <c r="Q126" s="677">
        <v>0.5</v>
      </c>
      <c r="R126" s="661">
        <v>2</v>
      </c>
      <c r="S126" s="677">
        <v>0.5</v>
      </c>
      <c r="T126" s="742">
        <v>0.5</v>
      </c>
      <c r="U126" s="700">
        <v>0.5</v>
      </c>
    </row>
    <row r="127" spans="1:21" ht="14.4" customHeight="1" x14ac:dyDescent="0.3">
      <c r="A127" s="660">
        <v>32</v>
      </c>
      <c r="B127" s="661" t="s">
        <v>587</v>
      </c>
      <c r="C127" s="661">
        <v>89301321</v>
      </c>
      <c r="D127" s="740" t="s">
        <v>6846</v>
      </c>
      <c r="E127" s="741" t="s">
        <v>4632</v>
      </c>
      <c r="F127" s="661" t="s">
        <v>4612</v>
      </c>
      <c r="G127" s="661" t="s">
        <v>4697</v>
      </c>
      <c r="H127" s="661" t="s">
        <v>588</v>
      </c>
      <c r="I127" s="661" t="s">
        <v>4706</v>
      </c>
      <c r="J127" s="661" t="s">
        <v>4707</v>
      </c>
      <c r="K127" s="661" t="s">
        <v>871</v>
      </c>
      <c r="L127" s="662">
        <v>314.89999999999998</v>
      </c>
      <c r="M127" s="662">
        <v>1574.5</v>
      </c>
      <c r="N127" s="661">
        <v>5</v>
      </c>
      <c r="O127" s="742">
        <v>3</v>
      </c>
      <c r="P127" s="662">
        <v>944.69999999999993</v>
      </c>
      <c r="Q127" s="677">
        <v>0.6</v>
      </c>
      <c r="R127" s="661">
        <v>3</v>
      </c>
      <c r="S127" s="677">
        <v>0.6</v>
      </c>
      <c r="T127" s="742">
        <v>2</v>
      </c>
      <c r="U127" s="700">
        <v>0.66666666666666663</v>
      </c>
    </row>
    <row r="128" spans="1:21" ht="14.4" customHeight="1" x14ac:dyDescent="0.3">
      <c r="A128" s="660">
        <v>32</v>
      </c>
      <c r="B128" s="661" t="s">
        <v>587</v>
      </c>
      <c r="C128" s="661">
        <v>89301321</v>
      </c>
      <c r="D128" s="740" t="s">
        <v>6846</v>
      </c>
      <c r="E128" s="741" t="s">
        <v>4632</v>
      </c>
      <c r="F128" s="661" t="s">
        <v>4612</v>
      </c>
      <c r="G128" s="661" t="s">
        <v>4826</v>
      </c>
      <c r="H128" s="661" t="s">
        <v>588</v>
      </c>
      <c r="I128" s="661" t="s">
        <v>769</v>
      </c>
      <c r="J128" s="661" t="s">
        <v>4827</v>
      </c>
      <c r="K128" s="661" t="s">
        <v>4660</v>
      </c>
      <c r="L128" s="662">
        <v>0</v>
      </c>
      <c r="M128" s="662">
        <v>0</v>
      </c>
      <c r="N128" s="661">
        <v>1</v>
      </c>
      <c r="O128" s="742">
        <v>0.5</v>
      </c>
      <c r="P128" s="662"/>
      <c r="Q128" s="677"/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32</v>
      </c>
      <c r="B129" s="661" t="s">
        <v>587</v>
      </c>
      <c r="C129" s="661">
        <v>89301321</v>
      </c>
      <c r="D129" s="740" t="s">
        <v>6846</v>
      </c>
      <c r="E129" s="741" t="s">
        <v>4632</v>
      </c>
      <c r="F129" s="661" t="s">
        <v>4612</v>
      </c>
      <c r="G129" s="661" t="s">
        <v>4708</v>
      </c>
      <c r="H129" s="661" t="s">
        <v>588</v>
      </c>
      <c r="I129" s="661" t="s">
        <v>1519</v>
      </c>
      <c r="J129" s="661" t="s">
        <v>4709</v>
      </c>
      <c r="K129" s="661" t="s">
        <v>4710</v>
      </c>
      <c r="L129" s="662">
        <v>103.62</v>
      </c>
      <c r="M129" s="662">
        <v>621.72</v>
      </c>
      <c r="N129" s="661">
        <v>6</v>
      </c>
      <c r="O129" s="742">
        <v>1.5</v>
      </c>
      <c r="P129" s="662">
        <v>103.62</v>
      </c>
      <c r="Q129" s="677">
        <v>0.16666666666666666</v>
      </c>
      <c r="R129" s="661">
        <v>1</v>
      </c>
      <c r="S129" s="677">
        <v>0.16666666666666666</v>
      </c>
      <c r="T129" s="742">
        <v>0.5</v>
      </c>
      <c r="U129" s="700">
        <v>0.33333333333333331</v>
      </c>
    </row>
    <row r="130" spans="1:21" ht="14.4" customHeight="1" x14ac:dyDescent="0.3">
      <c r="A130" s="660">
        <v>32</v>
      </c>
      <c r="B130" s="661" t="s">
        <v>587</v>
      </c>
      <c r="C130" s="661">
        <v>89301321</v>
      </c>
      <c r="D130" s="740" t="s">
        <v>6846</v>
      </c>
      <c r="E130" s="741" t="s">
        <v>4632</v>
      </c>
      <c r="F130" s="661" t="s">
        <v>4612</v>
      </c>
      <c r="G130" s="661" t="s">
        <v>4828</v>
      </c>
      <c r="H130" s="661" t="s">
        <v>2441</v>
      </c>
      <c r="I130" s="661" t="s">
        <v>3885</v>
      </c>
      <c r="J130" s="661" t="s">
        <v>2636</v>
      </c>
      <c r="K130" s="661" t="s">
        <v>4585</v>
      </c>
      <c r="L130" s="662">
        <v>1344.66</v>
      </c>
      <c r="M130" s="662">
        <v>2689.32</v>
      </c>
      <c r="N130" s="661">
        <v>2</v>
      </c>
      <c r="O130" s="742">
        <v>0.5</v>
      </c>
      <c r="P130" s="662">
        <v>2689.32</v>
      </c>
      <c r="Q130" s="677">
        <v>1</v>
      </c>
      <c r="R130" s="661">
        <v>2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32</v>
      </c>
      <c r="B131" s="661" t="s">
        <v>587</v>
      </c>
      <c r="C131" s="661">
        <v>89301321</v>
      </c>
      <c r="D131" s="740" t="s">
        <v>6846</v>
      </c>
      <c r="E131" s="741" t="s">
        <v>4632</v>
      </c>
      <c r="F131" s="661" t="s">
        <v>4612</v>
      </c>
      <c r="G131" s="661" t="s">
        <v>4829</v>
      </c>
      <c r="H131" s="661" t="s">
        <v>588</v>
      </c>
      <c r="I131" s="661" t="s">
        <v>4830</v>
      </c>
      <c r="J131" s="661" t="s">
        <v>4831</v>
      </c>
      <c r="K131" s="661" t="s">
        <v>4832</v>
      </c>
      <c r="L131" s="662">
        <v>0</v>
      </c>
      <c r="M131" s="662">
        <v>0</v>
      </c>
      <c r="N131" s="661">
        <v>1</v>
      </c>
      <c r="O131" s="742">
        <v>0.5</v>
      </c>
      <c r="P131" s="662">
        <v>0</v>
      </c>
      <c r="Q131" s="677"/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32</v>
      </c>
      <c r="B132" s="661" t="s">
        <v>587</v>
      </c>
      <c r="C132" s="661">
        <v>89301321</v>
      </c>
      <c r="D132" s="740" t="s">
        <v>6846</v>
      </c>
      <c r="E132" s="741" t="s">
        <v>4632</v>
      </c>
      <c r="F132" s="661" t="s">
        <v>4612</v>
      </c>
      <c r="G132" s="661" t="s">
        <v>4829</v>
      </c>
      <c r="H132" s="661" t="s">
        <v>588</v>
      </c>
      <c r="I132" s="661" t="s">
        <v>4833</v>
      </c>
      <c r="J132" s="661" t="s">
        <v>4834</v>
      </c>
      <c r="K132" s="661" t="s">
        <v>3408</v>
      </c>
      <c r="L132" s="662">
        <v>0</v>
      </c>
      <c r="M132" s="662">
        <v>0</v>
      </c>
      <c r="N132" s="661">
        <v>1</v>
      </c>
      <c r="O132" s="742">
        <v>0.5</v>
      </c>
      <c r="P132" s="662">
        <v>0</v>
      </c>
      <c r="Q132" s="677"/>
      <c r="R132" s="661">
        <v>1</v>
      </c>
      <c r="S132" s="677">
        <v>1</v>
      </c>
      <c r="T132" s="742">
        <v>0.5</v>
      </c>
      <c r="U132" s="700">
        <v>1</v>
      </c>
    </row>
    <row r="133" spans="1:21" ht="14.4" customHeight="1" x14ac:dyDescent="0.3">
      <c r="A133" s="660">
        <v>32</v>
      </c>
      <c r="B133" s="661" t="s">
        <v>587</v>
      </c>
      <c r="C133" s="661">
        <v>89301321</v>
      </c>
      <c r="D133" s="740" t="s">
        <v>6846</v>
      </c>
      <c r="E133" s="741" t="s">
        <v>4632</v>
      </c>
      <c r="F133" s="661" t="s">
        <v>4612</v>
      </c>
      <c r="G133" s="661" t="s">
        <v>4835</v>
      </c>
      <c r="H133" s="661" t="s">
        <v>588</v>
      </c>
      <c r="I133" s="661" t="s">
        <v>3386</v>
      </c>
      <c r="J133" s="661" t="s">
        <v>1072</v>
      </c>
      <c r="K133" s="661" t="s">
        <v>3387</v>
      </c>
      <c r="L133" s="662">
        <v>330.74</v>
      </c>
      <c r="M133" s="662">
        <v>661.48</v>
      </c>
      <c r="N133" s="661">
        <v>2</v>
      </c>
      <c r="O133" s="742">
        <v>0.5</v>
      </c>
      <c r="P133" s="662">
        <v>661.48</v>
      </c>
      <c r="Q133" s="677">
        <v>1</v>
      </c>
      <c r="R133" s="661">
        <v>2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32</v>
      </c>
      <c r="B134" s="661" t="s">
        <v>587</v>
      </c>
      <c r="C134" s="661">
        <v>89301321</v>
      </c>
      <c r="D134" s="740" t="s">
        <v>6846</v>
      </c>
      <c r="E134" s="741" t="s">
        <v>4632</v>
      </c>
      <c r="F134" s="661" t="s">
        <v>4612</v>
      </c>
      <c r="G134" s="661" t="s">
        <v>4699</v>
      </c>
      <c r="H134" s="661" t="s">
        <v>588</v>
      </c>
      <c r="I134" s="661" t="s">
        <v>963</v>
      </c>
      <c r="J134" s="661" t="s">
        <v>4700</v>
      </c>
      <c r="K134" s="661" t="s">
        <v>4701</v>
      </c>
      <c r="L134" s="662">
        <v>0</v>
      </c>
      <c r="M134" s="662">
        <v>0</v>
      </c>
      <c r="N134" s="661">
        <v>3</v>
      </c>
      <c r="O134" s="742">
        <v>1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32</v>
      </c>
      <c r="B135" s="661" t="s">
        <v>587</v>
      </c>
      <c r="C135" s="661">
        <v>89301321</v>
      </c>
      <c r="D135" s="740" t="s">
        <v>6846</v>
      </c>
      <c r="E135" s="741" t="s">
        <v>4632</v>
      </c>
      <c r="F135" s="661" t="s">
        <v>4612</v>
      </c>
      <c r="G135" s="661" t="s">
        <v>4790</v>
      </c>
      <c r="H135" s="661" t="s">
        <v>588</v>
      </c>
      <c r="I135" s="661" t="s">
        <v>788</v>
      </c>
      <c r="J135" s="661" t="s">
        <v>789</v>
      </c>
      <c r="K135" s="661" t="s">
        <v>4791</v>
      </c>
      <c r="L135" s="662">
        <v>57.85</v>
      </c>
      <c r="M135" s="662">
        <v>57.85</v>
      </c>
      <c r="N135" s="661">
        <v>1</v>
      </c>
      <c r="O135" s="742">
        <v>1</v>
      </c>
      <c r="P135" s="662">
        <v>57.85</v>
      </c>
      <c r="Q135" s="677">
        <v>1</v>
      </c>
      <c r="R135" s="661">
        <v>1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32</v>
      </c>
      <c r="B136" s="661" t="s">
        <v>587</v>
      </c>
      <c r="C136" s="661">
        <v>89301321</v>
      </c>
      <c r="D136" s="740" t="s">
        <v>6846</v>
      </c>
      <c r="E136" s="741" t="s">
        <v>4632</v>
      </c>
      <c r="F136" s="661" t="s">
        <v>4612</v>
      </c>
      <c r="G136" s="661" t="s">
        <v>4836</v>
      </c>
      <c r="H136" s="661" t="s">
        <v>588</v>
      </c>
      <c r="I136" s="661" t="s">
        <v>4837</v>
      </c>
      <c r="J136" s="661" t="s">
        <v>4838</v>
      </c>
      <c r="K136" s="661" t="s">
        <v>821</v>
      </c>
      <c r="L136" s="662">
        <v>0</v>
      </c>
      <c r="M136" s="662">
        <v>0</v>
      </c>
      <c r="N136" s="661">
        <v>2</v>
      </c>
      <c r="O136" s="742">
        <v>0.5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32</v>
      </c>
      <c r="B137" s="661" t="s">
        <v>587</v>
      </c>
      <c r="C137" s="661">
        <v>89301321</v>
      </c>
      <c r="D137" s="740" t="s">
        <v>6846</v>
      </c>
      <c r="E137" s="741" t="s">
        <v>4632</v>
      </c>
      <c r="F137" s="661" t="s">
        <v>4612</v>
      </c>
      <c r="G137" s="661" t="s">
        <v>4796</v>
      </c>
      <c r="H137" s="661" t="s">
        <v>588</v>
      </c>
      <c r="I137" s="661" t="s">
        <v>1376</v>
      </c>
      <c r="J137" s="661" t="s">
        <v>1377</v>
      </c>
      <c r="K137" s="661" t="s">
        <v>1378</v>
      </c>
      <c r="L137" s="662">
        <v>286.63</v>
      </c>
      <c r="M137" s="662">
        <v>1719.7800000000002</v>
      </c>
      <c r="N137" s="661">
        <v>6</v>
      </c>
      <c r="O137" s="742">
        <v>2</v>
      </c>
      <c r="P137" s="662">
        <v>1433.15</v>
      </c>
      <c r="Q137" s="677">
        <v>0.83333333333333326</v>
      </c>
      <c r="R137" s="661">
        <v>5</v>
      </c>
      <c r="S137" s="677">
        <v>0.83333333333333337</v>
      </c>
      <c r="T137" s="742">
        <v>1.5</v>
      </c>
      <c r="U137" s="700">
        <v>0.75</v>
      </c>
    </row>
    <row r="138" spans="1:21" ht="14.4" customHeight="1" x14ac:dyDescent="0.3">
      <c r="A138" s="660">
        <v>32</v>
      </c>
      <c r="B138" s="661" t="s">
        <v>587</v>
      </c>
      <c r="C138" s="661">
        <v>89301321</v>
      </c>
      <c r="D138" s="740" t="s">
        <v>6846</v>
      </c>
      <c r="E138" s="741" t="s">
        <v>4632</v>
      </c>
      <c r="F138" s="661" t="s">
        <v>4613</v>
      </c>
      <c r="G138" s="661" t="s">
        <v>4702</v>
      </c>
      <c r="H138" s="661" t="s">
        <v>588</v>
      </c>
      <c r="I138" s="661" t="s">
        <v>4703</v>
      </c>
      <c r="J138" s="661" t="s">
        <v>4704</v>
      </c>
      <c r="K138" s="661"/>
      <c r="L138" s="662">
        <v>0</v>
      </c>
      <c r="M138" s="662">
        <v>0</v>
      </c>
      <c r="N138" s="661">
        <v>1</v>
      </c>
      <c r="O138" s="742">
        <v>1</v>
      </c>
      <c r="P138" s="662">
        <v>0</v>
      </c>
      <c r="Q138" s="677"/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32</v>
      </c>
      <c r="B139" s="661" t="s">
        <v>587</v>
      </c>
      <c r="C139" s="661">
        <v>89301321</v>
      </c>
      <c r="D139" s="740" t="s">
        <v>6846</v>
      </c>
      <c r="E139" s="741" t="s">
        <v>4632</v>
      </c>
      <c r="F139" s="661" t="s">
        <v>4614</v>
      </c>
      <c r="G139" s="661" t="s">
        <v>4839</v>
      </c>
      <c r="H139" s="661" t="s">
        <v>588</v>
      </c>
      <c r="I139" s="661" t="s">
        <v>4840</v>
      </c>
      <c r="J139" s="661" t="s">
        <v>4841</v>
      </c>
      <c r="K139" s="661" t="s">
        <v>4842</v>
      </c>
      <c r="L139" s="662">
        <v>1000</v>
      </c>
      <c r="M139" s="662">
        <v>2000</v>
      </c>
      <c r="N139" s="661">
        <v>2</v>
      </c>
      <c r="O139" s="742">
        <v>2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32</v>
      </c>
      <c r="B140" s="661" t="s">
        <v>587</v>
      </c>
      <c r="C140" s="661">
        <v>89301321</v>
      </c>
      <c r="D140" s="740" t="s">
        <v>6846</v>
      </c>
      <c r="E140" s="741" t="s">
        <v>4633</v>
      </c>
      <c r="F140" s="661" t="s">
        <v>4612</v>
      </c>
      <c r="G140" s="661" t="s">
        <v>4655</v>
      </c>
      <c r="H140" s="661" t="s">
        <v>588</v>
      </c>
      <c r="I140" s="661" t="s">
        <v>1268</v>
      </c>
      <c r="J140" s="661" t="s">
        <v>1269</v>
      </c>
      <c r="K140" s="661" t="s">
        <v>1270</v>
      </c>
      <c r="L140" s="662">
        <v>95.25</v>
      </c>
      <c r="M140" s="662">
        <v>95.25</v>
      </c>
      <c r="N140" s="661">
        <v>1</v>
      </c>
      <c r="O140" s="742">
        <v>0.5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32</v>
      </c>
      <c r="B141" s="661" t="s">
        <v>587</v>
      </c>
      <c r="C141" s="661">
        <v>89301321</v>
      </c>
      <c r="D141" s="740" t="s">
        <v>6846</v>
      </c>
      <c r="E141" s="741" t="s">
        <v>4633</v>
      </c>
      <c r="F141" s="661" t="s">
        <v>4612</v>
      </c>
      <c r="G141" s="661" t="s">
        <v>4711</v>
      </c>
      <c r="H141" s="661" t="s">
        <v>588</v>
      </c>
      <c r="I141" s="661" t="s">
        <v>4843</v>
      </c>
      <c r="J141" s="661" t="s">
        <v>4844</v>
      </c>
      <c r="K141" s="661" t="s">
        <v>4845</v>
      </c>
      <c r="L141" s="662">
        <v>0</v>
      </c>
      <c r="M141" s="662">
        <v>0</v>
      </c>
      <c r="N141" s="661">
        <v>1</v>
      </c>
      <c r="O141" s="742">
        <v>0.5</v>
      </c>
      <c r="P141" s="662"/>
      <c r="Q141" s="677"/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32</v>
      </c>
      <c r="B142" s="661" t="s">
        <v>587</v>
      </c>
      <c r="C142" s="661">
        <v>89301321</v>
      </c>
      <c r="D142" s="740" t="s">
        <v>6846</v>
      </c>
      <c r="E142" s="741" t="s">
        <v>4633</v>
      </c>
      <c r="F142" s="661" t="s">
        <v>4612</v>
      </c>
      <c r="G142" s="661" t="s">
        <v>4693</v>
      </c>
      <c r="H142" s="661" t="s">
        <v>2441</v>
      </c>
      <c r="I142" s="661" t="s">
        <v>2688</v>
      </c>
      <c r="J142" s="661" t="s">
        <v>2479</v>
      </c>
      <c r="K142" s="661" t="s">
        <v>2689</v>
      </c>
      <c r="L142" s="662">
        <v>468.96</v>
      </c>
      <c r="M142" s="662">
        <v>468.96</v>
      </c>
      <c r="N142" s="661">
        <v>1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32</v>
      </c>
      <c r="B143" s="661" t="s">
        <v>587</v>
      </c>
      <c r="C143" s="661">
        <v>89301321</v>
      </c>
      <c r="D143" s="740" t="s">
        <v>6846</v>
      </c>
      <c r="E143" s="741" t="s">
        <v>4633</v>
      </c>
      <c r="F143" s="661" t="s">
        <v>4612</v>
      </c>
      <c r="G143" s="661" t="s">
        <v>4697</v>
      </c>
      <c r="H143" s="661" t="s">
        <v>588</v>
      </c>
      <c r="I143" s="661" t="s">
        <v>866</v>
      </c>
      <c r="J143" s="661" t="s">
        <v>867</v>
      </c>
      <c r="K143" s="661" t="s">
        <v>4777</v>
      </c>
      <c r="L143" s="662">
        <v>97.97</v>
      </c>
      <c r="M143" s="662">
        <v>97.97</v>
      </c>
      <c r="N143" s="661">
        <v>1</v>
      </c>
      <c r="O143" s="742">
        <v>0.5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32</v>
      </c>
      <c r="B144" s="661" t="s">
        <v>587</v>
      </c>
      <c r="C144" s="661">
        <v>89301321</v>
      </c>
      <c r="D144" s="740" t="s">
        <v>6846</v>
      </c>
      <c r="E144" s="741" t="s">
        <v>4633</v>
      </c>
      <c r="F144" s="661" t="s">
        <v>4612</v>
      </c>
      <c r="G144" s="661" t="s">
        <v>4708</v>
      </c>
      <c r="H144" s="661" t="s">
        <v>588</v>
      </c>
      <c r="I144" s="661" t="s">
        <v>1519</v>
      </c>
      <c r="J144" s="661" t="s">
        <v>4709</v>
      </c>
      <c r="K144" s="661" t="s">
        <v>4710</v>
      </c>
      <c r="L144" s="662">
        <v>91.52</v>
      </c>
      <c r="M144" s="662">
        <v>91.52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32</v>
      </c>
      <c r="B145" s="661" t="s">
        <v>587</v>
      </c>
      <c r="C145" s="661">
        <v>89301321</v>
      </c>
      <c r="D145" s="740" t="s">
        <v>6846</v>
      </c>
      <c r="E145" s="741" t="s">
        <v>4634</v>
      </c>
      <c r="F145" s="661" t="s">
        <v>4612</v>
      </c>
      <c r="G145" s="661" t="s">
        <v>4654</v>
      </c>
      <c r="H145" s="661" t="s">
        <v>588</v>
      </c>
      <c r="I145" s="661" t="s">
        <v>1711</v>
      </c>
      <c r="J145" s="661" t="s">
        <v>1712</v>
      </c>
      <c r="K145" s="661" t="s">
        <v>1685</v>
      </c>
      <c r="L145" s="662">
        <v>275.23</v>
      </c>
      <c r="M145" s="662">
        <v>1100.92</v>
      </c>
      <c r="N145" s="661">
        <v>4</v>
      </c>
      <c r="O145" s="742">
        <v>2.5</v>
      </c>
      <c r="P145" s="662">
        <v>825.69</v>
      </c>
      <c r="Q145" s="677">
        <v>0.75</v>
      </c>
      <c r="R145" s="661">
        <v>3</v>
      </c>
      <c r="S145" s="677">
        <v>0.75</v>
      </c>
      <c r="T145" s="742">
        <v>1.5</v>
      </c>
      <c r="U145" s="700">
        <v>0.6</v>
      </c>
    </row>
    <row r="146" spans="1:21" ht="14.4" customHeight="1" x14ac:dyDescent="0.3">
      <c r="A146" s="660">
        <v>32</v>
      </c>
      <c r="B146" s="661" t="s">
        <v>587</v>
      </c>
      <c r="C146" s="661">
        <v>89301321</v>
      </c>
      <c r="D146" s="740" t="s">
        <v>6846</v>
      </c>
      <c r="E146" s="741" t="s">
        <v>4634</v>
      </c>
      <c r="F146" s="661" t="s">
        <v>4612</v>
      </c>
      <c r="G146" s="661" t="s">
        <v>4654</v>
      </c>
      <c r="H146" s="661" t="s">
        <v>588</v>
      </c>
      <c r="I146" s="661" t="s">
        <v>1805</v>
      </c>
      <c r="J146" s="661" t="s">
        <v>1806</v>
      </c>
      <c r="K146" s="661" t="s">
        <v>4712</v>
      </c>
      <c r="L146" s="662">
        <v>1354.54</v>
      </c>
      <c r="M146" s="662">
        <v>4063.62</v>
      </c>
      <c r="N146" s="661">
        <v>3</v>
      </c>
      <c r="O146" s="742">
        <v>3</v>
      </c>
      <c r="P146" s="662">
        <v>4063.62</v>
      </c>
      <c r="Q146" s="677">
        <v>1</v>
      </c>
      <c r="R146" s="661">
        <v>3</v>
      </c>
      <c r="S146" s="677">
        <v>1</v>
      </c>
      <c r="T146" s="742">
        <v>3</v>
      </c>
      <c r="U146" s="700">
        <v>1</v>
      </c>
    </row>
    <row r="147" spans="1:21" ht="14.4" customHeight="1" x14ac:dyDescent="0.3">
      <c r="A147" s="660">
        <v>32</v>
      </c>
      <c r="B147" s="661" t="s">
        <v>587</v>
      </c>
      <c r="C147" s="661">
        <v>89301321</v>
      </c>
      <c r="D147" s="740" t="s">
        <v>6846</v>
      </c>
      <c r="E147" s="741" t="s">
        <v>4634</v>
      </c>
      <c r="F147" s="661" t="s">
        <v>4612</v>
      </c>
      <c r="G147" s="661" t="s">
        <v>4654</v>
      </c>
      <c r="H147" s="661" t="s">
        <v>588</v>
      </c>
      <c r="I147" s="661" t="s">
        <v>4846</v>
      </c>
      <c r="J147" s="661" t="s">
        <v>4847</v>
      </c>
      <c r="K147" s="661" t="s">
        <v>4848</v>
      </c>
      <c r="L147" s="662">
        <v>1354.54</v>
      </c>
      <c r="M147" s="662">
        <v>1354.54</v>
      </c>
      <c r="N147" s="661">
        <v>1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32</v>
      </c>
      <c r="B148" s="661" t="s">
        <v>587</v>
      </c>
      <c r="C148" s="661">
        <v>89301321</v>
      </c>
      <c r="D148" s="740" t="s">
        <v>6846</v>
      </c>
      <c r="E148" s="741" t="s">
        <v>4634</v>
      </c>
      <c r="F148" s="661" t="s">
        <v>4612</v>
      </c>
      <c r="G148" s="661" t="s">
        <v>4849</v>
      </c>
      <c r="H148" s="661" t="s">
        <v>588</v>
      </c>
      <c r="I148" s="661" t="s">
        <v>4850</v>
      </c>
      <c r="J148" s="661" t="s">
        <v>4393</v>
      </c>
      <c r="K148" s="661" t="s">
        <v>4851</v>
      </c>
      <c r="L148" s="662">
        <v>0</v>
      </c>
      <c r="M148" s="662">
        <v>0</v>
      </c>
      <c r="N148" s="661">
        <v>1</v>
      </c>
      <c r="O148" s="742">
        <v>1</v>
      </c>
      <c r="P148" s="662">
        <v>0</v>
      </c>
      <c r="Q148" s="677"/>
      <c r="R148" s="661">
        <v>1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32</v>
      </c>
      <c r="B149" s="661" t="s">
        <v>587</v>
      </c>
      <c r="C149" s="661">
        <v>89301321</v>
      </c>
      <c r="D149" s="740" t="s">
        <v>6846</v>
      </c>
      <c r="E149" s="741" t="s">
        <v>4634</v>
      </c>
      <c r="F149" s="661" t="s">
        <v>4612</v>
      </c>
      <c r="G149" s="661" t="s">
        <v>4849</v>
      </c>
      <c r="H149" s="661" t="s">
        <v>588</v>
      </c>
      <c r="I149" s="661" t="s">
        <v>4852</v>
      </c>
      <c r="J149" s="661" t="s">
        <v>4393</v>
      </c>
      <c r="K149" s="661" t="s">
        <v>4394</v>
      </c>
      <c r="L149" s="662">
        <v>416.46</v>
      </c>
      <c r="M149" s="662">
        <v>1249.3799999999999</v>
      </c>
      <c r="N149" s="661">
        <v>3</v>
      </c>
      <c r="O149" s="742">
        <v>0.5</v>
      </c>
      <c r="P149" s="662">
        <v>1249.3799999999999</v>
      </c>
      <c r="Q149" s="677">
        <v>1</v>
      </c>
      <c r="R149" s="661">
        <v>3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32</v>
      </c>
      <c r="B150" s="661" t="s">
        <v>587</v>
      </c>
      <c r="C150" s="661">
        <v>89301321</v>
      </c>
      <c r="D150" s="740" t="s">
        <v>6846</v>
      </c>
      <c r="E150" s="741" t="s">
        <v>4634</v>
      </c>
      <c r="F150" s="661" t="s">
        <v>4612</v>
      </c>
      <c r="G150" s="661" t="s">
        <v>4655</v>
      </c>
      <c r="H150" s="661" t="s">
        <v>588</v>
      </c>
      <c r="I150" s="661" t="s">
        <v>4853</v>
      </c>
      <c r="J150" s="661" t="s">
        <v>1269</v>
      </c>
      <c r="K150" s="661" t="s">
        <v>4657</v>
      </c>
      <c r="L150" s="662">
        <v>0</v>
      </c>
      <c r="M150" s="662">
        <v>0</v>
      </c>
      <c r="N150" s="661">
        <v>3</v>
      </c>
      <c r="O150" s="742">
        <v>2</v>
      </c>
      <c r="P150" s="662">
        <v>0</v>
      </c>
      <c r="Q150" s="677"/>
      <c r="R150" s="661">
        <v>1</v>
      </c>
      <c r="S150" s="677">
        <v>0.33333333333333331</v>
      </c>
      <c r="T150" s="742">
        <v>0.5</v>
      </c>
      <c r="U150" s="700">
        <v>0.25</v>
      </c>
    </row>
    <row r="151" spans="1:21" ht="14.4" customHeight="1" x14ac:dyDescent="0.3">
      <c r="A151" s="660">
        <v>32</v>
      </c>
      <c r="B151" s="661" t="s">
        <v>587</v>
      </c>
      <c r="C151" s="661">
        <v>89301321</v>
      </c>
      <c r="D151" s="740" t="s">
        <v>6846</v>
      </c>
      <c r="E151" s="741" t="s">
        <v>4634</v>
      </c>
      <c r="F151" s="661" t="s">
        <v>4612</v>
      </c>
      <c r="G151" s="661" t="s">
        <v>4655</v>
      </c>
      <c r="H151" s="661" t="s">
        <v>588</v>
      </c>
      <c r="I151" s="661" t="s">
        <v>1268</v>
      </c>
      <c r="J151" s="661" t="s">
        <v>1269</v>
      </c>
      <c r="K151" s="661" t="s">
        <v>1270</v>
      </c>
      <c r="L151" s="662">
        <v>89.6</v>
      </c>
      <c r="M151" s="662">
        <v>179.2</v>
      </c>
      <c r="N151" s="661">
        <v>2</v>
      </c>
      <c r="O151" s="742">
        <v>1</v>
      </c>
      <c r="P151" s="662">
        <v>179.2</v>
      </c>
      <c r="Q151" s="677">
        <v>1</v>
      </c>
      <c r="R151" s="661">
        <v>2</v>
      </c>
      <c r="S151" s="677">
        <v>1</v>
      </c>
      <c r="T151" s="742">
        <v>1</v>
      </c>
      <c r="U151" s="700">
        <v>1</v>
      </c>
    </row>
    <row r="152" spans="1:21" ht="14.4" customHeight="1" x14ac:dyDescent="0.3">
      <c r="A152" s="660">
        <v>32</v>
      </c>
      <c r="B152" s="661" t="s">
        <v>587</v>
      </c>
      <c r="C152" s="661">
        <v>89301321</v>
      </c>
      <c r="D152" s="740" t="s">
        <v>6846</v>
      </c>
      <c r="E152" s="741" t="s">
        <v>4634</v>
      </c>
      <c r="F152" s="661" t="s">
        <v>4612</v>
      </c>
      <c r="G152" s="661" t="s">
        <v>4655</v>
      </c>
      <c r="H152" s="661" t="s">
        <v>588</v>
      </c>
      <c r="I152" s="661" t="s">
        <v>1268</v>
      </c>
      <c r="J152" s="661" t="s">
        <v>1269</v>
      </c>
      <c r="K152" s="661" t="s">
        <v>1270</v>
      </c>
      <c r="L152" s="662">
        <v>95.25</v>
      </c>
      <c r="M152" s="662">
        <v>190.5</v>
      </c>
      <c r="N152" s="661">
        <v>2</v>
      </c>
      <c r="O152" s="742">
        <v>1.5</v>
      </c>
      <c r="P152" s="662">
        <v>190.5</v>
      </c>
      <c r="Q152" s="677">
        <v>1</v>
      </c>
      <c r="R152" s="661">
        <v>2</v>
      </c>
      <c r="S152" s="677">
        <v>1</v>
      </c>
      <c r="T152" s="742">
        <v>1.5</v>
      </c>
      <c r="U152" s="700">
        <v>1</v>
      </c>
    </row>
    <row r="153" spans="1:21" ht="14.4" customHeight="1" x14ac:dyDescent="0.3">
      <c r="A153" s="660">
        <v>32</v>
      </c>
      <c r="B153" s="661" t="s">
        <v>587</v>
      </c>
      <c r="C153" s="661">
        <v>89301321</v>
      </c>
      <c r="D153" s="740" t="s">
        <v>6846</v>
      </c>
      <c r="E153" s="741" t="s">
        <v>4634</v>
      </c>
      <c r="F153" s="661" t="s">
        <v>4612</v>
      </c>
      <c r="G153" s="661" t="s">
        <v>4655</v>
      </c>
      <c r="H153" s="661" t="s">
        <v>588</v>
      </c>
      <c r="I153" s="661" t="s">
        <v>4854</v>
      </c>
      <c r="J153" s="661" t="s">
        <v>4656</v>
      </c>
      <c r="K153" s="661" t="s">
        <v>1270</v>
      </c>
      <c r="L153" s="662">
        <v>95.25</v>
      </c>
      <c r="M153" s="662">
        <v>95.25</v>
      </c>
      <c r="N153" s="661">
        <v>1</v>
      </c>
      <c r="O153" s="742">
        <v>0.5</v>
      </c>
      <c r="P153" s="662">
        <v>95.25</v>
      </c>
      <c r="Q153" s="677">
        <v>1</v>
      </c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32</v>
      </c>
      <c r="B154" s="661" t="s">
        <v>587</v>
      </c>
      <c r="C154" s="661">
        <v>89301321</v>
      </c>
      <c r="D154" s="740" t="s">
        <v>6846</v>
      </c>
      <c r="E154" s="741" t="s">
        <v>4634</v>
      </c>
      <c r="F154" s="661" t="s">
        <v>4612</v>
      </c>
      <c r="G154" s="661" t="s">
        <v>4655</v>
      </c>
      <c r="H154" s="661" t="s">
        <v>588</v>
      </c>
      <c r="I154" s="661" t="s">
        <v>727</v>
      </c>
      <c r="J154" s="661" t="s">
        <v>728</v>
      </c>
      <c r="K154" s="661" t="s">
        <v>4716</v>
      </c>
      <c r="L154" s="662">
        <v>42.42</v>
      </c>
      <c r="M154" s="662">
        <v>127.26</v>
      </c>
      <c r="N154" s="661">
        <v>3</v>
      </c>
      <c r="O154" s="742">
        <v>2</v>
      </c>
      <c r="P154" s="662">
        <v>84.84</v>
      </c>
      <c r="Q154" s="677">
        <v>0.66666666666666663</v>
      </c>
      <c r="R154" s="661">
        <v>2</v>
      </c>
      <c r="S154" s="677">
        <v>0.66666666666666663</v>
      </c>
      <c r="T154" s="742">
        <v>1</v>
      </c>
      <c r="U154" s="700">
        <v>0.5</v>
      </c>
    </row>
    <row r="155" spans="1:21" ht="14.4" customHeight="1" x14ac:dyDescent="0.3">
      <c r="A155" s="660">
        <v>32</v>
      </c>
      <c r="B155" s="661" t="s">
        <v>587</v>
      </c>
      <c r="C155" s="661">
        <v>89301321</v>
      </c>
      <c r="D155" s="740" t="s">
        <v>6846</v>
      </c>
      <c r="E155" s="741" t="s">
        <v>4634</v>
      </c>
      <c r="F155" s="661" t="s">
        <v>4612</v>
      </c>
      <c r="G155" s="661" t="s">
        <v>4655</v>
      </c>
      <c r="H155" s="661" t="s">
        <v>588</v>
      </c>
      <c r="I155" s="661" t="s">
        <v>727</v>
      </c>
      <c r="J155" s="661" t="s">
        <v>728</v>
      </c>
      <c r="K155" s="661" t="s">
        <v>4716</v>
      </c>
      <c r="L155" s="662">
        <v>85.72</v>
      </c>
      <c r="M155" s="662">
        <v>428.6</v>
      </c>
      <c r="N155" s="661">
        <v>5</v>
      </c>
      <c r="O155" s="742">
        <v>2.5</v>
      </c>
      <c r="P155" s="662">
        <v>342.88</v>
      </c>
      <c r="Q155" s="677">
        <v>0.79999999999999993</v>
      </c>
      <c r="R155" s="661">
        <v>4</v>
      </c>
      <c r="S155" s="677">
        <v>0.8</v>
      </c>
      <c r="T155" s="742">
        <v>2</v>
      </c>
      <c r="U155" s="700">
        <v>0.8</v>
      </c>
    </row>
    <row r="156" spans="1:21" ht="14.4" customHeight="1" x14ac:dyDescent="0.3">
      <c r="A156" s="660">
        <v>32</v>
      </c>
      <c r="B156" s="661" t="s">
        <v>587</v>
      </c>
      <c r="C156" s="661">
        <v>89301321</v>
      </c>
      <c r="D156" s="740" t="s">
        <v>6846</v>
      </c>
      <c r="E156" s="741" t="s">
        <v>4634</v>
      </c>
      <c r="F156" s="661" t="s">
        <v>4612</v>
      </c>
      <c r="G156" s="661" t="s">
        <v>4655</v>
      </c>
      <c r="H156" s="661" t="s">
        <v>588</v>
      </c>
      <c r="I156" s="661" t="s">
        <v>4717</v>
      </c>
      <c r="J156" s="661" t="s">
        <v>728</v>
      </c>
      <c r="K156" s="661" t="s">
        <v>4718</v>
      </c>
      <c r="L156" s="662">
        <v>285.75</v>
      </c>
      <c r="M156" s="662">
        <v>571.5</v>
      </c>
      <c r="N156" s="661">
        <v>2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32</v>
      </c>
      <c r="B157" s="661" t="s">
        <v>587</v>
      </c>
      <c r="C157" s="661">
        <v>89301321</v>
      </c>
      <c r="D157" s="740" t="s">
        <v>6846</v>
      </c>
      <c r="E157" s="741" t="s">
        <v>4634</v>
      </c>
      <c r="F157" s="661" t="s">
        <v>4612</v>
      </c>
      <c r="G157" s="661" t="s">
        <v>4655</v>
      </c>
      <c r="H157" s="661" t="s">
        <v>588</v>
      </c>
      <c r="I157" s="661" t="s">
        <v>757</v>
      </c>
      <c r="J157" s="661" t="s">
        <v>4656</v>
      </c>
      <c r="K157" s="661" t="s">
        <v>4657</v>
      </c>
      <c r="L157" s="662">
        <v>44.8</v>
      </c>
      <c r="M157" s="662">
        <v>44.8</v>
      </c>
      <c r="N157" s="661">
        <v>1</v>
      </c>
      <c r="O157" s="742">
        <v>0.5</v>
      </c>
      <c r="P157" s="662">
        <v>44.8</v>
      </c>
      <c r="Q157" s="677">
        <v>1</v>
      </c>
      <c r="R157" s="661">
        <v>1</v>
      </c>
      <c r="S157" s="677">
        <v>1</v>
      </c>
      <c r="T157" s="742">
        <v>0.5</v>
      </c>
      <c r="U157" s="700">
        <v>1</v>
      </c>
    </row>
    <row r="158" spans="1:21" ht="14.4" customHeight="1" x14ac:dyDescent="0.3">
      <c r="A158" s="660">
        <v>32</v>
      </c>
      <c r="B158" s="661" t="s">
        <v>587</v>
      </c>
      <c r="C158" s="661">
        <v>89301321</v>
      </c>
      <c r="D158" s="740" t="s">
        <v>6846</v>
      </c>
      <c r="E158" s="741" t="s">
        <v>4634</v>
      </c>
      <c r="F158" s="661" t="s">
        <v>4612</v>
      </c>
      <c r="G158" s="661" t="s">
        <v>4655</v>
      </c>
      <c r="H158" s="661" t="s">
        <v>588</v>
      </c>
      <c r="I158" s="661" t="s">
        <v>757</v>
      </c>
      <c r="J158" s="661" t="s">
        <v>4656</v>
      </c>
      <c r="K158" s="661" t="s">
        <v>4657</v>
      </c>
      <c r="L158" s="662">
        <v>47.63</v>
      </c>
      <c r="M158" s="662">
        <v>190.52</v>
      </c>
      <c r="N158" s="661">
        <v>4</v>
      </c>
      <c r="O158" s="742">
        <v>2.5</v>
      </c>
      <c r="P158" s="662">
        <v>190.52</v>
      </c>
      <c r="Q158" s="677">
        <v>1</v>
      </c>
      <c r="R158" s="661">
        <v>4</v>
      </c>
      <c r="S158" s="677">
        <v>1</v>
      </c>
      <c r="T158" s="742">
        <v>2.5</v>
      </c>
      <c r="U158" s="700">
        <v>1</v>
      </c>
    </row>
    <row r="159" spans="1:21" ht="14.4" customHeight="1" x14ac:dyDescent="0.3">
      <c r="A159" s="660">
        <v>32</v>
      </c>
      <c r="B159" s="661" t="s">
        <v>587</v>
      </c>
      <c r="C159" s="661">
        <v>89301321</v>
      </c>
      <c r="D159" s="740" t="s">
        <v>6846</v>
      </c>
      <c r="E159" s="741" t="s">
        <v>4634</v>
      </c>
      <c r="F159" s="661" t="s">
        <v>4612</v>
      </c>
      <c r="G159" s="661" t="s">
        <v>4855</v>
      </c>
      <c r="H159" s="661" t="s">
        <v>588</v>
      </c>
      <c r="I159" s="661" t="s">
        <v>1213</v>
      </c>
      <c r="J159" s="661" t="s">
        <v>1214</v>
      </c>
      <c r="K159" s="661" t="s">
        <v>1215</v>
      </c>
      <c r="L159" s="662">
        <v>0</v>
      </c>
      <c r="M159" s="662">
        <v>0</v>
      </c>
      <c r="N159" s="661">
        <v>1</v>
      </c>
      <c r="O159" s="742">
        <v>0.5</v>
      </c>
      <c r="P159" s="662">
        <v>0</v>
      </c>
      <c r="Q159" s="677"/>
      <c r="R159" s="661">
        <v>1</v>
      </c>
      <c r="S159" s="677">
        <v>1</v>
      </c>
      <c r="T159" s="742">
        <v>0.5</v>
      </c>
      <c r="U159" s="700">
        <v>1</v>
      </c>
    </row>
    <row r="160" spans="1:21" ht="14.4" customHeight="1" x14ac:dyDescent="0.3">
      <c r="A160" s="660">
        <v>32</v>
      </c>
      <c r="B160" s="661" t="s">
        <v>587</v>
      </c>
      <c r="C160" s="661">
        <v>89301321</v>
      </c>
      <c r="D160" s="740" t="s">
        <v>6846</v>
      </c>
      <c r="E160" s="741" t="s">
        <v>4634</v>
      </c>
      <c r="F160" s="661" t="s">
        <v>4612</v>
      </c>
      <c r="G160" s="661" t="s">
        <v>4711</v>
      </c>
      <c r="H160" s="661" t="s">
        <v>588</v>
      </c>
      <c r="I160" s="661" t="s">
        <v>4856</v>
      </c>
      <c r="J160" s="661" t="s">
        <v>4844</v>
      </c>
      <c r="K160" s="661" t="s">
        <v>4444</v>
      </c>
      <c r="L160" s="662">
        <v>333.31</v>
      </c>
      <c r="M160" s="662">
        <v>333.31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32</v>
      </c>
      <c r="B161" s="661" t="s">
        <v>587</v>
      </c>
      <c r="C161" s="661">
        <v>89301321</v>
      </c>
      <c r="D161" s="740" t="s">
        <v>6846</v>
      </c>
      <c r="E161" s="741" t="s">
        <v>4634</v>
      </c>
      <c r="F161" s="661" t="s">
        <v>4612</v>
      </c>
      <c r="G161" s="661" t="s">
        <v>4711</v>
      </c>
      <c r="H161" s="661" t="s">
        <v>588</v>
      </c>
      <c r="I161" s="661" t="s">
        <v>4857</v>
      </c>
      <c r="J161" s="661" t="s">
        <v>4443</v>
      </c>
      <c r="K161" s="661" t="s">
        <v>4858</v>
      </c>
      <c r="L161" s="662">
        <v>0</v>
      </c>
      <c r="M161" s="662">
        <v>0</v>
      </c>
      <c r="N161" s="661">
        <v>1</v>
      </c>
      <c r="O161" s="742">
        <v>0.5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32</v>
      </c>
      <c r="B162" s="661" t="s">
        <v>587</v>
      </c>
      <c r="C162" s="661">
        <v>89301321</v>
      </c>
      <c r="D162" s="740" t="s">
        <v>6846</v>
      </c>
      <c r="E162" s="741" t="s">
        <v>4634</v>
      </c>
      <c r="F162" s="661" t="s">
        <v>4612</v>
      </c>
      <c r="G162" s="661" t="s">
        <v>4711</v>
      </c>
      <c r="H162" s="661" t="s">
        <v>588</v>
      </c>
      <c r="I162" s="661" t="s">
        <v>2909</v>
      </c>
      <c r="J162" s="661" t="s">
        <v>4443</v>
      </c>
      <c r="K162" s="661" t="s">
        <v>4444</v>
      </c>
      <c r="L162" s="662">
        <v>333.31</v>
      </c>
      <c r="M162" s="662">
        <v>333.31</v>
      </c>
      <c r="N162" s="661">
        <v>1</v>
      </c>
      <c r="O162" s="742">
        <v>0.5</v>
      </c>
      <c r="P162" s="662">
        <v>333.31</v>
      </c>
      <c r="Q162" s="677">
        <v>1</v>
      </c>
      <c r="R162" s="661">
        <v>1</v>
      </c>
      <c r="S162" s="677">
        <v>1</v>
      </c>
      <c r="T162" s="742">
        <v>0.5</v>
      </c>
      <c r="U162" s="700">
        <v>1</v>
      </c>
    </row>
    <row r="163" spans="1:21" ht="14.4" customHeight="1" x14ac:dyDescent="0.3">
      <c r="A163" s="660">
        <v>32</v>
      </c>
      <c r="B163" s="661" t="s">
        <v>587</v>
      </c>
      <c r="C163" s="661">
        <v>89301321</v>
      </c>
      <c r="D163" s="740" t="s">
        <v>6846</v>
      </c>
      <c r="E163" s="741" t="s">
        <v>4634</v>
      </c>
      <c r="F163" s="661" t="s">
        <v>4612</v>
      </c>
      <c r="G163" s="661" t="s">
        <v>4711</v>
      </c>
      <c r="H163" s="661" t="s">
        <v>588</v>
      </c>
      <c r="I163" s="661" t="s">
        <v>2909</v>
      </c>
      <c r="J163" s="661" t="s">
        <v>4443</v>
      </c>
      <c r="K163" s="661" t="s">
        <v>4444</v>
      </c>
      <c r="L163" s="662">
        <v>156.86000000000001</v>
      </c>
      <c r="M163" s="662">
        <v>1098.02</v>
      </c>
      <c r="N163" s="661">
        <v>7</v>
      </c>
      <c r="O163" s="742">
        <v>3.5</v>
      </c>
      <c r="P163" s="662">
        <v>941.16000000000008</v>
      </c>
      <c r="Q163" s="677">
        <v>0.85714285714285721</v>
      </c>
      <c r="R163" s="661">
        <v>6</v>
      </c>
      <c r="S163" s="677">
        <v>0.8571428571428571</v>
      </c>
      <c r="T163" s="742">
        <v>3</v>
      </c>
      <c r="U163" s="700">
        <v>0.8571428571428571</v>
      </c>
    </row>
    <row r="164" spans="1:21" ht="14.4" customHeight="1" x14ac:dyDescent="0.3">
      <c r="A164" s="660">
        <v>32</v>
      </c>
      <c r="B164" s="661" t="s">
        <v>587</v>
      </c>
      <c r="C164" s="661">
        <v>89301321</v>
      </c>
      <c r="D164" s="740" t="s">
        <v>6846</v>
      </c>
      <c r="E164" s="741" t="s">
        <v>4634</v>
      </c>
      <c r="F164" s="661" t="s">
        <v>4612</v>
      </c>
      <c r="G164" s="661" t="s">
        <v>4711</v>
      </c>
      <c r="H164" s="661" t="s">
        <v>588</v>
      </c>
      <c r="I164" s="661" t="s">
        <v>4859</v>
      </c>
      <c r="J164" s="661" t="s">
        <v>4443</v>
      </c>
      <c r="K164" s="661" t="s">
        <v>4444</v>
      </c>
      <c r="L164" s="662">
        <v>156.86000000000001</v>
      </c>
      <c r="M164" s="662">
        <v>156.86000000000001</v>
      </c>
      <c r="N164" s="661">
        <v>1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32</v>
      </c>
      <c r="B165" s="661" t="s">
        <v>587</v>
      </c>
      <c r="C165" s="661">
        <v>89301321</v>
      </c>
      <c r="D165" s="740" t="s">
        <v>6846</v>
      </c>
      <c r="E165" s="741" t="s">
        <v>4634</v>
      </c>
      <c r="F165" s="661" t="s">
        <v>4612</v>
      </c>
      <c r="G165" s="661" t="s">
        <v>4860</v>
      </c>
      <c r="H165" s="661" t="s">
        <v>588</v>
      </c>
      <c r="I165" s="661" t="s">
        <v>4861</v>
      </c>
      <c r="J165" s="661" t="s">
        <v>4862</v>
      </c>
      <c r="K165" s="661" t="s">
        <v>4863</v>
      </c>
      <c r="L165" s="662">
        <v>1789.73</v>
      </c>
      <c r="M165" s="662">
        <v>1789.73</v>
      </c>
      <c r="N165" s="661">
        <v>1</v>
      </c>
      <c r="O165" s="742">
        <v>0.5</v>
      </c>
      <c r="P165" s="662">
        <v>1789.73</v>
      </c>
      <c r="Q165" s="677">
        <v>1</v>
      </c>
      <c r="R165" s="661">
        <v>1</v>
      </c>
      <c r="S165" s="677">
        <v>1</v>
      </c>
      <c r="T165" s="742">
        <v>0.5</v>
      </c>
      <c r="U165" s="700">
        <v>1</v>
      </c>
    </row>
    <row r="166" spans="1:21" ht="14.4" customHeight="1" x14ac:dyDescent="0.3">
      <c r="A166" s="660">
        <v>32</v>
      </c>
      <c r="B166" s="661" t="s">
        <v>587</v>
      </c>
      <c r="C166" s="661">
        <v>89301321</v>
      </c>
      <c r="D166" s="740" t="s">
        <v>6846</v>
      </c>
      <c r="E166" s="741" t="s">
        <v>4634</v>
      </c>
      <c r="F166" s="661" t="s">
        <v>4612</v>
      </c>
      <c r="G166" s="661" t="s">
        <v>4721</v>
      </c>
      <c r="H166" s="661" t="s">
        <v>588</v>
      </c>
      <c r="I166" s="661" t="s">
        <v>1087</v>
      </c>
      <c r="J166" s="661" t="s">
        <v>4722</v>
      </c>
      <c r="K166" s="661" t="s">
        <v>4723</v>
      </c>
      <c r="L166" s="662">
        <v>0</v>
      </c>
      <c r="M166" s="662">
        <v>0</v>
      </c>
      <c r="N166" s="661">
        <v>3</v>
      </c>
      <c r="O166" s="742">
        <v>2</v>
      </c>
      <c r="P166" s="662">
        <v>0</v>
      </c>
      <c r="Q166" s="677"/>
      <c r="R166" s="661">
        <v>2</v>
      </c>
      <c r="S166" s="677">
        <v>0.66666666666666663</v>
      </c>
      <c r="T166" s="742">
        <v>1.5</v>
      </c>
      <c r="U166" s="700">
        <v>0.75</v>
      </c>
    </row>
    <row r="167" spans="1:21" ht="14.4" customHeight="1" x14ac:dyDescent="0.3">
      <c r="A167" s="660">
        <v>32</v>
      </c>
      <c r="B167" s="661" t="s">
        <v>587</v>
      </c>
      <c r="C167" s="661">
        <v>89301321</v>
      </c>
      <c r="D167" s="740" t="s">
        <v>6846</v>
      </c>
      <c r="E167" s="741" t="s">
        <v>4634</v>
      </c>
      <c r="F167" s="661" t="s">
        <v>4612</v>
      </c>
      <c r="G167" s="661" t="s">
        <v>4864</v>
      </c>
      <c r="H167" s="661" t="s">
        <v>588</v>
      </c>
      <c r="I167" s="661" t="s">
        <v>4865</v>
      </c>
      <c r="J167" s="661" t="s">
        <v>2186</v>
      </c>
      <c r="K167" s="661" t="s">
        <v>1398</v>
      </c>
      <c r="L167" s="662">
        <v>0</v>
      </c>
      <c r="M167" s="662">
        <v>0</v>
      </c>
      <c r="N167" s="661">
        <v>2</v>
      </c>
      <c r="O167" s="742">
        <v>1</v>
      </c>
      <c r="P167" s="662">
        <v>0</v>
      </c>
      <c r="Q167" s="677"/>
      <c r="R167" s="661">
        <v>2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32</v>
      </c>
      <c r="B168" s="661" t="s">
        <v>587</v>
      </c>
      <c r="C168" s="661">
        <v>89301321</v>
      </c>
      <c r="D168" s="740" t="s">
        <v>6846</v>
      </c>
      <c r="E168" s="741" t="s">
        <v>4634</v>
      </c>
      <c r="F168" s="661" t="s">
        <v>4612</v>
      </c>
      <c r="G168" s="661" t="s">
        <v>4664</v>
      </c>
      <c r="H168" s="661" t="s">
        <v>588</v>
      </c>
      <c r="I168" s="661" t="s">
        <v>4866</v>
      </c>
      <c r="J168" s="661" t="s">
        <v>3043</v>
      </c>
      <c r="K168" s="661" t="s">
        <v>4451</v>
      </c>
      <c r="L168" s="662">
        <v>184.22</v>
      </c>
      <c r="M168" s="662">
        <v>368.44</v>
      </c>
      <c r="N168" s="661">
        <v>2</v>
      </c>
      <c r="O168" s="742">
        <v>1</v>
      </c>
      <c r="P168" s="662">
        <v>368.44</v>
      </c>
      <c r="Q168" s="677">
        <v>1</v>
      </c>
      <c r="R168" s="661">
        <v>2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32</v>
      </c>
      <c r="B169" s="661" t="s">
        <v>587</v>
      </c>
      <c r="C169" s="661">
        <v>89301321</v>
      </c>
      <c r="D169" s="740" t="s">
        <v>6846</v>
      </c>
      <c r="E169" s="741" t="s">
        <v>4634</v>
      </c>
      <c r="F169" s="661" t="s">
        <v>4612</v>
      </c>
      <c r="G169" s="661" t="s">
        <v>4664</v>
      </c>
      <c r="H169" s="661" t="s">
        <v>2441</v>
      </c>
      <c r="I169" s="661" t="s">
        <v>3042</v>
      </c>
      <c r="J169" s="661" t="s">
        <v>3043</v>
      </c>
      <c r="K169" s="661" t="s">
        <v>4451</v>
      </c>
      <c r="L169" s="662">
        <v>184.22</v>
      </c>
      <c r="M169" s="662">
        <v>368.44</v>
      </c>
      <c r="N169" s="661">
        <v>2</v>
      </c>
      <c r="O169" s="742">
        <v>0.5</v>
      </c>
      <c r="P169" s="662">
        <v>368.44</v>
      </c>
      <c r="Q169" s="677">
        <v>1</v>
      </c>
      <c r="R169" s="661">
        <v>2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32</v>
      </c>
      <c r="B170" s="661" t="s">
        <v>587</v>
      </c>
      <c r="C170" s="661">
        <v>89301321</v>
      </c>
      <c r="D170" s="740" t="s">
        <v>6846</v>
      </c>
      <c r="E170" s="741" t="s">
        <v>4634</v>
      </c>
      <c r="F170" s="661" t="s">
        <v>4612</v>
      </c>
      <c r="G170" s="661" t="s">
        <v>4664</v>
      </c>
      <c r="H170" s="661" t="s">
        <v>588</v>
      </c>
      <c r="I170" s="661" t="s">
        <v>4867</v>
      </c>
      <c r="J170" s="661" t="s">
        <v>3043</v>
      </c>
      <c r="K170" s="661" t="s">
        <v>4458</v>
      </c>
      <c r="L170" s="662">
        <v>0</v>
      </c>
      <c r="M170" s="662">
        <v>0</v>
      </c>
      <c r="N170" s="661">
        <v>1</v>
      </c>
      <c r="O170" s="742">
        <v>0.5</v>
      </c>
      <c r="P170" s="662">
        <v>0</v>
      </c>
      <c r="Q170" s="677"/>
      <c r="R170" s="661">
        <v>1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32</v>
      </c>
      <c r="B171" s="661" t="s">
        <v>587</v>
      </c>
      <c r="C171" s="661">
        <v>89301321</v>
      </c>
      <c r="D171" s="740" t="s">
        <v>6846</v>
      </c>
      <c r="E171" s="741" t="s">
        <v>4634</v>
      </c>
      <c r="F171" s="661" t="s">
        <v>4612</v>
      </c>
      <c r="G171" s="661" t="s">
        <v>4664</v>
      </c>
      <c r="H171" s="661" t="s">
        <v>588</v>
      </c>
      <c r="I171" s="661" t="s">
        <v>4868</v>
      </c>
      <c r="J171" s="661" t="s">
        <v>3043</v>
      </c>
      <c r="K171" s="661" t="s">
        <v>4451</v>
      </c>
      <c r="L171" s="662">
        <v>184.22</v>
      </c>
      <c r="M171" s="662">
        <v>184.22</v>
      </c>
      <c r="N171" s="661">
        <v>1</v>
      </c>
      <c r="O171" s="742">
        <v>0.5</v>
      </c>
      <c r="P171" s="662">
        <v>184.22</v>
      </c>
      <c r="Q171" s="677">
        <v>1</v>
      </c>
      <c r="R171" s="661">
        <v>1</v>
      </c>
      <c r="S171" s="677">
        <v>1</v>
      </c>
      <c r="T171" s="742">
        <v>0.5</v>
      </c>
      <c r="U171" s="700">
        <v>1</v>
      </c>
    </row>
    <row r="172" spans="1:21" ht="14.4" customHeight="1" x14ac:dyDescent="0.3">
      <c r="A172" s="660">
        <v>32</v>
      </c>
      <c r="B172" s="661" t="s">
        <v>587</v>
      </c>
      <c r="C172" s="661">
        <v>89301321</v>
      </c>
      <c r="D172" s="740" t="s">
        <v>6846</v>
      </c>
      <c r="E172" s="741" t="s">
        <v>4634</v>
      </c>
      <c r="F172" s="661" t="s">
        <v>4612</v>
      </c>
      <c r="G172" s="661" t="s">
        <v>4665</v>
      </c>
      <c r="H172" s="661" t="s">
        <v>2441</v>
      </c>
      <c r="I172" s="661" t="s">
        <v>2452</v>
      </c>
      <c r="J172" s="661" t="s">
        <v>2453</v>
      </c>
      <c r="K172" s="661" t="s">
        <v>4539</v>
      </c>
      <c r="L172" s="662">
        <v>275.48</v>
      </c>
      <c r="M172" s="662">
        <v>275.48</v>
      </c>
      <c r="N172" s="661">
        <v>1</v>
      </c>
      <c r="O172" s="742">
        <v>0.5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32</v>
      </c>
      <c r="B173" s="661" t="s">
        <v>587</v>
      </c>
      <c r="C173" s="661">
        <v>89301321</v>
      </c>
      <c r="D173" s="740" t="s">
        <v>6846</v>
      </c>
      <c r="E173" s="741" t="s">
        <v>4634</v>
      </c>
      <c r="F173" s="661" t="s">
        <v>4612</v>
      </c>
      <c r="G173" s="661" t="s">
        <v>4665</v>
      </c>
      <c r="H173" s="661" t="s">
        <v>2441</v>
      </c>
      <c r="I173" s="661" t="s">
        <v>2452</v>
      </c>
      <c r="J173" s="661" t="s">
        <v>2453</v>
      </c>
      <c r="K173" s="661" t="s">
        <v>4539</v>
      </c>
      <c r="L173" s="662">
        <v>237.65</v>
      </c>
      <c r="M173" s="662">
        <v>237.65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32</v>
      </c>
      <c r="B174" s="661" t="s">
        <v>587</v>
      </c>
      <c r="C174" s="661">
        <v>89301321</v>
      </c>
      <c r="D174" s="740" t="s">
        <v>6846</v>
      </c>
      <c r="E174" s="741" t="s">
        <v>4634</v>
      </c>
      <c r="F174" s="661" t="s">
        <v>4612</v>
      </c>
      <c r="G174" s="661" t="s">
        <v>4726</v>
      </c>
      <c r="H174" s="661" t="s">
        <v>588</v>
      </c>
      <c r="I174" s="661" t="s">
        <v>4869</v>
      </c>
      <c r="J174" s="661" t="s">
        <v>4870</v>
      </c>
      <c r="K174" s="661" t="s">
        <v>4451</v>
      </c>
      <c r="L174" s="662">
        <v>69.86</v>
      </c>
      <c r="M174" s="662">
        <v>209.57999999999998</v>
      </c>
      <c r="N174" s="661">
        <v>3</v>
      </c>
      <c r="O174" s="742">
        <v>1.5</v>
      </c>
      <c r="P174" s="662">
        <v>209.57999999999998</v>
      </c>
      <c r="Q174" s="677">
        <v>1</v>
      </c>
      <c r="R174" s="661">
        <v>3</v>
      </c>
      <c r="S174" s="677">
        <v>1</v>
      </c>
      <c r="T174" s="742">
        <v>1.5</v>
      </c>
      <c r="U174" s="700">
        <v>1</v>
      </c>
    </row>
    <row r="175" spans="1:21" ht="14.4" customHeight="1" x14ac:dyDescent="0.3">
      <c r="A175" s="660">
        <v>32</v>
      </c>
      <c r="B175" s="661" t="s">
        <v>587</v>
      </c>
      <c r="C175" s="661">
        <v>89301321</v>
      </c>
      <c r="D175" s="740" t="s">
        <v>6846</v>
      </c>
      <c r="E175" s="741" t="s">
        <v>4634</v>
      </c>
      <c r="F175" s="661" t="s">
        <v>4612</v>
      </c>
      <c r="G175" s="661" t="s">
        <v>4726</v>
      </c>
      <c r="H175" s="661" t="s">
        <v>2441</v>
      </c>
      <c r="I175" s="661" t="s">
        <v>3046</v>
      </c>
      <c r="J175" s="661" t="s">
        <v>3047</v>
      </c>
      <c r="K175" s="661" t="s">
        <v>4451</v>
      </c>
      <c r="L175" s="662">
        <v>69.86</v>
      </c>
      <c r="M175" s="662">
        <v>628.74</v>
      </c>
      <c r="N175" s="661">
        <v>9</v>
      </c>
      <c r="O175" s="742">
        <v>5</v>
      </c>
      <c r="P175" s="662">
        <v>419.16</v>
      </c>
      <c r="Q175" s="677">
        <v>0.66666666666666674</v>
      </c>
      <c r="R175" s="661">
        <v>6</v>
      </c>
      <c r="S175" s="677">
        <v>0.66666666666666663</v>
      </c>
      <c r="T175" s="742">
        <v>3.5</v>
      </c>
      <c r="U175" s="700">
        <v>0.7</v>
      </c>
    </row>
    <row r="176" spans="1:21" ht="14.4" customHeight="1" x14ac:dyDescent="0.3">
      <c r="A176" s="660">
        <v>32</v>
      </c>
      <c r="B176" s="661" t="s">
        <v>587</v>
      </c>
      <c r="C176" s="661">
        <v>89301321</v>
      </c>
      <c r="D176" s="740" t="s">
        <v>6846</v>
      </c>
      <c r="E176" s="741" t="s">
        <v>4634</v>
      </c>
      <c r="F176" s="661" t="s">
        <v>4612</v>
      </c>
      <c r="G176" s="661" t="s">
        <v>4726</v>
      </c>
      <c r="H176" s="661" t="s">
        <v>588</v>
      </c>
      <c r="I176" s="661" t="s">
        <v>4871</v>
      </c>
      <c r="J176" s="661" t="s">
        <v>4872</v>
      </c>
      <c r="K176" s="661" t="s">
        <v>4451</v>
      </c>
      <c r="L176" s="662">
        <v>69.86</v>
      </c>
      <c r="M176" s="662">
        <v>69.86</v>
      </c>
      <c r="N176" s="661">
        <v>1</v>
      </c>
      <c r="O176" s="742">
        <v>0.5</v>
      </c>
      <c r="P176" s="662">
        <v>69.86</v>
      </c>
      <c r="Q176" s="677">
        <v>1</v>
      </c>
      <c r="R176" s="661">
        <v>1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32</v>
      </c>
      <c r="B177" s="661" t="s">
        <v>587</v>
      </c>
      <c r="C177" s="661">
        <v>89301321</v>
      </c>
      <c r="D177" s="740" t="s">
        <v>6846</v>
      </c>
      <c r="E177" s="741" t="s">
        <v>4634</v>
      </c>
      <c r="F177" s="661" t="s">
        <v>4612</v>
      </c>
      <c r="G177" s="661" t="s">
        <v>4727</v>
      </c>
      <c r="H177" s="661" t="s">
        <v>2441</v>
      </c>
      <c r="I177" s="661" t="s">
        <v>2628</v>
      </c>
      <c r="J177" s="661" t="s">
        <v>2629</v>
      </c>
      <c r="K177" s="661" t="s">
        <v>4523</v>
      </c>
      <c r="L177" s="662">
        <v>162.13</v>
      </c>
      <c r="M177" s="662">
        <v>486.39</v>
      </c>
      <c r="N177" s="661">
        <v>3</v>
      </c>
      <c r="O177" s="742">
        <v>1.5</v>
      </c>
      <c r="P177" s="662">
        <v>486.39</v>
      </c>
      <c r="Q177" s="677">
        <v>1</v>
      </c>
      <c r="R177" s="661">
        <v>3</v>
      </c>
      <c r="S177" s="677">
        <v>1</v>
      </c>
      <c r="T177" s="742">
        <v>1.5</v>
      </c>
      <c r="U177" s="700">
        <v>1</v>
      </c>
    </row>
    <row r="178" spans="1:21" ht="14.4" customHeight="1" x14ac:dyDescent="0.3">
      <c r="A178" s="660">
        <v>32</v>
      </c>
      <c r="B178" s="661" t="s">
        <v>587</v>
      </c>
      <c r="C178" s="661">
        <v>89301321</v>
      </c>
      <c r="D178" s="740" t="s">
        <v>6846</v>
      </c>
      <c r="E178" s="741" t="s">
        <v>4634</v>
      </c>
      <c r="F178" s="661" t="s">
        <v>4612</v>
      </c>
      <c r="G178" s="661" t="s">
        <v>4727</v>
      </c>
      <c r="H178" s="661" t="s">
        <v>2441</v>
      </c>
      <c r="I178" s="661" t="s">
        <v>2628</v>
      </c>
      <c r="J178" s="661" t="s">
        <v>2629</v>
      </c>
      <c r="K178" s="661" t="s">
        <v>4523</v>
      </c>
      <c r="L178" s="662">
        <v>68.989999999999995</v>
      </c>
      <c r="M178" s="662">
        <v>68.989999999999995</v>
      </c>
      <c r="N178" s="661">
        <v>1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32</v>
      </c>
      <c r="B179" s="661" t="s">
        <v>587</v>
      </c>
      <c r="C179" s="661">
        <v>89301321</v>
      </c>
      <c r="D179" s="740" t="s">
        <v>6846</v>
      </c>
      <c r="E179" s="741" t="s">
        <v>4634</v>
      </c>
      <c r="F179" s="661" t="s">
        <v>4612</v>
      </c>
      <c r="G179" s="661" t="s">
        <v>4873</v>
      </c>
      <c r="H179" s="661" t="s">
        <v>588</v>
      </c>
      <c r="I179" s="661" t="s">
        <v>1079</v>
      </c>
      <c r="J179" s="661" t="s">
        <v>1187</v>
      </c>
      <c r="K179" s="661" t="s">
        <v>4874</v>
      </c>
      <c r="L179" s="662">
        <v>128.9</v>
      </c>
      <c r="M179" s="662">
        <v>257.8</v>
      </c>
      <c r="N179" s="661">
        <v>2</v>
      </c>
      <c r="O179" s="742">
        <v>1</v>
      </c>
      <c r="P179" s="662">
        <v>257.8</v>
      </c>
      <c r="Q179" s="677">
        <v>1</v>
      </c>
      <c r="R179" s="661">
        <v>2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32</v>
      </c>
      <c r="B180" s="661" t="s">
        <v>587</v>
      </c>
      <c r="C180" s="661">
        <v>89301321</v>
      </c>
      <c r="D180" s="740" t="s">
        <v>6846</v>
      </c>
      <c r="E180" s="741" t="s">
        <v>4634</v>
      </c>
      <c r="F180" s="661" t="s">
        <v>4612</v>
      </c>
      <c r="G180" s="661" t="s">
        <v>4671</v>
      </c>
      <c r="H180" s="661" t="s">
        <v>588</v>
      </c>
      <c r="I180" s="661" t="s">
        <v>4875</v>
      </c>
      <c r="J180" s="661" t="s">
        <v>3133</v>
      </c>
      <c r="K180" s="661" t="s">
        <v>4876</v>
      </c>
      <c r="L180" s="662">
        <v>0</v>
      </c>
      <c r="M180" s="662">
        <v>0</v>
      </c>
      <c r="N180" s="661">
        <v>3</v>
      </c>
      <c r="O180" s="742">
        <v>1.5</v>
      </c>
      <c r="P180" s="662">
        <v>0</v>
      </c>
      <c r="Q180" s="677"/>
      <c r="R180" s="661">
        <v>2</v>
      </c>
      <c r="S180" s="677">
        <v>0.66666666666666663</v>
      </c>
      <c r="T180" s="742">
        <v>1</v>
      </c>
      <c r="U180" s="700">
        <v>0.66666666666666663</v>
      </c>
    </row>
    <row r="181" spans="1:21" ht="14.4" customHeight="1" x14ac:dyDescent="0.3">
      <c r="A181" s="660">
        <v>32</v>
      </c>
      <c r="B181" s="661" t="s">
        <v>587</v>
      </c>
      <c r="C181" s="661">
        <v>89301321</v>
      </c>
      <c r="D181" s="740" t="s">
        <v>6846</v>
      </c>
      <c r="E181" s="741" t="s">
        <v>4634</v>
      </c>
      <c r="F181" s="661" t="s">
        <v>4612</v>
      </c>
      <c r="G181" s="661" t="s">
        <v>4671</v>
      </c>
      <c r="H181" s="661" t="s">
        <v>2441</v>
      </c>
      <c r="I181" s="661" t="s">
        <v>3132</v>
      </c>
      <c r="J181" s="661" t="s">
        <v>3133</v>
      </c>
      <c r="K181" s="661" t="s">
        <v>4480</v>
      </c>
      <c r="L181" s="662">
        <v>3127.19</v>
      </c>
      <c r="M181" s="662">
        <v>81306.940000000017</v>
      </c>
      <c r="N181" s="661">
        <v>26</v>
      </c>
      <c r="O181" s="742">
        <v>16.5</v>
      </c>
      <c r="P181" s="662">
        <v>68798.180000000022</v>
      </c>
      <c r="Q181" s="677">
        <v>0.84615384615384626</v>
      </c>
      <c r="R181" s="661">
        <v>22</v>
      </c>
      <c r="S181" s="677">
        <v>0.84615384615384615</v>
      </c>
      <c r="T181" s="742">
        <v>13.5</v>
      </c>
      <c r="U181" s="700">
        <v>0.81818181818181823</v>
      </c>
    </row>
    <row r="182" spans="1:21" ht="14.4" customHeight="1" x14ac:dyDescent="0.3">
      <c r="A182" s="660">
        <v>32</v>
      </c>
      <c r="B182" s="661" t="s">
        <v>587</v>
      </c>
      <c r="C182" s="661">
        <v>89301321</v>
      </c>
      <c r="D182" s="740" t="s">
        <v>6846</v>
      </c>
      <c r="E182" s="741" t="s">
        <v>4634</v>
      </c>
      <c r="F182" s="661" t="s">
        <v>4612</v>
      </c>
      <c r="G182" s="661" t="s">
        <v>4671</v>
      </c>
      <c r="H182" s="661" t="s">
        <v>2441</v>
      </c>
      <c r="I182" s="661" t="s">
        <v>4672</v>
      </c>
      <c r="J182" s="661" t="s">
        <v>3133</v>
      </c>
      <c r="K182" s="661" t="s">
        <v>4673</v>
      </c>
      <c r="L182" s="662">
        <v>782.22</v>
      </c>
      <c r="M182" s="662">
        <v>1564.44</v>
      </c>
      <c r="N182" s="661">
        <v>2</v>
      </c>
      <c r="O182" s="742">
        <v>1</v>
      </c>
      <c r="P182" s="662">
        <v>782.22</v>
      </c>
      <c r="Q182" s="677">
        <v>0.5</v>
      </c>
      <c r="R182" s="661">
        <v>1</v>
      </c>
      <c r="S182" s="677">
        <v>0.5</v>
      </c>
      <c r="T182" s="742">
        <v>0.5</v>
      </c>
      <c r="U182" s="700">
        <v>0.5</v>
      </c>
    </row>
    <row r="183" spans="1:21" ht="14.4" customHeight="1" x14ac:dyDescent="0.3">
      <c r="A183" s="660">
        <v>32</v>
      </c>
      <c r="B183" s="661" t="s">
        <v>587</v>
      </c>
      <c r="C183" s="661">
        <v>89301321</v>
      </c>
      <c r="D183" s="740" t="s">
        <v>6846</v>
      </c>
      <c r="E183" s="741" t="s">
        <v>4634</v>
      </c>
      <c r="F183" s="661" t="s">
        <v>4612</v>
      </c>
      <c r="G183" s="661" t="s">
        <v>4813</v>
      </c>
      <c r="H183" s="661" t="s">
        <v>588</v>
      </c>
      <c r="I183" s="661" t="s">
        <v>4877</v>
      </c>
      <c r="J183" s="661" t="s">
        <v>4814</v>
      </c>
      <c r="K183" s="661" t="s">
        <v>4878</v>
      </c>
      <c r="L183" s="662">
        <v>0</v>
      </c>
      <c r="M183" s="662">
        <v>0</v>
      </c>
      <c r="N183" s="661">
        <v>1</v>
      </c>
      <c r="O183" s="742">
        <v>1</v>
      </c>
      <c r="P183" s="662">
        <v>0</v>
      </c>
      <c r="Q183" s="677"/>
      <c r="R183" s="661">
        <v>1</v>
      </c>
      <c r="S183" s="677">
        <v>1</v>
      </c>
      <c r="T183" s="742">
        <v>1</v>
      </c>
      <c r="U183" s="700">
        <v>1</v>
      </c>
    </row>
    <row r="184" spans="1:21" ht="14.4" customHeight="1" x14ac:dyDescent="0.3">
      <c r="A184" s="660">
        <v>32</v>
      </c>
      <c r="B184" s="661" t="s">
        <v>587</v>
      </c>
      <c r="C184" s="661">
        <v>89301321</v>
      </c>
      <c r="D184" s="740" t="s">
        <v>6846</v>
      </c>
      <c r="E184" s="741" t="s">
        <v>4634</v>
      </c>
      <c r="F184" s="661" t="s">
        <v>4612</v>
      </c>
      <c r="G184" s="661" t="s">
        <v>4676</v>
      </c>
      <c r="H184" s="661" t="s">
        <v>588</v>
      </c>
      <c r="I184" s="661" t="s">
        <v>1248</v>
      </c>
      <c r="J184" s="661" t="s">
        <v>1249</v>
      </c>
      <c r="K184" s="661" t="s">
        <v>1250</v>
      </c>
      <c r="L184" s="662">
        <v>24.22</v>
      </c>
      <c r="M184" s="662">
        <v>24.22</v>
      </c>
      <c r="N184" s="661">
        <v>1</v>
      </c>
      <c r="O184" s="742">
        <v>1</v>
      </c>
      <c r="P184" s="662">
        <v>24.22</v>
      </c>
      <c r="Q184" s="677">
        <v>1</v>
      </c>
      <c r="R184" s="661">
        <v>1</v>
      </c>
      <c r="S184" s="677">
        <v>1</v>
      </c>
      <c r="T184" s="742">
        <v>1</v>
      </c>
      <c r="U184" s="700">
        <v>1</v>
      </c>
    </row>
    <row r="185" spans="1:21" ht="14.4" customHeight="1" x14ac:dyDescent="0.3">
      <c r="A185" s="660">
        <v>32</v>
      </c>
      <c r="B185" s="661" t="s">
        <v>587</v>
      </c>
      <c r="C185" s="661">
        <v>89301321</v>
      </c>
      <c r="D185" s="740" t="s">
        <v>6846</v>
      </c>
      <c r="E185" s="741" t="s">
        <v>4634</v>
      </c>
      <c r="F185" s="661" t="s">
        <v>4612</v>
      </c>
      <c r="G185" s="661" t="s">
        <v>4750</v>
      </c>
      <c r="H185" s="661" t="s">
        <v>588</v>
      </c>
      <c r="I185" s="661" t="s">
        <v>4879</v>
      </c>
      <c r="J185" s="661" t="s">
        <v>3126</v>
      </c>
      <c r="K185" s="661" t="s">
        <v>4880</v>
      </c>
      <c r="L185" s="662">
        <v>307.38</v>
      </c>
      <c r="M185" s="662">
        <v>307.38</v>
      </c>
      <c r="N185" s="661">
        <v>1</v>
      </c>
      <c r="O185" s="742">
        <v>0.5</v>
      </c>
      <c r="P185" s="662">
        <v>307.38</v>
      </c>
      <c r="Q185" s="677">
        <v>1</v>
      </c>
      <c r="R185" s="661">
        <v>1</v>
      </c>
      <c r="S185" s="677">
        <v>1</v>
      </c>
      <c r="T185" s="742">
        <v>0.5</v>
      </c>
      <c r="U185" s="700">
        <v>1</v>
      </c>
    </row>
    <row r="186" spans="1:21" ht="14.4" customHeight="1" x14ac:dyDescent="0.3">
      <c r="A186" s="660">
        <v>32</v>
      </c>
      <c r="B186" s="661" t="s">
        <v>587</v>
      </c>
      <c r="C186" s="661">
        <v>89301321</v>
      </c>
      <c r="D186" s="740" t="s">
        <v>6846</v>
      </c>
      <c r="E186" s="741" t="s">
        <v>4634</v>
      </c>
      <c r="F186" s="661" t="s">
        <v>4612</v>
      </c>
      <c r="G186" s="661" t="s">
        <v>4750</v>
      </c>
      <c r="H186" s="661" t="s">
        <v>588</v>
      </c>
      <c r="I186" s="661" t="s">
        <v>3125</v>
      </c>
      <c r="J186" s="661" t="s">
        <v>3126</v>
      </c>
      <c r="K186" s="661" t="s">
        <v>4480</v>
      </c>
      <c r="L186" s="662">
        <v>614.78</v>
      </c>
      <c r="M186" s="662">
        <v>1229.56</v>
      </c>
      <c r="N186" s="661">
        <v>2</v>
      </c>
      <c r="O186" s="742">
        <v>2</v>
      </c>
      <c r="P186" s="662">
        <v>614.78</v>
      </c>
      <c r="Q186" s="677">
        <v>0.5</v>
      </c>
      <c r="R186" s="661">
        <v>1</v>
      </c>
      <c r="S186" s="677">
        <v>0.5</v>
      </c>
      <c r="T186" s="742">
        <v>1</v>
      </c>
      <c r="U186" s="700">
        <v>0.5</v>
      </c>
    </row>
    <row r="187" spans="1:21" ht="14.4" customHeight="1" x14ac:dyDescent="0.3">
      <c r="A187" s="660">
        <v>32</v>
      </c>
      <c r="B187" s="661" t="s">
        <v>587</v>
      </c>
      <c r="C187" s="661">
        <v>89301321</v>
      </c>
      <c r="D187" s="740" t="s">
        <v>6846</v>
      </c>
      <c r="E187" s="741" t="s">
        <v>4634</v>
      </c>
      <c r="F187" s="661" t="s">
        <v>4612</v>
      </c>
      <c r="G187" s="661" t="s">
        <v>4750</v>
      </c>
      <c r="H187" s="661" t="s">
        <v>588</v>
      </c>
      <c r="I187" s="661" t="s">
        <v>4751</v>
      </c>
      <c r="J187" s="661" t="s">
        <v>3126</v>
      </c>
      <c r="K187" s="661" t="s">
        <v>3914</v>
      </c>
      <c r="L187" s="662">
        <v>0</v>
      </c>
      <c r="M187" s="662">
        <v>0</v>
      </c>
      <c r="N187" s="661">
        <v>1</v>
      </c>
      <c r="O187" s="742">
        <v>1</v>
      </c>
      <c r="P187" s="662"/>
      <c r="Q187" s="677"/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32</v>
      </c>
      <c r="B188" s="661" t="s">
        <v>587</v>
      </c>
      <c r="C188" s="661">
        <v>89301321</v>
      </c>
      <c r="D188" s="740" t="s">
        <v>6846</v>
      </c>
      <c r="E188" s="741" t="s">
        <v>4634</v>
      </c>
      <c r="F188" s="661" t="s">
        <v>4612</v>
      </c>
      <c r="G188" s="661" t="s">
        <v>4752</v>
      </c>
      <c r="H188" s="661" t="s">
        <v>588</v>
      </c>
      <c r="I188" s="661" t="s">
        <v>1237</v>
      </c>
      <c r="J188" s="661" t="s">
        <v>1238</v>
      </c>
      <c r="K188" s="661" t="s">
        <v>4881</v>
      </c>
      <c r="L188" s="662">
        <v>0</v>
      </c>
      <c r="M188" s="662">
        <v>0</v>
      </c>
      <c r="N188" s="661">
        <v>2</v>
      </c>
      <c r="O188" s="742">
        <v>0.5</v>
      </c>
      <c r="P188" s="662">
        <v>0</v>
      </c>
      <c r="Q188" s="677"/>
      <c r="R188" s="661">
        <v>2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32</v>
      </c>
      <c r="B189" s="661" t="s">
        <v>587</v>
      </c>
      <c r="C189" s="661">
        <v>89301321</v>
      </c>
      <c r="D189" s="740" t="s">
        <v>6846</v>
      </c>
      <c r="E189" s="741" t="s">
        <v>4634</v>
      </c>
      <c r="F189" s="661" t="s">
        <v>4612</v>
      </c>
      <c r="G189" s="661" t="s">
        <v>4755</v>
      </c>
      <c r="H189" s="661" t="s">
        <v>2441</v>
      </c>
      <c r="I189" s="661" t="s">
        <v>3049</v>
      </c>
      <c r="J189" s="661" t="s">
        <v>3050</v>
      </c>
      <c r="K189" s="661" t="s">
        <v>4458</v>
      </c>
      <c r="L189" s="662">
        <v>116.8</v>
      </c>
      <c r="M189" s="662">
        <v>233.6</v>
      </c>
      <c r="N189" s="661">
        <v>2</v>
      </c>
      <c r="O189" s="742">
        <v>1</v>
      </c>
      <c r="P189" s="662">
        <v>116.8</v>
      </c>
      <c r="Q189" s="677">
        <v>0.5</v>
      </c>
      <c r="R189" s="661">
        <v>1</v>
      </c>
      <c r="S189" s="677">
        <v>0.5</v>
      </c>
      <c r="T189" s="742">
        <v>0.5</v>
      </c>
      <c r="U189" s="700">
        <v>0.5</v>
      </c>
    </row>
    <row r="190" spans="1:21" ht="14.4" customHeight="1" x14ac:dyDescent="0.3">
      <c r="A190" s="660">
        <v>32</v>
      </c>
      <c r="B190" s="661" t="s">
        <v>587</v>
      </c>
      <c r="C190" s="661">
        <v>89301321</v>
      </c>
      <c r="D190" s="740" t="s">
        <v>6846</v>
      </c>
      <c r="E190" s="741" t="s">
        <v>4634</v>
      </c>
      <c r="F190" s="661" t="s">
        <v>4612</v>
      </c>
      <c r="G190" s="661" t="s">
        <v>4681</v>
      </c>
      <c r="H190" s="661" t="s">
        <v>2441</v>
      </c>
      <c r="I190" s="661" t="s">
        <v>3069</v>
      </c>
      <c r="J190" s="661" t="s">
        <v>3070</v>
      </c>
      <c r="K190" s="661" t="s">
        <v>3071</v>
      </c>
      <c r="L190" s="662">
        <v>154.01</v>
      </c>
      <c r="M190" s="662">
        <v>462.03</v>
      </c>
      <c r="N190" s="661">
        <v>3</v>
      </c>
      <c r="O190" s="742">
        <v>1</v>
      </c>
      <c r="P190" s="662">
        <v>308.02</v>
      </c>
      <c r="Q190" s="677">
        <v>0.66666666666666663</v>
      </c>
      <c r="R190" s="661">
        <v>2</v>
      </c>
      <c r="S190" s="677">
        <v>0.66666666666666663</v>
      </c>
      <c r="T190" s="742">
        <v>0.5</v>
      </c>
      <c r="U190" s="700">
        <v>0.5</v>
      </c>
    </row>
    <row r="191" spans="1:21" ht="14.4" customHeight="1" x14ac:dyDescent="0.3">
      <c r="A191" s="660">
        <v>32</v>
      </c>
      <c r="B191" s="661" t="s">
        <v>587</v>
      </c>
      <c r="C191" s="661">
        <v>89301321</v>
      </c>
      <c r="D191" s="740" t="s">
        <v>6846</v>
      </c>
      <c r="E191" s="741" t="s">
        <v>4634</v>
      </c>
      <c r="F191" s="661" t="s">
        <v>4612</v>
      </c>
      <c r="G191" s="661" t="s">
        <v>4758</v>
      </c>
      <c r="H191" s="661" t="s">
        <v>588</v>
      </c>
      <c r="I191" s="661" t="s">
        <v>970</v>
      </c>
      <c r="J191" s="661" t="s">
        <v>4759</v>
      </c>
      <c r="K191" s="661" t="s">
        <v>4760</v>
      </c>
      <c r="L191" s="662">
        <v>54.04</v>
      </c>
      <c r="M191" s="662">
        <v>54.04</v>
      </c>
      <c r="N191" s="661">
        <v>1</v>
      </c>
      <c r="O191" s="742">
        <v>0.5</v>
      </c>
      <c r="P191" s="662">
        <v>54.04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32</v>
      </c>
      <c r="B192" s="661" t="s">
        <v>587</v>
      </c>
      <c r="C192" s="661">
        <v>89301321</v>
      </c>
      <c r="D192" s="740" t="s">
        <v>6846</v>
      </c>
      <c r="E192" s="741" t="s">
        <v>4634</v>
      </c>
      <c r="F192" s="661" t="s">
        <v>4612</v>
      </c>
      <c r="G192" s="661" t="s">
        <v>4758</v>
      </c>
      <c r="H192" s="661" t="s">
        <v>588</v>
      </c>
      <c r="I192" s="661" t="s">
        <v>974</v>
      </c>
      <c r="J192" s="661" t="s">
        <v>4882</v>
      </c>
      <c r="K192" s="661" t="s">
        <v>4883</v>
      </c>
      <c r="L192" s="662">
        <v>77.36</v>
      </c>
      <c r="M192" s="662">
        <v>154.72</v>
      </c>
      <c r="N192" s="661">
        <v>2</v>
      </c>
      <c r="O192" s="742">
        <v>0.5</v>
      </c>
      <c r="P192" s="662">
        <v>154.72</v>
      </c>
      <c r="Q192" s="677">
        <v>1</v>
      </c>
      <c r="R192" s="661">
        <v>2</v>
      </c>
      <c r="S192" s="677">
        <v>1</v>
      </c>
      <c r="T192" s="742">
        <v>0.5</v>
      </c>
      <c r="U192" s="700">
        <v>1</v>
      </c>
    </row>
    <row r="193" spans="1:21" ht="14.4" customHeight="1" x14ac:dyDescent="0.3">
      <c r="A193" s="660">
        <v>32</v>
      </c>
      <c r="B193" s="661" t="s">
        <v>587</v>
      </c>
      <c r="C193" s="661">
        <v>89301321</v>
      </c>
      <c r="D193" s="740" t="s">
        <v>6846</v>
      </c>
      <c r="E193" s="741" t="s">
        <v>4634</v>
      </c>
      <c r="F193" s="661" t="s">
        <v>4612</v>
      </c>
      <c r="G193" s="661" t="s">
        <v>4758</v>
      </c>
      <c r="H193" s="661" t="s">
        <v>588</v>
      </c>
      <c r="I193" s="661" t="s">
        <v>4884</v>
      </c>
      <c r="J193" s="661" t="s">
        <v>4759</v>
      </c>
      <c r="K193" s="661" t="s">
        <v>4760</v>
      </c>
      <c r="L193" s="662">
        <v>0</v>
      </c>
      <c r="M193" s="662">
        <v>0</v>
      </c>
      <c r="N193" s="661">
        <v>4</v>
      </c>
      <c r="O193" s="742">
        <v>1</v>
      </c>
      <c r="P193" s="662">
        <v>0</v>
      </c>
      <c r="Q193" s="677"/>
      <c r="R193" s="661">
        <v>4</v>
      </c>
      <c r="S193" s="677">
        <v>1</v>
      </c>
      <c r="T193" s="742">
        <v>1</v>
      </c>
      <c r="U193" s="700">
        <v>1</v>
      </c>
    </row>
    <row r="194" spans="1:21" ht="14.4" customHeight="1" x14ac:dyDescent="0.3">
      <c r="A194" s="660">
        <v>32</v>
      </c>
      <c r="B194" s="661" t="s">
        <v>587</v>
      </c>
      <c r="C194" s="661">
        <v>89301321</v>
      </c>
      <c r="D194" s="740" t="s">
        <v>6846</v>
      </c>
      <c r="E194" s="741" t="s">
        <v>4634</v>
      </c>
      <c r="F194" s="661" t="s">
        <v>4612</v>
      </c>
      <c r="G194" s="661" t="s">
        <v>4885</v>
      </c>
      <c r="H194" s="661" t="s">
        <v>588</v>
      </c>
      <c r="I194" s="661" t="s">
        <v>815</v>
      </c>
      <c r="J194" s="661" t="s">
        <v>816</v>
      </c>
      <c r="K194" s="661" t="s">
        <v>4180</v>
      </c>
      <c r="L194" s="662">
        <v>766.89</v>
      </c>
      <c r="M194" s="662">
        <v>766.89</v>
      </c>
      <c r="N194" s="661">
        <v>1</v>
      </c>
      <c r="O194" s="742">
        <v>0.5</v>
      </c>
      <c r="P194" s="662">
        <v>766.89</v>
      </c>
      <c r="Q194" s="677">
        <v>1</v>
      </c>
      <c r="R194" s="661">
        <v>1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32</v>
      </c>
      <c r="B195" s="661" t="s">
        <v>587</v>
      </c>
      <c r="C195" s="661">
        <v>89301321</v>
      </c>
      <c r="D195" s="740" t="s">
        <v>6846</v>
      </c>
      <c r="E195" s="741" t="s">
        <v>4634</v>
      </c>
      <c r="F195" s="661" t="s">
        <v>4612</v>
      </c>
      <c r="G195" s="661" t="s">
        <v>4886</v>
      </c>
      <c r="H195" s="661" t="s">
        <v>588</v>
      </c>
      <c r="I195" s="661" t="s">
        <v>1435</v>
      </c>
      <c r="J195" s="661" t="s">
        <v>1436</v>
      </c>
      <c r="K195" s="661" t="s">
        <v>1437</v>
      </c>
      <c r="L195" s="662">
        <v>0</v>
      </c>
      <c r="M195" s="662">
        <v>0</v>
      </c>
      <c r="N195" s="661">
        <v>4</v>
      </c>
      <c r="O195" s="742">
        <v>2.5</v>
      </c>
      <c r="P195" s="662">
        <v>0</v>
      </c>
      <c r="Q195" s="677"/>
      <c r="R195" s="661">
        <v>4</v>
      </c>
      <c r="S195" s="677">
        <v>1</v>
      </c>
      <c r="T195" s="742">
        <v>2.5</v>
      </c>
      <c r="U195" s="700">
        <v>1</v>
      </c>
    </row>
    <row r="196" spans="1:21" ht="14.4" customHeight="1" x14ac:dyDescent="0.3">
      <c r="A196" s="660">
        <v>32</v>
      </c>
      <c r="B196" s="661" t="s">
        <v>587</v>
      </c>
      <c r="C196" s="661">
        <v>89301321</v>
      </c>
      <c r="D196" s="740" t="s">
        <v>6846</v>
      </c>
      <c r="E196" s="741" t="s">
        <v>4634</v>
      </c>
      <c r="F196" s="661" t="s">
        <v>4612</v>
      </c>
      <c r="G196" s="661" t="s">
        <v>4886</v>
      </c>
      <c r="H196" s="661" t="s">
        <v>588</v>
      </c>
      <c r="I196" s="661" t="s">
        <v>1196</v>
      </c>
      <c r="J196" s="661" t="s">
        <v>1436</v>
      </c>
      <c r="K196" s="661" t="s">
        <v>4887</v>
      </c>
      <c r="L196" s="662">
        <v>0</v>
      </c>
      <c r="M196" s="662">
        <v>0</v>
      </c>
      <c r="N196" s="661">
        <v>2</v>
      </c>
      <c r="O196" s="742">
        <v>1.5</v>
      </c>
      <c r="P196" s="662">
        <v>0</v>
      </c>
      <c r="Q196" s="677"/>
      <c r="R196" s="661">
        <v>2</v>
      </c>
      <c r="S196" s="677">
        <v>1</v>
      </c>
      <c r="T196" s="742">
        <v>1.5</v>
      </c>
      <c r="U196" s="700">
        <v>1</v>
      </c>
    </row>
    <row r="197" spans="1:21" ht="14.4" customHeight="1" x14ac:dyDescent="0.3">
      <c r="A197" s="660">
        <v>32</v>
      </c>
      <c r="B197" s="661" t="s">
        <v>587</v>
      </c>
      <c r="C197" s="661">
        <v>89301321</v>
      </c>
      <c r="D197" s="740" t="s">
        <v>6846</v>
      </c>
      <c r="E197" s="741" t="s">
        <v>4634</v>
      </c>
      <c r="F197" s="661" t="s">
        <v>4612</v>
      </c>
      <c r="G197" s="661" t="s">
        <v>4888</v>
      </c>
      <c r="H197" s="661" t="s">
        <v>588</v>
      </c>
      <c r="I197" s="661" t="s">
        <v>4889</v>
      </c>
      <c r="J197" s="661" t="s">
        <v>4890</v>
      </c>
      <c r="K197" s="661" t="s">
        <v>4891</v>
      </c>
      <c r="L197" s="662">
        <v>0</v>
      </c>
      <c r="M197" s="662">
        <v>0</v>
      </c>
      <c r="N197" s="661">
        <v>1</v>
      </c>
      <c r="O197" s="742">
        <v>0.5</v>
      </c>
      <c r="P197" s="662">
        <v>0</v>
      </c>
      <c r="Q197" s="677"/>
      <c r="R197" s="661">
        <v>1</v>
      </c>
      <c r="S197" s="677">
        <v>1</v>
      </c>
      <c r="T197" s="742">
        <v>0.5</v>
      </c>
      <c r="U197" s="700">
        <v>1</v>
      </c>
    </row>
    <row r="198" spans="1:21" ht="14.4" customHeight="1" x14ac:dyDescent="0.3">
      <c r="A198" s="660">
        <v>32</v>
      </c>
      <c r="B198" s="661" t="s">
        <v>587</v>
      </c>
      <c r="C198" s="661">
        <v>89301321</v>
      </c>
      <c r="D198" s="740" t="s">
        <v>6846</v>
      </c>
      <c r="E198" s="741" t="s">
        <v>4634</v>
      </c>
      <c r="F198" s="661" t="s">
        <v>4612</v>
      </c>
      <c r="G198" s="661" t="s">
        <v>4823</v>
      </c>
      <c r="H198" s="661" t="s">
        <v>588</v>
      </c>
      <c r="I198" s="661" t="s">
        <v>920</v>
      </c>
      <c r="J198" s="661" t="s">
        <v>4892</v>
      </c>
      <c r="K198" s="661" t="s">
        <v>1835</v>
      </c>
      <c r="L198" s="662">
        <v>60.02</v>
      </c>
      <c r="M198" s="662">
        <v>60.02</v>
      </c>
      <c r="N198" s="661">
        <v>1</v>
      </c>
      <c r="O198" s="742">
        <v>0.5</v>
      </c>
      <c r="P198" s="662">
        <v>60.02</v>
      </c>
      <c r="Q198" s="677">
        <v>1</v>
      </c>
      <c r="R198" s="661">
        <v>1</v>
      </c>
      <c r="S198" s="677">
        <v>1</v>
      </c>
      <c r="T198" s="742">
        <v>0.5</v>
      </c>
      <c r="U198" s="700">
        <v>1</v>
      </c>
    </row>
    <row r="199" spans="1:21" ht="14.4" customHeight="1" x14ac:dyDescent="0.3">
      <c r="A199" s="660">
        <v>32</v>
      </c>
      <c r="B199" s="661" t="s">
        <v>587</v>
      </c>
      <c r="C199" s="661">
        <v>89301321</v>
      </c>
      <c r="D199" s="740" t="s">
        <v>6846</v>
      </c>
      <c r="E199" s="741" t="s">
        <v>4634</v>
      </c>
      <c r="F199" s="661" t="s">
        <v>4612</v>
      </c>
      <c r="G199" s="661" t="s">
        <v>4693</v>
      </c>
      <c r="H199" s="661" t="s">
        <v>2441</v>
      </c>
      <c r="I199" s="661" t="s">
        <v>2688</v>
      </c>
      <c r="J199" s="661" t="s">
        <v>2479</v>
      </c>
      <c r="K199" s="661" t="s">
        <v>2689</v>
      </c>
      <c r="L199" s="662">
        <v>468.96</v>
      </c>
      <c r="M199" s="662">
        <v>468.96</v>
      </c>
      <c r="N199" s="661">
        <v>1</v>
      </c>
      <c r="O199" s="742">
        <v>1</v>
      </c>
      <c r="P199" s="662">
        <v>468.96</v>
      </c>
      <c r="Q199" s="677">
        <v>1</v>
      </c>
      <c r="R199" s="661">
        <v>1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32</v>
      </c>
      <c r="B200" s="661" t="s">
        <v>587</v>
      </c>
      <c r="C200" s="661">
        <v>89301321</v>
      </c>
      <c r="D200" s="740" t="s">
        <v>6846</v>
      </c>
      <c r="E200" s="741" t="s">
        <v>4634</v>
      </c>
      <c r="F200" s="661" t="s">
        <v>4612</v>
      </c>
      <c r="G200" s="661" t="s">
        <v>4693</v>
      </c>
      <c r="H200" s="661" t="s">
        <v>2441</v>
      </c>
      <c r="I200" s="661" t="s">
        <v>2691</v>
      </c>
      <c r="J200" s="661" t="s">
        <v>2479</v>
      </c>
      <c r="K200" s="661" t="s">
        <v>2692</v>
      </c>
      <c r="L200" s="662">
        <v>625.29</v>
      </c>
      <c r="M200" s="662">
        <v>9379.3499999999985</v>
      </c>
      <c r="N200" s="661">
        <v>15</v>
      </c>
      <c r="O200" s="742">
        <v>5.5</v>
      </c>
      <c r="P200" s="662">
        <v>5002.32</v>
      </c>
      <c r="Q200" s="677">
        <v>0.53333333333333344</v>
      </c>
      <c r="R200" s="661">
        <v>8</v>
      </c>
      <c r="S200" s="677">
        <v>0.53333333333333333</v>
      </c>
      <c r="T200" s="742">
        <v>3</v>
      </c>
      <c r="U200" s="700">
        <v>0.54545454545454541</v>
      </c>
    </row>
    <row r="201" spans="1:21" ht="14.4" customHeight="1" x14ac:dyDescent="0.3">
      <c r="A201" s="660">
        <v>32</v>
      </c>
      <c r="B201" s="661" t="s">
        <v>587</v>
      </c>
      <c r="C201" s="661">
        <v>89301321</v>
      </c>
      <c r="D201" s="740" t="s">
        <v>6846</v>
      </c>
      <c r="E201" s="741" t="s">
        <v>4634</v>
      </c>
      <c r="F201" s="661" t="s">
        <v>4612</v>
      </c>
      <c r="G201" s="661" t="s">
        <v>4693</v>
      </c>
      <c r="H201" s="661" t="s">
        <v>2441</v>
      </c>
      <c r="I201" s="661" t="s">
        <v>2478</v>
      </c>
      <c r="J201" s="661" t="s">
        <v>2479</v>
      </c>
      <c r="K201" s="661" t="s">
        <v>2480</v>
      </c>
      <c r="L201" s="662">
        <v>937.93</v>
      </c>
      <c r="M201" s="662">
        <v>6565.51</v>
      </c>
      <c r="N201" s="661">
        <v>7</v>
      </c>
      <c r="O201" s="742">
        <v>3</v>
      </c>
      <c r="P201" s="662">
        <v>5627.58</v>
      </c>
      <c r="Q201" s="677">
        <v>0.8571428571428571</v>
      </c>
      <c r="R201" s="661">
        <v>6</v>
      </c>
      <c r="S201" s="677">
        <v>0.8571428571428571</v>
      </c>
      <c r="T201" s="742">
        <v>2</v>
      </c>
      <c r="U201" s="700">
        <v>0.66666666666666663</v>
      </c>
    </row>
    <row r="202" spans="1:21" ht="14.4" customHeight="1" x14ac:dyDescent="0.3">
      <c r="A202" s="660">
        <v>32</v>
      </c>
      <c r="B202" s="661" t="s">
        <v>587</v>
      </c>
      <c r="C202" s="661">
        <v>89301321</v>
      </c>
      <c r="D202" s="740" t="s">
        <v>6846</v>
      </c>
      <c r="E202" s="741" t="s">
        <v>4634</v>
      </c>
      <c r="F202" s="661" t="s">
        <v>4612</v>
      </c>
      <c r="G202" s="661" t="s">
        <v>4693</v>
      </c>
      <c r="H202" s="661" t="s">
        <v>2441</v>
      </c>
      <c r="I202" s="661" t="s">
        <v>2482</v>
      </c>
      <c r="J202" s="661" t="s">
        <v>2479</v>
      </c>
      <c r="K202" s="661" t="s">
        <v>2483</v>
      </c>
      <c r="L202" s="662">
        <v>1166.47</v>
      </c>
      <c r="M202" s="662">
        <v>2332.94</v>
      </c>
      <c r="N202" s="661">
        <v>2</v>
      </c>
      <c r="O202" s="742">
        <v>1</v>
      </c>
      <c r="P202" s="662">
        <v>2332.94</v>
      </c>
      <c r="Q202" s="677">
        <v>1</v>
      </c>
      <c r="R202" s="661">
        <v>2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32</v>
      </c>
      <c r="B203" s="661" t="s">
        <v>587</v>
      </c>
      <c r="C203" s="661">
        <v>89301321</v>
      </c>
      <c r="D203" s="740" t="s">
        <v>6846</v>
      </c>
      <c r="E203" s="741" t="s">
        <v>4634</v>
      </c>
      <c r="F203" s="661" t="s">
        <v>4612</v>
      </c>
      <c r="G203" s="661" t="s">
        <v>4693</v>
      </c>
      <c r="H203" s="661" t="s">
        <v>2441</v>
      </c>
      <c r="I203" s="661" t="s">
        <v>4156</v>
      </c>
      <c r="J203" s="661" t="s">
        <v>2562</v>
      </c>
      <c r="K203" s="661" t="s">
        <v>2480</v>
      </c>
      <c r="L203" s="662">
        <v>1749.69</v>
      </c>
      <c r="M203" s="662">
        <v>1749.69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32</v>
      </c>
      <c r="B204" s="661" t="s">
        <v>587</v>
      </c>
      <c r="C204" s="661">
        <v>89301321</v>
      </c>
      <c r="D204" s="740" t="s">
        <v>6846</v>
      </c>
      <c r="E204" s="741" t="s">
        <v>4634</v>
      </c>
      <c r="F204" s="661" t="s">
        <v>4612</v>
      </c>
      <c r="G204" s="661" t="s">
        <v>4693</v>
      </c>
      <c r="H204" s="661" t="s">
        <v>2441</v>
      </c>
      <c r="I204" s="661" t="s">
        <v>2561</v>
      </c>
      <c r="J204" s="661" t="s">
        <v>2562</v>
      </c>
      <c r="K204" s="661" t="s">
        <v>2483</v>
      </c>
      <c r="L204" s="662">
        <v>2332.92</v>
      </c>
      <c r="M204" s="662">
        <v>4665.84</v>
      </c>
      <c r="N204" s="661">
        <v>2</v>
      </c>
      <c r="O204" s="742">
        <v>2</v>
      </c>
      <c r="P204" s="662">
        <v>2332.92</v>
      </c>
      <c r="Q204" s="677">
        <v>0.5</v>
      </c>
      <c r="R204" s="661">
        <v>1</v>
      </c>
      <c r="S204" s="677">
        <v>0.5</v>
      </c>
      <c r="T204" s="742">
        <v>1</v>
      </c>
      <c r="U204" s="700">
        <v>0.5</v>
      </c>
    </row>
    <row r="205" spans="1:21" ht="14.4" customHeight="1" x14ac:dyDescent="0.3">
      <c r="A205" s="660">
        <v>32</v>
      </c>
      <c r="B205" s="661" t="s">
        <v>587</v>
      </c>
      <c r="C205" s="661">
        <v>89301321</v>
      </c>
      <c r="D205" s="740" t="s">
        <v>6846</v>
      </c>
      <c r="E205" s="741" t="s">
        <v>4634</v>
      </c>
      <c r="F205" s="661" t="s">
        <v>4612</v>
      </c>
      <c r="G205" s="661" t="s">
        <v>4694</v>
      </c>
      <c r="H205" s="661" t="s">
        <v>2441</v>
      </c>
      <c r="I205" s="661" t="s">
        <v>3057</v>
      </c>
      <c r="J205" s="661" t="s">
        <v>3058</v>
      </c>
      <c r="K205" s="661" t="s">
        <v>4465</v>
      </c>
      <c r="L205" s="662">
        <v>69.86</v>
      </c>
      <c r="M205" s="662">
        <v>139.72</v>
      </c>
      <c r="N205" s="661">
        <v>2</v>
      </c>
      <c r="O205" s="742">
        <v>1</v>
      </c>
      <c r="P205" s="662">
        <v>139.72</v>
      </c>
      <c r="Q205" s="677">
        <v>1</v>
      </c>
      <c r="R205" s="661">
        <v>2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32</v>
      </c>
      <c r="B206" s="661" t="s">
        <v>587</v>
      </c>
      <c r="C206" s="661">
        <v>89301321</v>
      </c>
      <c r="D206" s="740" t="s">
        <v>6846</v>
      </c>
      <c r="E206" s="741" t="s">
        <v>4634</v>
      </c>
      <c r="F206" s="661" t="s">
        <v>4612</v>
      </c>
      <c r="G206" s="661" t="s">
        <v>4697</v>
      </c>
      <c r="H206" s="661" t="s">
        <v>588</v>
      </c>
      <c r="I206" s="661" t="s">
        <v>4893</v>
      </c>
      <c r="J206" s="661" t="s">
        <v>4707</v>
      </c>
      <c r="K206" s="661" t="s">
        <v>868</v>
      </c>
      <c r="L206" s="662">
        <v>97.97</v>
      </c>
      <c r="M206" s="662">
        <v>979.7</v>
      </c>
      <c r="N206" s="661">
        <v>10</v>
      </c>
      <c r="O206" s="742">
        <v>5.5</v>
      </c>
      <c r="P206" s="662">
        <v>783.7600000000001</v>
      </c>
      <c r="Q206" s="677">
        <v>0.8</v>
      </c>
      <c r="R206" s="661">
        <v>8</v>
      </c>
      <c r="S206" s="677">
        <v>0.8</v>
      </c>
      <c r="T206" s="742">
        <v>4.5</v>
      </c>
      <c r="U206" s="700">
        <v>0.81818181818181823</v>
      </c>
    </row>
    <row r="207" spans="1:21" ht="14.4" customHeight="1" x14ac:dyDescent="0.3">
      <c r="A207" s="660">
        <v>32</v>
      </c>
      <c r="B207" s="661" t="s">
        <v>587</v>
      </c>
      <c r="C207" s="661">
        <v>89301321</v>
      </c>
      <c r="D207" s="740" t="s">
        <v>6846</v>
      </c>
      <c r="E207" s="741" t="s">
        <v>4634</v>
      </c>
      <c r="F207" s="661" t="s">
        <v>4612</v>
      </c>
      <c r="G207" s="661" t="s">
        <v>4697</v>
      </c>
      <c r="H207" s="661" t="s">
        <v>588</v>
      </c>
      <c r="I207" s="661" t="s">
        <v>4706</v>
      </c>
      <c r="J207" s="661" t="s">
        <v>4707</v>
      </c>
      <c r="K207" s="661" t="s">
        <v>871</v>
      </c>
      <c r="L207" s="662">
        <v>314.89999999999998</v>
      </c>
      <c r="M207" s="662">
        <v>629.79999999999995</v>
      </c>
      <c r="N207" s="661">
        <v>2</v>
      </c>
      <c r="O207" s="742">
        <v>1</v>
      </c>
      <c r="P207" s="662">
        <v>629.79999999999995</v>
      </c>
      <c r="Q207" s="677">
        <v>1</v>
      </c>
      <c r="R207" s="661">
        <v>2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32</v>
      </c>
      <c r="B208" s="661" t="s">
        <v>587</v>
      </c>
      <c r="C208" s="661">
        <v>89301321</v>
      </c>
      <c r="D208" s="740" t="s">
        <v>6846</v>
      </c>
      <c r="E208" s="741" t="s">
        <v>4634</v>
      </c>
      <c r="F208" s="661" t="s">
        <v>4612</v>
      </c>
      <c r="G208" s="661" t="s">
        <v>4697</v>
      </c>
      <c r="H208" s="661" t="s">
        <v>588</v>
      </c>
      <c r="I208" s="661" t="s">
        <v>870</v>
      </c>
      <c r="J208" s="661" t="s">
        <v>867</v>
      </c>
      <c r="K208" s="661" t="s">
        <v>4698</v>
      </c>
      <c r="L208" s="662">
        <v>314.89999999999998</v>
      </c>
      <c r="M208" s="662">
        <v>314.89999999999998</v>
      </c>
      <c r="N208" s="661">
        <v>1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32</v>
      </c>
      <c r="B209" s="661" t="s">
        <v>587</v>
      </c>
      <c r="C209" s="661">
        <v>89301321</v>
      </c>
      <c r="D209" s="740" t="s">
        <v>6846</v>
      </c>
      <c r="E209" s="741" t="s">
        <v>4634</v>
      </c>
      <c r="F209" s="661" t="s">
        <v>4612</v>
      </c>
      <c r="G209" s="661" t="s">
        <v>4778</v>
      </c>
      <c r="H209" s="661" t="s">
        <v>2441</v>
      </c>
      <c r="I209" s="661" t="s">
        <v>2757</v>
      </c>
      <c r="J209" s="661" t="s">
        <v>2758</v>
      </c>
      <c r="K209" s="661" t="s">
        <v>4385</v>
      </c>
      <c r="L209" s="662">
        <v>1359.61</v>
      </c>
      <c r="M209" s="662">
        <v>1359.61</v>
      </c>
      <c r="N209" s="661">
        <v>1</v>
      </c>
      <c r="O209" s="742">
        <v>0.5</v>
      </c>
      <c r="P209" s="662">
        <v>1359.61</v>
      </c>
      <c r="Q209" s="677">
        <v>1</v>
      </c>
      <c r="R209" s="661">
        <v>1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32</v>
      </c>
      <c r="B210" s="661" t="s">
        <v>587</v>
      </c>
      <c r="C210" s="661">
        <v>89301321</v>
      </c>
      <c r="D210" s="740" t="s">
        <v>6846</v>
      </c>
      <c r="E210" s="741" t="s">
        <v>4634</v>
      </c>
      <c r="F210" s="661" t="s">
        <v>4612</v>
      </c>
      <c r="G210" s="661" t="s">
        <v>4826</v>
      </c>
      <c r="H210" s="661" t="s">
        <v>588</v>
      </c>
      <c r="I210" s="661" t="s">
        <v>769</v>
      </c>
      <c r="J210" s="661" t="s">
        <v>4827</v>
      </c>
      <c r="K210" s="661" t="s">
        <v>4660</v>
      </c>
      <c r="L210" s="662">
        <v>0</v>
      </c>
      <c r="M210" s="662">
        <v>0</v>
      </c>
      <c r="N210" s="661">
        <v>1</v>
      </c>
      <c r="O210" s="742">
        <v>0.5</v>
      </c>
      <c r="P210" s="662">
        <v>0</v>
      </c>
      <c r="Q210" s="677"/>
      <c r="R210" s="661">
        <v>1</v>
      </c>
      <c r="S210" s="677">
        <v>1</v>
      </c>
      <c r="T210" s="742">
        <v>0.5</v>
      </c>
      <c r="U210" s="700">
        <v>1</v>
      </c>
    </row>
    <row r="211" spans="1:21" ht="14.4" customHeight="1" x14ac:dyDescent="0.3">
      <c r="A211" s="660">
        <v>32</v>
      </c>
      <c r="B211" s="661" t="s">
        <v>587</v>
      </c>
      <c r="C211" s="661">
        <v>89301321</v>
      </c>
      <c r="D211" s="740" t="s">
        <v>6846</v>
      </c>
      <c r="E211" s="741" t="s">
        <v>4634</v>
      </c>
      <c r="F211" s="661" t="s">
        <v>4612</v>
      </c>
      <c r="G211" s="661" t="s">
        <v>4894</v>
      </c>
      <c r="H211" s="661" t="s">
        <v>588</v>
      </c>
      <c r="I211" s="661" t="s">
        <v>4895</v>
      </c>
      <c r="J211" s="661" t="s">
        <v>4896</v>
      </c>
      <c r="K211" s="661" t="s">
        <v>4897</v>
      </c>
      <c r="L211" s="662">
        <v>1359.61</v>
      </c>
      <c r="M211" s="662">
        <v>1359.61</v>
      </c>
      <c r="N211" s="661">
        <v>1</v>
      </c>
      <c r="O211" s="742">
        <v>0.5</v>
      </c>
      <c r="P211" s="662">
        <v>1359.61</v>
      </c>
      <c r="Q211" s="677">
        <v>1</v>
      </c>
      <c r="R211" s="661">
        <v>1</v>
      </c>
      <c r="S211" s="677">
        <v>1</v>
      </c>
      <c r="T211" s="742">
        <v>0.5</v>
      </c>
      <c r="U211" s="700">
        <v>1</v>
      </c>
    </row>
    <row r="212" spans="1:21" ht="14.4" customHeight="1" x14ac:dyDescent="0.3">
      <c r="A212" s="660">
        <v>32</v>
      </c>
      <c r="B212" s="661" t="s">
        <v>587</v>
      </c>
      <c r="C212" s="661">
        <v>89301321</v>
      </c>
      <c r="D212" s="740" t="s">
        <v>6846</v>
      </c>
      <c r="E212" s="741" t="s">
        <v>4634</v>
      </c>
      <c r="F212" s="661" t="s">
        <v>4612</v>
      </c>
      <c r="G212" s="661" t="s">
        <v>4708</v>
      </c>
      <c r="H212" s="661" t="s">
        <v>588</v>
      </c>
      <c r="I212" s="661" t="s">
        <v>1519</v>
      </c>
      <c r="J212" s="661" t="s">
        <v>4709</v>
      </c>
      <c r="K212" s="661" t="s">
        <v>4710</v>
      </c>
      <c r="L212" s="662">
        <v>91.52</v>
      </c>
      <c r="M212" s="662">
        <v>2013.44</v>
      </c>
      <c r="N212" s="661">
        <v>22</v>
      </c>
      <c r="O212" s="742">
        <v>9</v>
      </c>
      <c r="P212" s="662">
        <v>1464.32</v>
      </c>
      <c r="Q212" s="677">
        <v>0.72727272727272718</v>
      </c>
      <c r="R212" s="661">
        <v>16</v>
      </c>
      <c r="S212" s="677">
        <v>0.72727272727272729</v>
      </c>
      <c r="T212" s="742">
        <v>6.5</v>
      </c>
      <c r="U212" s="700">
        <v>0.72222222222222221</v>
      </c>
    </row>
    <row r="213" spans="1:21" ht="14.4" customHeight="1" x14ac:dyDescent="0.3">
      <c r="A213" s="660">
        <v>32</v>
      </c>
      <c r="B213" s="661" t="s">
        <v>587</v>
      </c>
      <c r="C213" s="661">
        <v>89301321</v>
      </c>
      <c r="D213" s="740" t="s">
        <v>6846</v>
      </c>
      <c r="E213" s="741" t="s">
        <v>4634</v>
      </c>
      <c r="F213" s="661" t="s">
        <v>4612</v>
      </c>
      <c r="G213" s="661" t="s">
        <v>4708</v>
      </c>
      <c r="H213" s="661" t="s">
        <v>588</v>
      </c>
      <c r="I213" s="661" t="s">
        <v>1519</v>
      </c>
      <c r="J213" s="661" t="s">
        <v>4709</v>
      </c>
      <c r="K213" s="661" t="s">
        <v>4710</v>
      </c>
      <c r="L213" s="662">
        <v>103.62</v>
      </c>
      <c r="M213" s="662">
        <v>828.96</v>
      </c>
      <c r="N213" s="661">
        <v>8</v>
      </c>
      <c r="O213" s="742">
        <v>2</v>
      </c>
      <c r="P213" s="662">
        <v>621.72</v>
      </c>
      <c r="Q213" s="677">
        <v>0.75</v>
      </c>
      <c r="R213" s="661">
        <v>6</v>
      </c>
      <c r="S213" s="677">
        <v>0.75</v>
      </c>
      <c r="T213" s="742">
        <v>1.5</v>
      </c>
      <c r="U213" s="700">
        <v>0.75</v>
      </c>
    </row>
    <row r="214" spans="1:21" ht="14.4" customHeight="1" x14ac:dyDescent="0.3">
      <c r="A214" s="660">
        <v>32</v>
      </c>
      <c r="B214" s="661" t="s">
        <v>587</v>
      </c>
      <c r="C214" s="661">
        <v>89301321</v>
      </c>
      <c r="D214" s="740" t="s">
        <v>6846</v>
      </c>
      <c r="E214" s="741" t="s">
        <v>4634</v>
      </c>
      <c r="F214" s="661" t="s">
        <v>4612</v>
      </c>
      <c r="G214" s="661" t="s">
        <v>4898</v>
      </c>
      <c r="H214" s="661" t="s">
        <v>588</v>
      </c>
      <c r="I214" s="661" t="s">
        <v>1152</v>
      </c>
      <c r="J214" s="661" t="s">
        <v>4899</v>
      </c>
      <c r="K214" s="661" t="s">
        <v>4900</v>
      </c>
      <c r="L214" s="662">
        <v>0</v>
      </c>
      <c r="M214" s="662">
        <v>0</v>
      </c>
      <c r="N214" s="661">
        <v>4</v>
      </c>
      <c r="O214" s="742">
        <v>1.5</v>
      </c>
      <c r="P214" s="662">
        <v>0</v>
      </c>
      <c r="Q214" s="677"/>
      <c r="R214" s="661">
        <v>2</v>
      </c>
      <c r="S214" s="677">
        <v>0.5</v>
      </c>
      <c r="T214" s="742">
        <v>1</v>
      </c>
      <c r="U214" s="700">
        <v>0.66666666666666663</v>
      </c>
    </row>
    <row r="215" spans="1:21" ht="14.4" customHeight="1" x14ac:dyDescent="0.3">
      <c r="A215" s="660">
        <v>32</v>
      </c>
      <c r="B215" s="661" t="s">
        <v>587</v>
      </c>
      <c r="C215" s="661">
        <v>89301321</v>
      </c>
      <c r="D215" s="740" t="s">
        <v>6846</v>
      </c>
      <c r="E215" s="741" t="s">
        <v>4634</v>
      </c>
      <c r="F215" s="661" t="s">
        <v>4612</v>
      </c>
      <c r="G215" s="661" t="s">
        <v>4901</v>
      </c>
      <c r="H215" s="661" t="s">
        <v>588</v>
      </c>
      <c r="I215" s="661" t="s">
        <v>3380</v>
      </c>
      <c r="J215" s="661" t="s">
        <v>3381</v>
      </c>
      <c r="K215" s="661" t="s">
        <v>4902</v>
      </c>
      <c r="L215" s="662">
        <v>112.13</v>
      </c>
      <c r="M215" s="662">
        <v>112.13</v>
      </c>
      <c r="N215" s="661">
        <v>1</v>
      </c>
      <c r="O215" s="742">
        <v>0.5</v>
      </c>
      <c r="P215" s="662">
        <v>112.13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32</v>
      </c>
      <c r="B216" s="661" t="s">
        <v>587</v>
      </c>
      <c r="C216" s="661">
        <v>89301321</v>
      </c>
      <c r="D216" s="740" t="s">
        <v>6846</v>
      </c>
      <c r="E216" s="741" t="s">
        <v>4634</v>
      </c>
      <c r="F216" s="661" t="s">
        <v>4612</v>
      </c>
      <c r="G216" s="661" t="s">
        <v>4903</v>
      </c>
      <c r="H216" s="661" t="s">
        <v>588</v>
      </c>
      <c r="I216" s="661" t="s">
        <v>765</v>
      </c>
      <c r="J216" s="661" t="s">
        <v>766</v>
      </c>
      <c r="K216" s="661" t="s">
        <v>4904</v>
      </c>
      <c r="L216" s="662">
        <v>43.99</v>
      </c>
      <c r="M216" s="662">
        <v>43.99</v>
      </c>
      <c r="N216" s="661">
        <v>1</v>
      </c>
      <c r="O216" s="742">
        <v>0.5</v>
      </c>
      <c r="P216" s="662">
        <v>43.99</v>
      </c>
      <c r="Q216" s="677">
        <v>1</v>
      </c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32</v>
      </c>
      <c r="B217" s="661" t="s">
        <v>587</v>
      </c>
      <c r="C217" s="661">
        <v>89301321</v>
      </c>
      <c r="D217" s="740" t="s">
        <v>6846</v>
      </c>
      <c r="E217" s="741" t="s">
        <v>4634</v>
      </c>
      <c r="F217" s="661" t="s">
        <v>4612</v>
      </c>
      <c r="G217" s="661" t="s">
        <v>4786</v>
      </c>
      <c r="H217" s="661" t="s">
        <v>588</v>
      </c>
      <c r="I217" s="661" t="s">
        <v>2979</v>
      </c>
      <c r="J217" s="661" t="s">
        <v>2980</v>
      </c>
      <c r="K217" s="661" t="s">
        <v>4787</v>
      </c>
      <c r="L217" s="662">
        <v>53.54</v>
      </c>
      <c r="M217" s="662">
        <v>53.54</v>
      </c>
      <c r="N217" s="661">
        <v>1</v>
      </c>
      <c r="O217" s="742">
        <v>0.5</v>
      </c>
      <c r="P217" s="662">
        <v>53.54</v>
      </c>
      <c r="Q217" s="677">
        <v>1</v>
      </c>
      <c r="R217" s="661">
        <v>1</v>
      </c>
      <c r="S217" s="677">
        <v>1</v>
      </c>
      <c r="T217" s="742">
        <v>0.5</v>
      </c>
      <c r="U217" s="700">
        <v>1</v>
      </c>
    </row>
    <row r="218" spans="1:21" ht="14.4" customHeight="1" x14ac:dyDescent="0.3">
      <c r="A218" s="660">
        <v>32</v>
      </c>
      <c r="B218" s="661" t="s">
        <v>587</v>
      </c>
      <c r="C218" s="661">
        <v>89301321</v>
      </c>
      <c r="D218" s="740" t="s">
        <v>6846</v>
      </c>
      <c r="E218" s="741" t="s">
        <v>4634</v>
      </c>
      <c r="F218" s="661" t="s">
        <v>4612</v>
      </c>
      <c r="G218" s="661" t="s">
        <v>4905</v>
      </c>
      <c r="H218" s="661" t="s">
        <v>588</v>
      </c>
      <c r="I218" s="661" t="s">
        <v>4906</v>
      </c>
      <c r="J218" s="661" t="s">
        <v>4907</v>
      </c>
      <c r="K218" s="661" t="s">
        <v>4908</v>
      </c>
      <c r="L218" s="662">
        <v>110.66</v>
      </c>
      <c r="M218" s="662">
        <v>110.66</v>
      </c>
      <c r="N218" s="661">
        <v>1</v>
      </c>
      <c r="O218" s="742">
        <v>1</v>
      </c>
      <c r="P218" s="662">
        <v>110.66</v>
      </c>
      <c r="Q218" s="677">
        <v>1</v>
      </c>
      <c r="R218" s="661">
        <v>1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32</v>
      </c>
      <c r="B219" s="661" t="s">
        <v>587</v>
      </c>
      <c r="C219" s="661">
        <v>89301321</v>
      </c>
      <c r="D219" s="740" t="s">
        <v>6846</v>
      </c>
      <c r="E219" s="741" t="s">
        <v>4634</v>
      </c>
      <c r="F219" s="661" t="s">
        <v>4612</v>
      </c>
      <c r="G219" s="661" t="s">
        <v>4905</v>
      </c>
      <c r="H219" s="661" t="s">
        <v>588</v>
      </c>
      <c r="I219" s="661" t="s">
        <v>900</v>
      </c>
      <c r="J219" s="661" t="s">
        <v>901</v>
      </c>
      <c r="K219" s="661" t="s">
        <v>4909</v>
      </c>
      <c r="L219" s="662">
        <v>126.95</v>
      </c>
      <c r="M219" s="662">
        <v>253.9</v>
      </c>
      <c r="N219" s="661">
        <v>2</v>
      </c>
      <c r="O219" s="742">
        <v>1</v>
      </c>
      <c r="P219" s="662">
        <v>253.9</v>
      </c>
      <c r="Q219" s="677">
        <v>1</v>
      </c>
      <c r="R219" s="661">
        <v>2</v>
      </c>
      <c r="S219" s="677">
        <v>1</v>
      </c>
      <c r="T219" s="742">
        <v>1</v>
      </c>
      <c r="U219" s="700">
        <v>1</v>
      </c>
    </row>
    <row r="220" spans="1:21" ht="14.4" customHeight="1" x14ac:dyDescent="0.3">
      <c r="A220" s="660">
        <v>32</v>
      </c>
      <c r="B220" s="661" t="s">
        <v>587</v>
      </c>
      <c r="C220" s="661">
        <v>89301321</v>
      </c>
      <c r="D220" s="740" t="s">
        <v>6846</v>
      </c>
      <c r="E220" s="741" t="s">
        <v>4634</v>
      </c>
      <c r="F220" s="661" t="s">
        <v>4612</v>
      </c>
      <c r="G220" s="661" t="s">
        <v>4910</v>
      </c>
      <c r="H220" s="661" t="s">
        <v>588</v>
      </c>
      <c r="I220" s="661" t="s">
        <v>4911</v>
      </c>
      <c r="J220" s="661" t="s">
        <v>4912</v>
      </c>
      <c r="K220" s="661" t="s">
        <v>4583</v>
      </c>
      <c r="L220" s="662">
        <v>98.23</v>
      </c>
      <c r="M220" s="662">
        <v>98.23</v>
      </c>
      <c r="N220" s="661">
        <v>1</v>
      </c>
      <c r="O220" s="742">
        <v>0.5</v>
      </c>
      <c r="P220" s="662">
        <v>98.23</v>
      </c>
      <c r="Q220" s="677">
        <v>1</v>
      </c>
      <c r="R220" s="661">
        <v>1</v>
      </c>
      <c r="S220" s="677">
        <v>1</v>
      </c>
      <c r="T220" s="742">
        <v>0.5</v>
      </c>
      <c r="U220" s="700">
        <v>1</v>
      </c>
    </row>
    <row r="221" spans="1:21" ht="14.4" customHeight="1" x14ac:dyDescent="0.3">
      <c r="A221" s="660">
        <v>32</v>
      </c>
      <c r="B221" s="661" t="s">
        <v>587</v>
      </c>
      <c r="C221" s="661">
        <v>89301321</v>
      </c>
      <c r="D221" s="740" t="s">
        <v>6846</v>
      </c>
      <c r="E221" s="741" t="s">
        <v>4634</v>
      </c>
      <c r="F221" s="661" t="s">
        <v>4612</v>
      </c>
      <c r="G221" s="661" t="s">
        <v>4913</v>
      </c>
      <c r="H221" s="661" t="s">
        <v>2441</v>
      </c>
      <c r="I221" s="661" t="s">
        <v>2768</v>
      </c>
      <c r="J221" s="661" t="s">
        <v>2769</v>
      </c>
      <c r="K221" s="661" t="s">
        <v>4484</v>
      </c>
      <c r="L221" s="662">
        <v>1492.11</v>
      </c>
      <c r="M221" s="662">
        <v>4476.33</v>
      </c>
      <c r="N221" s="661">
        <v>3</v>
      </c>
      <c r="O221" s="742">
        <v>2</v>
      </c>
      <c r="P221" s="662">
        <v>4476.33</v>
      </c>
      <c r="Q221" s="677">
        <v>1</v>
      </c>
      <c r="R221" s="661">
        <v>3</v>
      </c>
      <c r="S221" s="677">
        <v>1</v>
      </c>
      <c r="T221" s="742">
        <v>2</v>
      </c>
      <c r="U221" s="700">
        <v>1</v>
      </c>
    </row>
    <row r="222" spans="1:21" ht="14.4" customHeight="1" x14ac:dyDescent="0.3">
      <c r="A222" s="660">
        <v>32</v>
      </c>
      <c r="B222" s="661" t="s">
        <v>587</v>
      </c>
      <c r="C222" s="661">
        <v>89301321</v>
      </c>
      <c r="D222" s="740" t="s">
        <v>6846</v>
      </c>
      <c r="E222" s="741" t="s">
        <v>4634</v>
      </c>
      <c r="F222" s="661" t="s">
        <v>4612</v>
      </c>
      <c r="G222" s="661" t="s">
        <v>4794</v>
      </c>
      <c r="H222" s="661" t="s">
        <v>588</v>
      </c>
      <c r="I222" s="661" t="s">
        <v>1823</v>
      </c>
      <c r="J222" s="661" t="s">
        <v>1824</v>
      </c>
      <c r="K222" s="661" t="s">
        <v>4795</v>
      </c>
      <c r="L222" s="662">
        <v>34140.99</v>
      </c>
      <c r="M222" s="662">
        <v>68281.98</v>
      </c>
      <c r="N222" s="661">
        <v>2</v>
      </c>
      <c r="O222" s="742">
        <v>1</v>
      </c>
      <c r="P222" s="662">
        <v>68281.98</v>
      </c>
      <c r="Q222" s="677">
        <v>1</v>
      </c>
      <c r="R222" s="661">
        <v>2</v>
      </c>
      <c r="S222" s="677">
        <v>1</v>
      </c>
      <c r="T222" s="742">
        <v>1</v>
      </c>
      <c r="U222" s="700">
        <v>1</v>
      </c>
    </row>
    <row r="223" spans="1:21" ht="14.4" customHeight="1" x14ac:dyDescent="0.3">
      <c r="A223" s="660">
        <v>32</v>
      </c>
      <c r="B223" s="661" t="s">
        <v>587</v>
      </c>
      <c r="C223" s="661">
        <v>89301321</v>
      </c>
      <c r="D223" s="740" t="s">
        <v>6846</v>
      </c>
      <c r="E223" s="741" t="s">
        <v>4634</v>
      </c>
      <c r="F223" s="661" t="s">
        <v>4612</v>
      </c>
      <c r="G223" s="661" t="s">
        <v>4797</v>
      </c>
      <c r="H223" s="661" t="s">
        <v>2441</v>
      </c>
      <c r="I223" s="661" t="s">
        <v>2661</v>
      </c>
      <c r="J223" s="661" t="s">
        <v>4398</v>
      </c>
      <c r="K223" s="661" t="s">
        <v>4399</v>
      </c>
      <c r="L223" s="662">
        <v>156.25</v>
      </c>
      <c r="M223" s="662">
        <v>312.5</v>
      </c>
      <c r="N223" s="661">
        <v>2</v>
      </c>
      <c r="O223" s="742">
        <v>1</v>
      </c>
      <c r="P223" s="662">
        <v>312.5</v>
      </c>
      <c r="Q223" s="677">
        <v>1</v>
      </c>
      <c r="R223" s="661">
        <v>2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32</v>
      </c>
      <c r="B224" s="661" t="s">
        <v>587</v>
      </c>
      <c r="C224" s="661">
        <v>89301321</v>
      </c>
      <c r="D224" s="740" t="s">
        <v>6846</v>
      </c>
      <c r="E224" s="741" t="s">
        <v>4634</v>
      </c>
      <c r="F224" s="661" t="s">
        <v>4612</v>
      </c>
      <c r="G224" s="661" t="s">
        <v>4797</v>
      </c>
      <c r="H224" s="661" t="s">
        <v>2441</v>
      </c>
      <c r="I224" s="661" t="s">
        <v>2661</v>
      </c>
      <c r="J224" s="661" t="s">
        <v>4398</v>
      </c>
      <c r="K224" s="661" t="s">
        <v>4399</v>
      </c>
      <c r="L224" s="662">
        <v>126.09</v>
      </c>
      <c r="M224" s="662">
        <v>126.09</v>
      </c>
      <c r="N224" s="661">
        <v>1</v>
      </c>
      <c r="O224" s="742">
        <v>0.5</v>
      </c>
      <c r="P224" s="662">
        <v>126.09</v>
      </c>
      <c r="Q224" s="677">
        <v>1</v>
      </c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32</v>
      </c>
      <c r="B225" s="661" t="s">
        <v>587</v>
      </c>
      <c r="C225" s="661">
        <v>89301321</v>
      </c>
      <c r="D225" s="740" t="s">
        <v>6846</v>
      </c>
      <c r="E225" s="741" t="s">
        <v>4634</v>
      </c>
      <c r="F225" s="661" t="s">
        <v>4612</v>
      </c>
      <c r="G225" s="661" t="s">
        <v>4914</v>
      </c>
      <c r="H225" s="661" t="s">
        <v>588</v>
      </c>
      <c r="I225" s="661" t="s">
        <v>4915</v>
      </c>
      <c r="J225" s="661" t="s">
        <v>2207</v>
      </c>
      <c r="K225" s="661" t="s">
        <v>4916</v>
      </c>
      <c r="L225" s="662">
        <v>0</v>
      </c>
      <c r="M225" s="662">
        <v>0</v>
      </c>
      <c r="N225" s="661">
        <v>2</v>
      </c>
      <c r="O225" s="742">
        <v>0.5</v>
      </c>
      <c r="P225" s="662"/>
      <c r="Q225" s="677"/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32</v>
      </c>
      <c r="B226" s="661" t="s">
        <v>587</v>
      </c>
      <c r="C226" s="661">
        <v>89301321</v>
      </c>
      <c r="D226" s="740" t="s">
        <v>6846</v>
      </c>
      <c r="E226" s="741" t="s">
        <v>4634</v>
      </c>
      <c r="F226" s="661" t="s">
        <v>4612</v>
      </c>
      <c r="G226" s="661" t="s">
        <v>4917</v>
      </c>
      <c r="H226" s="661" t="s">
        <v>588</v>
      </c>
      <c r="I226" s="661" t="s">
        <v>3121</v>
      </c>
      <c r="J226" s="661" t="s">
        <v>4918</v>
      </c>
      <c r="K226" s="661" t="s">
        <v>4919</v>
      </c>
      <c r="L226" s="662">
        <v>10859.08</v>
      </c>
      <c r="M226" s="662">
        <v>10859.08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32</v>
      </c>
      <c r="B227" s="661" t="s">
        <v>587</v>
      </c>
      <c r="C227" s="661">
        <v>89301321</v>
      </c>
      <c r="D227" s="740" t="s">
        <v>6846</v>
      </c>
      <c r="E227" s="741" t="s">
        <v>4635</v>
      </c>
      <c r="F227" s="661" t="s">
        <v>4612</v>
      </c>
      <c r="G227" s="661" t="s">
        <v>4654</v>
      </c>
      <c r="H227" s="661" t="s">
        <v>588</v>
      </c>
      <c r="I227" s="661" t="s">
        <v>1805</v>
      </c>
      <c r="J227" s="661" t="s">
        <v>1806</v>
      </c>
      <c r="K227" s="661" t="s">
        <v>4712</v>
      </c>
      <c r="L227" s="662">
        <v>1354.54</v>
      </c>
      <c r="M227" s="662">
        <v>1354.54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32</v>
      </c>
      <c r="B228" s="661" t="s">
        <v>587</v>
      </c>
      <c r="C228" s="661">
        <v>89301321</v>
      </c>
      <c r="D228" s="740" t="s">
        <v>6846</v>
      </c>
      <c r="E228" s="741" t="s">
        <v>4635</v>
      </c>
      <c r="F228" s="661" t="s">
        <v>4612</v>
      </c>
      <c r="G228" s="661" t="s">
        <v>4654</v>
      </c>
      <c r="H228" s="661" t="s">
        <v>588</v>
      </c>
      <c r="I228" s="661" t="s">
        <v>4920</v>
      </c>
      <c r="J228" s="661" t="s">
        <v>1582</v>
      </c>
      <c r="K228" s="661" t="s">
        <v>1583</v>
      </c>
      <c r="L228" s="662">
        <v>483.76</v>
      </c>
      <c r="M228" s="662">
        <v>967.52</v>
      </c>
      <c r="N228" s="661">
        <v>2</v>
      </c>
      <c r="O228" s="742">
        <v>0.5</v>
      </c>
      <c r="P228" s="662">
        <v>967.52</v>
      </c>
      <c r="Q228" s="677">
        <v>1</v>
      </c>
      <c r="R228" s="661">
        <v>2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32</v>
      </c>
      <c r="B229" s="661" t="s">
        <v>587</v>
      </c>
      <c r="C229" s="661">
        <v>89301321</v>
      </c>
      <c r="D229" s="740" t="s">
        <v>6846</v>
      </c>
      <c r="E229" s="741" t="s">
        <v>4635</v>
      </c>
      <c r="F229" s="661" t="s">
        <v>4612</v>
      </c>
      <c r="G229" s="661" t="s">
        <v>4654</v>
      </c>
      <c r="H229" s="661" t="s">
        <v>588</v>
      </c>
      <c r="I229" s="661" t="s">
        <v>4713</v>
      </c>
      <c r="J229" s="661" t="s">
        <v>1582</v>
      </c>
      <c r="K229" s="661" t="s">
        <v>4714</v>
      </c>
      <c r="L229" s="662">
        <v>0</v>
      </c>
      <c r="M229" s="662">
        <v>0</v>
      </c>
      <c r="N229" s="661">
        <v>2</v>
      </c>
      <c r="O229" s="742">
        <v>0.5</v>
      </c>
      <c r="P229" s="662">
        <v>0</v>
      </c>
      <c r="Q229" s="677"/>
      <c r="R229" s="661">
        <v>2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32</v>
      </c>
      <c r="B230" s="661" t="s">
        <v>587</v>
      </c>
      <c r="C230" s="661">
        <v>89301321</v>
      </c>
      <c r="D230" s="740" t="s">
        <v>6846</v>
      </c>
      <c r="E230" s="741" t="s">
        <v>4635</v>
      </c>
      <c r="F230" s="661" t="s">
        <v>4612</v>
      </c>
      <c r="G230" s="661" t="s">
        <v>4655</v>
      </c>
      <c r="H230" s="661" t="s">
        <v>588</v>
      </c>
      <c r="I230" s="661" t="s">
        <v>1268</v>
      </c>
      <c r="J230" s="661" t="s">
        <v>1269</v>
      </c>
      <c r="K230" s="661" t="s">
        <v>1270</v>
      </c>
      <c r="L230" s="662">
        <v>95.25</v>
      </c>
      <c r="M230" s="662">
        <v>190.5</v>
      </c>
      <c r="N230" s="661">
        <v>2</v>
      </c>
      <c r="O230" s="742">
        <v>1.5</v>
      </c>
      <c r="P230" s="662">
        <v>95.25</v>
      </c>
      <c r="Q230" s="677">
        <v>0.5</v>
      </c>
      <c r="R230" s="661">
        <v>1</v>
      </c>
      <c r="S230" s="677">
        <v>0.5</v>
      </c>
      <c r="T230" s="742">
        <v>0.5</v>
      </c>
      <c r="U230" s="700">
        <v>0.33333333333333331</v>
      </c>
    </row>
    <row r="231" spans="1:21" ht="14.4" customHeight="1" x14ac:dyDescent="0.3">
      <c r="A231" s="660">
        <v>32</v>
      </c>
      <c r="B231" s="661" t="s">
        <v>587</v>
      </c>
      <c r="C231" s="661">
        <v>89301321</v>
      </c>
      <c r="D231" s="740" t="s">
        <v>6846</v>
      </c>
      <c r="E231" s="741" t="s">
        <v>4635</v>
      </c>
      <c r="F231" s="661" t="s">
        <v>4612</v>
      </c>
      <c r="G231" s="661" t="s">
        <v>4655</v>
      </c>
      <c r="H231" s="661" t="s">
        <v>588</v>
      </c>
      <c r="I231" s="661" t="s">
        <v>727</v>
      </c>
      <c r="J231" s="661" t="s">
        <v>728</v>
      </c>
      <c r="K231" s="661" t="s">
        <v>4716</v>
      </c>
      <c r="L231" s="662">
        <v>42.42</v>
      </c>
      <c r="M231" s="662">
        <v>42.42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32</v>
      </c>
      <c r="B232" s="661" t="s">
        <v>587</v>
      </c>
      <c r="C232" s="661">
        <v>89301321</v>
      </c>
      <c r="D232" s="740" t="s">
        <v>6846</v>
      </c>
      <c r="E232" s="741" t="s">
        <v>4635</v>
      </c>
      <c r="F232" s="661" t="s">
        <v>4612</v>
      </c>
      <c r="G232" s="661" t="s">
        <v>4655</v>
      </c>
      <c r="H232" s="661" t="s">
        <v>588</v>
      </c>
      <c r="I232" s="661" t="s">
        <v>4717</v>
      </c>
      <c r="J232" s="661" t="s">
        <v>728</v>
      </c>
      <c r="K232" s="661" t="s">
        <v>4718</v>
      </c>
      <c r="L232" s="662">
        <v>141.38999999999999</v>
      </c>
      <c r="M232" s="662">
        <v>141.38999999999999</v>
      </c>
      <c r="N232" s="661">
        <v>1</v>
      </c>
      <c r="O232" s="742">
        <v>0.5</v>
      </c>
      <c r="P232" s="662">
        <v>141.38999999999999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32</v>
      </c>
      <c r="B233" s="661" t="s">
        <v>587</v>
      </c>
      <c r="C233" s="661">
        <v>89301321</v>
      </c>
      <c r="D233" s="740" t="s">
        <v>6846</v>
      </c>
      <c r="E233" s="741" t="s">
        <v>4635</v>
      </c>
      <c r="F233" s="661" t="s">
        <v>4612</v>
      </c>
      <c r="G233" s="661" t="s">
        <v>4655</v>
      </c>
      <c r="H233" s="661" t="s">
        <v>588</v>
      </c>
      <c r="I233" s="661" t="s">
        <v>4717</v>
      </c>
      <c r="J233" s="661" t="s">
        <v>728</v>
      </c>
      <c r="K233" s="661" t="s">
        <v>4718</v>
      </c>
      <c r="L233" s="662">
        <v>285.75</v>
      </c>
      <c r="M233" s="662">
        <v>3143.25</v>
      </c>
      <c r="N233" s="661">
        <v>11</v>
      </c>
      <c r="O233" s="742">
        <v>7</v>
      </c>
      <c r="P233" s="662">
        <v>2286</v>
      </c>
      <c r="Q233" s="677">
        <v>0.72727272727272729</v>
      </c>
      <c r="R233" s="661">
        <v>8</v>
      </c>
      <c r="S233" s="677">
        <v>0.72727272727272729</v>
      </c>
      <c r="T233" s="742">
        <v>4.5</v>
      </c>
      <c r="U233" s="700">
        <v>0.6428571428571429</v>
      </c>
    </row>
    <row r="234" spans="1:21" ht="14.4" customHeight="1" x14ac:dyDescent="0.3">
      <c r="A234" s="660">
        <v>32</v>
      </c>
      <c r="B234" s="661" t="s">
        <v>587</v>
      </c>
      <c r="C234" s="661">
        <v>89301321</v>
      </c>
      <c r="D234" s="740" t="s">
        <v>6846</v>
      </c>
      <c r="E234" s="741" t="s">
        <v>4635</v>
      </c>
      <c r="F234" s="661" t="s">
        <v>4612</v>
      </c>
      <c r="G234" s="661" t="s">
        <v>4719</v>
      </c>
      <c r="H234" s="661" t="s">
        <v>2441</v>
      </c>
      <c r="I234" s="661" t="s">
        <v>2578</v>
      </c>
      <c r="J234" s="661" t="s">
        <v>4520</v>
      </c>
      <c r="K234" s="661" t="s">
        <v>4521</v>
      </c>
      <c r="L234" s="662">
        <v>6.98</v>
      </c>
      <c r="M234" s="662">
        <v>6.98</v>
      </c>
      <c r="N234" s="661">
        <v>1</v>
      </c>
      <c r="O234" s="742">
        <v>0.5</v>
      </c>
      <c r="P234" s="662">
        <v>6.98</v>
      </c>
      <c r="Q234" s="677">
        <v>1</v>
      </c>
      <c r="R234" s="661">
        <v>1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32</v>
      </c>
      <c r="B235" s="661" t="s">
        <v>587</v>
      </c>
      <c r="C235" s="661">
        <v>89301321</v>
      </c>
      <c r="D235" s="740" t="s">
        <v>6846</v>
      </c>
      <c r="E235" s="741" t="s">
        <v>4635</v>
      </c>
      <c r="F235" s="661" t="s">
        <v>4612</v>
      </c>
      <c r="G235" s="661" t="s">
        <v>4719</v>
      </c>
      <c r="H235" s="661" t="s">
        <v>2441</v>
      </c>
      <c r="I235" s="661" t="s">
        <v>4921</v>
      </c>
      <c r="J235" s="661" t="s">
        <v>4922</v>
      </c>
      <c r="K235" s="661" t="s">
        <v>4923</v>
      </c>
      <c r="L235" s="662">
        <v>17.690000000000001</v>
      </c>
      <c r="M235" s="662">
        <v>17.690000000000001</v>
      </c>
      <c r="N235" s="661">
        <v>1</v>
      </c>
      <c r="O235" s="742">
        <v>0.5</v>
      </c>
      <c r="P235" s="662">
        <v>17.690000000000001</v>
      </c>
      <c r="Q235" s="677">
        <v>1</v>
      </c>
      <c r="R235" s="661">
        <v>1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32</v>
      </c>
      <c r="B236" s="661" t="s">
        <v>587</v>
      </c>
      <c r="C236" s="661">
        <v>89301321</v>
      </c>
      <c r="D236" s="740" t="s">
        <v>6846</v>
      </c>
      <c r="E236" s="741" t="s">
        <v>4635</v>
      </c>
      <c r="F236" s="661" t="s">
        <v>4612</v>
      </c>
      <c r="G236" s="661" t="s">
        <v>4711</v>
      </c>
      <c r="H236" s="661" t="s">
        <v>588</v>
      </c>
      <c r="I236" s="661" t="s">
        <v>2909</v>
      </c>
      <c r="J236" s="661" t="s">
        <v>4443</v>
      </c>
      <c r="K236" s="661" t="s">
        <v>4444</v>
      </c>
      <c r="L236" s="662">
        <v>156.86000000000001</v>
      </c>
      <c r="M236" s="662">
        <v>627.44000000000005</v>
      </c>
      <c r="N236" s="661">
        <v>4</v>
      </c>
      <c r="O236" s="742">
        <v>2</v>
      </c>
      <c r="P236" s="662">
        <v>470.58000000000004</v>
      </c>
      <c r="Q236" s="677">
        <v>0.75</v>
      </c>
      <c r="R236" s="661">
        <v>3</v>
      </c>
      <c r="S236" s="677">
        <v>0.75</v>
      </c>
      <c r="T236" s="742">
        <v>1.5</v>
      </c>
      <c r="U236" s="700">
        <v>0.75</v>
      </c>
    </row>
    <row r="237" spans="1:21" ht="14.4" customHeight="1" x14ac:dyDescent="0.3">
      <c r="A237" s="660">
        <v>32</v>
      </c>
      <c r="B237" s="661" t="s">
        <v>587</v>
      </c>
      <c r="C237" s="661">
        <v>89301321</v>
      </c>
      <c r="D237" s="740" t="s">
        <v>6846</v>
      </c>
      <c r="E237" s="741" t="s">
        <v>4635</v>
      </c>
      <c r="F237" s="661" t="s">
        <v>4612</v>
      </c>
      <c r="G237" s="661" t="s">
        <v>4664</v>
      </c>
      <c r="H237" s="661" t="s">
        <v>2441</v>
      </c>
      <c r="I237" s="661" t="s">
        <v>3077</v>
      </c>
      <c r="J237" s="661" t="s">
        <v>3078</v>
      </c>
      <c r="K237" s="661" t="s">
        <v>4450</v>
      </c>
      <c r="L237" s="662">
        <v>138.16</v>
      </c>
      <c r="M237" s="662">
        <v>138.16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32</v>
      </c>
      <c r="B238" s="661" t="s">
        <v>587</v>
      </c>
      <c r="C238" s="661">
        <v>89301321</v>
      </c>
      <c r="D238" s="740" t="s">
        <v>6846</v>
      </c>
      <c r="E238" s="741" t="s">
        <v>4635</v>
      </c>
      <c r="F238" s="661" t="s">
        <v>4612</v>
      </c>
      <c r="G238" s="661" t="s">
        <v>4664</v>
      </c>
      <c r="H238" s="661" t="s">
        <v>2441</v>
      </c>
      <c r="I238" s="661" t="s">
        <v>3042</v>
      </c>
      <c r="J238" s="661" t="s">
        <v>3043</v>
      </c>
      <c r="K238" s="661" t="s">
        <v>4451</v>
      </c>
      <c r="L238" s="662">
        <v>178.27</v>
      </c>
      <c r="M238" s="662">
        <v>178.27</v>
      </c>
      <c r="N238" s="661">
        <v>1</v>
      </c>
      <c r="O238" s="742">
        <v>1</v>
      </c>
      <c r="P238" s="662">
        <v>178.27</v>
      </c>
      <c r="Q238" s="677">
        <v>1</v>
      </c>
      <c r="R238" s="661">
        <v>1</v>
      </c>
      <c r="S238" s="677">
        <v>1</v>
      </c>
      <c r="T238" s="742">
        <v>1</v>
      </c>
      <c r="U238" s="700">
        <v>1</v>
      </c>
    </row>
    <row r="239" spans="1:21" ht="14.4" customHeight="1" x14ac:dyDescent="0.3">
      <c r="A239" s="660">
        <v>32</v>
      </c>
      <c r="B239" s="661" t="s">
        <v>587</v>
      </c>
      <c r="C239" s="661">
        <v>89301321</v>
      </c>
      <c r="D239" s="740" t="s">
        <v>6846</v>
      </c>
      <c r="E239" s="741" t="s">
        <v>4635</v>
      </c>
      <c r="F239" s="661" t="s">
        <v>4612</v>
      </c>
      <c r="G239" s="661" t="s">
        <v>4664</v>
      </c>
      <c r="H239" s="661" t="s">
        <v>2441</v>
      </c>
      <c r="I239" s="661" t="s">
        <v>3042</v>
      </c>
      <c r="J239" s="661" t="s">
        <v>3043</v>
      </c>
      <c r="K239" s="661" t="s">
        <v>4451</v>
      </c>
      <c r="L239" s="662">
        <v>184.22</v>
      </c>
      <c r="M239" s="662">
        <v>552.66</v>
      </c>
      <c r="N239" s="661">
        <v>3</v>
      </c>
      <c r="O239" s="742">
        <v>1.5</v>
      </c>
      <c r="P239" s="662">
        <v>552.66</v>
      </c>
      <c r="Q239" s="677">
        <v>1</v>
      </c>
      <c r="R239" s="661">
        <v>3</v>
      </c>
      <c r="S239" s="677">
        <v>1</v>
      </c>
      <c r="T239" s="742">
        <v>1.5</v>
      </c>
      <c r="U239" s="700">
        <v>1</v>
      </c>
    </row>
    <row r="240" spans="1:21" ht="14.4" customHeight="1" x14ac:dyDescent="0.3">
      <c r="A240" s="660">
        <v>32</v>
      </c>
      <c r="B240" s="661" t="s">
        <v>587</v>
      </c>
      <c r="C240" s="661">
        <v>89301321</v>
      </c>
      <c r="D240" s="740" t="s">
        <v>6846</v>
      </c>
      <c r="E240" s="741" t="s">
        <v>4635</v>
      </c>
      <c r="F240" s="661" t="s">
        <v>4612</v>
      </c>
      <c r="G240" s="661" t="s">
        <v>4726</v>
      </c>
      <c r="H240" s="661" t="s">
        <v>2441</v>
      </c>
      <c r="I240" s="661" t="s">
        <v>3046</v>
      </c>
      <c r="J240" s="661" t="s">
        <v>3047</v>
      </c>
      <c r="K240" s="661" t="s">
        <v>4451</v>
      </c>
      <c r="L240" s="662">
        <v>69.86</v>
      </c>
      <c r="M240" s="662">
        <v>139.72</v>
      </c>
      <c r="N240" s="661">
        <v>2</v>
      </c>
      <c r="O240" s="742">
        <v>1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32</v>
      </c>
      <c r="B241" s="661" t="s">
        <v>587</v>
      </c>
      <c r="C241" s="661">
        <v>89301321</v>
      </c>
      <c r="D241" s="740" t="s">
        <v>6846</v>
      </c>
      <c r="E241" s="741" t="s">
        <v>4635</v>
      </c>
      <c r="F241" s="661" t="s">
        <v>4612</v>
      </c>
      <c r="G241" s="661" t="s">
        <v>4727</v>
      </c>
      <c r="H241" s="661" t="s">
        <v>2441</v>
      </c>
      <c r="I241" s="661" t="s">
        <v>2474</v>
      </c>
      <c r="J241" s="661" t="s">
        <v>2475</v>
      </c>
      <c r="K241" s="661" t="s">
        <v>4525</v>
      </c>
      <c r="L241" s="662">
        <v>432.32</v>
      </c>
      <c r="M241" s="662">
        <v>432.32</v>
      </c>
      <c r="N241" s="661">
        <v>1</v>
      </c>
      <c r="O241" s="742">
        <v>0.5</v>
      </c>
      <c r="P241" s="662">
        <v>432.32</v>
      </c>
      <c r="Q241" s="677">
        <v>1</v>
      </c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32</v>
      </c>
      <c r="B242" s="661" t="s">
        <v>587</v>
      </c>
      <c r="C242" s="661">
        <v>89301321</v>
      </c>
      <c r="D242" s="740" t="s">
        <v>6846</v>
      </c>
      <c r="E242" s="741" t="s">
        <v>4635</v>
      </c>
      <c r="F242" s="661" t="s">
        <v>4612</v>
      </c>
      <c r="G242" s="661" t="s">
        <v>4727</v>
      </c>
      <c r="H242" s="661" t="s">
        <v>2441</v>
      </c>
      <c r="I242" s="661" t="s">
        <v>2474</v>
      </c>
      <c r="J242" s="661" t="s">
        <v>2475</v>
      </c>
      <c r="K242" s="661" t="s">
        <v>4525</v>
      </c>
      <c r="L242" s="662">
        <v>276</v>
      </c>
      <c r="M242" s="662">
        <v>276</v>
      </c>
      <c r="N242" s="661">
        <v>1</v>
      </c>
      <c r="O242" s="742">
        <v>0.5</v>
      </c>
      <c r="P242" s="662">
        <v>276</v>
      </c>
      <c r="Q242" s="677">
        <v>1</v>
      </c>
      <c r="R242" s="661">
        <v>1</v>
      </c>
      <c r="S242" s="677">
        <v>1</v>
      </c>
      <c r="T242" s="742">
        <v>0.5</v>
      </c>
      <c r="U242" s="700">
        <v>1</v>
      </c>
    </row>
    <row r="243" spans="1:21" ht="14.4" customHeight="1" x14ac:dyDescent="0.3">
      <c r="A243" s="660">
        <v>32</v>
      </c>
      <c r="B243" s="661" t="s">
        <v>587</v>
      </c>
      <c r="C243" s="661">
        <v>89301321</v>
      </c>
      <c r="D243" s="740" t="s">
        <v>6846</v>
      </c>
      <c r="E243" s="741" t="s">
        <v>4635</v>
      </c>
      <c r="F243" s="661" t="s">
        <v>4612</v>
      </c>
      <c r="G243" s="661" t="s">
        <v>4924</v>
      </c>
      <c r="H243" s="661" t="s">
        <v>588</v>
      </c>
      <c r="I243" s="661" t="s">
        <v>4023</v>
      </c>
      <c r="J243" s="661" t="s">
        <v>878</v>
      </c>
      <c r="K243" s="661" t="s">
        <v>1225</v>
      </c>
      <c r="L243" s="662">
        <v>137.74</v>
      </c>
      <c r="M243" s="662">
        <v>137.74</v>
      </c>
      <c r="N243" s="661">
        <v>1</v>
      </c>
      <c r="O243" s="742">
        <v>0.5</v>
      </c>
      <c r="P243" s="662">
        <v>137.74</v>
      </c>
      <c r="Q243" s="677">
        <v>1</v>
      </c>
      <c r="R243" s="661">
        <v>1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32</v>
      </c>
      <c r="B244" s="661" t="s">
        <v>587</v>
      </c>
      <c r="C244" s="661">
        <v>89301321</v>
      </c>
      <c r="D244" s="740" t="s">
        <v>6846</v>
      </c>
      <c r="E244" s="741" t="s">
        <v>4635</v>
      </c>
      <c r="F244" s="661" t="s">
        <v>4612</v>
      </c>
      <c r="G244" s="661" t="s">
        <v>4812</v>
      </c>
      <c r="H244" s="661" t="s">
        <v>588</v>
      </c>
      <c r="I244" s="661" t="s">
        <v>819</v>
      </c>
      <c r="J244" s="661" t="s">
        <v>820</v>
      </c>
      <c r="K244" s="661" t="s">
        <v>4390</v>
      </c>
      <c r="L244" s="662">
        <v>115.3</v>
      </c>
      <c r="M244" s="662">
        <v>115.3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32</v>
      </c>
      <c r="B245" s="661" t="s">
        <v>587</v>
      </c>
      <c r="C245" s="661">
        <v>89301321</v>
      </c>
      <c r="D245" s="740" t="s">
        <v>6846</v>
      </c>
      <c r="E245" s="741" t="s">
        <v>4635</v>
      </c>
      <c r="F245" s="661" t="s">
        <v>4612</v>
      </c>
      <c r="G245" s="661" t="s">
        <v>4731</v>
      </c>
      <c r="H245" s="661" t="s">
        <v>588</v>
      </c>
      <c r="I245" s="661" t="s">
        <v>4732</v>
      </c>
      <c r="J245" s="661" t="s">
        <v>4733</v>
      </c>
      <c r="K245" s="661" t="s">
        <v>1142</v>
      </c>
      <c r="L245" s="662">
        <v>13168.84</v>
      </c>
      <c r="M245" s="662">
        <v>13168.84</v>
      </c>
      <c r="N245" s="661">
        <v>1</v>
      </c>
      <c r="O245" s="742">
        <v>1</v>
      </c>
      <c r="P245" s="662">
        <v>13168.84</v>
      </c>
      <c r="Q245" s="677">
        <v>1</v>
      </c>
      <c r="R245" s="661">
        <v>1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32</v>
      </c>
      <c r="B246" s="661" t="s">
        <v>587</v>
      </c>
      <c r="C246" s="661">
        <v>89301321</v>
      </c>
      <c r="D246" s="740" t="s">
        <v>6846</v>
      </c>
      <c r="E246" s="741" t="s">
        <v>4635</v>
      </c>
      <c r="F246" s="661" t="s">
        <v>4612</v>
      </c>
      <c r="G246" s="661" t="s">
        <v>4671</v>
      </c>
      <c r="H246" s="661" t="s">
        <v>2441</v>
      </c>
      <c r="I246" s="661" t="s">
        <v>3132</v>
      </c>
      <c r="J246" s="661" t="s">
        <v>3133</v>
      </c>
      <c r="K246" s="661" t="s">
        <v>4480</v>
      </c>
      <c r="L246" s="662">
        <v>3127.19</v>
      </c>
      <c r="M246" s="662">
        <v>31271.9</v>
      </c>
      <c r="N246" s="661">
        <v>10</v>
      </c>
      <c r="O246" s="742">
        <v>5.5</v>
      </c>
      <c r="P246" s="662">
        <v>15635.95</v>
      </c>
      <c r="Q246" s="677">
        <v>0.5</v>
      </c>
      <c r="R246" s="661">
        <v>5</v>
      </c>
      <c r="S246" s="677">
        <v>0.5</v>
      </c>
      <c r="T246" s="742">
        <v>3</v>
      </c>
      <c r="U246" s="700">
        <v>0.54545454545454541</v>
      </c>
    </row>
    <row r="247" spans="1:21" ht="14.4" customHeight="1" x14ac:dyDescent="0.3">
      <c r="A247" s="660">
        <v>32</v>
      </c>
      <c r="B247" s="661" t="s">
        <v>587</v>
      </c>
      <c r="C247" s="661">
        <v>89301321</v>
      </c>
      <c r="D247" s="740" t="s">
        <v>6846</v>
      </c>
      <c r="E247" s="741" t="s">
        <v>4635</v>
      </c>
      <c r="F247" s="661" t="s">
        <v>4612</v>
      </c>
      <c r="G247" s="661" t="s">
        <v>4813</v>
      </c>
      <c r="H247" s="661" t="s">
        <v>588</v>
      </c>
      <c r="I247" s="661" t="s">
        <v>4925</v>
      </c>
      <c r="J247" s="661" t="s">
        <v>967</v>
      </c>
      <c r="K247" s="661" t="s">
        <v>4926</v>
      </c>
      <c r="L247" s="662">
        <v>102.76</v>
      </c>
      <c r="M247" s="662">
        <v>102.76</v>
      </c>
      <c r="N247" s="661">
        <v>1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32</v>
      </c>
      <c r="B248" s="661" t="s">
        <v>587</v>
      </c>
      <c r="C248" s="661">
        <v>89301321</v>
      </c>
      <c r="D248" s="740" t="s">
        <v>6846</v>
      </c>
      <c r="E248" s="741" t="s">
        <v>4635</v>
      </c>
      <c r="F248" s="661" t="s">
        <v>4612</v>
      </c>
      <c r="G248" s="661" t="s">
        <v>4738</v>
      </c>
      <c r="H248" s="661" t="s">
        <v>2441</v>
      </c>
      <c r="I248" s="661" t="s">
        <v>4739</v>
      </c>
      <c r="J248" s="661" t="s">
        <v>4740</v>
      </c>
      <c r="K248" s="661" t="s">
        <v>4741</v>
      </c>
      <c r="L248" s="662">
        <v>1359.61</v>
      </c>
      <c r="M248" s="662">
        <v>1359.61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32</v>
      </c>
      <c r="B249" s="661" t="s">
        <v>587</v>
      </c>
      <c r="C249" s="661">
        <v>89301321</v>
      </c>
      <c r="D249" s="740" t="s">
        <v>6846</v>
      </c>
      <c r="E249" s="741" t="s">
        <v>4635</v>
      </c>
      <c r="F249" s="661" t="s">
        <v>4612</v>
      </c>
      <c r="G249" s="661" t="s">
        <v>4674</v>
      </c>
      <c r="H249" s="661" t="s">
        <v>588</v>
      </c>
      <c r="I249" s="661" t="s">
        <v>1035</v>
      </c>
      <c r="J249" s="661" t="s">
        <v>1036</v>
      </c>
      <c r="K249" s="661" t="s">
        <v>4675</v>
      </c>
      <c r="L249" s="662">
        <v>163.9</v>
      </c>
      <c r="M249" s="662">
        <v>163.9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32</v>
      </c>
      <c r="B250" s="661" t="s">
        <v>587</v>
      </c>
      <c r="C250" s="661">
        <v>89301321</v>
      </c>
      <c r="D250" s="740" t="s">
        <v>6846</v>
      </c>
      <c r="E250" s="741" t="s">
        <v>4635</v>
      </c>
      <c r="F250" s="661" t="s">
        <v>4612</v>
      </c>
      <c r="G250" s="661" t="s">
        <v>4927</v>
      </c>
      <c r="H250" s="661" t="s">
        <v>588</v>
      </c>
      <c r="I250" s="661" t="s">
        <v>1366</v>
      </c>
      <c r="J250" s="661" t="s">
        <v>1367</v>
      </c>
      <c r="K250" s="661" t="s">
        <v>4928</v>
      </c>
      <c r="L250" s="662">
        <v>439.17</v>
      </c>
      <c r="M250" s="662">
        <v>439.17</v>
      </c>
      <c r="N250" s="661">
        <v>1</v>
      </c>
      <c r="O250" s="742">
        <v>0.5</v>
      </c>
      <c r="P250" s="662">
        <v>439.17</v>
      </c>
      <c r="Q250" s="677">
        <v>1</v>
      </c>
      <c r="R250" s="661">
        <v>1</v>
      </c>
      <c r="S250" s="677">
        <v>1</v>
      </c>
      <c r="T250" s="742">
        <v>0.5</v>
      </c>
      <c r="U250" s="700">
        <v>1</v>
      </c>
    </row>
    <row r="251" spans="1:21" ht="14.4" customHeight="1" x14ac:dyDescent="0.3">
      <c r="A251" s="660">
        <v>32</v>
      </c>
      <c r="B251" s="661" t="s">
        <v>587</v>
      </c>
      <c r="C251" s="661">
        <v>89301321</v>
      </c>
      <c r="D251" s="740" t="s">
        <v>6846</v>
      </c>
      <c r="E251" s="741" t="s">
        <v>4635</v>
      </c>
      <c r="F251" s="661" t="s">
        <v>4612</v>
      </c>
      <c r="G251" s="661" t="s">
        <v>4676</v>
      </c>
      <c r="H251" s="661" t="s">
        <v>588</v>
      </c>
      <c r="I251" s="661" t="s">
        <v>1248</v>
      </c>
      <c r="J251" s="661" t="s">
        <v>1249</v>
      </c>
      <c r="K251" s="661" t="s">
        <v>1250</v>
      </c>
      <c r="L251" s="662">
        <v>24.22</v>
      </c>
      <c r="M251" s="662">
        <v>24.22</v>
      </c>
      <c r="N251" s="661">
        <v>1</v>
      </c>
      <c r="O251" s="742">
        <v>1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32</v>
      </c>
      <c r="B252" s="661" t="s">
        <v>587</v>
      </c>
      <c r="C252" s="661">
        <v>89301321</v>
      </c>
      <c r="D252" s="740" t="s">
        <v>6846</v>
      </c>
      <c r="E252" s="741" t="s">
        <v>4635</v>
      </c>
      <c r="F252" s="661" t="s">
        <v>4612</v>
      </c>
      <c r="G252" s="661" t="s">
        <v>4750</v>
      </c>
      <c r="H252" s="661" t="s">
        <v>588</v>
      </c>
      <c r="I252" s="661" t="s">
        <v>3125</v>
      </c>
      <c r="J252" s="661" t="s">
        <v>3126</v>
      </c>
      <c r="K252" s="661" t="s">
        <v>4480</v>
      </c>
      <c r="L252" s="662">
        <v>614.78</v>
      </c>
      <c r="M252" s="662">
        <v>614.78</v>
      </c>
      <c r="N252" s="661">
        <v>1</v>
      </c>
      <c r="O252" s="742">
        <v>0.5</v>
      </c>
      <c r="P252" s="662">
        <v>614.78</v>
      </c>
      <c r="Q252" s="677">
        <v>1</v>
      </c>
      <c r="R252" s="661">
        <v>1</v>
      </c>
      <c r="S252" s="677">
        <v>1</v>
      </c>
      <c r="T252" s="742">
        <v>0.5</v>
      </c>
      <c r="U252" s="700">
        <v>1</v>
      </c>
    </row>
    <row r="253" spans="1:21" ht="14.4" customHeight="1" x14ac:dyDescent="0.3">
      <c r="A253" s="660">
        <v>32</v>
      </c>
      <c r="B253" s="661" t="s">
        <v>587</v>
      </c>
      <c r="C253" s="661">
        <v>89301321</v>
      </c>
      <c r="D253" s="740" t="s">
        <v>6846</v>
      </c>
      <c r="E253" s="741" t="s">
        <v>4635</v>
      </c>
      <c r="F253" s="661" t="s">
        <v>4612</v>
      </c>
      <c r="G253" s="661" t="s">
        <v>4758</v>
      </c>
      <c r="H253" s="661" t="s">
        <v>588</v>
      </c>
      <c r="I253" s="661" t="s">
        <v>4884</v>
      </c>
      <c r="J253" s="661" t="s">
        <v>4759</v>
      </c>
      <c r="K253" s="661" t="s">
        <v>4760</v>
      </c>
      <c r="L253" s="662">
        <v>0</v>
      </c>
      <c r="M253" s="662">
        <v>0</v>
      </c>
      <c r="N253" s="661">
        <v>1</v>
      </c>
      <c r="O253" s="742">
        <v>1</v>
      </c>
      <c r="P253" s="662">
        <v>0</v>
      </c>
      <c r="Q253" s="677"/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32</v>
      </c>
      <c r="B254" s="661" t="s">
        <v>587</v>
      </c>
      <c r="C254" s="661">
        <v>89301321</v>
      </c>
      <c r="D254" s="740" t="s">
        <v>6846</v>
      </c>
      <c r="E254" s="741" t="s">
        <v>4635</v>
      </c>
      <c r="F254" s="661" t="s">
        <v>4612</v>
      </c>
      <c r="G254" s="661" t="s">
        <v>4800</v>
      </c>
      <c r="H254" s="661" t="s">
        <v>588</v>
      </c>
      <c r="I254" s="661" t="s">
        <v>1129</v>
      </c>
      <c r="J254" s="661" t="s">
        <v>905</v>
      </c>
      <c r="K254" s="661" t="s">
        <v>4801</v>
      </c>
      <c r="L254" s="662">
        <v>0</v>
      </c>
      <c r="M254" s="662">
        <v>0</v>
      </c>
      <c r="N254" s="661">
        <v>1</v>
      </c>
      <c r="O254" s="742">
        <v>0.5</v>
      </c>
      <c r="P254" s="662"/>
      <c r="Q254" s="677"/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32</v>
      </c>
      <c r="B255" s="661" t="s">
        <v>587</v>
      </c>
      <c r="C255" s="661">
        <v>89301321</v>
      </c>
      <c r="D255" s="740" t="s">
        <v>6846</v>
      </c>
      <c r="E255" s="741" t="s">
        <v>4635</v>
      </c>
      <c r="F255" s="661" t="s">
        <v>4612</v>
      </c>
      <c r="G255" s="661" t="s">
        <v>4686</v>
      </c>
      <c r="H255" s="661" t="s">
        <v>588</v>
      </c>
      <c r="I255" s="661" t="s">
        <v>2223</v>
      </c>
      <c r="J255" s="661" t="s">
        <v>4688</v>
      </c>
      <c r="K255" s="661" t="s">
        <v>4689</v>
      </c>
      <c r="L255" s="662">
        <v>6196.71</v>
      </c>
      <c r="M255" s="662">
        <v>12393.42</v>
      </c>
      <c r="N255" s="661">
        <v>2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32</v>
      </c>
      <c r="B256" s="661" t="s">
        <v>587</v>
      </c>
      <c r="C256" s="661">
        <v>89301321</v>
      </c>
      <c r="D256" s="740" t="s">
        <v>6846</v>
      </c>
      <c r="E256" s="741" t="s">
        <v>4635</v>
      </c>
      <c r="F256" s="661" t="s">
        <v>4612</v>
      </c>
      <c r="G256" s="661" t="s">
        <v>4686</v>
      </c>
      <c r="H256" s="661" t="s">
        <v>588</v>
      </c>
      <c r="I256" s="661" t="s">
        <v>4929</v>
      </c>
      <c r="J256" s="661" t="s">
        <v>4688</v>
      </c>
      <c r="K256" s="661" t="s">
        <v>4689</v>
      </c>
      <c r="L256" s="662">
        <v>6196.71</v>
      </c>
      <c r="M256" s="662">
        <v>6196.71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32</v>
      </c>
      <c r="B257" s="661" t="s">
        <v>587</v>
      </c>
      <c r="C257" s="661">
        <v>89301321</v>
      </c>
      <c r="D257" s="740" t="s">
        <v>6846</v>
      </c>
      <c r="E257" s="741" t="s">
        <v>4635</v>
      </c>
      <c r="F257" s="661" t="s">
        <v>4612</v>
      </c>
      <c r="G257" s="661" t="s">
        <v>4764</v>
      </c>
      <c r="H257" s="661" t="s">
        <v>588</v>
      </c>
      <c r="I257" s="661" t="s">
        <v>1043</v>
      </c>
      <c r="J257" s="661" t="s">
        <v>4765</v>
      </c>
      <c r="K257" s="661" t="s">
        <v>4766</v>
      </c>
      <c r="L257" s="662">
        <v>91.14</v>
      </c>
      <c r="M257" s="662">
        <v>273.42</v>
      </c>
      <c r="N257" s="661">
        <v>3</v>
      </c>
      <c r="O257" s="742">
        <v>1</v>
      </c>
      <c r="P257" s="662">
        <v>91.14</v>
      </c>
      <c r="Q257" s="677">
        <v>0.33333333333333331</v>
      </c>
      <c r="R257" s="661">
        <v>1</v>
      </c>
      <c r="S257" s="677">
        <v>0.33333333333333331</v>
      </c>
      <c r="T257" s="742">
        <v>0.5</v>
      </c>
      <c r="U257" s="700">
        <v>0.5</v>
      </c>
    </row>
    <row r="258" spans="1:21" ht="14.4" customHeight="1" x14ac:dyDescent="0.3">
      <c r="A258" s="660">
        <v>32</v>
      </c>
      <c r="B258" s="661" t="s">
        <v>587</v>
      </c>
      <c r="C258" s="661">
        <v>89301321</v>
      </c>
      <c r="D258" s="740" t="s">
        <v>6846</v>
      </c>
      <c r="E258" s="741" t="s">
        <v>4635</v>
      </c>
      <c r="F258" s="661" t="s">
        <v>4612</v>
      </c>
      <c r="G258" s="661" t="s">
        <v>4885</v>
      </c>
      <c r="H258" s="661" t="s">
        <v>588</v>
      </c>
      <c r="I258" s="661" t="s">
        <v>815</v>
      </c>
      <c r="J258" s="661" t="s">
        <v>816</v>
      </c>
      <c r="K258" s="661" t="s">
        <v>4180</v>
      </c>
      <c r="L258" s="662">
        <v>709.97</v>
      </c>
      <c r="M258" s="662">
        <v>709.97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32</v>
      </c>
      <c r="B259" s="661" t="s">
        <v>587</v>
      </c>
      <c r="C259" s="661">
        <v>89301321</v>
      </c>
      <c r="D259" s="740" t="s">
        <v>6846</v>
      </c>
      <c r="E259" s="741" t="s">
        <v>4635</v>
      </c>
      <c r="F259" s="661" t="s">
        <v>4612</v>
      </c>
      <c r="G259" s="661" t="s">
        <v>4767</v>
      </c>
      <c r="H259" s="661" t="s">
        <v>588</v>
      </c>
      <c r="I259" s="661" t="s">
        <v>1362</v>
      </c>
      <c r="J259" s="661" t="s">
        <v>4930</v>
      </c>
      <c r="K259" s="661" t="s">
        <v>4931</v>
      </c>
      <c r="L259" s="662">
        <v>108.46</v>
      </c>
      <c r="M259" s="662">
        <v>108.46</v>
      </c>
      <c r="N259" s="661">
        <v>1</v>
      </c>
      <c r="O259" s="742">
        <v>0.5</v>
      </c>
      <c r="P259" s="662">
        <v>108.46</v>
      </c>
      <c r="Q259" s="677">
        <v>1</v>
      </c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32</v>
      </c>
      <c r="B260" s="661" t="s">
        <v>587</v>
      </c>
      <c r="C260" s="661">
        <v>89301321</v>
      </c>
      <c r="D260" s="740" t="s">
        <v>6846</v>
      </c>
      <c r="E260" s="741" t="s">
        <v>4635</v>
      </c>
      <c r="F260" s="661" t="s">
        <v>4612</v>
      </c>
      <c r="G260" s="661" t="s">
        <v>4932</v>
      </c>
      <c r="H260" s="661" t="s">
        <v>2441</v>
      </c>
      <c r="I260" s="661" t="s">
        <v>2504</v>
      </c>
      <c r="J260" s="661" t="s">
        <v>2505</v>
      </c>
      <c r="K260" s="661" t="s">
        <v>630</v>
      </c>
      <c r="L260" s="662">
        <v>38.130000000000003</v>
      </c>
      <c r="M260" s="662">
        <v>38.130000000000003</v>
      </c>
      <c r="N260" s="661">
        <v>1</v>
      </c>
      <c r="O260" s="742">
        <v>0.5</v>
      </c>
      <c r="P260" s="662">
        <v>38.130000000000003</v>
      </c>
      <c r="Q260" s="677">
        <v>1</v>
      </c>
      <c r="R260" s="661">
        <v>1</v>
      </c>
      <c r="S260" s="677">
        <v>1</v>
      </c>
      <c r="T260" s="742">
        <v>0.5</v>
      </c>
      <c r="U260" s="700">
        <v>1</v>
      </c>
    </row>
    <row r="261" spans="1:21" ht="14.4" customHeight="1" x14ac:dyDescent="0.3">
      <c r="A261" s="660">
        <v>32</v>
      </c>
      <c r="B261" s="661" t="s">
        <v>587</v>
      </c>
      <c r="C261" s="661">
        <v>89301321</v>
      </c>
      <c r="D261" s="740" t="s">
        <v>6846</v>
      </c>
      <c r="E261" s="741" t="s">
        <v>4635</v>
      </c>
      <c r="F261" s="661" t="s">
        <v>4612</v>
      </c>
      <c r="G261" s="661" t="s">
        <v>4823</v>
      </c>
      <c r="H261" s="661" t="s">
        <v>588</v>
      </c>
      <c r="I261" s="661" t="s">
        <v>993</v>
      </c>
      <c r="J261" s="661" t="s">
        <v>1474</v>
      </c>
      <c r="K261" s="661" t="s">
        <v>4933</v>
      </c>
      <c r="L261" s="662">
        <v>33.68</v>
      </c>
      <c r="M261" s="662">
        <v>33.68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32</v>
      </c>
      <c r="B262" s="661" t="s">
        <v>587</v>
      </c>
      <c r="C262" s="661">
        <v>89301321</v>
      </c>
      <c r="D262" s="740" t="s">
        <v>6846</v>
      </c>
      <c r="E262" s="741" t="s">
        <v>4635</v>
      </c>
      <c r="F262" s="661" t="s">
        <v>4612</v>
      </c>
      <c r="G262" s="661" t="s">
        <v>4798</v>
      </c>
      <c r="H262" s="661" t="s">
        <v>588</v>
      </c>
      <c r="I262" s="661" t="s">
        <v>2902</v>
      </c>
      <c r="J262" s="661" t="s">
        <v>740</v>
      </c>
      <c r="K262" s="661" t="s">
        <v>4799</v>
      </c>
      <c r="L262" s="662">
        <v>31.54</v>
      </c>
      <c r="M262" s="662">
        <v>31.54</v>
      </c>
      <c r="N262" s="661">
        <v>1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32</v>
      </c>
      <c r="B263" s="661" t="s">
        <v>587</v>
      </c>
      <c r="C263" s="661">
        <v>89301321</v>
      </c>
      <c r="D263" s="740" t="s">
        <v>6846</v>
      </c>
      <c r="E263" s="741" t="s">
        <v>4635</v>
      </c>
      <c r="F263" s="661" t="s">
        <v>4612</v>
      </c>
      <c r="G263" s="661" t="s">
        <v>4934</v>
      </c>
      <c r="H263" s="661" t="s">
        <v>2441</v>
      </c>
      <c r="I263" s="661" t="s">
        <v>2711</v>
      </c>
      <c r="J263" s="661" t="s">
        <v>637</v>
      </c>
      <c r="K263" s="661" t="s">
        <v>2712</v>
      </c>
      <c r="L263" s="662">
        <v>418.37</v>
      </c>
      <c r="M263" s="662">
        <v>418.37</v>
      </c>
      <c r="N263" s="661">
        <v>1</v>
      </c>
      <c r="O263" s="742">
        <v>0.5</v>
      </c>
      <c r="P263" s="662">
        <v>418.37</v>
      </c>
      <c r="Q263" s="677">
        <v>1</v>
      </c>
      <c r="R263" s="661">
        <v>1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32</v>
      </c>
      <c r="B264" s="661" t="s">
        <v>587</v>
      </c>
      <c r="C264" s="661">
        <v>89301321</v>
      </c>
      <c r="D264" s="740" t="s">
        <v>6846</v>
      </c>
      <c r="E264" s="741" t="s">
        <v>4635</v>
      </c>
      <c r="F264" s="661" t="s">
        <v>4612</v>
      </c>
      <c r="G264" s="661" t="s">
        <v>4935</v>
      </c>
      <c r="H264" s="661" t="s">
        <v>588</v>
      </c>
      <c r="I264" s="661" t="s">
        <v>4936</v>
      </c>
      <c r="J264" s="661" t="s">
        <v>4937</v>
      </c>
      <c r="K264" s="661" t="s">
        <v>4938</v>
      </c>
      <c r="L264" s="662">
        <v>0</v>
      </c>
      <c r="M264" s="662">
        <v>0</v>
      </c>
      <c r="N264" s="661">
        <v>1</v>
      </c>
      <c r="O264" s="742">
        <v>0.5</v>
      </c>
      <c r="P264" s="662">
        <v>0</v>
      </c>
      <c r="Q264" s="677"/>
      <c r="R264" s="661">
        <v>1</v>
      </c>
      <c r="S264" s="677">
        <v>1</v>
      </c>
      <c r="T264" s="742">
        <v>0.5</v>
      </c>
      <c r="U264" s="700">
        <v>1</v>
      </c>
    </row>
    <row r="265" spans="1:21" ht="14.4" customHeight="1" x14ac:dyDescent="0.3">
      <c r="A265" s="660">
        <v>32</v>
      </c>
      <c r="B265" s="661" t="s">
        <v>587</v>
      </c>
      <c r="C265" s="661">
        <v>89301321</v>
      </c>
      <c r="D265" s="740" t="s">
        <v>6846</v>
      </c>
      <c r="E265" s="741" t="s">
        <v>4635</v>
      </c>
      <c r="F265" s="661" t="s">
        <v>4612</v>
      </c>
      <c r="G265" s="661" t="s">
        <v>4693</v>
      </c>
      <c r="H265" s="661" t="s">
        <v>2441</v>
      </c>
      <c r="I265" s="661" t="s">
        <v>2688</v>
      </c>
      <c r="J265" s="661" t="s">
        <v>2479</v>
      </c>
      <c r="K265" s="661" t="s">
        <v>2689</v>
      </c>
      <c r="L265" s="662">
        <v>468.96</v>
      </c>
      <c r="M265" s="662">
        <v>468.96</v>
      </c>
      <c r="N265" s="661">
        <v>1</v>
      </c>
      <c r="O265" s="742">
        <v>0.5</v>
      </c>
      <c r="P265" s="662">
        <v>468.96</v>
      </c>
      <c r="Q265" s="677">
        <v>1</v>
      </c>
      <c r="R265" s="661">
        <v>1</v>
      </c>
      <c r="S265" s="677">
        <v>1</v>
      </c>
      <c r="T265" s="742">
        <v>0.5</v>
      </c>
      <c r="U265" s="700">
        <v>1</v>
      </c>
    </row>
    <row r="266" spans="1:21" ht="14.4" customHeight="1" x14ac:dyDescent="0.3">
      <c r="A266" s="660">
        <v>32</v>
      </c>
      <c r="B266" s="661" t="s">
        <v>587</v>
      </c>
      <c r="C266" s="661">
        <v>89301321</v>
      </c>
      <c r="D266" s="740" t="s">
        <v>6846</v>
      </c>
      <c r="E266" s="741" t="s">
        <v>4635</v>
      </c>
      <c r="F266" s="661" t="s">
        <v>4612</v>
      </c>
      <c r="G266" s="661" t="s">
        <v>4693</v>
      </c>
      <c r="H266" s="661" t="s">
        <v>2441</v>
      </c>
      <c r="I266" s="661" t="s">
        <v>2691</v>
      </c>
      <c r="J266" s="661" t="s">
        <v>2479</v>
      </c>
      <c r="K266" s="661" t="s">
        <v>2692</v>
      </c>
      <c r="L266" s="662">
        <v>625.29</v>
      </c>
      <c r="M266" s="662">
        <v>2501.16</v>
      </c>
      <c r="N266" s="661">
        <v>4</v>
      </c>
      <c r="O266" s="742">
        <v>2</v>
      </c>
      <c r="P266" s="662">
        <v>1875.87</v>
      </c>
      <c r="Q266" s="677">
        <v>0.75</v>
      </c>
      <c r="R266" s="661">
        <v>3</v>
      </c>
      <c r="S266" s="677">
        <v>0.75</v>
      </c>
      <c r="T266" s="742">
        <v>1.5</v>
      </c>
      <c r="U266" s="700">
        <v>0.75</v>
      </c>
    </row>
    <row r="267" spans="1:21" ht="14.4" customHeight="1" x14ac:dyDescent="0.3">
      <c r="A267" s="660">
        <v>32</v>
      </c>
      <c r="B267" s="661" t="s">
        <v>587</v>
      </c>
      <c r="C267" s="661">
        <v>89301321</v>
      </c>
      <c r="D267" s="740" t="s">
        <v>6846</v>
      </c>
      <c r="E267" s="741" t="s">
        <v>4635</v>
      </c>
      <c r="F267" s="661" t="s">
        <v>4612</v>
      </c>
      <c r="G267" s="661" t="s">
        <v>4693</v>
      </c>
      <c r="H267" s="661" t="s">
        <v>2441</v>
      </c>
      <c r="I267" s="661" t="s">
        <v>2478</v>
      </c>
      <c r="J267" s="661" t="s">
        <v>2479</v>
      </c>
      <c r="K267" s="661" t="s">
        <v>2480</v>
      </c>
      <c r="L267" s="662">
        <v>937.93</v>
      </c>
      <c r="M267" s="662">
        <v>2813.79</v>
      </c>
      <c r="N267" s="661">
        <v>3</v>
      </c>
      <c r="O267" s="742">
        <v>1.5</v>
      </c>
      <c r="P267" s="662">
        <v>1875.86</v>
      </c>
      <c r="Q267" s="677">
        <v>0.66666666666666663</v>
      </c>
      <c r="R267" s="661">
        <v>2</v>
      </c>
      <c r="S267" s="677">
        <v>0.66666666666666663</v>
      </c>
      <c r="T267" s="742">
        <v>1</v>
      </c>
      <c r="U267" s="700">
        <v>0.66666666666666663</v>
      </c>
    </row>
    <row r="268" spans="1:21" ht="14.4" customHeight="1" x14ac:dyDescent="0.3">
      <c r="A268" s="660">
        <v>32</v>
      </c>
      <c r="B268" s="661" t="s">
        <v>587</v>
      </c>
      <c r="C268" s="661">
        <v>89301321</v>
      </c>
      <c r="D268" s="740" t="s">
        <v>6846</v>
      </c>
      <c r="E268" s="741" t="s">
        <v>4635</v>
      </c>
      <c r="F268" s="661" t="s">
        <v>4612</v>
      </c>
      <c r="G268" s="661" t="s">
        <v>4693</v>
      </c>
      <c r="H268" s="661" t="s">
        <v>2441</v>
      </c>
      <c r="I268" s="661" t="s">
        <v>2482</v>
      </c>
      <c r="J268" s="661" t="s">
        <v>2479</v>
      </c>
      <c r="K268" s="661" t="s">
        <v>2483</v>
      </c>
      <c r="L268" s="662">
        <v>1166.47</v>
      </c>
      <c r="M268" s="662">
        <v>5832.35</v>
      </c>
      <c r="N268" s="661">
        <v>5</v>
      </c>
      <c r="O268" s="742">
        <v>2</v>
      </c>
      <c r="P268" s="662">
        <v>5832.35</v>
      </c>
      <c r="Q268" s="677">
        <v>1</v>
      </c>
      <c r="R268" s="661">
        <v>5</v>
      </c>
      <c r="S268" s="677">
        <v>1</v>
      </c>
      <c r="T268" s="742">
        <v>2</v>
      </c>
      <c r="U268" s="700">
        <v>1</v>
      </c>
    </row>
    <row r="269" spans="1:21" ht="14.4" customHeight="1" x14ac:dyDescent="0.3">
      <c r="A269" s="660">
        <v>32</v>
      </c>
      <c r="B269" s="661" t="s">
        <v>587</v>
      </c>
      <c r="C269" s="661">
        <v>89301321</v>
      </c>
      <c r="D269" s="740" t="s">
        <v>6846</v>
      </c>
      <c r="E269" s="741" t="s">
        <v>4635</v>
      </c>
      <c r="F269" s="661" t="s">
        <v>4612</v>
      </c>
      <c r="G269" s="661" t="s">
        <v>4693</v>
      </c>
      <c r="H269" s="661" t="s">
        <v>2441</v>
      </c>
      <c r="I269" s="661" t="s">
        <v>4156</v>
      </c>
      <c r="J269" s="661" t="s">
        <v>2562</v>
      </c>
      <c r="K269" s="661" t="s">
        <v>2480</v>
      </c>
      <c r="L269" s="662">
        <v>1749.69</v>
      </c>
      <c r="M269" s="662">
        <v>6998.76</v>
      </c>
      <c r="N269" s="661">
        <v>4</v>
      </c>
      <c r="O269" s="742">
        <v>1.5</v>
      </c>
      <c r="P269" s="662">
        <v>5249.07</v>
      </c>
      <c r="Q269" s="677">
        <v>0.74999999999999989</v>
      </c>
      <c r="R269" s="661">
        <v>3</v>
      </c>
      <c r="S269" s="677">
        <v>0.75</v>
      </c>
      <c r="T269" s="742">
        <v>1</v>
      </c>
      <c r="U269" s="700">
        <v>0.66666666666666663</v>
      </c>
    </row>
    <row r="270" spans="1:21" ht="14.4" customHeight="1" x14ac:dyDescent="0.3">
      <c r="A270" s="660">
        <v>32</v>
      </c>
      <c r="B270" s="661" t="s">
        <v>587</v>
      </c>
      <c r="C270" s="661">
        <v>89301321</v>
      </c>
      <c r="D270" s="740" t="s">
        <v>6846</v>
      </c>
      <c r="E270" s="741" t="s">
        <v>4635</v>
      </c>
      <c r="F270" s="661" t="s">
        <v>4612</v>
      </c>
      <c r="G270" s="661" t="s">
        <v>4694</v>
      </c>
      <c r="H270" s="661" t="s">
        <v>2441</v>
      </c>
      <c r="I270" s="661" t="s">
        <v>3057</v>
      </c>
      <c r="J270" s="661" t="s">
        <v>3058</v>
      </c>
      <c r="K270" s="661" t="s">
        <v>4465</v>
      </c>
      <c r="L270" s="662">
        <v>69.86</v>
      </c>
      <c r="M270" s="662">
        <v>139.72</v>
      </c>
      <c r="N270" s="661">
        <v>2</v>
      </c>
      <c r="O270" s="742">
        <v>1.5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32</v>
      </c>
      <c r="B271" s="661" t="s">
        <v>587</v>
      </c>
      <c r="C271" s="661">
        <v>89301321</v>
      </c>
      <c r="D271" s="740" t="s">
        <v>6846</v>
      </c>
      <c r="E271" s="741" t="s">
        <v>4635</v>
      </c>
      <c r="F271" s="661" t="s">
        <v>4612</v>
      </c>
      <c r="G271" s="661" t="s">
        <v>4697</v>
      </c>
      <c r="H271" s="661" t="s">
        <v>588</v>
      </c>
      <c r="I271" s="661" t="s">
        <v>4706</v>
      </c>
      <c r="J271" s="661" t="s">
        <v>4707</v>
      </c>
      <c r="K271" s="661" t="s">
        <v>871</v>
      </c>
      <c r="L271" s="662">
        <v>314.89999999999998</v>
      </c>
      <c r="M271" s="662">
        <v>629.79999999999995</v>
      </c>
      <c r="N271" s="661">
        <v>2</v>
      </c>
      <c r="O271" s="742">
        <v>1</v>
      </c>
      <c r="P271" s="662">
        <v>314.89999999999998</v>
      </c>
      <c r="Q271" s="677">
        <v>0.5</v>
      </c>
      <c r="R271" s="661">
        <v>1</v>
      </c>
      <c r="S271" s="677">
        <v>0.5</v>
      </c>
      <c r="T271" s="742">
        <v>0.5</v>
      </c>
      <c r="U271" s="700">
        <v>0.5</v>
      </c>
    </row>
    <row r="272" spans="1:21" ht="14.4" customHeight="1" x14ac:dyDescent="0.3">
      <c r="A272" s="660">
        <v>32</v>
      </c>
      <c r="B272" s="661" t="s">
        <v>587</v>
      </c>
      <c r="C272" s="661">
        <v>89301321</v>
      </c>
      <c r="D272" s="740" t="s">
        <v>6846</v>
      </c>
      <c r="E272" s="741" t="s">
        <v>4635</v>
      </c>
      <c r="F272" s="661" t="s">
        <v>4612</v>
      </c>
      <c r="G272" s="661" t="s">
        <v>4697</v>
      </c>
      <c r="H272" s="661" t="s">
        <v>588</v>
      </c>
      <c r="I272" s="661" t="s">
        <v>866</v>
      </c>
      <c r="J272" s="661" t="s">
        <v>867</v>
      </c>
      <c r="K272" s="661" t="s">
        <v>4777</v>
      </c>
      <c r="L272" s="662">
        <v>97.97</v>
      </c>
      <c r="M272" s="662">
        <v>97.97</v>
      </c>
      <c r="N272" s="661">
        <v>1</v>
      </c>
      <c r="O272" s="742">
        <v>1</v>
      </c>
      <c r="P272" s="662">
        <v>97.97</v>
      </c>
      <c r="Q272" s="677">
        <v>1</v>
      </c>
      <c r="R272" s="661">
        <v>1</v>
      </c>
      <c r="S272" s="677">
        <v>1</v>
      </c>
      <c r="T272" s="742">
        <v>1</v>
      </c>
      <c r="U272" s="700">
        <v>1</v>
      </c>
    </row>
    <row r="273" spans="1:21" ht="14.4" customHeight="1" x14ac:dyDescent="0.3">
      <c r="A273" s="660">
        <v>32</v>
      </c>
      <c r="B273" s="661" t="s">
        <v>587</v>
      </c>
      <c r="C273" s="661">
        <v>89301321</v>
      </c>
      <c r="D273" s="740" t="s">
        <v>6846</v>
      </c>
      <c r="E273" s="741" t="s">
        <v>4635</v>
      </c>
      <c r="F273" s="661" t="s">
        <v>4612</v>
      </c>
      <c r="G273" s="661" t="s">
        <v>4697</v>
      </c>
      <c r="H273" s="661" t="s">
        <v>588</v>
      </c>
      <c r="I273" s="661" t="s">
        <v>870</v>
      </c>
      <c r="J273" s="661" t="s">
        <v>867</v>
      </c>
      <c r="K273" s="661" t="s">
        <v>4698</v>
      </c>
      <c r="L273" s="662">
        <v>314.89999999999998</v>
      </c>
      <c r="M273" s="662">
        <v>2519.1999999999998</v>
      </c>
      <c r="N273" s="661">
        <v>8</v>
      </c>
      <c r="O273" s="742">
        <v>4.5</v>
      </c>
      <c r="P273" s="662">
        <v>1574.5</v>
      </c>
      <c r="Q273" s="677">
        <v>0.625</v>
      </c>
      <c r="R273" s="661">
        <v>5</v>
      </c>
      <c r="S273" s="677">
        <v>0.625</v>
      </c>
      <c r="T273" s="742">
        <v>2.5</v>
      </c>
      <c r="U273" s="700">
        <v>0.55555555555555558</v>
      </c>
    </row>
    <row r="274" spans="1:21" ht="14.4" customHeight="1" x14ac:dyDescent="0.3">
      <c r="A274" s="660">
        <v>32</v>
      </c>
      <c r="B274" s="661" t="s">
        <v>587</v>
      </c>
      <c r="C274" s="661">
        <v>89301321</v>
      </c>
      <c r="D274" s="740" t="s">
        <v>6846</v>
      </c>
      <c r="E274" s="741" t="s">
        <v>4635</v>
      </c>
      <c r="F274" s="661" t="s">
        <v>4612</v>
      </c>
      <c r="G274" s="661" t="s">
        <v>4778</v>
      </c>
      <c r="H274" s="661" t="s">
        <v>2441</v>
      </c>
      <c r="I274" s="661" t="s">
        <v>2757</v>
      </c>
      <c r="J274" s="661" t="s">
        <v>2758</v>
      </c>
      <c r="K274" s="661" t="s">
        <v>4385</v>
      </c>
      <c r="L274" s="662">
        <v>1359.61</v>
      </c>
      <c r="M274" s="662">
        <v>1359.61</v>
      </c>
      <c r="N274" s="661">
        <v>1</v>
      </c>
      <c r="O274" s="742">
        <v>1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32</v>
      </c>
      <c r="B275" s="661" t="s">
        <v>587</v>
      </c>
      <c r="C275" s="661">
        <v>89301321</v>
      </c>
      <c r="D275" s="740" t="s">
        <v>6846</v>
      </c>
      <c r="E275" s="741" t="s">
        <v>4635</v>
      </c>
      <c r="F275" s="661" t="s">
        <v>4612</v>
      </c>
      <c r="G275" s="661" t="s">
        <v>4939</v>
      </c>
      <c r="H275" s="661" t="s">
        <v>588</v>
      </c>
      <c r="I275" s="661" t="s">
        <v>1223</v>
      </c>
      <c r="J275" s="661" t="s">
        <v>1224</v>
      </c>
      <c r="K275" s="661" t="s">
        <v>1225</v>
      </c>
      <c r="L275" s="662">
        <v>67.42</v>
      </c>
      <c r="M275" s="662">
        <v>67.42</v>
      </c>
      <c r="N275" s="661">
        <v>1</v>
      </c>
      <c r="O275" s="742">
        <v>0.5</v>
      </c>
      <c r="P275" s="662">
        <v>67.42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32</v>
      </c>
      <c r="B276" s="661" t="s">
        <v>587</v>
      </c>
      <c r="C276" s="661">
        <v>89301321</v>
      </c>
      <c r="D276" s="740" t="s">
        <v>6846</v>
      </c>
      <c r="E276" s="741" t="s">
        <v>4635</v>
      </c>
      <c r="F276" s="661" t="s">
        <v>4612</v>
      </c>
      <c r="G276" s="661" t="s">
        <v>4940</v>
      </c>
      <c r="H276" s="661" t="s">
        <v>588</v>
      </c>
      <c r="I276" s="661" t="s">
        <v>1256</v>
      </c>
      <c r="J276" s="661" t="s">
        <v>4941</v>
      </c>
      <c r="K276" s="661" t="s">
        <v>1258</v>
      </c>
      <c r="L276" s="662">
        <v>101.68</v>
      </c>
      <c r="M276" s="662">
        <v>101.68</v>
      </c>
      <c r="N276" s="661">
        <v>1</v>
      </c>
      <c r="O276" s="742">
        <v>1</v>
      </c>
      <c r="P276" s="662">
        <v>101.68</v>
      </c>
      <c r="Q276" s="677">
        <v>1</v>
      </c>
      <c r="R276" s="661">
        <v>1</v>
      </c>
      <c r="S276" s="677">
        <v>1</v>
      </c>
      <c r="T276" s="742">
        <v>1</v>
      </c>
      <c r="U276" s="700">
        <v>1</v>
      </c>
    </row>
    <row r="277" spans="1:21" ht="14.4" customHeight="1" x14ac:dyDescent="0.3">
      <c r="A277" s="660">
        <v>32</v>
      </c>
      <c r="B277" s="661" t="s">
        <v>587</v>
      </c>
      <c r="C277" s="661">
        <v>89301321</v>
      </c>
      <c r="D277" s="740" t="s">
        <v>6846</v>
      </c>
      <c r="E277" s="741" t="s">
        <v>4635</v>
      </c>
      <c r="F277" s="661" t="s">
        <v>4612</v>
      </c>
      <c r="G277" s="661" t="s">
        <v>4708</v>
      </c>
      <c r="H277" s="661" t="s">
        <v>588</v>
      </c>
      <c r="I277" s="661" t="s">
        <v>1519</v>
      </c>
      <c r="J277" s="661" t="s">
        <v>4709</v>
      </c>
      <c r="K277" s="661" t="s">
        <v>4710</v>
      </c>
      <c r="L277" s="662">
        <v>91.52</v>
      </c>
      <c r="M277" s="662">
        <v>2288</v>
      </c>
      <c r="N277" s="661">
        <v>25</v>
      </c>
      <c r="O277" s="742">
        <v>7.5</v>
      </c>
      <c r="P277" s="662">
        <v>1281.28</v>
      </c>
      <c r="Q277" s="677">
        <v>0.55999999999999994</v>
      </c>
      <c r="R277" s="661">
        <v>14</v>
      </c>
      <c r="S277" s="677">
        <v>0.56000000000000005</v>
      </c>
      <c r="T277" s="742">
        <v>4</v>
      </c>
      <c r="U277" s="700">
        <v>0.53333333333333333</v>
      </c>
    </row>
    <row r="278" spans="1:21" ht="14.4" customHeight="1" x14ac:dyDescent="0.3">
      <c r="A278" s="660">
        <v>32</v>
      </c>
      <c r="B278" s="661" t="s">
        <v>587</v>
      </c>
      <c r="C278" s="661">
        <v>89301321</v>
      </c>
      <c r="D278" s="740" t="s">
        <v>6846</v>
      </c>
      <c r="E278" s="741" t="s">
        <v>4635</v>
      </c>
      <c r="F278" s="661" t="s">
        <v>4612</v>
      </c>
      <c r="G278" s="661" t="s">
        <v>4708</v>
      </c>
      <c r="H278" s="661" t="s">
        <v>588</v>
      </c>
      <c r="I278" s="661" t="s">
        <v>1519</v>
      </c>
      <c r="J278" s="661" t="s">
        <v>4709</v>
      </c>
      <c r="K278" s="661" t="s">
        <v>4710</v>
      </c>
      <c r="L278" s="662">
        <v>103.62</v>
      </c>
      <c r="M278" s="662">
        <v>310.86</v>
      </c>
      <c r="N278" s="661">
        <v>3</v>
      </c>
      <c r="O278" s="742">
        <v>1.5</v>
      </c>
      <c r="P278" s="662">
        <v>207.24</v>
      </c>
      <c r="Q278" s="677">
        <v>0.66666666666666663</v>
      </c>
      <c r="R278" s="661">
        <v>2</v>
      </c>
      <c r="S278" s="677">
        <v>0.66666666666666663</v>
      </c>
      <c r="T278" s="742">
        <v>0.5</v>
      </c>
      <c r="U278" s="700">
        <v>0.33333333333333331</v>
      </c>
    </row>
    <row r="279" spans="1:21" ht="14.4" customHeight="1" x14ac:dyDescent="0.3">
      <c r="A279" s="660">
        <v>32</v>
      </c>
      <c r="B279" s="661" t="s">
        <v>587</v>
      </c>
      <c r="C279" s="661">
        <v>89301321</v>
      </c>
      <c r="D279" s="740" t="s">
        <v>6846</v>
      </c>
      <c r="E279" s="741" t="s">
        <v>4635</v>
      </c>
      <c r="F279" s="661" t="s">
        <v>4612</v>
      </c>
      <c r="G279" s="661" t="s">
        <v>4942</v>
      </c>
      <c r="H279" s="661" t="s">
        <v>588</v>
      </c>
      <c r="I279" s="661" t="s">
        <v>2960</v>
      </c>
      <c r="J279" s="661" t="s">
        <v>2961</v>
      </c>
      <c r="K279" s="661" t="s">
        <v>4943</v>
      </c>
      <c r="L279" s="662">
        <v>203.33</v>
      </c>
      <c r="M279" s="662">
        <v>406.66</v>
      </c>
      <c r="N279" s="661">
        <v>2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32</v>
      </c>
      <c r="B280" s="661" t="s">
        <v>587</v>
      </c>
      <c r="C280" s="661">
        <v>89301321</v>
      </c>
      <c r="D280" s="740" t="s">
        <v>6846</v>
      </c>
      <c r="E280" s="741" t="s">
        <v>4635</v>
      </c>
      <c r="F280" s="661" t="s">
        <v>4612</v>
      </c>
      <c r="G280" s="661" t="s">
        <v>4699</v>
      </c>
      <c r="H280" s="661" t="s">
        <v>588</v>
      </c>
      <c r="I280" s="661" t="s">
        <v>963</v>
      </c>
      <c r="J280" s="661" t="s">
        <v>4700</v>
      </c>
      <c r="K280" s="661" t="s">
        <v>4701</v>
      </c>
      <c r="L280" s="662">
        <v>0</v>
      </c>
      <c r="M280" s="662">
        <v>0</v>
      </c>
      <c r="N280" s="661">
        <v>2</v>
      </c>
      <c r="O280" s="742">
        <v>1</v>
      </c>
      <c r="P280" s="662">
        <v>0</v>
      </c>
      <c r="Q280" s="677"/>
      <c r="R280" s="661">
        <v>2</v>
      </c>
      <c r="S280" s="677">
        <v>1</v>
      </c>
      <c r="T280" s="742">
        <v>1</v>
      </c>
      <c r="U280" s="700">
        <v>1</v>
      </c>
    </row>
    <row r="281" spans="1:21" ht="14.4" customHeight="1" x14ac:dyDescent="0.3">
      <c r="A281" s="660">
        <v>32</v>
      </c>
      <c r="B281" s="661" t="s">
        <v>587</v>
      </c>
      <c r="C281" s="661">
        <v>89301321</v>
      </c>
      <c r="D281" s="740" t="s">
        <v>6846</v>
      </c>
      <c r="E281" s="741" t="s">
        <v>4635</v>
      </c>
      <c r="F281" s="661" t="s">
        <v>4612</v>
      </c>
      <c r="G281" s="661" t="s">
        <v>4903</v>
      </c>
      <c r="H281" s="661" t="s">
        <v>588</v>
      </c>
      <c r="I281" s="661" t="s">
        <v>4944</v>
      </c>
      <c r="J281" s="661" t="s">
        <v>4945</v>
      </c>
      <c r="K281" s="661" t="s">
        <v>3914</v>
      </c>
      <c r="L281" s="662">
        <v>203.02</v>
      </c>
      <c r="M281" s="662">
        <v>203.02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32</v>
      </c>
      <c r="B282" s="661" t="s">
        <v>587</v>
      </c>
      <c r="C282" s="661">
        <v>89301321</v>
      </c>
      <c r="D282" s="740" t="s">
        <v>6846</v>
      </c>
      <c r="E282" s="741" t="s">
        <v>4635</v>
      </c>
      <c r="F282" s="661" t="s">
        <v>4612</v>
      </c>
      <c r="G282" s="661" t="s">
        <v>4786</v>
      </c>
      <c r="H282" s="661" t="s">
        <v>588</v>
      </c>
      <c r="I282" s="661" t="s">
        <v>2979</v>
      </c>
      <c r="J282" s="661" t="s">
        <v>2980</v>
      </c>
      <c r="K282" s="661" t="s">
        <v>4787</v>
      </c>
      <c r="L282" s="662">
        <v>53.54</v>
      </c>
      <c r="M282" s="662">
        <v>160.62</v>
      </c>
      <c r="N282" s="661">
        <v>3</v>
      </c>
      <c r="O282" s="742">
        <v>2.5</v>
      </c>
      <c r="P282" s="662">
        <v>107.08</v>
      </c>
      <c r="Q282" s="677">
        <v>0.66666666666666663</v>
      </c>
      <c r="R282" s="661">
        <v>2</v>
      </c>
      <c r="S282" s="677">
        <v>0.66666666666666663</v>
      </c>
      <c r="T282" s="742">
        <v>1.5</v>
      </c>
      <c r="U282" s="700">
        <v>0.6</v>
      </c>
    </row>
    <row r="283" spans="1:21" ht="14.4" customHeight="1" x14ac:dyDescent="0.3">
      <c r="A283" s="660">
        <v>32</v>
      </c>
      <c r="B283" s="661" t="s">
        <v>587</v>
      </c>
      <c r="C283" s="661">
        <v>89301321</v>
      </c>
      <c r="D283" s="740" t="s">
        <v>6846</v>
      </c>
      <c r="E283" s="741" t="s">
        <v>4635</v>
      </c>
      <c r="F283" s="661" t="s">
        <v>4612</v>
      </c>
      <c r="G283" s="661" t="s">
        <v>4905</v>
      </c>
      <c r="H283" s="661" t="s">
        <v>588</v>
      </c>
      <c r="I283" s="661" t="s">
        <v>4906</v>
      </c>
      <c r="J283" s="661" t="s">
        <v>4907</v>
      </c>
      <c r="K283" s="661" t="s">
        <v>4908</v>
      </c>
      <c r="L283" s="662">
        <v>110.66</v>
      </c>
      <c r="M283" s="662">
        <v>110.66</v>
      </c>
      <c r="N283" s="661">
        <v>1</v>
      </c>
      <c r="O283" s="742">
        <v>0.5</v>
      </c>
      <c r="P283" s="662">
        <v>110.66</v>
      </c>
      <c r="Q283" s="677">
        <v>1</v>
      </c>
      <c r="R283" s="661">
        <v>1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32</v>
      </c>
      <c r="B284" s="661" t="s">
        <v>587</v>
      </c>
      <c r="C284" s="661">
        <v>89301321</v>
      </c>
      <c r="D284" s="740" t="s">
        <v>6846</v>
      </c>
      <c r="E284" s="741" t="s">
        <v>4635</v>
      </c>
      <c r="F284" s="661" t="s">
        <v>4612</v>
      </c>
      <c r="G284" s="661" t="s">
        <v>4790</v>
      </c>
      <c r="H284" s="661" t="s">
        <v>588</v>
      </c>
      <c r="I284" s="661" t="s">
        <v>788</v>
      </c>
      <c r="J284" s="661" t="s">
        <v>789</v>
      </c>
      <c r="K284" s="661" t="s">
        <v>4791</v>
      </c>
      <c r="L284" s="662">
        <v>57.85</v>
      </c>
      <c r="M284" s="662">
        <v>115.7</v>
      </c>
      <c r="N284" s="661">
        <v>2</v>
      </c>
      <c r="O284" s="742">
        <v>1.5</v>
      </c>
      <c r="P284" s="662">
        <v>57.85</v>
      </c>
      <c r="Q284" s="677">
        <v>0.5</v>
      </c>
      <c r="R284" s="661">
        <v>1</v>
      </c>
      <c r="S284" s="677">
        <v>0.5</v>
      </c>
      <c r="T284" s="742">
        <v>0.5</v>
      </c>
      <c r="U284" s="700">
        <v>0.33333333333333331</v>
      </c>
    </row>
    <row r="285" spans="1:21" ht="14.4" customHeight="1" x14ac:dyDescent="0.3">
      <c r="A285" s="660">
        <v>32</v>
      </c>
      <c r="B285" s="661" t="s">
        <v>587</v>
      </c>
      <c r="C285" s="661">
        <v>89301321</v>
      </c>
      <c r="D285" s="740" t="s">
        <v>6846</v>
      </c>
      <c r="E285" s="741" t="s">
        <v>4635</v>
      </c>
      <c r="F285" s="661" t="s">
        <v>4612</v>
      </c>
      <c r="G285" s="661" t="s">
        <v>4910</v>
      </c>
      <c r="H285" s="661" t="s">
        <v>2441</v>
      </c>
      <c r="I285" s="661" t="s">
        <v>2488</v>
      </c>
      <c r="J285" s="661" t="s">
        <v>2489</v>
      </c>
      <c r="K285" s="661" t="s">
        <v>2490</v>
      </c>
      <c r="L285" s="662">
        <v>32.74</v>
      </c>
      <c r="M285" s="662">
        <v>65.48</v>
      </c>
      <c r="N285" s="661">
        <v>2</v>
      </c>
      <c r="O285" s="742">
        <v>2</v>
      </c>
      <c r="P285" s="662">
        <v>32.74</v>
      </c>
      <c r="Q285" s="677">
        <v>0.5</v>
      </c>
      <c r="R285" s="661">
        <v>1</v>
      </c>
      <c r="S285" s="677">
        <v>0.5</v>
      </c>
      <c r="T285" s="742">
        <v>1</v>
      </c>
      <c r="U285" s="700">
        <v>0.5</v>
      </c>
    </row>
    <row r="286" spans="1:21" ht="14.4" customHeight="1" x14ac:dyDescent="0.3">
      <c r="A286" s="660">
        <v>32</v>
      </c>
      <c r="B286" s="661" t="s">
        <v>587</v>
      </c>
      <c r="C286" s="661">
        <v>89301321</v>
      </c>
      <c r="D286" s="740" t="s">
        <v>6846</v>
      </c>
      <c r="E286" s="741" t="s">
        <v>4635</v>
      </c>
      <c r="F286" s="661" t="s">
        <v>4612</v>
      </c>
      <c r="G286" s="661" t="s">
        <v>4946</v>
      </c>
      <c r="H286" s="661" t="s">
        <v>588</v>
      </c>
      <c r="I286" s="661" t="s">
        <v>4947</v>
      </c>
      <c r="J286" s="661" t="s">
        <v>4948</v>
      </c>
      <c r="K286" s="661" t="s">
        <v>4949</v>
      </c>
      <c r="L286" s="662">
        <v>162.13</v>
      </c>
      <c r="M286" s="662">
        <v>162.13</v>
      </c>
      <c r="N286" s="661">
        <v>1</v>
      </c>
      <c r="O286" s="742">
        <v>0.5</v>
      </c>
      <c r="P286" s="662">
        <v>162.13</v>
      </c>
      <c r="Q286" s="677">
        <v>1</v>
      </c>
      <c r="R286" s="661">
        <v>1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32</v>
      </c>
      <c r="B287" s="661" t="s">
        <v>587</v>
      </c>
      <c r="C287" s="661">
        <v>89301321</v>
      </c>
      <c r="D287" s="740" t="s">
        <v>6846</v>
      </c>
      <c r="E287" s="741" t="s">
        <v>4635</v>
      </c>
      <c r="F287" s="661" t="s">
        <v>4612</v>
      </c>
      <c r="G287" s="661" t="s">
        <v>4793</v>
      </c>
      <c r="H287" s="661" t="s">
        <v>588</v>
      </c>
      <c r="I287" s="661" t="s">
        <v>843</v>
      </c>
      <c r="J287" s="661" t="s">
        <v>844</v>
      </c>
      <c r="K287" s="661" t="s">
        <v>845</v>
      </c>
      <c r="L287" s="662">
        <v>82.67</v>
      </c>
      <c r="M287" s="662">
        <v>82.67</v>
      </c>
      <c r="N287" s="661">
        <v>1</v>
      </c>
      <c r="O287" s="742">
        <v>0.5</v>
      </c>
      <c r="P287" s="662">
        <v>82.67</v>
      </c>
      <c r="Q287" s="677">
        <v>1</v>
      </c>
      <c r="R287" s="661">
        <v>1</v>
      </c>
      <c r="S287" s="677">
        <v>1</v>
      </c>
      <c r="T287" s="742">
        <v>0.5</v>
      </c>
      <c r="U287" s="700">
        <v>1</v>
      </c>
    </row>
    <row r="288" spans="1:21" ht="14.4" customHeight="1" x14ac:dyDescent="0.3">
      <c r="A288" s="660">
        <v>32</v>
      </c>
      <c r="B288" s="661" t="s">
        <v>587</v>
      </c>
      <c r="C288" s="661">
        <v>89301321</v>
      </c>
      <c r="D288" s="740" t="s">
        <v>6846</v>
      </c>
      <c r="E288" s="741" t="s">
        <v>4635</v>
      </c>
      <c r="F288" s="661" t="s">
        <v>4612</v>
      </c>
      <c r="G288" s="661" t="s">
        <v>4913</v>
      </c>
      <c r="H288" s="661" t="s">
        <v>2441</v>
      </c>
      <c r="I288" s="661" t="s">
        <v>2768</v>
      </c>
      <c r="J288" s="661" t="s">
        <v>2769</v>
      </c>
      <c r="K288" s="661" t="s">
        <v>4484</v>
      </c>
      <c r="L288" s="662">
        <v>1492.11</v>
      </c>
      <c r="M288" s="662">
        <v>1492.11</v>
      </c>
      <c r="N288" s="661">
        <v>1</v>
      </c>
      <c r="O288" s="742">
        <v>0.5</v>
      </c>
      <c r="P288" s="662">
        <v>1492.11</v>
      </c>
      <c r="Q288" s="677">
        <v>1</v>
      </c>
      <c r="R288" s="661">
        <v>1</v>
      </c>
      <c r="S288" s="677">
        <v>1</v>
      </c>
      <c r="T288" s="742">
        <v>0.5</v>
      </c>
      <c r="U288" s="700">
        <v>1</v>
      </c>
    </row>
    <row r="289" spans="1:21" ht="14.4" customHeight="1" x14ac:dyDescent="0.3">
      <c r="A289" s="660">
        <v>32</v>
      </c>
      <c r="B289" s="661" t="s">
        <v>587</v>
      </c>
      <c r="C289" s="661">
        <v>89301321</v>
      </c>
      <c r="D289" s="740" t="s">
        <v>6846</v>
      </c>
      <c r="E289" s="741" t="s">
        <v>4635</v>
      </c>
      <c r="F289" s="661" t="s">
        <v>4612</v>
      </c>
      <c r="G289" s="661" t="s">
        <v>4794</v>
      </c>
      <c r="H289" s="661" t="s">
        <v>588</v>
      </c>
      <c r="I289" s="661" t="s">
        <v>1823</v>
      </c>
      <c r="J289" s="661" t="s">
        <v>1824</v>
      </c>
      <c r="K289" s="661" t="s">
        <v>4795</v>
      </c>
      <c r="L289" s="662">
        <v>34196.480000000003</v>
      </c>
      <c r="M289" s="662">
        <v>34196.480000000003</v>
      </c>
      <c r="N289" s="661">
        <v>1</v>
      </c>
      <c r="O289" s="742">
        <v>0.5</v>
      </c>
      <c r="P289" s="662">
        <v>34196.480000000003</v>
      </c>
      <c r="Q289" s="677">
        <v>1</v>
      </c>
      <c r="R289" s="661">
        <v>1</v>
      </c>
      <c r="S289" s="677">
        <v>1</v>
      </c>
      <c r="T289" s="742">
        <v>0.5</v>
      </c>
      <c r="U289" s="700">
        <v>1</v>
      </c>
    </row>
    <row r="290" spans="1:21" ht="14.4" customHeight="1" x14ac:dyDescent="0.3">
      <c r="A290" s="660">
        <v>32</v>
      </c>
      <c r="B290" s="661" t="s">
        <v>587</v>
      </c>
      <c r="C290" s="661">
        <v>89301321</v>
      </c>
      <c r="D290" s="740" t="s">
        <v>6846</v>
      </c>
      <c r="E290" s="741" t="s">
        <v>4635</v>
      </c>
      <c r="F290" s="661" t="s">
        <v>4612</v>
      </c>
      <c r="G290" s="661" t="s">
        <v>4796</v>
      </c>
      <c r="H290" s="661" t="s">
        <v>588</v>
      </c>
      <c r="I290" s="661" t="s">
        <v>1376</v>
      </c>
      <c r="J290" s="661" t="s">
        <v>1377</v>
      </c>
      <c r="K290" s="661" t="s">
        <v>1378</v>
      </c>
      <c r="L290" s="662">
        <v>286.63</v>
      </c>
      <c r="M290" s="662">
        <v>286.63</v>
      </c>
      <c r="N290" s="661">
        <v>1</v>
      </c>
      <c r="O290" s="742">
        <v>0.5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32</v>
      </c>
      <c r="B291" s="661" t="s">
        <v>587</v>
      </c>
      <c r="C291" s="661">
        <v>89301321</v>
      </c>
      <c r="D291" s="740" t="s">
        <v>6846</v>
      </c>
      <c r="E291" s="741" t="s">
        <v>4635</v>
      </c>
      <c r="F291" s="661" t="s">
        <v>4612</v>
      </c>
      <c r="G291" s="661" t="s">
        <v>4796</v>
      </c>
      <c r="H291" s="661" t="s">
        <v>588</v>
      </c>
      <c r="I291" s="661" t="s">
        <v>4950</v>
      </c>
      <c r="J291" s="661" t="s">
        <v>1310</v>
      </c>
      <c r="K291" s="661" t="s">
        <v>821</v>
      </c>
      <c r="L291" s="662">
        <v>0</v>
      </c>
      <c r="M291" s="662">
        <v>0</v>
      </c>
      <c r="N291" s="661">
        <v>1</v>
      </c>
      <c r="O291" s="742">
        <v>0.5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32</v>
      </c>
      <c r="B292" s="661" t="s">
        <v>587</v>
      </c>
      <c r="C292" s="661">
        <v>89301321</v>
      </c>
      <c r="D292" s="740" t="s">
        <v>6846</v>
      </c>
      <c r="E292" s="741" t="s">
        <v>4635</v>
      </c>
      <c r="F292" s="661" t="s">
        <v>4612</v>
      </c>
      <c r="G292" s="661" t="s">
        <v>4951</v>
      </c>
      <c r="H292" s="661" t="s">
        <v>588</v>
      </c>
      <c r="I292" s="661" t="s">
        <v>4952</v>
      </c>
      <c r="J292" s="661" t="s">
        <v>1927</v>
      </c>
      <c r="K292" s="661" t="s">
        <v>4953</v>
      </c>
      <c r="L292" s="662">
        <v>0</v>
      </c>
      <c r="M292" s="662">
        <v>0</v>
      </c>
      <c r="N292" s="661">
        <v>1</v>
      </c>
      <c r="O292" s="742">
        <v>0.5</v>
      </c>
      <c r="P292" s="662">
        <v>0</v>
      </c>
      <c r="Q292" s="677"/>
      <c r="R292" s="661">
        <v>1</v>
      </c>
      <c r="S292" s="677">
        <v>1</v>
      </c>
      <c r="T292" s="742">
        <v>0.5</v>
      </c>
      <c r="U292" s="700">
        <v>1</v>
      </c>
    </row>
    <row r="293" spans="1:21" ht="14.4" customHeight="1" x14ac:dyDescent="0.3">
      <c r="A293" s="660">
        <v>32</v>
      </c>
      <c r="B293" s="661" t="s">
        <v>587</v>
      </c>
      <c r="C293" s="661">
        <v>89301321</v>
      </c>
      <c r="D293" s="740" t="s">
        <v>6846</v>
      </c>
      <c r="E293" s="741" t="s">
        <v>4635</v>
      </c>
      <c r="F293" s="661" t="s">
        <v>4612</v>
      </c>
      <c r="G293" s="661" t="s">
        <v>4797</v>
      </c>
      <c r="H293" s="661" t="s">
        <v>2441</v>
      </c>
      <c r="I293" s="661" t="s">
        <v>2661</v>
      </c>
      <c r="J293" s="661" t="s">
        <v>4398</v>
      </c>
      <c r="K293" s="661" t="s">
        <v>4399</v>
      </c>
      <c r="L293" s="662">
        <v>156.25</v>
      </c>
      <c r="M293" s="662">
        <v>156.25</v>
      </c>
      <c r="N293" s="661">
        <v>1</v>
      </c>
      <c r="O293" s="742">
        <v>0.5</v>
      </c>
      <c r="P293" s="662">
        <v>156.25</v>
      </c>
      <c r="Q293" s="677">
        <v>1</v>
      </c>
      <c r="R293" s="661">
        <v>1</v>
      </c>
      <c r="S293" s="677">
        <v>1</v>
      </c>
      <c r="T293" s="742">
        <v>0.5</v>
      </c>
      <c r="U293" s="700">
        <v>1</v>
      </c>
    </row>
    <row r="294" spans="1:21" ht="14.4" customHeight="1" x14ac:dyDescent="0.3">
      <c r="A294" s="660">
        <v>32</v>
      </c>
      <c r="B294" s="661" t="s">
        <v>587</v>
      </c>
      <c r="C294" s="661">
        <v>89301321</v>
      </c>
      <c r="D294" s="740" t="s">
        <v>6846</v>
      </c>
      <c r="E294" s="741" t="s">
        <v>4635</v>
      </c>
      <c r="F294" s="661" t="s">
        <v>4612</v>
      </c>
      <c r="G294" s="661" t="s">
        <v>4914</v>
      </c>
      <c r="H294" s="661" t="s">
        <v>588</v>
      </c>
      <c r="I294" s="661" t="s">
        <v>4954</v>
      </c>
      <c r="J294" s="661" t="s">
        <v>2207</v>
      </c>
      <c r="K294" s="661" t="s">
        <v>1139</v>
      </c>
      <c r="L294" s="662">
        <v>0</v>
      </c>
      <c r="M294" s="662">
        <v>0</v>
      </c>
      <c r="N294" s="661">
        <v>1</v>
      </c>
      <c r="O294" s="742">
        <v>1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32</v>
      </c>
      <c r="B295" s="661" t="s">
        <v>587</v>
      </c>
      <c r="C295" s="661">
        <v>89301321</v>
      </c>
      <c r="D295" s="740" t="s">
        <v>6846</v>
      </c>
      <c r="E295" s="741" t="s">
        <v>4635</v>
      </c>
      <c r="F295" s="661" t="s">
        <v>4612</v>
      </c>
      <c r="G295" s="661" t="s">
        <v>4914</v>
      </c>
      <c r="H295" s="661" t="s">
        <v>588</v>
      </c>
      <c r="I295" s="661" t="s">
        <v>4955</v>
      </c>
      <c r="J295" s="661" t="s">
        <v>4956</v>
      </c>
      <c r="K295" s="661" t="s">
        <v>4810</v>
      </c>
      <c r="L295" s="662">
        <v>0</v>
      </c>
      <c r="M295" s="662">
        <v>0</v>
      </c>
      <c r="N295" s="661">
        <v>1</v>
      </c>
      <c r="O295" s="742">
        <v>1</v>
      </c>
      <c r="P295" s="662">
        <v>0</v>
      </c>
      <c r="Q295" s="677"/>
      <c r="R295" s="661">
        <v>1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32</v>
      </c>
      <c r="B296" s="661" t="s">
        <v>587</v>
      </c>
      <c r="C296" s="661">
        <v>89301321</v>
      </c>
      <c r="D296" s="740" t="s">
        <v>6846</v>
      </c>
      <c r="E296" s="741" t="s">
        <v>4635</v>
      </c>
      <c r="F296" s="661" t="s">
        <v>4612</v>
      </c>
      <c r="G296" s="661" t="s">
        <v>4957</v>
      </c>
      <c r="H296" s="661" t="s">
        <v>588</v>
      </c>
      <c r="I296" s="661" t="s">
        <v>4958</v>
      </c>
      <c r="J296" s="661" t="s">
        <v>4959</v>
      </c>
      <c r="K296" s="661" t="s">
        <v>4822</v>
      </c>
      <c r="L296" s="662">
        <v>0</v>
      </c>
      <c r="M296" s="662">
        <v>0</v>
      </c>
      <c r="N296" s="661">
        <v>1</v>
      </c>
      <c r="O296" s="742">
        <v>1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32</v>
      </c>
      <c r="B297" s="661" t="s">
        <v>587</v>
      </c>
      <c r="C297" s="661">
        <v>89301321</v>
      </c>
      <c r="D297" s="740" t="s">
        <v>6846</v>
      </c>
      <c r="E297" s="741" t="s">
        <v>4637</v>
      </c>
      <c r="F297" s="661" t="s">
        <v>4612</v>
      </c>
      <c r="G297" s="661" t="s">
        <v>4654</v>
      </c>
      <c r="H297" s="661" t="s">
        <v>588</v>
      </c>
      <c r="I297" s="661" t="s">
        <v>1711</v>
      </c>
      <c r="J297" s="661" t="s">
        <v>1712</v>
      </c>
      <c r="K297" s="661" t="s">
        <v>1685</v>
      </c>
      <c r="L297" s="662">
        <v>275.23</v>
      </c>
      <c r="M297" s="662">
        <v>3027.53</v>
      </c>
      <c r="N297" s="661">
        <v>11</v>
      </c>
      <c r="O297" s="742">
        <v>3.5</v>
      </c>
      <c r="P297" s="662">
        <v>1100.92</v>
      </c>
      <c r="Q297" s="677">
        <v>0.36363636363636365</v>
      </c>
      <c r="R297" s="661">
        <v>4</v>
      </c>
      <c r="S297" s="677">
        <v>0.36363636363636365</v>
      </c>
      <c r="T297" s="742">
        <v>1</v>
      </c>
      <c r="U297" s="700">
        <v>0.2857142857142857</v>
      </c>
    </row>
    <row r="298" spans="1:21" ht="14.4" customHeight="1" x14ac:dyDescent="0.3">
      <c r="A298" s="660">
        <v>32</v>
      </c>
      <c r="B298" s="661" t="s">
        <v>587</v>
      </c>
      <c r="C298" s="661">
        <v>89301321</v>
      </c>
      <c r="D298" s="740" t="s">
        <v>6846</v>
      </c>
      <c r="E298" s="741" t="s">
        <v>4637</v>
      </c>
      <c r="F298" s="661" t="s">
        <v>4612</v>
      </c>
      <c r="G298" s="661" t="s">
        <v>4655</v>
      </c>
      <c r="H298" s="661" t="s">
        <v>588</v>
      </c>
      <c r="I298" s="661" t="s">
        <v>757</v>
      </c>
      <c r="J298" s="661" t="s">
        <v>4656</v>
      </c>
      <c r="K298" s="661" t="s">
        <v>4657</v>
      </c>
      <c r="L298" s="662">
        <v>44.8</v>
      </c>
      <c r="M298" s="662">
        <v>89.6</v>
      </c>
      <c r="N298" s="661">
        <v>2</v>
      </c>
      <c r="O298" s="742">
        <v>1</v>
      </c>
      <c r="P298" s="662">
        <v>44.8</v>
      </c>
      <c r="Q298" s="677">
        <v>0.5</v>
      </c>
      <c r="R298" s="661">
        <v>1</v>
      </c>
      <c r="S298" s="677">
        <v>0.5</v>
      </c>
      <c r="T298" s="742">
        <v>0.5</v>
      </c>
      <c r="U298" s="700">
        <v>0.5</v>
      </c>
    </row>
    <row r="299" spans="1:21" ht="14.4" customHeight="1" x14ac:dyDescent="0.3">
      <c r="A299" s="660">
        <v>32</v>
      </c>
      <c r="B299" s="661" t="s">
        <v>587</v>
      </c>
      <c r="C299" s="661">
        <v>89301321</v>
      </c>
      <c r="D299" s="740" t="s">
        <v>6846</v>
      </c>
      <c r="E299" s="741" t="s">
        <v>4637</v>
      </c>
      <c r="F299" s="661" t="s">
        <v>4612</v>
      </c>
      <c r="G299" s="661" t="s">
        <v>4655</v>
      </c>
      <c r="H299" s="661" t="s">
        <v>588</v>
      </c>
      <c r="I299" s="661" t="s">
        <v>4658</v>
      </c>
      <c r="J299" s="661" t="s">
        <v>4656</v>
      </c>
      <c r="K299" s="661" t="s">
        <v>4657</v>
      </c>
      <c r="L299" s="662">
        <v>44.8</v>
      </c>
      <c r="M299" s="662">
        <v>89.6</v>
      </c>
      <c r="N299" s="661">
        <v>2</v>
      </c>
      <c r="O299" s="742">
        <v>0.5</v>
      </c>
      <c r="P299" s="662">
        <v>89.6</v>
      </c>
      <c r="Q299" s="677">
        <v>1</v>
      </c>
      <c r="R299" s="661">
        <v>2</v>
      </c>
      <c r="S299" s="677">
        <v>1</v>
      </c>
      <c r="T299" s="742">
        <v>0.5</v>
      </c>
      <c r="U299" s="700">
        <v>1</v>
      </c>
    </row>
    <row r="300" spans="1:21" ht="14.4" customHeight="1" x14ac:dyDescent="0.3">
      <c r="A300" s="660">
        <v>32</v>
      </c>
      <c r="B300" s="661" t="s">
        <v>587</v>
      </c>
      <c r="C300" s="661">
        <v>89301321</v>
      </c>
      <c r="D300" s="740" t="s">
        <v>6846</v>
      </c>
      <c r="E300" s="741" t="s">
        <v>4637</v>
      </c>
      <c r="F300" s="661" t="s">
        <v>4612</v>
      </c>
      <c r="G300" s="661" t="s">
        <v>4719</v>
      </c>
      <c r="H300" s="661" t="s">
        <v>2441</v>
      </c>
      <c r="I300" s="661" t="s">
        <v>2578</v>
      </c>
      <c r="J300" s="661" t="s">
        <v>4520</v>
      </c>
      <c r="K300" s="661" t="s">
        <v>4521</v>
      </c>
      <c r="L300" s="662">
        <v>6.98</v>
      </c>
      <c r="M300" s="662">
        <v>6.98</v>
      </c>
      <c r="N300" s="661">
        <v>1</v>
      </c>
      <c r="O300" s="742">
        <v>0.5</v>
      </c>
      <c r="P300" s="662">
        <v>6.98</v>
      </c>
      <c r="Q300" s="677">
        <v>1</v>
      </c>
      <c r="R300" s="661">
        <v>1</v>
      </c>
      <c r="S300" s="677">
        <v>1</v>
      </c>
      <c r="T300" s="742">
        <v>0.5</v>
      </c>
      <c r="U300" s="700">
        <v>1</v>
      </c>
    </row>
    <row r="301" spans="1:21" ht="14.4" customHeight="1" x14ac:dyDescent="0.3">
      <c r="A301" s="660">
        <v>32</v>
      </c>
      <c r="B301" s="661" t="s">
        <v>587</v>
      </c>
      <c r="C301" s="661">
        <v>89301321</v>
      </c>
      <c r="D301" s="740" t="s">
        <v>6846</v>
      </c>
      <c r="E301" s="741" t="s">
        <v>4637</v>
      </c>
      <c r="F301" s="661" t="s">
        <v>4612</v>
      </c>
      <c r="G301" s="661" t="s">
        <v>4960</v>
      </c>
      <c r="H301" s="661" t="s">
        <v>588</v>
      </c>
      <c r="I301" s="661" t="s">
        <v>4961</v>
      </c>
      <c r="J301" s="661" t="s">
        <v>1389</v>
      </c>
      <c r="K301" s="661" t="s">
        <v>4962</v>
      </c>
      <c r="L301" s="662">
        <v>5151.87</v>
      </c>
      <c r="M301" s="662">
        <v>5151.87</v>
      </c>
      <c r="N301" s="661">
        <v>1</v>
      </c>
      <c r="O301" s="742">
        <v>0.5</v>
      </c>
      <c r="P301" s="662">
        <v>5151.87</v>
      </c>
      <c r="Q301" s="677">
        <v>1</v>
      </c>
      <c r="R301" s="661">
        <v>1</v>
      </c>
      <c r="S301" s="677">
        <v>1</v>
      </c>
      <c r="T301" s="742">
        <v>0.5</v>
      </c>
      <c r="U301" s="700">
        <v>1</v>
      </c>
    </row>
    <row r="302" spans="1:21" ht="14.4" customHeight="1" x14ac:dyDescent="0.3">
      <c r="A302" s="660">
        <v>32</v>
      </c>
      <c r="B302" s="661" t="s">
        <v>587</v>
      </c>
      <c r="C302" s="661">
        <v>89301321</v>
      </c>
      <c r="D302" s="740" t="s">
        <v>6846</v>
      </c>
      <c r="E302" s="741" t="s">
        <v>4637</v>
      </c>
      <c r="F302" s="661" t="s">
        <v>4612</v>
      </c>
      <c r="G302" s="661" t="s">
        <v>4963</v>
      </c>
      <c r="H302" s="661" t="s">
        <v>588</v>
      </c>
      <c r="I302" s="661" t="s">
        <v>4964</v>
      </c>
      <c r="J302" s="661" t="s">
        <v>4965</v>
      </c>
      <c r="K302" s="661" t="s">
        <v>1229</v>
      </c>
      <c r="L302" s="662">
        <v>60.02</v>
      </c>
      <c r="M302" s="662">
        <v>60.02</v>
      </c>
      <c r="N302" s="661">
        <v>1</v>
      </c>
      <c r="O302" s="742">
        <v>0.5</v>
      </c>
      <c r="P302" s="662">
        <v>60.02</v>
      </c>
      <c r="Q302" s="677">
        <v>1</v>
      </c>
      <c r="R302" s="661">
        <v>1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32</v>
      </c>
      <c r="B303" s="661" t="s">
        <v>587</v>
      </c>
      <c r="C303" s="661">
        <v>89301321</v>
      </c>
      <c r="D303" s="740" t="s">
        <v>6846</v>
      </c>
      <c r="E303" s="741" t="s">
        <v>4637</v>
      </c>
      <c r="F303" s="661" t="s">
        <v>4612</v>
      </c>
      <c r="G303" s="661" t="s">
        <v>4664</v>
      </c>
      <c r="H303" s="661" t="s">
        <v>2441</v>
      </c>
      <c r="I303" s="661" t="s">
        <v>3042</v>
      </c>
      <c r="J303" s="661" t="s">
        <v>3043</v>
      </c>
      <c r="K303" s="661" t="s">
        <v>4451</v>
      </c>
      <c r="L303" s="662">
        <v>178.27</v>
      </c>
      <c r="M303" s="662">
        <v>356.54</v>
      </c>
      <c r="N303" s="661">
        <v>2</v>
      </c>
      <c r="O303" s="742">
        <v>0.5</v>
      </c>
      <c r="P303" s="662">
        <v>356.54</v>
      </c>
      <c r="Q303" s="677">
        <v>1</v>
      </c>
      <c r="R303" s="661">
        <v>2</v>
      </c>
      <c r="S303" s="677">
        <v>1</v>
      </c>
      <c r="T303" s="742">
        <v>0.5</v>
      </c>
      <c r="U303" s="700">
        <v>1</v>
      </c>
    </row>
    <row r="304" spans="1:21" ht="14.4" customHeight="1" x14ac:dyDescent="0.3">
      <c r="A304" s="660">
        <v>32</v>
      </c>
      <c r="B304" s="661" t="s">
        <v>587</v>
      </c>
      <c r="C304" s="661">
        <v>89301321</v>
      </c>
      <c r="D304" s="740" t="s">
        <v>6846</v>
      </c>
      <c r="E304" s="741" t="s">
        <v>4637</v>
      </c>
      <c r="F304" s="661" t="s">
        <v>4612</v>
      </c>
      <c r="G304" s="661" t="s">
        <v>4664</v>
      </c>
      <c r="H304" s="661" t="s">
        <v>2441</v>
      </c>
      <c r="I304" s="661" t="s">
        <v>3042</v>
      </c>
      <c r="J304" s="661" t="s">
        <v>3043</v>
      </c>
      <c r="K304" s="661" t="s">
        <v>4451</v>
      </c>
      <c r="L304" s="662">
        <v>184.22</v>
      </c>
      <c r="M304" s="662">
        <v>368.44</v>
      </c>
      <c r="N304" s="661">
        <v>2</v>
      </c>
      <c r="O304" s="742">
        <v>1</v>
      </c>
      <c r="P304" s="662">
        <v>184.22</v>
      </c>
      <c r="Q304" s="677">
        <v>0.5</v>
      </c>
      <c r="R304" s="661">
        <v>1</v>
      </c>
      <c r="S304" s="677">
        <v>0.5</v>
      </c>
      <c r="T304" s="742">
        <v>0.5</v>
      </c>
      <c r="U304" s="700">
        <v>0.5</v>
      </c>
    </row>
    <row r="305" spans="1:21" ht="14.4" customHeight="1" x14ac:dyDescent="0.3">
      <c r="A305" s="660">
        <v>32</v>
      </c>
      <c r="B305" s="661" t="s">
        <v>587</v>
      </c>
      <c r="C305" s="661">
        <v>89301321</v>
      </c>
      <c r="D305" s="740" t="s">
        <v>6846</v>
      </c>
      <c r="E305" s="741" t="s">
        <v>4637</v>
      </c>
      <c r="F305" s="661" t="s">
        <v>4612</v>
      </c>
      <c r="G305" s="661" t="s">
        <v>4966</v>
      </c>
      <c r="H305" s="661" t="s">
        <v>588</v>
      </c>
      <c r="I305" s="661" t="s">
        <v>4967</v>
      </c>
      <c r="J305" s="661" t="s">
        <v>4968</v>
      </c>
      <c r="K305" s="661" t="s">
        <v>4969</v>
      </c>
      <c r="L305" s="662">
        <v>75.8</v>
      </c>
      <c r="M305" s="662">
        <v>75.8</v>
      </c>
      <c r="N305" s="661">
        <v>1</v>
      </c>
      <c r="O305" s="742">
        <v>1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32</v>
      </c>
      <c r="B306" s="661" t="s">
        <v>587</v>
      </c>
      <c r="C306" s="661">
        <v>89301321</v>
      </c>
      <c r="D306" s="740" t="s">
        <v>6846</v>
      </c>
      <c r="E306" s="741" t="s">
        <v>4637</v>
      </c>
      <c r="F306" s="661" t="s">
        <v>4612</v>
      </c>
      <c r="G306" s="661" t="s">
        <v>4671</v>
      </c>
      <c r="H306" s="661" t="s">
        <v>2441</v>
      </c>
      <c r="I306" s="661" t="s">
        <v>3132</v>
      </c>
      <c r="J306" s="661" t="s">
        <v>3133</v>
      </c>
      <c r="K306" s="661" t="s">
        <v>4480</v>
      </c>
      <c r="L306" s="662">
        <v>3127.19</v>
      </c>
      <c r="M306" s="662">
        <v>6254.38</v>
      </c>
      <c r="N306" s="661">
        <v>2</v>
      </c>
      <c r="O306" s="742">
        <v>1.5</v>
      </c>
      <c r="P306" s="662">
        <v>6254.38</v>
      </c>
      <c r="Q306" s="677">
        <v>1</v>
      </c>
      <c r="R306" s="661">
        <v>2</v>
      </c>
      <c r="S306" s="677">
        <v>1</v>
      </c>
      <c r="T306" s="742">
        <v>1.5</v>
      </c>
      <c r="U306" s="700">
        <v>1</v>
      </c>
    </row>
    <row r="307" spans="1:21" ht="14.4" customHeight="1" x14ac:dyDescent="0.3">
      <c r="A307" s="660">
        <v>32</v>
      </c>
      <c r="B307" s="661" t="s">
        <v>587</v>
      </c>
      <c r="C307" s="661">
        <v>89301321</v>
      </c>
      <c r="D307" s="740" t="s">
        <v>6846</v>
      </c>
      <c r="E307" s="741" t="s">
        <v>4637</v>
      </c>
      <c r="F307" s="661" t="s">
        <v>4612</v>
      </c>
      <c r="G307" s="661" t="s">
        <v>4671</v>
      </c>
      <c r="H307" s="661" t="s">
        <v>2441</v>
      </c>
      <c r="I307" s="661" t="s">
        <v>4672</v>
      </c>
      <c r="J307" s="661" t="s">
        <v>3133</v>
      </c>
      <c r="K307" s="661" t="s">
        <v>4673</v>
      </c>
      <c r="L307" s="662">
        <v>782.22</v>
      </c>
      <c r="M307" s="662">
        <v>5475.54</v>
      </c>
      <c r="N307" s="661">
        <v>7</v>
      </c>
      <c r="O307" s="742">
        <v>4.5</v>
      </c>
      <c r="P307" s="662">
        <v>3128.88</v>
      </c>
      <c r="Q307" s="677">
        <v>0.5714285714285714</v>
      </c>
      <c r="R307" s="661">
        <v>4</v>
      </c>
      <c r="S307" s="677">
        <v>0.5714285714285714</v>
      </c>
      <c r="T307" s="742">
        <v>2.5</v>
      </c>
      <c r="U307" s="700">
        <v>0.55555555555555558</v>
      </c>
    </row>
    <row r="308" spans="1:21" ht="14.4" customHeight="1" x14ac:dyDescent="0.3">
      <c r="A308" s="660">
        <v>32</v>
      </c>
      <c r="B308" s="661" t="s">
        <v>587</v>
      </c>
      <c r="C308" s="661">
        <v>89301321</v>
      </c>
      <c r="D308" s="740" t="s">
        <v>6846</v>
      </c>
      <c r="E308" s="741" t="s">
        <v>4637</v>
      </c>
      <c r="F308" s="661" t="s">
        <v>4612</v>
      </c>
      <c r="G308" s="661" t="s">
        <v>4813</v>
      </c>
      <c r="H308" s="661" t="s">
        <v>588</v>
      </c>
      <c r="I308" s="661" t="s">
        <v>4925</v>
      </c>
      <c r="J308" s="661" t="s">
        <v>967</v>
      </c>
      <c r="K308" s="661" t="s">
        <v>4926</v>
      </c>
      <c r="L308" s="662">
        <v>102.76</v>
      </c>
      <c r="M308" s="662">
        <v>102.76</v>
      </c>
      <c r="N308" s="661">
        <v>1</v>
      </c>
      <c r="O308" s="742">
        <v>0.5</v>
      </c>
      <c r="P308" s="662">
        <v>102.76</v>
      </c>
      <c r="Q308" s="677">
        <v>1</v>
      </c>
      <c r="R308" s="661">
        <v>1</v>
      </c>
      <c r="S308" s="677">
        <v>1</v>
      </c>
      <c r="T308" s="742">
        <v>0.5</v>
      </c>
      <c r="U308" s="700">
        <v>1</v>
      </c>
    </row>
    <row r="309" spans="1:21" ht="14.4" customHeight="1" x14ac:dyDescent="0.3">
      <c r="A309" s="660">
        <v>32</v>
      </c>
      <c r="B309" s="661" t="s">
        <v>587</v>
      </c>
      <c r="C309" s="661">
        <v>89301321</v>
      </c>
      <c r="D309" s="740" t="s">
        <v>6846</v>
      </c>
      <c r="E309" s="741" t="s">
        <v>4637</v>
      </c>
      <c r="F309" s="661" t="s">
        <v>4612</v>
      </c>
      <c r="G309" s="661" t="s">
        <v>4734</v>
      </c>
      <c r="H309" s="661" t="s">
        <v>2441</v>
      </c>
      <c r="I309" s="661" t="s">
        <v>4970</v>
      </c>
      <c r="J309" s="661" t="s">
        <v>4509</v>
      </c>
      <c r="K309" s="661" t="s">
        <v>4971</v>
      </c>
      <c r="L309" s="662">
        <v>887.05</v>
      </c>
      <c r="M309" s="662">
        <v>887.05</v>
      </c>
      <c r="N309" s="661">
        <v>1</v>
      </c>
      <c r="O309" s="742">
        <v>1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32</v>
      </c>
      <c r="B310" s="661" t="s">
        <v>587</v>
      </c>
      <c r="C310" s="661">
        <v>89301321</v>
      </c>
      <c r="D310" s="740" t="s">
        <v>6846</v>
      </c>
      <c r="E310" s="741" t="s">
        <v>4637</v>
      </c>
      <c r="F310" s="661" t="s">
        <v>4612</v>
      </c>
      <c r="G310" s="661" t="s">
        <v>4676</v>
      </c>
      <c r="H310" s="661" t="s">
        <v>588</v>
      </c>
      <c r="I310" s="661" t="s">
        <v>847</v>
      </c>
      <c r="J310" s="661" t="s">
        <v>848</v>
      </c>
      <c r="K310" s="661" t="s">
        <v>4677</v>
      </c>
      <c r="L310" s="662">
        <v>40.36</v>
      </c>
      <c r="M310" s="662">
        <v>80.72</v>
      </c>
      <c r="N310" s="661">
        <v>2</v>
      </c>
      <c r="O310" s="742">
        <v>0.5</v>
      </c>
      <c r="P310" s="662">
        <v>80.72</v>
      </c>
      <c r="Q310" s="677">
        <v>1</v>
      </c>
      <c r="R310" s="661">
        <v>2</v>
      </c>
      <c r="S310" s="677">
        <v>1</v>
      </c>
      <c r="T310" s="742">
        <v>0.5</v>
      </c>
      <c r="U310" s="700">
        <v>1</v>
      </c>
    </row>
    <row r="311" spans="1:21" ht="14.4" customHeight="1" x14ac:dyDescent="0.3">
      <c r="A311" s="660">
        <v>32</v>
      </c>
      <c r="B311" s="661" t="s">
        <v>587</v>
      </c>
      <c r="C311" s="661">
        <v>89301321</v>
      </c>
      <c r="D311" s="740" t="s">
        <v>6846</v>
      </c>
      <c r="E311" s="741" t="s">
        <v>4637</v>
      </c>
      <c r="F311" s="661" t="s">
        <v>4612</v>
      </c>
      <c r="G311" s="661" t="s">
        <v>4758</v>
      </c>
      <c r="H311" s="661" t="s">
        <v>588</v>
      </c>
      <c r="I311" s="661" t="s">
        <v>4884</v>
      </c>
      <c r="J311" s="661" t="s">
        <v>4759</v>
      </c>
      <c r="K311" s="661" t="s">
        <v>4760</v>
      </c>
      <c r="L311" s="662">
        <v>0</v>
      </c>
      <c r="M311" s="662">
        <v>0</v>
      </c>
      <c r="N311" s="661">
        <v>1</v>
      </c>
      <c r="O311" s="742">
        <v>0.5</v>
      </c>
      <c r="P311" s="662">
        <v>0</v>
      </c>
      <c r="Q311" s="677"/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32</v>
      </c>
      <c r="B312" s="661" t="s">
        <v>587</v>
      </c>
      <c r="C312" s="661">
        <v>89301321</v>
      </c>
      <c r="D312" s="740" t="s">
        <v>6846</v>
      </c>
      <c r="E312" s="741" t="s">
        <v>4637</v>
      </c>
      <c r="F312" s="661" t="s">
        <v>4612</v>
      </c>
      <c r="G312" s="661" t="s">
        <v>4764</v>
      </c>
      <c r="H312" s="661" t="s">
        <v>588</v>
      </c>
      <c r="I312" s="661" t="s">
        <v>1043</v>
      </c>
      <c r="J312" s="661" t="s">
        <v>4765</v>
      </c>
      <c r="K312" s="661" t="s">
        <v>4766</v>
      </c>
      <c r="L312" s="662">
        <v>91.14</v>
      </c>
      <c r="M312" s="662">
        <v>91.14</v>
      </c>
      <c r="N312" s="661">
        <v>1</v>
      </c>
      <c r="O312" s="742">
        <v>1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32</v>
      </c>
      <c r="B313" s="661" t="s">
        <v>587</v>
      </c>
      <c r="C313" s="661">
        <v>89301321</v>
      </c>
      <c r="D313" s="740" t="s">
        <v>6846</v>
      </c>
      <c r="E313" s="741" t="s">
        <v>4637</v>
      </c>
      <c r="F313" s="661" t="s">
        <v>4612</v>
      </c>
      <c r="G313" s="661" t="s">
        <v>4972</v>
      </c>
      <c r="H313" s="661" t="s">
        <v>2441</v>
      </c>
      <c r="I313" s="661" t="s">
        <v>2512</v>
      </c>
      <c r="J313" s="661" t="s">
        <v>2513</v>
      </c>
      <c r="K313" s="661" t="s">
        <v>2514</v>
      </c>
      <c r="L313" s="662">
        <v>0</v>
      </c>
      <c r="M313" s="662">
        <v>0</v>
      </c>
      <c r="N313" s="661">
        <v>1</v>
      </c>
      <c r="O313" s="742">
        <v>0.5</v>
      </c>
      <c r="P313" s="662">
        <v>0</v>
      </c>
      <c r="Q313" s="677"/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32</v>
      </c>
      <c r="B314" s="661" t="s">
        <v>587</v>
      </c>
      <c r="C314" s="661">
        <v>89301321</v>
      </c>
      <c r="D314" s="740" t="s">
        <v>6846</v>
      </c>
      <c r="E314" s="741" t="s">
        <v>4637</v>
      </c>
      <c r="F314" s="661" t="s">
        <v>4612</v>
      </c>
      <c r="G314" s="661" t="s">
        <v>4767</v>
      </c>
      <c r="H314" s="661" t="s">
        <v>588</v>
      </c>
      <c r="I314" s="661" t="s">
        <v>1362</v>
      </c>
      <c r="J314" s="661" t="s">
        <v>4930</v>
      </c>
      <c r="K314" s="661" t="s">
        <v>4931</v>
      </c>
      <c r="L314" s="662">
        <v>108.46</v>
      </c>
      <c r="M314" s="662">
        <v>108.46</v>
      </c>
      <c r="N314" s="661">
        <v>1</v>
      </c>
      <c r="O314" s="742">
        <v>0.5</v>
      </c>
      <c r="P314" s="662">
        <v>108.46</v>
      </c>
      <c r="Q314" s="677">
        <v>1</v>
      </c>
      <c r="R314" s="661">
        <v>1</v>
      </c>
      <c r="S314" s="677">
        <v>1</v>
      </c>
      <c r="T314" s="742">
        <v>0.5</v>
      </c>
      <c r="U314" s="700">
        <v>1</v>
      </c>
    </row>
    <row r="315" spans="1:21" ht="14.4" customHeight="1" x14ac:dyDescent="0.3">
      <c r="A315" s="660">
        <v>32</v>
      </c>
      <c r="B315" s="661" t="s">
        <v>587</v>
      </c>
      <c r="C315" s="661">
        <v>89301321</v>
      </c>
      <c r="D315" s="740" t="s">
        <v>6846</v>
      </c>
      <c r="E315" s="741" t="s">
        <v>4637</v>
      </c>
      <c r="F315" s="661" t="s">
        <v>4612</v>
      </c>
      <c r="G315" s="661" t="s">
        <v>4973</v>
      </c>
      <c r="H315" s="661" t="s">
        <v>588</v>
      </c>
      <c r="I315" s="661" t="s">
        <v>1119</v>
      </c>
      <c r="J315" s="661" t="s">
        <v>793</v>
      </c>
      <c r="K315" s="661" t="s">
        <v>1120</v>
      </c>
      <c r="L315" s="662">
        <v>0</v>
      </c>
      <c r="M315" s="662">
        <v>0</v>
      </c>
      <c r="N315" s="661">
        <v>1</v>
      </c>
      <c r="O315" s="742">
        <v>0.5</v>
      </c>
      <c r="P315" s="662">
        <v>0</v>
      </c>
      <c r="Q315" s="677"/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32</v>
      </c>
      <c r="B316" s="661" t="s">
        <v>587</v>
      </c>
      <c r="C316" s="661">
        <v>89301321</v>
      </c>
      <c r="D316" s="740" t="s">
        <v>6846</v>
      </c>
      <c r="E316" s="741" t="s">
        <v>4637</v>
      </c>
      <c r="F316" s="661" t="s">
        <v>4612</v>
      </c>
      <c r="G316" s="661" t="s">
        <v>4690</v>
      </c>
      <c r="H316" s="661" t="s">
        <v>588</v>
      </c>
      <c r="I316" s="661" t="s">
        <v>851</v>
      </c>
      <c r="J316" s="661" t="s">
        <v>4691</v>
      </c>
      <c r="K316" s="661" t="s">
        <v>4692</v>
      </c>
      <c r="L316" s="662">
        <v>0</v>
      </c>
      <c r="M316" s="662">
        <v>0</v>
      </c>
      <c r="N316" s="661">
        <v>1</v>
      </c>
      <c r="O316" s="742">
        <v>0.5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32</v>
      </c>
      <c r="B317" s="661" t="s">
        <v>587</v>
      </c>
      <c r="C317" s="661">
        <v>89301321</v>
      </c>
      <c r="D317" s="740" t="s">
        <v>6846</v>
      </c>
      <c r="E317" s="741" t="s">
        <v>4637</v>
      </c>
      <c r="F317" s="661" t="s">
        <v>4612</v>
      </c>
      <c r="G317" s="661" t="s">
        <v>4974</v>
      </c>
      <c r="H317" s="661" t="s">
        <v>588</v>
      </c>
      <c r="I317" s="661" t="s">
        <v>1122</v>
      </c>
      <c r="J317" s="661" t="s">
        <v>4975</v>
      </c>
      <c r="K317" s="661" t="s">
        <v>4976</v>
      </c>
      <c r="L317" s="662">
        <v>56.01</v>
      </c>
      <c r="M317" s="662">
        <v>112.02</v>
      </c>
      <c r="N317" s="661">
        <v>2</v>
      </c>
      <c r="O317" s="742">
        <v>0.5</v>
      </c>
      <c r="P317" s="662">
        <v>112.02</v>
      </c>
      <c r="Q317" s="677">
        <v>1</v>
      </c>
      <c r="R317" s="661">
        <v>2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32</v>
      </c>
      <c r="B318" s="661" t="s">
        <v>587</v>
      </c>
      <c r="C318" s="661">
        <v>89301321</v>
      </c>
      <c r="D318" s="740" t="s">
        <v>6846</v>
      </c>
      <c r="E318" s="741" t="s">
        <v>4637</v>
      </c>
      <c r="F318" s="661" t="s">
        <v>4612</v>
      </c>
      <c r="G318" s="661" t="s">
        <v>4693</v>
      </c>
      <c r="H318" s="661" t="s">
        <v>2441</v>
      </c>
      <c r="I318" s="661" t="s">
        <v>2688</v>
      </c>
      <c r="J318" s="661" t="s">
        <v>2479</v>
      </c>
      <c r="K318" s="661" t="s">
        <v>2689</v>
      </c>
      <c r="L318" s="662">
        <v>468.96</v>
      </c>
      <c r="M318" s="662">
        <v>1406.8799999999999</v>
      </c>
      <c r="N318" s="661">
        <v>3</v>
      </c>
      <c r="O318" s="742">
        <v>0.5</v>
      </c>
      <c r="P318" s="662">
        <v>1406.8799999999999</v>
      </c>
      <c r="Q318" s="677">
        <v>1</v>
      </c>
      <c r="R318" s="661">
        <v>3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32</v>
      </c>
      <c r="B319" s="661" t="s">
        <v>587</v>
      </c>
      <c r="C319" s="661">
        <v>89301321</v>
      </c>
      <c r="D319" s="740" t="s">
        <v>6846</v>
      </c>
      <c r="E319" s="741" t="s">
        <v>4637</v>
      </c>
      <c r="F319" s="661" t="s">
        <v>4612</v>
      </c>
      <c r="G319" s="661" t="s">
        <v>4693</v>
      </c>
      <c r="H319" s="661" t="s">
        <v>2441</v>
      </c>
      <c r="I319" s="661" t="s">
        <v>2691</v>
      </c>
      <c r="J319" s="661" t="s">
        <v>2479</v>
      </c>
      <c r="K319" s="661" t="s">
        <v>2692</v>
      </c>
      <c r="L319" s="662">
        <v>625.29</v>
      </c>
      <c r="M319" s="662">
        <v>6878.19</v>
      </c>
      <c r="N319" s="661">
        <v>11</v>
      </c>
      <c r="O319" s="742">
        <v>2</v>
      </c>
      <c r="P319" s="662">
        <v>6878.19</v>
      </c>
      <c r="Q319" s="677">
        <v>1</v>
      </c>
      <c r="R319" s="661">
        <v>11</v>
      </c>
      <c r="S319" s="677">
        <v>1</v>
      </c>
      <c r="T319" s="742">
        <v>2</v>
      </c>
      <c r="U319" s="700">
        <v>1</v>
      </c>
    </row>
    <row r="320" spans="1:21" ht="14.4" customHeight="1" x14ac:dyDescent="0.3">
      <c r="A320" s="660">
        <v>32</v>
      </c>
      <c r="B320" s="661" t="s">
        <v>587</v>
      </c>
      <c r="C320" s="661">
        <v>89301321</v>
      </c>
      <c r="D320" s="740" t="s">
        <v>6846</v>
      </c>
      <c r="E320" s="741" t="s">
        <v>4637</v>
      </c>
      <c r="F320" s="661" t="s">
        <v>4612</v>
      </c>
      <c r="G320" s="661" t="s">
        <v>4693</v>
      </c>
      <c r="H320" s="661" t="s">
        <v>2441</v>
      </c>
      <c r="I320" s="661" t="s">
        <v>2478</v>
      </c>
      <c r="J320" s="661" t="s">
        <v>2479</v>
      </c>
      <c r="K320" s="661" t="s">
        <v>2480</v>
      </c>
      <c r="L320" s="662">
        <v>937.93</v>
      </c>
      <c r="M320" s="662">
        <v>2813.79</v>
      </c>
      <c r="N320" s="661">
        <v>3</v>
      </c>
      <c r="O320" s="742">
        <v>0.5</v>
      </c>
      <c r="P320" s="662">
        <v>2813.79</v>
      </c>
      <c r="Q320" s="677">
        <v>1</v>
      </c>
      <c r="R320" s="661">
        <v>3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32</v>
      </c>
      <c r="B321" s="661" t="s">
        <v>587</v>
      </c>
      <c r="C321" s="661">
        <v>89301321</v>
      </c>
      <c r="D321" s="740" t="s">
        <v>6846</v>
      </c>
      <c r="E321" s="741" t="s">
        <v>4637</v>
      </c>
      <c r="F321" s="661" t="s">
        <v>4612</v>
      </c>
      <c r="G321" s="661" t="s">
        <v>4694</v>
      </c>
      <c r="H321" s="661" t="s">
        <v>2441</v>
      </c>
      <c r="I321" s="661" t="s">
        <v>3057</v>
      </c>
      <c r="J321" s="661" t="s">
        <v>3058</v>
      </c>
      <c r="K321" s="661" t="s">
        <v>4465</v>
      </c>
      <c r="L321" s="662">
        <v>69.86</v>
      </c>
      <c r="M321" s="662">
        <v>978.04</v>
      </c>
      <c r="N321" s="661">
        <v>14</v>
      </c>
      <c r="O321" s="742">
        <v>3.5</v>
      </c>
      <c r="P321" s="662">
        <v>558.88</v>
      </c>
      <c r="Q321" s="677">
        <v>0.5714285714285714</v>
      </c>
      <c r="R321" s="661">
        <v>8</v>
      </c>
      <c r="S321" s="677">
        <v>0.5714285714285714</v>
      </c>
      <c r="T321" s="742">
        <v>2</v>
      </c>
      <c r="U321" s="700">
        <v>0.5714285714285714</v>
      </c>
    </row>
    <row r="322" spans="1:21" ht="14.4" customHeight="1" x14ac:dyDescent="0.3">
      <c r="A322" s="660">
        <v>32</v>
      </c>
      <c r="B322" s="661" t="s">
        <v>587</v>
      </c>
      <c r="C322" s="661">
        <v>89301321</v>
      </c>
      <c r="D322" s="740" t="s">
        <v>6846</v>
      </c>
      <c r="E322" s="741" t="s">
        <v>4637</v>
      </c>
      <c r="F322" s="661" t="s">
        <v>4612</v>
      </c>
      <c r="G322" s="661" t="s">
        <v>4697</v>
      </c>
      <c r="H322" s="661" t="s">
        <v>588</v>
      </c>
      <c r="I322" s="661" t="s">
        <v>4706</v>
      </c>
      <c r="J322" s="661" t="s">
        <v>4707</v>
      </c>
      <c r="K322" s="661" t="s">
        <v>871</v>
      </c>
      <c r="L322" s="662">
        <v>314.89999999999998</v>
      </c>
      <c r="M322" s="662">
        <v>1574.5</v>
      </c>
      <c r="N322" s="661">
        <v>5</v>
      </c>
      <c r="O322" s="742">
        <v>2.5</v>
      </c>
      <c r="P322" s="662">
        <v>1259.5999999999999</v>
      </c>
      <c r="Q322" s="677">
        <v>0.79999999999999993</v>
      </c>
      <c r="R322" s="661">
        <v>4</v>
      </c>
      <c r="S322" s="677">
        <v>0.8</v>
      </c>
      <c r="T322" s="742">
        <v>2</v>
      </c>
      <c r="U322" s="700">
        <v>0.8</v>
      </c>
    </row>
    <row r="323" spans="1:21" ht="14.4" customHeight="1" x14ac:dyDescent="0.3">
      <c r="A323" s="660">
        <v>32</v>
      </c>
      <c r="B323" s="661" t="s">
        <v>587</v>
      </c>
      <c r="C323" s="661">
        <v>89301321</v>
      </c>
      <c r="D323" s="740" t="s">
        <v>6846</v>
      </c>
      <c r="E323" s="741" t="s">
        <v>4637</v>
      </c>
      <c r="F323" s="661" t="s">
        <v>4612</v>
      </c>
      <c r="G323" s="661" t="s">
        <v>4697</v>
      </c>
      <c r="H323" s="661" t="s">
        <v>588</v>
      </c>
      <c r="I323" s="661" t="s">
        <v>870</v>
      </c>
      <c r="J323" s="661" t="s">
        <v>867</v>
      </c>
      <c r="K323" s="661" t="s">
        <v>4698</v>
      </c>
      <c r="L323" s="662">
        <v>314.89999999999998</v>
      </c>
      <c r="M323" s="662">
        <v>629.79999999999995</v>
      </c>
      <c r="N323" s="661">
        <v>2</v>
      </c>
      <c r="O323" s="742">
        <v>1</v>
      </c>
      <c r="P323" s="662">
        <v>314.89999999999998</v>
      </c>
      <c r="Q323" s="677">
        <v>0.5</v>
      </c>
      <c r="R323" s="661">
        <v>1</v>
      </c>
      <c r="S323" s="677">
        <v>0.5</v>
      </c>
      <c r="T323" s="742">
        <v>0.5</v>
      </c>
      <c r="U323" s="700">
        <v>0.5</v>
      </c>
    </row>
    <row r="324" spans="1:21" ht="14.4" customHeight="1" x14ac:dyDescent="0.3">
      <c r="A324" s="660">
        <v>32</v>
      </c>
      <c r="B324" s="661" t="s">
        <v>587</v>
      </c>
      <c r="C324" s="661">
        <v>89301321</v>
      </c>
      <c r="D324" s="740" t="s">
        <v>6846</v>
      </c>
      <c r="E324" s="741" t="s">
        <v>4637</v>
      </c>
      <c r="F324" s="661" t="s">
        <v>4612</v>
      </c>
      <c r="G324" s="661" t="s">
        <v>4778</v>
      </c>
      <c r="H324" s="661" t="s">
        <v>2441</v>
      </c>
      <c r="I324" s="661" t="s">
        <v>4977</v>
      </c>
      <c r="J324" s="661" t="s">
        <v>4978</v>
      </c>
      <c r="K324" s="661" t="s">
        <v>4979</v>
      </c>
      <c r="L324" s="662">
        <v>1019.11</v>
      </c>
      <c r="M324" s="662">
        <v>1019.11</v>
      </c>
      <c r="N324" s="661">
        <v>1</v>
      </c>
      <c r="O324" s="742">
        <v>1</v>
      </c>
      <c r="P324" s="662">
        <v>1019.11</v>
      </c>
      <c r="Q324" s="677">
        <v>1</v>
      </c>
      <c r="R324" s="661">
        <v>1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32</v>
      </c>
      <c r="B325" s="661" t="s">
        <v>587</v>
      </c>
      <c r="C325" s="661">
        <v>89301321</v>
      </c>
      <c r="D325" s="740" t="s">
        <v>6846</v>
      </c>
      <c r="E325" s="741" t="s">
        <v>4637</v>
      </c>
      <c r="F325" s="661" t="s">
        <v>4612</v>
      </c>
      <c r="G325" s="661" t="s">
        <v>4939</v>
      </c>
      <c r="H325" s="661" t="s">
        <v>588</v>
      </c>
      <c r="I325" s="661" t="s">
        <v>1241</v>
      </c>
      <c r="J325" s="661" t="s">
        <v>1224</v>
      </c>
      <c r="K325" s="661" t="s">
        <v>1242</v>
      </c>
      <c r="L325" s="662">
        <v>151.38999999999999</v>
      </c>
      <c r="M325" s="662">
        <v>151.38999999999999</v>
      </c>
      <c r="N325" s="661">
        <v>1</v>
      </c>
      <c r="O325" s="742">
        <v>1</v>
      </c>
      <c r="P325" s="662">
        <v>151.38999999999999</v>
      </c>
      <c r="Q325" s="677">
        <v>1</v>
      </c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32</v>
      </c>
      <c r="B326" s="661" t="s">
        <v>587</v>
      </c>
      <c r="C326" s="661">
        <v>89301321</v>
      </c>
      <c r="D326" s="740" t="s">
        <v>6846</v>
      </c>
      <c r="E326" s="741" t="s">
        <v>4637</v>
      </c>
      <c r="F326" s="661" t="s">
        <v>4612</v>
      </c>
      <c r="G326" s="661" t="s">
        <v>4980</v>
      </c>
      <c r="H326" s="661" t="s">
        <v>2441</v>
      </c>
      <c r="I326" s="661" t="s">
        <v>4981</v>
      </c>
      <c r="J326" s="661" t="s">
        <v>4982</v>
      </c>
      <c r="K326" s="661" t="s">
        <v>2502</v>
      </c>
      <c r="L326" s="662">
        <v>33.090000000000003</v>
      </c>
      <c r="M326" s="662">
        <v>330.90000000000003</v>
      </c>
      <c r="N326" s="661">
        <v>10</v>
      </c>
      <c r="O326" s="742">
        <v>0.5</v>
      </c>
      <c r="P326" s="662">
        <v>330.90000000000003</v>
      </c>
      <c r="Q326" s="677">
        <v>1</v>
      </c>
      <c r="R326" s="661">
        <v>10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32</v>
      </c>
      <c r="B327" s="661" t="s">
        <v>587</v>
      </c>
      <c r="C327" s="661">
        <v>89301321</v>
      </c>
      <c r="D327" s="740" t="s">
        <v>6846</v>
      </c>
      <c r="E327" s="741" t="s">
        <v>4637</v>
      </c>
      <c r="F327" s="661" t="s">
        <v>4612</v>
      </c>
      <c r="G327" s="661" t="s">
        <v>4980</v>
      </c>
      <c r="H327" s="661" t="s">
        <v>2441</v>
      </c>
      <c r="I327" s="661" t="s">
        <v>4983</v>
      </c>
      <c r="J327" s="661" t="s">
        <v>4984</v>
      </c>
      <c r="K327" s="661" t="s">
        <v>2502</v>
      </c>
      <c r="L327" s="662">
        <v>33.090000000000003</v>
      </c>
      <c r="M327" s="662">
        <v>330.90000000000003</v>
      </c>
      <c r="N327" s="661">
        <v>10</v>
      </c>
      <c r="O327" s="742">
        <v>1</v>
      </c>
      <c r="P327" s="662">
        <v>330.90000000000003</v>
      </c>
      <c r="Q327" s="677">
        <v>1</v>
      </c>
      <c r="R327" s="661">
        <v>10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32</v>
      </c>
      <c r="B328" s="661" t="s">
        <v>587</v>
      </c>
      <c r="C328" s="661">
        <v>89301321</v>
      </c>
      <c r="D328" s="740" t="s">
        <v>6846</v>
      </c>
      <c r="E328" s="741" t="s">
        <v>4637</v>
      </c>
      <c r="F328" s="661" t="s">
        <v>4612</v>
      </c>
      <c r="G328" s="661" t="s">
        <v>4708</v>
      </c>
      <c r="H328" s="661" t="s">
        <v>588</v>
      </c>
      <c r="I328" s="661" t="s">
        <v>1519</v>
      </c>
      <c r="J328" s="661" t="s">
        <v>4709</v>
      </c>
      <c r="K328" s="661" t="s">
        <v>4710</v>
      </c>
      <c r="L328" s="662">
        <v>103.62</v>
      </c>
      <c r="M328" s="662">
        <v>103.62</v>
      </c>
      <c r="N328" s="661">
        <v>1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32</v>
      </c>
      <c r="B329" s="661" t="s">
        <v>587</v>
      </c>
      <c r="C329" s="661">
        <v>89301321</v>
      </c>
      <c r="D329" s="740" t="s">
        <v>6846</v>
      </c>
      <c r="E329" s="741" t="s">
        <v>4637</v>
      </c>
      <c r="F329" s="661" t="s">
        <v>4612</v>
      </c>
      <c r="G329" s="661" t="s">
        <v>4828</v>
      </c>
      <c r="H329" s="661" t="s">
        <v>2441</v>
      </c>
      <c r="I329" s="661" t="s">
        <v>3885</v>
      </c>
      <c r="J329" s="661" t="s">
        <v>2636</v>
      </c>
      <c r="K329" s="661" t="s">
        <v>4585</v>
      </c>
      <c r="L329" s="662">
        <v>1344.66</v>
      </c>
      <c r="M329" s="662">
        <v>4033.9800000000005</v>
      </c>
      <c r="N329" s="661">
        <v>3</v>
      </c>
      <c r="O329" s="742">
        <v>1</v>
      </c>
      <c r="P329" s="662">
        <v>4033.9800000000005</v>
      </c>
      <c r="Q329" s="677">
        <v>1</v>
      </c>
      <c r="R329" s="661">
        <v>3</v>
      </c>
      <c r="S329" s="677">
        <v>1</v>
      </c>
      <c r="T329" s="742">
        <v>1</v>
      </c>
      <c r="U329" s="700">
        <v>1</v>
      </c>
    </row>
    <row r="330" spans="1:21" ht="14.4" customHeight="1" x14ac:dyDescent="0.3">
      <c r="A330" s="660">
        <v>32</v>
      </c>
      <c r="B330" s="661" t="s">
        <v>587</v>
      </c>
      <c r="C330" s="661">
        <v>89301321</v>
      </c>
      <c r="D330" s="740" t="s">
        <v>6846</v>
      </c>
      <c r="E330" s="741" t="s">
        <v>4637</v>
      </c>
      <c r="F330" s="661" t="s">
        <v>4612</v>
      </c>
      <c r="G330" s="661" t="s">
        <v>4828</v>
      </c>
      <c r="H330" s="661" t="s">
        <v>2441</v>
      </c>
      <c r="I330" s="661" t="s">
        <v>2720</v>
      </c>
      <c r="J330" s="661" t="s">
        <v>2721</v>
      </c>
      <c r="K330" s="661" t="s">
        <v>4515</v>
      </c>
      <c r="L330" s="662">
        <v>1793.46</v>
      </c>
      <c r="M330" s="662">
        <v>10760.76</v>
      </c>
      <c r="N330" s="661">
        <v>6</v>
      </c>
      <c r="O330" s="742">
        <v>1</v>
      </c>
      <c r="P330" s="662">
        <v>3586.92</v>
      </c>
      <c r="Q330" s="677">
        <v>0.33333333333333331</v>
      </c>
      <c r="R330" s="661">
        <v>2</v>
      </c>
      <c r="S330" s="677">
        <v>0.33333333333333331</v>
      </c>
      <c r="T330" s="742">
        <v>0.5</v>
      </c>
      <c r="U330" s="700">
        <v>0.5</v>
      </c>
    </row>
    <row r="331" spans="1:21" ht="14.4" customHeight="1" x14ac:dyDescent="0.3">
      <c r="A331" s="660">
        <v>32</v>
      </c>
      <c r="B331" s="661" t="s">
        <v>587</v>
      </c>
      <c r="C331" s="661">
        <v>89301321</v>
      </c>
      <c r="D331" s="740" t="s">
        <v>6846</v>
      </c>
      <c r="E331" s="741" t="s">
        <v>4637</v>
      </c>
      <c r="F331" s="661" t="s">
        <v>4612</v>
      </c>
      <c r="G331" s="661" t="s">
        <v>4835</v>
      </c>
      <c r="H331" s="661" t="s">
        <v>588</v>
      </c>
      <c r="I331" s="661" t="s">
        <v>3386</v>
      </c>
      <c r="J331" s="661" t="s">
        <v>1072</v>
      </c>
      <c r="K331" s="661" t="s">
        <v>3387</v>
      </c>
      <c r="L331" s="662">
        <v>330.74</v>
      </c>
      <c r="M331" s="662">
        <v>330.74</v>
      </c>
      <c r="N331" s="661">
        <v>1</v>
      </c>
      <c r="O331" s="742">
        <v>0.5</v>
      </c>
      <c r="P331" s="662">
        <v>330.74</v>
      </c>
      <c r="Q331" s="677">
        <v>1</v>
      </c>
      <c r="R331" s="661">
        <v>1</v>
      </c>
      <c r="S331" s="677">
        <v>1</v>
      </c>
      <c r="T331" s="742">
        <v>0.5</v>
      </c>
      <c r="U331" s="700">
        <v>1</v>
      </c>
    </row>
    <row r="332" spans="1:21" ht="14.4" customHeight="1" x14ac:dyDescent="0.3">
      <c r="A332" s="660">
        <v>32</v>
      </c>
      <c r="B332" s="661" t="s">
        <v>587</v>
      </c>
      <c r="C332" s="661">
        <v>89301321</v>
      </c>
      <c r="D332" s="740" t="s">
        <v>6846</v>
      </c>
      <c r="E332" s="741" t="s">
        <v>4637</v>
      </c>
      <c r="F332" s="661" t="s">
        <v>4612</v>
      </c>
      <c r="G332" s="661" t="s">
        <v>4699</v>
      </c>
      <c r="H332" s="661" t="s">
        <v>588</v>
      </c>
      <c r="I332" s="661" t="s">
        <v>963</v>
      </c>
      <c r="J332" s="661" t="s">
        <v>4700</v>
      </c>
      <c r="K332" s="661" t="s">
        <v>4701</v>
      </c>
      <c r="L332" s="662">
        <v>0</v>
      </c>
      <c r="M332" s="662">
        <v>0</v>
      </c>
      <c r="N332" s="661">
        <v>5</v>
      </c>
      <c r="O332" s="742">
        <v>2</v>
      </c>
      <c r="P332" s="662">
        <v>0</v>
      </c>
      <c r="Q332" s="677"/>
      <c r="R332" s="661">
        <v>2</v>
      </c>
      <c r="S332" s="677">
        <v>0.4</v>
      </c>
      <c r="T332" s="742">
        <v>0.5</v>
      </c>
      <c r="U332" s="700">
        <v>0.25</v>
      </c>
    </row>
    <row r="333" spans="1:21" ht="14.4" customHeight="1" x14ac:dyDescent="0.3">
      <c r="A333" s="660">
        <v>32</v>
      </c>
      <c r="B333" s="661" t="s">
        <v>587</v>
      </c>
      <c r="C333" s="661">
        <v>89301321</v>
      </c>
      <c r="D333" s="740" t="s">
        <v>6846</v>
      </c>
      <c r="E333" s="741" t="s">
        <v>4637</v>
      </c>
      <c r="F333" s="661" t="s">
        <v>4612</v>
      </c>
      <c r="G333" s="661" t="s">
        <v>4786</v>
      </c>
      <c r="H333" s="661" t="s">
        <v>588</v>
      </c>
      <c r="I333" s="661" t="s">
        <v>4985</v>
      </c>
      <c r="J333" s="661" t="s">
        <v>2991</v>
      </c>
      <c r="K333" s="661" t="s">
        <v>4986</v>
      </c>
      <c r="L333" s="662">
        <v>23.46</v>
      </c>
      <c r="M333" s="662">
        <v>23.46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32</v>
      </c>
      <c r="B334" s="661" t="s">
        <v>587</v>
      </c>
      <c r="C334" s="661">
        <v>89301321</v>
      </c>
      <c r="D334" s="740" t="s">
        <v>6846</v>
      </c>
      <c r="E334" s="741" t="s">
        <v>4637</v>
      </c>
      <c r="F334" s="661" t="s">
        <v>4612</v>
      </c>
      <c r="G334" s="661" t="s">
        <v>4987</v>
      </c>
      <c r="H334" s="661" t="s">
        <v>2441</v>
      </c>
      <c r="I334" s="661" t="s">
        <v>4988</v>
      </c>
      <c r="J334" s="661" t="s">
        <v>4989</v>
      </c>
      <c r="K334" s="661" t="s">
        <v>4990</v>
      </c>
      <c r="L334" s="662">
        <v>37.47</v>
      </c>
      <c r="M334" s="662">
        <v>37.47</v>
      </c>
      <c r="N334" s="661">
        <v>1</v>
      </c>
      <c r="O334" s="742">
        <v>0.5</v>
      </c>
      <c r="P334" s="662">
        <v>37.47</v>
      </c>
      <c r="Q334" s="677">
        <v>1</v>
      </c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32</v>
      </c>
      <c r="B335" s="661" t="s">
        <v>587</v>
      </c>
      <c r="C335" s="661">
        <v>89301321</v>
      </c>
      <c r="D335" s="740" t="s">
        <v>6846</v>
      </c>
      <c r="E335" s="741" t="s">
        <v>4637</v>
      </c>
      <c r="F335" s="661" t="s">
        <v>4612</v>
      </c>
      <c r="G335" s="661" t="s">
        <v>4905</v>
      </c>
      <c r="H335" s="661" t="s">
        <v>588</v>
      </c>
      <c r="I335" s="661" t="s">
        <v>4991</v>
      </c>
      <c r="J335" s="661" t="s">
        <v>4992</v>
      </c>
      <c r="K335" s="661" t="s">
        <v>4993</v>
      </c>
      <c r="L335" s="662">
        <v>56.69</v>
      </c>
      <c r="M335" s="662">
        <v>56.69</v>
      </c>
      <c r="N335" s="661">
        <v>1</v>
      </c>
      <c r="O335" s="742">
        <v>0.5</v>
      </c>
      <c r="P335" s="662">
        <v>56.69</v>
      </c>
      <c r="Q335" s="677">
        <v>1</v>
      </c>
      <c r="R335" s="661">
        <v>1</v>
      </c>
      <c r="S335" s="677">
        <v>1</v>
      </c>
      <c r="T335" s="742">
        <v>0.5</v>
      </c>
      <c r="U335" s="700">
        <v>1</v>
      </c>
    </row>
    <row r="336" spans="1:21" ht="14.4" customHeight="1" x14ac:dyDescent="0.3">
      <c r="A336" s="660">
        <v>32</v>
      </c>
      <c r="B336" s="661" t="s">
        <v>587</v>
      </c>
      <c r="C336" s="661">
        <v>89301321</v>
      </c>
      <c r="D336" s="740" t="s">
        <v>6846</v>
      </c>
      <c r="E336" s="741" t="s">
        <v>4637</v>
      </c>
      <c r="F336" s="661" t="s">
        <v>4612</v>
      </c>
      <c r="G336" s="661" t="s">
        <v>4910</v>
      </c>
      <c r="H336" s="661" t="s">
        <v>2441</v>
      </c>
      <c r="I336" s="661" t="s">
        <v>2516</v>
      </c>
      <c r="J336" s="661" t="s">
        <v>2517</v>
      </c>
      <c r="K336" s="661" t="s">
        <v>2378</v>
      </c>
      <c r="L336" s="662">
        <v>147.36000000000001</v>
      </c>
      <c r="M336" s="662">
        <v>884.16000000000008</v>
      </c>
      <c r="N336" s="661">
        <v>6</v>
      </c>
      <c r="O336" s="742">
        <v>1</v>
      </c>
      <c r="P336" s="662">
        <v>442.08000000000004</v>
      </c>
      <c r="Q336" s="677">
        <v>0.5</v>
      </c>
      <c r="R336" s="661">
        <v>3</v>
      </c>
      <c r="S336" s="677">
        <v>0.5</v>
      </c>
      <c r="T336" s="742">
        <v>0.5</v>
      </c>
      <c r="U336" s="700">
        <v>0.5</v>
      </c>
    </row>
    <row r="337" spans="1:21" ht="14.4" customHeight="1" x14ac:dyDescent="0.3">
      <c r="A337" s="660">
        <v>32</v>
      </c>
      <c r="B337" s="661" t="s">
        <v>587</v>
      </c>
      <c r="C337" s="661">
        <v>89301321</v>
      </c>
      <c r="D337" s="740" t="s">
        <v>6846</v>
      </c>
      <c r="E337" s="741" t="s">
        <v>4637</v>
      </c>
      <c r="F337" s="661" t="s">
        <v>4612</v>
      </c>
      <c r="G337" s="661" t="s">
        <v>4794</v>
      </c>
      <c r="H337" s="661" t="s">
        <v>588</v>
      </c>
      <c r="I337" s="661" t="s">
        <v>1823</v>
      </c>
      <c r="J337" s="661" t="s">
        <v>1824</v>
      </c>
      <c r="K337" s="661" t="s">
        <v>4795</v>
      </c>
      <c r="L337" s="662">
        <v>34140.99</v>
      </c>
      <c r="M337" s="662">
        <v>68281.98</v>
      </c>
      <c r="N337" s="661">
        <v>2</v>
      </c>
      <c r="O337" s="742">
        <v>1</v>
      </c>
      <c r="P337" s="662">
        <v>68281.98</v>
      </c>
      <c r="Q337" s="677">
        <v>1</v>
      </c>
      <c r="R337" s="661">
        <v>2</v>
      </c>
      <c r="S337" s="677">
        <v>1</v>
      </c>
      <c r="T337" s="742">
        <v>1</v>
      </c>
      <c r="U337" s="700">
        <v>1</v>
      </c>
    </row>
    <row r="338" spans="1:21" ht="14.4" customHeight="1" x14ac:dyDescent="0.3">
      <c r="A338" s="660">
        <v>32</v>
      </c>
      <c r="B338" s="661" t="s">
        <v>587</v>
      </c>
      <c r="C338" s="661">
        <v>89301321</v>
      </c>
      <c r="D338" s="740" t="s">
        <v>6846</v>
      </c>
      <c r="E338" s="741" t="s">
        <v>4637</v>
      </c>
      <c r="F338" s="661" t="s">
        <v>4612</v>
      </c>
      <c r="G338" s="661" t="s">
        <v>4796</v>
      </c>
      <c r="H338" s="661" t="s">
        <v>588</v>
      </c>
      <c r="I338" s="661" t="s">
        <v>1376</v>
      </c>
      <c r="J338" s="661" t="s">
        <v>1377</v>
      </c>
      <c r="K338" s="661" t="s">
        <v>1378</v>
      </c>
      <c r="L338" s="662">
        <v>286.63</v>
      </c>
      <c r="M338" s="662">
        <v>286.63</v>
      </c>
      <c r="N338" s="661">
        <v>1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32</v>
      </c>
      <c r="B339" s="661" t="s">
        <v>587</v>
      </c>
      <c r="C339" s="661">
        <v>89301321</v>
      </c>
      <c r="D339" s="740" t="s">
        <v>6846</v>
      </c>
      <c r="E339" s="741" t="s">
        <v>4637</v>
      </c>
      <c r="F339" s="661" t="s">
        <v>4612</v>
      </c>
      <c r="G339" s="661" t="s">
        <v>4796</v>
      </c>
      <c r="H339" s="661" t="s">
        <v>588</v>
      </c>
      <c r="I339" s="661" t="s">
        <v>1376</v>
      </c>
      <c r="J339" s="661" t="s">
        <v>1377</v>
      </c>
      <c r="K339" s="661" t="s">
        <v>1378</v>
      </c>
      <c r="L339" s="662">
        <v>284.3</v>
      </c>
      <c r="M339" s="662">
        <v>284.3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32</v>
      </c>
      <c r="B340" s="661" t="s">
        <v>587</v>
      </c>
      <c r="C340" s="661">
        <v>89301321</v>
      </c>
      <c r="D340" s="740" t="s">
        <v>6846</v>
      </c>
      <c r="E340" s="741" t="s">
        <v>4637</v>
      </c>
      <c r="F340" s="661" t="s">
        <v>4613</v>
      </c>
      <c r="G340" s="661" t="s">
        <v>4702</v>
      </c>
      <c r="H340" s="661" t="s">
        <v>588</v>
      </c>
      <c r="I340" s="661" t="s">
        <v>4703</v>
      </c>
      <c r="J340" s="661" t="s">
        <v>4704</v>
      </c>
      <c r="K340" s="661"/>
      <c r="L340" s="662">
        <v>0</v>
      </c>
      <c r="M340" s="662">
        <v>0</v>
      </c>
      <c r="N340" s="661">
        <v>1</v>
      </c>
      <c r="O340" s="742">
        <v>1</v>
      </c>
      <c r="P340" s="662">
        <v>0</v>
      </c>
      <c r="Q340" s="677"/>
      <c r="R340" s="661">
        <v>1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32</v>
      </c>
      <c r="B341" s="661" t="s">
        <v>587</v>
      </c>
      <c r="C341" s="661">
        <v>89301321</v>
      </c>
      <c r="D341" s="740" t="s">
        <v>6846</v>
      </c>
      <c r="E341" s="741" t="s">
        <v>4639</v>
      </c>
      <c r="F341" s="661" t="s">
        <v>4612</v>
      </c>
      <c r="G341" s="661" t="s">
        <v>4708</v>
      </c>
      <c r="H341" s="661" t="s">
        <v>588</v>
      </c>
      <c r="I341" s="661" t="s">
        <v>1519</v>
      </c>
      <c r="J341" s="661" t="s">
        <v>4709</v>
      </c>
      <c r="K341" s="661" t="s">
        <v>4710</v>
      </c>
      <c r="L341" s="662">
        <v>91.52</v>
      </c>
      <c r="M341" s="662">
        <v>183.04</v>
      </c>
      <c r="N341" s="661">
        <v>2</v>
      </c>
      <c r="O341" s="742">
        <v>1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32</v>
      </c>
      <c r="B342" s="661" t="s">
        <v>587</v>
      </c>
      <c r="C342" s="661">
        <v>89301321</v>
      </c>
      <c r="D342" s="740" t="s">
        <v>6846</v>
      </c>
      <c r="E342" s="741" t="s">
        <v>4643</v>
      </c>
      <c r="F342" s="661" t="s">
        <v>4612</v>
      </c>
      <c r="G342" s="661" t="s">
        <v>4994</v>
      </c>
      <c r="H342" s="661" t="s">
        <v>588</v>
      </c>
      <c r="I342" s="661" t="s">
        <v>1295</v>
      </c>
      <c r="J342" s="661" t="s">
        <v>1296</v>
      </c>
      <c r="K342" s="661" t="s">
        <v>1297</v>
      </c>
      <c r="L342" s="662">
        <v>60.92</v>
      </c>
      <c r="M342" s="662">
        <v>60.92</v>
      </c>
      <c r="N342" s="661">
        <v>1</v>
      </c>
      <c r="O342" s="742">
        <v>0.5</v>
      </c>
      <c r="P342" s="662">
        <v>60.92</v>
      </c>
      <c r="Q342" s="677">
        <v>1</v>
      </c>
      <c r="R342" s="661">
        <v>1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32</v>
      </c>
      <c r="B343" s="661" t="s">
        <v>587</v>
      </c>
      <c r="C343" s="661">
        <v>89301321</v>
      </c>
      <c r="D343" s="740" t="s">
        <v>6846</v>
      </c>
      <c r="E343" s="741" t="s">
        <v>4643</v>
      </c>
      <c r="F343" s="661" t="s">
        <v>4612</v>
      </c>
      <c r="G343" s="661" t="s">
        <v>4708</v>
      </c>
      <c r="H343" s="661" t="s">
        <v>588</v>
      </c>
      <c r="I343" s="661" t="s">
        <v>1519</v>
      </c>
      <c r="J343" s="661" t="s">
        <v>4709</v>
      </c>
      <c r="K343" s="661" t="s">
        <v>4710</v>
      </c>
      <c r="L343" s="662">
        <v>103.62</v>
      </c>
      <c r="M343" s="662">
        <v>103.62</v>
      </c>
      <c r="N343" s="661">
        <v>1</v>
      </c>
      <c r="O343" s="742">
        <v>0.5</v>
      </c>
      <c r="P343" s="662">
        <v>103.62</v>
      </c>
      <c r="Q343" s="677">
        <v>1</v>
      </c>
      <c r="R343" s="661">
        <v>1</v>
      </c>
      <c r="S343" s="677">
        <v>1</v>
      </c>
      <c r="T343" s="742">
        <v>0.5</v>
      </c>
      <c r="U343" s="700">
        <v>1</v>
      </c>
    </row>
    <row r="344" spans="1:21" ht="14.4" customHeight="1" x14ac:dyDescent="0.3">
      <c r="A344" s="660">
        <v>32</v>
      </c>
      <c r="B344" s="661" t="s">
        <v>587</v>
      </c>
      <c r="C344" s="661">
        <v>89301321</v>
      </c>
      <c r="D344" s="740" t="s">
        <v>6846</v>
      </c>
      <c r="E344" s="741" t="s">
        <v>4643</v>
      </c>
      <c r="F344" s="661" t="s">
        <v>4612</v>
      </c>
      <c r="G344" s="661" t="s">
        <v>4794</v>
      </c>
      <c r="H344" s="661" t="s">
        <v>588</v>
      </c>
      <c r="I344" s="661" t="s">
        <v>1823</v>
      </c>
      <c r="J344" s="661" t="s">
        <v>1824</v>
      </c>
      <c r="K344" s="661" t="s">
        <v>4795</v>
      </c>
      <c r="L344" s="662">
        <v>34196.480000000003</v>
      </c>
      <c r="M344" s="662">
        <v>34196.480000000003</v>
      </c>
      <c r="N344" s="661">
        <v>1</v>
      </c>
      <c r="O344" s="742">
        <v>1</v>
      </c>
      <c r="P344" s="662">
        <v>34196.480000000003</v>
      </c>
      <c r="Q344" s="677">
        <v>1</v>
      </c>
      <c r="R344" s="661">
        <v>1</v>
      </c>
      <c r="S344" s="677">
        <v>1</v>
      </c>
      <c r="T344" s="742">
        <v>1</v>
      </c>
      <c r="U344" s="700">
        <v>1</v>
      </c>
    </row>
    <row r="345" spans="1:21" ht="14.4" customHeight="1" x14ac:dyDescent="0.3">
      <c r="A345" s="660">
        <v>32</v>
      </c>
      <c r="B345" s="661" t="s">
        <v>587</v>
      </c>
      <c r="C345" s="661">
        <v>89301321</v>
      </c>
      <c r="D345" s="740" t="s">
        <v>6846</v>
      </c>
      <c r="E345" s="741" t="s">
        <v>4646</v>
      </c>
      <c r="F345" s="661" t="s">
        <v>4612</v>
      </c>
      <c r="G345" s="661" t="s">
        <v>4654</v>
      </c>
      <c r="H345" s="661" t="s">
        <v>588</v>
      </c>
      <c r="I345" s="661" t="s">
        <v>1805</v>
      </c>
      <c r="J345" s="661" t="s">
        <v>1806</v>
      </c>
      <c r="K345" s="661" t="s">
        <v>4712</v>
      </c>
      <c r="L345" s="662">
        <v>1354.54</v>
      </c>
      <c r="M345" s="662">
        <v>2709.08</v>
      </c>
      <c r="N345" s="661">
        <v>2</v>
      </c>
      <c r="O345" s="742">
        <v>1.5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32</v>
      </c>
      <c r="B346" s="661" t="s">
        <v>587</v>
      </c>
      <c r="C346" s="661">
        <v>89301321</v>
      </c>
      <c r="D346" s="740" t="s">
        <v>6846</v>
      </c>
      <c r="E346" s="741" t="s">
        <v>4646</v>
      </c>
      <c r="F346" s="661" t="s">
        <v>4612</v>
      </c>
      <c r="G346" s="661" t="s">
        <v>4655</v>
      </c>
      <c r="H346" s="661" t="s">
        <v>588</v>
      </c>
      <c r="I346" s="661" t="s">
        <v>727</v>
      </c>
      <c r="J346" s="661" t="s">
        <v>728</v>
      </c>
      <c r="K346" s="661" t="s">
        <v>4716</v>
      </c>
      <c r="L346" s="662">
        <v>42.42</v>
      </c>
      <c r="M346" s="662">
        <v>84.84</v>
      </c>
      <c r="N346" s="661">
        <v>2</v>
      </c>
      <c r="O346" s="742">
        <v>1.5</v>
      </c>
      <c r="P346" s="662">
        <v>42.42</v>
      </c>
      <c r="Q346" s="677">
        <v>0.5</v>
      </c>
      <c r="R346" s="661">
        <v>1</v>
      </c>
      <c r="S346" s="677">
        <v>0.5</v>
      </c>
      <c r="T346" s="742">
        <v>1</v>
      </c>
      <c r="U346" s="700">
        <v>0.66666666666666663</v>
      </c>
    </row>
    <row r="347" spans="1:21" ht="14.4" customHeight="1" x14ac:dyDescent="0.3">
      <c r="A347" s="660">
        <v>32</v>
      </c>
      <c r="B347" s="661" t="s">
        <v>587</v>
      </c>
      <c r="C347" s="661">
        <v>89301321</v>
      </c>
      <c r="D347" s="740" t="s">
        <v>6846</v>
      </c>
      <c r="E347" s="741" t="s">
        <v>4646</v>
      </c>
      <c r="F347" s="661" t="s">
        <v>4612</v>
      </c>
      <c r="G347" s="661" t="s">
        <v>4655</v>
      </c>
      <c r="H347" s="661" t="s">
        <v>588</v>
      </c>
      <c r="I347" s="661" t="s">
        <v>4717</v>
      </c>
      <c r="J347" s="661" t="s">
        <v>728</v>
      </c>
      <c r="K347" s="661" t="s">
        <v>4718</v>
      </c>
      <c r="L347" s="662">
        <v>285.75</v>
      </c>
      <c r="M347" s="662">
        <v>285.75</v>
      </c>
      <c r="N347" s="661">
        <v>1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32</v>
      </c>
      <c r="B348" s="661" t="s">
        <v>587</v>
      </c>
      <c r="C348" s="661">
        <v>89301321</v>
      </c>
      <c r="D348" s="740" t="s">
        <v>6846</v>
      </c>
      <c r="E348" s="741" t="s">
        <v>4646</v>
      </c>
      <c r="F348" s="661" t="s">
        <v>4612</v>
      </c>
      <c r="G348" s="661" t="s">
        <v>4655</v>
      </c>
      <c r="H348" s="661" t="s">
        <v>588</v>
      </c>
      <c r="I348" s="661" t="s">
        <v>757</v>
      </c>
      <c r="J348" s="661" t="s">
        <v>4656</v>
      </c>
      <c r="K348" s="661" t="s">
        <v>4657</v>
      </c>
      <c r="L348" s="662">
        <v>44.8</v>
      </c>
      <c r="M348" s="662">
        <v>44.8</v>
      </c>
      <c r="N348" s="661">
        <v>1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32</v>
      </c>
      <c r="B349" s="661" t="s">
        <v>587</v>
      </c>
      <c r="C349" s="661">
        <v>89301321</v>
      </c>
      <c r="D349" s="740" t="s">
        <v>6846</v>
      </c>
      <c r="E349" s="741" t="s">
        <v>4646</v>
      </c>
      <c r="F349" s="661" t="s">
        <v>4612</v>
      </c>
      <c r="G349" s="661" t="s">
        <v>4994</v>
      </c>
      <c r="H349" s="661" t="s">
        <v>588</v>
      </c>
      <c r="I349" s="661" t="s">
        <v>4995</v>
      </c>
      <c r="J349" s="661" t="s">
        <v>1296</v>
      </c>
      <c r="K349" s="661" t="s">
        <v>1297</v>
      </c>
      <c r="L349" s="662">
        <v>0</v>
      </c>
      <c r="M349" s="662">
        <v>0</v>
      </c>
      <c r="N349" s="661">
        <v>1</v>
      </c>
      <c r="O349" s="742">
        <v>1</v>
      </c>
      <c r="P349" s="662"/>
      <c r="Q349" s="677"/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32</v>
      </c>
      <c r="B350" s="661" t="s">
        <v>587</v>
      </c>
      <c r="C350" s="661">
        <v>89301321</v>
      </c>
      <c r="D350" s="740" t="s">
        <v>6846</v>
      </c>
      <c r="E350" s="741" t="s">
        <v>4646</v>
      </c>
      <c r="F350" s="661" t="s">
        <v>4612</v>
      </c>
      <c r="G350" s="661" t="s">
        <v>4711</v>
      </c>
      <c r="H350" s="661" t="s">
        <v>588</v>
      </c>
      <c r="I350" s="661" t="s">
        <v>4856</v>
      </c>
      <c r="J350" s="661" t="s">
        <v>4844</v>
      </c>
      <c r="K350" s="661" t="s">
        <v>4444</v>
      </c>
      <c r="L350" s="662">
        <v>156.86000000000001</v>
      </c>
      <c r="M350" s="662">
        <v>156.86000000000001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32</v>
      </c>
      <c r="B351" s="661" t="s">
        <v>587</v>
      </c>
      <c r="C351" s="661">
        <v>89301321</v>
      </c>
      <c r="D351" s="740" t="s">
        <v>6846</v>
      </c>
      <c r="E351" s="741" t="s">
        <v>4646</v>
      </c>
      <c r="F351" s="661" t="s">
        <v>4612</v>
      </c>
      <c r="G351" s="661" t="s">
        <v>4711</v>
      </c>
      <c r="H351" s="661" t="s">
        <v>588</v>
      </c>
      <c r="I351" s="661" t="s">
        <v>2909</v>
      </c>
      <c r="J351" s="661" t="s">
        <v>4443</v>
      </c>
      <c r="K351" s="661" t="s">
        <v>4444</v>
      </c>
      <c r="L351" s="662">
        <v>333.31</v>
      </c>
      <c r="M351" s="662">
        <v>333.31</v>
      </c>
      <c r="N351" s="661">
        <v>1</v>
      </c>
      <c r="O351" s="742">
        <v>0.5</v>
      </c>
      <c r="P351" s="662">
        <v>333.31</v>
      </c>
      <c r="Q351" s="677">
        <v>1</v>
      </c>
      <c r="R351" s="661">
        <v>1</v>
      </c>
      <c r="S351" s="677">
        <v>1</v>
      </c>
      <c r="T351" s="742">
        <v>0.5</v>
      </c>
      <c r="U351" s="700">
        <v>1</v>
      </c>
    </row>
    <row r="352" spans="1:21" ht="14.4" customHeight="1" x14ac:dyDescent="0.3">
      <c r="A352" s="660">
        <v>32</v>
      </c>
      <c r="B352" s="661" t="s">
        <v>587</v>
      </c>
      <c r="C352" s="661">
        <v>89301321</v>
      </c>
      <c r="D352" s="740" t="s">
        <v>6846</v>
      </c>
      <c r="E352" s="741" t="s">
        <v>4646</v>
      </c>
      <c r="F352" s="661" t="s">
        <v>4612</v>
      </c>
      <c r="G352" s="661" t="s">
        <v>4711</v>
      </c>
      <c r="H352" s="661" t="s">
        <v>588</v>
      </c>
      <c r="I352" s="661" t="s">
        <v>2909</v>
      </c>
      <c r="J352" s="661" t="s">
        <v>4443</v>
      </c>
      <c r="K352" s="661" t="s">
        <v>4444</v>
      </c>
      <c r="L352" s="662">
        <v>156.86000000000001</v>
      </c>
      <c r="M352" s="662">
        <v>156.86000000000001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32</v>
      </c>
      <c r="B353" s="661" t="s">
        <v>587</v>
      </c>
      <c r="C353" s="661">
        <v>89301321</v>
      </c>
      <c r="D353" s="740" t="s">
        <v>6846</v>
      </c>
      <c r="E353" s="741" t="s">
        <v>4646</v>
      </c>
      <c r="F353" s="661" t="s">
        <v>4612</v>
      </c>
      <c r="G353" s="661" t="s">
        <v>4664</v>
      </c>
      <c r="H353" s="661" t="s">
        <v>2441</v>
      </c>
      <c r="I353" s="661" t="s">
        <v>3042</v>
      </c>
      <c r="J353" s="661" t="s">
        <v>3043</v>
      </c>
      <c r="K353" s="661" t="s">
        <v>4451</v>
      </c>
      <c r="L353" s="662">
        <v>178.27</v>
      </c>
      <c r="M353" s="662">
        <v>356.54</v>
      </c>
      <c r="N353" s="661">
        <v>2</v>
      </c>
      <c r="O353" s="742">
        <v>1.5</v>
      </c>
      <c r="P353" s="662">
        <v>178.27</v>
      </c>
      <c r="Q353" s="677">
        <v>0.5</v>
      </c>
      <c r="R353" s="661">
        <v>1</v>
      </c>
      <c r="S353" s="677">
        <v>0.5</v>
      </c>
      <c r="T353" s="742">
        <v>0.5</v>
      </c>
      <c r="U353" s="700">
        <v>0.33333333333333331</v>
      </c>
    </row>
    <row r="354" spans="1:21" ht="14.4" customHeight="1" x14ac:dyDescent="0.3">
      <c r="A354" s="660">
        <v>32</v>
      </c>
      <c r="B354" s="661" t="s">
        <v>587</v>
      </c>
      <c r="C354" s="661">
        <v>89301321</v>
      </c>
      <c r="D354" s="740" t="s">
        <v>6846</v>
      </c>
      <c r="E354" s="741" t="s">
        <v>4646</v>
      </c>
      <c r="F354" s="661" t="s">
        <v>4612</v>
      </c>
      <c r="G354" s="661" t="s">
        <v>4664</v>
      </c>
      <c r="H354" s="661" t="s">
        <v>2441</v>
      </c>
      <c r="I354" s="661" t="s">
        <v>3042</v>
      </c>
      <c r="J354" s="661" t="s">
        <v>3043</v>
      </c>
      <c r="K354" s="661" t="s">
        <v>4451</v>
      </c>
      <c r="L354" s="662">
        <v>184.22</v>
      </c>
      <c r="M354" s="662">
        <v>1473.76</v>
      </c>
      <c r="N354" s="661">
        <v>8</v>
      </c>
      <c r="O354" s="742">
        <v>3.5</v>
      </c>
      <c r="P354" s="662">
        <v>1105.32</v>
      </c>
      <c r="Q354" s="677">
        <v>0.75</v>
      </c>
      <c r="R354" s="661">
        <v>6</v>
      </c>
      <c r="S354" s="677">
        <v>0.75</v>
      </c>
      <c r="T354" s="742">
        <v>3</v>
      </c>
      <c r="U354" s="700">
        <v>0.8571428571428571</v>
      </c>
    </row>
    <row r="355" spans="1:21" ht="14.4" customHeight="1" x14ac:dyDescent="0.3">
      <c r="A355" s="660">
        <v>32</v>
      </c>
      <c r="B355" s="661" t="s">
        <v>587</v>
      </c>
      <c r="C355" s="661">
        <v>89301321</v>
      </c>
      <c r="D355" s="740" t="s">
        <v>6846</v>
      </c>
      <c r="E355" s="741" t="s">
        <v>4646</v>
      </c>
      <c r="F355" s="661" t="s">
        <v>4612</v>
      </c>
      <c r="G355" s="661" t="s">
        <v>4665</v>
      </c>
      <c r="H355" s="661" t="s">
        <v>2441</v>
      </c>
      <c r="I355" s="661" t="s">
        <v>2568</v>
      </c>
      <c r="J355" s="661" t="s">
        <v>2453</v>
      </c>
      <c r="K355" s="661" t="s">
        <v>1229</v>
      </c>
      <c r="L355" s="662">
        <v>137.74</v>
      </c>
      <c r="M355" s="662">
        <v>137.74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32</v>
      </c>
      <c r="B356" s="661" t="s">
        <v>587</v>
      </c>
      <c r="C356" s="661">
        <v>89301321</v>
      </c>
      <c r="D356" s="740" t="s">
        <v>6846</v>
      </c>
      <c r="E356" s="741" t="s">
        <v>4646</v>
      </c>
      <c r="F356" s="661" t="s">
        <v>4612</v>
      </c>
      <c r="G356" s="661" t="s">
        <v>4726</v>
      </c>
      <c r="H356" s="661" t="s">
        <v>2441</v>
      </c>
      <c r="I356" s="661" t="s">
        <v>3046</v>
      </c>
      <c r="J356" s="661" t="s">
        <v>3047</v>
      </c>
      <c r="K356" s="661" t="s">
        <v>4451</v>
      </c>
      <c r="L356" s="662">
        <v>69.86</v>
      </c>
      <c r="M356" s="662">
        <v>279.44</v>
      </c>
      <c r="N356" s="661">
        <v>4</v>
      </c>
      <c r="O356" s="742">
        <v>1.5</v>
      </c>
      <c r="P356" s="662">
        <v>279.44</v>
      </c>
      <c r="Q356" s="677">
        <v>1</v>
      </c>
      <c r="R356" s="661">
        <v>4</v>
      </c>
      <c r="S356" s="677">
        <v>1</v>
      </c>
      <c r="T356" s="742">
        <v>1.5</v>
      </c>
      <c r="U356" s="700">
        <v>1</v>
      </c>
    </row>
    <row r="357" spans="1:21" ht="14.4" customHeight="1" x14ac:dyDescent="0.3">
      <c r="A357" s="660">
        <v>32</v>
      </c>
      <c r="B357" s="661" t="s">
        <v>587</v>
      </c>
      <c r="C357" s="661">
        <v>89301321</v>
      </c>
      <c r="D357" s="740" t="s">
        <v>6846</v>
      </c>
      <c r="E357" s="741" t="s">
        <v>4646</v>
      </c>
      <c r="F357" s="661" t="s">
        <v>4612</v>
      </c>
      <c r="G357" s="661" t="s">
        <v>4728</v>
      </c>
      <c r="H357" s="661" t="s">
        <v>588</v>
      </c>
      <c r="I357" s="661" t="s">
        <v>2278</v>
      </c>
      <c r="J357" s="661" t="s">
        <v>4996</v>
      </c>
      <c r="K357" s="661" t="s">
        <v>4997</v>
      </c>
      <c r="L357" s="662">
        <v>2025.92</v>
      </c>
      <c r="M357" s="662">
        <v>2025.92</v>
      </c>
      <c r="N357" s="661">
        <v>1</v>
      </c>
      <c r="O357" s="742">
        <v>0.5</v>
      </c>
      <c r="P357" s="662">
        <v>2025.92</v>
      </c>
      <c r="Q357" s="677">
        <v>1</v>
      </c>
      <c r="R357" s="661">
        <v>1</v>
      </c>
      <c r="S357" s="677">
        <v>1</v>
      </c>
      <c r="T357" s="742">
        <v>0.5</v>
      </c>
      <c r="U357" s="700">
        <v>1</v>
      </c>
    </row>
    <row r="358" spans="1:21" ht="14.4" customHeight="1" x14ac:dyDescent="0.3">
      <c r="A358" s="660">
        <v>32</v>
      </c>
      <c r="B358" s="661" t="s">
        <v>587</v>
      </c>
      <c r="C358" s="661">
        <v>89301321</v>
      </c>
      <c r="D358" s="740" t="s">
        <v>6846</v>
      </c>
      <c r="E358" s="741" t="s">
        <v>4646</v>
      </c>
      <c r="F358" s="661" t="s">
        <v>4612</v>
      </c>
      <c r="G358" s="661" t="s">
        <v>4671</v>
      </c>
      <c r="H358" s="661" t="s">
        <v>2441</v>
      </c>
      <c r="I358" s="661" t="s">
        <v>3132</v>
      </c>
      <c r="J358" s="661" t="s">
        <v>3133</v>
      </c>
      <c r="K358" s="661" t="s">
        <v>4480</v>
      </c>
      <c r="L358" s="662">
        <v>3127.19</v>
      </c>
      <c r="M358" s="662">
        <v>18763.14</v>
      </c>
      <c r="N358" s="661">
        <v>6</v>
      </c>
      <c r="O358" s="742">
        <v>3.5</v>
      </c>
      <c r="P358" s="662">
        <v>15635.95</v>
      </c>
      <c r="Q358" s="677">
        <v>0.83333333333333337</v>
      </c>
      <c r="R358" s="661">
        <v>5</v>
      </c>
      <c r="S358" s="677">
        <v>0.83333333333333337</v>
      </c>
      <c r="T358" s="742">
        <v>3</v>
      </c>
      <c r="U358" s="700">
        <v>0.8571428571428571</v>
      </c>
    </row>
    <row r="359" spans="1:21" ht="14.4" customHeight="1" x14ac:dyDescent="0.3">
      <c r="A359" s="660">
        <v>32</v>
      </c>
      <c r="B359" s="661" t="s">
        <v>587</v>
      </c>
      <c r="C359" s="661">
        <v>89301321</v>
      </c>
      <c r="D359" s="740" t="s">
        <v>6846</v>
      </c>
      <c r="E359" s="741" t="s">
        <v>4646</v>
      </c>
      <c r="F359" s="661" t="s">
        <v>4612</v>
      </c>
      <c r="G359" s="661" t="s">
        <v>4671</v>
      </c>
      <c r="H359" s="661" t="s">
        <v>2441</v>
      </c>
      <c r="I359" s="661" t="s">
        <v>4672</v>
      </c>
      <c r="J359" s="661" t="s">
        <v>3133</v>
      </c>
      <c r="K359" s="661" t="s">
        <v>4673</v>
      </c>
      <c r="L359" s="662">
        <v>782.22</v>
      </c>
      <c r="M359" s="662">
        <v>3911.1</v>
      </c>
      <c r="N359" s="661">
        <v>5</v>
      </c>
      <c r="O359" s="742">
        <v>2.5</v>
      </c>
      <c r="P359" s="662">
        <v>2346.66</v>
      </c>
      <c r="Q359" s="677">
        <v>0.6</v>
      </c>
      <c r="R359" s="661">
        <v>3</v>
      </c>
      <c r="S359" s="677">
        <v>0.6</v>
      </c>
      <c r="T359" s="742">
        <v>1.5</v>
      </c>
      <c r="U359" s="700">
        <v>0.6</v>
      </c>
    </row>
    <row r="360" spans="1:21" ht="14.4" customHeight="1" x14ac:dyDescent="0.3">
      <c r="A360" s="660">
        <v>32</v>
      </c>
      <c r="B360" s="661" t="s">
        <v>587</v>
      </c>
      <c r="C360" s="661">
        <v>89301321</v>
      </c>
      <c r="D360" s="740" t="s">
        <v>6846</v>
      </c>
      <c r="E360" s="741" t="s">
        <v>4646</v>
      </c>
      <c r="F360" s="661" t="s">
        <v>4612</v>
      </c>
      <c r="G360" s="661" t="s">
        <v>4813</v>
      </c>
      <c r="H360" s="661" t="s">
        <v>588</v>
      </c>
      <c r="I360" s="661" t="s">
        <v>4877</v>
      </c>
      <c r="J360" s="661" t="s">
        <v>4814</v>
      </c>
      <c r="K360" s="661" t="s">
        <v>4878</v>
      </c>
      <c r="L360" s="662">
        <v>0</v>
      </c>
      <c r="M360" s="662">
        <v>0</v>
      </c>
      <c r="N360" s="661">
        <v>1</v>
      </c>
      <c r="O360" s="742">
        <v>0.5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32</v>
      </c>
      <c r="B361" s="661" t="s">
        <v>587</v>
      </c>
      <c r="C361" s="661">
        <v>89301321</v>
      </c>
      <c r="D361" s="740" t="s">
        <v>6846</v>
      </c>
      <c r="E361" s="741" t="s">
        <v>4646</v>
      </c>
      <c r="F361" s="661" t="s">
        <v>4612</v>
      </c>
      <c r="G361" s="661" t="s">
        <v>4674</v>
      </c>
      <c r="H361" s="661" t="s">
        <v>588</v>
      </c>
      <c r="I361" s="661" t="s">
        <v>1035</v>
      </c>
      <c r="J361" s="661" t="s">
        <v>1036</v>
      </c>
      <c r="K361" s="661" t="s">
        <v>4675</v>
      </c>
      <c r="L361" s="662">
        <v>163.9</v>
      </c>
      <c r="M361" s="662">
        <v>163.9</v>
      </c>
      <c r="N361" s="661">
        <v>1</v>
      </c>
      <c r="O361" s="742">
        <v>0.5</v>
      </c>
      <c r="P361" s="662">
        <v>163.9</v>
      </c>
      <c r="Q361" s="677">
        <v>1</v>
      </c>
      <c r="R361" s="661">
        <v>1</v>
      </c>
      <c r="S361" s="677">
        <v>1</v>
      </c>
      <c r="T361" s="742">
        <v>0.5</v>
      </c>
      <c r="U361" s="700">
        <v>1</v>
      </c>
    </row>
    <row r="362" spans="1:21" ht="14.4" customHeight="1" x14ac:dyDescent="0.3">
      <c r="A362" s="660">
        <v>32</v>
      </c>
      <c r="B362" s="661" t="s">
        <v>587</v>
      </c>
      <c r="C362" s="661">
        <v>89301321</v>
      </c>
      <c r="D362" s="740" t="s">
        <v>6846</v>
      </c>
      <c r="E362" s="741" t="s">
        <v>4646</v>
      </c>
      <c r="F362" s="661" t="s">
        <v>4612</v>
      </c>
      <c r="G362" s="661" t="s">
        <v>4676</v>
      </c>
      <c r="H362" s="661" t="s">
        <v>588</v>
      </c>
      <c r="I362" s="661" t="s">
        <v>4998</v>
      </c>
      <c r="J362" s="661" t="s">
        <v>848</v>
      </c>
      <c r="K362" s="661" t="s">
        <v>2762</v>
      </c>
      <c r="L362" s="662">
        <v>0</v>
      </c>
      <c r="M362" s="662">
        <v>0</v>
      </c>
      <c r="N362" s="661">
        <v>1</v>
      </c>
      <c r="O362" s="742">
        <v>0.5</v>
      </c>
      <c r="P362" s="662">
        <v>0</v>
      </c>
      <c r="Q362" s="677"/>
      <c r="R362" s="661">
        <v>1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32</v>
      </c>
      <c r="B363" s="661" t="s">
        <v>587</v>
      </c>
      <c r="C363" s="661">
        <v>89301321</v>
      </c>
      <c r="D363" s="740" t="s">
        <v>6846</v>
      </c>
      <c r="E363" s="741" t="s">
        <v>4646</v>
      </c>
      <c r="F363" s="661" t="s">
        <v>4612</v>
      </c>
      <c r="G363" s="661" t="s">
        <v>4750</v>
      </c>
      <c r="H363" s="661" t="s">
        <v>588</v>
      </c>
      <c r="I363" s="661" t="s">
        <v>4751</v>
      </c>
      <c r="J363" s="661" t="s">
        <v>3126</v>
      </c>
      <c r="K363" s="661" t="s">
        <v>3914</v>
      </c>
      <c r="L363" s="662">
        <v>0</v>
      </c>
      <c r="M363" s="662">
        <v>0</v>
      </c>
      <c r="N363" s="661">
        <v>1</v>
      </c>
      <c r="O363" s="742">
        <v>0.5</v>
      </c>
      <c r="P363" s="662">
        <v>0</v>
      </c>
      <c r="Q363" s="677"/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32</v>
      </c>
      <c r="B364" s="661" t="s">
        <v>587</v>
      </c>
      <c r="C364" s="661">
        <v>89301321</v>
      </c>
      <c r="D364" s="740" t="s">
        <v>6846</v>
      </c>
      <c r="E364" s="741" t="s">
        <v>4646</v>
      </c>
      <c r="F364" s="661" t="s">
        <v>4612</v>
      </c>
      <c r="G364" s="661" t="s">
        <v>4999</v>
      </c>
      <c r="H364" s="661" t="s">
        <v>588</v>
      </c>
      <c r="I364" s="661" t="s">
        <v>2895</v>
      </c>
      <c r="J364" s="661" t="s">
        <v>2896</v>
      </c>
      <c r="K364" s="661" t="s">
        <v>5000</v>
      </c>
      <c r="L364" s="662">
        <v>50.27</v>
      </c>
      <c r="M364" s="662">
        <v>50.27</v>
      </c>
      <c r="N364" s="661">
        <v>1</v>
      </c>
      <c r="O364" s="742">
        <v>1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32</v>
      </c>
      <c r="B365" s="661" t="s">
        <v>587</v>
      </c>
      <c r="C365" s="661">
        <v>89301321</v>
      </c>
      <c r="D365" s="740" t="s">
        <v>6846</v>
      </c>
      <c r="E365" s="741" t="s">
        <v>4646</v>
      </c>
      <c r="F365" s="661" t="s">
        <v>4612</v>
      </c>
      <c r="G365" s="661" t="s">
        <v>4681</v>
      </c>
      <c r="H365" s="661" t="s">
        <v>2441</v>
      </c>
      <c r="I365" s="661" t="s">
        <v>3069</v>
      </c>
      <c r="J365" s="661" t="s">
        <v>3070</v>
      </c>
      <c r="K365" s="661" t="s">
        <v>3071</v>
      </c>
      <c r="L365" s="662">
        <v>154.01</v>
      </c>
      <c r="M365" s="662">
        <v>770.05</v>
      </c>
      <c r="N365" s="661">
        <v>5</v>
      </c>
      <c r="O365" s="742">
        <v>1</v>
      </c>
      <c r="P365" s="662">
        <v>770.05</v>
      </c>
      <c r="Q365" s="677">
        <v>1</v>
      </c>
      <c r="R365" s="661">
        <v>5</v>
      </c>
      <c r="S365" s="677">
        <v>1</v>
      </c>
      <c r="T365" s="742">
        <v>1</v>
      </c>
      <c r="U365" s="700">
        <v>1</v>
      </c>
    </row>
    <row r="366" spans="1:21" ht="14.4" customHeight="1" x14ac:dyDescent="0.3">
      <c r="A366" s="660">
        <v>32</v>
      </c>
      <c r="B366" s="661" t="s">
        <v>587</v>
      </c>
      <c r="C366" s="661">
        <v>89301321</v>
      </c>
      <c r="D366" s="740" t="s">
        <v>6846</v>
      </c>
      <c r="E366" s="741" t="s">
        <v>4646</v>
      </c>
      <c r="F366" s="661" t="s">
        <v>4612</v>
      </c>
      <c r="G366" s="661" t="s">
        <v>5001</v>
      </c>
      <c r="H366" s="661" t="s">
        <v>588</v>
      </c>
      <c r="I366" s="661" t="s">
        <v>704</v>
      </c>
      <c r="J366" s="661" t="s">
        <v>5002</v>
      </c>
      <c r="K366" s="661" t="s">
        <v>5003</v>
      </c>
      <c r="L366" s="662">
        <v>41.83</v>
      </c>
      <c r="M366" s="662">
        <v>41.83</v>
      </c>
      <c r="N366" s="661">
        <v>1</v>
      </c>
      <c r="O366" s="742">
        <v>1</v>
      </c>
      <c r="P366" s="662">
        <v>41.83</v>
      </c>
      <c r="Q366" s="677">
        <v>1</v>
      </c>
      <c r="R366" s="661">
        <v>1</v>
      </c>
      <c r="S366" s="677">
        <v>1</v>
      </c>
      <c r="T366" s="742">
        <v>1</v>
      </c>
      <c r="U366" s="700">
        <v>1</v>
      </c>
    </row>
    <row r="367" spans="1:21" ht="14.4" customHeight="1" x14ac:dyDescent="0.3">
      <c r="A367" s="660">
        <v>32</v>
      </c>
      <c r="B367" s="661" t="s">
        <v>587</v>
      </c>
      <c r="C367" s="661">
        <v>89301321</v>
      </c>
      <c r="D367" s="740" t="s">
        <v>6846</v>
      </c>
      <c r="E367" s="741" t="s">
        <v>4646</v>
      </c>
      <c r="F367" s="661" t="s">
        <v>4612</v>
      </c>
      <c r="G367" s="661" t="s">
        <v>4764</v>
      </c>
      <c r="H367" s="661" t="s">
        <v>588</v>
      </c>
      <c r="I367" s="661" t="s">
        <v>1043</v>
      </c>
      <c r="J367" s="661" t="s">
        <v>4765</v>
      </c>
      <c r="K367" s="661" t="s">
        <v>4766</v>
      </c>
      <c r="L367" s="662">
        <v>91.14</v>
      </c>
      <c r="M367" s="662">
        <v>273.42</v>
      </c>
      <c r="N367" s="661">
        <v>3</v>
      </c>
      <c r="O367" s="742">
        <v>2.5</v>
      </c>
      <c r="P367" s="662">
        <v>91.14</v>
      </c>
      <c r="Q367" s="677">
        <v>0.33333333333333331</v>
      </c>
      <c r="R367" s="661">
        <v>1</v>
      </c>
      <c r="S367" s="677">
        <v>0.33333333333333331</v>
      </c>
      <c r="T367" s="742">
        <v>0.5</v>
      </c>
      <c r="U367" s="700">
        <v>0.2</v>
      </c>
    </row>
    <row r="368" spans="1:21" ht="14.4" customHeight="1" x14ac:dyDescent="0.3">
      <c r="A368" s="660">
        <v>32</v>
      </c>
      <c r="B368" s="661" t="s">
        <v>587</v>
      </c>
      <c r="C368" s="661">
        <v>89301321</v>
      </c>
      <c r="D368" s="740" t="s">
        <v>6846</v>
      </c>
      <c r="E368" s="741" t="s">
        <v>4646</v>
      </c>
      <c r="F368" s="661" t="s">
        <v>4612</v>
      </c>
      <c r="G368" s="661" t="s">
        <v>4885</v>
      </c>
      <c r="H368" s="661" t="s">
        <v>588</v>
      </c>
      <c r="I368" s="661" t="s">
        <v>815</v>
      </c>
      <c r="J368" s="661" t="s">
        <v>816</v>
      </c>
      <c r="K368" s="661" t="s">
        <v>4180</v>
      </c>
      <c r="L368" s="662">
        <v>709.97</v>
      </c>
      <c r="M368" s="662">
        <v>709.97</v>
      </c>
      <c r="N368" s="661">
        <v>1</v>
      </c>
      <c r="O368" s="742">
        <v>0.5</v>
      </c>
      <c r="P368" s="662">
        <v>709.97</v>
      </c>
      <c r="Q368" s="677">
        <v>1</v>
      </c>
      <c r="R368" s="661">
        <v>1</v>
      </c>
      <c r="S368" s="677">
        <v>1</v>
      </c>
      <c r="T368" s="742">
        <v>0.5</v>
      </c>
      <c r="U368" s="700">
        <v>1</v>
      </c>
    </row>
    <row r="369" spans="1:21" ht="14.4" customHeight="1" x14ac:dyDescent="0.3">
      <c r="A369" s="660">
        <v>32</v>
      </c>
      <c r="B369" s="661" t="s">
        <v>587</v>
      </c>
      <c r="C369" s="661">
        <v>89301321</v>
      </c>
      <c r="D369" s="740" t="s">
        <v>6846</v>
      </c>
      <c r="E369" s="741" t="s">
        <v>4646</v>
      </c>
      <c r="F369" s="661" t="s">
        <v>4612</v>
      </c>
      <c r="G369" s="661" t="s">
        <v>5004</v>
      </c>
      <c r="H369" s="661" t="s">
        <v>588</v>
      </c>
      <c r="I369" s="661" t="s">
        <v>5005</v>
      </c>
      <c r="J369" s="661" t="s">
        <v>2126</v>
      </c>
      <c r="K369" s="661" t="s">
        <v>2127</v>
      </c>
      <c r="L369" s="662">
        <v>1172.22</v>
      </c>
      <c r="M369" s="662">
        <v>2344.44</v>
      </c>
      <c r="N369" s="661">
        <v>2</v>
      </c>
      <c r="O369" s="742">
        <v>1</v>
      </c>
      <c r="P369" s="662">
        <v>2344.44</v>
      </c>
      <c r="Q369" s="677">
        <v>1</v>
      </c>
      <c r="R369" s="661">
        <v>2</v>
      </c>
      <c r="S369" s="677">
        <v>1</v>
      </c>
      <c r="T369" s="742">
        <v>1</v>
      </c>
      <c r="U369" s="700">
        <v>1</v>
      </c>
    </row>
    <row r="370" spans="1:21" ht="14.4" customHeight="1" x14ac:dyDescent="0.3">
      <c r="A370" s="660">
        <v>32</v>
      </c>
      <c r="B370" s="661" t="s">
        <v>587</v>
      </c>
      <c r="C370" s="661">
        <v>89301321</v>
      </c>
      <c r="D370" s="740" t="s">
        <v>6846</v>
      </c>
      <c r="E370" s="741" t="s">
        <v>4646</v>
      </c>
      <c r="F370" s="661" t="s">
        <v>4612</v>
      </c>
      <c r="G370" s="661" t="s">
        <v>4693</v>
      </c>
      <c r="H370" s="661" t="s">
        <v>2441</v>
      </c>
      <c r="I370" s="661" t="s">
        <v>2691</v>
      </c>
      <c r="J370" s="661" t="s">
        <v>2479</v>
      </c>
      <c r="K370" s="661" t="s">
        <v>2692</v>
      </c>
      <c r="L370" s="662">
        <v>625.29</v>
      </c>
      <c r="M370" s="662">
        <v>3751.74</v>
      </c>
      <c r="N370" s="661">
        <v>6</v>
      </c>
      <c r="O370" s="742">
        <v>1.5</v>
      </c>
      <c r="P370" s="662">
        <v>3751.74</v>
      </c>
      <c r="Q370" s="677">
        <v>1</v>
      </c>
      <c r="R370" s="661">
        <v>6</v>
      </c>
      <c r="S370" s="677">
        <v>1</v>
      </c>
      <c r="T370" s="742">
        <v>1.5</v>
      </c>
      <c r="U370" s="700">
        <v>1</v>
      </c>
    </row>
    <row r="371" spans="1:21" ht="14.4" customHeight="1" x14ac:dyDescent="0.3">
      <c r="A371" s="660">
        <v>32</v>
      </c>
      <c r="B371" s="661" t="s">
        <v>587</v>
      </c>
      <c r="C371" s="661">
        <v>89301321</v>
      </c>
      <c r="D371" s="740" t="s">
        <v>6846</v>
      </c>
      <c r="E371" s="741" t="s">
        <v>4646</v>
      </c>
      <c r="F371" s="661" t="s">
        <v>4612</v>
      </c>
      <c r="G371" s="661" t="s">
        <v>4693</v>
      </c>
      <c r="H371" s="661" t="s">
        <v>2441</v>
      </c>
      <c r="I371" s="661" t="s">
        <v>4156</v>
      </c>
      <c r="J371" s="661" t="s">
        <v>2562</v>
      </c>
      <c r="K371" s="661" t="s">
        <v>2480</v>
      </c>
      <c r="L371" s="662">
        <v>1749.69</v>
      </c>
      <c r="M371" s="662">
        <v>5249.07</v>
      </c>
      <c r="N371" s="661">
        <v>3</v>
      </c>
      <c r="O371" s="742">
        <v>1</v>
      </c>
      <c r="P371" s="662">
        <v>1749.69</v>
      </c>
      <c r="Q371" s="677">
        <v>0.33333333333333337</v>
      </c>
      <c r="R371" s="661">
        <v>1</v>
      </c>
      <c r="S371" s="677">
        <v>0.33333333333333331</v>
      </c>
      <c r="T371" s="742">
        <v>0.5</v>
      </c>
      <c r="U371" s="700">
        <v>0.5</v>
      </c>
    </row>
    <row r="372" spans="1:21" ht="14.4" customHeight="1" x14ac:dyDescent="0.3">
      <c r="A372" s="660">
        <v>32</v>
      </c>
      <c r="B372" s="661" t="s">
        <v>587</v>
      </c>
      <c r="C372" s="661">
        <v>89301321</v>
      </c>
      <c r="D372" s="740" t="s">
        <v>6846</v>
      </c>
      <c r="E372" s="741" t="s">
        <v>4646</v>
      </c>
      <c r="F372" s="661" t="s">
        <v>4612</v>
      </c>
      <c r="G372" s="661" t="s">
        <v>4693</v>
      </c>
      <c r="H372" s="661" t="s">
        <v>2441</v>
      </c>
      <c r="I372" s="661" t="s">
        <v>2561</v>
      </c>
      <c r="J372" s="661" t="s">
        <v>2562</v>
      </c>
      <c r="K372" s="661" t="s">
        <v>2483</v>
      </c>
      <c r="L372" s="662">
        <v>2332.92</v>
      </c>
      <c r="M372" s="662">
        <v>4665.84</v>
      </c>
      <c r="N372" s="661">
        <v>2</v>
      </c>
      <c r="O372" s="742">
        <v>1</v>
      </c>
      <c r="P372" s="662">
        <v>4665.84</v>
      </c>
      <c r="Q372" s="677">
        <v>1</v>
      </c>
      <c r="R372" s="661">
        <v>2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32</v>
      </c>
      <c r="B373" s="661" t="s">
        <v>587</v>
      </c>
      <c r="C373" s="661">
        <v>89301321</v>
      </c>
      <c r="D373" s="740" t="s">
        <v>6846</v>
      </c>
      <c r="E373" s="741" t="s">
        <v>4646</v>
      </c>
      <c r="F373" s="661" t="s">
        <v>4612</v>
      </c>
      <c r="G373" s="661" t="s">
        <v>4697</v>
      </c>
      <c r="H373" s="661" t="s">
        <v>588</v>
      </c>
      <c r="I373" s="661" t="s">
        <v>4893</v>
      </c>
      <c r="J373" s="661" t="s">
        <v>4707</v>
      </c>
      <c r="K373" s="661" t="s">
        <v>868</v>
      </c>
      <c r="L373" s="662">
        <v>97.97</v>
      </c>
      <c r="M373" s="662">
        <v>293.90999999999997</v>
      </c>
      <c r="N373" s="661">
        <v>3</v>
      </c>
      <c r="O373" s="742">
        <v>2.5</v>
      </c>
      <c r="P373" s="662">
        <v>97.97</v>
      </c>
      <c r="Q373" s="677">
        <v>0.33333333333333337</v>
      </c>
      <c r="R373" s="661">
        <v>1</v>
      </c>
      <c r="S373" s="677">
        <v>0.33333333333333331</v>
      </c>
      <c r="T373" s="742">
        <v>0.5</v>
      </c>
      <c r="U373" s="700">
        <v>0.2</v>
      </c>
    </row>
    <row r="374" spans="1:21" ht="14.4" customHeight="1" x14ac:dyDescent="0.3">
      <c r="A374" s="660">
        <v>32</v>
      </c>
      <c r="B374" s="661" t="s">
        <v>587</v>
      </c>
      <c r="C374" s="661">
        <v>89301321</v>
      </c>
      <c r="D374" s="740" t="s">
        <v>6846</v>
      </c>
      <c r="E374" s="741" t="s">
        <v>4646</v>
      </c>
      <c r="F374" s="661" t="s">
        <v>4612</v>
      </c>
      <c r="G374" s="661" t="s">
        <v>5006</v>
      </c>
      <c r="H374" s="661" t="s">
        <v>2441</v>
      </c>
      <c r="I374" s="661" t="s">
        <v>5007</v>
      </c>
      <c r="J374" s="661" t="s">
        <v>4153</v>
      </c>
      <c r="K374" s="661" t="s">
        <v>5008</v>
      </c>
      <c r="L374" s="662">
        <v>174.94</v>
      </c>
      <c r="M374" s="662">
        <v>174.94</v>
      </c>
      <c r="N374" s="661">
        <v>1</v>
      </c>
      <c r="O374" s="742">
        <v>0.5</v>
      </c>
      <c r="P374" s="662">
        <v>174.94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32</v>
      </c>
      <c r="B375" s="661" t="s">
        <v>587</v>
      </c>
      <c r="C375" s="661">
        <v>89301321</v>
      </c>
      <c r="D375" s="740" t="s">
        <v>6846</v>
      </c>
      <c r="E375" s="741" t="s">
        <v>4646</v>
      </c>
      <c r="F375" s="661" t="s">
        <v>4612</v>
      </c>
      <c r="G375" s="661" t="s">
        <v>5009</v>
      </c>
      <c r="H375" s="661" t="s">
        <v>588</v>
      </c>
      <c r="I375" s="661" t="s">
        <v>1768</v>
      </c>
      <c r="J375" s="661" t="s">
        <v>1769</v>
      </c>
      <c r="K375" s="661" t="s">
        <v>1146</v>
      </c>
      <c r="L375" s="662">
        <v>193.98</v>
      </c>
      <c r="M375" s="662">
        <v>193.98</v>
      </c>
      <c r="N375" s="661">
        <v>1</v>
      </c>
      <c r="O375" s="742">
        <v>0.5</v>
      </c>
      <c r="P375" s="662">
        <v>193.98</v>
      </c>
      <c r="Q375" s="677">
        <v>1</v>
      </c>
      <c r="R375" s="661">
        <v>1</v>
      </c>
      <c r="S375" s="677">
        <v>1</v>
      </c>
      <c r="T375" s="742">
        <v>0.5</v>
      </c>
      <c r="U375" s="700">
        <v>1</v>
      </c>
    </row>
    <row r="376" spans="1:21" ht="14.4" customHeight="1" x14ac:dyDescent="0.3">
      <c r="A376" s="660">
        <v>32</v>
      </c>
      <c r="B376" s="661" t="s">
        <v>587</v>
      </c>
      <c r="C376" s="661">
        <v>89301321</v>
      </c>
      <c r="D376" s="740" t="s">
        <v>6846</v>
      </c>
      <c r="E376" s="741" t="s">
        <v>4646</v>
      </c>
      <c r="F376" s="661" t="s">
        <v>4612</v>
      </c>
      <c r="G376" s="661" t="s">
        <v>5010</v>
      </c>
      <c r="H376" s="661" t="s">
        <v>588</v>
      </c>
      <c r="I376" s="661" t="s">
        <v>2340</v>
      </c>
      <c r="J376" s="661" t="s">
        <v>952</v>
      </c>
      <c r="K376" s="661" t="s">
        <v>1398</v>
      </c>
      <c r="L376" s="662">
        <v>113.37</v>
      </c>
      <c r="M376" s="662">
        <v>113.37</v>
      </c>
      <c r="N376" s="661">
        <v>1</v>
      </c>
      <c r="O376" s="742">
        <v>1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32</v>
      </c>
      <c r="B377" s="661" t="s">
        <v>587</v>
      </c>
      <c r="C377" s="661">
        <v>89301321</v>
      </c>
      <c r="D377" s="740" t="s">
        <v>6846</v>
      </c>
      <c r="E377" s="741" t="s">
        <v>4646</v>
      </c>
      <c r="F377" s="661" t="s">
        <v>4612</v>
      </c>
      <c r="G377" s="661" t="s">
        <v>4708</v>
      </c>
      <c r="H377" s="661" t="s">
        <v>588</v>
      </c>
      <c r="I377" s="661" t="s">
        <v>1519</v>
      </c>
      <c r="J377" s="661" t="s">
        <v>4709</v>
      </c>
      <c r="K377" s="661" t="s">
        <v>4710</v>
      </c>
      <c r="L377" s="662">
        <v>91.52</v>
      </c>
      <c r="M377" s="662">
        <v>366.08</v>
      </c>
      <c r="N377" s="661">
        <v>4</v>
      </c>
      <c r="O377" s="742">
        <v>1</v>
      </c>
      <c r="P377" s="662">
        <v>366.08</v>
      </c>
      <c r="Q377" s="677">
        <v>1</v>
      </c>
      <c r="R377" s="661">
        <v>4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32</v>
      </c>
      <c r="B378" s="661" t="s">
        <v>587</v>
      </c>
      <c r="C378" s="661">
        <v>89301321</v>
      </c>
      <c r="D378" s="740" t="s">
        <v>6846</v>
      </c>
      <c r="E378" s="741" t="s">
        <v>4646</v>
      </c>
      <c r="F378" s="661" t="s">
        <v>4612</v>
      </c>
      <c r="G378" s="661" t="s">
        <v>4708</v>
      </c>
      <c r="H378" s="661" t="s">
        <v>588</v>
      </c>
      <c r="I378" s="661" t="s">
        <v>1519</v>
      </c>
      <c r="J378" s="661" t="s">
        <v>4709</v>
      </c>
      <c r="K378" s="661" t="s">
        <v>4710</v>
      </c>
      <c r="L378" s="662">
        <v>103.62</v>
      </c>
      <c r="M378" s="662">
        <v>207.24</v>
      </c>
      <c r="N378" s="661">
        <v>2</v>
      </c>
      <c r="O378" s="742">
        <v>0.5</v>
      </c>
      <c r="P378" s="662">
        <v>207.24</v>
      </c>
      <c r="Q378" s="677">
        <v>1</v>
      </c>
      <c r="R378" s="661">
        <v>2</v>
      </c>
      <c r="S378" s="677">
        <v>1</v>
      </c>
      <c r="T378" s="742">
        <v>0.5</v>
      </c>
      <c r="U378" s="700">
        <v>1</v>
      </c>
    </row>
    <row r="379" spans="1:21" ht="14.4" customHeight="1" x14ac:dyDescent="0.3">
      <c r="A379" s="660">
        <v>32</v>
      </c>
      <c r="B379" s="661" t="s">
        <v>587</v>
      </c>
      <c r="C379" s="661">
        <v>89301321</v>
      </c>
      <c r="D379" s="740" t="s">
        <v>6846</v>
      </c>
      <c r="E379" s="741" t="s">
        <v>4646</v>
      </c>
      <c r="F379" s="661" t="s">
        <v>4612</v>
      </c>
      <c r="G379" s="661" t="s">
        <v>5011</v>
      </c>
      <c r="H379" s="661" t="s">
        <v>588</v>
      </c>
      <c r="I379" s="661" t="s">
        <v>1252</v>
      </c>
      <c r="J379" s="661" t="s">
        <v>5012</v>
      </c>
      <c r="K379" s="661" t="s">
        <v>4710</v>
      </c>
      <c r="L379" s="662">
        <v>0</v>
      </c>
      <c r="M379" s="662">
        <v>0</v>
      </c>
      <c r="N379" s="661">
        <v>1</v>
      </c>
      <c r="O379" s="742">
        <v>0.5</v>
      </c>
      <c r="P379" s="662"/>
      <c r="Q379" s="677"/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32</v>
      </c>
      <c r="B380" s="661" t="s">
        <v>587</v>
      </c>
      <c r="C380" s="661">
        <v>89301321</v>
      </c>
      <c r="D380" s="740" t="s">
        <v>6846</v>
      </c>
      <c r="E380" s="741" t="s">
        <v>4646</v>
      </c>
      <c r="F380" s="661" t="s">
        <v>4612</v>
      </c>
      <c r="G380" s="661" t="s">
        <v>4786</v>
      </c>
      <c r="H380" s="661" t="s">
        <v>588</v>
      </c>
      <c r="I380" s="661" t="s">
        <v>2979</v>
      </c>
      <c r="J380" s="661" t="s">
        <v>2980</v>
      </c>
      <c r="K380" s="661" t="s">
        <v>4787</v>
      </c>
      <c r="L380" s="662">
        <v>53.54</v>
      </c>
      <c r="M380" s="662">
        <v>160.62</v>
      </c>
      <c r="N380" s="661">
        <v>3</v>
      </c>
      <c r="O380" s="742">
        <v>1</v>
      </c>
      <c r="P380" s="662">
        <v>53.54</v>
      </c>
      <c r="Q380" s="677">
        <v>0.33333333333333331</v>
      </c>
      <c r="R380" s="661">
        <v>1</v>
      </c>
      <c r="S380" s="677">
        <v>0.33333333333333331</v>
      </c>
      <c r="T380" s="742">
        <v>0.5</v>
      </c>
      <c r="U380" s="700">
        <v>0.5</v>
      </c>
    </row>
    <row r="381" spans="1:21" ht="14.4" customHeight="1" x14ac:dyDescent="0.3">
      <c r="A381" s="660">
        <v>32</v>
      </c>
      <c r="B381" s="661" t="s">
        <v>587</v>
      </c>
      <c r="C381" s="661">
        <v>89301321</v>
      </c>
      <c r="D381" s="740" t="s">
        <v>6846</v>
      </c>
      <c r="E381" s="741" t="s">
        <v>4646</v>
      </c>
      <c r="F381" s="661" t="s">
        <v>4612</v>
      </c>
      <c r="G381" s="661" t="s">
        <v>4794</v>
      </c>
      <c r="H381" s="661" t="s">
        <v>588</v>
      </c>
      <c r="I381" s="661" t="s">
        <v>1823</v>
      </c>
      <c r="J381" s="661" t="s">
        <v>1824</v>
      </c>
      <c r="K381" s="661" t="s">
        <v>4795</v>
      </c>
      <c r="L381" s="662">
        <v>34140.99</v>
      </c>
      <c r="M381" s="662">
        <v>68281.98</v>
      </c>
      <c r="N381" s="661">
        <v>2</v>
      </c>
      <c r="O381" s="742">
        <v>0.5</v>
      </c>
      <c r="P381" s="662">
        <v>68281.98</v>
      </c>
      <c r="Q381" s="677">
        <v>1</v>
      </c>
      <c r="R381" s="661">
        <v>2</v>
      </c>
      <c r="S381" s="677">
        <v>1</v>
      </c>
      <c r="T381" s="742">
        <v>0.5</v>
      </c>
      <c r="U381" s="700">
        <v>1</v>
      </c>
    </row>
    <row r="382" spans="1:21" ht="14.4" customHeight="1" x14ac:dyDescent="0.3">
      <c r="A382" s="660">
        <v>32</v>
      </c>
      <c r="B382" s="661" t="s">
        <v>587</v>
      </c>
      <c r="C382" s="661">
        <v>89301321</v>
      </c>
      <c r="D382" s="740" t="s">
        <v>6846</v>
      </c>
      <c r="E382" s="741" t="s">
        <v>4646</v>
      </c>
      <c r="F382" s="661" t="s">
        <v>4612</v>
      </c>
      <c r="G382" s="661" t="s">
        <v>4951</v>
      </c>
      <c r="H382" s="661" t="s">
        <v>588</v>
      </c>
      <c r="I382" s="661" t="s">
        <v>5013</v>
      </c>
      <c r="J382" s="661" t="s">
        <v>5014</v>
      </c>
      <c r="K382" s="661" t="s">
        <v>5015</v>
      </c>
      <c r="L382" s="662">
        <v>0</v>
      </c>
      <c r="M382" s="662">
        <v>0</v>
      </c>
      <c r="N382" s="661">
        <v>1</v>
      </c>
      <c r="O382" s="742">
        <v>0.5</v>
      </c>
      <c r="P382" s="662">
        <v>0</v>
      </c>
      <c r="Q382" s="677"/>
      <c r="R382" s="661">
        <v>1</v>
      </c>
      <c r="S382" s="677">
        <v>1</v>
      </c>
      <c r="T382" s="742">
        <v>0.5</v>
      </c>
      <c r="U382" s="700">
        <v>1</v>
      </c>
    </row>
    <row r="383" spans="1:21" ht="14.4" customHeight="1" x14ac:dyDescent="0.3">
      <c r="A383" s="660">
        <v>32</v>
      </c>
      <c r="B383" s="661" t="s">
        <v>587</v>
      </c>
      <c r="C383" s="661">
        <v>89301321</v>
      </c>
      <c r="D383" s="740" t="s">
        <v>6846</v>
      </c>
      <c r="E383" s="741" t="s">
        <v>4646</v>
      </c>
      <c r="F383" s="661" t="s">
        <v>4612</v>
      </c>
      <c r="G383" s="661" t="s">
        <v>4951</v>
      </c>
      <c r="H383" s="661" t="s">
        <v>588</v>
      </c>
      <c r="I383" s="661" t="s">
        <v>5016</v>
      </c>
      <c r="J383" s="661" t="s">
        <v>5017</v>
      </c>
      <c r="K383" s="661" t="s">
        <v>4900</v>
      </c>
      <c r="L383" s="662">
        <v>0</v>
      </c>
      <c r="M383" s="662">
        <v>0</v>
      </c>
      <c r="N383" s="661">
        <v>1</v>
      </c>
      <c r="O383" s="742">
        <v>0.5</v>
      </c>
      <c r="P383" s="662">
        <v>0</v>
      </c>
      <c r="Q383" s="677"/>
      <c r="R383" s="661">
        <v>1</v>
      </c>
      <c r="S383" s="677">
        <v>1</v>
      </c>
      <c r="T383" s="742">
        <v>0.5</v>
      </c>
      <c r="U383" s="700">
        <v>1</v>
      </c>
    </row>
    <row r="384" spans="1:21" ht="14.4" customHeight="1" x14ac:dyDescent="0.3">
      <c r="A384" s="660">
        <v>32</v>
      </c>
      <c r="B384" s="661" t="s">
        <v>587</v>
      </c>
      <c r="C384" s="661">
        <v>89301321</v>
      </c>
      <c r="D384" s="740" t="s">
        <v>6846</v>
      </c>
      <c r="E384" s="741" t="s">
        <v>4646</v>
      </c>
      <c r="F384" s="661" t="s">
        <v>4612</v>
      </c>
      <c r="G384" s="661" t="s">
        <v>4797</v>
      </c>
      <c r="H384" s="661" t="s">
        <v>2441</v>
      </c>
      <c r="I384" s="661" t="s">
        <v>2661</v>
      </c>
      <c r="J384" s="661" t="s">
        <v>4398</v>
      </c>
      <c r="K384" s="661" t="s">
        <v>4399</v>
      </c>
      <c r="L384" s="662">
        <v>156.25</v>
      </c>
      <c r="M384" s="662">
        <v>156.25</v>
      </c>
      <c r="N384" s="661">
        <v>1</v>
      </c>
      <c r="O384" s="742">
        <v>0.5</v>
      </c>
      <c r="P384" s="662">
        <v>156.25</v>
      </c>
      <c r="Q384" s="677">
        <v>1</v>
      </c>
      <c r="R384" s="661">
        <v>1</v>
      </c>
      <c r="S384" s="677">
        <v>1</v>
      </c>
      <c r="T384" s="742">
        <v>0.5</v>
      </c>
      <c r="U384" s="700">
        <v>1</v>
      </c>
    </row>
    <row r="385" spans="1:21" ht="14.4" customHeight="1" x14ac:dyDescent="0.3">
      <c r="A385" s="660">
        <v>32</v>
      </c>
      <c r="B385" s="661" t="s">
        <v>587</v>
      </c>
      <c r="C385" s="661">
        <v>89301321</v>
      </c>
      <c r="D385" s="740" t="s">
        <v>6846</v>
      </c>
      <c r="E385" s="741" t="s">
        <v>4646</v>
      </c>
      <c r="F385" s="661" t="s">
        <v>4612</v>
      </c>
      <c r="G385" s="661" t="s">
        <v>4914</v>
      </c>
      <c r="H385" s="661" t="s">
        <v>588</v>
      </c>
      <c r="I385" s="661" t="s">
        <v>2009</v>
      </c>
      <c r="J385" s="661" t="s">
        <v>5018</v>
      </c>
      <c r="K385" s="661" t="s">
        <v>5019</v>
      </c>
      <c r="L385" s="662">
        <v>0</v>
      </c>
      <c r="M385" s="662">
        <v>0</v>
      </c>
      <c r="N385" s="661">
        <v>1</v>
      </c>
      <c r="O385" s="742">
        <v>1</v>
      </c>
      <c r="P385" s="662"/>
      <c r="Q385" s="677"/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32</v>
      </c>
      <c r="B386" s="661" t="s">
        <v>587</v>
      </c>
      <c r="C386" s="661">
        <v>89301321</v>
      </c>
      <c r="D386" s="740" t="s">
        <v>6846</v>
      </c>
      <c r="E386" s="741" t="s">
        <v>4646</v>
      </c>
      <c r="F386" s="661" t="s">
        <v>4612</v>
      </c>
      <c r="G386" s="661" t="s">
        <v>4957</v>
      </c>
      <c r="H386" s="661" t="s">
        <v>588</v>
      </c>
      <c r="I386" s="661" t="s">
        <v>5020</v>
      </c>
      <c r="J386" s="661" t="s">
        <v>4959</v>
      </c>
      <c r="K386" s="661" t="s">
        <v>5015</v>
      </c>
      <c r="L386" s="662">
        <v>0</v>
      </c>
      <c r="M386" s="662">
        <v>0</v>
      </c>
      <c r="N386" s="661">
        <v>1</v>
      </c>
      <c r="O386" s="742">
        <v>0.5</v>
      </c>
      <c r="P386" s="662">
        <v>0</v>
      </c>
      <c r="Q386" s="677"/>
      <c r="R386" s="661">
        <v>1</v>
      </c>
      <c r="S386" s="677">
        <v>1</v>
      </c>
      <c r="T386" s="742">
        <v>0.5</v>
      </c>
      <c r="U386" s="700">
        <v>1</v>
      </c>
    </row>
    <row r="387" spans="1:21" ht="14.4" customHeight="1" x14ac:dyDescent="0.3">
      <c r="A387" s="660">
        <v>32</v>
      </c>
      <c r="B387" s="661" t="s">
        <v>587</v>
      </c>
      <c r="C387" s="661">
        <v>89301321</v>
      </c>
      <c r="D387" s="740" t="s">
        <v>6846</v>
      </c>
      <c r="E387" s="741" t="s">
        <v>4647</v>
      </c>
      <c r="F387" s="661" t="s">
        <v>4612</v>
      </c>
      <c r="G387" s="661" t="s">
        <v>4655</v>
      </c>
      <c r="H387" s="661" t="s">
        <v>588</v>
      </c>
      <c r="I387" s="661" t="s">
        <v>4853</v>
      </c>
      <c r="J387" s="661" t="s">
        <v>1269</v>
      </c>
      <c r="K387" s="661" t="s">
        <v>4657</v>
      </c>
      <c r="L387" s="662">
        <v>0</v>
      </c>
      <c r="M387" s="662">
        <v>0</v>
      </c>
      <c r="N387" s="661">
        <v>1</v>
      </c>
      <c r="O387" s="742">
        <v>0.5</v>
      </c>
      <c r="P387" s="662"/>
      <c r="Q387" s="677"/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32</v>
      </c>
      <c r="B388" s="661" t="s">
        <v>587</v>
      </c>
      <c r="C388" s="661">
        <v>89301321</v>
      </c>
      <c r="D388" s="740" t="s">
        <v>6846</v>
      </c>
      <c r="E388" s="741" t="s">
        <v>4647</v>
      </c>
      <c r="F388" s="661" t="s">
        <v>4612</v>
      </c>
      <c r="G388" s="661" t="s">
        <v>4655</v>
      </c>
      <c r="H388" s="661" t="s">
        <v>588</v>
      </c>
      <c r="I388" s="661" t="s">
        <v>1268</v>
      </c>
      <c r="J388" s="661" t="s">
        <v>1269</v>
      </c>
      <c r="K388" s="661" t="s">
        <v>1270</v>
      </c>
      <c r="L388" s="662">
        <v>95.25</v>
      </c>
      <c r="M388" s="662">
        <v>95.25</v>
      </c>
      <c r="N388" s="661">
        <v>1</v>
      </c>
      <c r="O388" s="742">
        <v>1</v>
      </c>
      <c r="P388" s="662">
        <v>95.25</v>
      </c>
      <c r="Q388" s="677">
        <v>1</v>
      </c>
      <c r="R388" s="661">
        <v>1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32</v>
      </c>
      <c r="B389" s="661" t="s">
        <v>587</v>
      </c>
      <c r="C389" s="661">
        <v>89301321</v>
      </c>
      <c r="D389" s="740" t="s">
        <v>6846</v>
      </c>
      <c r="E389" s="741" t="s">
        <v>4647</v>
      </c>
      <c r="F389" s="661" t="s">
        <v>4612</v>
      </c>
      <c r="G389" s="661" t="s">
        <v>4655</v>
      </c>
      <c r="H389" s="661" t="s">
        <v>588</v>
      </c>
      <c r="I389" s="661" t="s">
        <v>727</v>
      </c>
      <c r="J389" s="661" t="s">
        <v>728</v>
      </c>
      <c r="K389" s="661" t="s">
        <v>4716</v>
      </c>
      <c r="L389" s="662">
        <v>42.42</v>
      </c>
      <c r="M389" s="662">
        <v>127.26</v>
      </c>
      <c r="N389" s="661">
        <v>3</v>
      </c>
      <c r="O389" s="742">
        <v>1.5</v>
      </c>
      <c r="P389" s="662">
        <v>127.26</v>
      </c>
      <c r="Q389" s="677">
        <v>1</v>
      </c>
      <c r="R389" s="661">
        <v>3</v>
      </c>
      <c r="S389" s="677">
        <v>1</v>
      </c>
      <c r="T389" s="742">
        <v>1.5</v>
      </c>
      <c r="U389" s="700">
        <v>1</v>
      </c>
    </row>
    <row r="390" spans="1:21" ht="14.4" customHeight="1" x14ac:dyDescent="0.3">
      <c r="A390" s="660">
        <v>32</v>
      </c>
      <c r="B390" s="661" t="s">
        <v>587</v>
      </c>
      <c r="C390" s="661">
        <v>89301321</v>
      </c>
      <c r="D390" s="740" t="s">
        <v>6846</v>
      </c>
      <c r="E390" s="741" t="s">
        <v>4647</v>
      </c>
      <c r="F390" s="661" t="s">
        <v>4612</v>
      </c>
      <c r="G390" s="661" t="s">
        <v>4655</v>
      </c>
      <c r="H390" s="661" t="s">
        <v>588</v>
      </c>
      <c r="I390" s="661" t="s">
        <v>727</v>
      </c>
      <c r="J390" s="661" t="s">
        <v>728</v>
      </c>
      <c r="K390" s="661" t="s">
        <v>4716</v>
      </c>
      <c r="L390" s="662">
        <v>85.72</v>
      </c>
      <c r="M390" s="662">
        <v>171.44</v>
      </c>
      <c r="N390" s="661">
        <v>2</v>
      </c>
      <c r="O390" s="742">
        <v>1</v>
      </c>
      <c r="P390" s="662">
        <v>85.72</v>
      </c>
      <c r="Q390" s="677">
        <v>0.5</v>
      </c>
      <c r="R390" s="661">
        <v>1</v>
      </c>
      <c r="S390" s="677">
        <v>0.5</v>
      </c>
      <c r="T390" s="742">
        <v>0.5</v>
      </c>
      <c r="U390" s="700">
        <v>0.5</v>
      </c>
    </row>
    <row r="391" spans="1:21" ht="14.4" customHeight="1" x14ac:dyDescent="0.3">
      <c r="A391" s="660">
        <v>32</v>
      </c>
      <c r="B391" s="661" t="s">
        <v>587</v>
      </c>
      <c r="C391" s="661">
        <v>89301321</v>
      </c>
      <c r="D391" s="740" t="s">
        <v>6846</v>
      </c>
      <c r="E391" s="741" t="s">
        <v>4647</v>
      </c>
      <c r="F391" s="661" t="s">
        <v>4612</v>
      </c>
      <c r="G391" s="661" t="s">
        <v>4655</v>
      </c>
      <c r="H391" s="661" t="s">
        <v>588</v>
      </c>
      <c r="I391" s="661" t="s">
        <v>4717</v>
      </c>
      <c r="J391" s="661" t="s">
        <v>728</v>
      </c>
      <c r="K391" s="661" t="s">
        <v>4718</v>
      </c>
      <c r="L391" s="662">
        <v>141.38999999999999</v>
      </c>
      <c r="M391" s="662">
        <v>141.38999999999999</v>
      </c>
      <c r="N391" s="661">
        <v>1</v>
      </c>
      <c r="O391" s="742">
        <v>0.5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32</v>
      </c>
      <c r="B392" s="661" t="s">
        <v>587</v>
      </c>
      <c r="C392" s="661">
        <v>89301321</v>
      </c>
      <c r="D392" s="740" t="s">
        <v>6846</v>
      </c>
      <c r="E392" s="741" t="s">
        <v>4647</v>
      </c>
      <c r="F392" s="661" t="s">
        <v>4612</v>
      </c>
      <c r="G392" s="661" t="s">
        <v>4711</v>
      </c>
      <c r="H392" s="661" t="s">
        <v>588</v>
      </c>
      <c r="I392" s="661" t="s">
        <v>2909</v>
      </c>
      <c r="J392" s="661" t="s">
        <v>4443</v>
      </c>
      <c r="K392" s="661" t="s">
        <v>4444</v>
      </c>
      <c r="L392" s="662">
        <v>333.31</v>
      </c>
      <c r="M392" s="662">
        <v>333.31</v>
      </c>
      <c r="N392" s="661">
        <v>1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32</v>
      </c>
      <c r="B393" s="661" t="s">
        <v>587</v>
      </c>
      <c r="C393" s="661">
        <v>89301321</v>
      </c>
      <c r="D393" s="740" t="s">
        <v>6846</v>
      </c>
      <c r="E393" s="741" t="s">
        <v>4647</v>
      </c>
      <c r="F393" s="661" t="s">
        <v>4612</v>
      </c>
      <c r="G393" s="661" t="s">
        <v>4711</v>
      </c>
      <c r="H393" s="661" t="s">
        <v>588</v>
      </c>
      <c r="I393" s="661" t="s">
        <v>2909</v>
      </c>
      <c r="J393" s="661" t="s">
        <v>4443</v>
      </c>
      <c r="K393" s="661" t="s">
        <v>4444</v>
      </c>
      <c r="L393" s="662">
        <v>156.86000000000001</v>
      </c>
      <c r="M393" s="662">
        <v>313.72000000000003</v>
      </c>
      <c r="N393" s="661">
        <v>2</v>
      </c>
      <c r="O393" s="742">
        <v>1</v>
      </c>
      <c r="P393" s="662">
        <v>313.72000000000003</v>
      </c>
      <c r="Q393" s="677">
        <v>1</v>
      </c>
      <c r="R393" s="661">
        <v>2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32</v>
      </c>
      <c r="B394" s="661" t="s">
        <v>587</v>
      </c>
      <c r="C394" s="661">
        <v>89301321</v>
      </c>
      <c r="D394" s="740" t="s">
        <v>6846</v>
      </c>
      <c r="E394" s="741" t="s">
        <v>4647</v>
      </c>
      <c r="F394" s="661" t="s">
        <v>4612</v>
      </c>
      <c r="G394" s="661" t="s">
        <v>4711</v>
      </c>
      <c r="H394" s="661" t="s">
        <v>588</v>
      </c>
      <c r="I394" s="661" t="s">
        <v>4859</v>
      </c>
      <c r="J394" s="661" t="s">
        <v>4443</v>
      </c>
      <c r="K394" s="661" t="s">
        <v>4444</v>
      </c>
      <c r="L394" s="662">
        <v>156.86000000000001</v>
      </c>
      <c r="M394" s="662">
        <v>156.86000000000001</v>
      </c>
      <c r="N394" s="661">
        <v>1</v>
      </c>
      <c r="O394" s="742">
        <v>0.5</v>
      </c>
      <c r="P394" s="662">
        <v>156.86000000000001</v>
      </c>
      <c r="Q394" s="677">
        <v>1</v>
      </c>
      <c r="R394" s="661">
        <v>1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32</v>
      </c>
      <c r="B395" s="661" t="s">
        <v>587</v>
      </c>
      <c r="C395" s="661">
        <v>89301321</v>
      </c>
      <c r="D395" s="740" t="s">
        <v>6846</v>
      </c>
      <c r="E395" s="741" t="s">
        <v>4647</v>
      </c>
      <c r="F395" s="661" t="s">
        <v>4612</v>
      </c>
      <c r="G395" s="661" t="s">
        <v>4721</v>
      </c>
      <c r="H395" s="661" t="s">
        <v>588</v>
      </c>
      <c r="I395" s="661" t="s">
        <v>1087</v>
      </c>
      <c r="J395" s="661" t="s">
        <v>4722</v>
      </c>
      <c r="K395" s="661" t="s">
        <v>4723</v>
      </c>
      <c r="L395" s="662">
        <v>0</v>
      </c>
      <c r="M395" s="662">
        <v>0</v>
      </c>
      <c r="N395" s="661">
        <v>2</v>
      </c>
      <c r="O395" s="742">
        <v>1.5</v>
      </c>
      <c r="P395" s="662">
        <v>0</v>
      </c>
      <c r="Q395" s="677"/>
      <c r="R395" s="661">
        <v>2</v>
      </c>
      <c r="S395" s="677">
        <v>1</v>
      </c>
      <c r="T395" s="742">
        <v>1.5</v>
      </c>
      <c r="U395" s="700">
        <v>1</v>
      </c>
    </row>
    <row r="396" spans="1:21" ht="14.4" customHeight="1" x14ac:dyDescent="0.3">
      <c r="A396" s="660">
        <v>32</v>
      </c>
      <c r="B396" s="661" t="s">
        <v>587</v>
      </c>
      <c r="C396" s="661">
        <v>89301321</v>
      </c>
      <c r="D396" s="740" t="s">
        <v>6846</v>
      </c>
      <c r="E396" s="741" t="s">
        <v>4647</v>
      </c>
      <c r="F396" s="661" t="s">
        <v>4612</v>
      </c>
      <c r="G396" s="661" t="s">
        <v>4664</v>
      </c>
      <c r="H396" s="661" t="s">
        <v>588</v>
      </c>
      <c r="I396" s="661" t="s">
        <v>4866</v>
      </c>
      <c r="J396" s="661" t="s">
        <v>3043</v>
      </c>
      <c r="K396" s="661" t="s">
        <v>4451</v>
      </c>
      <c r="L396" s="662">
        <v>178.27</v>
      </c>
      <c r="M396" s="662">
        <v>178.27</v>
      </c>
      <c r="N396" s="661">
        <v>1</v>
      </c>
      <c r="O396" s="742">
        <v>0.5</v>
      </c>
      <c r="P396" s="662">
        <v>178.27</v>
      </c>
      <c r="Q396" s="677">
        <v>1</v>
      </c>
      <c r="R396" s="661">
        <v>1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32</v>
      </c>
      <c r="B397" s="661" t="s">
        <v>587</v>
      </c>
      <c r="C397" s="661">
        <v>89301321</v>
      </c>
      <c r="D397" s="740" t="s">
        <v>6846</v>
      </c>
      <c r="E397" s="741" t="s">
        <v>4647</v>
      </c>
      <c r="F397" s="661" t="s">
        <v>4612</v>
      </c>
      <c r="G397" s="661" t="s">
        <v>4664</v>
      </c>
      <c r="H397" s="661" t="s">
        <v>588</v>
      </c>
      <c r="I397" s="661" t="s">
        <v>4866</v>
      </c>
      <c r="J397" s="661" t="s">
        <v>3043</v>
      </c>
      <c r="K397" s="661" t="s">
        <v>4451</v>
      </c>
      <c r="L397" s="662">
        <v>184.22</v>
      </c>
      <c r="M397" s="662">
        <v>368.44</v>
      </c>
      <c r="N397" s="661">
        <v>2</v>
      </c>
      <c r="O397" s="742">
        <v>0.5</v>
      </c>
      <c r="P397" s="662">
        <v>368.44</v>
      </c>
      <c r="Q397" s="677">
        <v>1</v>
      </c>
      <c r="R397" s="661">
        <v>2</v>
      </c>
      <c r="S397" s="677">
        <v>1</v>
      </c>
      <c r="T397" s="742">
        <v>0.5</v>
      </c>
      <c r="U397" s="700">
        <v>1</v>
      </c>
    </row>
    <row r="398" spans="1:21" ht="14.4" customHeight="1" x14ac:dyDescent="0.3">
      <c r="A398" s="660">
        <v>32</v>
      </c>
      <c r="B398" s="661" t="s">
        <v>587</v>
      </c>
      <c r="C398" s="661">
        <v>89301321</v>
      </c>
      <c r="D398" s="740" t="s">
        <v>6846</v>
      </c>
      <c r="E398" s="741" t="s">
        <v>4647</v>
      </c>
      <c r="F398" s="661" t="s">
        <v>4612</v>
      </c>
      <c r="G398" s="661" t="s">
        <v>4664</v>
      </c>
      <c r="H398" s="661" t="s">
        <v>2441</v>
      </c>
      <c r="I398" s="661" t="s">
        <v>3042</v>
      </c>
      <c r="J398" s="661" t="s">
        <v>3043</v>
      </c>
      <c r="K398" s="661" t="s">
        <v>4451</v>
      </c>
      <c r="L398" s="662">
        <v>184.22</v>
      </c>
      <c r="M398" s="662">
        <v>368.44</v>
      </c>
      <c r="N398" s="661">
        <v>2</v>
      </c>
      <c r="O398" s="742">
        <v>0.5</v>
      </c>
      <c r="P398" s="662">
        <v>368.44</v>
      </c>
      <c r="Q398" s="677">
        <v>1</v>
      </c>
      <c r="R398" s="661">
        <v>2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32</v>
      </c>
      <c r="B399" s="661" t="s">
        <v>587</v>
      </c>
      <c r="C399" s="661">
        <v>89301321</v>
      </c>
      <c r="D399" s="740" t="s">
        <v>6846</v>
      </c>
      <c r="E399" s="741" t="s">
        <v>4647</v>
      </c>
      <c r="F399" s="661" t="s">
        <v>4612</v>
      </c>
      <c r="G399" s="661" t="s">
        <v>4664</v>
      </c>
      <c r="H399" s="661" t="s">
        <v>588</v>
      </c>
      <c r="I399" s="661" t="s">
        <v>4868</v>
      </c>
      <c r="J399" s="661" t="s">
        <v>3043</v>
      </c>
      <c r="K399" s="661" t="s">
        <v>4451</v>
      </c>
      <c r="L399" s="662">
        <v>184.22</v>
      </c>
      <c r="M399" s="662">
        <v>552.66</v>
      </c>
      <c r="N399" s="661">
        <v>3</v>
      </c>
      <c r="O399" s="742">
        <v>1.5</v>
      </c>
      <c r="P399" s="662">
        <v>368.44</v>
      </c>
      <c r="Q399" s="677">
        <v>0.66666666666666674</v>
      </c>
      <c r="R399" s="661">
        <v>2</v>
      </c>
      <c r="S399" s="677">
        <v>0.66666666666666663</v>
      </c>
      <c r="T399" s="742">
        <v>1</v>
      </c>
      <c r="U399" s="700">
        <v>0.66666666666666663</v>
      </c>
    </row>
    <row r="400" spans="1:21" ht="14.4" customHeight="1" x14ac:dyDescent="0.3">
      <c r="A400" s="660">
        <v>32</v>
      </c>
      <c r="B400" s="661" t="s">
        <v>587</v>
      </c>
      <c r="C400" s="661">
        <v>89301321</v>
      </c>
      <c r="D400" s="740" t="s">
        <v>6846</v>
      </c>
      <c r="E400" s="741" t="s">
        <v>4647</v>
      </c>
      <c r="F400" s="661" t="s">
        <v>4612</v>
      </c>
      <c r="G400" s="661" t="s">
        <v>4726</v>
      </c>
      <c r="H400" s="661" t="s">
        <v>2441</v>
      </c>
      <c r="I400" s="661" t="s">
        <v>3046</v>
      </c>
      <c r="J400" s="661" t="s">
        <v>3047</v>
      </c>
      <c r="K400" s="661" t="s">
        <v>4451</v>
      </c>
      <c r="L400" s="662">
        <v>69.86</v>
      </c>
      <c r="M400" s="662">
        <v>69.86</v>
      </c>
      <c r="N400" s="661">
        <v>1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32</v>
      </c>
      <c r="B401" s="661" t="s">
        <v>587</v>
      </c>
      <c r="C401" s="661">
        <v>89301321</v>
      </c>
      <c r="D401" s="740" t="s">
        <v>6846</v>
      </c>
      <c r="E401" s="741" t="s">
        <v>4647</v>
      </c>
      <c r="F401" s="661" t="s">
        <v>4612</v>
      </c>
      <c r="G401" s="661" t="s">
        <v>4726</v>
      </c>
      <c r="H401" s="661" t="s">
        <v>588</v>
      </c>
      <c r="I401" s="661" t="s">
        <v>4871</v>
      </c>
      <c r="J401" s="661" t="s">
        <v>4872</v>
      </c>
      <c r="K401" s="661" t="s">
        <v>4451</v>
      </c>
      <c r="L401" s="662">
        <v>69.86</v>
      </c>
      <c r="M401" s="662">
        <v>139.72</v>
      </c>
      <c r="N401" s="661">
        <v>2</v>
      </c>
      <c r="O401" s="742">
        <v>0.5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32</v>
      </c>
      <c r="B402" s="661" t="s">
        <v>587</v>
      </c>
      <c r="C402" s="661">
        <v>89301321</v>
      </c>
      <c r="D402" s="740" t="s">
        <v>6846</v>
      </c>
      <c r="E402" s="741" t="s">
        <v>4647</v>
      </c>
      <c r="F402" s="661" t="s">
        <v>4612</v>
      </c>
      <c r="G402" s="661" t="s">
        <v>4727</v>
      </c>
      <c r="H402" s="661" t="s">
        <v>2441</v>
      </c>
      <c r="I402" s="661" t="s">
        <v>2705</v>
      </c>
      <c r="J402" s="661" t="s">
        <v>2475</v>
      </c>
      <c r="K402" s="661" t="s">
        <v>4524</v>
      </c>
      <c r="L402" s="662">
        <v>216.16</v>
      </c>
      <c r="M402" s="662">
        <v>216.16</v>
      </c>
      <c r="N402" s="661">
        <v>1</v>
      </c>
      <c r="O402" s="742">
        <v>0.5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32</v>
      </c>
      <c r="B403" s="661" t="s">
        <v>587</v>
      </c>
      <c r="C403" s="661">
        <v>89301321</v>
      </c>
      <c r="D403" s="740" t="s">
        <v>6846</v>
      </c>
      <c r="E403" s="741" t="s">
        <v>4647</v>
      </c>
      <c r="F403" s="661" t="s">
        <v>4612</v>
      </c>
      <c r="G403" s="661" t="s">
        <v>4671</v>
      </c>
      <c r="H403" s="661" t="s">
        <v>2441</v>
      </c>
      <c r="I403" s="661" t="s">
        <v>3132</v>
      </c>
      <c r="J403" s="661" t="s">
        <v>3133</v>
      </c>
      <c r="K403" s="661" t="s">
        <v>4480</v>
      </c>
      <c r="L403" s="662">
        <v>3127.19</v>
      </c>
      <c r="M403" s="662">
        <v>12508.76</v>
      </c>
      <c r="N403" s="661">
        <v>4</v>
      </c>
      <c r="O403" s="742">
        <v>2</v>
      </c>
      <c r="P403" s="662">
        <v>9381.57</v>
      </c>
      <c r="Q403" s="677">
        <v>0.75</v>
      </c>
      <c r="R403" s="661">
        <v>3</v>
      </c>
      <c r="S403" s="677">
        <v>0.75</v>
      </c>
      <c r="T403" s="742">
        <v>1.5</v>
      </c>
      <c r="U403" s="700">
        <v>0.75</v>
      </c>
    </row>
    <row r="404" spans="1:21" ht="14.4" customHeight="1" x14ac:dyDescent="0.3">
      <c r="A404" s="660">
        <v>32</v>
      </c>
      <c r="B404" s="661" t="s">
        <v>587</v>
      </c>
      <c r="C404" s="661">
        <v>89301321</v>
      </c>
      <c r="D404" s="740" t="s">
        <v>6846</v>
      </c>
      <c r="E404" s="741" t="s">
        <v>4647</v>
      </c>
      <c r="F404" s="661" t="s">
        <v>4612</v>
      </c>
      <c r="G404" s="661" t="s">
        <v>4671</v>
      </c>
      <c r="H404" s="661" t="s">
        <v>2441</v>
      </c>
      <c r="I404" s="661" t="s">
        <v>4672</v>
      </c>
      <c r="J404" s="661" t="s">
        <v>3133</v>
      </c>
      <c r="K404" s="661" t="s">
        <v>4673</v>
      </c>
      <c r="L404" s="662">
        <v>782.22</v>
      </c>
      <c r="M404" s="662">
        <v>1564.44</v>
      </c>
      <c r="N404" s="661">
        <v>2</v>
      </c>
      <c r="O404" s="742">
        <v>1</v>
      </c>
      <c r="P404" s="662">
        <v>782.22</v>
      </c>
      <c r="Q404" s="677">
        <v>0.5</v>
      </c>
      <c r="R404" s="661">
        <v>1</v>
      </c>
      <c r="S404" s="677">
        <v>0.5</v>
      </c>
      <c r="T404" s="742">
        <v>0.5</v>
      </c>
      <c r="U404" s="700">
        <v>0.5</v>
      </c>
    </row>
    <row r="405" spans="1:21" ht="14.4" customHeight="1" x14ac:dyDescent="0.3">
      <c r="A405" s="660">
        <v>32</v>
      </c>
      <c r="B405" s="661" t="s">
        <v>587</v>
      </c>
      <c r="C405" s="661">
        <v>89301321</v>
      </c>
      <c r="D405" s="740" t="s">
        <v>6846</v>
      </c>
      <c r="E405" s="741" t="s">
        <v>4647</v>
      </c>
      <c r="F405" s="661" t="s">
        <v>4612</v>
      </c>
      <c r="G405" s="661" t="s">
        <v>4813</v>
      </c>
      <c r="H405" s="661" t="s">
        <v>588</v>
      </c>
      <c r="I405" s="661" t="s">
        <v>1175</v>
      </c>
      <c r="J405" s="661" t="s">
        <v>4814</v>
      </c>
      <c r="K405" s="661" t="s">
        <v>4815</v>
      </c>
      <c r="L405" s="662">
        <v>66.599999999999994</v>
      </c>
      <c r="M405" s="662">
        <v>66.599999999999994</v>
      </c>
      <c r="N405" s="661">
        <v>1</v>
      </c>
      <c r="O405" s="742">
        <v>0.5</v>
      </c>
      <c r="P405" s="662">
        <v>66.599999999999994</v>
      </c>
      <c r="Q405" s="677">
        <v>1</v>
      </c>
      <c r="R405" s="661">
        <v>1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32</v>
      </c>
      <c r="B406" s="661" t="s">
        <v>587</v>
      </c>
      <c r="C406" s="661">
        <v>89301321</v>
      </c>
      <c r="D406" s="740" t="s">
        <v>6846</v>
      </c>
      <c r="E406" s="741" t="s">
        <v>4647</v>
      </c>
      <c r="F406" s="661" t="s">
        <v>4612</v>
      </c>
      <c r="G406" s="661" t="s">
        <v>4927</v>
      </c>
      <c r="H406" s="661" t="s">
        <v>588</v>
      </c>
      <c r="I406" s="661" t="s">
        <v>1366</v>
      </c>
      <c r="J406" s="661" t="s">
        <v>1367</v>
      </c>
      <c r="K406" s="661" t="s">
        <v>4928</v>
      </c>
      <c r="L406" s="662">
        <v>1023.02</v>
      </c>
      <c r="M406" s="662">
        <v>1023.02</v>
      </c>
      <c r="N406" s="661">
        <v>1</v>
      </c>
      <c r="O406" s="742">
        <v>0.5</v>
      </c>
      <c r="P406" s="662">
        <v>1023.02</v>
      </c>
      <c r="Q406" s="677">
        <v>1</v>
      </c>
      <c r="R406" s="661">
        <v>1</v>
      </c>
      <c r="S406" s="677">
        <v>1</v>
      </c>
      <c r="T406" s="742">
        <v>0.5</v>
      </c>
      <c r="U406" s="700">
        <v>1</v>
      </c>
    </row>
    <row r="407" spans="1:21" ht="14.4" customHeight="1" x14ac:dyDescent="0.3">
      <c r="A407" s="660">
        <v>32</v>
      </c>
      <c r="B407" s="661" t="s">
        <v>587</v>
      </c>
      <c r="C407" s="661">
        <v>89301321</v>
      </c>
      <c r="D407" s="740" t="s">
        <v>6846</v>
      </c>
      <c r="E407" s="741" t="s">
        <v>4647</v>
      </c>
      <c r="F407" s="661" t="s">
        <v>4612</v>
      </c>
      <c r="G407" s="661" t="s">
        <v>4676</v>
      </c>
      <c r="H407" s="661" t="s">
        <v>588</v>
      </c>
      <c r="I407" s="661" t="s">
        <v>1248</v>
      </c>
      <c r="J407" s="661" t="s">
        <v>1249</v>
      </c>
      <c r="K407" s="661" t="s">
        <v>1250</v>
      </c>
      <c r="L407" s="662">
        <v>34.5</v>
      </c>
      <c r="M407" s="662">
        <v>34.5</v>
      </c>
      <c r="N407" s="661">
        <v>1</v>
      </c>
      <c r="O407" s="742">
        <v>0.5</v>
      </c>
      <c r="P407" s="662">
        <v>34.5</v>
      </c>
      <c r="Q407" s="677">
        <v>1</v>
      </c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32</v>
      </c>
      <c r="B408" s="661" t="s">
        <v>587</v>
      </c>
      <c r="C408" s="661">
        <v>89301321</v>
      </c>
      <c r="D408" s="740" t="s">
        <v>6846</v>
      </c>
      <c r="E408" s="741" t="s">
        <v>4647</v>
      </c>
      <c r="F408" s="661" t="s">
        <v>4612</v>
      </c>
      <c r="G408" s="661" t="s">
        <v>4750</v>
      </c>
      <c r="H408" s="661" t="s">
        <v>588</v>
      </c>
      <c r="I408" s="661" t="s">
        <v>3125</v>
      </c>
      <c r="J408" s="661" t="s">
        <v>3126</v>
      </c>
      <c r="K408" s="661" t="s">
        <v>4480</v>
      </c>
      <c r="L408" s="662">
        <v>614.78</v>
      </c>
      <c r="M408" s="662">
        <v>1229.56</v>
      </c>
      <c r="N408" s="661">
        <v>2</v>
      </c>
      <c r="O408" s="742">
        <v>1.5</v>
      </c>
      <c r="P408" s="662">
        <v>1229.56</v>
      </c>
      <c r="Q408" s="677">
        <v>1</v>
      </c>
      <c r="R408" s="661">
        <v>2</v>
      </c>
      <c r="S408" s="677">
        <v>1</v>
      </c>
      <c r="T408" s="742">
        <v>1.5</v>
      </c>
      <c r="U408" s="700">
        <v>1</v>
      </c>
    </row>
    <row r="409" spans="1:21" ht="14.4" customHeight="1" x14ac:dyDescent="0.3">
      <c r="A409" s="660">
        <v>32</v>
      </c>
      <c r="B409" s="661" t="s">
        <v>587</v>
      </c>
      <c r="C409" s="661">
        <v>89301321</v>
      </c>
      <c r="D409" s="740" t="s">
        <v>6846</v>
      </c>
      <c r="E409" s="741" t="s">
        <v>4647</v>
      </c>
      <c r="F409" s="661" t="s">
        <v>4612</v>
      </c>
      <c r="G409" s="661" t="s">
        <v>4755</v>
      </c>
      <c r="H409" s="661" t="s">
        <v>2441</v>
      </c>
      <c r="I409" s="661" t="s">
        <v>3049</v>
      </c>
      <c r="J409" s="661" t="s">
        <v>3050</v>
      </c>
      <c r="K409" s="661" t="s">
        <v>4458</v>
      </c>
      <c r="L409" s="662">
        <v>116.8</v>
      </c>
      <c r="M409" s="662">
        <v>116.8</v>
      </c>
      <c r="N409" s="661">
        <v>1</v>
      </c>
      <c r="O409" s="742">
        <v>0.5</v>
      </c>
      <c r="P409" s="662">
        <v>116.8</v>
      </c>
      <c r="Q409" s="677">
        <v>1</v>
      </c>
      <c r="R409" s="661">
        <v>1</v>
      </c>
      <c r="S409" s="677">
        <v>1</v>
      </c>
      <c r="T409" s="742">
        <v>0.5</v>
      </c>
      <c r="U409" s="700">
        <v>1</v>
      </c>
    </row>
    <row r="410" spans="1:21" ht="14.4" customHeight="1" x14ac:dyDescent="0.3">
      <c r="A410" s="660">
        <v>32</v>
      </c>
      <c r="B410" s="661" t="s">
        <v>587</v>
      </c>
      <c r="C410" s="661">
        <v>89301321</v>
      </c>
      <c r="D410" s="740" t="s">
        <v>6846</v>
      </c>
      <c r="E410" s="741" t="s">
        <v>4647</v>
      </c>
      <c r="F410" s="661" t="s">
        <v>4612</v>
      </c>
      <c r="G410" s="661" t="s">
        <v>4681</v>
      </c>
      <c r="H410" s="661" t="s">
        <v>2441</v>
      </c>
      <c r="I410" s="661" t="s">
        <v>3069</v>
      </c>
      <c r="J410" s="661" t="s">
        <v>3070</v>
      </c>
      <c r="K410" s="661" t="s">
        <v>3071</v>
      </c>
      <c r="L410" s="662">
        <v>154.01</v>
      </c>
      <c r="M410" s="662">
        <v>462.03</v>
      </c>
      <c r="N410" s="661">
        <v>3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32</v>
      </c>
      <c r="B411" s="661" t="s">
        <v>587</v>
      </c>
      <c r="C411" s="661">
        <v>89301321</v>
      </c>
      <c r="D411" s="740" t="s">
        <v>6846</v>
      </c>
      <c r="E411" s="741" t="s">
        <v>4647</v>
      </c>
      <c r="F411" s="661" t="s">
        <v>4612</v>
      </c>
      <c r="G411" s="661" t="s">
        <v>4758</v>
      </c>
      <c r="H411" s="661" t="s">
        <v>588</v>
      </c>
      <c r="I411" s="661" t="s">
        <v>974</v>
      </c>
      <c r="J411" s="661" t="s">
        <v>4882</v>
      </c>
      <c r="K411" s="661" t="s">
        <v>4883</v>
      </c>
      <c r="L411" s="662">
        <v>77.36</v>
      </c>
      <c r="M411" s="662">
        <v>77.36</v>
      </c>
      <c r="N411" s="661">
        <v>1</v>
      </c>
      <c r="O411" s="742">
        <v>1</v>
      </c>
      <c r="P411" s="662">
        <v>77.36</v>
      </c>
      <c r="Q411" s="677">
        <v>1</v>
      </c>
      <c r="R411" s="661">
        <v>1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32</v>
      </c>
      <c r="B412" s="661" t="s">
        <v>587</v>
      </c>
      <c r="C412" s="661">
        <v>89301321</v>
      </c>
      <c r="D412" s="740" t="s">
        <v>6846</v>
      </c>
      <c r="E412" s="741" t="s">
        <v>4647</v>
      </c>
      <c r="F412" s="661" t="s">
        <v>4612</v>
      </c>
      <c r="G412" s="661" t="s">
        <v>4758</v>
      </c>
      <c r="H412" s="661" t="s">
        <v>588</v>
      </c>
      <c r="I412" s="661" t="s">
        <v>4884</v>
      </c>
      <c r="J412" s="661" t="s">
        <v>4759</v>
      </c>
      <c r="K412" s="661" t="s">
        <v>4760</v>
      </c>
      <c r="L412" s="662">
        <v>0</v>
      </c>
      <c r="M412" s="662">
        <v>0</v>
      </c>
      <c r="N412" s="661">
        <v>4</v>
      </c>
      <c r="O412" s="742">
        <v>1</v>
      </c>
      <c r="P412" s="662">
        <v>0</v>
      </c>
      <c r="Q412" s="677"/>
      <c r="R412" s="661">
        <v>4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32</v>
      </c>
      <c r="B413" s="661" t="s">
        <v>587</v>
      </c>
      <c r="C413" s="661">
        <v>89301321</v>
      </c>
      <c r="D413" s="740" t="s">
        <v>6846</v>
      </c>
      <c r="E413" s="741" t="s">
        <v>4647</v>
      </c>
      <c r="F413" s="661" t="s">
        <v>4612</v>
      </c>
      <c r="G413" s="661" t="s">
        <v>4800</v>
      </c>
      <c r="H413" s="661" t="s">
        <v>588</v>
      </c>
      <c r="I413" s="661" t="s">
        <v>1129</v>
      </c>
      <c r="J413" s="661" t="s">
        <v>905</v>
      </c>
      <c r="K413" s="661" t="s">
        <v>4801</v>
      </c>
      <c r="L413" s="662">
        <v>0</v>
      </c>
      <c r="M413" s="662">
        <v>0</v>
      </c>
      <c r="N413" s="661">
        <v>1</v>
      </c>
      <c r="O413" s="742">
        <v>0.5</v>
      </c>
      <c r="P413" s="662">
        <v>0</v>
      </c>
      <c r="Q413" s="677"/>
      <c r="R413" s="661">
        <v>1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32</v>
      </c>
      <c r="B414" s="661" t="s">
        <v>587</v>
      </c>
      <c r="C414" s="661">
        <v>89301321</v>
      </c>
      <c r="D414" s="740" t="s">
        <v>6846</v>
      </c>
      <c r="E414" s="741" t="s">
        <v>4647</v>
      </c>
      <c r="F414" s="661" t="s">
        <v>4612</v>
      </c>
      <c r="G414" s="661" t="s">
        <v>4693</v>
      </c>
      <c r="H414" s="661" t="s">
        <v>2441</v>
      </c>
      <c r="I414" s="661" t="s">
        <v>2688</v>
      </c>
      <c r="J414" s="661" t="s">
        <v>2479</v>
      </c>
      <c r="K414" s="661" t="s">
        <v>2689</v>
      </c>
      <c r="L414" s="662">
        <v>468.96</v>
      </c>
      <c r="M414" s="662">
        <v>937.92</v>
      </c>
      <c r="N414" s="661">
        <v>2</v>
      </c>
      <c r="O414" s="742">
        <v>0.5</v>
      </c>
      <c r="P414" s="662">
        <v>937.92</v>
      </c>
      <c r="Q414" s="677">
        <v>1</v>
      </c>
      <c r="R414" s="661">
        <v>2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32</v>
      </c>
      <c r="B415" s="661" t="s">
        <v>587</v>
      </c>
      <c r="C415" s="661">
        <v>89301321</v>
      </c>
      <c r="D415" s="740" t="s">
        <v>6846</v>
      </c>
      <c r="E415" s="741" t="s">
        <v>4647</v>
      </c>
      <c r="F415" s="661" t="s">
        <v>4612</v>
      </c>
      <c r="G415" s="661" t="s">
        <v>4693</v>
      </c>
      <c r="H415" s="661" t="s">
        <v>2441</v>
      </c>
      <c r="I415" s="661" t="s">
        <v>2691</v>
      </c>
      <c r="J415" s="661" t="s">
        <v>2479</v>
      </c>
      <c r="K415" s="661" t="s">
        <v>2692</v>
      </c>
      <c r="L415" s="662">
        <v>625.29</v>
      </c>
      <c r="M415" s="662">
        <v>2501.16</v>
      </c>
      <c r="N415" s="661">
        <v>4</v>
      </c>
      <c r="O415" s="742">
        <v>1</v>
      </c>
      <c r="P415" s="662">
        <v>625.29</v>
      </c>
      <c r="Q415" s="677">
        <v>0.25</v>
      </c>
      <c r="R415" s="661">
        <v>1</v>
      </c>
      <c r="S415" s="677">
        <v>0.25</v>
      </c>
      <c r="T415" s="742">
        <v>0.5</v>
      </c>
      <c r="U415" s="700">
        <v>0.5</v>
      </c>
    </row>
    <row r="416" spans="1:21" ht="14.4" customHeight="1" x14ac:dyDescent="0.3">
      <c r="A416" s="660">
        <v>32</v>
      </c>
      <c r="B416" s="661" t="s">
        <v>587</v>
      </c>
      <c r="C416" s="661">
        <v>89301321</v>
      </c>
      <c r="D416" s="740" t="s">
        <v>6846</v>
      </c>
      <c r="E416" s="741" t="s">
        <v>4647</v>
      </c>
      <c r="F416" s="661" t="s">
        <v>4612</v>
      </c>
      <c r="G416" s="661" t="s">
        <v>4693</v>
      </c>
      <c r="H416" s="661" t="s">
        <v>2441</v>
      </c>
      <c r="I416" s="661" t="s">
        <v>2478</v>
      </c>
      <c r="J416" s="661" t="s">
        <v>2479</v>
      </c>
      <c r="K416" s="661" t="s">
        <v>2480</v>
      </c>
      <c r="L416" s="662">
        <v>937.93</v>
      </c>
      <c r="M416" s="662">
        <v>1875.86</v>
      </c>
      <c r="N416" s="661">
        <v>2</v>
      </c>
      <c r="O416" s="742">
        <v>2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32</v>
      </c>
      <c r="B417" s="661" t="s">
        <v>587</v>
      </c>
      <c r="C417" s="661">
        <v>89301321</v>
      </c>
      <c r="D417" s="740" t="s">
        <v>6846</v>
      </c>
      <c r="E417" s="741" t="s">
        <v>4647</v>
      </c>
      <c r="F417" s="661" t="s">
        <v>4612</v>
      </c>
      <c r="G417" s="661" t="s">
        <v>4693</v>
      </c>
      <c r="H417" s="661" t="s">
        <v>2441</v>
      </c>
      <c r="I417" s="661" t="s">
        <v>2485</v>
      </c>
      <c r="J417" s="661" t="s">
        <v>2479</v>
      </c>
      <c r="K417" s="661" t="s">
        <v>2486</v>
      </c>
      <c r="L417" s="662">
        <v>1458.07</v>
      </c>
      <c r="M417" s="662">
        <v>1458.07</v>
      </c>
      <c r="N417" s="661">
        <v>1</v>
      </c>
      <c r="O417" s="742">
        <v>0.5</v>
      </c>
      <c r="P417" s="662">
        <v>1458.07</v>
      </c>
      <c r="Q417" s="677">
        <v>1</v>
      </c>
      <c r="R417" s="661">
        <v>1</v>
      </c>
      <c r="S417" s="677">
        <v>1</v>
      </c>
      <c r="T417" s="742">
        <v>0.5</v>
      </c>
      <c r="U417" s="700">
        <v>1</v>
      </c>
    </row>
    <row r="418" spans="1:21" ht="14.4" customHeight="1" x14ac:dyDescent="0.3">
      <c r="A418" s="660">
        <v>32</v>
      </c>
      <c r="B418" s="661" t="s">
        <v>587</v>
      </c>
      <c r="C418" s="661">
        <v>89301321</v>
      </c>
      <c r="D418" s="740" t="s">
        <v>6846</v>
      </c>
      <c r="E418" s="741" t="s">
        <v>4647</v>
      </c>
      <c r="F418" s="661" t="s">
        <v>4612</v>
      </c>
      <c r="G418" s="661" t="s">
        <v>4694</v>
      </c>
      <c r="H418" s="661" t="s">
        <v>588</v>
      </c>
      <c r="I418" s="661" t="s">
        <v>4695</v>
      </c>
      <c r="J418" s="661" t="s">
        <v>3058</v>
      </c>
      <c r="K418" s="661" t="s">
        <v>4696</v>
      </c>
      <c r="L418" s="662">
        <v>0</v>
      </c>
      <c r="M418" s="662">
        <v>0</v>
      </c>
      <c r="N418" s="661">
        <v>1</v>
      </c>
      <c r="O418" s="742">
        <v>1</v>
      </c>
      <c r="P418" s="662">
        <v>0</v>
      </c>
      <c r="Q418" s="677"/>
      <c r="R418" s="661">
        <v>1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32</v>
      </c>
      <c r="B419" s="661" t="s">
        <v>587</v>
      </c>
      <c r="C419" s="661">
        <v>89301321</v>
      </c>
      <c r="D419" s="740" t="s">
        <v>6846</v>
      </c>
      <c r="E419" s="741" t="s">
        <v>4647</v>
      </c>
      <c r="F419" s="661" t="s">
        <v>4612</v>
      </c>
      <c r="G419" s="661" t="s">
        <v>4697</v>
      </c>
      <c r="H419" s="661" t="s">
        <v>588</v>
      </c>
      <c r="I419" s="661" t="s">
        <v>4893</v>
      </c>
      <c r="J419" s="661" t="s">
        <v>4707</v>
      </c>
      <c r="K419" s="661" t="s">
        <v>868</v>
      </c>
      <c r="L419" s="662">
        <v>97.97</v>
      </c>
      <c r="M419" s="662">
        <v>587.81999999999994</v>
      </c>
      <c r="N419" s="661">
        <v>6</v>
      </c>
      <c r="O419" s="742">
        <v>4.5</v>
      </c>
      <c r="P419" s="662">
        <v>293.90999999999997</v>
      </c>
      <c r="Q419" s="677">
        <v>0.5</v>
      </c>
      <c r="R419" s="661">
        <v>3</v>
      </c>
      <c r="S419" s="677">
        <v>0.5</v>
      </c>
      <c r="T419" s="742">
        <v>2</v>
      </c>
      <c r="U419" s="700">
        <v>0.44444444444444442</v>
      </c>
    </row>
    <row r="420" spans="1:21" ht="14.4" customHeight="1" x14ac:dyDescent="0.3">
      <c r="A420" s="660">
        <v>32</v>
      </c>
      <c r="B420" s="661" t="s">
        <v>587</v>
      </c>
      <c r="C420" s="661">
        <v>89301321</v>
      </c>
      <c r="D420" s="740" t="s">
        <v>6846</v>
      </c>
      <c r="E420" s="741" t="s">
        <v>4647</v>
      </c>
      <c r="F420" s="661" t="s">
        <v>4612</v>
      </c>
      <c r="G420" s="661" t="s">
        <v>4697</v>
      </c>
      <c r="H420" s="661" t="s">
        <v>588</v>
      </c>
      <c r="I420" s="661" t="s">
        <v>4706</v>
      </c>
      <c r="J420" s="661" t="s">
        <v>4707</v>
      </c>
      <c r="K420" s="661" t="s">
        <v>871</v>
      </c>
      <c r="L420" s="662">
        <v>314.89999999999998</v>
      </c>
      <c r="M420" s="662">
        <v>314.89999999999998</v>
      </c>
      <c r="N420" s="661">
        <v>1</v>
      </c>
      <c r="O420" s="742">
        <v>0.5</v>
      </c>
      <c r="P420" s="662">
        <v>314.89999999999998</v>
      </c>
      <c r="Q420" s="677">
        <v>1</v>
      </c>
      <c r="R420" s="661">
        <v>1</v>
      </c>
      <c r="S420" s="677">
        <v>1</v>
      </c>
      <c r="T420" s="742">
        <v>0.5</v>
      </c>
      <c r="U420" s="700">
        <v>1</v>
      </c>
    </row>
    <row r="421" spans="1:21" ht="14.4" customHeight="1" x14ac:dyDescent="0.3">
      <c r="A421" s="660">
        <v>32</v>
      </c>
      <c r="B421" s="661" t="s">
        <v>587</v>
      </c>
      <c r="C421" s="661">
        <v>89301321</v>
      </c>
      <c r="D421" s="740" t="s">
        <v>6846</v>
      </c>
      <c r="E421" s="741" t="s">
        <v>4647</v>
      </c>
      <c r="F421" s="661" t="s">
        <v>4612</v>
      </c>
      <c r="G421" s="661" t="s">
        <v>5006</v>
      </c>
      <c r="H421" s="661" t="s">
        <v>2441</v>
      </c>
      <c r="I421" s="661" t="s">
        <v>5021</v>
      </c>
      <c r="J421" s="661" t="s">
        <v>2530</v>
      </c>
      <c r="K421" s="661" t="s">
        <v>5022</v>
      </c>
      <c r="L421" s="662">
        <v>0</v>
      </c>
      <c r="M421" s="662">
        <v>0</v>
      </c>
      <c r="N421" s="661">
        <v>1</v>
      </c>
      <c r="O421" s="742">
        <v>1</v>
      </c>
      <c r="P421" s="662"/>
      <c r="Q421" s="677"/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32</v>
      </c>
      <c r="B422" s="661" t="s">
        <v>587</v>
      </c>
      <c r="C422" s="661">
        <v>89301321</v>
      </c>
      <c r="D422" s="740" t="s">
        <v>6846</v>
      </c>
      <c r="E422" s="741" t="s">
        <v>4647</v>
      </c>
      <c r="F422" s="661" t="s">
        <v>4612</v>
      </c>
      <c r="G422" s="661" t="s">
        <v>4939</v>
      </c>
      <c r="H422" s="661" t="s">
        <v>588</v>
      </c>
      <c r="I422" s="661" t="s">
        <v>1223</v>
      </c>
      <c r="J422" s="661" t="s">
        <v>1224</v>
      </c>
      <c r="K422" s="661" t="s">
        <v>1225</v>
      </c>
      <c r="L422" s="662">
        <v>50.47</v>
      </c>
      <c r="M422" s="662">
        <v>50.47</v>
      </c>
      <c r="N422" s="661">
        <v>1</v>
      </c>
      <c r="O422" s="742">
        <v>0.5</v>
      </c>
      <c r="P422" s="662">
        <v>50.47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32</v>
      </c>
      <c r="B423" s="661" t="s">
        <v>587</v>
      </c>
      <c r="C423" s="661">
        <v>89301321</v>
      </c>
      <c r="D423" s="740" t="s">
        <v>6846</v>
      </c>
      <c r="E423" s="741" t="s">
        <v>4647</v>
      </c>
      <c r="F423" s="661" t="s">
        <v>4612</v>
      </c>
      <c r="G423" s="661" t="s">
        <v>4940</v>
      </c>
      <c r="H423" s="661" t="s">
        <v>588</v>
      </c>
      <c r="I423" s="661" t="s">
        <v>5023</v>
      </c>
      <c r="J423" s="661" t="s">
        <v>4941</v>
      </c>
      <c r="K423" s="661" t="s">
        <v>1447</v>
      </c>
      <c r="L423" s="662">
        <v>0</v>
      </c>
      <c r="M423" s="662">
        <v>0</v>
      </c>
      <c r="N423" s="661">
        <v>1</v>
      </c>
      <c r="O423" s="742">
        <v>1</v>
      </c>
      <c r="P423" s="662"/>
      <c r="Q423" s="677"/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32</v>
      </c>
      <c r="B424" s="661" t="s">
        <v>587</v>
      </c>
      <c r="C424" s="661">
        <v>89301321</v>
      </c>
      <c r="D424" s="740" t="s">
        <v>6846</v>
      </c>
      <c r="E424" s="741" t="s">
        <v>4647</v>
      </c>
      <c r="F424" s="661" t="s">
        <v>4612</v>
      </c>
      <c r="G424" s="661" t="s">
        <v>4708</v>
      </c>
      <c r="H424" s="661" t="s">
        <v>588</v>
      </c>
      <c r="I424" s="661" t="s">
        <v>1519</v>
      </c>
      <c r="J424" s="661" t="s">
        <v>4709</v>
      </c>
      <c r="K424" s="661" t="s">
        <v>4710</v>
      </c>
      <c r="L424" s="662">
        <v>91.52</v>
      </c>
      <c r="M424" s="662">
        <v>183.04</v>
      </c>
      <c r="N424" s="661">
        <v>2</v>
      </c>
      <c r="O424" s="742">
        <v>1</v>
      </c>
      <c r="P424" s="662">
        <v>91.52</v>
      </c>
      <c r="Q424" s="677">
        <v>0.5</v>
      </c>
      <c r="R424" s="661">
        <v>1</v>
      </c>
      <c r="S424" s="677">
        <v>0.5</v>
      </c>
      <c r="T424" s="742">
        <v>0.5</v>
      </c>
      <c r="U424" s="700">
        <v>0.5</v>
      </c>
    </row>
    <row r="425" spans="1:21" ht="14.4" customHeight="1" x14ac:dyDescent="0.3">
      <c r="A425" s="660">
        <v>32</v>
      </c>
      <c r="B425" s="661" t="s">
        <v>587</v>
      </c>
      <c r="C425" s="661">
        <v>89301321</v>
      </c>
      <c r="D425" s="740" t="s">
        <v>6846</v>
      </c>
      <c r="E425" s="741" t="s">
        <v>4647</v>
      </c>
      <c r="F425" s="661" t="s">
        <v>4612</v>
      </c>
      <c r="G425" s="661" t="s">
        <v>4708</v>
      </c>
      <c r="H425" s="661" t="s">
        <v>588</v>
      </c>
      <c r="I425" s="661" t="s">
        <v>1519</v>
      </c>
      <c r="J425" s="661" t="s">
        <v>4709</v>
      </c>
      <c r="K425" s="661" t="s">
        <v>4710</v>
      </c>
      <c r="L425" s="662">
        <v>103.62</v>
      </c>
      <c r="M425" s="662">
        <v>310.86</v>
      </c>
      <c r="N425" s="661">
        <v>3</v>
      </c>
      <c r="O425" s="742">
        <v>3</v>
      </c>
      <c r="P425" s="662">
        <v>207.24</v>
      </c>
      <c r="Q425" s="677">
        <v>0.66666666666666663</v>
      </c>
      <c r="R425" s="661">
        <v>2</v>
      </c>
      <c r="S425" s="677">
        <v>0.66666666666666663</v>
      </c>
      <c r="T425" s="742">
        <v>2</v>
      </c>
      <c r="U425" s="700">
        <v>0.66666666666666663</v>
      </c>
    </row>
    <row r="426" spans="1:21" ht="14.4" customHeight="1" x14ac:dyDescent="0.3">
      <c r="A426" s="660">
        <v>32</v>
      </c>
      <c r="B426" s="661" t="s">
        <v>587</v>
      </c>
      <c r="C426" s="661">
        <v>89301321</v>
      </c>
      <c r="D426" s="740" t="s">
        <v>6846</v>
      </c>
      <c r="E426" s="741" t="s">
        <v>4647</v>
      </c>
      <c r="F426" s="661" t="s">
        <v>4612</v>
      </c>
      <c r="G426" s="661" t="s">
        <v>4898</v>
      </c>
      <c r="H426" s="661" t="s">
        <v>588</v>
      </c>
      <c r="I426" s="661" t="s">
        <v>1152</v>
      </c>
      <c r="J426" s="661" t="s">
        <v>4899</v>
      </c>
      <c r="K426" s="661" t="s">
        <v>4900</v>
      </c>
      <c r="L426" s="662">
        <v>0</v>
      </c>
      <c r="M426" s="662">
        <v>0</v>
      </c>
      <c r="N426" s="661">
        <v>1</v>
      </c>
      <c r="O426" s="742">
        <v>0.5</v>
      </c>
      <c r="P426" s="662">
        <v>0</v>
      </c>
      <c r="Q426" s="677"/>
      <c r="R426" s="661">
        <v>1</v>
      </c>
      <c r="S426" s="677">
        <v>1</v>
      </c>
      <c r="T426" s="742">
        <v>0.5</v>
      </c>
      <c r="U426" s="700">
        <v>1</v>
      </c>
    </row>
    <row r="427" spans="1:21" ht="14.4" customHeight="1" x14ac:dyDescent="0.3">
      <c r="A427" s="660">
        <v>32</v>
      </c>
      <c r="B427" s="661" t="s">
        <v>587</v>
      </c>
      <c r="C427" s="661">
        <v>89301321</v>
      </c>
      <c r="D427" s="740" t="s">
        <v>6846</v>
      </c>
      <c r="E427" s="741" t="s">
        <v>4647</v>
      </c>
      <c r="F427" s="661" t="s">
        <v>4612</v>
      </c>
      <c r="G427" s="661" t="s">
        <v>4786</v>
      </c>
      <c r="H427" s="661" t="s">
        <v>588</v>
      </c>
      <c r="I427" s="661" t="s">
        <v>2979</v>
      </c>
      <c r="J427" s="661" t="s">
        <v>2980</v>
      </c>
      <c r="K427" s="661" t="s">
        <v>4787</v>
      </c>
      <c r="L427" s="662">
        <v>53.54</v>
      </c>
      <c r="M427" s="662">
        <v>107.08</v>
      </c>
      <c r="N427" s="661">
        <v>2</v>
      </c>
      <c r="O427" s="742">
        <v>1.5</v>
      </c>
      <c r="P427" s="662">
        <v>107.08</v>
      </c>
      <c r="Q427" s="677">
        <v>1</v>
      </c>
      <c r="R427" s="661">
        <v>2</v>
      </c>
      <c r="S427" s="677">
        <v>1</v>
      </c>
      <c r="T427" s="742">
        <v>1.5</v>
      </c>
      <c r="U427" s="700">
        <v>1</v>
      </c>
    </row>
    <row r="428" spans="1:21" ht="14.4" customHeight="1" x14ac:dyDescent="0.3">
      <c r="A428" s="660">
        <v>32</v>
      </c>
      <c r="B428" s="661" t="s">
        <v>587</v>
      </c>
      <c r="C428" s="661">
        <v>89301321</v>
      </c>
      <c r="D428" s="740" t="s">
        <v>6846</v>
      </c>
      <c r="E428" s="741" t="s">
        <v>4647</v>
      </c>
      <c r="F428" s="661" t="s">
        <v>4612</v>
      </c>
      <c r="G428" s="661" t="s">
        <v>4913</v>
      </c>
      <c r="H428" s="661" t="s">
        <v>588</v>
      </c>
      <c r="I428" s="661" t="s">
        <v>5024</v>
      </c>
      <c r="J428" s="661" t="s">
        <v>2769</v>
      </c>
      <c r="K428" s="661" t="s">
        <v>5025</v>
      </c>
      <c r="L428" s="662">
        <v>0</v>
      </c>
      <c r="M428" s="662">
        <v>0</v>
      </c>
      <c r="N428" s="661">
        <v>1</v>
      </c>
      <c r="O428" s="742">
        <v>0.5</v>
      </c>
      <c r="P428" s="662">
        <v>0</v>
      </c>
      <c r="Q428" s="677"/>
      <c r="R428" s="661">
        <v>1</v>
      </c>
      <c r="S428" s="677">
        <v>1</v>
      </c>
      <c r="T428" s="742">
        <v>0.5</v>
      </c>
      <c r="U428" s="700">
        <v>1</v>
      </c>
    </row>
    <row r="429" spans="1:21" ht="14.4" customHeight="1" x14ac:dyDescent="0.3">
      <c r="A429" s="660">
        <v>32</v>
      </c>
      <c r="B429" s="661" t="s">
        <v>587</v>
      </c>
      <c r="C429" s="661">
        <v>89301321</v>
      </c>
      <c r="D429" s="740" t="s">
        <v>6846</v>
      </c>
      <c r="E429" s="741" t="s">
        <v>4647</v>
      </c>
      <c r="F429" s="661" t="s">
        <v>4612</v>
      </c>
      <c r="G429" s="661" t="s">
        <v>4794</v>
      </c>
      <c r="H429" s="661" t="s">
        <v>588</v>
      </c>
      <c r="I429" s="661" t="s">
        <v>1823</v>
      </c>
      <c r="J429" s="661" t="s">
        <v>1824</v>
      </c>
      <c r="K429" s="661" t="s">
        <v>4795</v>
      </c>
      <c r="L429" s="662">
        <v>34140.99</v>
      </c>
      <c r="M429" s="662">
        <v>34140.99</v>
      </c>
      <c r="N429" s="661">
        <v>1</v>
      </c>
      <c r="O429" s="742">
        <v>1</v>
      </c>
      <c r="P429" s="662">
        <v>34140.99</v>
      </c>
      <c r="Q429" s="677">
        <v>1</v>
      </c>
      <c r="R429" s="661">
        <v>1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32</v>
      </c>
      <c r="B430" s="661" t="s">
        <v>587</v>
      </c>
      <c r="C430" s="661">
        <v>89301321</v>
      </c>
      <c r="D430" s="740" t="s">
        <v>6846</v>
      </c>
      <c r="E430" s="741" t="s">
        <v>4647</v>
      </c>
      <c r="F430" s="661" t="s">
        <v>4612</v>
      </c>
      <c r="G430" s="661" t="s">
        <v>4797</v>
      </c>
      <c r="H430" s="661" t="s">
        <v>2441</v>
      </c>
      <c r="I430" s="661" t="s">
        <v>5026</v>
      </c>
      <c r="J430" s="661" t="s">
        <v>5027</v>
      </c>
      <c r="K430" s="661" t="s">
        <v>3405</v>
      </c>
      <c r="L430" s="662">
        <v>193.14</v>
      </c>
      <c r="M430" s="662">
        <v>193.14</v>
      </c>
      <c r="N430" s="661">
        <v>1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32</v>
      </c>
      <c r="B431" s="661" t="s">
        <v>587</v>
      </c>
      <c r="C431" s="661">
        <v>89301321</v>
      </c>
      <c r="D431" s="740" t="s">
        <v>6846</v>
      </c>
      <c r="E431" s="741" t="s">
        <v>4647</v>
      </c>
      <c r="F431" s="661" t="s">
        <v>4614</v>
      </c>
      <c r="G431" s="661" t="s">
        <v>4839</v>
      </c>
      <c r="H431" s="661" t="s">
        <v>588</v>
      </c>
      <c r="I431" s="661" t="s">
        <v>4840</v>
      </c>
      <c r="J431" s="661" t="s">
        <v>4841</v>
      </c>
      <c r="K431" s="661" t="s">
        <v>4842</v>
      </c>
      <c r="L431" s="662">
        <v>1000</v>
      </c>
      <c r="M431" s="662">
        <v>1000</v>
      </c>
      <c r="N431" s="661">
        <v>1</v>
      </c>
      <c r="O431" s="742">
        <v>1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32</v>
      </c>
      <c r="B432" s="661" t="s">
        <v>587</v>
      </c>
      <c r="C432" s="661">
        <v>89301321</v>
      </c>
      <c r="D432" s="740" t="s">
        <v>6846</v>
      </c>
      <c r="E432" s="741" t="s">
        <v>4648</v>
      </c>
      <c r="F432" s="661" t="s">
        <v>4612</v>
      </c>
      <c r="G432" s="661" t="s">
        <v>4654</v>
      </c>
      <c r="H432" s="661" t="s">
        <v>588</v>
      </c>
      <c r="I432" s="661" t="s">
        <v>1805</v>
      </c>
      <c r="J432" s="661" t="s">
        <v>1806</v>
      </c>
      <c r="K432" s="661" t="s">
        <v>4712</v>
      </c>
      <c r="L432" s="662">
        <v>1354.54</v>
      </c>
      <c r="M432" s="662">
        <v>4063.62</v>
      </c>
      <c r="N432" s="661">
        <v>3</v>
      </c>
      <c r="O432" s="742">
        <v>2</v>
      </c>
      <c r="P432" s="662">
        <v>4063.62</v>
      </c>
      <c r="Q432" s="677">
        <v>1</v>
      </c>
      <c r="R432" s="661">
        <v>3</v>
      </c>
      <c r="S432" s="677">
        <v>1</v>
      </c>
      <c r="T432" s="742">
        <v>2</v>
      </c>
      <c r="U432" s="700">
        <v>1</v>
      </c>
    </row>
    <row r="433" spans="1:21" ht="14.4" customHeight="1" x14ac:dyDescent="0.3">
      <c r="A433" s="660">
        <v>32</v>
      </c>
      <c r="B433" s="661" t="s">
        <v>587</v>
      </c>
      <c r="C433" s="661">
        <v>89301321</v>
      </c>
      <c r="D433" s="740" t="s">
        <v>6846</v>
      </c>
      <c r="E433" s="741" t="s">
        <v>4648</v>
      </c>
      <c r="F433" s="661" t="s">
        <v>4612</v>
      </c>
      <c r="G433" s="661" t="s">
        <v>4654</v>
      </c>
      <c r="H433" s="661" t="s">
        <v>588</v>
      </c>
      <c r="I433" s="661" t="s">
        <v>4846</v>
      </c>
      <c r="J433" s="661" t="s">
        <v>4847</v>
      </c>
      <c r="K433" s="661" t="s">
        <v>4848</v>
      </c>
      <c r="L433" s="662">
        <v>1354.54</v>
      </c>
      <c r="M433" s="662">
        <v>1354.54</v>
      </c>
      <c r="N433" s="661">
        <v>1</v>
      </c>
      <c r="O433" s="742">
        <v>0.5</v>
      </c>
      <c r="P433" s="662">
        <v>1354.54</v>
      </c>
      <c r="Q433" s="677">
        <v>1</v>
      </c>
      <c r="R433" s="661">
        <v>1</v>
      </c>
      <c r="S433" s="677">
        <v>1</v>
      </c>
      <c r="T433" s="742">
        <v>0.5</v>
      </c>
      <c r="U433" s="700">
        <v>1</v>
      </c>
    </row>
    <row r="434" spans="1:21" ht="14.4" customHeight="1" x14ac:dyDescent="0.3">
      <c r="A434" s="660">
        <v>32</v>
      </c>
      <c r="B434" s="661" t="s">
        <v>587</v>
      </c>
      <c r="C434" s="661">
        <v>89301321</v>
      </c>
      <c r="D434" s="740" t="s">
        <v>6846</v>
      </c>
      <c r="E434" s="741" t="s">
        <v>4648</v>
      </c>
      <c r="F434" s="661" t="s">
        <v>4612</v>
      </c>
      <c r="G434" s="661" t="s">
        <v>4654</v>
      </c>
      <c r="H434" s="661" t="s">
        <v>588</v>
      </c>
      <c r="I434" s="661" t="s">
        <v>1581</v>
      </c>
      <c r="J434" s="661" t="s">
        <v>1582</v>
      </c>
      <c r="K434" s="661" t="s">
        <v>1583</v>
      </c>
      <c r="L434" s="662">
        <v>483.76</v>
      </c>
      <c r="M434" s="662">
        <v>483.76</v>
      </c>
      <c r="N434" s="661">
        <v>1</v>
      </c>
      <c r="O434" s="742">
        <v>0.5</v>
      </c>
      <c r="P434" s="662">
        <v>483.76</v>
      </c>
      <c r="Q434" s="677">
        <v>1</v>
      </c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32</v>
      </c>
      <c r="B435" s="661" t="s">
        <v>587</v>
      </c>
      <c r="C435" s="661">
        <v>89301321</v>
      </c>
      <c r="D435" s="740" t="s">
        <v>6846</v>
      </c>
      <c r="E435" s="741" t="s">
        <v>4648</v>
      </c>
      <c r="F435" s="661" t="s">
        <v>4612</v>
      </c>
      <c r="G435" s="661" t="s">
        <v>4655</v>
      </c>
      <c r="H435" s="661" t="s">
        <v>588</v>
      </c>
      <c r="I435" s="661" t="s">
        <v>4853</v>
      </c>
      <c r="J435" s="661" t="s">
        <v>1269</v>
      </c>
      <c r="K435" s="661" t="s">
        <v>4657</v>
      </c>
      <c r="L435" s="662">
        <v>0</v>
      </c>
      <c r="M435" s="662">
        <v>0</v>
      </c>
      <c r="N435" s="661">
        <v>3</v>
      </c>
      <c r="O435" s="742">
        <v>1.5</v>
      </c>
      <c r="P435" s="662"/>
      <c r="Q435" s="677"/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32</v>
      </c>
      <c r="B436" s="661" t="s">
        <v>587</v>
      </c>
      <c r="C436" s="661">
        <v>89301321</v>
      </c>
      <c r="D436" s="740" t="s">
        <v>6846</v>
      </c>
      <c r="E436" s="741" t="s">
        <v>4648</v>
      </c>
      <c r="F436" s="661" t="s">
        <v>4612</v>
      </c>
      <c r="G436" s="661" t="s">
        <v>4655</v>
      </c>
      <c r="H436" s="661" t="s">
        <v>588</v>
      </c>
      <c r="I436" s="661" t="s">
        <v>1268</v>
      </c>
      <c r="J436" s="661" t="s">
        <v>1269</v>
      </c>
      <c r="K436" s="661" t="s">
        <v>1270</v>
      </c>
      <c r="L436" s="662">
        <v>89.6</v>
      </c>
      <c r="M436" s="662">
        <v>89.6</v>
      </c>
      <c r="N436" s="661">
        <v>1</v>
      </c>
      <c r="O436" s="742">
        <v>0.5</v>
      </c>
      <c r="P436" s="662">
        <v>89.6</v>
      </c>
      <c r="Q436" s="677">
        <v>1</v>
      </c>
      <c r="R436" s="661">
        <v>1</v>
      </c>
      <c r="S436" s="677">
        <v>1</v>
      </c>
      <c r="T436" s="742">
        <v>0.5</v>
      </c>
      <c r="U436" s="700">
        <v>1</v>
      </c>
    </row>
    <row r="437" spans="1:21" ht="14.4" customHeight="1" x14ac:dyDescent="0.3">
      <c r="A437" s="660">
        <v>32</v>
      </c>
      <c r="B437" s="661" t="s">
        <v>587</v>
      </c>
      <c r="C437" s="661">
        <v>89301321</v>
      </c>
      <c r="D437" s="740" t="s">
        <v>6846</v>
      </c>
      <c r="E437" s="741" t="s">
        <v>4648</v>
      </c>
      <c r="F437" s="661" t="s">
        <v>4612</v>
      </c>
      <c r="G437" s="661" t="s">
        <v>4655</v>
      </c>
      <c r="H437" s="661" t="s">
        <v>588</v>
      </c>
      <c r="I437" s="661" t="s">
        <v>1268</v>
      </c>
      <c r="J437" s="661" t="s">
        <v>1269</v>
      </c>
      <c r="K437" s="661" t="s">
        <v>1270</v>
      </c>
      <c r="L437" s="662">
        <v>95.25</v>
      </c>
      <c r="M437" s="662">
        <v>285.75</v>
      </c>
      <c r="N437" s="661">
        <v>3</v>
      </c>
      <c r="O437" s="742">
        <v>2.5</v>
      </c>
      <c r="P437" s="662">
        <v>95.25</v>
      </c>
      <c r="Q437" s="677">
        <v>0.33333333333333331</v>
      </c>
      <c r="R437" s="661">
        <v>1</v>
      </c>
      <c r="S437" s="677">
        <v>0.33333333333333331</v>
      </c>
      <c r="T437" s="742">
        <v>0.5</v>
      </c>
      <c r="U437" s="700">
        <v>0.2</v>
      </c>
    </row>
    <row r="438" spans="1:21" ht="14.4" customHeight="1" x14ac:dyDescent="0.3">
      <c r="A438" s="660">
        <v>32</v>
      </c>
      <c r="B438" s="661" t="s">
        <v>587</v>
      </c>
      <c r="C438" s="661">
        <v>89301321</v>
      </c>
      <c r="D438" s="740" t="s">
        <v>6846</v>
      </c>
      <c r="E438" s="741" t="s">
        <v>4648</v>
      </c>
      <c r="F438" s="661" t="s">
        <v>4612</v>
      </c>
      <c r="G438" s="661" t="s">
        <v>4655</v>
      </c>
      <c r="H438" s="661" t="s">
        <v>588</v>
      </c>
      <c r="I438" s="661" t="s">
        <v>727</v>
      </c>
      <c r="J438" s="661" t="s">
        <v>728</v>
      </c>
      <c r="K438" s="661" t="s">
        <v>4716</v>
      </c>
      <c r="L438" s="662">
        <v>42.42</v>
      </c>
      <c r="M438" s="662">
        <v>169.68</v>
      </c>
      <c r="N438" s="661">
        <v>4</v>
      </c>
      <c r="O438" s="742">
        <v>3</v>
      </c>
      <c r="P438" s="662">
        <v>84.84</v>
      </c>
      <c r="Q438" s="677">
        <v>0.5</v>
      </c>
      <c r="R438" s="661">
        <v>2</v>
      </c>
      <c r="S438" s="677">
        <v>0.5</v>
      </c>
      <c r="T438" s="742">
        <v>1.5</v>
      </c>
      <c r="U438" s="700">
        <v>0.5</v>
      </c>
    </row>
    <row r="439" spans="1:21" ht="14.4" customHeight="1" x14ac:dyDescent="0.3">
      <c r="A439" s="660">
        <v>32</v>
      </c>
      <c r="B439" s="661" t="s">
        <v>587</v>
      </c>
      <c r="C439" s="661">
        <v>89301321</v>
      </c>
      <c r="D439" s="740" t="s">
        <v>6846</v>
      </c>
      <c r="E439" s="741" t="s">
        <v>4648</v>
      </c>
      <c r="F439" s="661" t="s">
        <v>4612</v>
      </c>
      <c r="G439" s="661" t="s">
        <v>4655</v>
      </c>
      <c r="H439" s="661" t="s">
        <v>588</v>
      </c>
      <c r="I439" s="661" t="s">
        <v>727</v>
      </c>
      <c r="J439" s="661" t="s">
        <v>728</v>
      </c>
      <c r="K439" s="661" t="s">
        <v>4716</v>
      </c>
      <c r="L439" s="662">
        <v>85.72</v>
      </c>
      <c r="M439" s="662">
        <v>171.44</v>
      </c>
      <c r="N439" s="661">
        <v>2</v>
      </c>
      <c r="O439" s="742">
        <v>1.5</v>
      </c>
      <c r="P439" s="662">
        <v>171.44</v>
      </c>
      <c r="Q439" s="677">
        <v>1</v>
      </c>
      <c r="R439" s="661">
        <v>2</v>
      </c>
      <c r="S439" s="677">
        <v>1</v>
      </c>
      <c r="T439" s="742">
        <v>1.5</v>
      </c>
      <c r="U439" s="700">
        <v>1</v>
      </c>
    </row>
    <row r="440" spans="1:21" ht="14.4" customHeight="1" x14ac:dyDescent="0.3">
      <c r="A440" s="660">
        <v>32</v>
      </c>
      <c r="B440" s="661" t="s">
        <v>587</v>
      </c>
      <c r="C440" s="661">
        <v>89301321</v>
      </c>
      <c r="D440" s="740" t="s">
        <v>6846</v>
      </c>
      <c r="E440" s="741" t="s">
        <v>4648</v>
      </c>
      <c r="F440" s="661" t="s">
        <v>4612</v>
      </c>
      <c r="G440" s="661" t="s">
        <v>4655</v>
      </c>
      <c r="H440" s="661" t="s">
        <v>588</v>
      </c>
      <c r="I440" s="661" t="s">
        <v>4717</v>
      </c>
      <c r="J440" s="661" t="s">
        <v>728</v>
      </c>
      <c r="K440" s="661" t="s">
        <v>4718</v>
      </c>
      <c r="L440" s="662">
        <v>285.75</v>
      </c>
      <c r="M440" s="662">
        <v>285.75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32</v>
      </c>
      <c r="B441" s="661" t="s">
        <v>587</v>
      </c>
      <c r="C441" s="661">
        <v>89301321</v>
      </c>
      <c r="D441" s="740" t="s">
        <v>6846</v>
      </c>
      <c r="E441" s="741" t="s">
        <v>4648</v>
      </c>
      <c r="F441" s="661" t="s">
        <v>4612</v>
      </c>
      <c r="G441" s="661" t="s">
        <v>4655</v>
      </c>
      <c r="H441" s="661" t="s">
        <v>588</v>
      </c>
      <c r="I441" s="661" t="s">
        <v>757</v>
      </c>
      <c r="J441" s="661" t="s">
        <v>4656</v>
      </c>
      <c r="K441" s="661" t="s">
        <v>4657</v>
      </c>
      <c r="L441" s="662">
        <v>44.8</v>
      </c>
      <c r="M441" s="662">
        <v>44.8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32</v>
      </c>
      <c r="B442" s="661" t="s">
        <v>587</v>
      </c>
      <c r="C442" s="661">
        <v>89301321</v>
      </c>
      <c r="D442" s="740" t="s">
        <v>6846</v>
      </c>
      <c r="E442" s="741" t="s">
        <v>4648</v>
      </c>
      <c r="F442" s="661" t="s">
        <v>4612</v>
      </c>
      <c r="G442" s="661" t="s">
        <v>5028</v>
      </c>
      <c r="H442" s="661" t="s">
        <v>2441</v>
      </c>
      <c r="I442" s="661" t="s">
        <v>3844</v>
      </c>
      <c r="J442" s="661" t="s">
        <v>2601</v>
      </c>
      <c r="K442" s="661" t="s">
        <v>4573</v>
      </c>
      <c r="L442" s="662">
        <v>75.28</v>
      </c>
      <c r="M442" s="662">
        <v>75.28</v>
      </c>
      <c r="N442" s="661">
        <v>1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32</v>
      </c>
      <c r="B443" s="661" t="s">
        <v>587</v>
      </c>
      <c r="C443" s="661">
        <v>89301321</v>
      </c>
      <c r="D443" s="740" t="s">
        <v>6846</v>
      </c>
      <c r="E443" s="741" t="s">
        <v>4648</v>
      </c>
      <c r="F443" s="661" t="s">
        <v>4612</v>
      </c>
      <c r="G443" s="661" t="s">
        <v>4994</v>
      </c>
      <c r="H443" s="661" t="s">
        <v>588</v>
      </c>
      <c r="I443" s="661" t="s">
        <v>1295</v>
      </c>
      <c r="J443" s="661" t="s">
        <v>1296</v>
      </c>
      <c r="K443" s="661" t="s">
        <v>1297</v>
      </c>
      <c r="L443" s="662">
        <v>60.92</v>
      </c>
      <c r="M443" s="662">
        <v>60.92</v>
      </c>
      <c r="N443" s="661">
        <v>1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32</v>
      </c>
      <c r="B444" s="661" t="s">
        <v>587</v>
      </c>
      <c r="C444" s="661">
        <v>89301321</v>
      </c>
      <c r="D444" s="740" t="s">
        <v>6846</v>
      </c>
      <c r="E444" s="741" t="s">
        <v>4648</v>
      </c>
      <c r="F444" s="661" t="s">
        <v>4612</v>
      </c>
      <c r="G444" s="661" t="s">
        <v>5029</v>
      </c>
      <c r="H444" s="661" t="s">
        <v>588</v>
      </c>
      <c r="I444" s="661" t="s">
        <v>2964</v>
      </c>
      <c r="J444" s="661" t="s">
        <v>2965</v>
      </c>
      <c r="K444" s="661" t="s">
        <v>2966</v>
      </c>
      <c r="L444" s="662">
        <v>91.76</v>
      </c>
      <c r="M444" s="662">
        <v>91.76</v>
      </c>
      <c r="N444" s="661">
        <v>1</v>
      </c>
      <c r="O444" s="742">
        <v>0.5</v>
      </c>
      <c r="P444" s="662">
        <v>91.76</v>
      </c>
      <c r="Q444" s="677">
        <v>1</v>
      </c>
      <c r="R444" s="661">
        <v>1</v>
      </c>
      <c r="S444" s="677">
        <v>1</v>
      </c>
      <c r="T444" s="742">
        <v>0.5</v>
      </c>
      <c r="U444" s="700">
        <v>1</v>
      </c>
    </row>
    <row r="445" spans="1:21" ht="14.4" customHeight="1" x14ac:dyDescent="0.3">
      <c r="A445" s="660">
        <v>32</v>
      </c>
      <c r="B445" s="661" t="s">
        <v>587</v>
      </c>
      <c r="C445" s="661">
        <v>89301321</v>
      </c>
      <c r="D445" s="740" t="s">
        <v>6846</v>
      </c>
      <c r="E445" s="741" t="s">
        <v>4648</v>
      </c>
      <c r="F445" s="661" t="s">
        <v>4612</v>
      </c>
      <c r="G445" s="661" t="s">
        <v>4711</v>
      </c>
      <c r="H445" s="661" t="s">
        <v>588</v>
      </c>
      <c r="I445" s="661" t="s">
        <v>2909</v>
      </c>
      <c r="J445" s="661" t="s">
        <v>4443</v>
      </c>
      <c r="K445" s="661" t="s">
        <v>4444</v>
      </c>
      <c r="L445" s="662">
        <v>333.31</v>
      </c>
      <c r="M445" s="662">
        <v>333.31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32</v>
      </c>
      <c r="B446" s="661" t="s">
        <v>587</v>
      </c>
      <c r="C446" s="661">
        <v>89301321</v>
      </c>
      <c r="D446" s="740" t="s">
        <v>6846</v>
      </c>
      <c r="E446" s="741" t="s">
        <v>4648</v>
      </c>
      <c r="F446" s="661" t="s">
        <v>4612</v>
      </c>
      <c r="G446" s="661" t="s">
        <v>4711</v>
      </c>
      <c r="H446" s="661" t="s">
        <v>588</v>
      </c>
      <c r="I446" s="661" t="s">
        <v>2909</v>
      </c>
      <c r="J446" s="661" t="s">
        <v>4443</v>
      </c>
      <c r="K446" s="661" t="s">
        <v>4444</v>
      </c>
      <c r="L446" s="662">
        <v>156.86000000000001</v>
      </c>
      <c r="M446" s="662">
        <v>627.44000000000005</v>
      </c>
      <c r="N446" s="661">
        <v>4</v>
      </c>
      <c r="O446" s="742">
        <v>1.5</v>
      </c>
      <c r="P446" s="662">
        <v>156.86000000000001</v>
      </c>
      <c r="Q446" s="677">
        <v>0.25</v>
      </c>
      <c r="R446" s="661">
        <v>1</v>
      </c>
      <c r="S446" s="677">
        <v>0.25</v>
      </c>
      <c r="T446" s="742">
        <v>0.5</v>
      </c>
      <c r="U446" s="700">
        <v>0.33333333333333331</v>
      </c>
    </row>
    <row r="447" spans="1:21" ht="14.4" customHeight="1" x14ac:dyDescent="0.3">
      <c r="A447" s="660">
        <v>32</v>
      </c>
      <c r="B447" s="661" t="s">
        <v>587</v>
      </c>
      <c r="C447" s="661">
        <v>89301321</v>
      </c>
      <c r="D447" s="740" t="s">
        <v>6846</v>
      </c>
      <c r="E447" s="741" t="s">
        <v>4648</v>
      </c>
      <c r="F447" s="661" t="s">
        <v>4612</v>
      </c>
      <c r="G447" s="661" t="s">
        <v>5030</v>
      </c>
      <c r="H447" s="661" t="s">
        <v>588</v>
      </c>
      <c r="I447" s="661" t="s">
        <v>5031</v>
      </c>
      <c r="J447" s="661" t="s">
        <v>5032</v>
      </c>
      <c r="K447" s="661" t="s">
        <v>1239</v>
      </c>
      <c r="L447" s="662">
        <v>130.59</v>
      </c>
      <c r="M447" s="662">
        <v>130.59</v>
      </c>
      <c r="N447" s="661">
        <v>1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32</v>
      </c>
      <c r="B448" s="661" t="s">
        <v>587</v>
      </c>
      <c r="C448" s="661">
        <v>89301321</v>
      </c>
      <c r="D448" s="740" t="s">
        <v>6846</v>
      </c>
      <c r="E448" s="741" t="s">
        <v>4648</v>
      </c>
      <c r="F448" s="661" t="s">
        <v>4612</v>
      </c>
      <c r="G448" s="661" t="s">
        <v>5033</v>
      </c>
      <c r="H448" s="661" t="s">
        <v>588</v>
      </c>
      <c r="I448" s="661" t="s">
        <v>5034</v>
      </c>
      <c r="J448" s="661" t="s">
        <v>5035</v>
      </c>
      <c r="K448" s="661" t="s">
        <v>5036</v>
      </c>
      <c r="L448" s="662">
        <v>0</v>
      </c>
      <c r="M448" s="662">
        <v>0</v>
      </c>
      <c r="N448" s="661">
        <v>1</v>
      </c>
      <c r="O448" s="742">
        <v>0.5</v>
      </c>
      <c r="P448" s="662">
        <v>0</v>
      </c>
      <c r="Q448" s="677"/>
      <c r="R448" s="661">
        <v>1</v>
      </c>
      <c r="S448" s="677">
        <v>1</v>
      </c>
      <c r="T448" s="742">
        <v>0.5</v>
      </c>
      <c r="U448" s="700">
        <v>1</v>
      </c>
    </row>
    <row r="449" spans="1:21" ht="14.4" customHeight="1" x14ac:dyDescent="0.3">
      <c r="A449" s="660">
        <v>32</v>
      </c>
      <c r="B449" s="661" t="s">
        <v>587</v>
      </c>
      <c r="C449" s="661">
        <v>89301321</v>
      </c>
      <c r="D449" s="740" t="s">
        <v>6846</v>
      </c>
      <c r="E449" s="741" t="s">
        <v>4648</v>
      </c>
      <c r="F449" s="661" t="s">
        <v>4612</v>
      </c>
      <c r="G449" s="661" t="s">
        <v>5037</v>
      </c>
      <c r="H449" s="661" t="s">
        <v>588</v>
      </c>
      <c r="I449" s="661" t="s">
        <v>1847</v>
      </c>
      <c r="J449" s="661" t="s">
        <v>1496</v>
      </c>
      <c r="K449" s="661" t="s">
        <v>5038</v>
      </c>
      <c r="L449" s="662">
        <v>49.57</v>
      </c>
      <c r="M449" s="662">
        <v>49.57</v>
      </c>
      <c r="N449" s="661">
        <v>1</v>
      </c>
      <c r="O449" s="742">
        <v>1</v>
      </c>
      <c r="P449" s="662">
        <v>49.57</v>
      </c>
      <c r="Q449" s="677">
        <v>1</v>
      </c>
      <c r="R449" s="661">
        <v>1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32</v>
      </c>
      <c r="B450" s="661" t="s">
        <v>587</v>
      </c>
      <c r="C450" s="661">
        <v>89301321</v>
      </c>
      <c r="D450" s="740" t="s">
        <v>6846</v>
      </c>
      <c r="E450" s="741" t="s">
        <v>4648</v>
      </c>
      <c r="F450" s="661" t="s">
        <v>4612</v>
      </c>
      <c r="G450" s="661" t="s">
        <v>4963</v>
      </c>
      <c r="H450" s="661" t="s">
        <v>2441</v>
      </c>
      <c r="I450" s="661" t="s">
        <v>2523</v>
      </c>
      <c r="J450" s="661" t="s">
        <v>2524</v>
      </c>
      <c r="K450" s="661" t="s">
        <v>1225</v>
      </c>
      <c r="L450" s="662">
        <v>44.89</v>
      </c>
      <c r="M450" s="662">
        <v>44.89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32</v>
      </c>
      <c r="B451" s="661" t="s">
        <v>587</v>
      </c>
      <c r="C451" s="661">
        <v>89301321</v>
      </c>
      <c r="D451" s="740" t="s">
        <v>6846</v>
      </c>
      <c r="E451" s="741" t="s">
        <v>4648</v>
      </c>
      <c r="F451" s="661" t="s">
        <v>4612</v>
      </c>
      <c r="G451" s="661" t="s">
        <v>4721</v>
      </c>
      <c r="H451" s="661" t="s">
        <v>588</v>
      </c>
      <c r="I451" s="661" t="s">
        <v>1087</v>
      </c>
      <c r="J451" s="661" t="s">
        <v>4722</v>
      </c>
      <c r="K451" s="661" t="s">
        <v>4723</v>
      </c>
      <c r="L451" s="662">
        <v>0</v>
      </c>
      <c r="M451" s="662">
        <v>0</v>
      </c>
      <c r="N451" s="661">
        <v>1</v>
      </c>
      <c r="O451" s="742">
        <v>0.5</v>
      </c>
      <c r="P451" s="662"/>
      <c r="Q451" s="677"/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32</v>
      </c>
      <c r="B452" s="661" t="s">
        <v>587</v>
      </c>
      <c r="C452" s="661">
        <v>89301321</v>
      </c>
      <c r="D452" s="740" t="s">
        <v>6846</v>
      </c>
      <c r="E452" s="741" t="s">
        <v>4648</v>
      </c>
      <c r="F452" s="661" t="s">
        <v>4612</v>
      </c>
      <c r="G452" s="661" t="s">
        <v>4721</v>
      </c>
      <c r="H452" s="661" t="s">
        <v>588</v>
      </c>
      <c r="I452" s="661" t="s">
        <v>4724</v>
      </c>
      <c r="J452" s="661" t="s">
        <v>4722</v>
      </c>
      <c r="K452" s="661" t="s">
        <v>4723</v>
      </c>
      <c r="L452" s="662">
        <v>0</v>
      </c>
      <c r="M452" s="662">
        <v>0</v>
      </c>
      <c r="N452" s="661">
        <v>2</v>
      </c>
      <c r="O452" s="742">
        <v>1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32</v>
      </c>
      <c r="B453" s="661" t="s">
        <v>587</v>
      </c>
      <c r="C453" s="661">
        <v>89301321</v>
      </c>
      <c r="D453" s="740" t="s">
        <v>6846</v>
      </c>
      <c r="E453" s="741" t="s">
        <v>4648</v>
      </c>
      <c r="F453" s="661" t="s">
        <v>4612</v>
      </c>
      <c r="G453" s="661" t="s">
        <v>4664</v>
      </c>
      <c r="H453" s="661" t="s">
        <v>2441</v>
      </c>
      <c r="I453" s="661" t="s">
        <v>3042</v>
      </c>
      <c r="J453" s="661" t="s">
        <v>3043</v>
      </c>
      <c r="K453" s="661" t="s">
        <v>4451</v>
      </c>
      <c r="L453" s="662">
        <v>184.22</v>
      </c>
      <c r="M453" s="662">
        <v>1105.32</v>
      </c>
      <c r="N453" s="661">
        <v>6</v>
      </c>
      <c r="O453" s="742">
        <v>2.5</v>
      </c>
      <c r="P453" s="662">
        <v>736.88</v>
      </c>
      <c r="Q453" s="677">
        <v>0.66666666666666674</v>
      </c>
      <c r="R453" s="661">
        <v>4</v>
      </c>
      <c r="S453" s="677">
        <v>0.66666666666666663</v>
      </c>
      <c r="T453" s="742">
        <v>2</v>
      </c>
      <c r="U453" s="700">
        <v>0.8</v>
      </c>
    </row>
    <row r="454" spans="1:21" ht="14.4" customHeight="1" x14ac:dyDescent="0.3">
      <c r="A454" s="660">
        <v>32</v>
      </c>
      <c r="B454" s="661" t="s">
        <v>587</v>
      </c>
      <c r="C454" s="661">
        <v>89301321</v>
      </c>
      <c r="D454" s="740" t="s">
        <v>6846</v>
      </c>
      <c r="E454" s="741" t="s">
        <v>4648</v>
      </c>
      <c r="F454" s="661" t="s">
        <v>4612</v>
      </c>
      <c r="G454" s="661" t="s">
        <v>4664</v>
      </c>
      <c r="H454" s="661" t="s">
        <v>588</v>
      </c>
      <c r="I454" s="661" t="s">
        <v>4867</v>
      </c>
      <c r="J454" s="661" t="s">
        <v>3043</v>
      </c>
      <c r="K454" s="661" t="s">
        <v>4458</v>
      </c>
      <c r="L454" s="662">
        <v>0</v>
      </c>
      <c r="M454" s="662">
        <v>0</v>
      </c>
      <c r="N454" s="661">
        <v>1</v>
      </c>
      <c r="O454" s="742">
        <v>0.5</v>
      </c>
      <c r="P454" s="662">
        <v>0</v>
      </c>
      <c r="Q454" s="677"/>
      <c r="R454" s="661">
        <v>1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32</v>
      </c>
      <c r="B455" s="661" t="s">
        <v>587</v>
      </c>
      <c r="C455" s="661">
        <v>89301321</v>
      </c>
      <c r="D455" s="740" t="s">
        <v>6846</v>
      </c>
      <c r="E455" s="741" t="s">
        <v>4648</v>
      </c>
      <c r="F455" s="661" t="s">
        <v>4612</v>
      </c>
      <c r="G455" s="661" t="s">
        <v>4726</v>
      </c>
      <c r="H455" s="661" t="s">
        <v>588</v>
      </c>
      <c r="I455" s="661" t="s">
        <v>5039</v>
      </c>
      <c r="J455" s="661" t="s">
        <v>5040</v>
      </c>
      <c r="K455" s="661" t="s">
        <v>5041</v>
      </c>
      <c r="L455" s="662">
        <v>79.260000000000005</v>
      </c>
      <c r="M455" s="662">
        <v>79.260000000000005</v>
      </c>
      <c r="N455" s="661">
        <v>1</v>
      </c>
      <c r="O455" s="742">
        <v>0.5</v>
      </c>
      <c r="P455" s="662">
        <v>79.260000000000005</v>
      </c>
      <c r="Q455" s="677">
        <v>1</v>
      </c>
      <c r="R455" s="661">
        <v>1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32</v>
      </c>
      <c r="B456" s="661" t="s">
        <v>587</v>
      </c>
      <c r="C456" s="661">
        <v>89301321</v>
      </c>
      <c r="D456" s="740" t="s">
        <v>6846</v>
      </c>
      <c r="E456" s="741" t="s">
        <v>4648</v>
      </c>
      <c r="F456" s="661" t="s">
        <v>4612</v>
      </c>
      <c r="G456" s="661" t="s">
        <v>4726</v>
      </c>
      <c r="H456" s="661" t="s">
        <v>2441</v>
      </c>
      <c r="I456" s="661" t="s">
        <v>3046</v>
      </c>
      <c r="J456" s="661" t="s">
        <v>3047</v>
      </c>
      <c r="K456" s="661" t="s">
        <v>4451</v>
      </c>
      <c r="L456" s="662">
        <v>69.86</v>
      </c>
      <c r="M456" s="662">
        <v>558.88</v>
      </c>
      <c r="N456" s="661">
        <v>8</v>
      </c>
      <c r="O456" s="742">
        <v>4</v>
      </c>
      <c r="P456" s="662">
        <v>419.16</v>
      </c>
      <c r="Q456" s="677">
        <v>0.75</v>
      </c>
      <c r="R456" s="661">
        <v>6</v>
      </c>
      <c r="S456" s="677">
        <v>0.75</v>
      </c>
      <c r="T456" s="742">
        <v>2.5</v>
      </c>
      <c r="U456" s="700">
        <v>0.625</v>
      </c>
    </row>
    <row r="457" spans="1:21" ht="14.4" customHeight="1" x14ac:dyDescent="0.3">
      <c r="A457" s="660">
        <v>32</v>
      </c>
      <c r="B457" s="661" t="s">
        <v>587</v>
      </c>
      <c r="C457" s="661">
        <v>89301321</v>
      </c>
      <c r="D457" s="740" t="s">
        <v>6846</v>
      </c>
      <c r="E457" s="741" t="s">
        <v>4648</v>
      </c>
      <c r="F457" s="661" t="s">
        <v>4612</v>
      </c>
      <c r="G457" s="661" t="s">
        <v>4727</v>
      </c>
      <c r="H457" s="661" t="s">
        <v>2441</v>
      </c>
      <c r="I457" s="661" t="s">
        <v>5042</v>
      </c>
      <c r="J457" s="661" t="s">
        <v>2475</v>
      </c>
      <c r="K457" s="661" t="s">
        <v>2476</v>
      </c>
      <c r="L457" s="662">
        <v>432.32</v>
      </c>
      <c r="M457" s="662">
        <v>432.32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32</v>
      </c>
      <c r="B458" s="661" t="s">
        <v>587</v>
      </c>
      <c r="C458" s="661">
        <v>89301321</v>
      </c>
      <c r="D458" s="740" t="s">
        <v>6846</v>
      </c>
      <c r="E458" s="741" t="s">
        <v>4648</v>
      </c>
      <c r="F458" s="661" t="s">
        <v>4612</v>
      </c>
      <c r="G458" s="661" t="s">
        <v>4727</v>
      </c>
      <c r="H458" s="661" t="s">
        <v>2441</v>
      </c>
      <c r="I458" s="661" t="s">
        <v>2628</v>
      </c>
      <c r="J458" s="661" t="s">
        <v>2629</v>
      </c>
      <c r="K458" s="661" t="s">
        <v>4523</v>
      </c>
      <c r="L458" s="662">
        <v>162.13</v>
      </c>
      <c r="M458" s="662">
        <v>162.13</v>
      </c>
      <c r="N458" s="661">
        <v>1</v>
      </c>
      <c r="O458" s="742">
        <v>1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32</v>
      </c>
      <c r="B459" s="661" t="s">
        <v>587</v>
      </c>
      <c r="C459" s="661">
        <v>89301321</v>
      </c>
      <c r="D459" s="740" t="s">
        <v>6846</v>
      </c>
      <c r="E459" s="741" t="s">
        <v>4648</v>
      </c>
      <c r="F459" s="661" t="s">
        <v>4612</v>
      </c>
      <c r="G459" s="661" t="s">
        <v>4727</v>
      </c>
      <c r="H459" s="661" t="s">
        <v>2441</v>
      </c>
      <c r="I459" s="661" t="s">
        <v>2474</v>
      </c>
      <c r="J459" s="661" t="s">
        <v>2475</v>
      </c>
      <c r="K459" s="661" t="s">
        <v>4525</v>
      </c>
      <c r="L459" s="662">
        <v>432.32</v>
      </c>
      <c r="M459" s="662">
        <v>432.32</v>
      </c>
      <c r="N459" s="661">
        <v>1</v>
      </c>
      <c r="O459" s="742">
        <v>0.5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32</v>
      </c>
      <c r="B460" s="661" t="s">
        <v>587</v>
      </c>
      <c r="C460" s="661">
        <v>89301321</v>
      </c>
      <c r="D460" s="740" t="s">
        <v>6846</v>
      </c>
      <c r="E460" s="741" t="s">
        <v>4648</v>
      </c>
      <c r="F460" s="661" t="s">
        <v>4612</v>
      </c>
      <c r="G460" s="661" t="s">
        <v>4812</v>
      </c>
      <c r="H460" s="661" t="s">
        <v>588</v>
      </c>
      <c r="I460" s="661" t="s">
        <v>819</v>
      </c>
      <c r="J460" s="661" t="s">
        <v>820</v>
      </c>
      <c r="K460" s="661" t="s">
        <v>4390</v>
      </c>
      <c r="L460" s="662">
        <v>115.3</v>
      </c>
      <c r="M460" s="662">
        <v>115.3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32</v>
      </c>
      <c r="B461" s="661" t="s">
        <v>587</v>
      </c>
      <c r="C461" s="661">
        <v>89301321</v>
      </c>
      <c r="D461" s="740" t="s">
        <v>6846</v>
      </c>
      <c r="E461" s="741" t="s">
        <v>4648</v>
      </c>
      <c r="F461" s="661" t="s">
        <v>4612</v>
      </c>
      <c r="G461" s="661" t="s">
        <v>4731</v>
      </c>
      <c r="H461" s="661" t="s">
        <v>588</v>
      </c>
      <c r="I461" s="661" t="s">
        <v>4732</v>
      </c>
      <c r="J461" s="661" t="s">
        <v>4733</v>
      </c>
      <c r="K461" s="661" t="s">
        <v>1142</v>
      </c>
      <c r="L461" s="662">
        <v>13168.84</v>
      </c>
      <c r="M461" s="662">
        <v>13168.84</v>
      </c>
      <c r="N461" s="661">
        <v>1</v>
      </c>
      <c r="O461" s="742">
        <v>0.5</v>
      </c>
      <c r="P461" s="662">
        <v>13168.84</v>
      </c>
      <c r="Q461" s="677">
        <v>1</v>
      </c>
      <c r="R461" s="661">
        <v>1</v>
      </c>
      <c r="S461" s="677">
        <v>1</v>
      </c>
      <c r="T461" s="742">
        <v>0.5</v>
      </c>
      <c r="U461" s="700">
        <v>1</v>
      </c>
    </row>
    <row r="462" spans="1:21" ht="14.4" customHeight="1" x14ac:dyDescent="0.3">
      <c r="A462" s="660">
        <v>32</v>
      </c>
      <c r="B462" s="661" t="s">
        <v>587</v>
      </c>
      <c r="C462" s="661">
        <v>89301321</v>
      </c>
      <c r="D462" s="740" t="s">
        <v>6846</v>
      </c>
      <c r="E462" s="741" t="s">
        <v>4648</v>
      </c>
      <c r="F462" s="661" t="s">
        <v>4612</v>
      </c>
      <c r="G462" s="661" t="s">
        <v>4671</v>
      </c>
      <c r="H462" s="661" t="s">
        <v>588</v>
      </c>
      <c r="I462" s="661" t="s">
        <v>4875</v>
      </c>
      <c r="J462" s="661" t="s">
        <v>3133</v>
      </c>
      <c r="K462" s="661" t="s">
        <v>4876</v>
      </c>
      <c r="L462" s="662">
        <v>0</v>
      </c>
      <c r="M462" s="662">
        <v>0</v>
      </c>
      <c r="N462" s="661">
        <v>1</v>
      </c>
      <c r="O462" s="742">
        <v>0.5</v>
      </c>
      <c r="P462" s="662"/>
      <c r="Q462" s="677"/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32</v>
      </c>
      <c r="B463" s="661" t="s">
        <v>587</v>
      </c>
      <c r="C463" s="661">
        <v>89301321</v>
      </c>
      <c r="D463" s="740" t="s">
        <v>6846</v>
      </c>
      <c r="E463" s="741" t="s">
        <v>4648</v>
      </c>
      <c r="F463" s="661" t="s">
        <v>4612</v>
      </c>
      <c r="G463" s="661" t="s">
        <v>4671</v>
      </c>
      <c r="H463" s="661" t="s">
        <v>2441</v>
      </c>
      <c r="I463" s="661" t="s">
        <v>3132</v>
      </c>
      <c r="J463" s="661" t="s">
        <v>3133</v>
      </c>
      <c r="K463" s="661" t="s">
        <v>4480</v>
      </c>
      <c r="L463" s="662">
        <v>3127.19</v>
      </c>
      <c r="M463" s="662">
        <v>40653.47</v>
      </c>
      <c r="N463" s="661">
        <v>13</v>
      </c>
      <c r="O463" s="742">
        <v>6</v>
      </c>
      <c r="P463" s="662">
        <v>25017.519999999997</v>
      </c>
      <c r="Q463" s="677">
        <v>0.61538461538461531</v>
      </c>
      <c r="R463" s="661">
        <v>8</v>
      </c>
      <c r="S463" s="677">
        <v>0.61538461538461542</v>
      </c>
      <c r="T463" s="742">
        <v>3.5</v>
      </c>
      <c r="U463" s="700">
        <v>0.58333333333333337</v>
      </c>
    </row>
    <row r="464" spans="1:21" ht="14.4" customHeight="1" x14ac:dyDescent="0.3">
      <c r="A464" s="660">
        <v>32</v>
      </c>
      <c r="B464" s="661" t="s">
        <v>587</v>
      </c>
      <c r="C464" s="661">
        <v>89301321</v>
      </c>
      <c r="D464" s="740" t="s">
        <v>6846</v>
      </c>
      <c r="E464" s="741" t="s">
        <v>4648</v>
      </c>
      <c r="F464" s="661" t="s">
        <v>4612</v>
      </c>
      <c r="G464" s="661" t="s">
        <v>4671</v>
      </c>
      <c r="H464" s="661" t="s">
        <v>2441</v>
      </c>
      <c r="I464" s="661" t="s">
        <v>4672</v>
      </c>
      <c r="J464" s="661" t="s">
        <v>3133</v>
      </c>
      <c r="K464" s="661" t="s">
        <v>4673</v>
      </c>
      <c r="L464" s="662">
        <v>782.22</v>
      </c>
      <c r="M464" s="662">
        <v>3128.88</v>
      </c>
      <c r="N464" s="661">
        <v>4</v>
      </c>
      <c r="O464" s="742">
        <v>2</v>
      </c>
      <c r="P464" s="662">
        <v>2346.66</v>
      </c>
      <c r="Q464" s="677">
        <v>0.74999999999999989</v>
      </c>
      <c r="R464" s="661">
        <v>3</v>
      </c>
      <c r="S464" s="677">
        <v>0.75</v>
      </c>
      <c r="T464" s="742">
        <v>1.5</v>
      </c>
      <c r="U464" s="700">
        <v>0.75</v>
      </c>
    </row>
    <row r="465" spans="1:21" ht="14.4" customHeight="1" x14ac:dyDescent="0.3">
      <c r="A465" s="660">
        <v>32</v>
      </c>
      <c r="B465" s="661" t="s">
        <v>587</v>
      </c>
      <c r="C465" s="661">
        <v>89301321</v>
      </c>
      <c r="D465" s="740" t="s">
        <v>6846</v>
      </c>
      <c r="E465" s="741" t="s">
        <v>4648</v>
      </c>
      <c r="F465" s="661" t="s">
        <v>4612</v>
      </c>
      <c r="G465" s="661" t="s">
        <v>4813</v>
      </c>
      <c r="H465" s="661" t="s">
        <v>588</v>
      </c>
      <c r="I465" s="661" t="s">
        <v>5043</v>
      </c>
      <c r="J465" s="661" t="s">
        <v>5044</v>
      </c>
      <c r="K465" s="661" t="s">
        <v>4878</v>
      </c>
      <c r="L465" s="662">
        <v>26.64</v>
      </c>
      <c r="M465" s="662">
        <v>26.64</v>
      </c>
      <c r="N465" s="661">
        <v>1</v>
      </c>
      <c r="O465" s="742">
        <v>0.5</v>
      </c>
      <c r="P465" s="662">
        <v>26.64</v>
      </c>
      <c r="Q465" s="677">
        <v>1</v>
      </c>
      <c r="R465" s="661">
        <v>1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32</v>
      </c>
      <c r="B466" s="661" t="s">
        <v>587</v>
      </c>
      <c r="C466" s="661">
        <v>89301321</v>
      </c>
      <c r="D466" s="740" t="s">
        <v>6846</v>
      </c>
      <c r="E466" s="741" t="s">
        <v>4648</v>
      </c>
      <c r="F466" s="661" t="s">
        <v>4612</v>
      </c>
      <c r="G466" s="661" t="s">
        <v>4813</v>
      </c>
      <c r="H466" s="661" t="s">
        <v>588</v>
      </c>
      <c r="I466" s="661" t="s">
        <v>5045</v>
      </c>
      <c r="J466" s="661" t="s">
        <v>5046</v>
      </c>
      <c r="K466" s="661" t="s">
        <v>4815</v>
      </c>
      <c r="L466" s="662">
        <v>66.599999999999994</v>
      </c>
      <c r="M466" s="662">
        <v>66.599999999999994</v>
      </c>
      <c r="N466" s="661">
        <v>1</v>
      </c>
      <c r="O466" s="742">
        <v>1</v>
      </c>
      <c r="P466" s="662">
        <v>66.599999999999994</v>
      </c>
      <c r="Q466" s="677">
        <v>1</v>
      </c>
      <c r="R466" s="661">
        <v>1</v>
      </c>
      <c r="S466" s="677">
        <v>1</v>
      </c>
      <c r="T466" s="742">
        <v>1</v>
      </c>
      <c r="U466" s="700">
        <v>1</v>
      </c>
    </row>
    <row r="467" spans="1:21" ht="14.4" customHeight="1" x14ac:dyDescent="0.3">
      <c r="A467" s="660">
        <v>32</v>
      </c>
      <c r="B467" s="661" t="s">
        <v>587</v>
      </c>
      <c r="C467" s="661">
        <v>89301321</v>
      </c>
      <c r="D467" s="740" t="s">
        <v>6846</v>
      </c>
      <c r="E467" s="741" t="s">
        <v>4648</v>
      </c>
      <c r="F467" s="661" t="s">
        <v>4612</v>
      </c>
      <c r="G467" s="661" t="s">
        <v>4813</v>
      </c>
      <c r="H467" s="661" t="s">
        <v>588</v>
      </c>
      <c r="I467" s="661" t="s">
        <v>4877</v>
      </c>
      <c r="J467" s="661" t="s">
        <v>4814</v>
      </c>
      <c r="K467" s="661" t="s">
        <v>4878</v>
      </c>
      <c r="L467" s="662">
        <v>0</v>
      </c>
      <c r="M467" s="662">
        <v>0</v>
      </c>
      <c r="N467" s="661">
        <v>1</v>
      </c>
      <c r="O467" s="742">
        <v>0.5</v>
      </c>
      <c r="P467" s="662">
        <v>0</v>
      </c>
      <c r="Q467" s="677"/>
      <c r="R467" s="661">
        <v>1</v>
      </c>
      <c r="S467" s="677">
        <v>1</v>
      </c>
      <c r="T467" s="742">
        <v>0.5</v>
      </c>
      <c r="U467" s="700">
        <v>1</v>
      </c>
    </row>
    <row r="468" spans="1:21" ht="14.4" customHeight="1" x14ac:dyDescent="0.3">
      <c r="A468" s="660">
        <v>32</v>
      </c>
      <c r="B468" s="661" t="s">
        <v>587</v>
      </c>
      <c r="C468" s="661">
        <v>89301321</v>
      </c>
      <c r="D468" s="740" t="s">
        <v>6846</v>
      </c>
      <c r="E468" s="741" t="s">
        <v>4648</v>
      </c>
      <c r="F468" s="661" t="s">
        <v>4612</v>
      </c>
      <c r="G468" s="661" t="s">
        <v>4813</v>
      </c>
      <c r="H468" s="661" t="s">
        <v>588</v>
      </c>
      <c r="I468" s="661" t="s">
        <v>1175</v>
      </c>
      <c r="J468" s="661" t="s">
        <v>4814</v>
      </c>
      <c r="K468" s="661" t="s">
        <v>4815</v>
      </c>
      <c r="L468" s="662">
        <v>66.599999999999994</v>
      </c>
      <c r="M468" s="662">
        <v>133.19999999999999</v>
      </c>
      <c r="N468" s="661">
        <v>2</v>
      </c>
      <c r="O468" s="742">
        <v>1.5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32</v>
      </c>
      <c r="B469" s="661" t="s">
        <v>587</v>
      </c>
      <c r="C469" s="661">
        <v>89301321</v>
      </c>
      <c r="D469" s="740" t="s">
        <v>6846</v>
      </c>
      <c r="E469" s="741" t="s">
        <v>4648</v>
      </c>
      <c r="F469" s="661" t="s">
        <v>4612</v>
      </c>
      <c r="G469" s="661" t="s">
        <v>5047</v>
      </c>
      <c r="H469" s="661" t="s">
        <v>588</v>
      </c>
      <c r="I469" s="661" t="s">
        <v>931</v>
      </c>
      <c r="J469" s="661" t="s">
        <v>932</v>
      </c>
      <c r="K469" s="661" t="s">
        <v>933</v>
      </c>
      <c r="L469" s="662">
        <v>42.18</v>
      </c>
      <c r="M469" s="662">
        <v>42.18</v>
      </c>
      <c r="N469" s="661">
        <v>1</v>
      </c>
      <c r="O469" s="742">
        <v>0.5</v>
      </c>
      <c r="P469" s="662">
        <v>42.18</v>
      </c>
      <c r="Q469" s="677">
        <v>1</v>
      </c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32</v>
      </c>
      <c r="B470" s="661" t="s">
        <v>587</v>
      </c>
      <c r="C470" s="661">
        <v>89301321</v>
      </c>
      <c r="D470" s="740" t="s">
        <v>6846</v>
      </c>
      <c r="E470" s="741" t="s">
        <v>4648</v>
      </c>
      <c r="F470" s="661" t="s">
        <v>4612</v>
      </c>
      <c r="G470" s="661" t="s">
        <v>4927</v>
      </c>
      <c r="H470" s="661" t="s">
        <v>588</v>
      </c>
      <c r="I470" s="661" t="s">
        <v>1366</v>
      </c>
      <c r="J470" s="661" t="s">
        <v>1367</v>
      </c>
      <c r="K470" s="661" t="s">
        <v>4928</v>
      </c>
      <c r="L470" s="662">
        <v>439.17</v>
      </c>
      <c r="M470" s="662">
        <v>439.17</v>
      </c>
      <c r="N470" s="661">
        <v>1</v>
      </c>
      <c r="O470" s="742">
        <v>0.5</v>
      </c>
      <c r="P470" s="662">
        <v>439.17</v>
      </c>
      <c r="Q470" s="677">
        <v>1</v>
      </c>
      <c r="R470" s="661">
        <v>1</v>
      </c>
      <c r="S470" s="677">
        <v>1</v>
      </c>
      <c r="T470" s="742">
        <v>0.5</v>
      </c>
      <c r="U470" s="700">
        <v>1</v>
      </c>
    </row>
    <row r="471" spans="1:21" ht="14.4" customHeight="1" x14ac:dyDescent="0.3">
      <c r="A471" s="660">
        <v>32</v>
      </c>
      <c r="B471" s="661" t="s">
        <v>587</v>
      </c>
      <c r="C471" s="661">
        <v>89301321</v>
      </c>
      <c r="D471" s="740" t="s">
        <v>6846</v>
      </c>
      <c r="E471" s="741" t="s">
        <v>4648</v>
      </c>
      <c r="F471" s="661" t="s">
        <v>4612</v>
      </c>
      <c r="G471" s="661" t="s">
        <v>4676</v>
      </c>
      <c r="H471" s="661" t="s">
        <v>588</v>
      </c>
      <c r="I471" s="661" t="s">
        <v>1248</v>
      </c>
      <c r="J471" s="661" t="s">
        <v>1249</v>
      </c>
      <c r="K471" s="661" t="s">
        <v>1250</v>
      </c>
      <c r="L471" s="662">
        <v>24.22</v>
      </c>
      <c r="M471" s="662">
        <v>121.1</v>
      </c>
      <c r="N471" s="661">
        <v>5</v>
      </c>
      <c r="O471" s="742">
        <v>2.5</v>
      </c>
      <c r="P471" s="662">
        <v>48.44</v>
      </c>
      <c r="Q471" s="677">
        <v>0.4</v>
      </c>
      <c r="R471" s="661">
        <v>2</v>
      </c>
      <c r="S471" s="677">
        <v>0.4</v>
      </c>
      <c r="T471" s="742">
        <v>1</v>
      </c>
      <c r="U471" s="700">
        <v>0.4</v>
      </c>
    </row>
    <row r="472" spans="1:21" ht="14.4" customHeight="1" x14ac:dyDescent="0.3">
      <c r="A472" s="660">
        <v>32</v>
      </c>
      <c r="B472" s="661" t="s">
        <v>587</v>
      </c>
      <c r="C472" s="661">
        <v>89301321</v>
      </c>
      <c r="D472" s="740" t="s">
        <v>6846</v>
      </c>
      <c r="E472" s="741" t="s">
        <v>4648</v>
      </c>
      <c r="F472" s="661" t="s">
        <v>4612</v>
      </c>
      <c r="G472" s="661" t="s">
        <v>4676</v>
      </c>
      <c r="H472" s="661" t="s">
        <v>588</v>
      </c>
      <c r="I472" s="661" t="s">
        <v>847</v>
      </c>
      <c r="J472" s="661" t="s">
        <v>848</v>
      </c>
      <c r="K472" s="661" t="s">
        <v>4677</v>
      </c>
      <c r="L472" s="662">
        <v>40.36</v>
      </c>
      <c r="M472" s="662">
        <v>40.36</v>
      </c>
      <c r="N472" s="661">
        <v>1</v>
      </c>
      <c r="O472" s="742">
        <v>0.5</v>
      </c>
      <c r="P472" s="662">
        <v>40.36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32</v>
      </c>
      <c r="B473" s="661" t="s">
        <v>587</v>
      </c>
      <c r="C473" s="661">
        <v>89301321</v>
      </c>
      <c r="D473" s="740" t="s">
        <v>6846</v>
      </c>
      <c r="E473" s="741" t="s">
        <v>4648</v>
      </c>
      <c r="F473" s="661" t="s">
        <v>4612</v>
      </c>
      <c r="G473" s="661" t="s">
        <v>4746</v>
      </c>
      <c r="H473" s="661" t="s">
        <v>588</v>
      </c>
      <c r="I473" s="661" t="s">
        <v>5048</v>
      </c>
      <c r="J473" s="661" t="s">
        <v>4748</v>
      </c>
      <c r="K473" s="661" t="s">
        <v>1277</v>
      </c>
      <c r="L473" s="662">
        <v>0</v>
      </c>
      <c r="M473" s="662">
        <v>0</v>
      </c>
      <c r="N473" s="661">
        <v>1</v>
      </c>
      <c r="O473" s="742">
        <v>0.5</v>
      </c>
      <c r="P473" s="662"/>
      <c r="Q473" s="677"/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32</v>
      </c>
      <c r="B474" s="661" t="s">
        <v>587</v>
      </c>
      <c r="C474" s="661">
        <v>89301321</v>
      </c>
      <c r="D474" s="740" t="s">
        <v>6846</v>
      </c>
      <c r="E474" s="741" t="s">
        <v>4648</v>
      </c>
      <c r="F474" s="661" t="s">
        <v>4612</v>
      </c>
      <c r="G474" s="661" t="s">
        <v>5049</v>
      </c>
      <c r="H474" s="661" t="s">
        <v>588</v>
      </c>
      <c r="I474" s="661" t="s">
        <v>1405</v>
      </c>
      <c r="J474" s="661" t="s">
        <v>1406</v>
      </c>
      <c r="K474" s="661" t="s">
        <v>5050</v>
      </c>
      <c r="L474" s="662">
        <v>63.67</v>
      </c>
      <c r="M474" s="662">
        <v>63.67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32</v>
      </c>
      <c r="B475" s="661" t="s">
        <v>587</v>
      </c>
      <c r="C475" s="661">
        <v>89301321</v>
      </c>
      <c r="D475" s="740" t="s">
        <v>6846</v>
      </c>
      <c r="E475" s="741" t="s">
        <v>4648</v>
      </c>
      <c r="F475" s="661" t="s">
        <v>4612</v>
      </c>
      <c r="G475" s="661" t="s">
        <v>4750</v>
      </c>
      <c r="H475" s="661" t="s">
        <v>588</v>
      </c>
      <c r="I475" s="661" t="s">
        <v>4751</v>
      </c>
      <c r="J475" s="661" t="s">
        <v>3126</v>
      </c>
      <c r="K475" s="661" t="s">
        <v>3914</v>
      </c>
      <c r="L475" s="662">
        <v>0</v>
      </c>
      <c r="M475" s="662">
        <v>0</v>
      </c>
      <c r="N475" s="661">
        <v>2</v>
      </c>
      <c r="O475" s="742">
        <v>1</v>
      </c>
      <c r="P475" s="662">
        <v>0</v>
      </c>
      <c r="Q475" s="677"/>
      <c r="R475" s="661">
        <v>1</v>
      </c>
      <c r="S475" s="677">
        <v>0.5</v>
      </c>
      <c r="T475" s="742">
        <v>0.5</v>
      </c>
      <c r="U475" s="700">
        <v>0.5</v>
      </c>
    </row>
    <row r="476" spans="1:21" ht="14.4" customHeight="1" x14ac:dyDescent="0.3">
      <c r="A476" s="660">
        <v>32</v>
      </c>
      <c r="B476" s="661" t="s">
        <v>587</v>
      </c>
      <c r="C476" s="661">
        <v>89301321</v>
      </c>
      <c r="D476" s="740" t="s">
        <v>6846</v>
      </c>
      <c r="E476" s="741" t="s">
        <v>4648</v>
      </c>
      <c r="F476" s="661" t="s">
        <v>4612</v>
      </c>
      <c r="G476" s="661" t="s">
        <v>4678</v>
      </c>
      <c r="H476" s="661" t="s">
        <v>588</v>
      </c>
      <c r="I476" s="661" t="s">
        <v>2075</v>
      </c>
      <c r="J476" s="661" t="s">
        <v>4679</v>
      </c>
      <c r="K476" s="661" t="s">
        <v>4680</v>
      </c>
      <c r="L476" s="662">
        <v>19.02</v>
      </c>
      <c r="M476" s="662">
        <v>38.04</v>
      </c>
      <c r="N476" s="661">
        <v>2</v>
      </c>
      <c r="O476" s="742">
        <v>1</v>
      </c>
      <c r="P476" s="662">
        <v>38.04</v>
      </c>
      <c r="Q476" s="677">
        <v>1</v>
      </c>
      <c r="R476" s="661">
        <v>2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32</v>
      </c>
      <c r="B477" s="661" t="s">
        <v>587</v>
      </c>
      <c r="C477" s="661">
        <v>89301321</v>
      </c>
      <c r="D477" s="740" t="s">
        <v>6846</v>
      </c>
      <c r="E477" s="741" t="s">
        <v>4648</v>
      </c>
      <c r="F477" s="661" t="s">
        <v>4612</v>
      </c>
      <c r="G477" s="661" t="s">
        <v>4755</v>
      </c>
      <c r="H477" s="661" t="s">
        <v>2441</v>
      </c>
      <c r="I477" s="661" t="s">
        <v>4756</v>
      </c>
      <c r="J477" s="661" t="s">
        <v>3074</v>
      </c>
      <c r="K477" s="661" t="s">
        <v>4757</v>
      </c>
      <c r="L477" s="662">
        <v>87.6</v>
      </c>
      <c r="M477" s="662">
        <v>87.6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32</v>
      </c>
      <c r="B478" s="661" t="s">
        <v>587</v>
      </c>
      <c r="C478" s="661">
        <v>89301321</v>
      </c>
      <c r="D478" s="740" t="s">
        <v>6846</v>
      </c>
      <c r="E478" s="741" t="s">
        <v>4648</v>
      </c>
      <c r="F478" s="661" t="s">
        <v>4612</v>
      </c>
      <c r="G478" s="661" t="s">
        <v>4755</v>
      </c>
      <c r="H478" s="661" t="s">
        <v>2441</v>
      </c>
      <c r="I478" s="661" t="s">
        <v>3049</v>
      </c>
      <c r="J478" s="661" t="s">
        <v>3050</v>
      </c>
      <c r="K478" s="661" t="s">
        <v>4458</v>
      </c>
      <c r="L478" s="662">
        <v>116.8</v>
      </c>
      <c r="M478" s="662">
        <v>350.4</v>
      </c>
      <c r="N478" s="661">
        <v>3</v>
      </c>
      <c r="O478" s="742">
        <v>1</v>
      </c>
      <c r="P478" s="662">
        <v>350.4</v>
      </c>
      <c r="Q478" s="677">
        <v>1</v>
      </c>
      <c r="R478" s="661">
        <v>3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32</v>
      </c>
      <c r="B479" s="661" t="s">
        <v>587</v>
      </c>
      <c r="C479" s="661">
        <v>89301321</v>
      </c>
      <c r="D479" s="740" t="s">
        <v>6846</v>
      </c>
      <c r="E479" s="741" t="s">
        <v>4648</v>
      </c>
      <c r="F479" s="661" t="s">
        <v>4612</v>
      </c>
      <c r="G479" s="661" t="s">
        <v>4681</v>
      </c>
      <c r="H479" s="661" t="s">
        <v>2441</v>
      </c>
      <c r="I479" s="661" t="s">
        <v>3069</v>
      </c>
      <c r="J479" s="661" t="s">
        <v>3070</v>
      </c>
      <c r="K479" s="661" t="s">
        <v>3071</v>
      </c>
      <c r="L479" s="662">
        <v>154.01</v>
      </c>
      <c r="M479" s="662">
        <v>616.04</v>
      </c>
      <c r="N479" s="661">
        <v>4</v>
      </c>
      <c r="O479" s="742">
        <v>2.5</v>
      </c>
      <c r="P479" s="662">
        <v>154.01</v>
      </c>
      <c r="Q479" s="677">
        <v>0.25</v>
      </c>
      <c r="R479" s="661">
        <v>1</v>
      </c>
      <c r="S479" s="677">
        <v>0.25</v>
      </c>
      <c r="T479" s="742">
        <v>1</v>
      </c>
      <c r="U479" s="700">
        <v>0.4</v>
      </c>
    </row>
    <row r="480" spans="1:21" ht="14.4" customHeight="1" x14ac:dyDescent="0.3">
      <c r="A480" s="660">
        <v>32</v>
      </c>
      <c r="B480" s="661" t="s">
        <v>587</v>
      </c>
      <c r="C480" s="661">
        <v>89301321</v>
      </c>
      <c r="D480" s="740" t="s">
        <v>6846</v>
      </c>
      <c r="E480" s="741" t="s">
        <v>4648</v>
      </c>
      <c r="F480" s="661" t="s">
        <v>4612</v>
      </c>
      <c r="G480" s="661" t="s">
        <v>4682</v>
      </c>
      <c r="H480" s="661" t="s">
        <v>588</v>
      </c>
      <c r="I480" s="661" t="s">
        <v>4683</v>
      </c>
      <c r="J480" s="661" t="s">
        <v>4684</v>
      </c>
      <c r="K480" s="661" t="s">
        <v>4685</v>
      </c>
      <c r="L480" s="662">
        <v>34.31</v>
      </c>
      <c r="M480" s="662">
        <v>34.31</v>
      </c>
      <c r="N480" s="661">
        <v>1</v>
      </c>
      <c r="O480" s="742">
        <v>0.5</v>
      </c>
      <c r="P480" s="662">
        <v>34.31</v>
      </c>
      <c r="Q480" s="677">
        <v>1</v>
      </c>
      <c r="R480" s="661">
        <v>1</v>
      </c>
      <c r="S480" s="677">
        <v>1</v>
      </c>
      <c r="T480" s="742">
        <v>0.5</v>
      </c>
      <c r="U480" s="700">
        <v>1</v>
      </c>
    </row>
    <row r="481" spans="1:21" ht="14.4" customHeight="1" x14ac:dyDescent="0.3">
      <c r="A481" s="660">
        <v>32</v>
      </c>
      <c r="B481" s="661" t="s">
        <v>587</v>
      </c>
      <c r="C481" s="661">
        <v>89301321</v>
      </c>
      <c r="D481" s="740" t="s">
        <v>6846</v>
      </c>
      <c r="E481" s="741" t="s">
        <v>4648</v>
      </c>
      <c r="F481" s="661" t="s">
        <v>4612</v>
      </c>
      <c r="G481" s="661" t="s">
        <v>4682</v>
      </c>
      <c r="H481" s="661" t="s">
        <v>588</v>
      </c>
      <c r="I481" s="661" t="s">
        <v>5051</v>
      </c>
      <c r="J481" s="661" t="s">
        <v>5052</v>
      </c>
      <c r="K481" s="661" t="s">
        <v>5053</v>
      </c>
      <c r="L481" s="662">
        <v>0</v>
      </c>
      <c r="M481" s="662">
        <v>0</v>
      </c>
      <c r="N481" s="661">
        <v>1</v>
      </c>
      <c r="O481" s="742">
        <v>0.5</v>
      </c>
      <c r="P481" s="662"/>
      <c r="Q481" s="677"/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32</v>
      </c>
      <c r="B482" s="661" t="s">
        <v>587</v>
      </c>
      <c r="C482" s="661">
        <v>89301321</v>
      </c>
      <c r="D482" s="740" t="s">
        <v>6846</v>
      </c>
      <c r="E482" s="741" t="s">
        <v>4648</v>
      </c>
      <c r="F482" s="661" t="s">
        <v>4612</v>
      </c>
      <c r="G482" s="661" t="s">
        <v>4686</v>
      </c>
      <c r="H482" s="661" t="s">
        <v>588</v>
      </c>
      <c r="I482" s="661" t="s">
        <v>2223</v>
      </c>
      <c r="J482" s="661" t="s">
        <v>4688</v>
      </c>
      <c r="K482" s="661" t="s">
        <v>4689</v>
      </c>
      <c r="L482" s="662">
        <v>6196.71</v>
      </c>
      <c r="M482" s="662">
        <v>6196.71</v>
      </c>
      <c r="N482" s="661">
        <v>1</v>
      </c>
      <c r="O482" s="742">
        <v>0.5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32</v>
      </c>
      <c r="B483" s="661" t="s">
        <v>587</v>
      </c>
      <c r="C483" s="661">
        <v>89301321</v>
      </c>
      <c r="D483" s="740" t="s">
        <v>6846</v>
      </c>
      <c r="E483" s="741" t="s">
        <v>4648</v>
      </c>
      <c r="F483" s="661" t="s">
        <v>4612</v>
      </c>
      <c r="G483" s="661" t="s">
        <v>4686</v>
      </c>
      <c r="H483" s="661" t="s">
        <v>588</v>
      </c>
      <c r="I483" s="661" t="s">
        <v>4687</v>
      </c>
      <c r="J483" s="661" t="s">
        <v>4688</v>
      </c>
      <c r="K483" s="661" t="s">
        <v>4689</v>
      </c>
      <c r="L483" s="662">
        <v>6196.71</v>
      </c>
      <c r="M483" s="662">
        <v>6196.71</v>
      </c>
      <c r="N483" s="661">
        <v>1</v>
      </c>
      <c r="O483" s="742">
        <v>0.5</v>
      </c>
      <c r="P483" s="662">
        <v>6196.71</v>
      </c>
      <c r="Q483" s="677">
        <v>1</v>
      </c>
      <c r="R483" s="661">
        <v>1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32</v>
      </c>
      <c r="B484" s="661" t="s">
        <v>587</v>
      </c>
      <c r="C484" s="661">
        <v>89301321</v>
      </c>
      <c r="D484" s="740" t="s">
        <v>6846</v>
      </c>
      <c r="E484" s="741" t="s">
        <v>4648</v>
      </c>
      <c r="F484" s="661" t="s">
        <v>4612</v>
      </c>
      <c r="G484" s="661" t="s">
        <v>4764</v>
      </c>
      <c r="H484" s="661" t="s">
        <v>588</v>
      </c>
      <c r="I484" s="661" t="s">
        <v>1043</v>
      </c>
      <c r="J484" s="661" t="s">
        <v>4765</v>
      </c>
      <c r="K484" s="661" t="s">
        <v>4766</v>
      </c>
      <c r="L484" s="662">
        <v>91.14</v>
      </c>
      <c r="M484" s="662">
        <v>1275.96</v>
      </c>
      <c r="N484" s="661">
        <v>14</v>
      </c>
      <c r="O484" s="742">
        <v>8.5</v>
      </c>
      <c r="P484" s="662">
        <v>820.26</v>
      </c>
      <c r="Q484" s="677">
        <v>0.64285714285714279</v>
      </c>
      <c r="R484" s="661">
        <v>9</v>
      </c>
      <c r="S484" s="677">
        <v>0.6428571428571429</v>
      </c>
      <c r="T484" s="742">
        <v>5.5</v>
      </c>
      <c r="U484" s="700">
        <v>0.6470588235294118</v>
      </c>
    </row>
    <row r="485" spans="1:21" ht="14.4" customHeight="1" x14ac:dyDescent="0.3">
      <c r="A485" s="660">
        <v>32</v>
      </c>
      <c r="B485" s="661" t="s">
        <v>587</v>
      </c>
      <c r="C485" s="661">
        <v>89301321</v>
      </c>
      <c r="D485" s="740" t="s">
        <v>6846</v>
      </c>
      <c r="E485" s="741" t="s">
        <v>4648</v>
      </c>
      <c r="F485" s="661" t="s">
        <v>4612</v>
      </c>
      <c r="G485" s="661" t="s">
        <v>4886</v>
      </c>
      <c r="H485" s="661" t="s">
        <v>588</v>
      </c>
      <c r="I485" s="661" t="s">
        <v>1435</v>
      </c>
      <c r="J485" s="661" t="s">
        <v>1436</v>
      </c>
      <c r="K485" s="661" t="s">
        <v>1437</v>
      </c>
      <c r="L485" s="662">
        <v>0</v>
      </c>
      <c r="M485" s="662">
        <v>0</v>
      </c>
      <c r="N485" s="661">
        <v>1</v>
      </c>
      <c r="O485" s="742">
        <v>1</v>
      </c>
      <c r="P485" s="662">
        <v>0</v>
      </c>
      <c r="Q485" s="677"/>
      <c r="R485" s="661">
        <v>1</v>
      </c>
      <c r="S485" s="677">
        <v>1</v>
      </c>
      <c r="T485" s="742">
        <v>1</v>
      </c>
      <c r="U485" s="700">
        <v>1</v>
      </c>
    </row>
    <row r="486" spans="1:21" ht="14.4" customHeight="1" x14ac:dyDescent="0.3">
      <c r="A486" s="660">
        <v>32</v>
      </c>
      <c r="B486" s="661" t="s">
        <v>587</v>
      </c>
      <c r="C486" s="661">
        <v>89301321</v>
      </c>
      <c r="D486" s="740" t="s">
        <v>6846</v>
      </c>
      <c r="E486" s="741" t="s">
        <v>4648</v>
      </c>
      <c r="F486" s="661" t="s">
        <v>4612</v>
      </c>
      <c r="G486" s="661" t="s">
        <v>4886</v>
      </c>
      <c r="H486" s="661" t="s">
        <v>588</v>
      </c>
      <c r="I486" s="661" t="s">
        <v>1196</v>
      </c>
      <c r="J486" s="661" t="s">
        <v>1436</v>
      </c>
      <c r="K486" s="661" t="s">
        <v>4887</v>
      </c>
      <c r="L486" s="662">
        <v>0</v>
      </c>
      <c r="M486" s="662">
        <v>0</v>
      </c>
      <c r="N486" s="661">
        <v>2</v>
      </c>
      <c r="O486" s="742">
        <v>1</v>
      </c>
      <c r="P486" s="662">
        <v>0</v>
      </c>
      <c r="Q486" s="677"/>
      <c r="R486" s="661">
        <v>1</v>
      </c>
      <c r="S486" s="677">
        <v>0.5</v>
      </c>
      <c r="T486" s="742">
        <v>0.5</v>
      </c>
      <c r="U486" s="700">
        <v>0.5</v>
      </c>
    </row>
    <row r="487" spans="1:21" ht="14.4" customHeight="1" x14ac:dyDescent="0.3">
      <c r="A487" s="660">
        <v>32</v>
      </c>
      <c r="B487" s="661" t="s">
        <v>587</v>
      </c>
      <c r="C487" s="661">
        <v>89301321</v>
      </c>
      <c r="D487" s="740" t="s">
        <v>6846</v>
      </c>
      <c r="E487" s="741" t="s">
        <v>4648</v>
      </c>
      <c r="F487" s="661" t="s">
        <v>4612</v>
      </c>
      <c r="G487" s="661" t="s">
        <v>4886</v>
      </c>
      <c r="H487" s="661" t="s">
        <v>588</v>
      </c>
      <c r="I487" s="661" t="s">
        <v>831</v>
      </c>
      <c r="J487" s="661" t="s">
        <v>832</v>
      </c>
      <c r="K487" s="661" t="s">
        <v>833</v>
      </c>
      <c r="L487" s="662">
        <v>33.79</v>
      </c>
      <c r="M487" s="662">
        <v>33.79</v>
      </c>
      <c r="N487" s="661">
        <v>1</v>
      </c>
      <c r="O487" s="742">
        <v>0.5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32</v>
      </c>
      <c r="B488" s="661" t="s">
        <v>587</v>
      </c>
      <c r="C488" s="661">
        <v>89301321</v>
      </c>
      <c r="D488" s="740" t="s">
        <v>6846</v>
      </c>
      <c r="E488" s="741" t="s">
        <v>4648</v>
      </c>
      <c r="F488" s="661" t="s">
        <v>4612</v>
      </c>
      <c r="G488" s="661" t="s">
        <v>4886</v>
      </c>
      <c r="H488" s="661" t="s">
        <v>588</v>
      </c>
      <c r="I488" s="661" t="s">
        <v>5054</v>
      </c>
      <c r="J488" s="661" t="s">
        <v>5055</v>
      </c>
      <c r="K488" s="661" t="s">
        <v>5056</v>
      </c>
      <c r="L488" s="662">
        <v>0</v>
      </c>
      <c r="M488" s="662">
        <v>0</v>
      </c>
      <c r="N488" s="661">
        <v>1</v>
      </c>
      <c r="O488" s="742">
        <v>0.5</v>
      </c>
      <c r="P488" s="662"/>
      <c r="Q488" s="677"/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32</v>
      </c>
      <c r="B489" s="661" t="s">
        <v>587</v>
      </c>
      <c r="C489" s="661">
        <v>89301321</v>
      </c>
      <c r="D489" s="740" t="s">
        <v>6846</v>
      </c>
      <c r="E489" s="741" t="s">
        <v>4648</v>
      </c>
      <c r="F489" s="661" t="s">
        <v>4612</v>
      </c>
      <c r="G489" s="661" t="s">
        <v>4767</v>
      </c>
      <c r="H489" s="661" t="s">
        <v>588</v>
      </c>
      <c r="I489" s="661" t="s">
        <v>1421</v>
      </c>
      <c r="J489" s="661" t="s">
        <v>4771</v>
      </c>
      <c r="K489" s="661" t="s">
        <v>4772</v>
      </c>
      <c r="L489" s="662">
        <v>86.76</v>
      </c>
      <c r="M489" s="662">
        <v>86.76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32</v>
      </c>
      <c r="B490" s="661" t="s">
        <v>587</v>
      </c>
      <c r="C490" s="661">
        <v>89301321</v>
      </c>
      <c r="D490" s="740" t="s">
        <v>6846</v>
      </c>
      <c r="E490" s="741" t="s">
        <v>4648</v>
      </c>
      <c r="F490" s="661" t="s">
        <v>4612</v>
      </c>
      <c r="G490" s="661" t="s">
        <v>4690</v>
      </c>
      <c r="H490" s="661" t="s">
        <v>588</v>
      </c>
      <c r="I490" s="661" t="s">
        <v>851</v>
      </c>
      <c r="J490" s="661" t="s">
        <v>4691</v>
      </c>
      <c r="K490" s="661" t="s">
        <v>4692</v>
      </c>
      <c r="L490" s="662">
        <v>0</v>
      </c>
      <c r="M490" s="662">
        <v>0</v>
      </c>
      <c r="N490" s="661">
        <v>1</v>
      </c>
      <c r="O490" s="742">
        <v>1</v>
      </c>
      <c r="P490" s="662">
        <v>0</v>
      </c>
      <c r="Q490" s="677"/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32</v>
      </c>
      <c r="B491" s="661" t="s">
        <v>587</v>
      </c>
      <c r="C491" s="661">
        <v>89301321</v>
      </c>
      <c r="D491" s="740" t="s">
        <v>6846</v>
      </c>
      <c r="E491" s="741" t="s">
        <v>4648</v>
      </c>
      <c r="F491" s="661" t="s">
        <v>4612</v>
      </c>
      <c r="G491" s="661" t="s">
        <v>4690</v>
      </c>
      <c r="H491" s="661" t="s">
        <v>588</v>
      </c>
      <c r="I491" s="661" t="s">
        <v>4773</v>
      </c>
      <c r="J491" s="661" t="s">
        <v>4691</v>
      </c>
      <c r="K491" s="661" t="s">
        <v>4774</v>
      </c>
      <c r="L491" s="662">
        <v>0</v>
      </c>
      <c r="M491" s="662">
        <v>0</v>
      </c>
      <c r="N491" s="661">
        <v>1</v>
      </c>
      <c r="O491" s="742">
        <v>0.5</v>
      </c>
      <c r="P491" s="662"/>
      <c r="Q491" s="677"/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32</v>
      </c>
      <c r="B492" s="661" t="s">
        <v>587</v>
      </c>
      <c r="C492" s="661">
        <v>89301321</v>
      </c>
      <c r="D492" s="740" t="s">
        <v>6846</v>
      </c>
      <c r="E492" s="741" t="s">
        <v>4648</v>
      </c>
      <c r="F492" s="661" t="s">
        <v>4612</v>
      </c>
      <c r="G492" s="661" t="s">
        <v>4690</v>
      </c>
      <c r="H492" s="661" t="s">
        <v>588</v>
      </c>
      <c r="I492" s="661" t="s">
        <v>5057</v>
      </c>
      <c r="J492" s="661" t="s">
        <v>5058</v>
      </c>
      <c r="K492" s="661" t="s">
        <v>5059</v>
      </c>
      <c r="L492" s="662">
        <v>0</v>
      </c>
      <c r="M492" s="662">
        <v>0</v>
      </c>
      <c r="N492" s="661">
        <v>1</v>
      </c>
      <c r="O492" s="742">
        <v>1</v>
      </c>
      <c r="P492" s="662"/>
      <c r="Q492" s="677"/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32</v>
      </c>
      <c r="B493" s="661" t="s">
        <v>587</v>
      </c>
      <c r="C493" s="661">
        <v>89301321</v>
      </c>
      <c r="D493" s="740" t="s">
        <v>6846</v>
      </c>
      <c r="E493" s="741" t="s">
        <v>4648</v>
      </c>
      <c r="F493" s="661" t="s">
        <v>4612</v>
      </c>
      <c r="G493" s="661" t="s">
        <v>5060</v>
      </c>
      <c r="H493" s="661" t="s">
        <v>588</v>
      </c>
      <c r="I493" s="661" t="s">
        <v>5061</v>
      </c>
      <c r="J493" s="661" t="s">
        <v>5062</v>
      </c>
      <c r="K493" s="661" t="s">
        <v>5063</v>
      </c>
      <c r="L493" s="662">
        <v>0</v>
      </c>
      <c r="M493" s="662">
        <v>0</v>
      </c>
      <c r="N493" s="661">
        <v>1</v>
      </c>
      <c r="O493" s="742">
        <v>1</v>
      </c>
      <c r="P493" s="662">
        <v>0</v>
      </c>
      <c r="Q493" s="677"/>
      <c r="R493" s="661">
        <v>1</v>
      </c>
      <c r="S493" s="677">
        <v>1</v>
      </c>
      <c r="T493" s="742">
        <v>1</v>
      </c>
      <c r="U493" s="700">
        <v>1</v>
      </c>
    </row>
    <row r="494" spans="1:21" ht="14.4" customHeight="1" x14ac:dyDescent="0.3">
      <c r="A494" s="660">
        <v>32</v>
      </c>
      <c r="B494" s="661" t="s">
        <v>587</v>
      </c>
      <c r="C494" s="661">
        <v>89301321</v>
      </c>
      <c r="D494" s="740" t="s">
        <v>6846</v>
      </c>
      <c r="E494" s="741" t="s">
        <v>4648</v>
      </c>
      <c r="F494" s="661" t="s">
        <v>4612</v>
      </c>
      <c r="G494" s="661" t="s">
        <v>5060</v>
      </c>
      <c r="H494" s="661" t="s">
        <v>2441</v>
      </c>
      <c r="I494" s="661" t="s">
        <v>5064</v>
      </c>
      <c r="J494" s="661" t="s">
        <v>5065</v>
      </c>
      <c r="K494" s="661" t="s">
        <v>5066</v>
      </c>
      <c r="L494" s="662">
        <v>107.66</v>
      </c>
      <c r="M494" s="662">
        <v>107.66</v>
      </c>
      <c r="N494" s="661">
        <v>1</v>
      </c>
      <c r="O494" s="742">
        <v>0.5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32</v>
      </c>
      <c r="B495" s="661" t="s">
        <v>587</v>
      </c>
      <c r="C495" s="661">
        <v>89301321</v>
      </c>
      <c r="D495" s="740" t="s">
        <v>6846</v>
      </c>
      <c r="E495" s="741" t="s">
        <v>4648</v>
      </c>
      <c r="F495" s="661" t="s">
        <v>4612</v>
      </c>
      <c r="G495" s="661" t="s">
        <v>4932</v>
      </c>
      <c r="H495" s="661" t="s">
        <v>2441</v>
      </c>
      <c r="I495" s="661" t="s">
        <v>2504</v>
      </c>
      <c r="J495" s="661" t="s">
        <v>2505</v>
      </c>
      <c r="K495" s="661" t="s">
        <v>630</v>
      </c>
      <c r="L495" s="662">
        <v>38.85</v>
      </c>
      <c r="M495" s="662">
        <v>38.85</v>
      </c>
      <c r="N495" s="661">
        <v>1</v>
      </c>
      <c r="O495" s="742">
        <v>0.5</v>
      </c>
      <c r="P495" s="662">
        <v>38.85</v>
      </c>
      <c r="Q495" s="677">
        <v>1</v>
      </c>
      <c r="R495" s="661">
        <v>1</v>
      </c>
      <c r="S495" s="677">
        <v>1</v>
      </c>
      <c r="T495" s="742">
        <v>0.5</v>
      </c>
      <c r="U495" s="700">
        <v>1</v>
      </c>
    </row>
    <row r="496" spans="1:21" ht="14.4" customHeight="1" x14ac:dyDescent="0.3">
      <c r="A496" s="660">
        <v>32</v>
      </c>
      <c r="B496" s="661" t="s">
        <v>587</v>
      </c>
      <c r="C496" s="661">
        <v>89301321</v>
      </c>
      <c r="D496" s="740" t="s">
        <v>6846</v>
      </c>
      <c r="E496" s="741" t="s">
        <v>4648</v>
      </c>
      <c r="F496" s="661" t="s">
        <v>4612</v>
      </c>
      <c r="G496" s="661" t="s">
        <v>4932</v>
      </c>
      <c r="H496" s="661" t="s">
        <v>2441</v>
      </c>
      <c r="I496" s="661" t="s">
        <v>2508</v>
      </c>
      <c r="J496" s="661" t="s">
        <v>2509</v>
      </c>
      <c r="K496" s="661" t="s">
        <v>4433</v>
      </c>
      <c r="L496" s="662">
        <v>259.04000000000002</v>
      </c>
      <c r="M496" s="662">
        <v>259.04000000000002</v>
      </c>
      <c r="N496" s="661">
        <v>1</v>
      </c>
      <c r="O496" s="742">
        <v>0.5</v>
      </c>
      <c r="P496" s="662">
        <v>259.04000000000002</v>
      </c>
      <c r="Q496" s="677">
        <v>1</v>
      </c>
      <c r="R496" s="661">
        <v>1</v>
      </c>
      <c r="S496" s="677">
        <v>1</v>
      </c>
      <c r="T496" s="742">
        <v>0.5</v>
      </c>
      <c r="U496" s="700">
        <v>1</v>
      </c>
    </row>
    <row r="497" spans="1:21" ht="14.4" customHeight="1" x14ac:dyDescent="0.3">
      <c r="A497" s="660">
        <v>32</v>
      </c>
      <c r="B497" s="661" t="s">
        <v>587</v>
      </c>
      <c r="C497" s="661">
        <v>89301321</v>
      </c>
      <c r="D497" s="740" t="s">
        <v>6846</v>
      </c>
      <c r="E497" s="741" t="s">
        <v>4648</v>
      </c>
      <c r="F497" s="661" t="s">
        <v>4612</v>
      </c>
      <c r="G497" s="661" t="s">
        <v>4823</v>
      </c>
      <c r="H497" s="661" t="s">
        <v>588</v>
      </c>
      <c r="I497" s="661" t="s">
        <v>5067</v>
      </c>
      <c r="J497" s="661" t="s">
        <v>1288</v>
      </c>
      <c r="K497" s="661" t="s">
        <v>1289</v>
      </c>
      <c r="L497" s="662">
        <v>49.92</v>
      </c>
      <c r="M497" s="662">
        <v>49.92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32</v>
      </c>
      <c r="B498" s="661" t="s">
        <v>587</v>
      </c>
      <c r="C498" s="661">
        <v>89301321</v>
      </c>
      <c r="D498" s="740" t="s">
        <v>6846</v>
      </c>
      <c r="E498" s="741" t="s">
        <v>4648</v>
      </c>
      <c r="F498" s="661" t="s">
        <v>4612</v>
      </c>
      <c r="G498" s="661" t="s">
        <v>4823</v>
      </c>
      <c r="H498" s="661" t="s">
        <v>588</v>
      </c>
      <c r="I498" s="661" t="s">
        <v>993</v>
      </c>
      <c r="J498" s="661" t="s">
        <v>1474</v>
      </c>
      <c r="K498" s="661" t="s">
        <v>4933</v>
      </c>
      <c r="L498" s="662">
        <v>33.68</v>
      </c>
      <c r="M498" s="662">
        <v>33.68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32</v>
      </c>
      <c r="B499" s="661" t="s">
        <v>587</v>
      </c>
      <c r="C499" s="661">
        <v>89301321</v>
      </c>
      <c r="D499" s="740" t="s">
        <v>6846</v>
      </c>
      <c r="E499" s="741" t="s">
        <v>4648</v>
      </c>
      <c r="F499" s="661" t="s">
        <v>4612</v>
      </c>
      <c r="G499" s="661" t="s">
        <v>4798</v>
      </c>
      <c r="H499" s="661" t="s">
        <v>588</v>
      </c>
      <c r="I499" s="661" t="s">
        <v>739</v>
      </c>
      <c r="J499" s="661" t="s">
        <v>740</v>
      </c>
      <c r="K499" s="661" t="s">
        <v>5068</v>
      </c>
      <c r="L499" s="662">
        <v>31.54</v>
      </c>
      <c r="M499" s="662">
        <v>63.08</v>
      </c>
      <c r="N499" s="661">
        <v>2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32</v>
      </c>
      <c r="B500" s="661" t="s">
        <v>587</v>
      </c>
      <c r="C500" s="661">
        <v>89301321</v>
      </c>
      <c r="D500" s="740" t="s">
        <v>6846</v>
      </c>
      <c r="E500" s="741" t="s">
        <v>4648</v>
      </c>
      <c r="F500" s="661" t="s">
        <v>4612</v>
      </c>
      <c r="G500" s="661" t="s">
        <v>4693</v>
      </c>
      <c r="H500" s="661" t="s">
        <v>2441</v>
      </c>
      <c r="I500" s="661" t="s">
        <v>2688</v>
      </c>
      <c r="J500" s="661" t="s">
        <v>2479</v>
      </c>
      <c r="K500" s="661" t="s">
        <v>2689</v>
      </c>
      <c r="L500" s="662">
        <v>468.96</v>
      </c>
      <c r="M500" s="662">
        <v>937.92</v>
      </c>
      <c r="N500" s="661">
        <v>2</v>
      </c>
      <c r="O500" s="742">
        <v>1.5</v>
      </c>
      <c r="P500" s="662">
        <v>468.96</v>
      </c>
      <c r="Q500" s="677">
        <v>0.5</v>
      </c>
      <c r="R500" s="661">
        <v>1</v>
      </c>
      <c r="S500" s="677">
        <v>0.5</v>
      </c>
      <c r="T500" s="742">
        <v>0.5</v>
      </c>
      <c r="U500" s="700">
        <v>0.33333333333333331</v>
      </c>
    </row>
    <row r="501" spans="1:21" ht="14.4" customHeight="1" x14ac:dyDescent="0.3">
      <c r="A501" s="660">
        <v>32</v>
      </c>
      <c r="B501" s="661" t="s">
        <v>587</v>
      </c>
      <c r="C501" s="661">
        <v>89301321</v>
      </c>
      <c r="D501" s="740" t="s">
        <v>6846</v>
      </c>
      <c r="E501" s="741" t="s">
        <v>4648</v>
      </c>
      <c r="F501" s="661" t="s">
        <v>4612</v>
      </c>
      <c r="G501" s="661" t="s">
        <v>4693</v>
      </c>
      <c r="H501" s="661" t="s">
        <v>2441</v>
      </c>
      <c r="I501" s="661" t="s">
        <v>2691</v>
      </c>
      <c r="J501" s="661" t="s">
        <v>2479</v>
      </c>
      <c r="K501" s="661" t="s">
        <v>2692</v>
      </c>
      <c r="L501" s="662">
        <v>625.29</v>
      </c>
      <c r="M501" s="662">
        <v>3751.74</v>
      </c>
      <c r="N501" s="661">
        <v>6</v>
      </c>
      <c r="O501" s="742">
        <v>3</v>
      </c>
      <c r="P501" s="662">
        <v>3126.45</v>
      </c>
      <c r="Q501" s="677">
        <v>0.83333333333333337</v>
      </c>
      <c r="R501" s="661">
        <v>5</v>
      </c>
      <c r="S501" s="677">
        <v>0.83333333333333337</v>
      </c>
      <c r="T501" s="742">
        <v>2</v>
      </c>
      <c r="U501" s="700">
        <v>0.66666666666666663</v>
      </c>
    </row>
    <row r="502" spans="1:21" ht="14.4" customHeight="1" x14ac:dyDescent="0.3">
      <c r="A502" s="660">
        <v>32</v>
      </c>
      <c r="B502" s="661" t="s">
        <v>587</v>
      </c>
      <c r="C502" s="661">
        <v>89301321</v>
      </c>
      <c r="D502" s="740" t="s">
        <v>6846</v>
      </c>
      <c r="E502" s="741" t="s">
        <v>4648</v>
      </c>
      <c r="F502" s="661" t="s">
        <v>4612</v>
      </c>
      <c r="G502" s="661" t="s">
        <v>4693</v>
      </c>
      <c r="H502" s="661" t="s">
        <v>2441</v>
      </c>
      <c r="I502" s="661" t="s">
        <v>2478</v>
      </c>
      <c r="J502" s="661" t="s">
        <v>2479</v>
      </c>
      <c r="K502" s="661" t="s">
        <v>2480</v>
      </c>
      <c r="L502" s="662">
        <v>937.93</v>
      </c>
      <c r="M502" s="662">
        <v>14068.949999999999</v>
      </c>
      <c r="N502" s="661">
        <v>15</v>
      </c>
      <c r="O502" s="742">
        <v>7</v>
      </c>
      <c r="P502" s="662">
        <v>10317.23</v>
      </c>
      <c r="Q502" s="677">
        <v>0.73333333333333339</v>
      </c>
      <c r="R502" s="661">
        <v>11</v>
      </c>
      <c r="S502" s="677">
        <v>0.73333333333333328</v>
      </c>
      <c r="T502" s="742">
        <v>5</v>
      </c>
      <c r="U502" s="700">
        <v>0.7142857142857143</v>
      </c>
    </row>
    <row r="503" spans="1:21" ht="14.4" customHeight="1" x14ac:dyDescent="0.3">
      <c r="A503" s="660">
        <v>32</v>
      </c>
      <c r="B503" s="661" t="s">
        <v>587</v>
      </c>
      <c r="C503" s="661">
        <v>89301321</v>
      </c>
      <c r="D503" s="740" t="s">
        <v>6846</v>
      </c>
      <c r="E503" s="741" t="s">
        <v>4648</v>
      </c>
      <c r="F503" s="661" t="s">
        <v>4612</v>
      </c>
      <c r="G503" s="661" t="s">
        <v>4693</v>
      </c>
      <c r="H503" s="661" t="s">
        <v>2441</v>
      </c>
      <c r="I503" s="661" t="s">
        <v>2482</v>
      </c>
      <c r="J503" s="661" t="s">
        <v>2479</v>
      </c>
      <c r="K503" s="661" t="s">
        <v>2483</v>
      </c>
      <c r="L503" s="662">
        <v>1166.47</v>
      </c>
      <c r="M503" s="662">
        <v>4665.88</v>
      </c>
      <c r="N503" s="661">
        <v>4</v>
      </c>
      <c r="O503" s="742">
        <v>1.5</v>
      </c>
      <c r="P503" s="662">
        <v>4665.88</v>
      </c>
      <c r="Q503" s="677">
        <v>1</v>
      </c>
      <c r="R503" s="661">
        <v>4</v>
      </c>
      <c r="S503" s="677">
        <v>1</v>
      </c>
      <c r="T503" s="742">
        <v>1.5</v>
      </c>
      <c r="U503" s="700">
        <v>1</v>
      </c>
    </row>
    <row r="504" spans="1:21" ht="14.4" customHeight="1" x14ac:dyDescent="0.3">
      <c r="A504" s="660">
        <v>32</v>
      </c>
      <c r="B504" s="661" t="s">
        <v>587</v>
      </c>
      <c r="C504" s="661">
        <v>89301321</v>
      </c>
      <c r="D504" s="740" t="s">
        <v>6846</v>
      </c>
      <c r="E504" s="741" t="s">
        <v>4648</v>
      </c>
      <c r="F504" s="661" t="s">
        <v>4612</v>
      </c>
      <c r="G504" s="661" t="s">
        <v>4693</v>
      </c>
      <c r="H504" s="661" t="s">
        <v>2441</v>
      </c>
      <c r="I504" s="661" t="s">
        <v>5069</v>
      </c>
      <c r="J504" s="661" t="s">
        <v>2562</v>
      </c>
      <c r="K504" s="661" t="s">
        <v>5070</v>
      </c>
      <c r="L504" s="662">
        <v>349.94</v>
      </c>
      <c r="M504" s="662">
        <v>349.94</v>
      </c>
      <c r="N504" s="661">
        <v>1</v>
      </c>
      <c r="O504" s="742">
        <v>0.5</v>
      </c>
      <c r="P504" s="662">
        <v>349.94</v>
      </c>
      <c r="Q504" s="677">
        <v>1</v>
      </c>
      <c r="R504" s="661">
        <v>1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32</v>
      </c>
      <c r="B505" s="661" t="s">
        <v>587</v>
      </c>
      <c r="C505" s="661">
        <v>89301321</v>
      </c>
      <c r="D505" s="740" t="s">
        <v>6846</v>
      </c>
      <c r="E505" s="741" t="s">
        <v>4648</v>
      </c>
      <c r="F505" s="661" t="s">
        <v>4612</v>
      </c>
      <c r="G505" s="661" t="s">
        <v>4693</v>
      </c>
      <c r="H505" s="661" t="s">
        <v>2441</v>
      </c>
      <c r="I505" s="661" t="s">
        <v>4156</v>
      </c>
      <c r="J505" s="661" t="s">
        <v>2562</v>
      </c>
      <c r="K505" s="661" t="s">
        <v>2480</v>
      </c>
      <c r="L505" s="662">
        <v>1749.69</v>
      </c>
      <c r="M505" s="662">
        <v>1749.69</v>
      </c>
      <c r="N505" s="661">
        <v>1</v>
      </c>
      <c r="O505" s="742">
        <v>0.5</v>
      </c>
      <c r="P505" s="662">
        <v>1749.69</v>
      </c>
      <c r="Q505" s="677">
        <v>1</v>
      </c>
      <c r="R505" s="661">
        <v>1</v>
      </c>
      <c r="S505" s="677">
        <v>1</v>
      </c>
      <c r="T505" s="742">
        <v>0.5</v>
      </c>
      <c r="U505" s="700">
        <v>1</v>
      </c>
    </row>
    <row r="506" spans="1:21" ht="14.4" customHeight="1" x14ac:dyDescent="0.3">
      <c r="A506" s="660">
        <v>32</v>
      </c>
      <c r="B506" s="661" t="s">
        <v>587</v>
      </c>
      <c r="C506" s="661">
        <v>89301321</v>
      </c>
      <c r="D506" s="740" t="s">
        <v>6846</v>
      </c>
      <c r="E506" s="741" t="s">
        <v>4648</v>
      </c>
      <c r="F506" s="661" t="s">
        <v>4612</v>
      </c>
      <c r="G506" s="661" t="s">
        <v>4694</v>
      </c>
      <c r="H506" s="661" t="s">
        <v>588</v>
      </c>
      <c r="I506" s="661" t="s">
        <v>5071</v>
      </c>
      <c r="J506" s="661" t="s">
        <v>3058</v>
      </c>
      <c r="K506" s="661" t="s">
        <v>4482</v>
      </c>
      <c r="L506" s="662">
        <v>0</v>
      </c>
      <c r="M506" s="662">
        <v>0</v>
      </c>
      <c r="N506" s="661">
        <v>1</v>
      </c>
      <c r="O506" s="742">
        <v>1</v>
      </c>
      <c r="P506" s="662"/>
      <c r="Q506" s="677"/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32</v>
      </c>
      <c r="B507" s="661" t="s">
        <v>587</v>
      </c>
      <c r="C507" s="661">
        <v>89301321</v>
      </c>
      <c r="D507" s="740" t="s">
        <v>6846</v>
      </c>
      <c r="E507" s="741" t="s">
        <v>4648</v>
      </c>
      <c r="F507" s="661" t="s">
        <v>4612</v>
      </c>
      <c r="G507" s="661" t="s">
        <v>4697</v>
      </c>
      <c r="H507" s="661" t="s">
        <v>588</v>
      </c>
      <c r="I507" s="661" t="s">
        <v>4893</v>
      </c>
      <c r="J507" s="661" t="s">
        <v>4707</v>
      </c>
      <c r="K507" s="661" t="s">
        <v>868</v>
      </c>
      <c r="L507" s="662">
        <v>97.97</v>
      </c>
      <c r="M507" s="662">
        <v>979.7</v>
      </c>
      <c r="N507" s="661">
        <v>10</v>
      </c>
      <c r="O507" s="742">
        <v>5</v>
      </c>
      <c r="P507" s="662">
        <v>391.88</v>
      </c>
      <c r="Q507" s="677">
        <v>0.39999999999999997</v>
      </c>
      <c r="R507" s="661">
        <v>4</v>
      </c>
      <c r="S507" s="677">
        <v>0.4</v>
      </c>
      <c r="T507" s="742">
        <v>2</v>
      </c>
      <c r="U507" s="700">
        <v>0.4</v>
      </c>
    </row>
    <row r="508" spans="1:21" ht="14.4" customHeight="1" x14ac:dyDescent="0.3">
      <c r="A508" s="660">
        <v>32</v>
      </c>
      <c r="B508" s="661" t="s">
        <v>587</v>
      </c>
      <c r="C508" s="661">
        <v>89301321</v>
      </c>
      <c r="D508" s="740" t="s">
        <v>6846</v>
      </c>
      <c r="E508" s="741" t="s">
        <v>4648</v>
      </c>
      <c r="F508" s="661" t="s">
        <v>4612</v>
      </c>
      <c r="G508" s="661" t="s">
        <v>4697</v>
      </c>
      <c r="H508" s="661" t="s">
        <v>588</v>
      </c>
      <c r="I508" s="661" t="s">
        <v>4706</v>
      </c>
      <c r="J508" s="661" t="s">
        <v>4707</v>
      </c>
      <c r="K508" s="661" t="s">
        <v>871</v>
      </c>
      <c r="L508" s="662">
        <v>314.89999999999998</v>
      </c>
      <c r="M508" s="662">
        <v>1259.5999999999999</v>
      </c>
      <c r="N508" s="661">
        <v>4</v>
      </c>
      <c r="O508" s="742">
        <v>2</v>
      </c>
      <c r="P508" s="662">
        <v>629.79999999999995</v>
      </c>
      <c r="Q508" s="677">
        <v>0.5</v>
      </c>
      <c r="R508" s="661">
        <v>2</v>
      </c>
      <c r="S508" s="677">
        <v>0.5</v>
      </c>
      <c r="T508" s="742">
        <v>1</v>
      </c>
      <c r="U508" s="700">
        <v>0.5</v>
      </c>
    </row>
    <row r="509" spans="1:21" ht="14.4" customHeight="1" x14ac:dyDescent="0.3">
      <c r="A509" s="660">
        <v>32</v>
      </c>
      <c r="B509" s="661" t="s">
        <v>587</v>
      </c>
      <c r="C509" s="661">
        <v>89301321</v>
      </c>
      <c r="D509" s="740" t="s">
        <v>6846</v>
      </c>
      <c r="E509" s="741" t="s">
        <v>4648</v>
      </c>
      <c r="F509" s="661" t="s">
        <v>4612</v>
      </c>
      <c r="G509" s="661" t="s">
        <v>4697</v>
      </c>
      <c r="H509" s="661" t="s">
        <v>588</v>
      </c>
      <c r="I509" s="661" t="s">
        <v>870</v>
      </c>
      <c r="J509" s="661" t="s">
        <v>867</v>
      </c>
      <c r="K509" s="661" t="s">
        <v>4698</v>
      </c>
      <c r="L509" s="662">
        <v>314.89999999999998</v>
      </c>
      <c r="M509" s="662">
        <v>314.89999999999998</v>
      </c>
      <c r="N509" s="661">
        <v>1</v>
      </c>
      <c r="O509" s="742">
        <v>0.5</v>
      </c>
      <c r="P509" s="662">
        <v>314.89999999999998</v>
      </c>
      <c r="Q509" s="677">
        <v>1</v>
      </c>
      <c r="R509" s="661">
        <v>1</v>
      </c>
      <c r="S509" s="677">
        <v>1</v>
      </c>
      <c r="T509" s="742">
        <v>0.5</v>
      </c>
      <c r="U509" s="700">
        <v>1</v>
      </c>
    </row>
    <row r="510" spans="1:21" ht="14.4" customHeight="1" x14ac:dyDescent="0.3">
      <c r="A510" s="660">
        <v>32</v>
      </c>
      <c r="B510" s="661" t="s">
        <v>587</v>
      </c>
      <c r="C510" s="661">
        <v>89301321</v>
      </c>
      <c r="D510" s="740" t="s">
        <v>6846</v>
      </c>
      <c r="E510" s="741" t="s">
        <v>4648</v>
      </c>
      <c r="F510" s="661" t="s">
        <v>4612</v>
      </c>
      <c r="G510" s="661" t="s">
        <v>4939</v>
      </c>
      <c r="H510" s="661" t="s">
        <v>2441</v>
      </c>
      <c r="I510" s="661" t="s">
        <v>2622</v>
      </c>
      <c r="J510" s="661" t="s">
        <v>2623</v>
      </c>
      <c r="K510" s="661" t="s">
        <v>630</v>
      </c>
      <c r="L510" s="662">
        <v>67.42</v>
      </c>
      <c r="M510" s="662">
        <v>67.42</v>
      </c>
      <c r="N510" s="661">
        <v>1</v>
      </c>
      <c r="O510" s="742">
        <v>0.5</v>
      </c>
      <c r="P510" s="662">
        <v>67.42</v>
      </c>
      <c r="Q510" s="677">
        <v>1</v>
      </c>
      <c r="R510" s="661">
        <v>1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32</v>
      </c>
      <c r="B511" s="661" t="s">
        <v>587</v>
      </c>
      <c r="C511" s="661">
        <v>89301321</v>
      </c>
      <c r="D511" s="740" t="s">
        <v>6846</v>
      </c>
      <c r="E511" s="741" t="s">
        <v>4648</v>
      </c>
      <c r="F511" s="661" t="s">
        <v>4612</v>
      </c>
      <c r="G511" s="661" t="s">
        <v>4940</v>
      </c>
      <c r="H511" s="661" t="s">
        <v>588</v>
      </c>
      <c r="I511" s="661" t="s">
        <v>1256</v>
      </c>
      <c r="J511" s="661" t="s">
        <v>4941</v>
      </c>
      <c r="K511" s="661" t="s">
        <v>1258</v>
      </c>
      <c r="L511" s="662">
        <v>101.68</v>
      </c>
      <c r="M511" s="662">
        <v>101.68</v>
      </c>
      <c r="N511" s="661">
        <v>1</v>
      </c>
      <c r="O511" s="742">
        <v>1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32</v>
      </c>
      <c r="B512" s="661" t="s">
        <v>587</v>
      </c>
      <c r="C512" s="661">
        <v>89301321</v>
      </c>
      <c r="D512" s="740" t="s">
        <v>6846</v>
      </c>
      <c r="E512" s="741" t="s">
        <v>4648</v>
      </c>
      <c r="F512" s="661" t="s">
        <v>4612</v>
      </c>
      <c r="G512" s="661" t="s">
        <v>4708</v>
      </c>
      <c r="H512" s="661" t="s">
        <v>588</v>
      </c>
      <c r="I512" s="661" t="s">
        <v>1519</v>
      </c>
      <c r="J512" s="661" t="s">
        <v>4709</v>
      </c>
      <c r="K512" s="661" t="s">
        <v>4710</v>
      </c>
      <c r="L512" s="662">
        <v>91.52</v>
      </c>
      <c r="M512" s="662">
        <v>2471.04</v>
      </c>
      <c r="N512" s="661">
        <v>27</v>
      </c>
      <c r="O512" s="742">
        <v>9</v>
      </c>
      <c r="P512" s="662">
        <v>1189.76</v>
      </c>
      <c r="Q512" s="677">
        <v>0.48148148148148151</v>
      </c>
      <c r="R512" s="661">
        <v>13</v>
      </c>
      <c r="S512" s="677">
        <v>0.48148148148148145</v>
      </c>
      <c r="T512" s="742">
        <v>4</v>
      </c>
      <c r="U512" s="700">
        <v>0.44444444444444442</v>
      </c>
    </row>
    <row r="513" spans="1:21" ht="14.4" customHeight="1" x14ac:dyDescent="0.3">
      <c r="A513" s="660">
        <v>32</v>
      </c>
      <c r="B513" s="661" t="s">
        <v>587</v>
      </c>
      <c r="C513" s="661">
        <v>89301321</v>
      </c>
      <c r="D513" s="740" t="s">
        <v>6846</v>
      </c>
      <c r="E513" s="741" t="s">
        <v>4648</v>
      </c>
      <c r="F513" s="661" t="s">
        <v>4612</v>
      </c>
      <c r="G513" s="661" t="s">
        <v>4708</v>
      </c>
      <c r="H513" s="661" t="s">
        <v>588</v>
      </c>
      <c r="I513" s="661" t="s">
        <v>1519</v>
      </c>
      <c r="J513" s="661" t="s">
        <v>4709</v>
      </c>
      <c r="K513" s="661" t="s">
        <v>4710</v>
      </c>
      <c r="L513" s="662">
        <v>103.62</v>
      </c>
      <c r="M513" s="662">
        <v>1243.44</v>
      </c>
      <c r="N513" s="661">
        <v>12</v>
      </c>
      <c r="O513" s="742">
        <v>6.5</v>
      </c>
      <c r="P513" s="662">
        <v>621.72</v>
      </c>
      <c r="Q513" s="677">
        <v>0.5</v>
      </c>
      <c r="R513" s="661">
        <v>6</v>
      </c>
      <c r="S513" s="677">
        <v>0.5</v>
      </c>
      <c r="T513" s="742">
        <v>3</v>
      </c>
      <c r="U513" s="700">
        <v>0.46153846153846156</v>
      </c>
    </row>
    <row r="514" spans="1:21" ht="14.4" customHeight="1" x14ac:dyDescent="0.3">
      <c r="A514" s="660">
        <v>32</v>
      </c>
      <c r="B514" s="661" t="s">
        <v>587</v>
      </c>
      <c r="C514" s="661">
        <v>89301321</v>
      </c>
      <c r="D514" s="740" t="s">
        <v>6846</v>
      </c>
      <c r="E514" s="741" t="s">
        <v>4648</v>
      </c>
      <c r="F514" s="661" t="s">
        <v>4612</v>
      </c>
      <c r="G514" s="661" t="s">
        <v>5011</v>
      </c>
      <c r="H514" s="661" t="s">
        <v>588</v>
      </c>
      <c r="I514" s="661" t="s">
        <v>1252</v>
      </c>
      <c r="J514" s="661" t="s">
        <v>5012</v>
      </c>
      <c r="K514" s="661" t="s">
        <v>4710</v>
      </c>
      <c r="L514" s="662">
        <v>0</v>
      </c>
      <c r="M514" s="662">
        <v>0</v>
      </c>
      <c r="N514" s="661">
        <v>1</v>
      </c>
      <c r="O514" s="742">
        <v>0.5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32</v>
      </c>
      <c r="B515" s="661" t="s">
        <v>587</v>
      </c>
      <c r="C515" s="661">
        <v>89301321</v>
      </c>
      <c r="D515" s="740" t="s">
        <v>6846</v>
      </c>
      <c r="E515" s="741" t="s">
        <v>4648</v>
      </c>
      <c r="F515" s="661" t="s">
        <v>4612</v>
      </c>
      <c r="G515" s="661" t="s">
        <v>4829</v>
      </c>
      <c r="H515" s="661" t="s">
        <v>2441</v>
      </c>
      <c r="I515" s="661" t="s">
        <v>5072</v>
      </c>
      <c r="J515" s="661" t="s">
        <v>2446</v>
      </c>
      <c r="K515" s="661" t="s">
        <v>5073</v>
      </c>
      <c r="L515" s="662">
        <v>25.23</v>
      </c>
      <c r="M515" s="662">
        <v>50.46</v>
      </c>
      <c r="N515" s="661">
        <v>2</v>
      </c>
      <c r="O515" s="742">
        <v>1</v>
      </c>
      <c r="P515" s="662">
        <v>25.23</v>
      </c>
      <c r="Q515" s="677">
        <v>0.5</v>
      </c>
      <c r="R515" s="661">
        <v>1</v>
      </c>
      <c r="S515" s="677">
        <v>0.5</v>
      </c>
      <c r="T515" s="742">
        <v>0.5</v>
      </c>
      <c r="U515" s="700">
        <v>0.5</v>
      </c>
    </row>
    <row r="516" spans="1:21" ht="14.4" customHeight="1" x14ac:dyDescent="0.3">
      <c r="A516" s="660">
        <v>32</v>
      </c>
      <c r="B516" s="661" t="s">
        <v>587</v>
      </c>
      <c r="C516" s="661">
        <v>89301321</v>
      </c>
      <c r="D516" s="740" t="s">
        <v>6846</v>
      </c>
      <c r="E516" s="741" t="s">
        <v>4648</v>
      </c>
      <c r="F516" s="661" t="s">
        <v>4612</v>
      </c>
      <c r="G516" s="661" t="s">
        <v>4829</v>
      </c>
      <c r="H516" s="661" t="s">
        <v>2441</v>
      </c>
      <c r="I516" s="661" t="s">
        <v>5074</v>
      </c>
      <c r="J516" s="661" t="s">
        <v>2446</v>
      </c>
      <c r="K516" s="661" t="s">
        <v>5075</v>
      </c>
      <c r="L516" s="662">
        <v>42.05</v>
      </c>
      <c r="M516" s="662">
        <v>42.05</v>
      </c>
      <c r="N516" s="661">
        <v>1</v>
      </c>
      <c r="O516" s="742">
        <v>0.5</v>
      </c>
      <c r="P516" s="662">
        <v>42.05</v>
      </c>
      <c r="Q516" s="677">
        <v>1</v>
      </c>
      <c r="R516" s="661">
        <v>1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32</v>
      </c>
      <c r="B517" s="661" t="s">
        <v>587</v>
      </c>
      <c r="C517" s="661">
        <v>89301321</v>
      </c>
      <c r="D517" s="740" t="s">
        <v>6846</v>
      </c>
      <c r="E517" s="741" t="s">
        <v>4648</v>
      </c>
      <c r="F517" s="661" t="s">
        <v>4612</v>
      </c>
      <c r="G517" s="661" t="s">
        <v>5076</v>
      </c>
      <c r="H517" s="661" t="s">
        <v>588</v>
      </c>
      <c r="I517" s="661" t="s">
        <v>947</v>
      </c>
      <c r="J517" s="661" t="s">
        <v>948</v>
      </c>
      <c r="K517" s="661" t="s">
        <v>949</v>
      </c>
      <c r="L517" s="662">
        <v>156.54</v>
      </c>
      <c r="M517" s="662">
        <v>156.54</v>
      </c>
      <c r="N517" s="661">
        <v>1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32</v>
      </c>
      <c r="B518" s="661" t="s">
        <v>587</v>
      </c>
      <c r="C518" s="661">
        <v>89301321</v>
      </c>
      <c r="D518" s="740" t="s">
        <v>6846</v>
      </c>
      <c r="E518" s="741" t="s">
        <v>4648</v>
      </c>
      <c r="F518" s="661" t="s">
        <v>4612</v>
      </c>
      <c r="G518" s="661" t="s">
        <v>4942</v>
      </c>
      <c r="H518" s="661" t="s">
        <v>588</v>
      </c>
      <c r="I518" s="661" t="s">
        <v>5077</v>
      </c>
      <c r="J518" s="661" t="s">
        <v>2961</v>
      </c>
      <c r="K518" s="661" t="s">
        <v>5078</v>
      </c>
      <c r="L518" s="662">
        <v>0</v>
      </c>
      <c r="M518" s="662">
        <v>0</v>
      </c>
      <c r="N518" s="661">
        <v>1</v>
      </c>
      <c r="O518" s="742">
        <v>0.5</v>
      </c>
      <c r="P518" s="662">
        <v>0</v>
      </c>
      <c r="Q518" s="677"/>
      <c r="R518" s="661">
        <v>1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32</v>
      </c>
      <c r="B519" s="661" t="s">
        <v>587</v>
      </c>
      <c r="C519" s="661">
        <v>89301321</v>
      </c>
      <c r="D519" s="740" t="s">
        <v>6846</v>
      </c>
      <c r="E519" s="741" t="s">
        <v>4648</v>
      </c>
      <c r="F519" s="661" t="s">
        <v>4612</v>
      </c>
      <c r="G519" s="661" t="s">
        <v>4699</v>
      </c>
      <c r="H519" s="661" t="s">
        <v>588</v>
      </c>
      <c r="I519" s="661" t="s">
        <v>963</v>
      </c>
      <c r="J519" s="661" t="s">
        <v>4700</v>
      </c>
      <c r="K519" s="661" t="s">
        <v>4701</v>
      </c>
      <c r="L519" s="662">
        <v>0</v>
      </c>
      <c r="M519" s="662">
        <v>0</v>
      </c>
      <c r="N519" s="661">
        <v>1</v>
      </c>
      <c r="O519" s="742">
        <v>1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32</v>
      </c>
      <c r="B520" s="661" t="s">
        <v>587</v>
      </c>
      <c r="C520" s="661">
        <v>89301321</v>
      </c>
      <c r="D520" s="740" t="s">
        <v>6846</v>
      </c>
      <c r="E520" s="741" t="s">
        <v>4648</v>
      </c>
      <c r="F520" s="661" t="s">
        <v>4612</v>
      </c>
      <c r="G520" s="661" t="s">
        <v>4903</v>
      </c>
      <c r="H520" s="661" t="s">
        <v>588</v>
      </c>
      <c r="I520" s="661" t="s">
        <v>881</v>
      </c>
      <c r="J520" s="661" t="s">
        <v>766</v>
      </c>
      <c r="K520" s="661" t="s">
        <v>5079</v>
      </c>
      <c r="L520" s="662">
        <v>219.94</v>
      </c>
      <c r="M520" s="662">
        <v>439.88</v>
      </c>
      <c r="N520" s="661">
        <v>2</v>
      </c>
      <c r="O520" s="742">
        <v>1.5</v>
      </c>
      <c r="P520" s="662">
        <v>219.94</v>
      </c>
      <c r="Q520" s="677">
        <v>0.5</v>
      </c>
      <c r="R520" s="661">
        <v>1</v>
      </c>
      <c r="S520" s="677">
        <v>0.5</v>
      </c>
      <c r="T520" s="742">
        <v>1</v>
      </c>
      <c r="U520" s="700">
        <v>0.66666666666666663</v>
      </c>
    </row>
    <row r="521" spans="1:21" ht="14.4" customHeight="1" x14ac:dyDescent="0.3">
      <c r="A521" s="660">
        <v>32</v>
      </c>
      <c r="B521" s="661" t="s">
        <v>587</v>
      </c>
      <c r="C521" s="661">
        <v>89301321</v>
      </c>
      <c r="D521" s="740" t="s">
        <v>6846</v>
      </c>
      <c r="E521" s="741" t="s">
        <v>4648</v>
      </c>
      <c r="F521" s="661" t="s">
        <v>4612</v>
      </c>
      <c r="G521" s="661" t="s">
        <v>4903</v>
      </c>
      <c r="H521" s="661" t="s">
        <v>588</v>
      </c>
      <c r="I521" s="661" t="s">
        <v>765</v>
      </c>
      <c r="J521" s="661" t="s">
        <v>766</v>
      </c>
      <c r="K521" s="661" t="s">
        <v>4904</v>
      </c>
      <c r="L521" s="662">
        <v>43.99</v>
      </c>
      <c r="M521" s="662">
        <v>43.99</v>
      </c>
      <c r="N521" s="661">
        <v>1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32</v>
      </c>
      <c r="B522" s="661" t="s">
        <v>587</v>
      </c>
      <c r="C522" s="661">
        <v>89301321</v>
      </c>
      <c r="D522" s="740" t="s">
        <v>6846</v>
      </c>
      <c r="E522" s="741" t="s">
        <v>4648</v>
      </c>
      <c r="F522" s="661" t="s">
        <v>4612</v>
      </c>
      <c r="G522" s="661" t="s">
        <v>4903</v>
      </c>
      <c r="H522" s="661" t="s">
        <v>588</v>
      </c>
      <c r="I522" s="661" t="s">
        <v>916</v>
      </c>
      <c r="J522" s="661" t="s">
        <v>5080</v>
      </c>
      <c r="K522" s="661" t="s">
        <v>2612</v>
      </c>
      <c r="L522" s="662">
        <v>131.96</v>
      </c>
      <c r="M522" s="662">
        <v>131.96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32</v>
      </c>
      <c r="B523" s="661" t="s">
        <v>587</v>
      </c>
      <c r="C523" s="661">
        <v>89301321</v>
      </c>
      <c r="D523" s="740" t="s">
        <v>6846</v>
      </c>
      <c r="E523" s="741" t="s">
        <v>4648</v>
      </c>
      <c r="F523" s="661" t="s">
        <v>4612</v>
      </c>
      <c r="G523" s="661" t="s">
        <v>4786</v>
      </c>
      <c r="H523" s="661" t="s">
        <v>588</v>
      </c>
      <c r="I523" s="661" t="s">
        <v>5081</v>
      </c>
      <c r="J523" s="661" t="s">
        <v>2980</v>
      </c>
      <c r="K523" s="661" t="s">
        <v>5082</v>
      </c>
      <c r="L523" s="662">
        <v>26.77</v>
      </c>
      <c r="M523" s="662">
        <v>26.77</v>
      </c>
      <c r="N523" s="661">
        <v>1</v>
      </c>
      <c r="O523" s="742">
        <v>0.5</v>
      </c>
      <c r="P523" s="662">
        <v>26.77</v>
      </c>
      <c r="Q523" s="677">
        <v>1</v>
      </c>
      <c r="R523" s="661">
        <v>1</v>
      </c>
      <c r="S523" s="677">
        <v>1</v>
      </c>
      <c r="T523" s="742">
        <v>0.5</v>
      </c>
      <c r="U523" s="700">
        <v>1</v>
      </c>
    </row>
    <row r="524" spans="1:21" ht="14.4" customHeight="1" x14ac:dyDescent="0.3">
      <c r="A524" s="660">
        <v>32</v>
      </c>
      <c r="B524" s="661" t="s">
        <v>587</v>
      </c>
      <c r="C524" s="661">
        <v>89301321</v>
      </c>
      <c r="D524" s="740" t="s">
        <v>6846</v>
      </c>
      <c r="E524" s="741" t="s">
        <v>4648</v>
      </c>
      <c r="F524" s="661" t="s">
        <v>4612</v>
      </c>
      <c r="G524" s="661" t="s">
        <v>4786</v>
      </c>
      <c r="H524" s="661" t="s">
        <v>588</v>
      </c>
      <c r="I524" s="661" t="s">
        <v>2979</v>
      </c>
      <c r="J524" s="661" t="s">
        <v>2980</v>
      </c>
      <c r="K524" s="661" t="s">
        <v>4787</v>
      </c>
      <c r="L524" s="662">
        <v>53.54</v>
      </c>
      <c r="M524" s="662">
        <v>160.62</v>
      </c>
      <c r="N524" s="661">
        <v>3</v>
      </c>
      <c r="O524" s="742">
        <v>1</v>
      </c>
      <c r="P524" s="662">
        <v>160.62</v>
      </c>
      <c r="Q524" s="677">
        <v>1</v>
      </c>
      <c r="R524" s="661">
        <v>3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32</v>
      </c>
      <c r="B525" s="661" t="s">
        <v>587</v>
      </c>
      <c r="C525" s="661">
        <v>89301321</v>
      </c>
      <c r="D525" s="740" t="s">
        <v>6846</v>
      </c>
      <c r="E525" s="741" t="s">
        <v>4648</v>
      </c>
      <c r="F525" s="661" t="s">
        <v>4612</v>
      </c>
      <c r="G525" s="661" t="s">
        <v>4790</v>
      </c>
      <c r="H525" s="661" t="s">
        <v>588</v>
      </c>
      <c r="I525" s="661" t="s">
        <v>788</v>
      </c>
      <c r="J525" s="661" t="s">
        <v>789</v>
      </c>
      <c r="K525" s="661" t="s">
        <v>4791</v>
      </c>
      <c r="L525" s="662">
        <v>57.85</v>
      </c>
      <c r="M525" s="662">
        <v>57.85</v>
      </c>
      <c r="N525" s="661">
        <v>1</v>
      </c>
      <c r="O525" s="742">
        <v>0.5</v>
      </c>
      <c r="P525" s="662">
        <v>57.85</v>
      </c>
      <c r="Q525" s="677">
        <v>1</v>
      </c>
      <c r="R525" s="661">
        <v>1</v>
      </c>
      <c r="S525" s="677">
        <v>1</v>
      </c>
      <c r="T525" s="742">
        <v>0.5</v>
      </c>
      <c r="U525" s="700">
        <v>1</v>
      </c>
    </row>
    <row r="526" spans="1:21" ht="14.4" customHeight="1" x14ac:dyDescent="0.3">
      <c r="A526" s="660">
        <v>32</v>
      </c>
      <c r="B526" s="661" t="s">
        <v>587</v>
      </c>
      <c r="C526" s="661">
        <v>89301321</v>
      </c>
      <c r="D526" s="740" t="s">
        <v>6846</v>
      </c>
      <c r="E526" s="741" t="s">
        <v>4648</v>
      </c>
      <c r="F526" s="661" t="s">
        <v>4612</v>
      </c>
      <c r="G526" s="661" t="s">
        <v>4910</v>
      </c>
      <c r="H526" s="661" t="s">
        <v>2441</v>
      </c>
      <c r="I526" s="661" t="s">
        <v>2557</v>
      </c>
      <c r="J526" s="661" t="s">
        <v>2558</v>
      </c>
      <c r="K526" s="661" t="s">
        <v>4503</v>
      </c>
      <c r="L526" s="662">
        <v>163.72999999999999</v>
      </c>
      <c r="M526" s="662">
        <v>163.72999999999999</v>
      </c>
      <c r="N526" s="661">
        <v>1</v>
      </c>
      <c r="O526" s="742">
        <v>0.5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32</v>
      </c>
      <c r="B527" s="661" t="s">
        <v>587</v>
      </c>
      <c r="C527" s="661">
        <v>89301321</v>
      </c>
      <c r="D527" s="740" t="s">
        <v>6846</v>
      </c>
      <c r="E527" s="741" t="s">
        <v>4648</v>
      </c>
      <c r="F527" s="661" t="s">
        <v>4612</v>
      </c>
      <c r="G527" s="661" t="s">
        <v>4910</v>
      </c>
      <c r="H527" s="661" t="s">
        <v>588</v>
      </c>
      <c r="I527" s="661" t="s">
        <v>5083</v>
      </c>
      <c r="J527" s="661" t="s">
        <v>5084</v>
      </c>
      <c r="K527" s="661" t="s">
        <v>5085</v>
      </c>
      <c r="L527" s="662">
        <v>32.74</v>
      </c>
      <c r="M527" s="662">
        <v>32.74</v>
      </c>
      <c r="N527" s="661">
        <v>1</v>
      </c>
      <c r="O527" s="742">
        <v>0.5</v>
      </c>
      <c r="P527" s="662">
        <v>32.74</v>
      </c>
      <c r="Q527" s="677">
        <v>1</v>
      </c>
      <c r="R527" s="661">
        <v>1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32</v>
      </c>
      <c r="B528" s="661" t="s">
        <v>587</v>
      </c>
      <c r="C528" s="661">
        <v>89301321</v>
      </c>
      <c r="D528" s="740" t="s">
        <v>6846</v>
      </c>
      <c r="E528" s="741" t="s">
        <v>4648</v>
      </c>
      <c r="F528" s="661" t="s">
        <v>4612</v>
      </c>
      <c r="G528" s="661" t="s">
        <v>4836</v>
      </c>
      <c r="H528" s="661" t="s">
        <v>588</v>
      </c>
      <c r="I528" s="661" t="s">
        <v>5086</v>
      </c>
      <c r="J528" s="661" t="s">
        <v>4838</v>
      </c>
      <c r="K528" s="661" t="s">
        <v>1447</v>
      </c>
      <c r="L528" s="662">
        <v>52.42</v>
      </c>
      <c r="M528" s="662">
        <v>52.42</v>
      </c>
      <c r="N528" s="661">
        <v>1</v>
      </c>
      <c r="O528" s="742">
        <v>1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32</v>
      </c>
      <c r="B529" s="661" t="s">
        <v>587</v>
      </c>
      <c r="C529" s="661">
        <v>89301321</v>
      </c>
      <c r="D529" s="740" t="s">
        <v>6846</v>
      </c>
      <c r="E529" s="741" t="s">
        <v>4648</v>
      </c>
      <c r="F529" s="661" t="s">
        <v>4612</v>
      </c>
      <c r="G529" s="661" t="s">
        <v>4796</v>
      </c>
      <c r="H529" s="661" t="s">
        <v>588</v>
      </c>
      <c r="I529" s="661" t="s">
        <v>4950</v>
      </c>
      <c r="J529" s="661" t="s">
        <v>1310</v>
      </c>
      <c r="K529" s="661" t="s">
        <v>821</v>
      </c>
      <c r="L529" s="662">
        <v>0</v>
      </c>
      <c r="M529" s="662">
        <v>0</v>
      </c>
      <c r="N529" s="661">
        <v>1</v>
      </c>
      <c r="O529" s="742">
        <v>1</v>
      </c>
      <c r="P529" s="662">
        <v>0</v>
      </c>
      <c r="Q529" s="677"/>
      <c r="R529" s="661">
        <v>1</v>
      </c>
      <c r="S529" s="677">
        <v>1</v>
      </c>
      <c r="T529" s="742">
        <v>1</v>
      </c>
      <c r="U529" s="700">
        <v>1</v>
      </c>
    </row>
    <row r="530" spans="1:21" ht="14.4" customHeight="1" x14ac:dyDescent="0.3">
      <c r="A530" s="660">
        <v>32</v>
      </c>
      <c r="B530" s="661" t="s">
        <v>587</v>
      </c>
      <c r="C530" s="661">
        <v>89301321</v>
      </c>
      <c r="D530" s="740" t="s">
        <v>6846</v>
      </c>
      <c r="E530" s="741" t="s">
        <v>4648</v>
      </c>
      <c r="F530" s="661" t="s">
        <v>4612</v>
      </c>
      <c r="G530" s="661" t="s">
        <v>4951</v>
      </c>
      <c r="H530" s="661" t="s">
        <v>588</v>
      </c>
      <c r="I530" s="661" t="s">
        <v>5087</v>
      </c>
      <c r="J530" s="661" t="s">
        <v>5017</v>
      </c>
      <c r="K530" s="661" t="s">
        <v>1447</v>
      </c>
      <c r="L530" s="662">
        <v>0</v>
      </c>
      <c r="M530" s="662">
        <v>0</v>
      </c>
      <c r="N530" s="661">
        <v>1</v>
      </c>
      <c r="O530" s="742">
        <v>0.5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32</v>
      </c>
      <c r="B531" s="661" t="s">
        <v>587</v>
      </c>
      <c r="C531" s="661">
        <v>89301321</v>
      </c>
      <c r="D531" s="740" t="s">
        <v>6846</v>
      </c>
      <c r="E531" s="741" t="s">
        <v>4648</v>
      </c>
      <c r="F531" s="661" t="s">
        <v>4612</v>
      </c>
      <c r="G531" s="661" t="s">
        <v>5088</v>
      </c>
      <c r="H531" s="661" t="s">
        <v>2441</v>
      </c>
      <c r="I531" s="661" t="s">
        <v>3140</v>
      </c>
      <c r="J531" s="661" t="s">
        <v>3137</v>
      </c>
      <c r="K531" s="661" t="s">
        <v>4482</v>
      </c>
      <c r="L531" s="662">
        <v>14478.77</v>
      </c>
      <c r="M531" s="662">
        <v>28957.54</v>
      </c>
      <c r="N531" s="661">
        <v>2</v>
      </c>
      <c r="O531" s="742">
        <v>0.5</v>
      </c>
      <c r="P531" s="662">
        <v>28957.54</v>
      </c>
      <c r="Q531" s="677">
        <v>1</v>
      </c>
      <c r="R531" s="661">
        <v>2</v>
      </c>
      <c r="S531" s="677">
        <v>1</v>
      </c>
      <c r="T531" s="742">
        <v>0.5</v>
      </c>
      <c r="U531" s="700">
        <v>1</v>
      </c>
    </row>
    <row r="532" spans="1:21" ht="14.4" customHeight="1" x14ac:dyDescent="0.3">
      <c r="A532" s="660">
        <v>32</v>
      </c>
      <c r="B532" s="661" t="s">
        <v>587</v>
      </c>
      <c r="C532" s="661">
        <v>89301321</v>
      </c>
      <c r="D532" s="740" t="s">
        <v>6846</v>
      </c>
      <c r="E532" s="741" t="s">
        <v>4648</v>
      </c>
      <c r="F532" s="661" t="s">
        <v>4612</v>
      </c>
      <c r="G532" s="661" t="s">
        <v>4797</v>
      </c>
      <c r="H532" s="661" t="s">
        <v>2441</v>
      </c>
      <c r="I532" s="661" t="s">
        <v>2661</v>
      </c>
      <c r="J532" s="661" t="s">
        <v>4398</v>
      </c>
      <c r="K532" s="661" t="s">
        <v>4399</v>
      </c>
      <c r="L532" s="662">
        <v>126.09</v>
      </c>
      <c r="M532" s="662">
        <v>252.18</v>
      </c>
      <c r="N532" s="661">
        <v>2</v>
      </c>
      <c r="O532" s="742">
        <v>1.5</v>
      </c>
      <c r="P532" s="662">
        <v>126.09</v>
      </c>
      <c r="Q532" s="677">
        <v>0.5</v>
      </c>
      <c r="R532" s="661">
        <v>1</v>
      </c>
      <c r="S532" s="677">
        <v>0.5</v>
      </c>
      <c r="T532" s="742">
        <v>1</v>
      </c>
      <c r="U532" s="700">
        <v>0.66666666666666663</v>
      </c>
    </row>
    <row r="533" spans="1:21" ht="14.4" customHeight="1" x14ac:dyDescent="0.3">
      <c r="A533" s="660">
        <v>32</v>
      </c>
      <c r="B533" s="661" t="s">
        <v>587</v>
      </c>
      <c r="C533" s="661">
        <v>89301321</v>
      </c>
      <c r="D533" s="740" t="s">
        <v>6846</v>
      </c>
      <c r="E533" s="741" t="s">
        <v>4648</v>
      </c>
      <c r="F533" s="661" t="s">
        <v>4613</v>
      </c>
      <c r="G533" s="661" t="s">
        <v>4702</v>
      </c>
      <c r="H533" s="661" t="s">
        <v>588</v>
      </c>
      <c r="I533" s="661" t="s">
        <v>4703</v>
      </c>
      <c r="J533" s="661" t="s">
        <v>4704</v>
      </c>
      <c r="K533" s="661"/>
      <c r="L533" s="662">
        <v>0</v>
      </c>
      <c r="M533" s="662">
        <v>0</v>
      </c>
      <c r="N533" s="661">
        <v>1</v>
      </c>
      <c r="O533" s="742">
        <v>1</v>
      </c>
      <c r="P533" s="662"/>
      <c r="Q533" s="677"/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32</v>
      </c>
      <c r="B534" s="661" t="s">
        <v>587</v>
      </c>
      <c r="C534" s="661">
        <v>89301321</v>
      </c>
      <c r="D534" s="740" t="s">
        <v>6846</v>
      </c>
      <c r="E534" s="741" t="s">
        <v>4648</v>
      </c>
      <c r="F534" s="661" t="s">
        <v>4614</v>
      </c>
      <c r="G534" s="661" t="s">
        <v>5089</v>
      </c>
      <c r="H534" s="661" t="s">
        <v>588</v>
      </c>
      <c r="I534" s="661" t="s">
        <v>4840</v>
      </c>
      <c r="J534" s="661" t="s">
        <v>4841</v>
      </c>
      <c r="K534" s="661" t="s">
        <v>4842</v>
      </c>
      <c r="L534" s="662">
        <v>1000</v>
      </c>
      <c r="M534" s="662">
        <v>1000</v>
      </c>
      <c r="N534" s="661">
        <v>1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32</v>
      </c>
      <c r="B535" s="661" t="s">
        <v>587</v>
      </c>
      <c r="C535" s="661">
        <v>89301321</v>
      </c>
      <c r="D535" s="740" t="s">
        <v>6846</v>
      </c>
      <c r="E535" s="741" t="s">
        <v>4650</v>
      </c>
      <c r="F535" s="661" t="s">
        <v>4612</v>
      </c>
      <c r="G535" s="661" t="s">
        <v>4654</v>
      </c>
      <c r="H535" s="661" t="s">
        <v>588</v>
      </c>
      <c r="I535" s="661" t="s">
        <v>1711</v>
      </c>
      <c r="J535" s="661" t="s">
        <v>1712</v>
      </c>
      <c r="K535" s="661" t="s">
        <v>1685</v>
      </c>
      <c r="L535" s="662">
        <v>275.23</v>
      </c>
      <c r="M535" s="662">
        <v>275.23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32</v>
      </c>
      <c r="B536" s="661" t="s">
        <v>587</v>
      </c>
      <c r="C536" s="661">
        <v>89301321</v>
      </c>
      <c r="D536" s="740" t="s">
        <v>6846</v>
      </c>
      <c r="E536" s="741" t="s">
        <v>4650</v>
      </c>
      <c r="F536" s="661" t="s">
        <v>4612</v>
      </c>
      <c r="G536" s="661" t="s">
        <v>4654</v>
      </c>
      <c r="H536" s="661" t="s">
        <v>588</v>
      </c>
      <c r="I536" s="661" t="s">
        <v>1805</v>
      </c>
      <c r="J536" s="661" t="s">
        <v>1806</v>
      </c>
      <c r="K536" s="661" t="s">
        <v>4712</v>
      </c>
      <c r="L536" s="662">
        <v>1354.54</v>
      </c>
      <c r="M536" s="662">
        <v>2709.08</v>
      </c>
      <c r="N536" s="661">
        <v>2</v>
      </c>
      <c r="O536" s="742">
        <v>1</v>
      </c>
      <c r="P536" s="662">
        <v>1354.54</v>
      </c>
      <c r="Q536" s="677">
        <v>0.5</v>
      </c>
      <c r="R536" s="661">
        <v>1</v>
      </c>
      <c r="S536" s="677">
        <v>0.5</v>
      </c>
      <c r="T536" s="742">
        <v>0.5</v>
      </c>
      <c r="U536" s="700">
        <v>0.5</v>
      </c>
    </row>
    <row r="537" spans="1:21" ht="14.4" customHeight="1" x14ac:dyDescent="0.3">
      <c r="A537" s="660">
        <v>32</v>
      </c>
      <c r="B537" s="661" t="s">
        <v>587</v>
      </c>
      <c r="C537" s="661">
        <v>89301321</v>
      </c>
      <c r="D537" s="740" t="s">
        <v>6846</v>
      </c>
      <c r="E537" s="741" t="s">
        <v>4650</v>
      </c>
      <c r="F537" s="661" t="s">
        <v>4612</v>
      </c>
      <c r="G537" s="661" t="s">
        <v>4654</v>
      </c>
      <c r="H537" s="661" t="s">
        <v>588</v>
      </c>
      <c r="I537" s="661" t="s">
        <v>4846</v>
      </c>
      <c r="J537" s="661" t="s">
        <v>4847</v>
      </c>
      <c r="K537" s="661" t="s">
        <v>4848</v>
      </c>
      <c r="L537" s="662">
        <v>1354.54</v>
      </c>
      <c r="M537" s="662">
        <v>2709.08</v>
      </c>
      <c r="N537" s="661">
        <v>2</v>
      </c>
      <c r="O537" s="742">
        <v>0.5</v>
      </c>
      <c r="P537" s="662">
        <v>2709.08</v>
      </c>
      <c r="Q537" s="677">
        <v>1</v>
      </c>
      <c r="R537" s="661">
        <v>2</v>
      </c>
      <c r="S537" s="677">
        <v>1</v>
      </c>
      <c r="T537" s="742">
        <v>0.5</v>
      </c>
      <c r="U537" s="700">
        <v>1</v>
      </c>
    </row>
    <row r="538" spans="1:21" ht="14.4" customHeight="1" x14ac:dyDescent="0.3">
      <c r="A538" s="660">
        <v>32</v>
      </c>
      <c r="B538" s="661" t="s">
        <v>587</v>
      </c>
      <c r="C538" s="661">
        <v>89301321</v>
      </c>
      <c r="D538" s="740" t="s">
        <v>6846</v>
      </c>
      <c r="E538" s="741" t="s">
        <v>4650</v>
      </c>
      <c r="F538" s="661" t="s">
        <v>4612</v>
      </c>
      <c r="G538" s="661" t="s">
        <v>4654</v>
      </c>
      <c r="H538" s="661" t="s">
        <v>588</v>
      </c>
      <c r="I538" s="661" t="s">
        <v>4713</v>
      </c>
      <c r="J538" s="661" t="s">
        <v>1582</v>
      </c>
      <c r="K538" s="661" t="s">
        <v>4714</v>
      </c>
      <c r="L538" s="662">
        <v>0</v>
      </c>
      <c r="M538" s="662">
        <v>0</v>
      </c>
      <c r="N538" s="661">
        <v>1</v>
      </c>
      <c r="O538" s="742">
        <v>0.5</v>
      </c>
      <c r="P538" s="662"/>
      <c r="Q538" s="677"/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32</v>
      </c>
      <c r="B539" s="661" t="s">
        <v>587</v>
      </c>
      <c r="C539" s="661">
        <v>89301321</v>
      </c>
      <c r="D539" s="740" t="s">
        <v>6846</v>
      </c>
      <c r="E539" s="741" t="s">
        <v>4650</v>
      </c>
      <c r="F539" s="661" t="s">
        <v>4612</v>
      </c>
      <c r="G539" s="661" t="s">
        <v>4655</v>
      </c>
      <c r="H539" s="661" t="s">
        <v>588</v>
      </c>
      <c r="I539" s="661" t="s">
        <v>1268</v>
      </c>
      <c r="J539" s="661" t="s">
        <v>1269</v>
      </c>
      <c r="K539" s="661" t="s">
        <v>1270</v>
      </c>
      <c r="L539" s="662">
        <v>95.25</v>
      </c>
      <c r="M539" s="662">
        <v>95.25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32</v>
      </c>
      <c r="B540" s="661" t="s">
        <v>587</v>
      </c>
      <c r="C540" s="661">
        <v>89301321</v>
      </c>
      <c r="D540" s="740" t="s">
        <v>6846</v>
      </c>
      <c r="E540" s="741" t="s">
        <v>4650</v>
      </c>
      <c r="F540" s="661" t="s">
        <v>4612</v>
      </c>
      <c r="G540" s="661" t="s">
        <v>4655</v>
      </c>
      <c r="H540" s="661" t="s">
        <v>588</v>
      </c>
      <c r="I540" s="661" t="s">
        <v>727</v>
      </c>
      <c r="J540" s="661" t="s">
        <v>728</v>
      </c>
      <c r="K540" s="661" t="s">
        <v>4716</v>
      </c>
      <c r="L540" s="662">
        <v>85.72</v>
      </c>
      <c r="M540" s="662">
        <v>257.15999999999997</v>
      </c>
      <c r="N540" s="661">
        <v>3</v>
      </c>
      <c r="O540" s="742">
        <v>1</v>
      </c>
      <c r="P540" s="662">
        <v>257.15999999999997</v>
      </c>
      <c r="Q540" s="677">
        <v>1</v>
      </c>
      <c r="R540" s="661">
        <v>3</v>
      </c>
      <c r="S540" s="677">
        <v>1</v>
      </c>
      <c r="T540" s="742">
        <v>1</v>
      </c>
      <c r="U540" s="700">
        <v>1</v>
      </c>
    </row>
    <row r="541" spans="1:21" ht="14.4" customHeight="1" x14ac:dyDescent="0.3">
      <c r="A541" s="660">
        <v>32</v>
      </c>
      <c r="B541" s="661" t="s">
        <v>587</v>
      </c>
      <c r="C541" s="661">
        <v>89301321</v>
      </c>
      <c r="D541" s="740" t="s">
        <v>6846</v>
      </c>
      <c r="E541" s="741" t="s">
        <v>4650</v>
      </c>
      <c r="F541" s="661" t="s">
        <v>4612</v>
      </c>
      <c r="G541" s="661" t="s">
        <v>4655</v>
      </c>
      <c r="H541" s="661" t="s">
        <v>588</v>
      </c>
      <c r="I541" s="661" t="s">
        <v>4717</v>
      </c>
      <c r="J541" s="661" t="s">
        <v>728</v>
      </c>
      <c r="K541" s="661" t="s">
        <v>4718</v>
      </c>
      <c r="L541" s="662">
        <v>285.75</v>
      </c>
      <c r="M541" s="662">
        <v>571.5</v>
      </c>
      <c r="N541" s="661">
        <v>2</v>
      </c>
      <c r="O541" s="742">
        <v>1</v>
      </c>
      <c r="P541" s="662">
        <v>285.75</v>
      </c>
      <c r="Q541" s="677">
        <v>0.5</v>
      </c>
      <c r="R541" s="661">
        <v>1</v>
      </c>
      <c r="S541" s="677">
        <v>0.5</v>
      </c>
      <c r="T541" s="742">
        <v>0.5</v>
      </c>
      <c r="U541" s="700">
        <v>0.5</v>
      </c>
    </row>
    <row r="542" spans="1:21" ht="14.4" customHeight="1" x14ac:dyDescent="0.3">
      <c r="A542" s="660">
        <v>32</v>
      </c>
      <c r="B542" s="661" t="s">
        <v>587</v>
      </c>
      <c r="C542" s="661">
        <v>89301321</v>
      </c>
      <c r="D542" s="740" t="s">
        <v>6846</v>
      </c>
      <c r="E542" s="741" t="s">
        <v>4650</v>
      </c>
      <c r="F542" s="661" t="s">
        <v>4612</v>
      </c>
      <c r="G542" s="661" t="s">
        <v>4655</v>
      </c>
      <c r="H542" s="661" t="s">
        <v>588</v>
      </c>
      <c r="I542" s="661" t="s">
        <v>757</v>
      </c>
      <c r="J542" s="661" t="s">
        <v>4656</v>
      </c>
      <c r="K542" s="661" t="s">
        <v>4657</v>
      </c>
      <c r="L542" s="662">
        <v>44.8</v>
      </c>
      <c r="M542" s="662">
        <v>44.8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32</v>
      </c>
      <c r="B543" s="661" t="s">
        <v>587</v>
      </c>
      <c r="C543" s="661">
        <v>89301321</v>
      </c>
      <c r="D543" s="740" t="s">
        <v>6846</v>
      </c>
      <c r="E543" s="741" t="s">
        <v>4650</v>
      </c>
      <c r="F543" s="661" t="s">
        <v>4612</v>
      </c>
      <c r="G543" s="661" t="s">
        <v>4994</v>
      </c>
      <c r="H543" s="661" t="s">
        <v>588</v>
      </c>
      <c r="I543" s="661" t="s">
        <v>1295</v>
      </c>
      <c r="J543" s="661" t="s">
        <v>1296</v>
      </c>
      <c r="K543" s="661" t="s">
        <v>1297</v>
      </c>
      <c r="L543" s="662">
        <v>60.92</v>
      </c>
      <c r="M543" s="662">
        <v>60.92</v>
      </c>
      <c r="N543" s="661">
        <v>1</v>
      </c>
      <c r="O543" s="742">
        <v>0.5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32</v>
      </c>
      <c r="B544" s="661" t="s">
        <v>587</v>
      </c>
      <c r="C544" s="661">
        <v>89301321</v>
      </c>
      <c r="D544" s="740" t="s">
        <v>6846</v>
      </c>
      <c r="E544" s="741" t="s">
        <v>4650</v>
      </c>
      <c r="F544" s="661" t="s">
        <v>4612</v>
      </c>
      <c r="G544" s="661" t="s">
        <v>4711</v>
      </c>
      <c r="H544" s="661" t="s">
        <v>588</v>
      </c>
      <c r="I544" s="661" t="s">
        <v>2909</v>
      </c>
      <c r="J544" s="661" t="s">
        <v>4443</v>
      </c>
      <c r="K544" s="661" t="s">
        <v>4444</v>
      </c>
      <c r="L544" s="662">
        <v>156.86000000000001</v>
      </c>
      <c r="M544" s="662">
        <v>627.44000000000005</v>
      </c>
      <c r="N544" s="661">
        <v>4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32</v>
      </c>
      <c r="B545" s="661" t="s">
        <v>587</v>
      </c>
      <c r="C545" s="661">
        <v>89301321</v>
      </c>
      <c r="D545" s="740" t="s">
        <v>6846</v>
      </c>
      <c r="E545" s="741" t="s">
        <v>4650</v>
      </c>
      <c r="F545" s="661" t="s">
        <v>4612</v>
      </c>
      <c r="G545" s="661" t="s">
        <v>5090</v>
      </c>
      <c r="H545" s="661" t="s">
        <v>588</v>
      </c>
      <c r="I545" s="661" t="s">
        <v>5091</v>
      </c>
      <c r="J545" s="661" t="s">
        <v>1571</v>
      </c>
      <c r="K545" s="661" t="s">
        <v>5092</v>
      </c>
      <c r="L545" s="662">
        <v>473.33</v>
      </c>
      <c r="M545" s="662">
        <v>473.33</v>
      </c>
      <c r="N545" s="661">
        <v>1</v>
      </c>
      <c r="O545" s="742">
        <v>0.5</v>
      </c>
      <c r="P545" s="662">
        <v>473.33</v>
      </c>
      <c r="Q545" s="677">
        <v>1</v>
      </c>
      <c r="R545" s="661">
        <v>1</v>
      </c>
      <c r="S545" s="677">
        <v>1</v>
      </c>
      <c r="T545" s="742">
        <v>0.5</v>
      </c>
      <c r="U545" s="700">
        <v>1</v>
      </c>
    </row>
    <row r="546" spans="1:21" ht="14.4" customHeight="1" x14ac:dyDescent="0.3">
      <c r="A546" s="660">
        <v>32</v>
      </c>
      <c r="B546" s="661" t="s">
        <v>587</v>
      </c>
      <c r="C546" s="661">
        <v>89301321</v>
      </c>
      <c r="D546" s="740" t="s">
        <v>6846</v>
      </c>
      <c r="E546" s="741" t="s">
        <v>4650</v>
      </c>
      <c r="F546" s="661" t="s">
        <v>4612</v>
      </c>
      <c r="G546" s="661" t="s">
        <v>4664</v>
      </c>
      <c r="H546" s="661" t="s">
        <v>588</v>
      </c>
      <c r="I546" s="661" t="s">
        <v>4866</v>
      </c>
      <c r="J546" s="661" t="s">
        <v>3043</v>
      </c>
      <c r="K546" s="661" t="s">
        <v>4451</v>
      </c>
      <c r="L546" s="662">
        <v>184.22</v>
      </c>
      <c r="M546" s="662">
        <v>184.22</v>
      </c>
      <c r="N546" s="661">
        <v>1</v>
      </c>
      <c r="O546" s="742">
        <v>0.5</v>
      </c>
      <c r="P546" s="662">
        <v>184.22</v>
      </c>
      <c r="Q546" s="677">
        <v>1</v>
      </c>
      <c r="R546" s="661">
        <v>1</v>
      </c>
      <c r="S546" s="677">
        <v>1</v>
      </c>
      <c r="T546" s="742">
        <v>0.5</v>
      </c>
      <c r="U546" s="700">
        <v>1</v>
      </c>
    </row>
    <row r="547" spans="1:21" ht="14.4" customHeight="1" x14ac:dyDescent="0.3">
      <c r="A547" s="660">
        <v>32</v>
      </c>
      <c r="B547" s="661" t="s">
        <v>587</v>
      </c>
      <c r="C547" s="661">
        <v>89301321</v>
      </c>
      <c r="D547" s="740" t="s">
        <v>6846</v>
      </c>
      <c r="E547" s="741" t="s">
        <v>4650</v>
      </c>
      <c r="F547" s="661" t="s">
        <v>4612</v>
      </c>
      <c r="G547" s="661" t="s">
        <v>4664</v>
      </c>
      <c r="H547" s="661" t="s">
        <v>2441</v>
      </c>
      <c r="I547" s="661" t="s">
        <v>3042</v>
      </c>
      <c r="J547" s="661" t="s">
        <v>3043</v>
      </c>
      <c r="K547" s="661" t="s">
        <v>4451</v>
      </c>
      <c r="L547" s="662">
        <v>184.22</v>
      </c>
      <c r="M547" s="662">
        <v>1105.32</v>
      </c>
      <c r="N547" s="661">
        <v>6</v>
      </c>
      <c r="O547" s="742">
        <v>2</v>
      </c>
      <c r="P547" s="662">
        <v>736.88</v>
      </c>
      <c r="Q547" s="677">
        <v>0.66666666666666674</v>
      </c>
      <c r="R547" s="661">
        <v>4</v>
      </c>
      <c r="S547" s="677">
        <v>0.66666666666666663</v>
      </c>
      <c r="T547" s="742">
        <v>1.5</v>
      </c>
      <c r="U547" s="700">
        <v>0.75</v>
      </c>
    </row>
    <row r="548" spans="1:21" ht="14.4" customHeight="1" x14ac:dyDescent="0.3">
      <c r="A548" s="660">
        <v>32</v>
      </c>
      <c r="B548" s="661" t="s">
        <v>587</v>
      </c>
      <c r="C548" s="661">
        <v>89301321</v>
      </c>
      <c r="D548" s="740" t="s">
        <v>6846</v>
      </c>
      <c r="E548" s="741" t="s">
        <v>4650</v>
      </c>
      <c r="F548" s="661" t="s">
        <v>4612</v>
      </c>
      <c r="G548" s="661" t="s">
        <v>4726</v>
      </c>
      <c r="H548" s="661" t="s">
        <v>2441</v>
      </c>
      <c r="I548" s="661" t="s">
        <v>3046</v>
      </c>
      <c r="J548" s="661" t="s">
        <v>3047</v>
      </c>
      <c r="K548" s="661" t="s">
        <v>4451</v>
      </c>
      <c r="L548" s="662">
        <v>69.86</v>
      </c>
      <c r="M548" s="662">
        <v>139.72</v>
      </c>
      <c r="N548" s="661">
        <v>2</v>
      </c>
      <c r="O548" s="742">
        <v>1.5</v>
      </c>
      <c r="P548" s="662">
        <v>69.86</v>
      </c>
      <c r="Q548" s="677">
        <v>0.5</v>
      </c>
      <c r="R548" s="661">
        <v>1</v>
      </c>
      <c r="S548" s="677">
        <v>0.5</v>
      </c>
      <c r="T548" s="742">
        <v>1</v>
      </c>
      <c r="U548" s="700">
        <v>0.66666666666666663</v>
      </c>
    </row>
    <row r="549" spans="1:21" ht="14.4" customHeight="1" x14ac:dyDescent="0.3">
      <c r="A549" s="660">
        <v>32</v>
      </c>
      <c r="B549" s="661" t="s">
        <v>587</v>
      </c>
      <c r="C549" s="661">
        <v>89301321</v>
      </c>
      <c r="D549" s="740" t="s">
        <v>6846</v>
      </c>
      <c r="E549" s="741" t="s">
        <v>4650</v>
      </c>
      <c r="F549" s="661" t="s">
        <v>4612</v>
      </c>
      <c r="G549" s="661" t="s">
        <v>4727</v>
      </c>
      <c r="H549" s="661" t="s">
        <v>2441</v>
      </c>
      <c r="I549" s="661" t="s">
        <v>2628</v>
      </c>
      <c r="J549" s="661" t="s">
        <v>2629</v>
      </c>
      <c r="K549" s="661" t="s">
        <v>4523</v>
      </c>
      <c r="L549" s="662">
        <v>68.989999999999995</v>
      </c>
      <c r="M549" s="662">
        <v>68.989999999999995</v>
      </c>
      <c r="N549" s="661">
        <v>1</v>
      </c>
      <c r="O549" s="742">
        <v>0.5</v>
      </c>
      <c r="P549" s="662">
        <v>68.989999999999995</v>
      </c>
      <c r="Q549" s="677">
        <v>1</v>
      </c>
      <c r="R549" s="661">
        <v>1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32</v>
      </c>
      <c r="B550" s="661" t="s">
        <v>587</v>
      </c>
      <c r="C550" s="661">
        <v>89301321</v>
      </c>
      <c r="D550" s="740" t="s">
        <v>6846</v>
      </c>
      <c r="E550" s="741" t="s">
        <v>4650</v>
      </c>
      <c r="F550" s="661" t="s">
        <v>4612</v>
      </c>
      <c r="G550" s="661" t="s">
        <v>4811</v>
      </c>
      <c r="H550" s="661" t="s">
        <v>588</v>
      </c>
      <c r="I550" s="661" t="s">
        <v>1578</v>
      </c>
      <c r="J550" s="661" t="s">
        <v>1579</v>
      </c>
      <c r="K550" s="661" t="s">
        <v>1580</v>
      </c>
      <c r="L550" s="662">
        <v>359.63</v>
      </c>
      <c r="M550" s="662">
        <v>719.26</v>
      </c>
      <c r="N550" s="661">
        <v>2</v>
      </c>
      <c r="O550" s="742">
        <v>0.5</v>
      </c>
      <c r="P550" s="662">
        <v>719.26</v>
      </c>
      <c r="Q550" s="677">
        <v>1</v>
      </c>
      <c r="R550" s="661">
        <v>2</v>
      </c>
      <c r="S550" s="677">
        <v>1</v>
      </c>
      <c r="T550" s="742">
        <v>0.5</v>
      </c>
      <c r="U550" s="700">
        <v>1</v>
      </c>
    </row>
    <row r="551" spans="1:21" ht="14.4" customHeight="1" x14ac:dyDescent="0.3">
      <c r="A551" s="660">
        <v>32</v>
      </c>
      <c r="B551" s="661" t="s">
        <v>587</v>
      </c>
      <c r="C551" s="661">
        <v>89301321</v>
      </c>
      <c r="D551" s="740" t="s">
        <v>6846</v>
      </c>
      <c r="E551" s="741" t="s">
        <v>4650</v>
      </c>
      <c r="F551" s="661" t="s">
        <v>4612</v>
      </c>
      <c r="G551" s="661" t="s">
        <v>5093</v>
      </c>
      <c r="H551" s="661" t="s">
        <v>588</v>
      </c>
      <c r="I551" s="661" t="s">
        <v>5094</v>
      </c>
      <c r="J551" s="661" t="s">
        <v>5095</v>
      </c>
      <c r="K551" s="661" t="s">
        <v>5096</v>
      </c>
      <c r="L551" s="662">
        <v>0</v>
      </c>
      <c r="M551" s="662">
        <v>0</v>
      </c>
      <c r="N551" s="661">
        <v>2</v>
      </c>
      <c r="O551" s="742">
        <v>0.5</v>
      </c>
      <c r="P551" s="662">
        <v>0</v>
      </c>
      <c r="Q551" s="677"/>
      <c r="R551" s="661">
        <v>2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32</v>
      </c>
      <c r="B552" s="661" t="s">
        <v>587</v>
      </c>
      <c r="C552" s="661">
        <v>89301321</v>
      </c>
      <c r="D552" s="740" t="s">
        <v>6846</v>
      </c>
      <c r="E552" s="741" t="s">
        <v>4650</v>
      </c>
      <c r="F552" s="661" t="s">
        <v>4612</v>
      </c>
      <c r="G552" s="661" t="s">
        <v>4666</v>
      </c>
      <c r="H552" s="661" t="s">
        <v>588</v>
      </c>
      <c r="I552" s="661" t="s">
        <v>1786</v>
      </c>
      <c r="J552" s="661" t="s">
        <v>1787</v>
      </c>
      <c r="K552" s="661" t="s">
        <v>1788</v>
      </c>
      <c r="L552" s="662">
        <v>1017.5</v>
      </c>
      <c r="M552" s="662">
        <v>1017.5</v>
      </c>
      <c r="N552" s="661">
        <v>1</v>
      </c>
      <c r="O552" s="742">
        <v>1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32</v>
      </c>
      <c r="B553" s="661" t="s">
        <v>587</v>
      </c>
      <c r="C553" s="661">
        <v>89301321</v>
      </c>
      <c r="D553" s="740" t="s">
        <v>6846</v>
      </c>
      <c r="E553" s="741" t="s">
        <v>4650</v>
      </c>
      <c r="F553" s="661" t="s">
        <v>4612</v>
      </c>
      <c r="G553" s="661" t="s">
        <v>4671</v>
      </c>
      <c r="H553" s="661" t="s">
        <v>2441</v>
      </c>
      <c r="I553" s="661" t="s">
        <v>3132</v>
      </c>
      <c r="J553" s="661" t="s">
        <v>3133</v>
      </c>
      <c r="K553" s="661" t="s">
        <v>4480</v>
      </c>
      <c r="L553" s="662">
        <v>3127.19</v>
      </c>
      <c r="M553" s="662">
        <v>43780.659999999996</v>
      </c>
      <c r="N553" s="661">
        <v>14</v>
      </c>
      <c r="O553" s="742">
        <v>7.5</v>
      </c>
      <c r="P553" s="662">
        <v>31271.899999999994</v>
      </c>
      <c r="Q553" s="677">
        <v>0.71428571428571419</v>
      </c>
      <c r="R553" s="661">
        <v>10</v>
      </c>
      <c r="S553" s="677">
        <v>0.7142857142857143</v>
      </c>
      <c r="T553" s="742">
        <v>5.5</v>
      </c>
      <c r="U553" s="700">
        <v>0.73333333333333328</v>
      </c>
    </row>
    <row r="554" spans="1:21" ht="14.4" customHeight="1" x14ac:dyDescent="0.3">
      <c r="A554" s="660">
        <v>32</v>
      </c>
      <c r="B554" s="661" t="s">
        <v>587</v>
      </c>
      <c r="C554" s="661">
        <v>89301321</v>
      </c>
      <c r="D554" s="740" t="s">
        <v>6846</v>
      </c>
      <c r="E554" s="741" t="s">
        <v>4650</v>
      </c>
      <c r="F554" s="661" t="s">
        <v>4612</v>
      </c>
      <c r="G554" s="661" t="s">
        <v>4813</v>
      </c>
      <c r="H554" s="661" t="s">
        <v>588</v>
      </c>
      <c r="I554" s="661" t="s">
        <v>5097</v>
      </c>
      <c r="J554" s="661" t="s">
        <v>5098</v>
      </c>
      <c r="K554" s="661" t="s">
        <v>5099</v>
      </c>
      <c r="L554" s="662">
        <v>0</v>
      </c>
      <c r="M554" s="662">
        <v>0</v>
      </c>
      <c r="N554" s="661">
        <v>1</v>
      </c>
      <c r="O554" s="742">
        <v>0.5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32</v>
      </c>
      <c r="B555" s="661" t="s">
        <v>587</v>
      </c>
      <c r="C555" s="661">
        <v>89301321</v>
      </c>
      <c r="D555" s="740" t="s">
        <v>6846</v>
      </c>
      <c r="E555" s="741" t="s">
        <v>4650</v>
      </c>
      <c r="F555" s="661" t="s">
        <v>4612</v>
      </c>
      <c r="G555" s="661" t="s">
        <v>4750</v>
      </c>
      <c r="H555" s="661" t="s">
        <v>588</v>
      </c>
      <c r="I555" s="661" t="s">
        <v>5100</v>
      </c>
      <c r="J555" s="661" t="s">
        <v>3126</v>
      </c>
      <c r="K555" s="661" t="s">
        <v>5101</v>
      </c>
      <c r="L555" s="662">
        <v>0</v>
      </c>
      <c r="M555" s="662">
        <v>0</v>
      </c>
      <c r="N555" s="661">
        <v>2</v>
      </c>
      <c r="O555" s="742">
        <v>1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32</v>
      </c>
      <c r="B556" s="661" t="s">
        <v>587</v>
      </c>
      <c r="C556" s="661">
        <v>89301321</v>
      </c>
      <c r="D556" s="740" t="s">
        <v>6846</v>
      </c>
      <c r="E556" s="741" t="s">
        <v>4650</v>
      </c>
      <c r="F556" s="661" t="s">
        <v>4612</v>
      </c>
      <c r="G556" s="661" t="s">
        <v>4755</v>
      </c>
      <c r="H556" s="661" t="s">
        <v>2441</v>
      </c>
      <c r="I556" s="661" t="s">
        <v>3049</v>
      </c>
      <c r="J556" s="661" t="s">
        <v>3050</v>
      </c>
      <c r="K556" s="661" t="s">
        <v>4458</v>
      </c>
      <c r="L556" s="662">
        <v>116.8</v>
      </c>
      <c r="M556" s="662">
        <v>467.2</v>
      </c>
      <c r="N556" s="661">
        <v>4</v>
      </c>
      <c r="O556" s="742">
        <v>2</v>
      </c>
      <c r="P556" s="662">
        <v>233.6</v>
      </c>
      <c r="Q556" s="677">
        <v>0.5</v>
      </c>
      <c r="R556" s="661">
        <v>2</v>
      </c>
      <c r="S556" s="677">
        <v>0.5</v>
      </c>
      <c r="T556" s="742">
        <v>1.5</v>
      </c>
      <c r="U556" s="700">
        <v>0.75</v>
      </c>
    </row>
    <row r="557" spans="1:21" ht="14.4" customHeight="1" x14ac:dyDescent="0.3">
      <c r="A557" s="660">
        <v>32</v>
      </c>
      <c r="B557" s="661" t="s">
        <v>587</v>
      </c>
      <c r="C557" s="661">
        <v>89301321</v>
      </c>
      <c r="D557" s="740" t="s">
        <v>6846</v>
      </c>
      <c r="E557" s="741" t="s">
        <v>4650</v>
      </c>
      <c r="F557" s="661" t="s">
        <v>4612</v>
      </c>
      <c r="G557" s="661" t="s">
        <v>4681</v>
      </c>
      <c r="H557" s="661" t="s">
        <v>2441</v>
      </c>
      <c r="I557" s="661" t="s">
        <v>3069</v>
      </c>
      <c r="J557" s="661" t="s">
        <v>3070</v>
      </c>
      <c r="K557" s="661" t="s">
        <v>3071</v>
      </c>
      <c r="L557" s="662">
        <v>154.01</v>
      </c>
      <c r="M557" s="662">
        <v>308.02</v>
      </c>
      <c r="N557" s="661">
        <v>2</v>
      </c>
      <c r="O557" s="742">
        <v>0.5</v>
      </c>
      <c r="P557" s="662">
        <v>308.02</v>
      </c>
      <c r="Q557" s="677">
        <v>1</v>
      </c>
      <c r="R557" s="661">
        <v>2</v>
      </c>
      <c r="S557" s="677">
        <v>1</v>
      </c>
      <c r="T557" s="742">
        <v>0.5</v>
      </c>
      <c r="U557" s="700">
        <v>1</v>
      </c>
    </row>
    <row r="558" spans="1:21" ht="14.4" customHeight="1" x14ac:dyDescent="0.3">
      <c r="A558" s="660">
        <v>32</v>
      </c>
      <c r="B558" s="661" t="s">
        <v>587</v>
      </c>
      <c r="C558" s="661">
        <v>89301321</v>
      </c>
      <c r="D558" s="740" t="s">
        <v>6846</v>
      </c>
      <c r="E558" s="741" t="s">
        <v>4650</v>
      </c>
      <c r="F558" s="661" t="s">
        <v>4612</v>
      </c>
      <c r="G558" s="661" t="s">
        <v>5102</v>
      </c>
      <c r="H558" s="661" t="s">
        <v>588</v>
      </c>
      <c r="I558" s="661" t="s">
        <v>5103</v>
      </c>
      <c r="J558" s="661" t="s">
        <v>1549</v>
      </c>
      <c r="K558" s="661" t="s">
        <v>4799</v>
      </c>
      <c r="L558" s="662">
        <v>0</v>
      </c>
      <c r="M558" s="662">
        <v>0</v>
      </c>
      <c r="N558" s="661">
        <v>3</v>
      </c>
      <c r="O558" s="742">
        <v>0.5</v>
      </c>
      <c r="P558" s="662">
        <v>0</v>
      </c>
      <c r="Q558" s="677"/>
      <c r="R558" s="661">
        <v>3</v>
      </c>
      <c r="S558" s="677">
        <v>1</v>
      </c>
      <c r="T558" s="742">
        <v>0.5</v>
      </c>
      <c r="U558" s="700">
        <v>1</v>
      </c>
    </row>
    <row r="559" spans="1:21" ht="14.4" customHeight="1" x14ac:dyDescent="0.3">
      <c r="A559" s="660">
        <v>32</v>
      </c>
      <c r="B559" s="661" t="s">
        <v>587</v>
      </c>
      <c r="C559" s="661">
        <v>89301321</v>
      </c>
      <c r="D559" s="740" t="s">
        <v>6846</v>
      </c>
      <c r="E559" s="741" t="s">
        <v>4650</v>
      </c>
      <c r="F559" s="661" t="s">
        <v>4612</v>
      </c>
      <c r="G559" s="661" t="s">
        <v>4764</v>
      </c>
      <c r="H559" s="661" t="s">
        <v>588</v>
      </c>
      <c r="I559" s="661" t="s">
        <v>1043</v>
      </c>
      <c r="J559" s="661" t="s">
        <v>4765</v>
      </c>
      <c r="K559" s="661" t="s">
        <v>4766</v>
      </c>
      <c r="L559" s="662">
        <v>91.14</v>
      </c>
      <c r="M559" s="662">
        <v>273.42</v>
      </c>
      <c r="N559" s="661">
        <v>3</v>
      </c>
      <c r="O559" s="742">
        <v>2</v>
      </c>
      <c r="P559" s="662">
        <v>182.28</v>
      </c>
      <c r="Q559" s="677">
        <v>0.66666666666666663</v>
      </c>
      <c r="R559" s="661">
        <v>2</v>
      </c>
      <c r="S559" s="677">
        <v>0.66666666666666663</v>
      </c>
      <c r="T559" s="742">
        <v>1.5</v>
      </c>
      <c r="U559" s="700">
        <v>0.75</v>
      </c>
    </row>
    <row r="560" spans="1:21" ht="14.4" customHeight="1" x14ac:dyDescent="0.3">
      <c r="A560" s="660">
        <v>32</v>
      </c>
      <c r="B560" s="661" t="s">
        <v>587</v>
      </c>
      <c r="C560" s="661">
        <v>89301321</v>
      </c>
      <c r="D560" s="740" t="s">
        <v>6846</v>
      </c>
      <c r="E560" s="741" t="s">
        <v>4650</v>
      </c>
      <c r="F560" s="661" t="s">
        <v>4612</v>
      </c>
      <c r="G560" s="661" t="s">
        <v>4767</v>
      </c>
      <c r="H560" s="661" t="s">
        <v>588</v>
      </c>
      <c r="I560" s="661" t="s">
        <v>5104</v>
      </c>
      <c r="J560" s="661" t="s">
        <v>5105</v>
      </c>
      <c r="K560" s="661" t="s">
        <v>5106</v>
      </c>
      <c r="L560" s="662">
        <v>0</v>
      </c>
      <c r="M560" s="662">
        <v>0</v>
      </c>
      <c r="N560" s="661">
        <v>1</v>
      </c>
      <c r="O560" s="742">
        <v>0.5</v>
      </c>
      <c r="P560" s="662">
        <v>0</v>
      </c>
      <c r="Q560" s="677"/>
      <c r="R560" s="661">
        <v>1</v>
      </c>
      <c r="S560" s="677">
        <v>1</v>
      </c>
      <c r="T560" s="742">
        <v>0.5</v>
      </c>
      <c r="U560" s="700">
        <v>1</v>
      </c>
    </row>
    <row r="561" spans="1:21" ht="14.4" customHeight="1" x14ac:dyDescent="0.3">
      <c r="A561" s="660">
        <v>32</v>
      </c>
      <c r="B561" s="661" t="s">
        <v>587</v>
      </c>
      <c r="C561" s="661">
        <v>89301321</v>
      </c>
      <c r="D561" s="740" t="s">
        <v>6846</v>
      </c>
      <c r="E561" s="741" t="s">
        <v>4650</v>
      </c>
      <c r="F561" s="661" t="s">
        <v>4612</v>
      </c>
      <c r="G561" s="661" t="s">
        <v>5107</v>
      </c>
      <c r="H561" s="661" t="s">
        <v>2441</v>
      </c>
      <c r="I561" s="661" t="s">
        <v>5108</v>
      </c>
      <c r="J561" s="661" t="s">
        <v>2594</v>
      </c>
      <c r="K561" s="661" t="s">
        <v>2595</v>
      </c>
      <c r="L561" s="662">
        <v>71.86</v>
      </c>
      <c r="M561" s="662">
        <v>71.86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32</v>
      </c>
      <c r="B562" s="661" t="s">
        <v>587</v>
      </c>
      <c r="C562" s="661">
        <v>89301321</v>
      </c>
      <c r="D562" s="740" t="s">
        <v>6846</v>
      </c>
      <c r="E562" s="741" t="s">
        <v>4650</v>
      </c>
      <c r="F562" s="661" t="s">
        <v>4612</v>
      </c>
      <c r="G562" s="661" t="s">
        <v>4693</v>
      </c>
      <c r="H562" s="661" t="s">
        <v>2441</v>
      </c>
      <c r="I562" s="661" t="s">
        <v>2688</v>
      </c>
      <c r="J562" s="661" t="s">
        <v>2479</v>
      </c>
      <c r="K562" s="661" t="s">
        <v>2689</v>
      </c>
      <c r="L562" s="662">
        <v>468.96</v>
      </c>
      <c r="M562" s="662">
        <v>468.96</v>
      </c>
      <c r="N562" s="661">
        <v>1</v>
      </c>
      <c r="O562" s="742">
        <v>1</v>
      </c>
      <c r="P562" s="662">
        <v>468.96</v>
      </c>
      <c r="Q562" s="677">
        <v>1</v>
      </c>
      <c r="R562" s="661">
        <v>1</v>
      </c>
      <c r="S562" s="677">
        <v>1</v>
      </c>
      <c r="T562" s="742">
        <v>1</v>
      </c>
      <c r="U562" s="700">
        <v>1</v>
      </c>
    </row>
    <row r="563" spans="1:21" ht="14.4" customHeight="1" x14ac:dyDescent="0.3">
      <c r="A563" s="660">
        <v>32</v>
      </c>
      <c r="B563" s="661" t="s">
        <v>587</v>
      </c>
      <c r="C563" s="661">
        <v>89301321</v>
      </c>
      <c r="D563" s="740" t="s">
        <v>6846</v>
      </c>
      <c r="E563" s="741" t="s">
        <v>4650</v>
      </c>
      <c r="F563" s="661" t="s">
        <v>4612</v>
      </c>
      <c r="G563" s="661" t="s">
        <v>4693</v>
      </c>
      <c r="H563" s="661" t="s">
        <v>2441</v>
      </c>
      <c r="I563" s="661" t="s">
        <v>2691</v>
      </c>
      <c r="J563" s="661" t="s">
        <v>2479</v>
      </c>
      <c r="K563" s="661" t="s">
        <v>2692</v>
      </c>
      <c r="L563" s="662">
        <v>625.29</v>
      </c>
      <c r="M563" s="662">
        <v>3751.74</v>
      </c>
      <c r="N563" s="661">
        <v>6</v>
      </c>
      <c r="O563" s="742">
        <v>2</v>
      </c>
      <c r="P563" s="662">
        <v>3126.45</v>
      </c>
      <c r="Q563" s="677">
        <v>0.83333333333333337</v>
      </c>
      <c r="R563" s="661">
        <v>5</v>
      </c>
      <c r="S563" s="677">
        <v>0.83333333333333337</v>
      </c>
      <c r="T563" s="742">
        <v>1</v>
      </c>
      <c r="U563" s="700">
        <v>0.5</v>
      </c>
    </row>
    <row r="564" spans="1:21" ht="14.4" customHeight="1" x14ac:dyDescent="0.3">
      <c r="A564" s="660">
        <v>32</v>
      </c>
      <c r="B564" s="661" t="s">
        <v>587</v>
      </c>
      <c r="C564" s="661">
        <v>89301321</v>
      </c>
      <c r="D564" s="740" t="s">
        <v>6846</v>
      </c>
      <c r="E564" s="741" t="s">
        <v>4650</v>
      </c>
      <c r="F564" s="661" t="s">
        <v>4612</v>
      </c>
      <c r="G564" s="661" t="s">
        <v>4693</v>
      </c>
      <c r="H564" s="661" t="s">
        <v>2441</v>
      </c>
      <c r="I564" s="661" t="s">
        <v>2482</v>
      </c>
      <c r="J564" s="661" t="s">
        <v>2479</v>
      </c>
      <c r="K564" s="661" t="s">
        <v>2483</v>
      </c>
      <c r="L564" s="662">
        <v>1166.47</v>
      </c>
      <c r="M564" s="662">
        <v>2332.94</v>
      </c>
      <c r="N564" s="661">
        <v>2</v>
      </c>
      <c r="O564" s="742">
        <v>0.5</v>
      </c>
      <c r="P564" s="662">
        <v>2332.94</v>
      </c>
      <c r="Q564" s="677">
        <v>1</v>
      </c>
      <c r="R564" s="661">
        <v>2</v>
      </c>
      <c r="S564" s="677">
        <v>1</v>
      </c>
      <c r="T564" s="742">
        <v>0.5</v>
      </c>
      <c r="U564" s="700">
        <v>1</v>
      </c>
    </row>
    <row r="565" spans="1:21" ht="14.4" customHeight="1" x14ac:dyDescent="0.3">
      <c r="A565" s="660">
        <v>32</v>
      </c>
      <c r="B565" s="661" t="s">
        <v>587</v>
      </c>
      <c r="C565" s="661">
        <v>89301321</v>
      </c>
      <c r="D565" s="740" t="s">
        <v>6846</v>
      </c>
      <c r="E565" s="741" t="s">
        <v>4650</v>
      </c>
      <c r="F565" s="661" t="s">
        <v>4612</v>
      </c>
      <c r="G565" s="661" t="s">
        <v>4693</v>
      </c>
      <c r="H565" s="661" t="s">
        <v>2441</v>
      </c>
      <c r="I565" s="661" t="s">
        <v>4159</v>
      </c>
      <c r="J565" s="661" t="s">
        <v>2562</v>
      </c>
      <c r="K565" s="661" t="s">
        <v>2486</v>
      </c>
      <c r="L565" s="662">
        <v>2916.16</v>
      </c>
      <c r="M565" s="662">
        <v>2916.16</v>
      </c>
      <c r="N565" s="661">
        <v>1</v>
      </c>
      <c r="O565" s="742">
        <v>0.5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32</v>
      </c>
      <c r="B566" s="661" t="s">
        <v>587</v>
      </c>
      <c r="C566" s="661">
        <v>89301321</v>
      </c>
      <c r="D566" s="740" t="s">
        <v>6846</v>
      </c>
      <c r="E566" s="741" t="s">
        <v>4650</v>
      </c>
      <c r="F566" s="661" t="s">
        <v>4612</v>
      </c>
      <c r="G566" s="661" t="s">
        <v>4697</v>
      </c>
      <c r="H566" s="661" t="s">
        <v>588</v>
      </c>
      <c r="I566" s="661" t="s">
        <v>4706</v>
      </c>
      <c r="J566" s="661" t="s">
        <v>4707</v>
      </c>
      <c r="K566" s="661" t="s">
        <v>871</v>
      </c>
      <c r="L566" s="662">
        <v>314.89999999999998</v>
      </c>
      <c r="M566" s="662">
        <v>2834.1000000000004</v>
      </c>
      <c r="N566" s="661">
        <v>9</v>
      </c>
      <c r="O566" s="742">
        <v>5</v>
      </c>
      <c r="P566" s="662">
        <v>2519.2000000000003</v>
      </c>
      <c r="Q566" s="677">
        <v>0.88888888888888884</v>
      </c>
      <c r="R566" s="661">
        <v>8</v>
      </c>
      <c r="S566" s="677">
        <v>0.88888888888888884</v>
      </c>
      <c r="T566" s="742">
        <v>4.5</v>
      </c>
      <c r="U566" s="700">
        <v>0.9</v>
      </c>
    </row>
    <row r="567" spans="1:21" ht="14.4" customHeight="1" x14ac:dyDescent="0.3">
      <c r="A567" s="660">
        <v>32</v>
      </c>
      <c r="B567" s="661" t="s">
        <v>587</v>
      </c>
      <c r="C567" s="661">
        <v>89301321</v>
      </c>
      <c r="D567" s="740" t="s">
        <v>6846</v>
      </c>
      <c r="E567" s="741" t="s">
        <v>4650</v>
      </c>
      <c r="F567" s="661" t="s">
        <v>4612</v>
      </c>
      <c r="G567" s="661" t="s">
        <v>4980</v>
      </c>
      <c r="H567" s="661" t="s">
        <v>2441</v>
      </c>
      <c r="I567" s="661" t="s">
        <v>2881</v>
      </c>
      <c r="J567" s="661" t="s">
        <v>2882</v>
      </c>
      <c r="K567" s="661" t="s">
        <v>2842</v>
      </c>
      <c r="L567" s="662">
        <v>82.04</v>
      </c>
      <c r="M567" s="662">
        <v>574.28000000000009</v>
      </c>
      <c r="N567" s="661">
        <v>7</v>
      </c>
      <c r="O567" s="742">
        <v>1</v>
      </c>
      <c r="P567" s="662">
        <v>574.28000000000009</v>
      </c>
      <c r="Q567" s="677">
        <v>1</v>
      </c>
      <c r="R567" s="661">
        <v>7</v>
      </c>
      <c r="S567" s="677">
        <v>1</v>
      </c>
      <c r="T567" s="742">
        <v>1</v>
      </c>
      <c r="U567" s="700">
        <v>1</v>
      </c>
    </row>
    <row r="568" spans="1:21" ht="14.4" customHeight="1" x14ac:dyDescent="0.3">
      <c r="A568" s="660">
        <v>32</v>
      </c>
      <c r="B568" s="661" t="s">
        <v>587</v>
      </c>
      <c r="C568" s="661">
        <v>89301321</v>
      </c>
      <c r="D568" s="740" t="s">
        <v>6846</v>
      </c>
      <c r="E568" s="741" t="s">
        <v>4650</v>
      </c>
      <c r="F568" s="661" t="s">
        <v>4612</v>
      </c>
      <c r="G568" s="661" t="s">
        <v>4980</v>
      </c>
      <c r="H568" s="661" t="s">
        <v>2441</v>
      </c>
      <c r="I568" s="661" t="s">
        <v>2885</v>
      </c>
      <c r="J568" s="661" t="s">
        <v>2886</v>
      </c>
      <c r="K568" s="661" t="s">
        <v>2842</v>
      </c>
      <c r="L568" s="662">
        <v>82.04</v>
      </c>
      <c r="M568" s="662">
        <v>574.28000000000009</v>
      </c>
      <c r="N568" s="661">
        <v>7</v>
      </c>
      <c r="O568" s="742">
        <v>0.5</v>
      </c>
      <c r="P568" s="662">
        <v>574.28000000000009</v>
      </c>
      <c r="Q568" s="677">
        <v>1</v>
      </c>
      <c r="R568" s="661">
        <v>7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32</v>
      </c>
      <c r="B569" s="661" t="s">
        <v>587</v>
      </c>
      <c r="C569" s="661">
        <v>89301321</v>
      </c>
      <c r="D569" s="740" t="s">
        <v>6846</v>
      </c>
      <c r="E569" s="741" t="s">
        <v>4650</v>
      </c>
      <c r="F569" s="661" t="s">
        <v>4612</v>
      </c>
      <c r="G569" s="661" t="s">
        <v>4980</v>
      </c>
      <c r="H569" s="661" t="s">
        <v>2441</v>
      </c>
      <c r="I569" s="661" t="s">
        <v>2883</v>
      </c>
      <c r="J569" s="661" t="s">
        <v>2884</v>
      </c>
      <c r="K569" s="661" t="s">
        <v>2842</v>
      </c>
      <c r="L569" s="662">
        <v>82.04</v>
      </c>
      <c r="M569" s="662">
        <v>574.28000000000009</v>
      </c>
      <c r="N569" s="661">
        <v>7</v>
      </c>
      <c r="O569" s="742">
        <v>0.5</v>
      </c>
      <c r="P569" s="662">
        <v>574.28000000000009</v>
      </c>
      <c r="Q569" s="677">
        <v>1</v>
      </c>
      <c r="R569" s="661">
        <v>7</v>
      </c>
      <c r="S569" s="677">
        <v>1</v>
      </c>
      <c r="T569" s="742">
        <v>0.5</v>
      </c>
      <c r="U569" s="700">
        <v>1</v>
      </c>
    </row>
    <row r="570" spans="1:21" ht="14.4" customHeight="1" x14ac:dyDescent="0.3">
      <c r="A570" s="660">
        <v>32</v>
      </c>
      <c r="B570" s="661" t="s">
        <v>587</v>
      </c>
      <c r="C570" s="661">
        <v>89301321</v>
      </c>
      <c r="D570" s="740" t="s">
        <v>6846</v>
      </c>
      <c r="E570" s="741" t="s">
        <v>4650</v>
      </c>
      <c r="F570" s="661" t="s">
        <v>4612</v>
      </c>
      <c r="G570" s="661" t="s">
        <v>4708</v>
      </c>
      <c r="H570" s="661" t="s">
        <v>588</v>
      </c>
      <c r="I570" s="661" t="s">
        <v>1519</v>
      </c>
      <c r="J570" s="661" t="s">
        <v>4709</v>
      </c>
      <c r="K570" s="661" t="s">
        <v>4710</v>
      </c>
      <c r="L570" s="662">
        <v>91.52</v>
      </c>
      <c r="M570" s="662">
        <v>915.2</v>
      </c>
      <c r="N570" s="661">
        <v>10</v>
      </c>
      <c r="O570" s="742">
        <v>2</v>
      </c>
      <c r="P570" s="662">
        <v>915.2</v>
      </c>
      <c r="Q570" s="677">
        <v>1</v>
      </c>
      <c r="R570" s="661">
        <v>10</v>
      </c>
      <c r="S570" s="677">
        <v>1</v>
      </c>
      <c r="T570" s="742">
        <v>2</v>
      </c>
      <c r="U570" s="700">
        <v>1</v>
      </c>
    </row>
    <row r="571" spans="1:21" ht="14.4" customHeight="1" x14ac:dyDescent="0.3">
      <c r="A571" s="660">
        <v>32</v>
      </c>
      <c r="B571" s="661" t="s">
        <v>587</v>
      </c>
      <c r="C571" s="661">
        <v>89301321</v>
      </c>
      <c r="D571" s="740" t="s">
        <v>6846</v>
      </c>
      <c r="E571" s="741" t="s">
        <v>4650</v>
      </c>
      <c r="F571" s="661" t="s">
        <v>4612</v>
      </c>
      <c r="G571" s="661" t="s">
        <v>4708</v>
      </c>
      <c r="H571" s="661" t="s">
        <v>588</v>
      </c>
      <c r="I571" s="661" t="s">
        <v>1519</v>
      </c>
      <c r="J571" s="661" t="s">
        <v>4709</v>
      </c>
      <c r="K571" s="661" t="s">
        <v>4710</v>
      </c>
      <c r="L571" s="662">
        <v>103.62</v>
      </c>
      <c r="M571" s="662">
        <v>310.86</v>
      </c>
      <c r="N571" s="661">
        <v>3</v>
      </c>
      <c r="O571" s="742">
        <v>1</v>
      </c>
      <c r="P571" s="662">
        <v>207.24</v>
      </c>
      <c r="Q571" s="677">
        <v>0.66666666666666663</v>
      </c>
      <c r="R571" s="661">
        <v>2</v>
      </c>
      <c r="S571" s="677">
        <v>0.66666666666666663</v>
      </c>
      <c r="T571" s="742">
        <v>0.5</v>
      </c>
      <c r="U571" s="700">
        <v>0.5</v>
      </c>
    </row>
    <row r="572" spans="1:21" ht="14.4" customHeight="1" x14ac:dyDescent="0.3">
      <c r="A572" s="660">
        <v>32</v>
      </c>
      <c r="B572" s="661" t="s">
        <v>587</v>
      </c>
      <c r="C572" s="661">
        <v>89301321</v>
      </c>
      <c r="D572" s="740" t="s">
        <v>6846</v>
      </c>
      <c r="E572" s="741" t="s">
        <v>4650</v>
      </c>
      <c r="F572" s="661" t="s">
        <v>4612</v>
      </c>
      <c r="G572" s="661" t="s">
        <v>4898</v>
      </c>
      <c r="H572" s="661" t="s">
        <v>588</v>
      </c>
      <c r="I572" s="661" t="s">
        <v>1152</v>
      </c>
      <c r="J572" s="661" t="s">
        <v>4899</v>
      </c>
      <c r="K572" s="661" t="s">
        <v>4900</v>
      </c>
      <c r="L572" s="662">
        <v>0</v>
      </c>
      <c r="M572" s="662">
        <v>0</v>
      </c>
      <c r="N572" s="661">
        <v>1</v>
      </c>
      <c r="O572" s="742">
        <v>1</v>
      </c>
      <c r="P572" s="662">
        <v>0</v>
      </c>
      <c r="Q572" s="677"/>
      <c r="R572" s="661">
        <v>1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32</v>
      </c>
      <c r="B573" s="661" t="s">
        <v>587</v>
      </c>
      <c r="C573" s="661">
        <v>89301321</v>
      </c>
      <c r="D573" s="740" t="s">
        <v>6846</v>
      </c>
      <c r="E573" s="741" t="s">
        <v>4650</v>
      </c>
      <c r="F573" s="661" t="s">
        <v>4612</v>
      </c>
      <c r="G573" s="661" t="s">
        <v>4786</v>
      </c>
      <c r="H573" s="661" t="s">
        <v>588</v>
      </c>
      <c r="I573" s="661" t="s">
        <v>2979</v>
      </c>
      <c r="J573" s="661" t="s">
        <v>2980</v>
      </c>
      <c r="K573" s="661" t="s">
        <v>4787</v>
      </c>
      <c r="L573" s="662">
        <v>53.54</v>
      </c>
      <c r="M573" s="662">
        <v>53.54</v>
      </c>
      <c r="N573" s="661">
        <v>1</v>
      </c>
      <c r="O573" s="742">
        <v>0.5</v>
      </c>
      <c r="P573" s="662">
        <v>53.54</v>
      </c>
      <c r="Q573" s="677">
        <v>1</v>
      </c>
      <c r="R573" s="661">
        <v>1</v>
      </c>
      <c r="S573" s="677">
        <v>1</v>
      </c>
      <c r="T573" s="742">
        <v>0.5</v>
      </c>
      <c r="U573" s="700">
        <v>1</v>
      </c>
    </row>
    <row r="574" spans="1:21" ht="14.4" customHeight="1" x14ac:dyDescent="0.3">
      <c r="A574" s="660">
        <v>32</v>
      </c>
      <c r="B574" s="661" t="s">
        <v>587</v>
      </c>
      <c r="C574" s="661">
        <v>89301321</v>
      </c>
      <c r="D574" s="740" t="s">
        <v>6846</v>
      </c>
      <c r="E574" s="741" t="s">
        <v>4650</v>
      </c>
      <c r="F574" s="661" t="s">
        <v>4612</v>
      </c>
      <c r="G574" s="661" t="s">
        <v>5109</v>
      </c>
      <c r="H574" s="661" t="s">
        <v>2441</v>
      </c>
      <c r="I574" s="661" t="s">
        <v>2650</v>
      </c>
      <c r="J574" s="661" t="s">
        <v>2464</v>
      </c>
      <c r="K574" s="661" t="s">
        <v>2651</v>
      </c>
      <c r="L574" s="662">
        <v>492.45</v>
      </c>
      <c r="M574" s="662">
        <v>984.9</v>
      </c>
      <c r="N574" s="661">
        <v>2</v>
      </c>
      <c r="O574" s="742">
        <v>1.5</v>
      </c>
      <c r="P574" s="662">
        <v>984.9</v>
      </c>
      <c r="Q574" s="677">
        <v>1</v>
      </c>
      <c r="R574" s="661">
        <v>2</v>
      </c>
      <c r="S574" s="677">
        <v>1</v>
      </c>
      <c r="T574" s="742">
        <v>1.5</v>
      </c>
      <c r="U574" s="700">
        <v>1</v>
      </c>
    </row>
    <row r="575" spans="1:21" ht="14.4" customHeight="1" x14ac:dyDescent="0.3">
      <c r="A575" s="660">
        <v>32</v>
      </c>
      <c r="B575" s="661" t="s">
        <v>587</v>
      </c>
      <c r="C575" s="661">
        <v>89301321</v>
      </c>
      <c r="D575" s="740" t="s">
        <v>6846</v>
      </c>
      <c r="E575" s="741" t="s">
        <v>4651</v>
      </c>
      <c r="F575" s="661" t="s">
        <v>4612</v>
      </c>
      <c r="G575" s="661" t="s">
        <v>4664</v>
      </c>
      <c r="H575" s="661" t="s">
        <v>2441</v>
      </c>
      <c r="I575" s="661" t="s">
        <v>3042</v>
      </c>
      <c r="J575" s="661" t="s">
        <v>3043</v>
      </c>
      <c r="K575" s="661" t="s">
        <v>4451</v>
      </c>
      <c r="L575" s="662">
        <v>184.22</v>
      </c>
      <c r="M575" s="662">
        <v>552.66</v>
      </c>
      <c r="N575" s="661">
        <v>3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32</v>
      </c>
      <c r="B576" s="661" t="s">
        <v>587</v>
      </c>
      <c r="C576" s="661">
        <v>89301321</v>
      </c>
      <c r="D576" s="740" t="s">
        <v>6846</v>
      </c>
      <c r="E576" s="741" t="s">
        <v>4651</v>
      </c>
      <c r="F576" s="661" t="s">
        <v>4612</v>
      </c>
      <c r="G576" s="661" t="s">
        <v>4671</v>
      </c>
      <c r="H576" s="661" t="s">
        <v>2441</v>
      </c>
      <c r="I576" s="661" t="s">
        <v>3132</v>
      </c>
      <c r="J576" s="661" t="s">
        <v>3133</v>
      </c>
      <c r="K576" s="661" t="s">
        <v>4480</v>
      </c>
      <c r="L576" s="662">
        <v>3127.19</v>
      </c>
      <c r="M576" s="662">
        <v>3127.19</v>
      </c>
      <c r="N576" s="661">
        <v>1</v>
      </c>
      <c r="O576" s="742">
        <v>0.5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32</v>
      </c>
      <c r="B577" s="661" t="s">
        <v>587</v>
      </c>
      <c r="C577" s="661">
        <v>89301321</v>
      </c>
      <c r="D577" s="740" t="s">
        <v>6846</v>
      </c>
      <c r="E577" s="741" t="s">
        <v>4652</v>
      </c>
      <c r="F577" s="661" t="s">
        <v>4612</v>
      </c>
      <c r="G577" s="661" t="s">
        <v>4655</v>
      </c>
      <c r="H577" s="661" t="s">
        <v>588</v>
      </c>
      <c r="I577" s="661" t="s">
        <v>1268</v>
      </c>
      <c r="J577" s="661" t="s">
        <v>1269</v>
      </c>
      <c r="K577" s="661" t="s">
        <v>1270</v>
      </c>
      <c r="L577" s="662">
        <v>89.6</v>
      </c>
      <c r="M577" s="662">
        <v>89.6</v>
      </c>
      <c r="N577" s="661">
        <v>1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32</v>
      </c>
      <c r="B578" s="661" t="s">
        <v>587</v>
      </c>
      <c r="C578" s="661">
        <v>89301321</v>
      </c>
      <c r="D578" s="740" t="s">
        <v>6846</v>
      </c>
      <c r="E578" s="741" t="s">
        <v>4652</v>
      </c>
      <c r="F578" s="661" t="s">
        <v>4612</v>
      </c>
      <c r="G578" s="661" t="s">
        <v>4655</v>
      </c>
      <c r="H578" s="661" t="s">
        <v>588</v>
      </c>
      <c r="I578" s="661" t="s">
        <v>727</v>
      </c>
      <c r="J578" s="661" t="s">
        <v>728</v>
      </c>
      <c r="K578" s="661" t="s">
        <v>4716</v>
      </c>
      <c r="L578" s="662">
        <v>42.42</v>
      </c>
      <c r="M578" s="662">
        <v>127.26</v>
      </c>
      <c r="N578" s="661">
        <v>3</v>
      </c>
      <c r="O578" s="742">
        <v>1.5</v>
      </c>
      <c r="P578" s="662">
        <v>84.84</v>
      </c>
      <c r="Q578" s="677">
        <v>0.66666666666666663</v>
      </c>
      <c r="R578" s="661">
        <v>2</v>
      </c>
      <c r="S578" s="677">
        <v>0.66666666666666663</v>
      </c>
      <c r="T578" s="742">
        <v>1</v>
      </c>
      <c r="U578" s="700">
        <v>0.66666666666666663</v>
      </c>
    </row>
    <row r="579" spans="1:21" ht="14.4" customHeight="1" x14ac:dyDescent="0.3">
      <c r="A579" s="660">
        <v>32</v>
      </c>
      <c r="B579" s="661" t="s">
        <v>587</v>
      </c>
      <c r="C579" s="661">
        <v>89301321</v>
      </c>
      <c r="D579" s="740" t="s">
        <v>6846</v>
      </c>
      <c r="E579" s="741" t="s">
        <v>4652</v>
      </c>
      <c r="F579" s="661" t="s">
        <v>4612</v>
      </c>
      <c r="G579" s="661" t="s">
        <v>4719</v>
      </c>
      <c r="H579" s="661" t="s">
        <v>2441</v>
      </c>
      <c r="I579" s="661" t="s">
        <v>4921</v>
      </c>
      <c r="J579" s="661" t="s">
        <v>4922</v>
      </c>
      <c r="K579" s="661" t="s">
        <v>4923</v>
      </c>
      <c r="L579" s="662">
        <v>17.690000000000001</v>
      </c>
      <c r="M579" s="662">
        <v>17.690000000000001</v>
      </c>
      <c r="N579" s="661">
        <v>1</v>
      </c>
      <c r="O579" s="742">
        <v>0.5</v>
      </c>
      <c r="P579" s="662">
        <v>17.690000000000001</v>
      </c>
      <c r="Q579" s="677">
        <v>1</v>
      </c>
      <c r="R579" s="661">
        <v>1</v>
      </c>
      <c r="S579" s="677">
        <v>1</v>
      </c>
      <c r="T579" s="742">
        <v>0.5</v>
      </c>
      <c r="U579" s="700">
        <v>1</v>
      </c>
    </row>
    <row r="580" spans="1:21" ht="14.4" customHeight="1" x14ac:dyDescent="0.3">
      <c r="A580" s="660">
        <v>32</v>
      </c>
      <c r="B580" s="661" t="s">
        <v>587</v>
      </c>
      <c r="C580" s="661">
        <v>89301321</v>
      </c>
      <c r="D580" s="740" t="s">
        <v>6846</v>
      </c>
      <c r="E580" s="741" t="s">
        <v>4652</v>
      </c>
      <c r="F580" s="661" t="s">
        <v>4612</v>
      </c>
      <c r="G580" s="661" t="s">
        <v>4711</v>
      </c>
      <c r="H580" s="661" t="s">
        <v>588</v>
      </c>
      <c r="I580" s="661" t="s">
        <v>2909</v>
      </c>
      <c r="J580" s="661" t="s">
        <v>4443</v>
      </c>
      <c r="K580" s="661" t="s">
        <v>4444</v>
      </c>
      <c r="L580" s="662">
        <v>156.86000000000001</v>
      </c>
      <c r="M580" s="662">
        <v>156.86000000000001</v>
      </c>
      <c r="N580" s="661">
        <v>1</v>
      </c>
      <c r="O580" s="742">
        <v>1</v>
      </c>
      <c r="P580" s="662">
        <v>156.86000000000001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32</v>
      </c>
      <c r="B581" s="661" t="s">
        <v>587</v>
      </c>
      <c r="C581" s="661">
        <v>89301321</v>
      </c>
      <c r="D581" s="740" t="s">
        <v>6846</v>
      </c>
      <c r="E581" s="741" t="s">
        <v>4652</v>
      </c>
      <c r="F581" s="661" t="s">
        <v>4612</v>
      </c>
      <c r="G581" s="661" t="s">
        <v>4664</v>
      </c>
      <c r="H581" s="661" t="s">
        <v>2441</v>
      </c>
      <c r="I581" s="661" t="s">
        <v>3042</v>
      </c>
      <c r="J581" s="661" t="s">
        <v>3043</v>
      </c>
      <c r="K581" s="661" t="s">
        <v>4451</v>
      </c>
      <c r="L581" s="662">
        <v>178.27</v>
      </c>
      <c r="M581" s="662">
        <v>178.27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32</v>
      </c>
      <c r="B582" s="661" t="s">
        <v>587</v>
      </c>
      <c r="C582" s="661">
        <v>89301321</v>
      </c>
      <c r="D582" s="740" t="s">
        <v>6846</v>
      </c>
      <c r="E582" s="741" t="s">
        <v>4652</v>
      </c>
      <c r="F582" s="661" t="s">
        <v>4612</v>
      </c>
      <c r="G582" s="661" t="s">
        <v>4664</v>
      </c>
      <c r="H582" s="661" t="s">
        <v>2441</v>
      </c>
      <c r="I582" s="661" t="s">
        <v>3042</v>
      </c>
      <c r="J582" s="661" t="s">
        <v>3043</v>
      </c>
      <c r="K582" s="661" t="s">
        <v>4451</v>
      </c>
      <c r="L582" s="662">
        <v>184.22</v>
      </c>
      <c r="M582" s="662">
        <v>368.44</v>
      </c>
      <c r="N582" s="661">
        <v>2</v>
      </c>
      <c r="O582" s="742">
        <v>1</v>
      </c>
      <c r="P582" s="662">
        <v>368.44</v>
      </c>
      <c r="Q582" s="677">
        <v>1</v>
      </c>
      <c r="R582" s="661">
        <v>2</v>
      </c>
      <c r="S582" s="677">
        <v>1</v>
      </c>
      <c r="T582" s="742">
        <v>1</v>
      </c>
      <c r="U582" s="700">
        <v>1</v>
      </c>
    </row>
    <row r="583" spans="1:21" ht="14.4" customHeight="1" x14ac:dyDescent="0.3">
      <c r="A583" s="660">
        <v>32</v>
      </c>
      <c r="B583" s="661" t="s">
        <v>587</v>
      </c>
      <c r="C583" s="661">
        <v>89301321</v>
      </c>
      <c r="D583" s="740" t="s">
        <v>6846</v>
      </c>
      <c r="E583" s="741" t="s">
        <v>4652</v>
      </c>
      <c r="F583" s="661" t="s">
        <v>4612</v>
      </c>
      <c r="G583" s="661" t="s">
        <v>4726</v>
      </c>
      <c r="H583" s="661" t="s">
        <v>2441</v>
      </c>
      <c r="I583" s="661" t="s">
        <v>3046</v>
      </c>
      <c r="J583" s="661" t="s">
        <v>3047</v>
      </c>
      <c r="K583" s="661" t="s">
        <v>4451</v>
      </c>
      <c r="L583" s="662">
        <v>69.86</v>
      </c>
      <c r="M583" s="662">
        <v>279.44</v>
      </c>
      <c r="N583" s="661">
        <v>4</v>
      </c>
      <c r="O583" s="742">
        <v>2</v>
      </c>
      <c r="P583" s="662">
        <v>209.57999999999998</v>
      </c>
      <c r="Q583" s="677">
        <v>0.75</v>
      </c>
      <c r="R583" s="661">
        <v>3</v>
      </c>
      <c r="S583" s="677">
        <v>0.75</v>
      </c>
      <c r="T583" s="742">
        <v>1.5</v>
      </c>
      <c r="U583" s="700">
        <v>0.75</v>
      </c>
    </row>
    <row r="584" spans="1:21" ht="14.4" customHeight="1" x14ac:dyDescent="0.3">
      <c r="A584" s="660">
        <v>32</v>
      </c>
      <c r="B584" s="661" t="s">
        <v>587</v>
      </c>
      <c r="C584" s="661">
        <v>89301321</v>
      </c>
      <c r="D584" s="740" t="s">
        <v>6846</v>
      </c>
      <c r="E584" s="741" t="s">
        <v>4652</v>
      </c>
      <c r="F584" s="661" t="s">
        <v>4612</v>
      </c>
      <c r="G584" s="661" t="s">
        <v>4728</v>
      </c>
      <c r="H584" s="661" t="s">
        <v>588</v>
      </c>
      <c r="I584" s="661" t="s">
        <v>1886</v>
      </c>
      <c r="J584" s="661" t="s">
        <v>1887</v>
      </c>
      <c r="K584" s="661" t="s">
        <v>5110</v>
      </c>
      <c r="L584" s="662">
        <v>2025.92</v>
      </c>
      <c r="M584" s="662">
        <v>2025.92</v>
      </c>
      <c r="N584" s="661">
        <v>1</v>
      </c>
      <c r="O584" s="742">
        <v>0.5</v>
      </c>
      <c r="P584" s="662">
        <v>2025.92</v>
      </c>
      <c r="Q584" s="677">
        <v>1</v>
      </c>
      <c r="R584" s="661">
        <v>1</v>
      </c>
      <c r="S584" s="677">
        <v>1</v>
      </c>
      <c r="T584" s="742">
        <v>0.5</v>
      </c>
      <c r="U584" s="700">
        <v>1</v>
      </c>
    </row>
    <row r="585" spans="1:21" ht="14.4" customHeight="1" x14ac:dyDescent="0.3">
      <c r="A585" s="660">
        <v>32</v>
      </c>
      <c r="B585" s="661" t="s">
        <v>587</v>
      </c>
      <c r="C585" s="661">
        <v>89301321</v>
      </c>
      <c r="D585" s="740" t="s">
        <v>6846</v>
      </c>
      <c r="E585" s="741" t="s">
        <v>4652</v>
      </c>
      <c r="F585" s="661" t="s">
        <v>4612</v>
      </c>
      <c r="G585" s="661" t="s">
        <v>5111</v>
      </c>
      <c r="H585" s="661" t="s">
        <v>588</v>
      </c>
      <c r="I585" s="661" t="s">
        <v>1000</v>
      </c>
      <c r="J585" s="661" t="s">
        <v>1001</v>
      </c>
      <c r="K585" s="661" t="s">
        <v>2595</v>
      </c>
      <c r="L585" s="662">
        <v>59.55</v>
      </c>
      <c r="M585" s="662">
        <v>59.55</v>
      </c>
      <c r="N585" s="661">
        <v>1</v>
      </c>
      <c r="O585" s="742">
        <v>1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32</v>
      </c>
      <c r="B586" s="661" t="s">
        <v>587</v>
      </c>
      <c r="C586" s="661">
        <v>89301321</v>
      </c>
      <c r="D586" s="740" t="s">
        <v>6846</v>
      </c>
      <c r="E586" s="741" t="s">
        <v>4652</v>
      </c>
      <c r="F586" s="661" t="s">
        <v>4612</v>
      </c>
      <c r="G586" s="661" t="s">
        <v>4812</v>
      </c>
      <c r="H586" s="661" t="s">
        <v>588</v>
      </c>
      <c r="I586" s="661" t="s">
        <v>819</v>
      </c>
      <c r="J586" s="661" t="s">
        <v>820</v>
      </c>
      <c r="K586" s="661" t="s">
        <v>4390</v>
      </c>
      <c r="L586" s="662">
        <v>115.3</v>
      </c>
      <c r="M586" s="662">
        <v>115.3</v>
      </c>
      <c r="N586" s="661">
        <v>1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32</v>
      </c>
      <c r="B587" s="661" t="s">
        <v>587</v>
      </c>
      <c r="C587" s="661">
        <v>89301321</v>
      </c>
      <c r="D587" s="740" t="s">
        <v>6846</v>
      </c>
      <c r="E587" s="741" t="s">
        <v>4652</v>
      </c>
      <c r="F587" s="661" t="s">
        <v>4612</v>
      </c>
      <c r="G587" s="661" t="s">
        <v>4812</v>
      </c>
      <c r="H587" s="661" t="s">
        <v>588</v>
      </c>
      <c r="I587" s="661" t="s">
        <v>1168</v>
      </c>
      <c r="J587" s="661" t="s">
        <v>820</v>
      </c>
      <c r="K587" s="661" t="s">
        <v>5112</v>
      </c>
      <c r="L587" s="662">
        <v>57.65</v>
      </c>
      <c r="M587" s="662">
        <v>57.65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32</v>
      </c>
      <c r="B588" s="661" t="s">
        <v>587</v>
      </c>
      <c r="C588" s="661">
        <v>89301321</v>
      </c>
      <c r="D588" s="740" t="s">
        <v>6846</v>
      </c>
      <c r="E588" s="741" t="s">
        <v>4652</v>
      </c>
      <c r="F588" s="661" t="s">
        <v>4612</v>
      </c>
      <c r="G588" s="661" t="s">
        <v>5093</v>
      </c>
      <c r="H588" s="661" t="s">
        <v>588</v>
      </c>
      <c r="I588" s="661" t="s">
        <v>1797</v>
      </c>
      <c r="J588" s="661" t="s">
        <v>5095</v>
      </c>
      <c r="K588" s="661" t="s">
        <v>5113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32</v>
      </c>
      <c r="B589" s="661" t="s">
        <v>587</v>
      </c>
      <c r="C589" s="661">
        <v>89301321</v>
      </c>
      <c r="D589" s="740" t="s">
        <v>6846</v>
      </c>
      <c r="E589" s="741" t="s">
        <v>4652</v>
      </c>
      <c r="F589" s="661" t="s">
        <v>4612</v>
      </c>
      <c r="G589" s="661" t="s">
        <v>4671</v>
      </c>
      <c r="H589" s="661" t="s">
        <v>2441</v>
      </c>
      <c r="I589" s="661" t="s">
        <v>3132</v>
      </c>
      <c r="J589" s="661" t="s">
        <v>3133</v>
      </c>
      <c r="K589" s="661" t="s">
        <v>4480</v>
      </c>
      <c r="L589" s="662">
        <v>3127.19</v>
      </c>
      <c r="M589" s="662">
        <v>9381.57</v>
      </c>
      <c r="N589" s="661">
        <v>3</v>
      </c>
      <c r="O589" s="742">
        <v>3</v>
      </c>
      <c r="P589" s="662">
        <v>3127.19</v>
      </c>
      <c r="Q589" s="677">
        <v>0.33333333333333337</v>
      </c>
      <c r="R589" s="661">
        <v>1</v>
      </c>
      <c r="S589" s="677">
        <v>0.33333333333333331</v>
      </c>
      <c r="T589" s="742">
        <v>1</v>
      </c>
      <c r="U589" s="700">
        <v>0.33333333333333331</v>
      </c>
    </row>
    <row r="590" spans="1:21" ht="14.4" customHeight="1" x14ac:dyDescent="0.3">
      <c r="A590" s="660">
        <v>32</v>
      </c>
      <c r="B590" s="661" t="s">
        <v>587</v>
      </c>
      <c r="C590" s="661">
        <v>89301321</v>
      </c>
      <c r="D590" s="740" t="s">
        <v>6846</v>
      </c>
      <c r="E590" s="741" t="s">
        <v>4652</v>
      </c>
      <c r="F590" s="661" t="s">
        <v>4612</v>
      </c>
      <c r="G590" s="661" t="s">
        <v>4671</v>
      </c>
      <c r="H590" s="661" t="s">
        <v>2441</v>
      </c>
      <c r="I590" s="661" t="s">
        <v>4672</v>
      </c>
      <c r="J590" s="661" t="s">
        <v>3133</v>
      </c>
      <c r="K590" s="661" t="s">
        <v>4673</v>
      </c>
      <c r="L590" s="662">
        <v>782.22</v>
      </c>
      <c r="M590" s="662">
        <v>1564.44</v>
      </c>
      <c r="N590" s="661">
        <v>2</v>
      </c>
      <c r="O590" s="742">
        <v>1</v>
      </c>
      <c r="P590" s="662">
        <v>1564.44</v>
      </c>
      <c r="Q590" s="677">
        <v>1</v>
      </c>
      <c r="R590" s="661">
        <v>2</v>
      </c>
      <c r="S590" s="677">
        <v>1</v>
      </c>
      <c r="T590" s="742">
        <v>1</v>
      </c>
      <c r="U590" s="700">
        <v>1</v>
      </c>
    </row>
    <row r="591" spans="1:21" ht="14.4" customHeight="1" x14ac:dyDescent="0.3">
      <c r="A591" s="660">
        <v>32</v>
      </c>
      <c r="B591" s="661" t="s">
        <v>587</v>
      </c>
      <c r="C591" s="661">
        <v>89301321</v>
      </c>
      <c r="D591" s="740" t="s">
        <v>6846</v>
      </c>
      <c r="E591" s="741" t="s">
        <v>4652</v>
      </c>
      <c r="F591" s="661" t="s">
        <v>4612</v>
      </c>
      <c r="G591" s="661" t="s">
        <v>4813</v>
      </c>
      <c r="H591" s="661" t="s">
        <v>588</v>
      </c>
      <c r="I591" s="661" t="s">
        <v>1175</v>
      </c>
      <c r="J591" s="661" t="s">
        <v>4814</v>
      </c>
      <c r="K591" s="661" t="s">
        <v>4815</v>
      </c>
      <c r="L591" s="662">
        <v>66.599999999999994</v>
      </c>
      <c r="M591" s="662">
        <v>66.599999999999994</v>
      </c>
      <c r="N591" s="661">
        <v>1</v>
      </c>
      <c r="O591" s="742">
        <v>1</v>
      </c>
      <c r="P591" s="662">
        <v>66.599999999999994</v>
      </c>
      <c r="Q591" s="677">
        <v>1</v>
      </c>
      <c r="R591" s="661">
        <v>1</v>
      </c>
      <c r="S591" s="677">
        <v>1</v>
      </c>
      <c r="T591" s="742">
        <v>1</v>
      </c>
      <c r="U591" s="700">
        <v>1</v>
      </c>
    </row>
    <row r="592" spans="1:21" ht="14.4" customHeight="1" x14ac:dyDescent="0.3">
      <c r="A592" s="660">
        <v>32</v>
      </c>
      <c r="B592" s="661" t="s">
        <v>587</v>
      </c>
      <c r="C592" s="661">
        <v>89301321</v>
      </c>
      <c r="D592" s="740" t="s">
        <v>6846</v>
      </c>
      <c r="E592" s="741" t="s">
        <v>4652</v>
      </c>
      <c r="F592" s="661" t="s">
        <v>4612</v>
      </c>
      <c r="G592" s="661" t="s">
        <v>4927</v>
      </c>
      <c r="H592" s="661" t="s">
        <v>588</v>
      </c>
      <c r="I592" s="661" t="s">
        <v>1366</v>
      </c>
      <c r="J592" s="661" t="s">
        <v>1367</v>
      </c>
      <c r="K592" s="661" t="s">
        <v>4928</v>
      </c>
      <c r="L592" s="662">
        <v>439.17</v>
      </c>
      <c r="M592" s="662">
        <v>439.17</v>
      </c>
      <c r="N592" s="661">
        <v>1</v>
      </c>
      <c r="O592" s="742">
        <v>0.5</v>
      </c>
      <c r="P592" s="662">
        <v>439.17</v>
      </c>
      <c r="Q592" s="677">
        <v>1</v>
      </c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32</v>
      </c>
      <c r="B593" s="661" t="s">
        <v>587</v>
      </c>
      <c r="C593" s="661">
        <v>89301321</v>
      </c>
      <c r="D593" s="740" t="s">
        <v>6846</v>
      </c>
      <c r="E593" s="741" t="s">
        <v>4652</v>
      </c>
      <c r="F593" s="661" t="s">
        <v>4612</v>
      </c>
      <c r="G593" s="661" t="s">
        <v>4750</v>
      </c>
      <c r="H593" s="661" t="s">
        <v>588</v>
      </c>
      <c r="I593" s="661" t="s">
        <v>4879</v>
      </c>
      <c r="J593" s="661" t="s">
        <v>3126</v>
      </c>
      <c r="K593" s="661" t="s">
        <v>4880</v>
      </c>
      <c r="L593" s="662">
        <v>307.38</v>
      </c>
      <c r="M593" s="662">
        <v>307.38</v>
      </c>
      <c r="N593" s="661">
        <v>1</v>
      </c>
      <c r="O593" s="742">
        <v>0.5</v>
      </c>
      <c r="P593" s="662">
        <v>307.38</v>
      </c>
      <c r="Q593" s="677">
        <v>1</v>
      </c>
      <c r="R593" s="661">
        <v>1</v>
      </c>
      <c r="S593" s="677">
        <v>1</v>
      </c>
      <c r="T593" s="742">
        <v>0.5</v>
      </c>
      <c r="U593" s="700">
        <v>1</v>
      </c>
    </row>
    <row r="594" spans="1:21" ht="14.4" customHeight="1" x14ac:dyDescent="0.3">
      <c r="A594" s="660">
        <v>32</v>
      </c>
      <c r="B594" s="661" t="s">
        <v>587</v>
      </c>
      <c r="C594" s="661">
        <v>89301321</v>
      </c>
      <c r="D594" s="740" t="s">
        <v>6846</v>
      </c>
      <c r="E594" s="741" t="s">
        <v>4652</v>
      </c>
      <c r="F594" s="661" t="s">
        <v>4612</v>
      </c>
      <c r="G594" s="661" t="s">
        <v>4681</v>
      </c>
      <c r="H594" s="661" t="s">
        <v>2441</v>
      </c>
      <c r="I594" s="661" t="s">
        <v>3069</v>
      </c>
      <c r="J594" s="661" t="s">
        <v>3070</v>
      </c>
      <c r="K594" s="661" t="s">
        <v>3071</v>
      </c>
      <c r="L594" s="662">
        <v>154.01</v>
      </c>
      <c r="M594" s="662">
        <v>924.06</v>
      </c>
      <c r="N594" s="661">
        <v>6</v>
      </c>
      <c r="O594" s="742">
        <v>1.5</v>
      </c>
      <c r="P594" s="662">
        <v>924.06</v>
      </c>
      <c r="Q594" s="677">
        <v>1</v>
      </c>
      <c r="R594" s="661">
        <v>6</v>
      </c>
      <c r="S594" s="677">
        <v>1</v>
      </c>
      <c r="T594" s="742">
        <v>1.5</v>
      </c>
      <c r="U594" s="700">
        <v>1</v>
      </c>
    </row>
    <row r="595" spans="1:21" ht="14.4" customHeight="1" x14ac:dyDescent="0.3">
      <c r="A595" s="660">
        <v>32</v>
      </c>
      <c r="B595" s="661" t="s">
        <v>587</v>
      </c>
      <c r="C595" s="661">
        <v>89301321</v>
      </c>
      <c r="D595" s="740" t="s">
        <v>6846</v>
      </c>
      <c r="E595" s="741" t="s">
        <v>4652</v>
      </c>
      <c r="F595" s="661" t="s">
        <v>4612</v>
      </c>
      <c r="G595" s="661" t="s">
        <v>5102</v>
      </c>
      <c r="H595" s="661" t="s">
        <v>588</v>
      </c>
      <c r="I595" s="661" t="s">
        <v>1548</v>
      </c>
      <c r="J595" s="661" t="s">
        <v>1549</v>
      </c>
      <c r="K595" s="661" t="s">
        <v>5114</v>
      </c>
      <c r="L595" s="662">
        <v>116.11</v>
      </c>
      <c r="M595" s="662">
        <v>232.22</v>
      </c>
      <c r="N595" s="661">
        <v>2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32</v>
      </c>
      <c r="B596" s="661" t="s">
        <v>587</v>
      </c>
      <c r="C596" s="661">
        <v>89301321</v>
      </c>
      <c r="D596" s="740" t="s">
        <v>6846</v>
      </c>
      <c r="E596" s="741" t="s">
        <v>4652</v>
      </c>
      <c r="F596" s="661" t="s">
        <v>4612</v>
      </c>
      <c r="G596" s="661" t="s">
        <v>4764</v>
      </c>
      <c r="H596" s="661" t="s">
        <v>588</v>
      </c>
      <c r="I596" s="661" t="s">
        <v>1043</v>
      </c>
      <c r="J596" s="661" t="s">
        <v>4765</v>
      </c>
      <c r="K596" s="661" t="s">
        <v>4766</v>
      </c>
      <c r="L596" s="662">
        <v>91.14</v>
      </c>
      <c r="M596" s="662">
        <v>182.28</v>
      </c>
      <c r="N596" s="661">
        <v>2</v>
      </c>
      <c r="O596" s="742">
        <v>1.5</v>
      </c>
      <c r="P596" s="662">
        <v>91.14</v>
      </c>
      <c r="Q596" s="677">
        <v>0.5</v>
      </c>
      <c r="R596" s="661">
        <v>1</v>
      </c>
      <c r="S596" s="677">
        <v>0.5</v>
      </c>
      <c r="T596" s="742">
        <v>1</v>
      </c>
      <c r="U596" s="700">
        <v>0.66666666666666663</v>
      </c>
    </row>
    <row r="597" spans="1:21" ht="14.4" customHeight="1" x14ac:dyDescent="0.3">
      <c r="A597" s="660">
        <v>32</v>
      </c>
      <c r="B597" s="661" t="s">
        <v>587</v>
      </c>
      <c r="C597" s="661">
        <v>89301321</v>
      </c>
      <c r="D597" s="740" t="s">
        <v>6846</v>
      </c>
      <c r="E597" s="741" t="s">
        <v>4652</v>
      </c>
      <c r="F597" s="661" t="s">
        <v>4612</v>
      </c>
      <c r="G597" s="661" t="s">
        <v>4767</v>
      </c>
      <c r="H597" s="661" t="s">
        <v>2441</v>
      </c>
      <c r="I597" s="661" t="s">
        <v>5115</v>
      </c>
      <c r="J597" s="661" t="s">
        <v>651</v>
      </c>
      <c r="K597" s="661" t="s">
        <v>5116</v>
      </c>
      <c r="L597" s="662">
        <v>50.57</v>
      </c>
      <c r="M597" s="662">
        <v>50.57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32</v>
      </c>
      <c r="B598" s="661" t="s">
        <v>587</v>
      </c>
      <c r="C598" s="661">
        <v>89301321</v>
      </c>
      <c r="D598" s="740" t="s">
        <v>6846</v>
      </c>
      <c r="E598" s="741" t="s">
        <v>4652</v>
      </c>
      <c r="F598" s="661" t="s">
        <v>4612</v>
      </c>
      <c r="G598" s="661" t="s">
        <v>4823</v>
      </c>
      <c r="H598" s="661" t="s">
        <v>588</v>
      </c>
      <c r="I598" s="661" t="s">
        <v>908</v>
      </c>
      <c r="J598" s="661" t="s">
        <v>909</v>
      </c>
      <c r="K598" s="661" t="s">
        <v>4583</v>
      </c>
      <c r="L598" s="662">
        <v>44.89</v>
      </c>
      <c r="M598" s="662">
        <v>44.89</v>
      </c>
      <c r="N598" s="661">
        <v>1</v>
      </c>
      <c r="O598" s="742">
        <v>0.5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32</v>
      </c>
      <c r="B599" s="661" t="s">
        <v>587</v>
      </c>
      <c r="C599" s="661">
        <v>89301321</v>
      </c>
      <c r="D599" s="740" t="s">
        <v>6846</v>
      </c>
      <c r="E599" s="741" t="s">
        <v>4652</v>
      </c>
      <c r="F599" s="661" t="s">
        <v>4612</v>
      </c>
      <c r="G599" s="661" t="s">
        <v>4798</v>
      </c>
      <c r="H599" s="661" t="s">
        <v>588</v>
      </c>
      <c r="I599" s="661" t="s">
        <v>2902</v>
      </c>
      <c r="J599" s="661" t="s">
        <v>740</v>
      </c>
      <c r="K599" s="661" t="s">
        <v>4799</v>
      </c>
      <c r="L599" s="662">
        <v>31.54</v>
      </c>
      <c r="M599" s="662">
        <v>31.54</v>
      </c>
      <c r="N599" s="661">
        <v>1</v>
      </c>
      <c r="O599" s="742">
        <v>1</v>
      </c>
      <c r="P599" s="662">
        <v>31.54</v>
      </c>
      <c r="Q599" s="677">
        <v>1</v>
      </c>
      <c r="R599" s="661">
        <v>1</v>
      </c>
      <c r="S599" s="677">
        <v>1</v>
      </c>
      <c r="T599" s="742">
        <v>1</v>
      </c>
      <c r="U599" s="700">
        <v>1</v>
      </c>
    </row>
    <row r="600" spans="1:21" ht="14.4" customHeight="1" x14ac:dyDescent="0.3">
      <c r="A600" s="660">
        <v>32</v>
      </c>
      <c r="B600" s="661" t="s">
        <v>587</v>
      </c>
      <c r="C600" s="661">
        <v>89301321</v>
      </c>
      <c r="D600" s="740" t="s">
        <v>6846</v>
      </c>
      <c r="E600" s="741" t="s">
        <v>4652</v>
      </c>
      <c r="F600" s="661" t="s">
        <v>4612</v>
      </c>
      <c r="G600" s="661" t="s">
        <v>4693</v>
      </c>
      <c r="H600" s="661" t="s">
        <v>2441</v>
      </c>
      <c r="I600" s="661" t="s">
        <v>2688</v>
      </c>
      <c r="J600" s="661" t="s">
        <v>2479</v>
      </c>
      <c r="K600" s="661" t="s">
        <v>2689</v>
      </c>
      <c r="L600" s="662">
        <v>468.96</v>
      </c>
      <c r="M600" s="662">
        <v>937.92</v>
      </c>
      <c r="N600" s="661">
        <v>2</v>
      </c>
      <c r="O600" s="742">
        <v>1.5</v>
      </c>
      <c r="P600" s="662">
        <v>468.96</v>
      </c>
      <c r="Q600" s="677">
        <v>0.5</v>
      </c>
      <c r="R600" s="661">
        <v>1</v>
      </c>
      <c r="S600" s="677">
        <v>0.5</v>
      </c>
      <c r="T600" s="742">
        <v>0.5</v>
      </c>
      <c r="U600" s="700">
        <v>0.33333333333333331</v>
      </c>
    </row>
    <row r="601" spans="1:21" ht="14.4" customHeight="1" x14ac:dyDescent="0.3">
      <c r="A601" s="660">
        <v>32</v>
      </c>
      <c r="B601" s="661" t="s">
        <v>587</v>
      </c>
      <c r="C601" s="661">
        <v>89301321</v>
      </c>
      <c r="D601" s="740" t="s">
        <v>6846</v>
      </c>
      <c r="E601" s="741" t="s">
        <v>4652</v>
      </c>
      <c r="F601" s="661" t="s">
        <v>4612</v>
      </c>
      <c r="G601" s="661" t="s">
        <v>4693</v>
      </c>
      <c r="H601" s="661" t="s">
        <v>2441</v>
      </c>
      <c r="I601" s="661" t="s">
        <v>2691</v>
      </c>
      <c r="J601" s="661" t="s">
        <v>2479</v>
      </c>
      <c r="K601" s="661" t="s">
        <v>2692</v>
      </c>
      <c r="L601" s="662">
        <v>625.29</v>
      </c>
      <c r="M601" s="662">
        <v>1250.58</v>
      </c>
      <c r="N601" s="661">
        <v>2</v>
      </c>
      <c r="O601" s="742">
        <v>0.5</v>
      </c>
      <c r="P601" s="662">
        <v>1250.58</v>
      </c>
      <c r="Q601" s="677">
        <v>1</v>
      </c>
      <c r="R601" s="661">
        <v>2</v>
      </c>
      <c r="S601" s="677">
        <v>1</v>
      </c>
      <c r="T601" s="742">
        <v>0.5</v>
      </c>
      <c r="U601" s="700">
        <v>1</v>
      </c>
    </row>
    <row r="602" spans="1:21" ht="14.4" customHeight="1" x14ac:dyDescent="0.3">
      <c r="A602" s="660">
        <v>32</v>
      </c>
      <c r="B602" s="661" t="s">
        <v>587</v>
      </c>
      <c r="C602" s="661">
        <v>89301321</v>
      </c>
      <c r="D602" s="740" t="s">
        <v>6846</v>
      </c>
      <c r="E602" s="741" t="s">
        <v>4652</v>
      </c>
      <c r="F602" s="661" t="s">
        <v>4612</v>
      </c>
      <c r="G602" s="661" t="s">
        <v>4693</v>
      </c>
      <c r="H602" s="661" t="s">
        <v>2441</v>
      </c>
      <c r="I602" s="661" t="s">
        <v>2478</v>
      </c>
      <c r="J602" s="661" t="s">
        <v>2479</v>
      </c>
      <c r="K602" s="661" t="s">
        <v>2480</v>
      </c>
      <c r="L602" s="662">
        <v>937.93</v>
      </c>
      <c r="M602" s="662">
        <v>2813.79</v>
      </c>
      <c r="N602" s="661">
        <v>3</v>
      </c>
      <c r="O602" s="742">
        <v>0.5</v>
      </c>
      <c r="P602" s="662">
        <v>2813.79</v>
      </c>
      <c r="Q602" s="677">
        <v>1</v>
      </c>
      <c r="R602" s="661">
        <v>3</v>
      </c>
      <c r="S602" s="677">
        <v>1</v>
      </c>
      <c r="T602" s="742">
        <v>0.5</v>
      </c>
      <c r="U602" s="700">
        <v>1</v>
      </c>
    </row>
    <row r="603" spans="1:21" ht="14.4" customHeight="1" x14ac:dyDescent="0.3">
      <c r="A603" s="660">
        <v>32</v>
      </c>
      <c r="B603" s="661" t="s">
        <v>587</v>
      </c>
      <c r="C603" s="661">
        <v>89301321</v>
      </c>
      <c r="D603" s="740" t="s">
        <v>6846</v>
      </c>
      <c r="E603" s="741" t="s">
        <v>4652</v>
      </c>
      <c r="F603" s="661" t="s">
        <v>4612</v>
      </c>
      <c r="G603" s="661" t="s">
        <v>4693</v>
      </c>
      <c r="H603" s="661" t="s">
        <v>2441</v>
      </c>
      <c r="I603" s="661" t="s">
        <v>2482</v>
      </c>
      <c r="J603" s="661" t="s">
        <v>2479</v>
      </c>
      <c r="K603" s="661" t="s">
        <v>2483</v>
      </c>
      <c r="L603" s="662">
        <v>1166.47</v>
      </c>
      <c r="M603" s="662">
        <v>1166.47</v>
      </c>
      <c r="N603" s="661">
        <v>1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32</v>
      </c>
      <c r="B604" s="661" t="s">
        <v>587</v>
      </c>
      <c r="C604" s="661">
        <v>89301321</v>
      </c>
      <c r="D604" s="740" t="s">
        <v>6846</v>
      </c>
      <c r="E604" s="741" t="s">
        <v>4652</v>
      </c>
      <c r="F604" s="661" t="s">
        <v>4612</v>
      </c>
      <c r="G604" s="661" t="s">
        <v>4697</v>
      </c>
      <c r="H604" s="661" t="s">
        <v>588</v>
      </c>
      <c r="I604" s="661" t="s">
        <v>4893</v>
      </c>
      <c r="J604" s="661" t="s">
        <v>4707</v>
      </c>
      <c r="K604" s="661" t="s">
        <v>868</v>
      </c>
      <c r="L604" s="662">
        <v>97.97</v>
      </c>
      <c r="M604" s="662">
        <v>391.88</v>
      </c>
      <c r="N604" s="661">
        <v>4</v>
      </c>
      <c r="O604" s="742">
        <v>2</v>
      </c>
      <c r="P604" s="662">
        <v>195.94</v>
      </c>
      <c r="Q604" s="677">
        <v>0.5</v>
      </c>
      <c r="R604" s="661">
        <v>2</v>
      </c>
      <c r="S604" s="677">
        <v>0.5</v>
      </c>
      <c r="T604" s="742">
        <v>1</v>
      </c>
      <c r="U604" s="700">
        <v>0.5</v>
      </c>
    </row>
    <row r="605" spans="1:21" ht="14.4" customHeight="1" x14ac:dyDescent="0.3">
      <c r="A605" s="660">
        <v>32</v>
      </c>
      <c r="B605" s="661" t="s">
        <v>587</v>
      </c>
      <c r="C605" s="661">
        <v>89301321</v>
      </c>
      <c r="D605" s="740" t="s">
        <v>6846</v>
      </c>
      <c r="E605" s="741" t="s">
        <v>4652</v>
      </c>
      <c r="F605" s="661" t="s">
        <v>4612</v>
      </c>
      <c r="G605" s="661" t="s">
        <v>4697</v>
      </c>
      <c r="H605" s="661" t="s">
        <v>588</v>
      </c>
      <c r="I605" s="661" t="s">
        <v>4706</v>
      </c>
      <c r="J605" s="661" t="s">
        <v>4707</v>
      </c>
      <c r="K605" s="661" t="s">
        <v>871</v>
      </c>
      <c r="L605" s="662">
        <v>314.89999999999998</v>
      </c>
      <c r="M605" s="662">
        <v>629.79999999999995</v>
      </c>
      <c r="N605" s="661">
        <v>2</v>
      </c>
      <c r="O605" s="742">
        <v>2</v>
      </c>
      <c r="P605" s="662">
        <v>629.79999999999995</v>
      </c>
      <c r="Q605" s="677">
        <v>1</v>
      </c>
      <c r="R605" s="661">
        <v>2</v>
      </c>
      <c r="S605" s="677">
        <v>1</v>
      </c>
      <c r="T605" s="742">
        <v>2</v>
      </c>
      <c r="U605" s="700">
        <v>1</v>
      </c>
    </row>
    <row r="606" spans="1:21" ht="14.4" customHeight="1" x14ac:dyDescent="0.3">
      <c r="A606" s="660">
        <v>32</v>
      </c>
      <c r="B606" s="661" t="s">
        <v>587</v>
      </c>
      <c r="C606" s="661">
        <v>89301321</v>
      </c>
      <c r="D606" s="740" t="s">
        <v>6846</v>
      </c>
      <c r="E606" s="741" t="s">
        <v>4652</v>
      </c>
      <c r="F606" s="661" t="s">
        <v>4612</v>
      </c>
      <c r="G606" s="661" t="s">
        <v>4939</v>
      </c>
      <c r="H606" s="661" t="s">
        <v>588</v>
      </c>
      <c r="I606" s="661" t="s">
        <v>1223</v>
      </c>
      <c r="J606" s="661" t="s">
        <v>1224</v>
      </c>
      <c r="K606" s="661" t="s">
        <v>1225</v>
      </c>
      <c r="L606" s="662">
        <v>50.47</v>
      </c>
      <c r="M606" s="662">
        <v>50.47</v>
      </c>
      <c r="N606" s="661">
        <v>1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32</v>
      </c>
      <c r="B607" s="661" t="s">
        <v>587</v>
      </c>
      <c r="C607" s="661">
        <v>89301321</v>
      </c>
      <c r="D607" s="740" t="s">
        <v>6846</v>
      </c>
      <c r="E607" s="741" t="s">
        <v>4652</v>
      </c>
      <c r="F607" s="661" t="s">
        <v>4612</v>
      </c>
      <c r="G607" s="661" t="s">
        <v>4708</v>
      </c>
      <c r="H607" s="661" t="s">
        <v>588</v>
      </c>
      <c r="I607" s="661" t="s">
        <v>1519</v>
      </c>
      <c r="J607" s="661" t="s">
        <v>4709</v>
      </c>
      <c r="K607" s="661" t="s">
        <v>4710</v>
      </c>
      <c r="L607" s="662">
        <v>103.62</v>
      </c>
      <c r="M607" s="662">
        <v>1036.2</v>
      </c>
      <c r="N607" s="661">
        <v>10</v>
      </c>
      <c r="O607" s="742">
        <v>3</v>
      </c>
      <c r="P607" s="662">
        <v>828.96</v>
      </c>
      <c r="Q607" s="677">
        <v>0.8</v>
      </c>
      <c r="R607" s="661">
        <v>8</v>
      </c>
      <c r="S607" s="677">
        <v>0.8</v>
      </c>
      <c r="T607" s="742">
        <v>1.5</v>
      </c>
      <c r="U607" s="700">
        <v>0.5</v>
      </c>
    </row>
    <row r="608" spans="1:21" ht="14.4" customHeight="1" x14ac:dyDescent="0.3">
      <c r="A608" s="660">
        <v>32</v>
      </c>
      <c r="B608" s="661" t="s">
        <v>587</v>
      </c>
      <c r="C608" s="661">
        <v>89301321</v>
      </c>
      <c r="D608" s="740" t="s">
        <v>6846</v>
      </c>
      <c r="E608" s="741" t="s">
        <v>4652</v>
      </c>
      <c r="F608" s="661" t="s">
        <v>4612</v>
      </c>
      <c r="G608" s="661" t="s">
        <v>4898</v>
      </c>
      <c r="H608" s="661" t="s">
        <v>588</v>
      </c>
      <c r="I608" s="661" t="s">
        <v>1152</v>
      </c>
      <c r="J608" s="661" t="s">
        <v>4899</v>
      </c>
      <c r="K608" s="661" t="s">
        <v>4900</v>
      </c>
      <c r="L608" s="662">
        <v>0</v>
      </c>
      <c r="M608" s="662">
        <v>0</v>
      </c>
      <c r="N608" s="661">
        <v>1</v>
      </c>
      <c r="O608" s="742">
        <v>1</v>
      </c>
      <c r="P608" s="662">
        <v>0</v>
      </c>
      <c r="Q608" s="677"/>
      <c r="R608" s="661">
        <v>1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32</v>
      </c>
      <c r="B609" s="661" t="s">
        <v>587</v>
      </c>
      <c r="C609" s="661">
        <v>89301321</v>
      </c>
      <c r="D609" s="740" t="s">
        <v>6846</v>
      </c>
      <c r="E609" s="741" t="s">
        <v>4652</v>
      </c>
      <c r="F609" s="661" t="s">
        <v>4612</v>
      </c>
      <c r="G609" s="661" t="s">
        <v>4786</v>
      </c>
      <c r="H609" s="661" t="s">
        <v>588</v>
      </c>
      <c r="I609" s="661" t="s">
        <v>5081</v>
      </c>
      <c r="J609" s="661" t="s">
        <v>2980</v>
      </c>
      <c r="K609" s="661" t="s">
        <v>5082</v>
      </c>
      <c r="L609" s="662">
        <v>26.77</v>
      </c>
      <c r="M609" s="662">
        <v>26.77</v>
      </c>
      <c r="N609" s="661">
        <v>1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32</v>
      </c>
      <c r="B610" s="661" t="s">
        <v>587</v>
      </c>
      <c r="C610" s="661">
        <v>89301321</v>
      </c>
      <c r="D610" s="740" t="s">
        <v>6846</v>
      </c>
      <c r="E610" s="741" t="s">
        <v>4652</v>
      </c>
      <c r="F610" s="661" t="s">
        <v>4612</v>
      </c>
      <c r="G610" s="661" t="s">
        <v>4910</v>
      </c>
      <c r="H610" s="661" t="s">
        <v>2441</v>
      </c>
      <c r="I610" s="661" t="s">
        <v>2488</v>
      </c>
      <c r="J610" s="661" t="s">
        <v>2489</v>
      </c>
      <c r="K610" s="661" t="s">
        <v>2490</v>
      </c>
      <c r="L610" s="662">
        <v>32.74</v>
      </c>
      <c r="M610" s="662">
        <v>32.74</v>
      </c>
      <c r="N610" s="661">
        <v>1</v>
      </c>
      <c r="O610" s="742">
        <v>0.5</v>
      </c>
      <c r="P610" s="662">
        <v>32.74</v>
      </c>
      <c r="Q610" s="677">
        <v>1</v>
      </c>
      <c r="R610" s="661">
        <v>1</v>
      </c>
      <c r="S610" s="677">
        <v>1</v>
      </c>
      <c r="T610" s="742">
        <v>0.5</v>
      </c>
      <c r="U610" s="700">
        <v>1</v>
      </c>
    </row>
    <row r="611" spans="1:21" ht="14.4" customHeight="1" x14ac:dyDescent="0.3">
      <c r="A611" s="660">
        <v>32</v>
      </c>
      <c r="B611" s="661" t="s">
        <v>587</v>
      </c>
      <c r="C611" s="661">
        <v>89301321</v>
      </c>
      <c r="D611" s="740" t="s">
        <v>6846</v>
      </c>
      <c r="E611" s="741" t="s">
        <v>4652</v>
      </c>
      <c r="F611" s="661" t="s">
        <v>4612</v>
      </c>
      <c r="G611" s="661" t="s">
        <v>4913</v>
      </c>
      <c r="H611" s="661" t="s">
        <v>2441</v>
      </c>
      <c r="I611" s="661" t="s">
        <v>2768</v>
      </c>
      <c r="J611" s="661" t="s">
        <v>2769</v>
      </c>
      <c r="K611" s="661" t="s">
        <v>4484</v>
      </c>
      <c r="L611" s="662">
        <v>1492.11</v>
      </c>
      <c r="M611" s="662">
        <v>1492.11</v>
      </c>
      <c r="N611" s="661">
        <v>1</v>
      </c>
      <c r="O611" s="742">
        <v>1</v>
      </c>
      <c r="P611" s="662">
        <v>1492.11</v>
      </c>
      <c r="Q611" s="677">
        <v>1</v>
      </c>
      <c r="R611" s="661">
        <v>1</v>
      </c>
      <c r="S611" s="677">
        <v>1</v>
      </c>
      <c r="T611" s="742">
        <v>1</v>
      </c>
      <c r="U611" s="700">
        <v>1</v>
      </c>
    </row>
    <row r="612" spans="1:21" ht="14.4" customHeight="1" x14ac:dyDescent="0.3">
      <c r="A612" s="660">
        <v>32</v>
      </c>
      <c r="B612" s="661" t="s">
        <v>587</v>
      </c>
      <c r="C612" s="661">
        <v>89301321</v>
      </c>
      <c r="D612" s="740" t="s">
        <v>6846</v>
      </c>
      <c r="E612" s="741" t="s">
        <v>4652</v>
      </c>
      <c r="F612" s="661" t="s">
        <v>4612</v>
      </c>
      <c r="G612" s="661" t="s">
        <v>4914</v>
      </c>
      <c r="H612" s="661" t="s">
        <v>588</v>
      </c>
      <c r="I612" s="661" t="s">
        <v>5117</v>
      </c>
      <c r="J612" s="661" t="s">
        <v>5018</v>
      </c>
      <c r="K612" s="661" t="s">
        <v>1142</v>
      </c>
      <c r="L612" s="662">
        <v>0</v>
      </c>
      <c r="M612" s="662">
        <v>0</v>
      </c>
      <c r="N612" s="661">
        <v>1</v>
      </c>
      <c r="O612" s="742">
        <v>0.5</v>
      </c>
      <c r="P612" s="662">
        <v>0</v>
      </c>
      <c r="Q612" s="677"/>
      <c r="R612" s="661">
        <v>1</v>
      </c>
      <c r="S612" s="677">
        <v>1</v>
      </c>
      <c r="T612" s="742">
        <v>0.5</v>
      </c>
      <c r="U612" s="700">
        <v>1</v>
      </c>
    </row>
    <row r="613" spans="1:21" ht="14.4" customHeight="1" x14ac:dyDescent="0.3">
      <c r="A613" s="660">
        <v>32</v>
      </c>
      <c r="B613" s="661" t="s">
        <v>587</v>
      </c>
      <c r="C613" s="661">
        <v>89301321</v>
      </c>
      <c r="D613" s="740" t="s">
        <v>6846</v>
      </c>
      <c r="E613" s="741" t="s">
        <v>4653</v>
      </c>
      <c r="F613" s="661" t="s">
        <v>4612</v>
      </c>
      <c r="G613" s="661" t="s">
        <v>4655</v>
      </c>
      <c r="H613" s="661" t="s">
        <v>588</v>
      </c>
      <c r="I613" s="661" t="s">
        <v>757</v>
      </c>
      <c r="J613" s="661" t="s">
        <v>4656</v>
      </c>
      <c r="K613" s="661" t="s">
        <v>4657</v>
      </c>
      <c r="L613" s="662">
        <v>44.8</v>
      </c>
      <c r="M613" s="662">
        <v>89.6</v>
      </c>
      <c r="N613" s="661">
        <v>2</v>
      </c>
      <c r="O613" s="742">
        <v>1</v>
      </c>
      <c r="P613" s="662">
        <v>89.6</v>
      </c>
      <c r="Q613" s="677">
        <v>1</v>
      </c>
      <c r="R613" s="661">
        <v>2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32</v>
      </c>
      <c r="B614" s="661" t="s">
        <v>587</v>
      </c>
      <c r="C614" s="661">
        <v>89301321</v>
      </c>
      <c r="D614" s="740" t="s">
        <v>6846</v>
      </c>
      <c r="E614" s="741" t="s">
        <v>4653</v>
      </c>
      <c r="F614" s="661" t="s">
        <v>4612</v>
      </c>
      <c r="G614" s="661" t="s">
        <v>4855</v>
      </c>
      <c r="H614" s="661" t="s">
        <v>588</v>
      </c>
      <c r="I614" s="661" t="s">
        <v>1871</v>
      </c>
      <c r="J614" s="661" t="s">
        <v>1872</v>
      </c>
      <c r="K614" s="661" t="s">
        <v>1873</v>
      </c>
      <c r="L614" s="662">
        <v>0</v>
      </c>
      <c r="M614" s="662">
        <v>0</v>
      </c>
      <c r="N614" s="661">
        <v>1</v>
      </c>
      <c r="O614" s="742">
        <v>0.5</v>
      </c>
      <c r="P614" s="662"/>
      <c r="Q614" s="677"/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32</v>
      </c>
      <c r="B615" s="661" t="s">
        <v>587</v>
      </c>
      <c r="C615" s="661">
        <v>89301321</v>
      </c>
      <c r="D615" s="740" t="s">
        <v>6846</v>
      </c>
      <c r="E615" s="741" t="s">
        <v>4653</v>
      </c>
      <c r="F615" s="661" t="s">
        <v>4612</v>
      </c>
      <c r="G615" s="661" t="s">
        <v>4711</v>
      </c>
      <c r="H615" s="661" t="s">
        <v>588</v>
      </c>
      <c r="I615" s="661" t="s">
        <v>4857</v>
      </c>
      <c r="J615" s="661" t="s">
        <v>4443</v>
      </c>
      <c r="K615" s="661" t="s">
        <v>4858</v>
      </c>
      <c r="L615" s="662">
        <v>0</v>
      </c>
      <c r="M615" s="662">
        <v>0</v>
      </c>
      <c r="N615" s="661">
        <v>1</v>
      </c>
      <c r="O615" s="742">
        <v>0.5</v>
      </c>
      <c r="P615" s="662">
        <v>0</v>
      </c>
      <c r="Q615" s="677"/>
      <c r="R615" s="661">
        <v>1</v>
      </c>
      <c r="S615" s="677">
        <v>1</v>
      </c>
      <c r="T615" s="742">
        <v>0.5</v>
      </c>
      <c r="U615" s="700">
        <v>1</v>
      </c>
    </row>
    <row r="616" spans="1:21" ht="14.4" customHeight="1" x14ac:dyDescent="0.3">
      <c r="A616" s="660">
        <v>32</v>
      </c>
      <c r="B616" s="661" t="s">
        <v>587</v>
      </c>
      <c r="C616" s="661">
        <v>89301321</v>
      </c>
      <c r="D616" s="740" t="s">
        <v>6846</v>
      </c>
      <c r="E616" s="741" t="s">
        <v>4653</v>
      </c>
      <c r="F616" s="661" t="s">
        <v>4612</v>
      </c>
      <c r="G616" s="661" t="s">
        <v>4664</v>
      </c>
      <c r="H616" s="661" t="s">
        <v>2441</v>
      </c>
      <c r="I616" s="661" t="s">
        <v>3042</v>
      </c>
      <c r="J616" s="661" t="s">
        <v>3043</v>
      </c>
      <c r="K616" s="661" t="s">
        <v>4451</v>
      </c>
      <c r="L616" s="662">
        <v>178.27</v>
      </c>
      <c r="M616" s="662">
        <v>178.27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32</v>
      </c>
      <c r="B617" s="661" t="s">
        <v>587</v>
      </c>
      <c r="C617" s="661">
        <v>89301321</v>
      </c>
      <c r="D617" s="740" t="s">
        <v>6846</v>
      </c>
      <c r="E617" s="741" t="s">
        <v>4653</v>
      </c>
      <c r="F617" s="661" t="s">
        <v>4612</v>
      </c>
      <c r="G617" s="661" t="s">
        <v>4727</v>
      </c>
      <c r="H617" s="661" t="s">
        <v>2441</v>
      </c>
      <c r="I617" s="661" t="s">
        <v>2628</v>
      </c>
      <c r="J617" s="661" t="s">
        <v>2629</v>
      </c>
      <c r="K617" s="661" t="s">
        <v>4523</v>
      </c>
      <c r="L617" s="662">
        <v>68.989999999999995</v>
      </c>
      <c r="M617" s="662">
        <v>68.989999999999995</v>
      </c>
      <c r="N617" s="661">
        <v>1</v>
      </c>
      <c r="O617" s="742">
        <v>1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32</v>
      </c>
      <c r="B618" s="661" t="s">
        <v>587</v>
      </c>
      <c r="C618" s="661">
        <v>89301321</v>
      </c>
      <c r="D618" s="740" t="s">
        <v>6846</v>
      </c>
      <c r="E618" s="741" t="s">
        <v>4653</v>
      </c>
      <c r="F618" s="661" t="s">
        <v>4612</v>
      </c>
      <c r="G618" s="661" t="s">
        <v>5093</v>
      </c>
      <c r="H618" s="661" t="s">
        <v>588</v>
      </c>
      <c r="I618" s="661" t="s">
        <v>5094</v>
      </c>
      <c r="J618" s="661" t="s">
        <v>5095</v>
      </c>
      <c r="K618" s="661" t="s">
        <v>5096</v>
      </c>
      <c r="L618" s="662">
        <v>0</v>
      </c>
      <c r="M618" s="662">
        <v>0</v>
      </c>
      <c r="N618" s="661">
        <v>1</v>
      </c>
      <c r="O618" s="742">
        <v>0.5</v>
      </c>
      <c r="P618" s="662">
        <v>0</v>
      </c>
      <c r="Q618" s="677"/>
      <c r="R618" s="661">
        <v>1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32</v>
      </c>
      <c r="B619" s="661" t="s">
        <v>587</v>
      </c>
      <c r="C619" s="661">
        <v>89301321</v>
      </c>
      <c r="D619" s="740" t="s">
        <v>6846</v>
      </c>
      <c r="E619" s="741" t="s">
        <v>4653</v>
      </c>
      <c r="F619" s="661" t="s">
        <v>4612</v>
      </c>
      <c r="G619" s="661" t="s">
        <v>4671</v>
      </c>
      <c r="H619" s="661" t="s">
        <v>2441</v>
      </c>
      <c r="I619" s="661" t="s">
        <v>4672</v>
      </c>
      <c r="J619" s="661" t="s">
        <v>3133</v>
      </c>
      <c r="K619" s="661" t="s">
        <v>4673</v>
      </c>
      <c r="L619" s="662">
        <v>782.22</v>
      </c>
      <c r="M619" s="662">
        <v>1564.44</v>
      </c>
      <c r="N619" s="661">
        <v>2</v>
      </c>
      <c r="O619" s="742">
        <v>1</v>
      </c>
      <c r="P619" s="662">
        <v>782.22</v>
      </c>
      <c r="Q619" s="677">
        <v>0.5</v>
      </c>
      <c r="R619" s="661">
        <v>1</v>
      </c>
      <c r="S619" s="677">
        <v>0.5</v>
      </c>
      <c r="T619" s="742">
        <v>0.5</v>
      </c>
      <c r="U619" s="700">
        <v>0.5</v>
      </c>
    </row>
    <row r="620" spans="1:21" ht="14.4" customHeight="1" x14ac:dyDescent="0.3">
      <c r="A620" s="660">
        <v>32</v>
      </c>
      <c r="B620" s="661" t="s">
        <v>587</v>
      </c>
      <c r="C620" s="661">
        <v>89301321</v>
      </c>
      <c r="D620" s="740" t="s">
        <v>6846</v>
      </c>
      <c r="E620" s="741" t="s">
        <v>4653</v>
      </c>
      <c r="F620" s="661" t="s">
        <v>4612</v>
      </c>
      <c r="G620" s="661" t="s">
        <v>4813</v>
      </c>
      <c r="H620" s="661" t="s">
        <v>588</v>
      </c>
      <c r="I620" s="661" t="s">
        <v>4877</v>
      </c>
      <c r="J620" s="661" t="s">
        <v>4814</v>
      </c>
      <c r="K620" s="661" t="s">
        <v>4878</v>
      </c>
      <c r="L620" s="662">
        <v>0</v>
      </c>
      <c r="M620" s="662">
        <v>0</v>
      </c>
      <c r="N620" s="661">
        <v>1</v>
      </c>
      <c r="O620" s="742">
        <v>0.5</v>
      </c>
      <c r="P620" s="662">
        <v>0</v>
      </c>
      <c r="Q620" s="677"/>
      <c r="R620" s="661">
        <v>1</v>
      </c>
      <c r="S620" s="677">
        <v>1</v>
      </c>
      <c r="T620" s="742">
        <v>0.5</v>
      </c>
      <c r="U620" s="700">
        <v>1</v>
      </c>
    </row>
    <row r="621" spans="1:21" ht="14.4" customHeight="1" x14ac:dyDescent="0.3">
      <c r="A621" s="660">
        <v>32</v>
      </c>
      <c r="B621" s="661" t="s">
        <v>587</v>
      </c>
      <c r="C621" s="661">
        <v>89301321</v>
      </c>
      <c r="D621" s="740" t="s">
        <v>6846</v>
      </c>
      <c r="E621" s="741" t="s">
        <v>4653</v>
      </c>
      <c r="F621" s="661" t="s">
        <v>4612</v>
      </c>
      <c r="G621" s="661" t="s">
        <v>4676</v>
      </c>
      <c r="H621" s="661" t="s">
        <v>588</v>
      </c>
      <c r="I621" s="661" t="s">
        <v>1248</v>
      </c>
      <c r="J621" s="661" t="s">
        <v>1249</v>
      </c>
      <c r="K621" s="661" t="s">
        <v>1250</v>
      </c>
      <c r="L621" s="662">
        <v>34.5</v>
      </c>
      <c r="M621" s="662">
        <v>34.5</v>
      </c>
      <c r="N621" s="661">
        <v>1</v>
      </c>
      <c r="O621" s="742">
        <v>1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32</v>
      </c>
      <c r="B622" s="661" t="s">
        <v>587</v>
      </c>
      <c r="C622" s="661">
        <v>89301321</v>
      </c>
      <c r="D622" s="740" t="s">
        <v>6846</v>
      </c>
      <c r="E622" s="741" t="s">
        <v>4653</v>
      </c>
      <c r="F622" s="661" t="s">
        <v>4612</v>
      </c>
      <c r="G622" s="661" t="s">
        <v>4750</v>
      </c>
      <c r="H622" s="661" t="s">
        <v>588</v>
      </c>
      <c r="I622" s="661" t="s">
        <v>3125</v>
      </c>
      <c r="J622" s="661" t="s">
        <v>3126</v>
      </c>
      <c r="K622" s="661" t="s">
        <v>4480</v>
      </c>
      <c r="L622" s="662">
        <v>614.78</v>
      </c>
      <c r="M622" s="662">
        <v>614.78</v>
      </c>
      <c r="N622" s="661">
        <v>1</v>
      </c>
      <c r="O622" s="742">
        <v>0.5</v>
      </c>
      <c r="P622" s="662">
        <v>614.78</v>
      </c>
      <c r="Q622" s="677">
        <v>1</v>
      </c>
      <c r="R622" s="661">
        <v>1</v>
      </c>
      <c r="S622" s="677">
        <v>1</v>
      </c>
      <c r="T622" s="742">
        <v>0.5</v>
      </c>
      <c r="U622" s="700">
        <v>1</v>
      </c>
    </row>
    <row r="623" spans="1:21" ht="14.4" customHeight="1" x14ac:dyDescent="0.3">
      <c r="A623" s="660">
        <v>32</v>
      </c>
      <c r="B623" s="661" t="s">
        <v>587</v>
      </c>
      <c r="C623" s="661">
        <v>89301321</v>
      </c>
      <c r="D623" s="740" t="s">
        <v>6846</v>
      </c>
      <c r="E623" s="741" t="s">
        <v>4653</v>
      </c>
      <c r="F623" s="661" t="s">
        <v>4612</v>
      </c>
      <c r="G623" s="661" t="s">
        <v>4999</v>
      </c>
      <c r="H623" s="661" t="s">
        <v>588</v>
      </c>
      <c r="I623" s="661" t="s">
        <v>2895</v>
      </c>
      <c r="J623" s="661" t="s">
        <v>2896</v>
      </c>
      <c r="K623" s="661" t="s">
        <v>5000</v>
      </c>
      <c r="L623" s="662">
        <v>50.27</v>
      </c>
      <c r="M623" s="662">
        <v>50.27</v>
      </c>
      <c r="N623" s="661">
        <v>1</v>
      </c>
      <c r="O623" s="742">
        <v>1</v>
      </c>
      <c r="P623" s="662">
        <v>50.27</v>
      </c>
      <c r="Q623" s="677">
        <v>1</v>
      </c>
      <c r="R623" s="661">
        <v>1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32</v>
      </c>
      <c r="B624" s="661" t="s">
        <v>587</v>
      </c>
      <c r="C624" s="661">
        <v>89301321</v>
      </c>
      <c r="D624" s="740" t="s">
        <v>6846</v>
      </c>
      <c r="E624" s="741" t="s">
        <v>4653</v>
      </c>
      <c r="F624" s="661" t="s">
        <v>4612</v>
      </c>
      <c r="G624" s="661" t="s">
        <v>4755</v>
      </c>
      <c r="H624" s="661" t="s">
        <v>2441</v>
      </c>
      <c r="I624" s="661" t="s">
        <v>4756</v>
      </c>
      <c r="J624" s="661" t="s">
        <v>3074</v>
      </c>
      <c r="K624" s="661" t="s">
        <v>4757</v>
      </c>
      <c r="L624" s="662">
        <v>87.6</v>
      </c>
      <c r="M624" s="662">
        <v>87.6</v>
      </c>
      <c r="N624" s="661">
        <v>1</v>
      </c>
      <c r="O624" s="742">
        <v>0.5</v>
      </c>
      <c r="P624" s="662">
        <v>87.6</v>
      </c>
      <c r="Q624" s="677">
        <v>1</v>
      </c>
      <c r="R624" s="661">
        <v>1</v>
      </c>
      <c r="S624" s="677">
        <v>1</v>
      </c>
      <c r="T624" s="742">
        <v>0.5</v>
      </c>
      <c r="U624" s="700">
        <v>1</v>
      </c>
    </row>
    <row r="625" spans="1:21" ht="14.4" customHeight="1" x14ac:dyDescent="0.3">
      <c r="A625" s="660">
        <v>32</v>
      </c>
      <c r="B625" s="661" t="s">
        <v>587</v>
      </c>
      <c r="C625" s="661">
        <v>89301321</v>
      </c>
      <c r="D625" s="740" t="s">
        <v>6846</v>
      </c>
      <c r="E625" s="741" t="s">
        <v>4653</v>
      </c>
      <c r="F625" s="661" t="s">
        <v>4612</v>
      </c>
      <c r="G625" s="661" t="s">
        <v>4758</v>
      </c>
      <c r="H625" s="661" t="s">
        <v>588</v>
      </c>
      <c r="I625" s="661" t="s">
        <v>5118</v>
      </c>
      <c r="J625" s="661" t="s">
        <v>4882</v>
      </c>
      <c r="K625" s="661" t="s">
        <v>4883</v>
      </c>
      <c r="L625" s="662">
        <v>0</v>
      </c>
      <c r="M625" s="662">
        <v>0</v>
      </c>
      <c r="N625" s="661">
        <v>2</v>
      </c>
      <c r="O625" s="742">
        <v>1.5</v>
      </c>
      <c r="P625" s="662">
        <v>0</v>
      </c>
      <c r="Q625" s="677"/>
      <c r="R625" s="661">
        <v>1</v>
      </c>
      <c r="S625" s="677">
        <v>0.5</v>
      </c>
      <c r="T625" s="742">
        <v>0.5</v>
      </c>
      <c r="U625" s="700">
        <v>0.33333333333333331</v>
      </c>
    </row>
    <row r="626" spans="1:21" ht="14.4" customHeight="1" x14ac:dyDescent="0.3">
      <c r="A626" s="660">
        <v>32</v>
      </c>
      <c r="B626" s="661" t="s">
        <v>587</v>
      </c>
      <c r="C626" s="661">
        <v>89301321</v>
      </c>
      <c r="D626" s="740" t="s">
        <v>6846</v>
      </c>
      <c r="E626" s="741" t="s">
        <v>4653</v>
      </c>
      <c r="F626" s="661" t="s">
        <v>4612</v>
      </c>
      <c r="G626" s="661" t="s">
        <v>5102</v>
      </c>
      <c r="H626" s="661" t="s">
        <v>588</v>
      </c>
      <c r="I626" s="661" t="s">
        <v>5103</v>
      </c>
      <c r="J626" s="661" t="s">
        <v>1549</v>
      </c>
      <c r="K626" s="661" t="s">
        <v>4799</v>
      </c>
      <c r="L626" s="662">
        <v>0</v>
      </c>
      <c r="M626" s="662">
        <v>0</v>
      </c>
      <c r="N626" s="661">
        <v>1</v>
      </c>
      <c r="O626" s="742">
        <v>0.5</v>
      </c>
      <c r="P626" s="662">
        <v>0</v>
      </c>
      <c r="Q626" s="677"/>
      <c r="R626" s="661">
        <v>1</v>
      </c>
      <c r="S626" s="677">
        <v>1</v>
      </c>
      <c r="T626" s="742">
        <v>0.5</v>
      </c>
      <c r="U626" s="700">
        <v>1</v>
      </c>
    </row>
    <row r="627" spans="1:21" ht="14.4" customHeight="1" x14ac:dyDescent="0.3">
      <c r="A627" s="660">
        <v>32</v>
      </c>
      <c r="B627" s="661" t="s">
        <v>587</v>
      </c>
      <c r="C627" s="661">
        <v>89301321</v>
      </c>
      <c r="D627" s="740" t="s">
        <v>6846</v>
      </c>
      <c r="E627" s="741" t="s">
        <v>4653</v>
      </c>
      <c r="F627" s="661" t="s">
        <v>4612</v>
      </c>
      <c r="G627" s="661" t="s">
        <v>4764</v>
      </c>
      <c r="H627" s="661" t="s">
        <v>588</v>
      </c>
      <c r="I627" s="661" t="s">
        <v>1043</v>
      </c>
      <c r="J627" s="661" t="s">
        <v>4765</v>
      </c>
      <c r="K627" s="661" t="s">
        <v>4766</v>
      </c>
      <c r="L627" s="662">
        <v>91.14</v>
      </c>
      <c r="M627" s="662">
        <v>91.14</v>
      </c>
      <c r="N627" s="661">
        <v>1</v>
      </c>
      <c r="O627" s="742">
        <v>0.5</v>
      </c>
      <c r="P627" s="662">
        <v>91.14</v>
      </c>
      <c r="Q627" s="677">
        <v>1</v>
      </c>
      <c r="R627" s="661">
        <v>1</v>
      </c>
      <c r="S627" s="677">
        <v>1</v>
      </c>
      <c r="T627" s="742">
        <v>0.5</v>
      </c>
      <c r="U627" s="700">
        <v>1</v>
      </c>
    </row>
    <row r="628" spans="1:21" ht="14.4" customHeight="1" x14ac:dyDescent="0.3">
      <c r="A628" s="660">
        <v>32</v>
      </c>
      <c r="B628" s="661" t="s">
        <v>587</v>
      </c>
      <c r="C628" s="661">
        <v>89301321</v>
      </c>
      <c r="D628" s="740" t="s">
        <v>6846</v>
      </c>
      <c r="E628" s="741" t="s">
        <v>4653</v>
      </c>
      <c r="F628" s="661" t="s">
        <v>4612</v>
      </c>
      <c r="G628" s="661" t="s">
        <v>5004</v>
      </c>
      <c r="H628" s="661" t="s">
        <v>588</v>
      </c>
      <c r="I628" s="661" t="s">
        <v>2125</v>
      </c>
      <c r="J628" s="661" t="s">
        <v>2126</v>
      </c>
      <c r="K628" s="661" t="s">
        <v>2127</v>
      </c>
      <c r="L628" s="662">
        <v>1172.22</v>
      </c>
      <c r="M628" s="662">
        <v>1172.22</v>
      </c>
      <c r="N628" s="661">
        <v>1</v>
      </c>
      <c r="O628" s="742">
        <v>0.5</v>
      </c>
      <c r="P628" s="662">
        <v>1172.22</v>
      </c>
      <c r="Q628" s="677">
        <v>1</v>
      </c>
      <c r="R628" s="661">
        <v>1</v>
      </c>
      <c r="S628" s="677">
        <v>1</v>
      </c>
      <c r="T628" s="742">
        <v>0.5</v>
      </c>
      <c r="U628" s="700">
        <v>1</v>
      </c>
    </row>
    <row r="629" spans="1:21" ht="14.4" customHeight="1" x14ac:dyDescent="0.3">
      <c r="A629" s="660">
        <v>32</v>
      </c>
      <c r="B629" s="661" t="s">
        <v>587</v>
      </c>
      <c r="C629" s="661">
        <v>89301321</v>
      </c>
      <c r="D629" s="740" t="s">
        <v>6846</v>
      </c>
      <c r="E629" s="741" t="s">
        <v>4653</v>
      </c>
      <c r="F629" s="661" t="s">
        <v>4612</v>
      </c>
      <c r="G629" s="661" t="s">
        <v>4693</v>
      </c>
      <c r="H629" s="661" t="s">
        <v>2441</v>
      </c>
      <c r="I629" s="661" t="s">
        <v>2688</v>
      </c>
      <c r="J629" s="661" t="s">
        <v>2479</v>
      </c>
      <c r="K629" s="661" t="s">
        <v>2689</v>
      </c>
      <c r="L629" s="662">
        <v>468.96</v>
      </c>
      <c r="M629" s="662">
        <v>468.96</v>
      </c>
      <c r="N629" s="661">
        <v>1</v>
      </c>
      <c r="O629" s="742">
        <v>1</v>
      </c>
      <c r="P629" s="662">
        <v>468.96</v>
      </c>
      <c r="Q629" s="677">
        <v>1</v>
      </c>
      <c r="R629" s="661">
        <v>1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32</v>
      </c>
      <c r="B630" s="661" t="s">
        <v>587</v>
      </c>
      <c r="C630" s="661">
        <v>89301321</v>
      </c>
      <c r="D630" s="740" t="s">
        <v>6846</v>
      </c>
      <c r="E630" s="741" t="s">
        <v>4653</v>
      </c>
      <c r="F630" s="661" t="s">
        <v>4612</v>
      </c>
      <c r="G630" s="661" t="s">
        <v>4693</v>
      </c>
      <c r="H630" s="661" t="s">
        <v>2441</v>
      </c>
      <c r="I630" s="661" t="s">
        <v>2691</v>
      </c>
      <c r="J630" s="661" t="s">
        <v>2479</v>
      </c>
      <c r="K630" s="661" t="s">
        <v>2692</v>
      </c>
      <c r="L630" s="662">
        <v>625.29</v>
      </c>
      <c r="M630" s="662">
        <v>1250.58</v>
      </c>
      <c r="N630" s="661">
        <v>2</v>
      </c>
      <c r="O630" s="742">
        <v>1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32</v>
      </c>
      <c r="B631" s="661" t="s">
        <v>587</v>
      </c>
      <c r="C631" s="661">
        <v>89301321</v>
      </c>
      <c r="D631" s="740" t="s">
        <v>6846</v>
      </c>
      <c r="E631" s="741" t="s">
        <v>4653</v>
      </c>
      <c r="F631" s="661" t="s">
        <v>4612</v>
      </c>
      <c r="G631" s="661" t="s">
        <v>4693</v>
      </c>
      <c r="H631" s="661" t="s">
        <v>2441</v>
      </c>
      <c r="I631" s="661" t="s">
        <v>2478</v>
      </c>
      <c r="J631" s="661" t="s">
        <v>2479</v>
      </c>
      <c r="K631" s="661" t="s">
        <v>2480</v>
      </c>
      <c r="L631" s="662">
        <v>937.93</v>
      </c>
      <c r="M631" s="662">
        <v>3751.72</v>
      </c>
      <c r="N631" s="661">
        <v>4</v>
      </c>
      <c r="O631" s="742">
        <v>1</v>
      </c>
      <c r="P631" s="662">
        <v>3751.72</v>
      </c>
      <c r="Q631" s="677">
        <v>1</v>
      </c>
      <c r="R631" s="661">
        <v>4</v>
      </c>
      <c r="S631" s="677">
        <v>1</v>
      </c>
      <c r="T631" s="742">
        <v>1</v>
      </c>
      <c r="U631" s="700">
        <v>1</v>
      </c>
    </row>
    <row r="632" spans="1:21" ht="14.4" customHeight="1" x14ac:dyDescent="0.3">
      <c r="A632" s="660">
        <v>32</v>
      </c>
      <c r="B632" s="661" t="s">
        <v>587</v>
      </c>
      <c r="C632" s="661">
        <v>89301321</v>
      </c>
      <c r="D632" s="740" t="s">
        <v>6846</v>
      </c>
      <c r="E632" s="741" t="s">
        <v>4653</v>
      </c>
      <c r="F632" s="661" t="s">
        <v>4612</v>
      </c>
      <c r="G632" s="661" t="s">
        <v>4694</v>
      </c>
      <c r="H632" s="661" t="s">
        <v>2441</v>
      </c>
      <c r="I632" s="661" t="s">
        <v>3057</v>
      </c>
      <c r="J632" s="661" t="s">
        <v>3058</v>
      </c>
      <c r="K632" s="661" t="s">
        <v>4465</v>
      </c>
      <c r="L632" s="662">
        <v>69.86</v>
      </c>
      <c r="M632" s="662">
        <v>69.86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32</v>
      </c>
      <c r="B633" s="661" t="s">
        <v>587</v>
      </c>
      <c r="C633" s="661">
        <v>89301321</v>
      </c>
      <c r="D633" s="740" t="s">
        <v>6846</v>
      </c>
      <c r="E633" s="741" t="s">
        <v>4653</v>
      </c>
      <c r="F633" s="661" t="s">
        <v>4612</v>
      </c>
      <c r="G633" s="661" t="s">
        <v>4697</v>
      </c>
      <c r="H633" s="661" t="s">
        <v>588</v>
      </c>
      <c r="I633" s="661" t="s">
        <v>4893</v>
      </c>
      <c r="J633" s="661" t="s">
        <v>4707</v>
      </c>
      <c r="K633" s="661" t="s">
        <v>868</v>
      </c>
      <c r="L633" s="662">
        <v>97.97</v>
      </c>
      <c r="M633" s="662">
        <v>195.94</v>
      </c>
      <c r="N633" s="661">
        <v>2</v>
      </c>
      <c r="O633" s="742">
        <v>1.5</v>
      </c>
      <c r="P633" s="662">
        <v>195.94</v>
      </c>
      <c r="Q633" s="677">
        <v>1</v>
      </c>
      <c r="R633" s="661">
        <v>2</v>
      </c>
      <c r="S633" s="677">
        <v>1</v>
      </c>
      <c r="T633" s="742">
        <v>1.5</v>
      </c>
      <c r="U633" s="700">
        <v>1</v>
      </c>
    </row>
    <row r="634" spans="1:21" ht="14.4" customHeight="1" x14ac:dyDescent="0.3">
      <c r="A634" s="660">
        <v>32</v>
      </c>
      <c r="B634" s="661" t="s">
        <v>587</v>
      </c>
      <c r="C634" s="661">
        <v>89301321</v>
      </c>
      <c r="D634" s="740" t="s">
        <v>6846</v>
      </c>
      <c r="E634" s="741" t="s">
        <v>4653</v>
      </c>
      <c r="F634" s="661" t="s">
        <v>4612</v>
      </c>
      <c r="G634" s="661" t="s">
        <v>4697</v>
      </c>
      <c r="H634" s="661" t="s">
        <v>588</v>
      </c>
      <c r="I634" s="661" t="s">
        <v>4775</v>
      </c>
      <c r="J634" s="661" t="s">
        <v>867</v>
      </c>
      <c r="K634" s="661" t="s">
        <v>4776</v>
      </c>
      <c r="L634" s="662">
        <v>48.98</v>
      </c>
      <c r="M634" s="662">
        <v>48.98</v>
      </c>
      <c r="N634" s="661">
        <v>1</v>
      </c>
      <c r="O634" s="742">
        <v>0.5</v>
      </c>
      <c r="P634" s="662">
        <v>48.98</v>
      </c>
      <c r="Q634" s="677">
        <v>1</v>
      </c>
      <c r="R634" s="661">
        <v>1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32</v>
      </c>
      <c r="B635" s="661" t="s">
        <v>587</v>
      </c>
      <c r="C635" s="661">
        <v>89301321</v>
      </c>
      <c r="D635" s="740" t="s">
        <v>6846</v>
      </c>
      <c r="E635" s="741" t="s">
        <v>4653</v>
      </c>
      <c r="F635" s="661" t="s">
        <v>4612</v>
      </c>
      <c r="G635" s="661" t="s">
        <v>4708</v>
      </c>
      <c r="H635" s="661" t="s">
        <v>588</v>
      </c>
      <c r="I635" s="661" t="s">
        <v>1519</v>
      </c>
      <c r="J635" s="661" t="s">
        <v>4709</v>
      </c>
      <c r="K635" s="661" t="s">
        <v>4710</v>
      </c>
      <c r="L635" s="662">
        <v>103.62</v>
      </c>
      <c r="M635" s="662">
        <v>310.86</v>
      </c>
      <c r="N635" s="661">
        <v>3</v>
      </c>
      <c r="O635" s="742">
        <v>1</v>
      </c>
      <c r="P635" s="662">
        <v>310.86</v>
      </c>
      <c r="Q635" s="677">
        <v>1</v>
      </c>
      <c r="R635" s="661">
        <v>3</v>
      </c>
      <c r="S635" s="677">
        <v>1</v>
      </c>
      <c r="T635" s="742">
        <v>1</v>
      </c>
      <c r="U635" s="700">
        <v>1</v>
      </c>
    </row>
    <row r="636" spans="1:21" ht="14.4" customHeight="1" x14ac:dyDescent="0.3">
      <c r="A636" s="660">
        <v>32</v>
      </c>
      <c r="B636" s="661" t="s">
        <v>587</v>
      </c>
      <c r="C636" s="661">
        <v>89301321</v>
      </c>
      <c r="D636" s="740" t="s">
        <v>6846</v>
      </c>
      <c r="E636" s="741" t="s">
        <v>4653</v>
      </c>
      <c r="F636" s="661" t="s">
        <v>4612</v>
      </c>
      <c r="G636" s="661" t="s">
        <v>4898</v>
      </c>
      <c r="H636" s="661" t="s">
        <v>588</v>
      </c>
      <c r="I636" s="661" t="s">
        <v>1152</v>
      </c>
      <c r="J636" s="661" t="s">
        <v>4899</v>
      </c>
      <c r="K636" s="661" t="s">
        <v>4900</v>
      </c>
      <c r="L636" s="662">
        <v>0</v>
      </c>
      <c r="M636" s="662">
        <v>0</v>
      </c>
      <c r="N636" s="661">
        <v>1</v>
      </c>
      <c r="O636" s="742">
        <v>0.5</v>
      </c>
      <c r="P636" s="662">
        <v>0</v>
      </c>
      <c r="Q636" s="677"/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32</v>
      </c>
      <c r="B637" s="661" t="s">
        <v>587</v>
      </c>
      <c r="C637" s="661">
        <v>89301321</v>
      </c>
      <c r="D637" s="740" t="s">
        <v>6846</v>
      </c>
      <c r="E637" s="741" t="s">
        <v>4653</v>
      </c>
      <c r="F637" s="661" t="s">
        <v>4612</v>
      </c>
      <c r="G637" s="661" t="s">
        <v>4903</v>
      </c>
      <c r="H637" s="661" t="s">
        <v>588</v>
      </c>
      <c r="I637" s="661" t="s">
        <v>881</v>
      </c>
      <c r="J637" s="661" t="s">
        <v>766</v>
      </c>
      <c r="K637" s="661" t="s">
        <v>5079</v>
      </c>
      <c r="L637" s="662">
        <v>219.94</v>
      </c>
      <c r="M637" s="662">
        <v>219.94</v>
      </c>
      <c r="N637" s="661">
        <v>1</v>
      </c>
      <c r="O637" s="742">
        <v>0.5</v>
      </c>
      <c r="P637" s="662">
        <v>219.94</v>
      </c>
      <c r="Q637" s="677">
        <v>1</v>
      </c>
      <c r="R637" s="661">
        <v>1</v>
      </c>
      <c r="S637" s="677">
        <v>1</v>
      </c>
      <c r="T637" s="742">
        <v>0.5</v>
      </c>
      <c r="U637" s="700">
        <v>1</v>
      </c>
    </row>
    <row r="638" spans="1:21" ht="14.4" customHeight="1" x14ac:dyDescent="0.3">
      <c r="A638" s="660">
        <v>32</v>
      </c>
      <c r="B638" s="661" t="s">
        <v>587</v>
      </c>
      <c r="C638" s="661">
        <v>89301321</v>
      </c>
      <c r="D638" s="740" t="s">
        <v>6846</v>
      </c>
      <c r="E638" s="741" t="s">
        <v>4653</v>
      </c>
      <c r="F638" s="661" t="s">
        <v>4612</v>
      </c>
      <c r="G638" s="661" t="s">
        <v>5088</v>
      </c>
      <c r="H638" s="661" t="s">
        <v>2441</v>
      </c>
      <c r="I638" s="661" t="s">
        <v>3140</v>
      </c>
      <c r="J638" s="661" t="s">
        <v>3137</v>
      </c>
      <c r="K638" s="661" t="s">
        <v>4482</v>
      </c>
      <c r="L638" s="662">
        <v>14478.77</v>
      </c>
      <c r="M638" s="662">
        <v>57915.08</v>
      </c>
      <c r="N638" s="661">
        <v>4</v>
      </c>
      <c r="O638" s="742">
        <v>1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32</v>
      </c>
      <c r="B639" s="661" t="s">
        <v>587</v>
      </c>
      <c r="C639" s="661">
        <v>89301322</v>
      </c>
      <c r="D639" s="740" t="s">
        <v>6847</v>
      </c>
      <c r="E639" s="741" t="s">
        <v>4623</v>
      </c>
      <c r="F639" s="661" t="s">
        <v>4612</v>
      </c>
      <c r="G639" s="661" t="s">
        <v>4654</v>
      </c>
      <c r="H639" s="661" t="s">
        <v>588</v>
      </c>
      <c r="I639" s="661" t="s">
        <v>1711</v>
      </c>
      <c r="J639" s="661" t="s">
        <v>1712</v>
      </c>
      <c r="K639" s="661" t="s">
        <v>1685</v>
      </c>
      <c r="L639" s="662">
        <v>275.23</v>
      </c>
      <c r="M639" s="662">
        <v>9357.82</v>
      </c>
      <c r="N639" s="661">
        <v>34</v>
      </c>
      <c r="O639" s="742">
        <v>9.5</v>
      </c>
      <c r="P639" s="662">
        <v>9357.82</v>
      </c>
      <c r="Q639" s="677">
        <v>1</v>
      </c>
      <c r="R639" s="661">
        <v>34</v>
      </c>
      <c r="S639" s="677">
        <v>1</v>
      </c>
      <c r="T639" s="742">
        <v>9.5</v>
      </c>
      <c r="U639" s="700">
        <v>1</v>
      </c>
    </row>
    <row r="640" spans="1:21" ht="14.4" customHeight="1" x14ac:dyDescent="0.3">
      <c r="A640" s="660">
        <v>32</v>
      </c>
      <c r="B640" s="661" t="s">
        <v>587</v>
      </c>
      <c r="C640" s="661">
        <v>89301322</v>
      </c>
      <c r="D640" s="740" t="s">
        <v>6847</v>
      </c>
      <c r="E640" s="741" t="s">
        <v>4623</v>
      </c>
      <c r="F640" s="661" t="s">
        <v>4612</v>
      </c>
      <c r="G640" s="661" t="s">
        <v>4654</v>
      </c>
      <c r="H640" s="661" t="s">
        <v>588</v>
      </c>
      <c r="I640" s="661" t="s">
        <v>1683</v>
      </c>
      <c r="J640" s="661" t="s">
        <v>1684</v>
      </c>
      <c r="K640" s="661" t="s">
        <v>1685</v>
      </c>
      <c r="L640" s="662">
        <v>275.23</v>
      </c>
      <c r="M640" s="662">
        <v>550.46</v>
      </c>
      <c r="N640" s="661">
        <v>2</v>
      </c>
      <c r="O640" s="742">
        <v>0.5</v>
      </c>
      <c r="P640" s="662">
        <v>550.46</v>
      </c>
      <c r="Q640" s="677">
        <v>1</v>
      </c>
      <c r="R640" s="661">
        <v>2</v>
      </c>
      <c r="S640" s="677">
        <v>1</v>
      </c>
      <c r="T640" s="742">
        <v>0.5</v>
      </c>
      <c r="U640" s="700">
        <v>1</v>
      </c>
    </row>
    <row r="641" spans="1:21" ht="14.4" customHeight="1" x14ac:dyDescent="0.3">
      <c r="A641" s="660">
        <v>32</v>
      </c>
      <c r="B641" s="661" t="s">
        <v>587</v>
      </c>
      <c r="C641" s="661">
        <v>89301322</v>
      </c>
      <c r="D641" s="740" t="s">
        <v>6847</v>
      </c>
      <c r="E641" s="741" t="s">
        <v>4623</v>
      </c>
      <c r="F641" s="661" t="s">
        <v>4612</v>
      </c>
      <c r="G641" s="661" t="s">
        <v>4655</v>
      </c>
      <c r="H641" s="661" t="s">
        <v>588</v>
      </c>
      <c r="I641" s="661" t="s">
        <v>1268</v>
      </c>
      <c r="J641" s="661" t="s">
        <v>1269</v>
      </c>
      <c r="K641" s="661" t="s">
        <v>1270</v>
      </c>
      <c r="L641" s="662">
        <v>89.6</v>
      </c>
      <c r="M641" s="662">
        <v>268.79999999999995</v>
      </c>
      <c r="N641" s="661">
        <v>3</v>
      </c>
      <c r="O641" s="742">
        <v>2</v>
      </c>
      <c r="P641" s="662">
        <v>179.2</v>
      </c>
      <c r="Q641" s="677">
        <v>0.66666666666666674</v>
      </c>
      <c r="R641" s="661">
        <v>2</v>
      </c>
      <c r="S641" s="677">
        <v>0.66666666666666663</v>
      </c>
      <c r="T641" s="742">
        <v>1.5</v>
      </c>
      <c r="U641" s="700">
        <v>0.75</v>
      </c>
    </row>
    <row r="642" spans="1:21" ht="14.4" customHeight="1" x14ac:dyDescent="0.3">
      <c r="A642" s="660">
        <v>32</v>
      </c>
      <c r="B642" s="661" t="s">
        <v>587</v>
      </c>
      <c r="C642" s="661">
        <v>89301322</v>
      </c>
      <c r="D642" s="740" t="s">
        <v>6847</v>
      </c>
      <c r="E642" s="741" t="s">
        <v>4623</v>
      </c>
      <c r="F642" s="661" t="s">
        <v>4612</v>
      </c>
      <c r="G642" s="661" t="s">
        <v>4655</v>
      </c>
      <c r="H642" s="661" t="s">
        <v>588</v>
      </c>
      <c r="I642" s="661" t="s">
        <v>4854</v>
      </c>
      <c r="J642" s="661" t="s">
        <v>4656</v>
      </c>
      <c r="K642" s="661" t="s">
        <v>1270</v>
      </c>
      <c r="L642" s="662">
        <v>0</v>
      </c>
      <c r="M642" s="662">
        <v>0</v>
      </c>
      <c r="N642" s="661">
        <v>5</v>
      </c>
      <c r="O642" s="742">
        <v>3.5</v>
      </c>
      <c r="P642" s="662">
        <v>0</v>
      </c>
      <c r="Q642" s="677"/>
      <c r="R642" s="661">
        <v>5</v>
      </c>
      <c r="S642" s="677">
        <v>1</v>
      </c>
      <c r="T642" s="742">
        <v>3.5</v>
      </c>
      <c r="U642" s="700">
        <v>1</v>
      </c>
    </row>
    <row r="643" spans="1:21" ht="14.4" customHeight="1" x14ac:dyDescent="0.3">
      <c r="A643" s="660">
        <v>32</v>
      </c>
      <c r="B643" s="661" t="s">
        <v>587</v>
      </c>
      <c r="C643" s="661">
        <v>89301322</v>
      </c>
      <c r="D643" s="740" t="s">
        <v>6847</v>
      </c>
      <c r="E643" s="741" t="s">
        <v>4623</v>
      </c>
      <c r="F643" s="661" t="s">
        <v>4612</v>
      </c>
      <c r="G643" s="661" t="s">
        <v>4655</v>
      </c>
      <c r="H643" s="661" t="s">
        <v>588</v>
      </c>
      <c r="I643" s="661" t="s">
        <v>727</v>
      </c>
      <c r="J643" s="661" t="s">
        <v>728</v>
      </c>
      <c r="K643" s="661" t="s">
        <v>4716</v>
      </c>
      <c r="L643" s="662">
        <v>42.42</v>
      </c>
      <c r="M643" s="662">
        <v>42.42</v>
      </c>
      <c r="N643" s="661">
        <v>1</v>
      </c>
      <c r="O643" s="742">
        <v>0.5</v>
      </c>
      <c r="P643" s="662">
        <v>42.42</v>
      </c>
      <c r="Q643" s="677">
        <v>1</v>
      </c>
      <c r="R643" s="661">
        <v>1</v>
      </c>
      <c r="S643" s="677">
        <v>1</v>
      </c>
      <c r="T643" s="742">
        <v>0.5</v>
      </c>
      <c r="U643" s="700">
        <v>1</v>
      </c>
    </row>
    <row r="644" spans="1:21" ht="14.4" customHeight="1" x14ac:dyDescent="0.3">
      <c r="A644" s="660">
        <v>32</v>
      </c>
      <c r="B644" s="661" t="s">
        <v>587</v>
      </c>
      <c r="C644" s="661">
        <v>89301322</v>
      </c>
      <c r="D644" s="740" t="s">
        <v>6847</v>
      </c>
      <c r="E644" s="741" t="s">
        <v>4623</v>
      </c>
      <c r="F644" s="661" t="s">
        <v>4612</v>
      </c>
      <c r="G644" s="661" t="s">
        <v>4655</v>
      </c>
      <c r="H644" s="661" t="s">
        <v>588</v>
      </c>
      <c r="I644" s="661" t="s">
        <v>4717</v>
      </c>
      <c r="J644" s="661" t="s">
        <v>728</v>
      </c>
      <c r="K644" s="661" t="s">
        <v>4718</v>
      </c>
      <c r="L644" s="662">
        <v>141.38999999999999</v>
      </c>
      <c r="M644" s="662">
        <v>565.55999999999995</v>
      </c>
      <c r="N644" s="661">
        <v>4</v>
      </c>
      <c r="O644" s="742">
        <v>2.5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32</v>
      </c>
      <c r="B645" s="661" t="s">
        <v>587</v>
      </c>
      <c r="C645" s="661">
        <v>89301322</v>
      </c>
      <c r="D645" s="740" t="s">
        <v>6847</v>
      </c>
      <c r="E645" s="741" t="s">
        <v>4623</v>
      </c>
      <c r="F645" s="661" t="s">
        <v>4612</v>
      </c>
      <c r="G645" s="661" t="s">
        <v>4655</v>
      </c>
      <c r="H645" s="661" t="s">
        <v>588</v>
      </c>
      <c r="I645" s="661" t="s">
        <v>757</v>
      </c>
      <c r="J645" s="661" t="s">
        <v>4656</v>
      </c>
      <c r="K645" s="661" t="s">
        <v>4657</v>
      </c>
      <c r="L645" s="662">
        <v>44.8</v>
      </c>
      <c r="M645" s="662">
        <v>179.2</v>
      </c>
      <c r="N645" s="661">
        <v>4</v>
      </c>
      <c r="O645" s="742">
        <v>2.5</v>
      </c>
      <c r="P645" s="662">
        <v>134.39999999999998</v>
      </c>
      <c r="Q645" s="677">
        <v>0.74999999999999989</v>
      </c>
      <c r="R645" s="661">
        <v>3</v>
      </c>
      <c r="S645" s="677">
        <v>0.75</v>
      </c>
      <c r="T645" s="742">
        <v>1.5</v>
      </c>
      <c r="U645" s="700">
        <v>0.6</v>
      </c>
    </row>
    <row r="646" spans="1:21" ht="14.4" customHeight="1" x14ac:dyDescent="0.3">
      <c r="A646" s="660">
        <v>32</v>
      </c>
      <c r="B646" s="661" t="s">
        <v>587</v>
      </c>
      <c r="C646" s="661">
        <v>89301322</v>
      </c>
      <c r="D646" s="740" t="s">
        <v>6847</v>
      </c>
      <c r="E646" s="741" t="s">
        <v>4623</v>
      </c>
      <c r="F646" s="661" t="s">
        <v>4612</v>
      </c>
      <c r="G646" s="661" t="s">
        <v>4719</v>
      </c>
      <c r="H646" s="661" t="s">
        <v>588</v>
      </c>
      <c r="I646" s="661" t="s">
        <v>5119</v>
      </c>
      <c r="J646" s="661" t="s">
        <v>5120</v>
      </c>
      <c r="K646" s="661" t="s">
        <v>5121</v>
      </c>
      <c r="L646" s="662">
        <v>10.73</v>
      </c>
      <c r="M646" s="662">
        <v>10.73</v>
      </c>
      <c r="N646" s="661">
        <v>1</v>
      </c>
      <c r="O646" s="742">
        <v>1</v>
      </c>
      <c r="P646" s="662">
        <v>10.73</v>
      </c>
      <c r="Q646" s="677">
        <v>1</v>
      </c>
      <c r="R646" s="661">
        <v>1</v>
      </c>
      <c r="S646" s="677">
        <v>1</v>
      </c>
      <c r="T646" s="742">
        <v>1</v>
      </c>
      <c r="U646" s="700">
        <v>1</v>
      </c>
    </row>
    <row r="647" spans="1:21" ht="14.4" customHeight="1" x14ac:dyDescent="0.3">
      <c r="A647" s="660">
        <v>32</v>
      </c>
      <c r="B647" s="661" t="s">
        <v>587</v>
      </c>
      <c r="C647" s="661">
        <v>89301322</v>
      </c>
      <c r="D647" s="740" t="s">
        <v>6847</v>
      </c>
      <c r="E647" s="741" t="s">
        <v>4623</v>
      </c>
      <c r="F647" s="661" t="s">
        <v>4612</v>
      </c>
      <c r="G647" s="661" t="s">
        <v>4719</v>
      </c>
      <c r="H647" s="661" t="s">
        <v>2441</v>
      </c>
      <c r="I647" s="661" t="s">
        <v>2578</v>
      </c>
      <c r="J647" s="661" t="s">
        <v>4520</v>
      </c>
      <c r="K647" s="661" t="s">
        <v>4521</v>
      </c>
      <c r="L647" s="662">
        <v>6.98</v>
      </c>
      <c r="M647" s="662">
        <v>13.96</v>
      </c>
      <c r="N647" s="661">
        <v>2</v>
      </c>
      <c r="O647" s="742">
        <v>1.5</v>
      </c>
      <c r="P647" s="662">
        <v>13.96</v>
      </c>
      <c r="Q647" s="677">
        <v>1</v>
      </c>
      <c r="R647" s="661">
        <v>2</v>
      </c>
      <c r="S647" s="677">
        <v>1</v>
      </c>
      <c r="T647" s="742">
        <v>1.5</v>
      </c>
      <c r="U647" s="700">
        <v>1</v>
      </c>
    </row>
    <row r="648" spans="1:21" ht="14.4" customHeight="1" x14ac:dyDescent="0.3">
      <c r="A648" s="660">
        <v>32</v>
      </c>
      <c r="B648" s="661" t="s">
        <v>587</v>
      </c>
      <c r="C648" s="661">
        <v>89301322</v>
      </c>
      <c r="D648" s="740" t="s">
        <v>6847</v>
      </c>
      <c r="E648" s="741" t="s">
        <v>4623</v>
      </c>
      <c r="F648" s="661" t="s">
        <v>4612</v>
      </c>
      <c r="G648" s="661" t="s">
        <v>4719</v>
      </c>
      <c r="H648" s="661" t="s">
        <v>588</v>
      </c>
      <c r="I648" s="661" t="s">
        <v>5122</v>
      </c>
      <c r="J648" s="661" t="s">
        <v>5123</v>
      </c>
      <c r="K648" s="661" t="s">
        <v>4521</v>
      </c>
      <c r="L648" s="662">
        <v>5.37</v>
      </c>
      <c r="M648" s="662">
        <v>10.74</v>
      </c>
      <c r="N648" s="661">
        <v>2</v>
      </c>
      <c r="O648" s="742">
        <v>1.5</v>
      </c>
      <c r="P648" s="662">
        <v>10.74</v>
      </c>
      <c r="Q648" s="677">
        <v>1</v>
      </c>
      <c r="R648" s="661">
        <v>2</v>
      </c>
      <c r="S648" s="677">
        <v>1</v>
      </c>
      <c r="T648" s="742">
        <v>1.5</v>
      </c>
      <c r="U648" s="700">
        <v>1</v>
      </c>
    </row>
    <row r="649" spans="1:21" ht="14.4" customHeight="1" x14ac:dyDescent="0.3">
      <c r="A649" s="660">
        <v>32</v>
      </c>
      <c r="B649" s="661" t="s">
        <v>587</v>
      </c>
      <c r="C649" s="661">
        <v>89301322</v>
      </c>
      <c r="D649" s="740" t="s">
        <v>6847</v>
      </c>
      <c r="E649" s="741" t="s">
        <v>4623</v>
      </c>
      <c r="F649" s="661" t="s">
        <v>4612</v>
      </c>
      <c r="G649" s="661" t="s">
        <v>4855</v>
      </c>
      <c r="H649" s="661" t="s">
        <v>588</v>
      </c>
      <c r="I649" s="661" t="s">
        <v>1871</v>
      </c>
      <c r="J649" s="661" t="s">
        <v>1872</v>
      </c>
      <c r="K649" s="661" t="s">
        <v>1873</v>
      </c>
      <c r="L649" s="662">
        <v>0</v>
      </c>
      <c r="M649" s="662">
        <v>0</v>
      </c>
      <c r="N649" s="661">
        <v>1</v>
      </c>
      <c r="O649" s="742">
        <v>1</v>
      </c>
      <c r="P649" s="662">
        <v>0</v>
      </c>
      <c r="Q649" s="677"/>
      <c r="R649" s="661">
        <v>1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32</v>
      </c>
      <c r="B650" s="661" t="s">
        <v>587</v>
      </c>
      <c r="C650" s="661">
        <v>89301322</v>
      </c>
      <c r="D650" s="740" t="s">
        <v>6847</v>
      </c>
      <c r="E650" s="741" t="s">
        <v>4623</v>
      </c>
      <c r="F650" s="661" t="s">
        <v>4612</v>
      </c>
      <c r="G650" s="661" t="s">
        <v>5028</v>
      </c>
      <c r="H650" s="661" t="s">
        <v>2441</v>
      </c>
      <c r="I650" s="661" t="s">
        <v>4149</v>
      </c>
      <c r="J650" s="661" t="s">
        <v>2601</v>
      </c>
      <c r="K650" s="661" t="s">
        <v>4593</v>
      </c>
      <c r="L650" s="662">
        <v>150.55000000000001</v>
      </c>
      <c r="M650" s="662">
        <v>150.55000000000001</v>
      </c>
      <c r="N650" s="661">
        <v>1</v>
      </c>
      <c r="O650" s="742">
        <v>1</v>
      </c>
      <c r="P650" s="662">
        <v>150.55000000000001</v>
      </c>
      <c r="Q650" s="677">
        <v>1</v>
      </c>
      <c r="R650" s="661">
        <v>1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32</v>
      </c>
      <c r="B651" s="661" t="s">
        <v>587</v>
      </c>
      <c r="C651" s="661">
        <v>89301322</v>
      </c>
      <c r="D651" s="740" t="s">
        <v>6847</v>
      </c>
      <c r="E651" s="741" t="s">
        <v>4623</v>
      </c>
      <c r="F651" s="661" t="s">
        <v>4612</v>
      </c>
      <c r="G651" s="661" t="s">
        <v>4994</v>
      </c>
      <c r="H651" s="661" t="s">
        <v>588</v>
      </c>
      <c r="I651" s="661" t="s">
        <v>5124</v>
      </c>
      <c r="J651" s="661" t="s">
        <v>5125</v>
      </c>
      <c r="K651" s="661" t="s">
        <v>1301</v>
      </c>
      <c r="L651" s="662">
        <v>81.209999999999994</v>
      </c>
      <c r="M651" s="662">
        <v>81.209999999999994</v>
      </c>
      <c r="N651" s="661">
        <v>1</v>
      </c>
      <c r="O651" s="742">
        <v>1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32</v>
      </c>
      <c r="B652" s="661" t="s">
        <v>587</v>
      </c>
      <c r="C652" s="661">
        <v>89301322</v>
      </c>
      <c r="D652" s="740" t="s">
        <v>6847</v>
      </c>
      <c r="E652" s="741" t="s">
        <v>4623</v>
      </c>
      <c r="F652" s="661" t="s">
        <v>4612</v>
      </c>
      <c r="G652" s="661" t="s">
        <v>5029</v>
      </c>
      <c r="H652" s="661" t="s">
        <v>588</v>
      </c>
      <c r="I652" s="661" t="s">
        <v>5126</v>
      </c>
      <c r="J652" s="661" t="s">
        <v>5127</v>
      </c>
      <c r="K652" s="661" t="s">
        <v>5128</v>
      </c>
      <c r="L652" s="662">
        <v>54.23</v>
      </c>
      <c r="M652" s="662">
        <v>108.46</v>
      </c>
      <c r="N652" s="661">
        <v>2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32</v>
      </c>
      <c r="B653" s="661" t="s">
        <v>587</v>
      </c>
      <c r="C653" s="661">
        <v>89301322</v>
      </c>
      <c r="D653" s="740" t="s">
        <v>6847</v>
      </c>
      <c r="E653" s="741" t="s">
        <v>4623</v>
      </c>
      <c r="F653" s="661" t="s">
        <v>4612</v>
      </c>
      <c r="G653" s="661" t="s">
        <v>4711</v>
      </c>
      <c r="H653" s="661" t="s">
        <v>588</v>
      </c>
      <c r="I653" s="661" t="s">
        <v>2968</v>
      </c>
      <c r="J653" s="661" t="s">
        <v>4447</v>
      </c>
      <c r="K653" s="661" t="s">
        <v>4448</v>
      </c>
      <c r="L653" s="662">
        <v>112.76</v>
      </c>
      <c r="M653" s="662">
        <v>112.76</v>
      </c>
      <c r="N653" s="661">
        <v>1</v>
      </c>
      <c r="O653" s="742">
        <v>0.5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32</v>
      </c>
      <c r="B654" s="661" t="s">
        <v>587</v>
      </c>
      <c r="C654" s="661">
        <v>89301322</v>
      </c>
      <c r="D654" s="740" t="s">
        <v>6847</v>
      </c>
      <c r="E654" s="741" t="s">
        <v>4623</v>
      </c>
      <c r="F654" s="661" t="s">
        <v>4612</v>
      </c>
      <c r="G654" s="661" t="s">
        <v>4711</v>
      </c>
      <c r="H654" s="661" t="s">
        <v>588</v>
      </c>
      <c r="I654" s="661" t="s">
        <v>4859</v>
      </c>
      <c r="J654" s="661" t="s">
        <v>4443</v>
      </c>
      <c r="K654" s="661" t="s">
        <v>4444</v>
      </c>
      <c r="L654" s="662">
        <v>156.86000000000001</v>
      </c>
      <c r="M654" s="662">
        <v>470.58000000000004</v>
      </c>
      <c r="N654" s="661">
        <v>3</v>
      </c>
      <c r="O654" s="742">
        <v>3</v>
      </c>
      <c r="P654" s="662">
        <v>313.72000000000003</v>
      </c>
      <c r="Q654" s="677">
        <v>0.66666666666666663</v>
      </c>
      <c r="R654" s="661">
        <v>2</v>
      </c>
      <c r="S654" s="677">
        <v>0.66666666666666663</v>
      </c>
      <c r="T654" s="742">
        <v>2</v>
      </c>
      <c r="U654" s="700">
        <v>0.66666666666666663</v>
      </c>
    </row>
    <row r="655" spans="1:21" ht="14.4" customHeight="1" x14ac:dyDescent="0.3">
      <c r="A655" s="660">
        <v>32</v>
      </c>
      <c r="B655" s="661" t="s">
        <v>587</v>
      </c>
      <c r="C655" s="661">
        <v>89301322</v>
      </c>
      <c r="D655" s="740" t="s">
        <v>6847</v>
      </c>
      <c r="E655" s="741" t="s">
        <v>4623</v>
      </c>
      <c r="F655" s="661" t="s">
        <v>4612</v>
      </c>
      <c r="G655" s="661" t="s">
        <v>5030</v>
      </c>
      <c r="H655" s="661" t="s">
        <v>2441</v>
      </c>
      <c r="I655" s="661" t="s">
        <v>2678</v>
      </c>
      <c r="J655" s="661" t="s">
        <v>2679</v>
      </c>
      <c r="K655" s="661" t="s">
        <v>1869</v>
      </c>
      <c r="L655" s="662">
        <v>217.65</v>
      </c>
      <c r="M655" s="662">
        <v>217.65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32</v>
      </c>
      <c r="B656" s="661" t="s">
        <v>587</v>
      </c>
      <c r="C656" s="661">
        <v>89301322</v>
      </c>
      <c r="D656" s="740" t="s">
        <v>6847</v>
      </c>
      <c r="E656" s="741" t="s">
        <v>4623</v>
      </c>
      <c r="F656" s="661" t="s">
        <v>4612</v>
      </c>
      <c r="G656" s="661" t="s">
        <v>4720</v>
      </c>
      <c r="H656" s="661" t="s">
        <v>2441</v>
      </c>
      <c r="I656" s="661" t="s">
        <v>2533</v>
      </c>
      <c r="J656" s="661" t="s">
        <v>2534</v>
      </c>
      <c r="K656" s="661" t="s">
        <v>2535</v>
      </c>
      <c r="L656" s="662">
        <v>41.89</v>
      </c>
      <c r="M656" s="662">
        <v>83.78</v>
      </c>
      <c r="N656" s="661">
        <v>2</v>
      </c>
      <c r="O656" s="742">
        <v>2</v>
      </c>
      <c r="P656" s="662">
        <v>41.89</v>
      </c>
      <c r="Q656" s="677">
        <v>0.5</v>
      </c>
      <c r="R656" s="661">
        <v>1</v>
      </c>
      <c r="S656" s="677">
        <v>0.5</v>
      </c>
      <c r="T656" s="742">
        <v>1</v>
      </c>
      <c r="U656" s="700">
        <v>0.5</v>
      </c>
    </row>
    <row r="657" spans="1:21" ht="14.4" customHeight="1" x14ac:dyDescent="0.3">
      <c r="A657" s="660">
        <v>32</v>
      </c>
      <c r="B657" s="661" t="s">
        <v>587</v>
      </c>
      <c r="C657" s="661">
        <v>89301322</v>
      </c>
      <c r="D657" s="740" t="s">
        <v>6847</v>
      </c>
      <c r="E657" s="741" t="s">
        <v>4623</v>
      </c>
      <c r="F657" s="661" t="s">
        <v>4612</v>
      </c>
      <c r="G657" s="661" t="s">
        <v>4963</v>
      </c>
      <c r="H657" s="661" t="s">
        <v>588</v>
      </c>
      <c r="I657" s="661" t="s">
        <v>4964</v>
      </c>
      <c r="J657" s="661" t="s">
        <v>4965</v>
      </c>
      <c r="K657" s="661" t="s">
        <v>1229</v>
      </c>
      <c r="L657" s="662">
        <v>60.02</v>
      </c>
      <c r="M657" s="662">
        <v>120.04</v>
      </c>
      <c r="N657" s="661">
        <v>2</v>
      </c>
      <c r="O657" s="742">
        <v>1</v>
      </c>
      <c r="P657" s="662">
        <v>120.04</v>
      </c>
      <c r="Q657" s="677">
        <v>1</v>
      </c>
      <c r="R657" s="661">
        <v>2</v>
      </c>
      <c r="S657" s="677">
        <v>1</v>
      </c>
      <c r="T657" s="742">
        <v>1</v>
      </c>
      <c r="U657" s="700">
        <v>1</v>
      </c>
    </row>
    <row r="658" spans="1:21" ht="14.4" customHeight="1" x14ac:dyDescent="0.3">
      <c r="A658" s="660">
        <v>32</v>
      </c>
      <c r="B658" s="661" t="s">
        <v>587</v>
      </c>
      <c r="C658" s="661">
        <v>89301322</v>
      </c>
      <c r="D658" s="740" t="s">
        <v>6847</v>
      </c>
      <c r="E658" s="741" t="s">
        <v>4623</v>
      </c>
      <c r="F658" s="661" t="s">
        <v>4612</v>
      </c>
      <c r="G658" s="661" t="s">
        <v>4721</v>
      </c>
      <c r="H658" s="661" t="s">
        <v>588</v>
      </c>
      <c r="I658" s="661" t="s">
        <v>1087</v>
      </c>
      <c r="J658" s="661" t="s">
        <v>4722</v>
      </c>
      <c r="K658" s="661" t="s">
        <v>4723</v>
      </c>
      <c r="L658" s="662">
        <v>0</v>
      </c>
      <c r="M658" s="662">
        <v>0</v>
      </c>
      <c r="N658" s="661">
        <v>1</v>
      </c>
      <c r="O658" s="742">
        <v>0.5</v>
      </c>
      <c r="P658" s="662">
        <v>0</v>
      </c>
      <c r="Q658" s="677"/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32</v>
      </c>
      <c r="B659" s="661" t="s">
        <v>587</v>
      </c>
      <c r="C659" s="661">
        <v>89301322</v>
      </c>
      <c r="D659" s="740" t="s">
        <v>6847</v>
      </c>
      <c r="E659" s="741" t="s">
        <v>4623</v>
      </c>
      <c r="F659" s="661" t="s">
        <v>4612</v>
      </c>
      <c r="G659" s="661" t="s">
        <v>4664</v>
      </c>
      <c r="H659" s="661" t="s">
        <v>2441</v>
      </c>
      <c r="I659" s="661" t="s">
        <v>3042</v>
      </c>
      <c r="J659" s="661" t="s">
        <v>3043</v>
      </c>
      <c r="K659" s="661" t="s">
        <v>4451</v>
      </c>
      <c r="L659" s="662">
        <v>178.27</v>
      </c>
      <c r="M659" s="662">
        <v>178.27</v>
      </c>
      <c r="N659" s="661">
        <v>1</v>
      </c>
      <c r="O659" s="742">
        <v>1</v>
      </c>
      <c r="P659" s="662">
        <v>178.27</v>
      </c>
      <c r="Q659" s="677">
        <v>1</v>
      </c>
      <c r="R659" s="661">
        <v>1</v>
      </c>
      <c r="S659" s="677">
        <v>1</v>
      </c>
      <c r="T659" s="742">
        <v>1</v>
      </c>
      <c r="U659" s="700">
        <v>1</v>
      </c>
    </row>
    <row r="660" spans="1:21" ht="14.4" customHeight="1" x14ac:dyDescent="0.3">
      <c r="A660" s="660">
        <v>32</v>
      </c>
      <c r="B660" s="661" t="s">
        <v>587</v>
      </c>
      <c r="C660" s="661">
        <v>89301322</v>
      </c>
      <c r="D660" s="740" t="s">
        <v>6847</v>
      </c>
      <c r="E660" s="741" t="s">
        <v>4623</v>
      </c>
      <c r="F660" s="661" t="s">
        <v>4612</v>
      </c>
      <c r="G660" s="661" t="s">
        <v>4727</v>
      </c>
      <c r="H660" s="661" t="s">
        <v>2441</v>
      </c>
      <c r="I660" s="661" t="s">
        <v>2628</v>
      </c>
      <c r="J660" s="661" t="s">
        <v>2629</v>
      </c>
      <c r="K660" s="661" t="s">
        <v>4523</v>
      </c>
      <c r="L660" s="662">
        <v>162.13</v>
      </c>
      <c r="M660" s="662">
        <v>162.13</v>
      </c>
      <c r="N660" s="661">
        <v>1</v>
      </c>
      <c r="O660" s="742"/>
      <c r="P660" s="662">
        <v>162.13</v>
      </c>
      <c r="Q660" s="677">
        <v>1</v>
      </c>
      <c r="R660" s="661">
        <v>1</v>
      </c>
      <c r="S660" s="677">
        <v>1</v>
      </c>
      <c r="T660" s="742"/>
      <c r="U660" s="700"/>
    </row>
    <row r="661" spans="1:21" ht="14.4" customHeight="1" x14ac:dyDescent="0.3">
      <c r="A661" s="660">
        <v>32</v>
      </c>
      <c r="B661" s="661" t="s">
        <v>587</v>
      </c>
      <c r="C661" s="661">
        <v>89301322</v>
      </c>
      <c r="D661" s="740" t="s">
        <v>6847</v>
      </c>
      <c r="E661" s="741" t="s">
        <v>4623</v>
      </c>
      <c r="F661" s="661" t="s">
        <v>4612</v>
      </c>
      <c r="G661" s="661" t="s">
        <v>4727</v>
      </c>
      <c r="H661" s="661" t="s">
        <v>2441</v>
      </c>
      <c r="I661" s="661" t="s">
        <v>2628</v>
      </c>
      <c r="J661" s="661" t="s">
        <v>2629</v>
      </c>
      <c r="K661" s="661" t="s">
        <v>4523</v>
      </c>
      <c r="L661" s="662">
        <v>68.989999999999995</v>
      </c>
      <c r="M661" s="662">
        <v>137.97999999999999</v>
      </c>
      <c r="N661" s="661">
        <v>2</v>
      </c>
      <c r="O661" s="742">
        <v>0.5</v>
      </c>
      <c r="P661" s="662">
        <v>137.97999999999999</v>
      </c>
      <c r="Q661" s="677">
        <v>1</v>
      </c>
      <c r="R661" s="661">
        <v>2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32</v>
      </c>
      <c r="B662" s="661" t="s">
        <v>587</v>
      </c>
      <c r="C662" s="661">
        <v>89301322</v>
      </c>
      <c r="D662" s="740" t="s">
        <v>6847</v>
      </c>
      <c r="E662" s="741" t="s">
        <v>4623</v>
      </c>
      <c r="F662" s="661" t="s">
        <v>4612</v>
      </c>
      <c r="G662" s="661" t="s">
        <v>4728</v>
      </c>
      <c r="H662" s="661" t="s">
        <v>588</v>
      </c>
      <c r="I662" s="661" t="s">
        <v>1886</v>
      </c>
      <c r="J662" s="661" t="s">
        <v>1887</v>
      </c>
      <c r="K662" s="661" t="s">
        <v>5110</v>
      </c>
      <c r="L662" s="662">
        <v>2025.92</v>
      </c>
      <c r="M662" s="662">
        <v>2025.92</v>
      </c>
      <c r="N662" s="661">
        <v>1</v>
      </c>
      <c r="O662" s="742">
        <v>1</v>
      </c>
      <c r="P662" s="662">
        <v>2025.92</v>
      </c>
      <c r="Q662" s="677">
        <v>1</v>
      </c>
      <c r="R662" s="661">
        <v>1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32</v>
      </c>
      <c r="B663" s="661" t="s">
        <v>587</v>
      </c>
      <c r="C663" s="661">
        <v>89301322</v>
      </c>
      <c r="D663" s="740" t="s">
        <v>6847</v>
      </c>
      <c r="E663" s="741" t="s">
        <v>4623</v>
      </c>
      <c r="F663" s="661" t="s">
        <v>4612</v>
      </c>
      <c r="G663" s="661" t="s">
        <v>4811</v>
      </c>
      <c r="H663" s="661" t="s">
        <v>588</v>
      </c>
      <c r="I663" s="661" t="s">
        <v>5129</v>
      </c>
      <c r="J663" s="661" t="s">
        <v>1579</v>
      </c>
      <c r="K663" s="661" t="s">
        <v>630</v>
      </c>
      <c r="L663" s="662">
        <v>0</v>
      </c>
      <c r="M663" s="662">
        <v>0</v>
      </c>
      <c r="N663" s="661">
        <v>1</v>
      </c>
      <c r="O663" s="742">
        <v>1</v>
      </c>
      <c r="P663" s="662">
        <v>0</v>
      </c>
      <c r="Q663" s="677"/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32</v>
      </c>
      <c r="B664" s="661" t="s">
        <v>587</v>
      </c>
      <c r="C664" s="661">
        <v>89301322</v>
      </c>
      <c r="D664" s="740" t="s">
        <v>6847</v>
      </c>
      <c r="E664" s="741" t="s">
        <v>4623</v>
      </c>
      <c r="F664" s="661" t="s">
        <v>4612</v>
      </c>
      <c r="G664" s="661" t="s">
        <v>5130</v>
      </c>
      <c r="H664" s="661" t="s">
        <v>588</v>
      </c>
      <c r="I664" s="661" t="s">
        <v>743</v>
      </c>
      <c r="J664" s="661" t="s">
        <v>5131</v>
      </c>
      <c r="K664" s="661" t="s">
        <v>2387</v>
      </c>
      <c r="L664" s="662">
        <v>14.2</v>
      </c>
      <c r="M664" s="662">
        <v>56.8</v>
      </c>
      <c r="N664" s="661">
        <v>4</v>
      </c>
      <c r="O664" s="742">
        <v>1.5</v>
      </c>
      <c r="P664" s="662">
        <v>56.8</v>
      </c>
      <c r="Q664" s="677">
        <v>1</v>
      </c>
      <c r="R664" s="661">
        <v>4</v>
      </c>
      <c r="S664" s="677">
        <v>1</v>
      </c>
      <c r="T664" s="742">
        <v>1.5</v>
      </c>
      <c r="U664" s="700">
        <v>1</v>
      </c>
    </row>
    <row r="665" spans="1:21" ht="14.4" customHeight="1" x14ac:dyDescent="0.3">
      <c r="A665" s="660">
        <v>32</v>
      </c>
      <c r="B665" s="661" t="s">
        <v>587</v>
      </c>
      <c r="C665" s="661">
        <v>89301322</v>
      </c>
      <c r="D665" s="740" t="s">
        <v>6847</v>
      </c>
      <c r="E665" s="741" t="s">
        <v>4623</v>
      </c>
      <c r="F665" s="661" t="s">
        <v>4612</v>
      </c>
      <c r="G665" s="661" t="s">
        <v>5111</v>
      </c>
      <c r="H665" s="661" t="s">
        <v>588</v>
      </c>
      <c r="I665" s="661" t="s">
        <v>5132</v>
      </c>
      <c r="J665" s="661" t="s">
        <v>5133</v>
      </c>
      <c r="K665" s="661" t="s">
        <v>5134</v>
      </c>
      <c r="L665" s="662">
        <v>105.7</v>
      </c>
      <c r="M665" s="662">
        <v>105.7</v>
      </c>
      <c r="N665" s="661">
        <v>1</v>
      </c>
      <c r="O665" s="742">
        <v>1</v>
      </c>
      <c r="P665" s="662">
        <v>105.7</v>
      </c>
      <c r="Q665" s="677">
        <v>1</v>
      </c>
      <c r="R665" s="661">
        <v>1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32</v>
      </c>
      <c r="B666" s="661" t="s">
        <v>587</v>
      </c>
      <c r="C666" s="661">
        <v>89301322</v>
      </c>
      <c r="D666" s="740" t="s">
        <v>6847</v>
      </c>
      <c r="E666" s="741" t="s">
        <v>4623</v>
      </c>
      <c r="F666" s="661" t="s">
        <v>4612</v>
      </c>
      <c r="G666" s="661" t="s">
        <v>4812</v>
      </c>
      <c r="H666" s="661" t="s">
        <v>588</v>
      </c>
      <c r="I666" s="661" t="s">
        <v>5135</v>
      </c>
      <c r="J666" s="661" t="s">
        <v>820</v>
      </c>
      <c r="K666" s="661" t="s">
        <v>4390</v>
      </c>
      <c r="L666" s="662">
        <v>115.3</v>
      </c>
      <c r="M666" s="662">
        <v>230.6</v>
      </c>
      <c r="N666" s="661">
        <v>2</v>
      </c>
      <c r="O666" s="742">
        <v>0.5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32</v>
      </c>
      <c r="B667" s="661" t="s">
        <v>587</v>
      </c>
      <c r="C667" s="661">
        <v>89301322</v>
      </c>
      <c r="D667" s="740" t="s">
        <v>6847</v>
      </c>
      <c r="E667" s="741" t="s">
        <v>4623</v>
      </c>
      <c r="F667" s="661" t="s">
        <v>4612</v>
      </c>
      <c r="G667" s="661" t="s">
        <v>4812</v>
      </c>
      <c r="H667" s="661" t="s">
        <v>588</v>
      </c>
      <c r="I667" s="661" t="s">
        <v>5136</v>
      </c>
      <c r="J667" s="661" t="s">
        <v>820</v>
      </c>
      <c r="K667" s="661" t="s">
        <v>4390</v>
      </c>
      <c r="L667" s="662">
        <v>115.3</v>
      </c>
      <c r="M667" s="662">
        <v>230.6</v>
      </c>
      <c r="N667" s="661">
        <v>2</v>
      </c>
      <c r="O667" s="742">
        <v>1.5</v>
      </c>
      <c r="P667" s="662">
        <v>115.3</v>
      </c>
      <c r="Q667" s="677">
        <v>0.5</v>
      </c>
      <c r="R667" s="661">
        <v>1</v>
      </c>
      <c r="S667" s="677">
        <v>0.5</v>
      </c>
      <c r="T667" s="742">
        <v>0.5</v>
      </c>
      <c r="U667" s="700">
        <v>0.33333333333333331</v>
      </c>
    </row>
    <row r="668" spans="1:21" ht="14.4" customHeight="1" x14ac:dyDescent="0.3">
      <c r="A668" s="660">
        <v>32</v>
      </c>
      <c r="B668" s="661" t="s">
        <v>587</v>
      </c>
      <c r="C668" s="661">
        <v>89301322</v>
      </c>
      <c r="D668" s="740" t="s">
        <v>6847</v>
      </c>
      <c r="E668" s="741" t="s">
        <v>4623</v>
      </c>
      <c r="F668" s="661" t="s">
        <v>4612</v>
      </c>
      <c r="G668" s="661" t="s">
        <v>4812</v>
      </c>
      <c r="H668" s="661" t="s">
        <v>588</v>
      </c>
      <c r="I668" s="661" t="s">
        <v>5137</v>
      </c>
      <c r="J668" s="661" t="s">
        <v>820</v>
      </c>
      <c r="K668" s="661" t="s">
        <v>4390</v>
      </c>
      <c r="L668" s="662">
        <v>115.3</v>
      </c>
      <c r="M668" s="662">
        <v>230.6</v>
      </c>
      <c r="N668" s="661">
        <v>2</v>
      </c>
      <c r="O668" s="742">
        <v>1.5</v>
      </c>
      <c r="P668" s="662">
        <v>230.6</v>
      </c>
      <c r="Q668" s="677">
        <v>1</v>
      </c>
      <c r="R668" s="661">
        <v>2</v>
      </c>
      <c r="S668" s="677">
        <v>1</v>
      </c>
      <c r="T668" s="742">
        <v>1.5</v>
      </c>
      <c r="U668" s="700">
        <v>1</v>
      </c>
    </row>
    <row r="669" spans="1:21" ht="14.4" customHeight="1" x14ac:dyDescent="0.3">
      <c r="A669" s="660">
        <v>32</v>
      </c>
      <c r="B669" s="661" t="s">
        <v>587</v>
      </c>
      <c r="C669" s="661">
        <v>89301322</v>
      </c>
      <c r="D669" s="740" t="s">
        <v>6847</v>
      </c>
      <c r="E669" s="741" t="s">
        <v>4623</v>
      </c>
      <c r="F669" s="661" t="s">
        <v>4612</v>
      </c>
      <c r="G669" s="661" t="s">
        <v>4873</v>
      </c>
      <c r="H669" s="661" t="s">
        <v>588</v>
      </c>
      <c r="I669" s="661" t="s">
        <v>5138</v>
      </c>
      <c r="J669" s="661" t="s">
        <v>1187</v>
      </c>
      <c r="K669" s="661" t="s">
        <v>5139</v>
      </c>
      <c r="L669" s="662">
        <v>0</v>
      </c>
      <c r="M669" s="662">
        <v>0</v>
      </c>
      <c r="N669" s="661">
        <v>1</v>
      </c>
      <c r="O669" s="742">
        <v>1</v>
      </c>
      <c r="P669" s="662">
        <v>0</v>
      </c>
      <c r="Q669" s="677"/>
      <c r="R669" s="661">
        <v>1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32</v>
      </c>
      <c r="B670" s="661" t="s">
        <v>587</v>
      </c>
      <c r="C670" s="661">
        <v>89301322</v>
      </c>
      <c r="D670" s="740" t="s">
        <v>6847</v>
      </c>
      <c r="E670" s="741" t="s">
        <v>4623</v>
      </c>
      <c r="F670" s="661" t="s">
        <v>4612</v>
      </c>
      <c r="G670" s="661" t="s">
        <v>5140</v>
      </c>
      <c r="H670" s="661" t="s">
        <v>588</v>
      </c>
      <c r="I670" s="661" t="s">
        <v>4060</v>
      </c>
      <c r="J670" s="661" t="s">
        <v>1670</v>
      </c>
      <c r="K670" s="661" t="s">
        <v>5141</v>
      </c>
      <c r="L670" s="662">
        <v>120.46</v>
      </c>
      <c r="M670" s="662">
        <v>120.46</v>
      </c>
      <c r="N670" s="661">
        <v>1</v>
      </c>
      <c r="O670" s="742">
        <v>1</v>
      </c>
      <c r="P670" s="662">
        <v>120.46</v>
      </c>
      <c r="Q670" s="677">
        <v>1</v>
      </c>
      <c r="R670" s="661">
        <v>1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32</v>
      </c>
      <c r="B671" s="661" t="s">
        <v>587</v>
      </c>
      <c r="C671" s="661">
        <v>89301322</v>
      </c>
      <c r="D671" s="740" t="s">
        <v>6847</v>
      </c>
      <c r="E671" s="741" t="s">
        <v>4623</v>
      </c>
      <c r="F671" s="661" t="s">
        <v>4612</v>
      </c>
      <c r="G671" s="661" t="s">
        <v>5142</v>
      </c>
      <c r="H671" s="661" t="s">
        <v>588</v>
      </c>
      <c r="I671" s="661" t="s">
        <v>5143</v>
      </c>
      <c r="J671" s="661" t="s">
        <v>5144</v>
      </c>
      <c r="K671" s="661" t="s">
        <v>4887</v>
      </c>
      <c r="L671" s="662">
        <v>154.86000000000001</v>
      </c>
      <c r="M671" s="662">
        <v>154.86000000000001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32</v>
      </c>
      <c r="B672" s="661" t="s">
        <v>587</v>
      </c>
      <c r="C672" s="661">
        <v>89301322</v>
      </c>
      <c r="D672" s="740" t="s">
        <v>6847</v>
      </c>
      <c r="E672" s="741" t="s">
        <v>4623</v>
      </c>
      <c r="F672" s="661" t="s">
        <v>4612</v>
      </c>
      <c r="G672" s="661" t="s">
        <v>4813</v>
      </c>
      <c r="H672" s="661" t="s">
        <v>588</v>
      </c>
      <c r="I672" s="661" t="s">
        <v>5043</v>
      </c>
      <c r="J672" s="661" t="s">
        <v>5044</v>
      </c>
      <c r="K672" s="661" t="s">
        <v>4878</v>
      </c>
      <c r="L672" s="662">
        <v>26.64</v>
      </c>
      <c r="M672" s="662">
        <v>79.92</v>
      </c>
      <c r="N672" s="661">
        <v>3</v>
      </c>
      <c r="O672" s="742">
        <v>3</v>
      </c>
      <c r="P672" s="662">
        <v>53.28</v>
      </c>
      <c r="Q672" s="677">
        <v>0.66666666666666663</v>
      </c>
      <c r="R672" s="661">
        <v>2</v>
      </c>
      <c r="S672" s="677">
        <v>0.66666666666666663</v>
      </c>
      <c r="T672" s="742">
        <v>2</v>
      </c>
      <c r="U672" s="700">
        <v>0.66666666666666663</v>
      </c>
    </row>
    <row r="673" spans="1:21" ht="14.4" customHeight="1" x14ac:dyDescent="0.3">
      <c r="A673" s="660">
        <v>32</v>
      </c>
      <c r="B673" s="661" t="s">
        <v>587</v>
      </c>
      <c r="C673" s="661">
        <v>89301322</v>
      </c>
      <c r="D673" s="740" t="s">
        <v>6847</v>
      </c>
      <c r="E673" s="741" t="s">
        <v>4623</v>
      </c>
      <c r="F673" s="661" t="s">
        <v>4612</v>
      </c>
      <c r="G673" s="661" t="s">
        <v>4813</v>
      </c>
      <c r="H673" s="661" t="s">
        <v>588</v>
      </c>
      <c r="I673" s="661" t="s">
        <v>5145</v>
      </c>
      <c r="J673" s="661" t="s">
        <v>5046</v>
      </c>
      <c r="K673" s="661" t="s">
        <v>4878</v>
      </c>
      <c r="L673" s="662">
        <v>0</v>
      </c>
      <c r="M673" s="662">
        <v>0</v>
      </c>
      <c r="N673" s="661">
        <v>1</v>
      </c>
      <c r="O673" s="742">
        <v>1</v>
      </c>
      <c r="P673" s="662">
        <v>0</v>
      </c>
      <c r="Q673" s="677"/>
      <c r="R673" s="661">
        <v>1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32</v>
      </c>
      <c r="B674" s="661" t="s">
        <v>587</v>
      </c>
      <c r="C674" s="661">
        <v>89301322</v>
      </c>
      <c r="D674" s="740" t="s">
        <v>6847</v>
      </c>
      <c r="E674" s="741" t="s">
        <v>4623</v>
      </c>
      <c r="F674" s="661" t="s">
        <v>4612</v>
      </c>
      <c r="G674" s="661" t="s">
        <v>4813</v>
      </c>
      <c r="H674" s="661" t="s">
        <v>588</v>
      </c>
      <c r="I674" s="661" t="s">
        <v>5045</v>
      </c>
      <c r="J674" s="661" t="s">
        <v>5046</v>
      </c>
      <c r="K674" s="661" t="s">
        <v>4815</v>
      </c>
      <c r="L674" s="662">
        <v>66.599999999999994</v>
      </c>
      <c r="M674" s="662">
        <v>199.79999999999998</v>
      </c>
      <c r="N674" s="661">
        <v>3</v>
      </c>
      <c r="O674" s="742">
        <v>2</v>
      </c>
      <c r="P674" s="662">
        <v>199.79999999999998</v>
      </c>
      <c r="Q674" s="677">
        <v>1</v>
      </c>
      <c r="R674" s="661">
        <v>3</v>
      </c>
      <c r="S674" s="677">
        <v>1</v>
      </c>
      <c r="T674" s="742">
        <v>2</v>
      </c>
      <c r="U674" s="700">
        <v>1</v>
      </c>
    </row>
    <row r="675" spans="1:21" ht="14.4" customHeight="1" x14ac:dyDescent="0.3">
      <c r="A675" s="660">
        <v>32</v>
      </c>
      <c r="B675" s="661" t="s">
        <v>587</v>
      </c>
      <c r="C675" s="661">
        <v>89301322</v>
      </c>
      <c r="D675" s="740" t="s">
        <v>6847</v>
      </c>
      <c r="E675" s="741" t="s">
        <v>4623</v>
      </c>
      <c r="F675" s="661" t="s">
        <v>4612</v>
      </c>
      <c r="G675" s="661" t="s">
        <v>4813</v>
      </c>
      <c r="H675" s="661" t="s">
        <v>588</v>
      </c>
      <c r="I675" s="661" t="s">
        <v>1175</v>
      </c>
      <c r="J675" s="661" t="s">
        <v>4814</v>
      </c>
      <c r="K675" s="661" t="s">
        <v>4815</v>
      </c>
      <c r="L675" s="662">
        <v>66.599999999999994</v>
      </c>
      <c r="M675" s="662">
        <v>333</v>
      </c>
      <c r="N675" s="661">
        <v>5</v>
      </c>
      <c r="O675" s="742">
        <v>2</v>
      </c>
      <c r="P675" s="662">
        <v>199.79999999999998</v>
      </c>
      <c r="Q675" s="677">
        <v>0.6</v>
      </c>
      <c r="R675" s="661">
        <v>3</v>
      </c>
      <c r="S675" s="677">
        <v>0.6</v>
      </c>
      <c r="T675" s="742">
        <v>1.5</v>
      </c>
      <c r="U675" s="700">
        <v>0.75</v>
      </c>
    </row>
    <row r="676" spans="1:21" ht="14.4" customHeight="1" x14ac:dyDescent="0.3">
      <c r="A676" s="660">
        <v>32</v>
      </c>
      <c r="B676" s="661" t="s">
        <v>587</v>
      </c>
      <c r="C676" s="661">
        <v>89301322</v>
      </c>
      <c r="D676" s="740" t="s">
        <v>6847</v>
      </c>
      <c r="E676" s="741" t="s">
        <v>4623</v>
      </c>
      <c r="F676" s="661" t="s">
        <v>4612</v>
      </c>
      <c r="G676" s="661" t="s">
        <v>4734</v>
      </c>
      <c r="H676" s="661" t="s">
        <v>2441</v>
      </c>
      <c r="I676" s="661" t="s">
        <v>4970</v>
      </c>
      <c r="J676" s="661" t="s">
        <v>4509</v>
      </c>
      <c r="K676" s="661" t="s">
        <v>4971</v>
      </c>
      <c r="L676" s="662">
        <v>887.05</v>
      </c>
      <c r="M676" s="662">
        <v>2661.1499999999996</v>
      </c>
      <c r="N676" s="661">
        <v>3</v>
      </c>
      <c r="O676" s="742">
        <v>1</v>
      </c>
      <c r="P676" s="662">
        <v>2661.1499999999996</v>
      </c>
      <c r="Q676" s="677">
        <v>1</v>
      </c>
      <c r="R676" s="661">
        <v>3</v>
      </c>
      <c r="S676" s="677">
        <v>1</v>
      </c>
      <c r="T676" s="742">
        <v>1</v>
      </c>
      <c r="U676" s="700">
        <v>1</v>
      </c>
    </row>
    <row r="677" spans="1:21" ht="14.4" customHeight="1" x14ac:dyDescent="0.3">
      <c r="A677" s="660">
        <v>32</v>
      </c>
      <c r="B677" s="661" t="s">
        <v>587</v>
      </c>
      <c r="C677" s="661">
        <v>89301322</v>
      </c>
      <c r="D677" s="740" t="s">
        <v>6847</v>
      </c>
      <c r="E677" s="741" t="s">
        <v>4623</v>
      </c>
      <c r="F677" s="661" t="s">
        <v>4612</v>
      </c>
      <c r="G677" s="661" t="s">
        <v>5146</v>
      </c>
      <c r="H677" s="661" t="s">
        <v>588</v>
      </c>
      <c r="I677" s="661" t="s">
        <v>5147</v>
      </c>
      <c r="J677" s="661" t="s">
        <v>5148</v>
      </c>
      <c r="K677" s="661" t="s">
        <v>5149</v>
      </c>
      <c r="L677" s="662">
        <v>111.31</v>
      </c>
      <c r="M677" s="662">
        <v>333.93</v>
      </c>
      <c r="N677" s="661">
        <v>3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32</v>
      </c>
      <c r="B678" s="661" t="s">
        <v>587</v>
      </c>
      <c r="C678" s="661">
        <v>89301322</v>
      </c>
      <c r="D678" s="740" t="s">
        <v>6847</v>
      </c>
      <c r="E678" s="741" t="s">
        <v>4623</v>
      </c>
      <c r="F678" s="661" t="s">
        <v>4612</v>
      </c>
      <c r="G678" s="661" t="s">
        <v>4742</v>
      </c>
      <c r="H678" s="661" t="s">
        <v>588</v>
      </c>
      <c r="I678" s="661" t="s">
        <v>1593</v>
      </c>
      <c r="J678" s="661" t="s">
        <v>4744</v>
      </c>
      <c r="K678" s="661" t="s">
        <v>5150</v>
      </c>
      <c r="L678" s="662">
        <v>147.12</v>
      </c>
      <c r="M678" s="662">
        <v>1176.96</v>
      </c>
      <c r="N678" s="661">
        <v>8</v>
      </c>
      <c r="O678" s="742">
        <v>2</v>
      </c>
      <c r="P678" s="662">
        <v>735.6</v>
      </c>
      <c r="Q678" s="677">
        <v>0.625</v>
      </c>
      <c r="R678" s="661">
        <v>5</v>
      </c>
      <c r="S678" s="677">
        <v>0.625</v>
      </c>
      <c r="T678" s="742">
        <v>1.5</v>
      </c>
      <c r="U678" s="700">
        <v>0.75</v>
      </c>
    </row>
    <row r="679" spans="1:21" ht="14.4" customHeight="1" x14ac:dyDescent="0.3">
      <c r="A679" s="660">
        <v>32</v>
      </c>
      <c r="B679" s="661" t="s">
        <v>587</v>
      </c>
      <c r="C679" s="661">
        <v>89301322</v>
      </c>
      <c r="D679" s="740" t="s">
        <v>6847</v>
      </c>
      <c r="E679" s="741" t="s">
        <v>4623</v>
      </c>
      <c r="F679" s="661" t="s">
        <v>4612</v>
      </c>
      <c r="G679" s="661" t="s">
        <v>4742</v>
      </c>
      <c r="H679" s="661" t="s">
        <v>588</v>
      </c>
      <c r="I679" s="661" t="s">
        <v>5151</v>
      </c>
      <c r="J679" s="661" t="s">
        <v>4744</v>
      </c>
      <c r="K679" s="661" t="s">
        <v>3408</v>
      </c>
      <c r="L679" s="662">
        <v>0</v>
      </c>
      <c r="M679" s="662">
        <v>0</v>
      </c>
      <c r="N679" s="661">
        <v>1</v>
      </c>
      <c r="O679" s="742">
        <v>0.5</v>
      </c>
      <c r="P679" s="662">
        <v>0</v>
      </c>
      <c r="Q679" s="677"/>
      <c r="R679" s="661">
        <v>1</v>
      </c>
      <c r="S679" s="677">
        <v>1</v>
      </c>
      <c r="T679" s="742">
        <v>0.5</v>
      </c>
      <c r="U679" s="700">
        <v>1</v>
      </c>
    </row>
    <row r="680" spans="1:21" ht="14.4" customHeight="1" x14ac:dyDescent="0.3">
      <c r="A680" s="660">
        <v>32</v>
      </c>
      <c r="B680" s="661" t="s">
        <v>587</v>
      </c>
      <c r="C680" s="661">
        <v>89301322</v>
      </c>
      <c r="D680" s="740" t="s">
        <v>6847</v>
      </c>
      <c r="E680" s="741" t="s">
        <v>4623</v>
      </c>
      <c r="F680" s="661" t="s">
        <v>4612</v>
      </c>
      <c r="G680" s="661" t="s">
        <v>4927</v>
      </c>
      <c r="H680" s="661" t="s">
        <v>588</v>
      </c>
      <c r="I680" s="661" t="s">
        <v>1366</v>
      </c>
      <c r="J680" s="661" t="s">
        <v>1367</v>
      </c>
      <c r="K680" s="661" t="s">
        <v>4928</v>
      </c>
      <c r="L680" s="662">
        <v>439.17</v>
      </c>
      <c r="M680" s="662">
        <v>2635.02</v>
      </c>
      <c r="N680" s="661">
        <v>6</v>
      </c>
      <c r="O680" s="742">
        <v>5.5</v>
      </c>
      <c r="P680" s="662">
        <v>1756.68</v>
      </c>
      <c r="Q680" s="677">
        <v>0.66666666666666674</v>
      </c>
      <c r="R680" s="661">
        <v>4</v>
      </c>
      <c r="S680" s="677">
        <v>0.66666666666666663</v>
      </c>
      <c r="T680" s="742">
        <v>4</v>
      </c>
      <c r="U680" s="700">
        <v>0.72727272727272729</v>
      </c>
    </row>
    <row r="681" spans="1:21" ht="14.4" customHeight="1" x14ac:dyDescent="0.3">
      <c r="A681" s="660">
        <v>32</v>
      </c>
      <c r="B681" s="661" t="s">
        <v>587</v>
      </c>
      <c r="C681" s="661">
        <v>89301322</v>
      </c>
      <c r="D681" s="740" t="s">
        <v>6847</v>
      </c>
      <c r="E681" s="741" t="s">
        <v>4623</v>
      </c>
      <c r="F681" s="661" t="s">
        <v>4612</v>
      </c>
      <c r="G681" s="661" t="s">
        <v>4676</v>
      </c>
      <c r="H681" s="661" t="s">
        <v>588</v>
      </c>
      <c r="I681" s="661" t="s">
        <v>847</v>
      </c>
      <c r="J681" s="661" t="s">
        <v>848</v>
      </c>
      <c r="K681" s="661" t="s">
        <v>4677</v>
      </c>
      <c r="L681" s="662">
        <v>40.36</v>
      </c>
      <c r="M681" s="662">
        <v>161.44</v>
      </c>
      <c r="N681" s="661">
        <v>4</v>
      </c>
      <c r="O681" s="742">
        <v>2</v>
      </c>
      <c r="P681" s="662">
        <v>161.44</v>
      </c>
      <c r="Q681" s="677">
        <v>1</v>
      </c>
      <c r="R681" s="661">
        <v>4</v>
      </c>
      <c r="S681" s="677">
        <v>1</v>
      </c>
      <c r="T681" s="742">
        <v>2</v>
      </c>
      <c r="U681" s="700">
        <v>1</v>
      </c>
    </row>
    <row r="682" spans="1:21" ht="14.4" customHeight="1" x14ac:dyDescent="0.3">
      <c r="A682" s="660">
        <v>32</v>
      </c>
      <c r="B682" s="661" t="s">
        <v>587</v>
      </c>
      <c r="C682" s="661">
        <v>89301322</v>
      </c>
      <c r="D682" s="740" t="s">
        <v>6847</v>
      </c>
      <c r="E682" s="741" t="s">
        <v>4623</v>
      </c>
      <c r="F682" s="661" t="s">
        <v>4612</v>
      </c>
      <c r="G682" s="661" t="s">
        <v>5152</v>
      </c>
      <c r="H682" s="661" t="s">
        <v>588</v>
      </c>
      <c r="I682" s="661" t="s">
        <v>5153</v>
      </c>
      <c r="J682" s="661" t="s">
        <v>5154</v>
      </c>
      <c r="K682" s="661" t="s">
        <v>5155</v>
      </c>
      <c r="L682" s="662">
        <v>166.97</v>
      </c>
      <c r="M682" s="662">
        <v>166.97</v>
      </c>
      <c r="N682" s="661">
        <v>1</v>
      </c>
      <c r="O682" s="742">
        <v>1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32</v>
      </c>
      <c r="B683" s="661" t="s">
        <v>587</v>
      </c>
      <c r="C683" s="661">
        <v>89301322</v>
      </c>
      <c r="D683" s="740" t="s">
        <v>6847</v>
      </c>
      <c r="E683" s="741" t="s">
        <v>4623</v>
      </c>
      <c r="F683" s="661" t="s">
        <v>4612</v>
      </c>
      <c r="G683" s="661" t="s">
        <v>5049</v>
      </c>
      <c r="H683" s="661" t="s">
        <v>588</v>
      </c>
      <c r="I683" s="661" t="s">
        <v>1405</v>
      </c>
      <c r="J683" s="661" t="s">
        <v>1406</v>
      </c>
      <c r="K683" s="661" t="s">
        <v>5050</v>
      </c>
      <c r="L683" s="662">
        <v>63.67</v>
      </c>
      <c r="M683" s="662">
        <v>127.34</v>
      </c>
      <c r="N683" s="661">
        <v>2</v>
      </c>
      <c r="O683" s="742">
        <v>1</v>
      </c>
      <c r="P683" s="662">
        <v>127.34</v>
      </c>
      <c r="Q683" s="677">
        <v>1</v>
      </c>
      <c r="R683" s="661">
        <v>2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32</v>
      </c>
      <c r="B684" s="661" t="s">
        <v>587</v>
      </c>
      <c r="C684" s="661">
        <v>89301322</v>
      </c>
      <c r="D684" s="740" t="s">
        <v>6847</v>
      </c>
      <c r="E684" s="741" t="s">
        <v>4623</v>
      </c>
      <c r="F684" s="661" t="s">
        <v>4612</v>
      </c>
      <c r="G684" s="661" t="s">
        <v>5156</v>
      </c>
      <c r="H684" s="661" t="s">
        <v>2441</v>
      </c>
      <c r="I684" s="661" t="s">
        <v>5157</v>
      </c>
      <c r="J684" s="661" t="s">
        <v>5158</v>
      </c>
      <c r="K684" s="661" t="s">
        <v>5159</v>
      </c>
      <c r="L684" s="662">
        <v>2279.02</v>
      </c>
      <c r="M684" s="662">
        <v>13674.119999999999</v>
      </c>
      <c r="N684" s="661">
        <v>6</v>
      </c>
      <c r="O684" s="742">
        <v>2</v>
      </c>
      <c r="P684" s="662">
        <v>13674.119999999999</v>
      </c>
      <c r="Q684" s="677">
        <v>1</v>
      </c>
      <c r="R684" s="661">
        <v>6</v>
      </c>
      <c r="S684" s="677">
        <v>1</v>
      </c>
      <c r="T684" s="742">
        <v>2</v>
      </c>
      <c r="U684" s="700">
        <v>1</v>
      </c>
    </row>
    <row r="685" spans="1:21" ht="14.4" customHeight="1" x14ac:dyDescent="0.3">
      <c r="A685" s="660">
        <v>32</v>
      </c>
      <c r="B685" s="661" t="s">
        <v>587</v>
      </c>
      <c r="C685" s="661">
        <v>89301322</v>
      </c>
      <c r="D685" s="740" t="s">
        <v>6847</v>
      </c>
      <c r="E685" s="741" t="s">
        <v>4623</v>
      </c>
      <c r="F685" s="661" t="s">
        <v>4612</v>
      </c>
      <c r="G685" s="661" t="s">
        <v>5160</v>
      </c>
      <c r="H685" s="661" t="s">
        <v>588</v>
      </c>
      <c r="I685" s="661" t="s">
        <v>839</v>
      </c>
      <c r="J685" s="661" t="s">
        <v>840</v>
      </c>
      <c r="K685" s="661" t="s">
        <v>841</v>
      </c>
      <c r="L685" s="662">
        <v>55.38</v>
      </c>
      <c r="M685" s="662">
        <v>55.38</v>
      </c>
      <c r="N685" s="661">
        <v>1</v>
      </c>
      <c r="O685" s="742">
        <v>1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32</v>
      </c>
      <c r="B686" s="661" t="s">
        <v>587</v>
      </c>
      <c r="C686" s="661">
        <v>89301322</v>
      </c>
      <c r="D686" s="740" t="s">
        <v>6847</v>
      </c>
      <c r="E686" s="741" t="s">
        <v>4623</v>
      </c>
      <c r="F686" s="661" t="s">
        <v>4612</v>
      </c>
      <c r="G686" s="661" t="s">
        <v>4755</v>
      </c>
      <c r="H686" s="661" t="s">
        <v>2441</v>
      </c>
      <c r="I686" s="661" t="s">
        <v>3049</v>
      </c>
      <c r="J686" s="661" t="s">
        <v>3050</v>
      </c>
      <c r="K686" s="661" t="s">
        <v>4458</v>
      </c>
      <c r="L686" s="662">
        <v>116.8</v>
      </c>
      <c r="M686" s="662">
        <v>116.8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32</v>
      </c>
      <c r="B687" s="661" t="s">
        <v>587</v>
      </c>
      <c r="C687" s="661">
        <v>89301322</v>
      </c>
      <c r="D687" s="740" t="s">
        <v>6847</v>
      </c>
      <c r="E687" s="741" t="s">
        <v>4623</v>
      </c>
      <c r="F687" s="661" t="s">
        <v>4612</v>
      </c>
      <c r="G687" s="661" t="s">
        <v>5161</v>
      </c>
      <c r="H687" s="661" t="s">
        <v>588</v>
      </c>
      <c r="I687" s="661" t="s">
        <v>3101</v>
      </c>
      <c r="J687" s="661" t="s">
        <v>3102</v>
      </c>
      <c r="K687" s="661" t="s">
        <v>4969</v>
      </c>
      <c r="L687" s="662">
        <v>0</v>
      </c>
      <c r="M687" s="662">
        <v>0</v>
      </c>
      <c r="N687" s="661">
        <v>1</v>
      </c>
      <c r="O687" s="742">
        <v>1</v>
      </c>
      <c r="P687" s="662">
        <v>0</v>
      </c>
      <c r="Q687" s="677"/>
      <c r="R687" s="661">
        <v>1</v>
      </c>
      <c r="S687" s="677">
        <v>1</v>
      </c>
      <c r="T687" s="742">
        <v>1</v>
      </c>
      <c r="U687" s="700">
        <v>1</v>
      </c>
    </row>
    <row r="688" spans="1:21" ht="14.4" customHeight="1" x14ac:dyDescent="0.3">
      <c r="A688" s="660">
        <v>32</v>
      </c>
      <c r="B688" s="661" t="s">
        <v>587</v>
      </c>
      <c r="C688" s="661">
        <v>89301322</v>
      </c>
      <c r="D688" s="740" t="s">
        <v>6847</v>
      </c>
      <c r="E688" s="741" t="s">
        <v>4623</v>
      </c>
      <c r="F688" s="661" t="s">
        <v>4612</v>
      </c>
      <c r="G688" s="661" t="s">
        <v>5162</v>
      </c>
      <c r="H688" s="661" t="s">
        <v>588</v>
      </c>
      <c r="I688" s="661" t="s">
        <v>1920</v>
      </c>
      <c r="J688" s="661" t="s">
        <v>1921</v>
      </c>
      <c r="K688" s="661" t="s">
        <v>5163</v>
      </c>
      <c r="L688" s="662">
        <v>0</v>
      </c>
      <c r="M688" s="662">
        <v>0</v>
      </c>
      <c r="N688" s="661">
        <v>5</v>
      </c>
      <c r="O688" s="742">
        <v>2</v>
      </c>
      <c r="P688" s="662"/>
      <c r="Q688" s="677"/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32</v>
      </c>
      <c r="B689" s="661" t="s">
        <v>587</v>
      </c>
      <c r="C689" s="661">
        <v>89301322</v>
      </c>
      <c r="D689" s="740" t="s">
        <v>6847</v>
      </c>
      <c r="E689" s="741" t="s">
        <v>4623</v>
      </c>
      <c r="F689" s="661" t="s">
        <v>4612</v>
      </c>
      <c r="G689" s="661" t="s">
        <v>5001</v>
      </c>
      <c r="H689" s="661" t="s">
        <v>588</v>
      </c>
      <c r="I689" s="661" t="s">
        <v>704</v>
      </c>
      <c r="J689" s="661" t="s">
        <v>5002</v>
      </c>
      <c r="K689" s="661" t="s">
        <v>5003</v>
      </c>
      <c r="L689" s="662">
        <v>41.83</v>
      </c>
      <c r="M689" s="662">
        <v>83.66</v>
      </c>
      <c r="N689" s="661">
        <v>2</v>
      </c>
      <c r="O689" s="742">
        <v>2</v>
      </c>
      <c r="P689" s="662">
        <v>41.83</v>
      </c>
      <c r="Q689" s="677">
        <v>0.5</v>
      </c>
      <c r="R689" s="661">
        <v>1</v>
      </c>
      <c r="S689" s="677">
        <v>0.5</v>
      </c>
      <c r="T689" s="742">
        <v>1</v>
      </c>
      <c r="U689" s="700">
        <v>0.5</v>
      </c>
    </row>
    <row r="690" spans="1:21" ht="14.4" customHeight="1" x14ac:dyDescent="0.3">
      <c r="A690" s="660">
        <v>32</v>
      </c>
      <c r="B690" s="661" t="s">
        <v>587</v>
      </c>
      <c r="C690" s="661">
        <v>89301322</v>
      </c>
      <c r="D690" s="740" t="s">
        <v>6847</v>
      </c>
      <c r="E690" s="741" t="s">
        <v>4623</v>
      </c>
      <c r="F690" s="661" t="s">
        <v>4612</v>
      </c>
      <c r="G690" s="661" t="s">
        <v>4682</v>
      </c>
      <c r="H690" s="661" t="s">
        <v>588</v>
      </c>
      <c r="I690" s="661" t="s">
        <v>1279</v>
      </c>
      <c r="J690" s="661" t="s">
        <v>1280</v>
      </c>
      <c r="K690" s="661" t="s">
        <v>1281</v>
      </c>
      <c r="L690" s="662">
        <v>61.29</v>
      </c>
      <c r="M690" s="662">
        <v>61.29</v>
      </c>
      <c r="N690" s="661">
        <v>1</v>
      </c>
      <c r="O690" s="742">
        <v>1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32</v>
      </c>
      <c r="B691" s="661" t="s">
        <v>587</v>
      </c>
      <c r="C691" s="661">
        <v>89301322</v>
      </c>
      <c r="D691" s="740" t="s">
        <v>6847</v>
      </c>
      <c r="E691" s="741" t="s">
        <v>4623</v>
      </c>
      <c r="F691" s="661" t="s">
        <v>4612</v>
      </c>
      <c r="G691" s="661" t="s">
        <v>4682</v>
      </c>
      <c r="H691" s="661" t="s">
        <v>588</v>
      </c>
      <c r="I691" s="661" t="s">
        <v>4683</v>
      </c>
      <c r="J691" s="661" t="s">
        <v>4684</v>
      </c>
      <c r="K691" s="661" t="s">
        <v>4685</v>
      </c>
      <c r="L691" s="662">
        <v>34.31</v>
      </c>
      <c r="M691" s="662">
        <v>68.62</v>
      </c>
      <c r="N691" s="661">
        <v>2</v>
      </c>
      <c r="O691" s="742">
        <v>1.5</v>
      </c>
      <c r="P691" s="662">
        <v>68.62</v>
      </c>
      <c r="Q691" s="677">
        <v>1</v>
      </c>
      <c r="R691" s="661">
        <v>2</v>
      </c>
      <c r="S691" s="677">
        <v>1</v>
      </c>
      <c r="T691" s="742">
        <v>1.5</v>
      </c>
      <c r="U691" s="700">
        <v>1</v>
      </c>
    </row>
    <row r="692" spans="1:21" ht="14.4" customHeight="1" x14ac:dyDescent="0.3">
      <c r="A692" s="660">
        <v>32</v>
      </c>
      <c r="B692" s="661" t="s">
        <v>587</v>
      </c>
      <c r="C692" s="661">
        <v>89301322</v>
      </c>
      <c r="D692" s="740" t="s">
        <v>6847</v>
      </c>
      <c r="E692" s="741" t="s">
        <v>4623</v>
      </c>
      <c r="F692" s="661" t="s">
        <v>4612</v>
      </c>
      <c r="G692" s="661" t="s">
        <v>4682</v>
      </c>
      <c r="H692" s="661" t="s">
        <v>588</v>
      </c>
      <c r="I692" s="661" t="s">
        <v>4683</v>
      </c>
      <c r="J692" s="661" t="s">
        <v>4684</v>
      </c>
      <c r="K692" s="661" t="s">
        <v>4685</v>
      </c>
      <c r="L692" s="662">
        <v>30.88</v>
      </c>
      <c r="M692" s="662">
        <v>61.76</v>
      </c>
      <c r="N692" s="661">
        <v>2</v>
      </c>
      <c r="O692" s="742">
        <v>1</v>
      </c>
      <c r="P692" s="662">
        <v>61.76</v>
      </c>
      <c r="Q692" s="677">
        <v>1</v>
      </c>
      <c r="R692" s="661">
        <v>2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32</v>
      </c>
      <c r="B693" s="661" t="s">
        <v>587</v>
      </c>
      <c r="C693" s="661">
        <v>89301322</v>
      </c>
      <c r="D693" s="740" t="s">
        <v>6847</v>
      </c>
      <c r="E693" s="741" t="s">
        <v>4623</v>
      </c>
      <c r="F693" s="661" t="s">
        <v>4612</v>
      </c>
      <c r="G693" s="661" t="s">
        <v>5164</v>
      </c>
      <c r="H693" s="661" t="s">
        <v>588</v>
      </c>
      <c r="I693" s="661" t="s">
        <v>2416</v>
      </c>
      <c r="J693" s="661" t="s">
        <v>2417</v>
      </c>
      <c r="K693" s="661" t="s">
        <v>4235</v>
      </c>
      <c r="L693" s="662">
        <v>4002.14</v>
      </c>
      <c r="M693" s="662">
        <v>40021.4</v>
      </c>
      <c r="N693" s="661">
        <v>10</v>
      </c>
      <c r="O693" s="742">
        <v>7.5</v>
      </c>
      <c r="P693" s="662">
        <v>12006.42</v>
      </c>
      <c r="Q693" s="677">
        <v>0.3</v>
      </c>
      <c r="R693" s="661">
        <v>3</v>
      </c>
      <c r="S693" s="677">
        <v>0.3</v>
      </c>
      <c r="T693" s="742">
        <v>2.5</v>
      </c>
      <c r="U693" s="700">
        <v>0.33333333333333331</v>
      </c>
    </row>
    <row r="694" spans="1:21" ht="14.4" customHeight="1" x14ac:dyDescent="0.3">
      <c r="A694" s="660">
        <v>32</v>
      </c>
      <c r="B694" s="661" t="s">
        <v>587</v>
      </c>
      <c r="C694" s="661">
        <v>89301322</v>
      </c>
      <c r="D694" s="740" t="s">
        <v>6847</v>
      </c>
      <c r="E694" s="741" t="s">
        <v>4623</v>
      </c>
      <c r="F694" s="661" t="s">
        <v>4612</v>
      </c>
      <c r="G694" s="661" t="s">
        <v>4686</v>
      </c>
      <c r="H694" s="661" t="s">
        <v>588</v>
      </c>
      <c r="I694" s="661" t="s">
        <v>2223</v>
      </c>
      <c r="J694" s="661" t="s">
        <v>4688</v>
      </c>
      <c r="K694" s="661" t="s">
        <v>4689</v>
      </c>
      <c r="L694" s="662">
        <v>6196.71</v>
      </c>
      <c r="M694" s="662">
        <v>12393.42</v>
      </c>
      <c r="N694" s="661">
        <v>2</v>
      </c>
      <c r="O694" s="742">
        <v>2</v>
      </c>
      <c r="P694" s="662">
        <v>12393.42</v>
      </c>
      <c r="Q694" s="677">
        <v>1</v>
      </c>
      <c r="R694" s="661">
        <v>2</v>
      </c>
      <c r="S694" s="677">
        <v>1</v>
      </c>
      <c r="T694" s="742">
        <v>2</v>
      </c>
      <c r="U694" s="700">
        <v>1</v>
      </c>
    </row>
    <row r="695" spans="1:21" ht="14.4" customHeight="1" x14ac:dyDescent="0.3">
      <c r="A695" s="660">
        <v>32</v>
      </c>
      <c r="B695" s="661" t="s">
        <v>587</v>
      </c>
      <c r="C695" s="661">
        <v>89301322</v>
      </c>
      <c r="D695" s="740" t="s">
        <v>6847</v>
      </c>
      <c r="E695" s="741" t="s">
        <v>4623</v>
      </c>
      <c r="F695" s="661" t="s">
        <v>4612</v>
      </c>
      <c r="G695" s="661" t="s">
        <v>4686</v>
      </c>
      <c r="H695" s="661" t="s">
        <v>588</v>
      </c>
      <c r="I695" s="661" t="s">
        <v>4929</v>
      </c>
      <c r="J695" s="661" t="s">
        <v>4688</v>
      </c>
      <c r="K695" s="661" t="s">
        <v>4689</v>
      </c>
      <c r="L695" s="662">
        <v>6196.71</v>
      </c>
      <c r="M695" s="662">
        <v>24786.84</v>
      </c>
      <c r="N695" s="661">
        <v>4</v>
      </c>
      <c r="O695" s="742">
        <v>3</v>
      </c>
      <c r="P695" s="662">
        <v>18590.13</v>
      </c>
      <c r="Q695" s="677">
        <v>0.75</v>
      </c>
      <c r="R695" s="661">
        <v>3</v>
      </c>
      <c r="S695" s="677">
        <v>0.75</v>
      </c>
      <c r="T695" s="742">
        <v>2</v>
      </c>
      <c r="U695" s="700">
        <v>0.66666666666666663</v>
      </c>
    </row>
    <row r="696" spans="1:21" ht="14.4" customHeight="1" x14ac:dyDescent="0.3">
      <c r="A696" s="660">
        <v>32</v>
      </c>
      <c r="B696" s="661" t="s">
        <v>587</v>
      </c>
      <c r="C696" s="661">
        <v>89301322</v>
      </c>
      <c r="D696" s="740" t="s">
        <v>6847</v>
      </c>
      <c r="E696" s="741" t="s">
        <v>4623</v>
      </c>
      <c r="F696" s="661" t="s">
        <v>4612</v>
      </c>
      <c r="G696" s="661" t="s">
        <v>4686</v>
      </c>
      <c r="H696" s="661" t="s">
        <v>588</v>
      </c>
      <c r="I696" s="661" t="s">
        <v>4687</v>
      </c>
      <c r="J696" s="661" t="s">
        <v>4688</v>
      </c>
      <c r="K696" s="661" t="s">
        <v>4689</v>
      </c>
      <c r="L696" s="662">
        <v>6196.71</v>
      </c>
      <c r="M696" s="662">
        <v>235474.98</v>
      </c>
      <c r="N696" s="661">
        <v>38</v>
      </c>
      <c r="O696" s="742">
        <v>25.5</v>
      </c>
      <c r="P696" s="662">
        <v>173507.88</v>
      </c>
      <c r="Q696" s="677">
        <v>0.73684210526315785</v>
      </c>
      <c r="R696" s="661">
        <v>28</v>
      </c>
      <c r="S696" s="677">
        <v>0.73684210526315785</v>
      </c>
      <c r="T696" s="742">
        <v>17.5</v>
      </c>
      <c r="U696" s="700">
        <v>0.68627450980392157</v>
      </c>
    </row>
    <row r="697" spans="1:21" ht="14.4" customHeight="1" x14ac:dyDescent="0.3">
      <c r="A697" s="660">
        <v>32</v>
      </c>
      <c r="B697" s="661" t="s">
        <v>587</v>
      </c>
      <c r="C697" s="661">
        <v>89301322</v>
      </c>
      <c r="D697" s="740" t="s">
        <v>6847</v>
      </c>
      <c r="E697" s="741" t="s">
        <v>4623</v>
      </c>
      <c r="F697" s="661" t="s">
        <v>4612</v>
      </c>
      <c r="G697" s="661" t="s">
        <v>4686</v>
      </c>
      <c r="H697" s="661" t="s">
        <v>588</v>
      </c>
      <c r="I697" s="661" t="s">
        <v>5165</v>
      </c>
      <c r="J697" s="661" t="s">
        <v>4688</v>
      </c>
      <c r="K697" s="661" t="s">
        <v>4689</v>
      </c>
      <c r="L697" s="662">
        <v>6196.71</v>
      </c>
      <c r="M697" s="662">
        <v>6196.71</v>
      </c>
      <c r="N697" s="661">
        <v>1</v>
      </c>
      <c r="O697" s="742">
        <v>0.5</v>
      </c>
      <c r="P697" s="662">
        <v>6196.71</v>
      </c>
      <c r="Q697" s="677">
        <v>1</v>
      </c>
      <c r="R697" s="661">
        <v>1</v>
      </c>
      <c r="S697" s="677">
        <v>1</v>
      </c>
      <c r="T697" s="742">
        <v>0.5</v>
      </c>
      <c r="U697" s="700">
        <v>1</v>
      </c>
    </row>
    <row r="698" spans="1:21" ht="14.4" customHeight="1" x14ac:dyDescent="0.3">
      <c r="A698" s="660">
        <v>32</v>
      </c>
      <c r="B698" s="661" t="s">
        <v>587</v>
      </c>
      <c r="C698" s="661">
        <v>89301322</v>
      </c>
      <c r="D698" s="740" t="s">
        <v>6847</v>
      </c>
      <c r="E698" s="741" t="s">
        <v>4623</v>
      </c>
      <c r="F698" s="661" t="s">
        <v>4612</v>
      </c>
      <c r="G698" s="661" t="s">
        <v>4764</v>
      </c>
      <c r="H698" s="661" t="s">
        <v>588</v>
      </c>
      <c r="I698" s="661" t="s">
        <v>1043</v>
      </c>
      <c r="J698" s="661" t="s">
        <v>4765</v>
      </c>
      <c r="K698" s="661" t="s">
        <v>4766</v>
      </c>
      <c r="L698" s="662">
        <v>91.14</v>
      </c>
      <c r="M698" s="662">
        <v>364.56</v>
      </c>
      <c r="N698" s="661">
        <v>4</v>
      </c>
      <c r="O698" s="742">
        <v>1</v>
      </c>
      <c r="P698" s="662">
        <v>182.28</v>
      </c>
      <c r="Q698" s="677">
        <v>0.5</v>
      </c>
      <c r="R698" s="661">
        <v>2</v>
      </c>
      <c r="S698" s="677">
        <v>0.5</v>
      </c>
      <c r="T698" s="742">
        <v>0.5</v>
      </c>
      <c r="U698" s="700">
        <v>0.5</v>
      </c>
    </row>
    <row r="699" spans="1:21" ht="14.4" customHeight="1" x14ac:dyDescent="0.3">
      <c r="A699" s="660">
        <v>32</v>
      </c>
      <c r="B699" s="661" t="s">
        <v>587</v>
      </c>
      <c r="C699" s="661">
        <v>89301322</v>
      </c>
      <c r="D699" s="740" t="s">
        <v>6847</v>
      </c>
      <c r="E699" s="741" t="s">
        <v>4623</v>
      </c>
      <c r="F699" s="661" t="s">
        <v>4612</v>
      </c>
      <c r="G699" s="661" t="s">
        <v>4767</v>
      </c>
      <c r="H699" s="661" t="s">
        <v>588</v>
      </c>
      <c r="I699" s="661" t="s">
        <v>5166</v>
      </c>
      <c r="J699" s="661" t="s">
        <v>5105</v>
      </c>
      <c r="K699" s="661" t="s">
        <v>5167</v>
      </c>
      <c r="L699" s="662">
        <v>97.18</v>
      </c>
      <c r="M699" s="662">
        <v>97.18</v>
      </c>
      <c r="N699" s="661">
        <v>1</v>
      </c>
      <c r="O699" s="742">
        <v>1</v>
      </c>
      <c r="P699" s="662">
        <v>97.18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32</v>
      </c>
      <c r="B700" s="661" t="s">
        <v>587</v>
      </c>
      <c r="C700" s="661">
        <v>89301322</v>
      </c>
      <c r="D700" s="740" t="s">
        <v>6847</v>
      </c>
      <c r="E700" s="741" t="s">
        <v>4623</v>
      </c>
      <c r="F700" s="661" t="s">
        <v>4612</v>
      </c>
      <c r="G700" s="661" t="s">
        <v>4767</v>
      </c>
      <c r="H700" s="661" t="s">
        <v>588</v>
      </c>
      <c r="I700" s="661" t="s">
        <v>1380</v>
      </c>
      <c r="J700" s="661" t="s">
        <v>5168</v>
      </c>
      <c r="K700" s="661" t="s">
        <v>5169</v>
      </c>
      <c r="L700" s="662">
        <v>50.57</v>
      </c>
      <c r="M700" s="662">
        <v>50.57</v>
      </c>
      <c r="N700" s="661">
        <v>1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32</v>
      </c>
      <c r="B701" s="661" t="s">
        <v>587</v>
      </c>
      <c r="C701" s="661">
        <v>89301322</v>
      </c>
      <c r="D701" s="740" t="s">
        <v>6847</v>
      </c>
      <c r="E701" s="741" t="s">
        <v>4623</v>
      </c>
      <c r="F701" s="661" t="s">
        <v>4612</v>
      </c>
      <c r="G701" s="661" t="s">
        <v>4973</v>
      </c>
      <c r="H701" s="661" t="s">
        <v>588</v>
      </c>
      <c r="I701" s="661" t="s">
        <v>1119</v>
      </c>
      <c r="J701" s="661" t="s">
        <v>793</v>
      </c>
      <c r="K701" s="661" t="s">
        <v>1120</v>
      </c>
      <c r="L701" s="662">
        <v>0</v>
      </c>
      <c r="M701" s="662">
        <v>0</v>
      </c>
      <c r="N701" s="661">
        <v>2</v>
      </c>
      <c r="O701" s="742">
        <v>1.5</v>
      </c>
      <c r="P701" s="662">
        <v>0</v>
      </c>
      <c r="Q701" s="677"/>
      <c r="R701" s="661">
        <v>2</v>
      </c>
      <c r="S701" s="677">
        <v>1</v>
      </c>
      <c r="T701" s="742">
        <v>1.5</v>
      </c>
      <c r="U701" s="700">
        <v>1</v>
      </c>
    </row>
    <row r="702" spans="1:21" ht="14.4" customHeight="1" x14ac:dyDescent="0.3">
      <c r="A702" s="660">
        <v>32</v>
      </c>
      <c r="B702" s="661" t="s">
        <v>587</v>
      </c>
      <c r="C702" s="661">
        <v>89301322</v>
      </c>
      <c r="D702" s="740" t="s">
        <v>6847</v>
      </c>
      <c r="E702" s="741" t="s">
        <v>4623</v>
      </c>
      <c r="F702" s="661" t="s">
        <v>4612</v>
      </c>
      <c r="G702" s="661" t="s">
        <v>4973</v>
      </c>
      <c r="H702" s="661" t="s">
        <v>588</v>
      </c>
      <c r="I702" s="661" t="s">
        <v>5170</v>
      </c>
      <c r="J702" s="661" t="s">
        <v>5171</v>
      </c>
      <c r="K702" s="661" t="s">
        <v>1120</v>
      </c>
      <c r="L702" s="662">
        <v>0</v>
      </c>
      <c r="M702" s="662">
        <v>0</v>
      </c>
      <c r="N702" s="661">
        <v>1</v>
      </c>
      <c r="O702" s="742">
        <v>0.5</v>
      </c>
      <c r="P702" s="662"/>
      <c r="Q702" s="677"/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32</v>
      </c>
      <c r="B703" s="661" t="s">
        <v>587</v>
      </c>
      <c r="C703" s="661">
        <v>89301322</v>
      </c>
      <c r="D703" s="740" t="s">
        <v>6847</v>
      </c>
      <c r="E703" s="741" t="s">
        <v>4623</v>
      </c>
      <c r="F703" s="661" t="s">
        <v>4612</v>
      </c>
      <c r="G703" s="661" t="s">
        <v>4690</v>
      </c>
      <c r="H703" s="661" t="s">
        <v>588</v>
      </c>
      <c r="I703" s="661" t="s">
        <v>4773</v>
      </c>
      <c r="J703" s="661" t="s">
        <v>4691</v>
      </c>
      <c r="K703" s="661" t="s">
        <v>4774</v>
      </c>
      <c r="L703" s="662">
        <v>0</v>
      </c>
      <c r="M703" s="662">
        <v>0</v>
      </c>
      <c r="N703" s="661">
        <v>2</v>
      </c>
      <c r="O703" s="742">
        <v>1.5</v>
      </c>
      <c r="P703" s="662">
        <v>0</v>
      </c>
      <c r="Q703" s="677"/>
      <c r="R703" s="661">
        <v>1</v>
      </c>
      <c r="S703" s="677">
        <v>0.5</v>
      </c>
      <c r="T703" s="742">
        <v>1</v>
      </c>
      <c r="U703" s="700">
        <v>0.66666666666666663</v>
      </c>
    </row>
    <row r="704" spans="1:21" ht="14.4" customHeight="1" x14ac:dyDescent="0.3">
      <c r="A704" s="660">
        <v>32</v>
      </c>
      <c r="B704" s="661" t="s">
        <v>587</v>
      </c>
      <c r="C704" s="661">
        <v>89301322</v>
      </c>
      <c r="D704" s="740" t="s">
        <v>6847</v>
      </c>
      <c r="E704" s="741" t="s">
        <v>4623</v>
      </c>
      <c r="F704" s="661" t="s">
        <v>4612</v>
      </c>
      <c r="G704" s="661" t="s">
        <v>4690</v>
      </c>
      <c r="H704" s="661" t="s">
        <v>588</v>
      </c>
      <c r="I704" s="661" t="s">
        <v>1156</v>
      </c>
      <c r="J704" s="661" t="s">
        <v>1157</v>
      </c>
      <c r="K704" s="661" t="s">
        <v>4822</v>
      </c>
      <c r="L704" s="662">
        <v>0</v>
      </c>
      <c r="M704" s="662">
        <v>0</v>
      </c>
      <c r="N704" s="661">
        <v>5</v>
      </c>
      <c r="O704" s="742">
        <v>3</v>
      </c>
      <c r="P704" s="662">
        <v>0</v>
      </c>
      <c r="Q704" s="677"/>
      <c r="R704" s="661">
        <v>3</v>
      </c>
      <c r="S704" s="677">
        <v>0.6</v>
      </c>
      <c r="T704" s="742">
        <v>2.5</v>
      </c>
      <c r="U704" s="700">
        <v>0.83333333333333337</v>
      </c>
    </row>
    <row r="705" spans="1:21" ht="14.4" customHeight="1" x14ac:dyDescent="0.3">
      <c r="A705" s="660">
        <v>32</v>
      </c>
      <c r="B705" s="661" t="s">
        <v>587</v>
      </c>
      <c r="C705" s="661">
        <v>89301322</v>
      </c>
      <c r="D705" s="740" t="s">
        <v>6847</v>
      </c>
      <c r="E705" s="741" t="s">
        <v>4623</v>
      </c>
      <c r="F705" s="661" t="s">
        <v>4612</v>
      </c>
      <c r="G705" s="661" t="s">
        <v>5172</v>
      </c>
      <c r="H705" s="661" t="s">
        <v>588</v>
      </c>
      <c r="I705" s="661" t="s">
        <v>5173</v>
      </c>
      <c r="J705" s="661" t="s">
        <v>5174</v>
      </c>
      <c r="K705" s="661" t="s">
        <v>4745</v>
      </c>
      <c r="L705" s="662">
        <v>719.85</v>
      </c>
      <c r="M705" s="662">
        <v>719.85</v>
      </c>
      <c r="N705" s="661">
        <v>1</v>
      </c>
      <c r="O705" s="742">
        <v>0.5</v>
      </c>
      <c r="P705" s="662">
        <v>719.85</v>
      </c>
      <c r="Q705" s="677">
        <v>1</v>
      </c>
      <c r="R705" s="661">
        <v>1</v>
      </c>
      <c r="S705" s="677">
        <v>1</v>
      </c>
      <c r="T705" s="742">
        <v>0.5</v>
      </c>
      <c r="U705" s="700">
        <v>1</v>
      </c>
    </row>
    <row r="706" spans="1:21" ht="14.4" customHeight="1" x14ac:dyDescent="0.3">
      <c r="A706" s="660">
        <v>32</v>
      </c>
      <c r="B706" s="661" t="s">
        <v>587</v>
      </c>
      <c r="C706" s="661">
        <v>89301322</v>
      </c>
      <c r="D706" s="740" t="s">
        <v>6847</v>
      </c>
      <c r="E706" s="741" t="s">
        <v>4623</v>
      </c>
      <c r="F706" s="661" t="s">
        <v>4612</v>
      </c>
      <c r="G706" s="661" t="s">
        <v>4823</v>
      </c>
      <c r="H706" s="661" t="s">
        <v>588</v>
      </c>
      <c r="I706" s="661" t="s">
        <v>5175</v>
      </c>
      <c r="J706" s="661" t="s">
        <v>889</v>
      </c>
      <c r="K706" s="661" t="s">
        <v>5176</v>
      </c>
      <c r="L706" s="662">
        <v>83.56</v>
      </c>
      <c r="M706" s="662">
        <v>167.12</v>
      </c>
      <c r="N706" s="661">
        <v>2</v>
      </c>
      <c r="O706" s="742">
        <v>2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32</v>
      </c>
      <c r="B707" s="661" t="s">
        <v>587</v>
      </c>
      <c r="C707" s="661">
        <v>89301322</v>
      </c>
      <c r="D707" s="740" t="s">
        <v>6847</v>
      </c>
      <c r="E707" s="741" t="s">
        <v>4623</v>
      </c>
      <c r="F707" s="661" t="s">
        <v>4612</v>
      </c>
      <c r="G707" s="661" t="s">
        <v>4823</v>
      </c>
      <c r="H707" s="661" t="s">
        <v>588</v>
      </c>
      <c r="I707" s="661" t="s">
        <v>5177</v>
      </c>
      <c r="J707" s="661" t="s">
        <v>4892</v>
      </c>
      <c r="K707" s="661" t="s">
        <v>5178</v>
      </c>
      <c r="L707" s="662">
        <v>200.07</v>
      </c>
      <c r="M707" s="662">
        <v>200.07</v>
      </c>
      <c r="N707" s="661">
        <v>1</v>
      </c>
      <c r="O707" s="742">
        <v>0.5</v>
      </c>
      <c r="P707" s="662">
        <v>200.07</v>
      </c>
      <c r="Q707" s="677">
        <v>1</v>
      </c>
      <c r="R707" s="661">
        <v>1</v>
      </c>
      <c r="S707" s="677">
        <v>1</v>
      </c>
      <c r="T707" s="742">
        <v>0.5</v>
      </c>
      <c r="U707" s="700">
        <v>1</v>
      </c>
    </row>
    <row r="708" spans="1:21" ht="14.4" customHeight="1" x14ac:dyDescent="0.3">
      <c r="A708" s="660">
        <v>32</v>
      </c>
      <c r="B708" s="661" t="s">
        <v>587</v>
      </c>
      <c r="C708" s="661">
        <v>89301322</v>
      </c>
      <c r="D708" s="740" t="s">
        <v>6847</v>
      </c>
      <c r="E708" s="741" t="s">
        <v>4623</v>
      </c>
      <c r="F708" s="661" t="s">
        <v>4612</v>
      </c>
      <c r="G708" s="661" t="s">
        <v>4693</v>
      </c>
      <c r="H708" s="661" t="s">
        <v>2441</v>
      </c>
      <c r="I708" s="661" t="s">
        <v>2691</v>
      </c>
      <c r="J708" s="661" t="s">
        <v>2479</v>
      </c>
      <c r="K708" s="661" t="s">
        <v>2692</v>
      </c>
      <c r="L708" s="662">
        <v>625.29</v>
      </c>
      <c r="M708" s="662">
        <v>34390.949999999997</v>
      </c>
      <c r="N708" s="661">
        <v>55</v>
      </c>
      <c r="O708" s="742">
        <v>13</v>
      </c>
      <c r="P708" s="662">
        <v>24386.309999999998</v>
      </c>
      <c r="Q708" s="677">
        <v>0.70909090909090911</v>
      </c>
      <c r="R708" s="661">
        <v>39</v>
      </c>
      <c r="S708" s="677">
        <v>0.70909090909090911</v>
      </c>
      <c r="T708" s="742">
        <v>9</v>
      </c>
      <c r="U708" s="700">
        <v>0.69230769230769229</v>
      </c>
    </row>
    <row r="709" spans="1:21" ht="14.4" customHeight="1" x14ac:dyDescent="0.3">
      <c r="A709" s="660">
        <v>32</v>
      </c>
      <c r="B709" s="661" t="s">
        <v>587</v>
      </c>
      <c r="C709" s="661">
        <v>89301322</v>
      </c>
      <c r="D709" s="740" t="s">
        <v>6847</v>
      </c>
      <c r="E709" s="741" t="s">
        <v>4623</v>
      </c>
      <c r="F709" s="661" t="s">
        <v>4612</v>
      </c>
      <c r="G709" s="661" t="s">
        <v>4693</v>
      </c>
      <c r="H709" s="661" t="s">
        <v>2441</v>
      </c>
      <c r="I709" s="661" t="s">
        <v>2478</v>
      </c>
      <c r="J709" s="661" t="s">
        <v>2479</v>
      </c>
      <c r="K709" s="661" t="s">
        <v>2480</v>
      </c>
      <c r="L709" s="662">
        <v>937.93</v>
      </c>
      <c r="M709" s="662">
        <v>16882.739999999998</v>
      </c>
      <c r="N709" s="661">
        <v>18</v>
      </c>
      <c r="O709" s="742">
        <v>4.5</v>
      </c>
      <c r="P709" s="662">
        <v>13131.019999999999</v>
      </c>
      <c r="Q709" s="677">
        <v>0.77777777777777779</v>
      </c>
      <c r="R709" s="661">
        <v>14</v>
      </c>
      <c r="S709" s="677">
        <v>0.77777777777777779</v>
      </c>
      <c r="T709" s="742">
        <v>4</v>
      </c>
      <c r="U709" s="700">
        <v>0.88888888888888884</v>
      </c>
    </row>
    <row r="710" spans="1:21" ht="14.4" customHeight="1" x14ac:dyDescent="0.3">
      <c r="A710" s="660">
        <v>32</v>
      </c>
      <c r="B710" s="661" t="s">
        <v>587</v>
      </c>
      <c r="C710" s="661">
        <v>89301322</v>
      </c>
      <c r="D710" s="740" t="s">
        <v>6847</v>
      </c>
      <c r="E710" s="741" t="s">
        <v>4623</v>
      </c>
      <c r="F710" s="661" t="s">
        <v>4612</v>
      </c>
      <c r="G710" s="661" t="s">
        <v>4693</v>
      </c>
      <c r="H710" s="661" t="s">
        <v>2441</v>
      </c>
      <c r="I710" s="661" t="s">
        <v>4156</v>
      </c>
      <c r="J710" s="661" t="s">
        <v>2562</v>
      </c>
      <c r="K710" s="661" t="s">
        <v>2480</v>
      </c>
      <c r="L710" s="662">
        <v>1749.69</v>
      </c>
      <c r="M710" s="662">
        <v>5249.07</v>
      </c>
      <c r="N710" s="661">
        <v>3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32</v>
      </c>
      <c r="B711" s="661" t="s">
        <v>587</v>
      </c>
      <c r="C711" s="661">
        <v>89301322</v>
      </c>
      <c r="D711" s="740" t="s">
        <v>6847</v>
      </c>
      <c r="E711" s="741" t="s">
        <v>4623</v>
      </c>
      <c r="F711" s="661" t="s">
        <v>4612</v>
      </c>
      <c r="G711" s="661" t="s">
        <v>5179</v>
      </c>
      <c r="H711" s="661" t="s">
        <v>2441</v>
      </c>
      <c r="I711" s="661" t="s">
        <v>2460</v>
      </c>
      <c r="J711" s="661" t="s">
        <v>812</v>
      </c>
      <c r="K711" s="661" t="s">
        <v>4499</v>
      </c>
      <c r="L711" s="662">
        <v>59.55</v>
      </c>
      <c r="M711" s="662">
        <v>119.1</v>
      </c>
      <c r="N711" s="661">
        <v>2</v>
      </c>
      <c r="O711" s="742">
        <v>2</v>
      </c>
      <c r="P711" s="662">
        <v>59.55</v>
      </c>
      <c r="Q711" s="677">
        <v>0.5</v>
      </c>
      <c r="R711" s="661">
        <v>1</v>
      </c>
      <c r="S711" s="677">
        <v>0.5</v>
      </c>
      <c r="T711" s="742">
        <v>1</v>
      </c>
      <c r="U711" s="700">
        <v>0.5</v>
      </c>
    </row>
    <row r="712" spans="1:21" ht="14.4" customHeight="1" x14ac:dyDescent="0.3">
      <c r="A712" s="660">
        <v>32</v>
      </c>
      <c r="B712" s="661" t="s">
        <v>587</v>
      </c>
      <c r="C712" s="661">
        <v>89301322</v>
      </c>
      <c r="D712" s="740" t="s">
        <v>6847</v>
      </c>
      <c r="E712" s="741" t="s">
        <v>4623</v>
      </c>
      <c r="F712" s="661" t="s">
        <v>4612</v>
      </c>
      <c r="G712" s="661" t="s">
        <v>5179</v>
      </c>
      <c r="H712" s="661" t="s">
        <v>588</v>
      </c>
      <c r="I712" s="661" t="s">
        <v>5180</v>
      </c>
      <c r="J712" s="661" t="s">
        <v>5181</v>
      </c>
      <c r="K712" s="661" t="s">
        <v>5182</v>
      </c>
      <c r="L712" s="662">
        <v>59.55</v>
      </c>
      <c r="M712" s="662">
        <v>119.1</v>
      </c>
      <c r="N712" s="661">
        <v>2</v>
      </c>
      <c r="O712" s="742">
        <v>0.5</v>
      </c>
      <c r="P712" s="662">
        <v>119.1</v>
      </c>
      <c r="Q712" s="677">
        <v>1</v>
      </c>
      <c r="R712" s="661">
        <v>2</v>
      </c>
      <c r="S712" s="677">
        <v>1</v>
      </c>
      <c r="T712" s="742">
        <v>0.5</v>
      </c>
      <c r="U712" s="700">
        <v>1</v>
      </c>
    </row>
    <row r="713" spans="1:21" ht="14.4" customHeight="1" x14ac:dyDescent="0.3">
      <c r="A713" s="660">
        <v>32</v>
      </c>
      <c r="B713" s="661" t="s">
        <v>587</v>
      </c>
      <c r="C713" s="661">
        <v>89301322</v>
      </c>
      <c r="D713" s="740" t="s">
        <v>6847</v>
      </c>
      <c r="E713" s="741" t="s">
        <v>4623</v>
      </c>
      <c r="F713" s="661" t="s">
        <v>4612</v>
      </c>
      <c r="G713" s="661" t="s">
        <v>5179</v>
      </c>
      <c r="H713" s="661" t="s">
        <v>588</v>
      </c>
      <c r="I713" s="661" t="s">
        <v>5183</v>
      </c>
      <c r="J713" s="661" t="s">
        <v>812</v>
      </c>
      <c r="K713" s="661" t="s">
        <v>5184</v>
      </c>
      <c r="L713" s="662">
        <v>0</v>
      </c>
      <c r="M713" s="662">
        <v>0</v>
      </c>
      <c r="N713" s="661">
        <v>2</v>
      </c>
      <c r="O713" s="742">
        <v>1</v>
      </c>
      <c r="P713" s="662">
        <v>0</v>
      </c>
      <c r="Q713" s="677"/>
      <c r="R713" s="661">
        <v>2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32</v>
      </c>
      <c r="B714" s="661" t="s">
        <v>587</v>
      </c>
      <c r="C714" s="661">
        <v>89301322</v>
      </c>
      <c r="D714" s="740" t="s">
        <v>6847</v>
      </c>
      <c r="E714" s="741" t="s">
        <v>4623</v>
      </c>
      <c r="F714" s="661" t="s">
        <v>4612</v>
      </c>
      <c r="G714" s="661" t="s">
        <v>4697</v>
      </c>
      <c r="H714" s="661" t="s">
        <v>588</v>
      </c>
      <c r="I714" s="661" t="s">
        <v>5185</v>
      </c>
      <c r="J714" s="661" t="s">
        <v>867</v>
      </c>
      <c r="K714" s="661" t="s">
        <v>5186</v>
      </c>
      <c r="L714" s="662">
        <v>0</v>
      </c>
      <c r="M714" s="662">
        <v>0</v>
      </c>
      <c r="N714" s="661">
        <v>1</v>
      </c>
      <c r="O714" s="742">
        <v>1</v>
      </c>
      <c r="P714" s="662">
        <v>0</v>
      </c>
      <c r="Q714" s="677"/>
      <c r="R714" s="661">
        <v>1</v>
      </c>
      <c r="S714" s="677">
        <v>1</v>
      </c>
      <c r="T714" s="742">
        <v>1</v>
      </c>
      <c r="U714" s="700">
        <v>1</v>
      </c>
    </row>
    <row r="715" spans="1:21" ht="14.4" customHeight="1" x14ac:dyDescent="0.3">
      <c r="A715" s="660">
        <v>32</v>
      </c>
      <c r="B715" s="661" t="s">
        <v>587</v>
      </c>
      <c r="C715" s="661">
        <v>89301322</v>
      </c>
      <c r="D715" s="740" t="s">
        <v>6847</v>
      </c>
      <c r="E715" s="741" t="s">
        <v>4623</v>
      </c>
      <c r="F715" s="661" t="s">
        <v>4612</v>
      </c>
      <c r="G715" s="661" t="s">
        <v>4697</v>
      </c>
      <c r="H715" s="661" t="s">
        <v>588</v>
      </c>
      <c r="I715" s="661" t="s">
        <v>4706</v>
      </c>
      <c r="J715" s="661" t="s">
        <v>4707</v>
      </c>
      <c r="K715" s="661" t="s">
        <v>871</v>
      </c>
      <c r="L715" s="662">
        <v>314.89999999999998</v>
      </c>
      <c r="M715" s="662">
        <v>314.89999999999998</v>
      </c>
      <c r="N715" s="661">
        <v>1</v>
      </c>
      <c r="O715" s="742">
        <v>1</v>
      </c>
      <c r="P715" s="662">
        <v>314.89999999999998</v>
      </c>
      <c r="Q715" s="677">
        <v>1</v>
      </c>
      <c r="R715" s="661">
        <v>1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32</v>
      </c>
      <c r="B716" s="661" t="s">
        <v>587</v>
      </c>
      <c r="C716" s="661">
        <v>89301322</v>
      </c>
      <c r="D716" s="740" t="s">
        <v>6847</v>
      </c>
      <c r="E716" s="741" t="s">
        <v>4623</v>
      </c>
      <c r="F716" s="661" t="s">
        <v>4612</v>
      </c>
      <c r="G716" s="661" t="s">
        <v>4697</v>
      </c>
      <c r="H716" s="661" t="s">
        <v>588</v>
      </c>
      <c r="I716" s="661" t="s">
        <v>870</v>
      </c>
      <c r="J716" s="661" t="s">
        <v>867</v>
      </c>
      <c r="K716" s="661" t="s">
        <v>4698</v>
      </c>
      <c r="L716" s="662">
        <v>314.89999999999998</v>
      </c>
      <c r="M716" s="662">
        <v>8502.2999999999975</v>
      </c>
      <c r="N716" s="661">
        <v>27</v>
      </c>
      <c r="O716" s="742">
        <v>17</v>
      </c>
      <c r="P716" s="662">
        <v>7242.6999999999971</v>
      </c>
      <c r="Q716" s="677">
        <v>0.85185185185185175</v>
      </c>
      <c r="R716" s="661">
        <v>23</v>
      </c>
      <c r="S716" s="677">
        <v>0.85185185185185186</v>
      </c>
      <c r="T716" s="742">
        <v>14.5</v>
      </c>
      <c r="U716" s="700">
        <v>0.8529411764705882</v>
      </c>
    </row>
    <row r="717" spans="1:21" ht="14.4" customHeight="1" x14ac:dyDescent="0.3">
      <c r="A717" s="660">
        <v>32</v>
      </c>
      <c r="B717" s="661" t="s">
        <v>587</v>
      </c>
      <c r="C717" s="661">
        <v>89301322</v>
      </c>
      <c r="D717" s="740" t="s">
        <v>6847</v>
      </c>
      <c r="E717" s="741" t="s">
        <v>4623</v>
      </c>
      <c r="F717" s="661" t="s">
        <v>4612</v>
      </c>
      <c r="G717" s="661" t="s">
        <v>4778</v>
      </c>
      <c r="H717" s="661" t="s">
        <v>2441</v>
      </c>
      <c r="I717" s="661" t="s">
        <v>2701</v>
      </c>
      <c r="J717" s="661" t="s">
        <v>2702</v>
      </c>
      <c r="K717" s="661" t="s">
        <v>2703</v>
      </c>
      <c r="L717" s="662">
        <v>497.4</v>
      </c>
      <c r="M717" s="662">
        <v>1492.1999999999998</v>
      </c>
      <c r="N717" s="661">
        <v>3</v>
      </c>
      <c r="O717" s="742">
        <v>2.5</v>
      </c>
      <c r="P717" s="662">
        <v>1492.1999999999998</v>
      </c>
      <c r="Q717" s="677">
        <v>1</v>
      </c>
      <c r="R717" s="661">
        <v>3</v>
      </c>
      <c r="S717" s="677">
        <v>1</v>
      </c>
      <c r="T717" s="742">
        <v>2.5</v>
      </c>
      <c r="U717" s="700">
        <v>1</v>
      </c>
    </row>
    <row r="718" spans="1:21" ht="14.4" customHeight="1" x14ac:dyDescent="0.3">
      <c r="A718" s="660">
        <v>32</v>
      </c>
      <c r="B718" s="661" t="s">
        <v>587</v>
      </c>
      <c r="C718" s="661">
        <v>89301322</v>
      </c>
      <c r="D718" s="740" t="s">
        <v>6847</v>
      </c>
      <c r="E718" s="741" t="s">
        <v>4623</v>
      </c>
      <c r="F718" s="661" t="s">
        <v>4612</v>
      </c>
      <c r="G718" s="661" t="s">
        <v>4778</v>
      </c>
      <c r="H718" s="661" t="s">
        <v>2441</v>
      </c>
      <c r="I718" s="661" t="s">
        <v>3908</v>
      </c>
      <c r="J718" s="661" t="s">
        <v>3909</v>
      </c>
      <c r="K718" s="661" t="s">
        <v>4568</v>
      </c>
      <c r="L718" s="662">
        <v>1359.61</v>
      </c>
      <c r="M718" s="662">
        <v>8157.6599999999989</v>
      </c>
      <c r="N718" s="661">
        <v>6</v>
      </c>
      <c r="O718" s="742">
        <v>4</v>
      </c>
      <c r="P718" s="662">
        <v>6798.0499999999993</v>
      </c>
      <c r="Q718" s="677">
        <v>0.83333333333333337</v>
      </c>
      <c r="R718" s="661">
        <v>5</v>
      </c>
      <c r="S718" s="677">
        <v>0.83333333333333337</v>
      </c>
      <c r="T718" s="742">
        <v>3</v>
      </c>
      <c r="U718" s="700">
        <v>0.75</v>
      </c>
    </row>
    <row r="719" spans="1:21" ht="14.4" customHeight="1" x14ac:dyDescent="0.3">
      <c r="A719" s="660">
        <v>32</v>
      </c>
      <c r="B719" s="661" t="s">
        <v>587</v>
      </c>
      <c r="C719" s="661">
        <v>89301322</v>
      </c>
      <c r="D719" s="740" t="s">
        <v>6847</v>
      </c>
      <c r="E719" s="741" t="s">
        <v>4623</v>
      </c>
      <c r="F719" s="661" t="s">
        <v>4612</v>
      </c>
      <c r="G719" s="661" t="s">
        <v>4778</v>
      </c>
      <c r="H719" s="661" t="s">
        <v>2441</v>
      </c>
      <c r="I719" s="661" t="s">
        <v>4977</v>
      </c>
      <c r="J719" s="661" t="s">
        <v>4978</v>
      </c>
      <c r="K719" s="661" t="s">
        <v>4979</v>
      </c>
      <c r="L719" s="662">
        <v>1019.11</v>
      </c>
      <c r="M719" s="662">
        <v>1019.11</v>
      </c>
      <c r="N719" s="661">
        <v>1</v>
      </c>
      <c r="O719" s="742">
        <v>1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32</v>
      </c>
      <c r="B720" s="661" t="s">
        <v>587</v>
      </c>
      <c r="C720" s="661">
        <v>89301322</v>
      </c>
      <c r="D720" s="740" t="s">
        <v>6847</v>
      </c>
      <c r="E720" s="741" t="s">
        <v>4623</v>
      </c>
      <c r="F720" s="661" t="s">
        <v>4612</v>
      </c>
      <c r="G720" s="661" t="s">
        <v>4826</v>
      </c>
      <c r="H720" s="661" t="s">
        <v>588</v>
      </c>
      <c r="I720" s="661" t="s">
        <v>769</v>
      </c>
      <c r="J720" s="661" t="s">
        <v>4827</v>
      </c>
      <c r="K720" s="661" t="s">
        <v>4660</v>
      </c>
      <c r="L720" s="662">
        <v>0</v>
      </c>
      <c r="M720" s="662">
        <v>0</v>
      </c>
      <c r="N720" s="661">
        <v>1</v>
      </c>
      <c r="O720" s="742">
        <v>1</v>
      </c>
      <c r="P720" s="662">
        <v>0</v>
      </c>
      <c r="Q720" s="677"/>
      <c r="R720" s="661">
        <v>1</v>
      </c>
      <c r="S720" s="677">
        <v>1</v>
      </c>
      <c r="T720" s="742">
        <v>1</v>
      </c>
      <c r="U720" s="700">
        <v>1</v>
      </c>
    </row>
    <row r="721" spans="1:21" ht="14.4" customHeight="1" x14ac:dyDescent="0.3">
      <c r="A721" s="660">
        <v>32</v>
      </c>
      <c r="B721" s="661" t="s">
        <v>587</v>
      </c>
      <c r="C721" s="661">
        <v>89301322</v>
      </c>
      <c r="D721" s="740" t="s">
        <v>6847</v>
      </c>
      <c r="E721" s="741" t="s">
        <v>4623</v>
      </c>
      <c r="F721" s="661" t="s">
        <v>4612</v>
      </c>
      <c r="G721" s="661" t="s">
        <v>5187</v>
      </c>
      <c r="H721" s="661" t="s">
        <v>588</v>
      </c>
      <c r="I721" s="661" t="s">
        <v>5188</v>
      </c>
      <c r="J721" s="661" t="s">
        <v>5189</v>
      </c>
      <c r="K721" s="661" t="s">
        <v>5190</v>
      </c>
      <c r="L721" s="662">
        <v>0</v>
      </c>
      <c r="M721" s="662">
        <v>0</v>
      </c>
      <c r="N721" s="661">
        <v>1</v>
      </c>
      <c r="O721" s="742">
        <v>0.5</v>
      </c>
      <c r="P721" s="662">
        <v>0</v>
      </c>
      <c r="Q721" s="677"/>
      <c r="R721" s="661">
        <v>1</v>
      </c>
      <c r="S721" s="677">
        <v>1</v>
      </c>
      <c r="T721" s="742">
        <v>0.5</v>
      </c>
      <c r="U721" s="700">
        <v>1</v>
      </c>
    </row>
    <row r="722" spans="1:21" ht="14.4" customHeight="1" x14ac:dyDescent="0.3">
      <c r="A722" s="660">
        <v>32</v>
      </c>
      <c r="B722" s="661" t="s">
        <v>587</v>
      </c>
      <c r="C722" s="661">
        <v>89301322</v>
      </c>
      <c r="D722" s="740" t="s">
        <v>6847</v>
      </c>
      <c r="E722" s="741" t="s">
        <v>4623</v>
      </c>
      <c r="F722" s="661" t="s">
        <v>4612</v>
      </c>
      <c r="G722" s="661" t="s">
        <v>5191</v>
      </c>
      <c r="H722" s="661" t="s">
        <v>588</v>
      </c>
      <c r="I722" s="661" t="s">
        <v>5192</v>
      </c>
      <c r="J722" s="661" t="s">
        <v>5193</v>
      </c>
      <c r="K722" s="661" t="s">
        <v>5194</v>
      </c>
      <c r="L722" s="662">
        <v>0</v>
      </c>
      <c r="M722" s="662">
        <v>0</v>
      </c>
      <c r="N722" s="661">
        <v>2</v>
      </c>
      <c r="O722" s="742">
        <v>1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32</v>
      </c>
      <c r="B723" s="661" t="s">
        <v>587</v>
      </c>
      <c r="C723" s="661">
        <v>89301322</v>
      </c>
      <c r="D723" s="740" t="s">
        <v>6847</v>
      </c>
      <c r="E723" s="741" t="s">
        <v>4623</v>
      </c>
      <c r="F723" s="661" t="s">
        <v>4612</v>
      </c>
      <c r="G723" s="661" t="s">
        <v>4940</v>
      </c>
      <c r="H723" s="661" t="s">
        <v>588</v>
      </c>
      <c r="I723" s="661" t="s">
        <v>1256</v>
      </c>
      <c r="J723" s="661" t="s">
        <v>4941</v>
      </c>
      <c r="K723" s="661" t="s">
        <v>1258</v>
      </c>
      <c r="L723" s="662">
        <v>101.68</v>
      </c>
      <c r="M723" s="662">
        <v>101.68</v>
      </c>
      <c r="N723" s="661">
        <v>1</v>
      </c>
      <c r="O723" s="742">
        <v>1</v>
      </c>
      <c r="P723" s="662">
        <v>101.68</v>
      </c>
      <c r="Q723" s="677">
        <v>1</v>
      </c>
      <c r="R723" s="661">
        <v>1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32</v>
      </c>
      <c r="B724" s="661" t="s">
        <v>587</v>
      </c>
      <c r="C724" s="661">
        <v>89301322</v>
      </c>
      <c r="D724" s="740" t="s">
        <v>6847</v>
      </c>
      <c r="E724" s="741" t="s">
        <v>4623</v>
      </c>
      <c r="F724" s="661" t="s">
        <v>4612</v>
      </c>
      <c r="G724" s="661" t="s">
        <v>4940</v>
      </c>
      <c r="H724" s="661" t="s">
        <v>2441</v>
      </c>
      <c r="I724" s="661" t="s">
        <v>5195</v>
      </c>
      <c r="J724" s="661" t="s">
        <v>5196</v>
      </c>
      <c r="K724" s="661" t="s">
        <v>1146</v>
      </c>
      <c r="L724" s="662">
        <v>76.27</v>
      </c>
      <c r="M724" s="662">
        <v>152.54</v>
      </c>
      <c r="N724" s="661">
        <v>2</v>
      </c>
      <c r="O724" s="742">
        <v>0.5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32</v>
      </c>
      <c r="B725" s="661" t="s">
        <v>587</v>
      </c>
      <c r="C725" s="661">
        <v>89301322</v>
      </c>
      <c r="D725" s="740" t="s">
        <v>6847</v>
      </c>
      <c r="E725" s="741" t="s">
        <v>4623</v>
      </c>
      <c r="F725" s="661" t="s">
        <v>4612</v>
      </c>
      <c r="G725" s="661" t="s">
        <v>4940</v>
      </c>
      <c r="H725" s="661" t="s">
        <v>588</v>
      </c>
      <c r="I725" s="661" t="s">
        <v>5197</v>
      </c>
      <c r="J725" s="661" t="s">
        <v>5198</v>
      </c>
      <c r="K725" s="661" t="s">
        <v>1378</v>
      </c>
      <c r="L725" s="662">
        <v>610.14</v>
      </c>
      <c r="M725" s="662">
        <v>610.14</v>
      </c>
      <c r="N725" s="661">
        <v>1</v>
      </c>
      <c r="O725" s="742">
        <v>0.5</v>
      </c>
      <c r="P725" s="662">
        <v>610.14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32</v>
      </c>
      <c r="B726" s="661" t="s">
        <v>587</v>
      </c>
      <c r="C726" s="661">
        <v>89301322</v>
      </c>
      <c r="D726" s="740" t="s">
        <v>6847</v>
      </c>
      <c r="E726" s="741" t="s">
        <v>4623</v>
      </c>
      <c r="F726" s="661" t="s">
        <v>4612</v>
      </c>
      <c r="G726" s="661" t="s">
        <v>4708</v>
      </c>
      <c r="H726" s="661" t="s">
        <v>588</v>
      </c>
      <c r="I726" s="661" t="s">
        <v>684</v>
      </c>
      <c r="J726" s="661" t="s">
        <v>5199</v>
      </c>
      <c r="K726" s="661" t="s">
        <v>2387</v>
      </c>
      <c r="L726" s="662">
        <v>25.91</v>
      </c>
      <c r="M726" s="662">
        <v>77.73</v>
      </c>
      <c r="N726" s="661">
        <v>3</v>
      </c>
      <c r="O726" s="742">
        <v>1</v>
      </c>
      <c r="P726" s="662">
        <v>77.73</v>
      </c>
      <c r="Q726" s="677">
        <v>1</v>
      </c>
      <c r="R726" s="661">
        <v>3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32</v>
      </c>
      <c r="B727" s="661" t="s">
        <v>587</v>
      </c>
      <c r="C727" s="661">
        <v>89301322</v>
      </c>
      <c r="D727" s="740" t="s">
        <v>6847</v>
      </c>
      <c r="E727" s="741" t="s">
        <v>4623</v>
      </c>
      <c r="F727" s="661" t="s">
        <v>4612</v>
      </c>
      <c r="G727" s="661" t="s">
        <v>4708</v>
      </c>
      <c r="H727" s="661" t="s">
        <v>588</v>
      </c>
      <c r="I727" s="661" t="s">
        <v>1519</v>
      </c>
      <c r="J727" s="661" t="s">
        <v>4709</v>
      </c>
      <c r="K727" s="661" t="s">
        <v>4710</v>
      </c>
      <c r="L727" s="662">
        <v>103.62</v>
      </c>
      <c r="M727" s="662">
        <v>1657.92</v>
      </c>
      <c r="N727" s="661">
        <v>16</v>
      </c>
      <c r="O727" s="742">
        <v>5.5</v>
      </c>
      <c r="P727" s="662">
        <v>725.34</v>
      </c>
      <c r="Q727" s="677">
        <v>0.4375</v>
      </c>
      <c r="R727" s="661">
        <v>7</v>
      </c>
      <c r="S727" s="677">
        <v>0.4375</v>
      </c>
      <c r="T727" s="742">
        <v>3</v>
      </c>
      <c r="U727" s="700">
        <v>0.54545454545454541</v>
      </c>
    </row>
    <row r="728" spans="1:21" ht="14.4" customHeight="1" x14ac:dyDescent="0.3">
      <c r="A728" s="660">
        <v>32</v>
      </c>
      <c r="B728" s="661" t="s">
        <v>587</v>
      </c>
      <c r="C728" s="661">
        <v>89301322</v>
      </c>
      <c r="D728" s="740" t="s">
        <v>6847</v>
      </c>
      <c r="E728" s="741" t="s">
        <v>4623</v>
      </c>
      <c r="F728" s="661" t="s">
        <v>4612</v>
      </c>
      <c r="G728" s="661" t="s">
        <v>4828</v>
      </c>
      <c r="H728" s="661" t="s">
        <v>2441</v>
      </c>
      <c r="I728" s="661" t="s">
        <v>2720</v>
      </c>
      <c r="J728" s="661" t="s">
        <v>2721</v>
      </c>
      <c r="K728" s="661" t="s">
        <v>4515</v>
      </c>
      <c r="L728" s="662">
        <v>1793.46</v>
      </c>
      <c r="M728" s="662">
        <v>14347.679999999997</v>
      </c>
      <c r="N728" s="661">
        <v>8</v>
      </c>
      <c r="O728" s="742">
        <v>4</v>
      </c>
      <c r="P728" s="662">
        <v>12554.219999999998</v>
      </c>
      <c r="Q728" s="677">
        <v>0.875</v>
      </c>
      <c r="R728" s="661">
        <v>7</v>
      </c>
      <c r="S728" s="677">
        <v>0.875</v>
      </c>
      <c r="T728" s="742">
        <v>3</v>
      </c>
      <c r="U728" s="700">
        <v>0.75</v>
      </c>
    </row>
    <row r="729" spans="1:21" ht="14.4" customHeight="1" x14ac:dyDescent="0.3">
      <c r="A729" s="660">
        <v>32</v>
      </c>
      <c r="B729" s="661" t="s">
        <v>587</v>
      </c>
      <c r="C729" s="661">
        <v>89301322</v>
      </c>
      <c r="D729" s="740" t="s">
        <v>6847</v>
      </c>
      <c r="E729" s="741" t="s">
        <v>4623</v>
      </c>
      <c r="F729" s="661" t="s">
        <v>4612</v>
      </c>
      <c r="G729" s="661" t="s">
        <v>5200</v>
      </c>
      <c r="H729" s="661" t="s">
        <v>588</v>
      </c>
      <c r="I729" s="661" t="s">
        <v>5201</v>
      </c>
      <c r="J729" s="661" t="s">
        <v>5202</v>
      </c>
      <c r="K729" s="661" t="s">
        <v>5203</v>
      </c>
      <c r="L729" s="662">
        <v>0</v>
      </c>
      <c r="M729" s="662">
        <v>0</v>
      </c>
      <c r="N729" s="661">
        <v>1</v>
      </c>
      <c r="O729" s="742">
        <v>1</v>
      </c>
      <c r="P729" s="662">
        <v>0</v>
      </c>
      <c r="Q729" s="677"/>
      <c r="R729" s="661">
        <v>1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32</v>
      </c>
      <c r="B730" s="661" t="s">
        <v>587</v>
      </c>
      <c r="C730" s="661">
        <v>89301322</v>
      </c>
      <c r="D730" s="740" t="s">
        <v>6847</v>
      </c>
      <c r="E730" s="741" t="s">
        <v>4623</v>
      </c>
      <c r="F730" s="661" t="s">
        <v>4612</v>
      </c>
      <c r="G730" s="661" t="s">
        <v>5204</v>
      </c>
      <c r="H730" s="661" t="s">
        <v>2441</v>
      </c>
      <c r="I730" s="661" t="s">
        <v>2537</v>
      </c>
      <c r="J730" s="661" t="s">
        <v>2538</v>
      </c>
      <c r="K730" s="661" t="s">
        <v>4402</v>
      </c>
      <c r="L730" s="662">
        <v>167.38</v>
      </c>
      <c r="M730" s="662">
        <v>669.52</v>
      </c>
      <c r="N730" s="661">
        <v>4</v>
      </c>
      <c r="O730" s="742">
        <v>1.5</v>
      </c>
      <c r="P730" s="662">
        <v>669.52</v>
      </c>
      <c r="Q730" s="677">
        <v>1</v>
      </c>
      <c r="R730" s="661">
        <v>4</v>
      </c>
      <c r="S730" s="677">
        <v>1</v>
      </c>
      <c r="T730" s="742">
        <v>1.5</v>
      </c>
      <c r="U730" s="700">
        <v>1</v>
      </c>
    </row>
    <row r="731" spans="1:21" ht="14.4" customHeight="1" x14ac:dyDescent="0.3">
      <c r="A731" s="660">
        <v>32</v>
      </c>
      <c r="B731" s="661" t="s">
        <v>587</v>
      </c>
      <c r="C731" s="661">
        <v>89301322</v>
      </c>
      <c r="D731" s="740" t="s">
        <v>6847</v>
      </c>
      <c r="E731" s="741" t="s">
        <v>4623</v>
      </c>
      <c r="F731" s="661" t="s">
        <v>4612</v>
      </c>
      <c r="G731" s="661" t="s">
        <v>5204</v>
      </c>
      <c r="H731" s="661" t="s">
        <v>588</v>
      </c>
      <c r="I731" s="661" t="s">
        <v>5205</v>
      </c>
      <c r="J731" s="661" t="s">
        <v>5206</v>
      </c>
      <c r="K731" s="661" t="s">
        <v>5207</v>
      </c>
      <c r="L731" s="662">
        <v>334.76</v>
      </c>
      <c r="M731" s="662">
        <v>334.76</v>
      </c>
      <c r="N731" s="661">
        <v>1</v>
      </c>
      <c r="O731" s="742">
        <v>0.5</v>
      </c>
      <c r="P731" s="662">
        <v>334.76</v>
      </c>
      <c r="Q731" s="677">
        <v>1</v>
      </c>
      <c r="R731" s="661">
        <v>1</v>
      </c>
      <c r="S731" s="677">
        <v>1</v>
      </c>
      <c r="T731" s="742">
        <v>0.5</v>
      </c>
      <c r="U731" s="700">
        <v>1</v>
      </c>
    </row>
    <row r="732" spans="1:21" ht="14.4" customHeight="1" x14ac:dyDescent="0.3">
      <c r="A732" s="660">
        <v>32</v>
      </c>
      <c r="B732" s="661" t="s">
        <v>587</v>
      </c>
      <c r="C732" s="661">
        <v>89301322</v>
      </c>
      <c r="D732" s="740" t="s">
        <v>6847</v>
      </c>
      <c r="E732" s="741" t="s">
        <v>4623</v>
      </c>
      <c r="F732" s="661" t="s">
        <v>4612</v>
      </c>
      <c r="G732" s="661" t="s">
        <v>5208</v>
      </c>
      <c r="H732" s="661" t="s">
        <v>588</v>
      </c>
      <c r="I732" s="661" t="s">
        <v>3365</v>
      </c>
      <c r="J732" s="661" t="s">
        <v>1028</v>
      </c>
      <c r="K732" s="661" t="s">
        <v>2328</v>
      </c>
      <c r="L732" s="662">
        <v>0</v>
      </c>
      <c r="M732" s="662">
        <v>0</v>
      </c>
      <c r="N732" s="661">
        <v>1</v>
      </c>
      <c r="O732" s="742">
        <v>0.5</v>
      </c>
      <c r="P732" s="662"/>
      <c r="Q732" s="677"/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32</v>
      </c>
      <c r="B733" s="661" t="s">
        <v>587</v>
      </c>
      <c r="C733" s="661">
        <v>89301322</v>
      </c>
      <c r="D733" s="740" t="s">
        <v>6847</v>
      </c>
      <c r="E733" s="741" t="s">
        <v>4623</v>
      </c>
      <c r="F733" s="661" t="s">
        <v>4612</v>
      </c>
      <c r="G733" s="661" t="s">
        <v>4829</v>
      </c>
      <c r="H733" s="661" t="s">
        <v>2441</v>
      </c>
      <c r="I733" s="661" t="s">
        <v>5209</v>
      </c>
      <c r="J733" s="661" t="s">
        <v>4414</v>
      </c>
      <c r="K733" s="661" t="s">
        <v>4532</v>
      </c>
      <c r="L733" s="662">
        <v>84.1</v>
      </c>
      <c r="M733" s="662">
        <v>168.2</v>
      </c>
      <c r="N733" s="661">
        <v>2</v>
      </c>
      <c r="O733" s="742">
        <v>1</v>
      </c>
      <c r="P733" s="662">
        <v>168.2</v>
      </c>
      <c r="Q733" s="677">
        <v>1</v>
      </c>
      <c r="R733" s="661">
        <v>2</v>
      </c>
      <c r="S733" s="677">
        <v>1</v>
      </c>
      <c r="T733" s="742">
        <v>1</v>
      </c>
      <c r="U733" s="700">
        <v>1</v>
      </c>
    </row>
    <row r="734" spans="1:21" ht="14.4" customHeight="1" x14ac:dyDescent="0.3">
      <c r="A734" s="660">
        <v>32</v>
      </c>
      <c r="B734" s="661" t="s">
        <v>587</v>
      </c>
      <c r="C734" s="661">
        <v>89301322</v>
      </c>
      <c r="D734" s="740" t="s">
        <v>6847</v>
      </c>
      <c r="E734" s="741" t="s">
        <v>4623</v>
      </c>
      <c r="F734" s="661" t="s">
        <v>4612</v>
      </c>
      <c r="G734" s="661" t="s">
        <v>5076</v>
      </c>
      <c r="H734" s="661" t="s">
        <v>588</v>
      </c>
      <c r="I734" s="661" t="s">
        <v>5210</v>
      </c>
      <c r="J734" s="661" t="s">
        <v>948</v>
      </c>
      <c r="K734" s="661" t="s">
        <v>5211</v>
      </c>
      <c r="L734" s="662">
        <v>0</v>
      </c>
      <c r="M734" s="662">
        <v>0</v>
      </c>
      <c r="N734" s="661">
        <v>1</v>
      </c>
      <c r="O734" s="742">
        <v>1</v>
      </c>
      <c r="P734" s="662">
        <v>0</v>
      </c>
      <c r="Q734" s="677"/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32</v>
      </c>
      <c r="B735" s="661" t="s">
        <v>587</v>
      </c>
      <c r="C735" s="661">
        <v>89301322</v>
      </c>
      <c r="D735" s="740" t="s">
        <v>6847</v>
      </c>
      <c r="E735" s="741" t="s">
        <v>4623</v>
      </c>
      <c r="F735" s="661" t="s">
        <v>4612</v>
      </c>
      <c r="G735" s="661" t="s">
        <v>5076</v>
      </c>
      <c r="H735" s="661" t="s">
        <v>588</v>
      </c>
      <c r="I735" s="661" t="s">
        <v>947</v>
      </c>
      <c r="J735" s="661" t="s">
        <v>948</v>
      </c>
      <c r="K735" s="661" t="s">
        <v>949</v>
      </c>
      <c r="L735" s="662">
        <v>156.54</v>
      </c>
      <c r="M735" s="662">
        <v>469.62</v>
      </c>
      <c r="N735" s="661">
        <v>3</v>
      </c>
      <c r="O735" s="742">
        <v>1.5</v>
      </c>
      <c r="P735" s="662">
        <v>469.62</v>
      </c>
      <c r="Q735" s="677">
        <v>1</v>
      </c>
      <c r="R735" s="661">
        <v>3</v>
      </c>
      <c r="S735" s="677">
        <v>1</v>
      </c>
      <c r="T735" s="742">
        <v>1.5</v>
      </c>
      <c r="U735" s="700">
        <v>1</v>
      </c>
    </row>
    <row r="736" spans="1:21" ht="14.4" customHeight="1" x14ac:dyDescent="0.3">
      <c r="A736" s="660">
        <v>32</v>
      </c>
      <c r="B736" s="661" t="s">
        <v>587</v>
      </c>
      <c r="C736" s="661">
        <v>89301322</v>
      </c>
      <c r="D736" s="740" t="s">
        <v>6847</v>
      </c>
      <c r="E736" s="741" t="s">
        <v>4623</v>
      </c>
      <c r="F736" s="661" t="s">
        <v>4612</v>
      </c>
      <c r="G736" s="661" t="s">
        <v>4835</v>
      </c>
      <c r="H736" s="661" t="s">
        <v>588</v>
      </c>
      <c r="I736" s="661" t="s">
        <v>3386</v>
      </c>
      <c r="J736" s="661" t="s">
        <v>1072</v>
      </c>
      <c r="K736" s="661" t="s">
        <v>3387</v>
      </c>
      <c r="L736" s="662">
        <v>330.74</v>
      </c>
      <c r="M736" s="662">
        <v>330.74</v>
      </c>
      <c r="N736" s="661">
        <v>1</v>
      </c>
      <c r="O736" s="742">
        <v>0.5</v>
      </c>
      <c r="P736" s="662">
        <v>330.74</v>
      </c>
      <c r="Q736" s="677">
        <v>1</v>
      </c>
      <c r="R736" s="661">
        <v>1</v>
      </c>
      <c r="S736" s="677">
        <v>1</v>
      </c>
      <c r="T736" s="742">
        <v>0.5</v>
      </c>
      <c r="U736" s="700">
        <v>1</v>
      </c>
    </row>
    <row r="737" spans="1:21" ht="14.4" customHeight="1" x14ac:dyDescent="0.3">
      <c r="A737" s="660">
        <v>32</v>
      </c>
      <c r="B737" s="661" t="s">
        <v>587</v>
      </c>
      <c r="C737" s="661">
        <v>89301322</v>
      </c>
      <c r="D737" s="740" t="s">
        <v>6847</v>
      </c>
      <c r="E737" s="741" t="s">
        <v>4623</v>
      </c>
      <c r="F737" s="661" t="s">
        <v>4612</v>
      </c>
      <c r="G737" s="661" t="s">
        <v>4898</v>
      </c>
      <c r="H737" s="661" t="s">
        <v>588</v>
      </c>
      <c r="I737" s="661" t="s">
        <v>1152</v>
      </c>
      <c r="J737" s="661" t="s">
        <v>4899</v>
      </c>
      <c r="K737" s="661" t="s">
        <v>4900</v>
      </c>
      <c r="L737" s="662">
        <v>0</v>
      </c>
      <c r="M737" s="662">
        <v>0</v>
      </c>
      <c r="N737" s="661">
        <v>3</v>
      </c>
      <c r="O737" s="742">
        <v>1.5</v>
      </c>
      <c r="P737" s="662">
        <v>0</v>
      </c>
      <c r="Q737" s="677"/>
      <c r="R737" s="661">
        <v>2</v>
      </c>
      <c r="S737" s="677">
        <v>0.66666666666666663</v>
      </c>
      <c r="T737" s="742">
        <v>1</v>
      </c>
      <c r="U737" s="700">
        <v>0.66666666666666663</v>
      </c>
    </row>
    <row r="738" spans="1:21" ht="14.4" customHeight="1" x14ac:dyDescent="0.3">
      <c r="A738" s="660">
        <v>32</v>
      </c>
      <c r="B738" s="661" t="s">
        <v>587</v>
      </c>
      <c r="C738" s="661">
        <v>89301322</v>
      </c>
      <c r="D738" s="740" t="s">
        <v>6847</v>
      </c>
      <c r="E738" s="741" t="s">
        <v>4623</v>
      </c>
      <c r="F738" s="661" t="s">
        <v>4612</v>
      </c>
      <c r="G738" s="661" t="s">
        <v>4901</v>
      </c>
      <c r="H738" s="661" t="s">
        <v>588</v>
      </c>
      <c r="I738" s="661" t="s">
        <v>5212</v>
      </c>
      <c r="J738" s="661" t="s">
        <v>3381</v>
      </c>
      <c r="K738" s="661" t="s">
        <v>4600</v>
      </c>
      <c r="L738" s="662">
        <v>0</v>
      </c>
      <c r="M738" s="662">
        <v>0</v>
      </c>
      <c r="N738" s="661">
        <v>1</v>
      </c>
      <c r="O738" s="742">
        <v>1</v>
      </c>
      <c r="P738" s="662"/>
      <c r="Q738" s="677"/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32</v>
      </c>
      <c r="B739" s="661" t="s">
        <v>587</v>
      </c>
      <c r="C739" s="661">
        <v>89301322</v>
      </c>
      <c r="D739" s="740" t="s">
        <v>6847</v>
      </c>
      <c r="E739" s="741" t="s">
        <v>4623</v>
      </c>
      <c r="F739" s="661" t="s">
        <v>4612</v>
      </c>
      <c r="G739" s="661" t="s">
        <v>4901</v>
      </c>
      <c r="H739" s="661" t="s">
        <v>588</v>
      </c>
      <c r="I739" s="661" t="s">
        <v>5213</v>
      </c>
      <c r="J739" s="661" t="s">
        <v>3381</v>
      </c>
      <c r="K739" s="661" t="s">
        <v>5214</v>
      </c>
      <c r="L739" s="662">
        <v>224.25</v>
      </c>
      <c r="M739" s="662">
        <v>224.25</v>
      </c>
      <c r="N739" s="661">
        <v>1</v>
      </c>
      <c r="O739" s="742">
        <v>0.5</v>
      </c>
      <c r="P739" s="662">
        <v>224.25</v>
      </c>
      <c r="Q739" s="677">
        <v>1</v>
      </c>
      <c r="R739" s="661">
        <v>1</v>
      </c>
      <c r="S739" s="677">
        <v>1</v>
      </c>
      <c r="T739" s="742">
        <v>0.5</v>
      </c>
      <c r="U739" s="700">
        <v>1</v>
      </c>
    </row>
    <row r="740" spans="1:21" ht="14.4" customHeight="1" x14ac:dyDescent="0.3">
      <c r="A740" s="660">
        <v>32</v>
      </c>
      <c r="B740" s="661" t="s">
        <v>587</v>
      </c>
      <c r="C740" s="661">
        <v>89301322</v>
      </c>
      <c r="D740" s="740" t="s">
        <v>6847</v>
      </c>
      <c r="E740" s="741" t="s">
        <v>4623</v>
      </c>
      <c r="F740" s="661" t="s">
        <v>4612</v>
      </c>
      <c r="G740" s="661" t="s">
        <v>5215</v>
      </c>
      <c r="H740" s="661" t="s">
        <v>2441</v>
      </c>
      <c r="I740" s="661" t="s">
        <v>2708</v>
      </c>
      <c r="J740" s="661" t="s">
        <v>4527</v>
      </c>
      <c r="K740" s="661" t="s">
        <v>4235</v>
      </c>
      <c r="L740" s="662">
        <v>201.75</v>
      </c>
      <c r="M740" s="662">
        <v>201.75</v>
      </c>
      <c r="N740" s="661">
        <v>1</v>
      </c>
      <c r="O740" s="742">
        <v>0.5</v>
      </c>
      <c r="P740" s="662">
        <v>201.75</v>
      </c>
      <c r="Q740" s="677">
        <v>1</v>
      </c>
      <c r="R740" s="661">
        <v>1</v>
      </c>
      <c r="S740" s="677">
        <v>1</v>
      </c>
      <c r="T740" s="742">
        <v>0.5</v>
      </c>
      <c r="U740" s="700">
        <v>1</v>
      </c>
    </row>
    <row r="741" spans="1:21" ht="14.4" customHeight="1" x14ac:dyDescent="0.3">
      <c r="A741" s="660">
        <v>32</v>
      </c>
      <c r="B741" s="661" t="s">
        <v>587</v>
      </c>
      <c r="C741" s="661">
        <v>89301322</v>
      </c>
      <c r="D741" s="740" t="s">
        <v>6847</v>
      </c>
      <c r="E741" s="741" t="s">
        <v>4623</v>
      </c>
      <c r="F741" s="661" t="s">
        <v>4612</v>
      </c>
      <c r="G741" s="661" t="s">
        <v>4699</v>
      </c>
      <c r="H741" s="661" t="s">
        <v>588</v>
      </c>
      <c r="I741" s="661" t="s">
        <v>963</v>
      </c>
      <c r="J741" s="661" t="s">
        <v>4700</v>
      </c>
      <c r="K741" s="661" t="s">
        <v>4701</v>
      </c>
      <c r="L741" s="662">
        <v>0</v>
      </c>
      <c r="M741" s="662">
        <v>0</v>
      </c>
      <c r="N741" s="661">
        <v>26</v>
      </c>
      <c r="O741" s="742">
        <v>10.5</v>
      </c>
      <c r="P741" s="662">
        <v>0</v>
      </c>
      <c r="Q741" s="677"/>
      <c r="R741" s="661">
        <v>19</v>
      </c>
      <c r="S741" s="677">
        <v>0.73076923076923073</v>
      </c>
      <c r="T741" s="742">
        <v>7</v>
      </c>
      <c r="U741" s="700">
        <v>0.66666666666666663</v>
      </c>
    </row>
    <row r="742" spans="1:21" ht="14.4" customHeight="1" x14ac:dyDescent="0.3">
      <c r="A742" s="660">
        <v>32</v>
      </c>
      <c r="B742" s="661" t="s">
        <v>587</v>
      </c>
      <c r="C742" s="661">
        <v>89301322</v>
      </c>
      <c r="D742" s="740" t="s">
        <v>6847</v>
      </c>
      <c r="E742" s="741" t="s">
        <v>4623</v>
      </c>
      <c r="F742" s="661" t="s">
        <v>4612</v>
      </c>
      <c r="G742" s="661" t="s">
        <v>4903</v>
      </c>
      <c r="H742" s="661" t="s">
        <v>588</v>
      </c>
      <c r="I742" s="661" t="s">
        <v>4944</v>
      </c>
      <c r="J742" s="661" t="s">
        <v>4945</v>
      </c>
      <c r="K742" s="661" t="s">
        <v>3914</v>
      </c>
      <c r="L742" s="662">
        <v>203.02</v>
      </c>
      <c r="M742" s="662">
        <v>406.04</v>
      </c>
      <c r="N742" s="661">
        <v>2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32</v>
      </c>
      <c r="B743" s="661" t="s">
        <v>587</v>
      </c>
      <c r="C743" s="661">
        <v>89301322</v>
      </c>
      <c r="D743" s="740" t="s">
        <v>6847</v>
      </c>
      <c r="E743" s="741" t="s">
        <v>4623</v>
      </c>
      <c r="F743" s="661" t="s">
        <v>4612</v>
      </c>
      <c r="G743" s="661" t="s">
        <v>5216</v>
      </c>
      <c r="H743" s="661" t="s">
        <v>588</v>
      </c>
      <c r="I743" s="661" t="s">
        <v>5217</v>
      </c>
      <c r="J743" s="661" t="s">
        <v>5218</v>
      </c>
      <c r="K743" s="661" t="s">
        <v>5219</v>
      </c>
      <c r="L743" s="662">
        <v>687.56</v>
      </c>
      <c r="M743" s="662">
        <v>1375.12</v>
      </c>
      <c r="N743" s="661">
        <v>2</v>
      </c>
      <c r="O743" s="742">
        <v>0.5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32</v>
      </c>
      <c r="B744" s="661" t="s">
        <v>587</v>
      </c>
      <c r="C744" s="661">
        <v>89301322</v>
      </c>
      <c r="D744" s="740" t="s">
        <v>6847</v>
      </c>
      <c r="E744" s="741" t="s">
        <v>4623</v>
      </c>
      <c r="F744" s="661" t="s">
        <v>4612</v>
      </c>
      <c r="G744" s="661" t="s">
        <v>5220</v>
      </c>
      <c r="H744" s="661" t="s">
        <v>588</v>
      </c>
      <c r="I744" s="661" t="s">
        <v>5221</v>
      </c>
      <c r="J744" s="661" t="s">
        <v>5222</v>
      </c>
      <c r="K744" s="661" t="s">
        <v>642</v>
      </c>
      <c r="L744" s="662">
        <v>94.72</v>
      </c>
      <c r="M744" s="662">
        <v>189.44</v>
      </c>
      <c r="N744" s="661">
        <v>2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32</v>
      </c>
      <c r="B745" s="661" t="s">
        <v>587</v>
      </c>
      <c r="C745" s="661">
        <v>89301322</v>
      </c>
      <c r="D745" s="740" t="s">
        <v>6847</v>
      </c>
      <c r="E745" s="741" t="s">
        <v>4623</v>
      </c>
      <c r="F745" s="661" t="s">
        <v>4612</v>
      </c>
      <c r="G745" s="661" t="s">
        <v>4905</v>
      </c>
      <c r="H745" s="661" t="s">
        <v>588</v>
      </c>
      <c r="I745" s="661" t="s">
        <v>4906</v>
      </c>
      <c r="J745" s="661" t="s">
        <v>4907</v>
      </c>
      <c r="K745" s="661" t="s">
        <v>4908</v>
      </c>
      <c r="L745" s="662">
        <v>84.64</v>
      </c>
      <c r="M745" s="662">
        <v>84.64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32</v>
      </c>
      <c r="B746" s="661" t="s">
        <v>587</v>
      </c>
      <c r="C746" s="661">
        <v>89301322</v>
      </c>
      <c r="D746" s="740" t="s">
        <v>6847</v>
      </c>
      <c r="E746" s="741" t="s">
        <v>4623</v>
      </c>
      <c r="F746" s="661" t="s">
        <v>4612</v>
      </c>
      <c r="G746" s="661" t="s">
        <v>4905</v>
      </c>
      <c r="H746" s="661" t="s">
        <v>588</v>
      </c>
      <c r="I746" s="661" t="s">
        <v>5223</v>
      </c>
      <c r="J746" s="661" t="s">
        <v>4907</v>
      </c>
      <c r="K746" s="661" t="s">
        <v>4908</v>
      </c>
      <c r="L746" s="662">
        <v>84.64</v>
      </c>
      <c r="M746" s="662">
        <v>84.64</v>
      </c>
      <c r="N746" s="661">
        <v>1</v>
      </c>
      <c r="O746" s="742">
        <v>1</v>
      </c>
      <c r="P746" s="662">
        <v>84.64</v>
      </c>
      <c r="Q746" s="677">
        <v>1</v>
      </c>
      <c r="R746" s="661">
        <v>1</v>
      </c>
      <c r="S746" s="677">
        <v>1</v>
      </c>
      <c r="T746" s="742">
        <v>1</v>
      </c>
      <c r="U746" s="700">
        <v>1</v>
      </c>
    </row>
    <row r="747" spans="1:21" ht="14.4" customHeight="1" x14ac:dyDescent="0.3">
      <c r="A747" s="660">
        <v>32</v>
      </c>
      <c r="B747" s="661" t="s">
        <v>587</v>
      </c>
      <c r="C747" s="661">
        <v>89301322</v>
      </c>
      <c r="D747" s="740" t="s">
        <v>6847</v>
      </c>
      <c r="E747" s="741" t="s">
        <v>4623</v>
      </c>
      <c r="F747" s="661" t="s">
        <v>4612</v>
      </c>
      <c r="G747" s="661" t="s">
        <v>4910</v>
      </c>
      <c r="H747" s="661" t="s">
        <v>2441</v>
      </c>
      <c r="I747" s="661" t="s">
        <v>2557</v>
      </c>
      <c r="J747" s="661" t="s">
        <v>2558</v>
      </c>
      <c r="K747" s="661" t="s">
        <v>4503</v>
      </c>
      <c r="L747" s="662">
        <v>163.72999999999999</v>
      </c>
      <c r="M747" s="662">
        <v>654.91999999999996</v>
      </c>
      <c r="N747" s="661">
        <v>4</v>
      </c>
      <c r="O747" s="742">
        <v>2.5</v>
      </c>
      <c r="P747" s="662">
        <v>491.18999999999994</v>
      </c>
      <c r="Q747" s="677">
        <v>0.75</v>
      </c>
      <c r="R747" s="661">
        <v>3</v>
      </c>
      <c r="S747" s="677">
        <v>0.75</v>
      </c>
      <c r="T747" s="742">
        <v>2</v>
      </c>
      <c r="U747" s="700">
        <v>0.8</v>
      </c>
    </row>
    <row r="748" spans="1:21" ht="14.4" customHeight="1" x14ac:dyDescent="0.3">
      <c r="A748" s="660">
        <v>32</v>
      </c>
      <c r="B748" s="661" t="s">
        <v>587</v>
      </c>
      <c r="C748" s="661">
        <v>89301322</v>
      </c>
      <c r="D748" s="740" t="s">
        <v>6847</v>
      </c>
      <c r="E748" s="741" t="s">
        <v>4623</v>
      </c>
      <c r="F748" s="661" t="s">
        <v>4612</v>
      </c>
      <c r="G748" s="661" t="s">
        <v>4910</v>
      </c>
      <c r="H748" s="661" t="s">
        <v>2441</v>
      </c>
      <c r="I748" s="661" t="s">
        <v>2694</v>
      </c>
      <c r="J748" s="661" t="s">
        <v>2695</v>
      </c>
      <c r="K748" s="661" t="s">
        <v>2696</v>
      </c>
      <c r="L748" s="662">
        <v>314.33999999999997</v>
      </c>
      <c r="M748" s="662">
        <v>628.67999999999995</v>
      </c>
      <c r="N748" s="661">
        <v>2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32</v>
      </c>
      <c r="B749" s="661" t="s">
        <v>587</v>
      </c>
      <c r="C749" s="661">
        <v>89301322</v>
      </c>
      <c r="D749" s="740" t="s">
        <v>6847</v>
      </c>
      <c r="E749" s="741" t="s">
        <v>4623</v>
      </c>
      <c r="F749" s="661" t="s">
        <v>4612</v>
      </c>
      <c r="G749" s="661" t="s">
        <v>4836</v>
      </c>
      <c r="H749" s="661" t="s">
        <v>588</v>
      </c>
      <c r="I749" s="661" t="s">
        <v>5224</v>
      </c>
      <c r="J749" s="661" t="s">
        <v>4838</v>
      </c>
      <c r="K749" s="661" t="s">
        <v>1258</v>
      </c>
      <c r="L749" s="662">
        <v>78.64</v>
      </c>
      <c r="M749" s="662">
        <v>235.92000000000002</v>
      </c>
      <c r="N749" s="661">
        <v>3</v>
      </c>
      <c r="O749" s="742">
        <v>1.5</v>
      </c>
      <c r="P749" s="662">
        <v>235.92000000000002</v>
      </c>
      <c r="Q749" s="677">
        <v>1</v>
      </c>
      <c r="R749" s="661">
        <v>3</v>
      </c>
      <c r="S749" s="677">
        <v>1</v>
      </c>
      <c r="T749" s="742">
        <v>1.5</v>
      </c>
      <c r="U749" s="700">
        <v>1</v>
      </c>
    </row>
    <row r="750" spans="1:21" ht="14.4" customHeight="1" x14ac:dyDescent="0.3">
      <c r="A750" s="660">
        <v>32</v>
      </c>
      <c r="B750" s="661" t="s">
        <v>587</v>
      </c>
      <c r="C750" s="661">
        <v>89301322</v>
      </c>
      <c r="D750" s="740" t="s">
        <v>6847</v>
      </c>
      <c r="E750" s="741" t="s">
        <v>4623</v>
      </c>
      <c r="F750" s="661" t="s">
        <v>4612</v>
      </c>
      <c r="G750" s="661" t="s">
        <v>4836</v>
      </c>
      <c r="H750" s="661" t="s">
        <v>588</v>
      </c>
      <c r="I750" s="661" t="s">
        <v>4837</v>
      </c>
      <c r="J750" s="661" t="s">
        <v>4838</v>
      </c>
      <c r="K750" s="661" t="s">
        <v>821</v>
      </c>
      <c r="L750" s="662">
        <v>157.27000000000001</v>
      </c>
      <c r="M750" s="662">
        <v>157.27000000000001</v>
      </c>
      <c r="N750" s="661">
        <v>1</v>
      </c>
      <c r="O750" s="742">
        <v>0.5</v>
      </c>
      <c r="P750" s="662">
        <v>157.27000000000001</v>
      </c>
      <c r="Q750" s="677">
        <v>1</v>
      </c>
      <c r="R750" s="661">
        <v>1</v>
      </c>
      <c r="S750" s="677">
        <v>1</v>
      </c>
      <c r="T750" s="742">
        <v>0.5</v>
      </c>
      <c r="U750" s="700">
        <v>1</v>
      </c>
    </row>
    <row r="751" spans="1:21" ht="14.4" customHeight="1" x14ac:dyDescent="0.3">
      <c r="A751" s="660">
        <v>32</v>
      </c>
      <c r="B751" s="661" t="s">
        <v>587</v>
      </c>
      <c r="C751" s="661">
        <v>89301322</v>
      </c>
      <c r="D751" s="740" t="s">
        <v>6847</v>
      </c>
      <c r="E751" s="741" t="s">
        <v>4623</v>
      </c>
      <c r="F751" s="661" t="s">
        <v>4612</v>
      </c>
      <c r="G751" s="661" t="s">
        <v>4836</v>
      </c>
      <c r="H751" s="661" t="s">
        <v>588</v>
      </c>
      <c r="I751" s="661" t="s">
        <v>5225</v>
      </c>
      <c r="J751" s="661" t="s">
        <v>4838</v>
      </c>
      <c r="K751" s="661" t="s">
        <v>1258</v>
      </c>
      <c r="L751" s="662">
        <v>154.33000000000001</v>
      </c>
      <c r="M751" s="662">
        <v>154.33000000000001</v>
      </c>
      <c r="N751" s="661">
        <v>1</v>
      </c>
      <c r="O751" s="742">
        <v>0.5</v>
      </c>
      <c r="P751" s="662">
        <v>154.33000000000001</v>
      </c>
      <c r="Q751" s="677">
        <v>1</v>
      </c>
      <c r="R751" s="661">
        <v>1</v>
      </c>
      <c r="S751" s="677">
        <v>1</v>
      </c>
      <c r="T751" s="742">
        <v>0.5</v>
      </c>
      <c r="U751" s="700">
        <v>1</v>
      </c>
    </row>
    <row r="752" spans="1:21" ht="14.4" customHeight="1" x14ac:dyDescent="0.3">
      <c r="A752" s="660">
        <v>32</v>
      </c>
      <c r="B752" s="661" t="s">
        <v>587</v>
      </c>
      <c r="C752" s="661">
        <v>89301322</v>
      </c>
      <c r="D752" s="740" t="s">
        <v>6847</v>
      </c>
      <c r="E752" s="741" t="s">
        <v>4623</v>
      </c>
      <c r="F752" s="661" t="s">
        <v>4612</v>
      </c>
      <c r="G752" s="661" t="s">
        <v>4836</v>
      </c>
      <c r="H752" s="661" t="s">
        <v>588</v>
      </c>
      <c r="I752" s="661" t="s">
        <v>5225</v>
      </c>
      <c r="J752" s="661" t="s">
        <v>4838</v>
      </c>
      <c r="K752" s="661" t="s">
        <v>1258</v>
      </c>
      <c r="L752" s="662">
        <v>78.64</v>
      </c>
      <c r="M752" s="662">
        <v>78.64</v>
      </c>
      <c r="N752" s="661">
        <v>1</v>
      </c>
      <c r="O752" s="742">
        <v>1</v>
      </c>
      <c r="P752" s="662">
        <v>78.64</v>
      </c>
      <c r="Q752" s="677">
        <v>1</v>
      </c>
      <c r="R752" s="661">
        <v>1</v>
      </c>
      <c r="S752" s="677">
        <v>1</v>
      </c>
      <c r="T752" s="742">
        <v>1</v>
      </c>
      <c r="U752" s="700">
        <v>1</v>
      </c>
    </row>
    <row r="753" spans="1:21" ht="14.4" customHeight="1" x14ac:dyDescent="0.3">
      <c r="A753" s="660">
        <v>32</v>
      </c>
      <c r="B753" s="661" t="s">
        <v>587</v>
      </c>
      <c r="C753" s="661">
        <v>89301322</v>
      </c>
      <c r="D753" s="740" t="s">
        <v>6847</v>
      </c>
      <c r="E753" s="741" t="s">
        <v>4623</v>
      </c>
      <c r="F753" s="661" t="s">
        <v>4612</v>
      </c>
      <c r="G753" s="661" t="s">
        <v>5226</v>
      </c>
      <c r="H753" s="661" t="s">
        <v>588</v>
      </c>
      <c r="I753" s="661" t="s">
        <v>3743</v>
      </c>
      <c r="J753" s="661" t="s">
        <v>3744</v>
      </c>
      <c r="K753" s="661" t="s">
        <v>5227</v>
      </c>
      <c r="L753" s="662">
        <v>5598.35</v>
      </c>
      <c r="M753" s="662">
        <v>5598.35</v>
      </c>
      <c r="N753" s="661">
        <v>1</v>
      </c>
      <c r="O753" s="742">
        <v>0.5</v>
      </c>
      <c r="P753" s="662">
        <v>5598.35</v>
      </c>
      <c r="Q753" s="677">
        <v>1</v>
      </c>
      <c r="R753" s="661">
        <v>1</v>
      </c>
      <c r="S753" s="677">
        <v>1</v>
      </c>
      <c r="T753" s="742">
        <v>0.5</v>
      </c>
      <c r="U753" s="700">
        <v>1</v>
      </c>
    </row>
    <row r="754" spans="1:21" ht="14.4" customHeight="1" x14ac:dyDescent="0.3">
      <c r="A754" s="660">
        <v>32</v>
      </c>
      <c r="B754" s="661" t="s">
        <v>587</v>
      </c>
      <c r="C754" s="661">
        <v>89301322</v>
      </c>
      <c r="D754" s="740" t="s">
        <v>6847</v>
      </c>
      <c r="E754" s="741" t="s">
        <v>4623</v>
      </c>
      <c r="F754" s="661" t="s">
        <v>4612</v>
      </c>
      <c r="G754" s="661" t="s">
        <v>4796</v>
      </c>
      <c r="H754" s="661" t="s">
        <v>588</v>
      </c>
      <c r="I754" s="661" t="s">
        <v>1376</v>
      </c>
      <c r="J754" s="661" t="s">
        <v>1377</v>
      </c>
      <c r="K754" s="661" t="s">
        <v>1378</v>
      </c>
      <c r="L754" s="662">
        <v>286.63</v>
      </c>
      <c r="M754" s="662">
        <v>573.26</v>
      </c>
      <c r="N754" s="661">
        <v>2</v>
      </c>
      <c r="O754" s="742">
        <v>1.5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32</v>
      </c>
      <c r="B755" s="661" t="s">
        <v>587</v>
      </c>
      <c r="C755" s="661">
        <v>89301322</v>
      </c>
      <c r="D755" s="740" t="s">
        <v>6847</v>
      </c>
      <c r="E755" s="741" t="s">
        <v>4623</v>
      </c>
      <c r="F755" s="661" t="s">
        <v>4612</v>
      </c>
      <c r="G755" s="661" t="s">
        <v>4796</v>
      </c>
      <c r="H755" s="661" t="s">
        <v>588</v>
      </c>
      <c r="I755" s="661" t="s">
        <v>5228</v>
      </c>
      <c r="J755" s="661" t="s">
        <v>5229</v>
      </c>
      <c r="K755" s="661" t="s">
        <v>5230</v>
      </c>
      <c r="L755" s="662">
        <v>158.51</v>
      </c>
      <c r="M755" s="662">
        <v>317.02</v>
      </c>
      <c r="N755" s="661">
        <v>2</v>
      </c>
      <c r="O755" s="742">
        <v>1.5</v>
      </c>
      <c r="P755" s="662">
        <v>158.51</v>
      </c>
      <c r="Q755" s="677">
        <v>0.5</v>
      </c>
      <c r="R755" s="661">
        <v>1</v>
      </c>
      <c r="S755" s="677">
        <v>0.5</v>
      </c>
      <c r="T755" s="742">
        <v>1</v>
      </c>
      <c r="U755" s="700">
        <v>0.66666666666666663</v>
      </c>
    </row>
    <row r="756" spans="1:21" ht="14.4" customHeight="1" x14ac:dyDescent="0.3">
      <c r="A756" s="660">
        <v>32</v>
      </c>
      <c r="B756" s="661" t="s">
        <v>587</v>
      </c>
      <c r="C756" s="661">
        <v>89301322</v>
      </c>
      <c r="D756" s="740" t="s">
        <v>6847</v>
      </c>
      <c r="E756" s="741" t="s">
        <v>4623</v>
      </c>
      <c r="F756" s="661" t="s">
        <v>4612</v>
      </c>
      <c r="G756" s="661" t="s">
        <v>4914</v>
      </c>
      <c r="H756" s="661" t="s">
        <v>588</v>
      </c>
      <c r="I756" s="661" t="s">
        <v>5117</v>
      </c>
      <c r="J756" s="661" t="s">
        <v>5018</v>
      </c>
      <c r="K756" s="661" t="s">
        <v>1142</v>
      </c>
      <c r="L756" s="662">
        <v>0</v>
      </c>
      <c r="M756" s="662">
        <v>0</v>
      </c>
      <c r="N756" s="661">
        <v>3</v>
      </c>
      <c r="O756" s="742">
        <v>2</v>
      </c>
      <c r="P756" s="662">
        <v>0</v>
      </c>
      <c r="Q756" s="677"/>
      <c r="R756" s="661">
        <v>1</v>
      </c>
      <c r="S756" s="677">
        <v>0.33333333333333331</v>
      </c>
      <c r="T756" s="742">
        <v>1</v>
      </c>
      <c r="U756" s="700">
        <v>0.5</v>
      </c>
    </row>
    <row r="757" spans="1:21" ht="14.4" customHeight="1" x14ac:dyDescent="0.3">
      <c r="A757" s="660">
        <v>32</v>
      </c>
      <c r="B757" s="661" t="s">
        <v>587</v>
      </c>
      <c r="C757" s="661">
        <v>89301322</v>
      </c>
      <c r="D757" s="740" t="s">
        <v>6847</v>
      </c>
      <c r="E757" s="741" t="s">
        <v>4623</v>
      </c>
      <c r="F757" s="661" t="s">
        <v>4612</v>
      </c>
      <c r="G757" s="661" t="s">
        <v>5231</v>
      </c>
      <c r="H757" s="661" t="s">
        <v>588</v>
      </c>
      <c r="I757" s="661" t="s">
        <v>5232</v>
      </c>
      <c r="J757" s="661" t="s">
        <v>5233</v>
      </c>
      <c r="K757" s="661" t="s">
        <v>5234</v>
      </c>
      <c r="L757" s="662">
        <v>149.86000000000001</v>
      </c>
      <c r="M757" s="662">
        <v>149.86000000000001</v>
      </c>
      <c r="N757" s="661">
        <v>1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32</v>
      </c>
      <c r="B758" s="661" t="s">
        <v>587</v>
      </c>
      <c r="C758" s="661">
        <v>89301322</v>
      </c>
      <c r="D758" s="740" t="s">
        <v>6847</v>
      </c>
      <c r="E758" s="741" t="s">
        <v>4623</v>
      </c>
      <c r="F758" s="661" t="s">
        <v>4613</v>
      </c>
      <c r="G758" s="661" t="s">
        <v>4702</v>
      </c>
      <c r="H758" s="661" t="s">
        <v>588</v>
      </c>
      <c r="I758" s="661" t="s">
        <v>4703</v>
      </c>
      <c r="J758" s="661" t="s">
        <v>4704</v>
      </c>
      <c r="K758" s="661"/>
      <c r="L758" s="662">
        <v>0</v>
      </c>
      <c r="M758" s="662">
        <v>0</v>
      </c>
      <c r="N758" s="661">
        <v>31</v>
      </c>
      <c r="O758" s="742">
        <v>31</v>
      </c>
      <c r="P758" s="662">
        <v>0</v>
      </c>
      <c r="Q758" s="677"/>
      <c r="R758" s="661">
        <v>29</v>
      </c>
      <c r="S758" s="677">
        <v>0.93548387096774188</v>
      </c>
      <c r="T758" s="742">
        <v>29</v>
      </c>
      <c r="U758" s="700">
        <v>0.93548387096774188</v>
      </c>
    </row>
    <row r="759" spans="1:21" ht="14.4" customHeight="1" x14ac:dyDescent="0.3">
      <c r="A759" s="660">
        <v>32</v>
      </c>
      <c r="B759" s="661" t="s">
        <v>587</v>
      </c>
      <c r="C759" s="661">
        <v>89301322</v>
      </c>
      <c r="D759" s="740" t="s">
        <v>6847</v>
      </c>
      <c r="E759" s="741" t="s">
        <v>4623</v>
      </c>
      <c r="F759" s="661" t="s">
        <v>4613</v>
      </c>
      <c r="G759" s="661" t="s">
        <v>4702</v>
      </c>
      <c r="H759" s="661" t="s">
        <v>588</v>
      </c>
      <c r="I759" s="661" t="s">
        <v>4705</v>
      </c>
      <c r="J759" s="661" t="s">
        <v>4704</v>
      </c>
      <c r="K759" s="661"/>
      <c r="L759" s="662">
        <v>0</v>
      </c>
      <c r="M759" s="662">
        <v>0</v>
      </c>
      <c r="N759" s="661">
        <v>1</v>
      </c>
      <c r="O759" s="742">
        <v>1</v>
      </c>
      <c r="P759" s="662">
        <v>0</v>
      </c>
      <c r="Q759" s="677"/>
      <c r="R759" s="661">
        <v>1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32</v>
      </c>
      <c r="B760" s="661" t="s">
        <v>587</v>
      </c>
      <c r="C760" s="661">
        <v>89301322</v>
      </c>
      <c r="D760" s="740" t="s">
        <v>6847</v>
      </c>
      <c r="E760" s="741" t="s">
        <v>4624</v>
      </c>
      <c r="F760" s="661" t="s">
        <v>4612</v>
      </c>
      <c r="G760" s="661" t="s">
        <v>5235</v>
      </c>
      <c r="H760" s="661" t="s">
        <v>588</v>
      </c>
      <c r="I760" s="661" t="s">
        <v>982</v>
      </c>
      <c r="J760" s="661" t="s">
        <v>979</v>
      </c>
      <c r="K760" s="661" t="s">
        <v>5236</v>
      </c>
      <c r="L760" s="662">
        <v>0</v>
      </c>
      <c r="M760" s="662">
        <v>0</v>
      </c>
      <c r="N760" s="661">
        <v>1</v>
      </c>
      <c r="O760" s="742">
        <v>0.5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32</v>
      </c>
      <c r="B761" s="661" t="s">
        <v>587</v>
      </c>
      <c r="C761" s="661">
        <v>89301322</v>
      </c>
      <c r="D761" s="740" t="s">
        <v>6847</v>
      </c>
      <c r="E761" s="741" t="s">
        <v>4624</v>
      </c>
      <c r="F761" s="661" t="s">
        <v>4612</v>
      </c>
      <c r="G761" s="661" t="s">
        <v>4654</v>
      </c>
      <c r="H761" s="661" t="s">
        <v>588</v>
      </c>
      <c r="I761" s="661" t="s">
        <v>1711</v>
      </c>
      <c r="J761" s="661" t="s">
        <v>1712</v>
      </c>
      <c r="K761" s="661" t="s">
        <v>1685</v>
      </c>
      <c r="L761" s="662">
        <v>275.23</v>
      </c>
      <c r="M761" s="662">
        <v>550.46</v>
      </c>
      <c r="N761" s="661">
        <v>2</v>
      </c>
      <c r="O761" s="742">
        <v>0.5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32</v>
      </c>
      <c r="B762" s="661" t="s">
        <v>587</v>
      </c>
      <c r="C762" s="661">
        <v>89301322</v>
      </c>
      <c r="D762" s="740" t="s">
        <v>6847</v>
      </c>
      <c r="E762" s="741" t="s">
        <v>4624</v>
      </c>
      <c r="F762" s="661" t="s">
        <v>4612</v>
      </c>
      <c r="G762" s="661" t="s">
        <v>4654</v>
      </c>
      <c r="H762" s="661" t="s">
        <v>588</v>
      </c>
      <c r="I762" s="661" t="s">
        <v>1805</v>
      </c>
      <c r="J762" s="661" t="s">
        <v>1806</v>
      </c>
      <c r="K762" s="661" t="s">
        <v>4712</v>
      </c>
      <c r="L762" s="662">
        <v>1354.54</v>
      </c>
      <c r="M762" s="662">
        <v>29799.88</v>
      </c>
      <c r="N762" s="661">
        <v>22</v>
      </c>
      <c r="O762" s="742">
        <v>8.5</v>
      </c>
      <c r="P762" s="662">
        <v>13545.400000000001</v>
      </c>
      <c r="Q762" s="677">
        <v>0.45454545454545459</v>
      </c>
      <c r="R762" s="661">
        <v>10</v>
      </c>
      <c r="S762" s="677">
        <v>0.45454545454545453</v>
      </c>
      <c r="T762" s="742">
        <v>5</v>
      </c>
      <c r="U762" s="700">
        <v>0.58823529411764708</v>
      </c>
    </row>
    <row r="763" spans="1:21" ht="14.4" customHeight="1" x14ac:dyDescent="0.3">
      <c r="A763" s="660">
        <v>32</v>
      </c>
      <c r="B763" s="661" t="s">
        <v>587</v>
      </c>
      <c r="C763" s="661">
        <v>89301322</v>
      </c>
      <c r="D763" s="740" t="s">
        <v>6847</v>
      </c>
      <c r="E763" s="741" t="s">
        <v>4624</v>
      </c>
      <c r="F763" s="661" t="s">
        <v>4612</v>
      </c>
      <c r="G763" s="661" t="s">
        <v>4654</v>
      </c>
      <c r="H763" s="661" t="s">
        <v>588</v>
      </c>
      <c r="I763" s="661" t="s">
        <v>1683</v>
      </c>
      <c r="J763" s="661" t="s">
        <v>1684</v>
      </c>
      <c r="K763" s="661" t="s">
        <v>1685</v>
      </c>
      <c r="L763" s="662">
        <v>275.23</v>
      </c>
      <c r="M763" s="662">
        <v>550.46</v>
      </c>
      <c r="N763" s="661">
        <v>2</v>
      </c>
      <c r="O763" s="742">
        <v>0.5</v>
      </c>
      <c r="P763" s="662">
        <v>550.46</v>
      </c>
      <c r="Q763" s="677">
        <v>1</v>
      </c>
      <c r="R763" s="661">
        <v>2</v>
      </c>
      <c r="S763" s="677">
        <v>1</v>
      </c>
      <c r="T763" s="742">
        <v>0.5</v>
      </c>
      <c r="U763" s="700">
        <v>1</v>
      </c>
    </row>
    <row r="764" spans="1:21" ht="14.4" customHeight="1" x14ac:dyDescent="0.3">
      <c r="A764" s="660">
        <v>32</v>
      </c>
      <c r="B764" s="661" t="s">
        <v>587</v>
      </c>
      <c r="C764" s="661">
        <v>89301322</v>
      </c>
      <c r="D764" s="740" t="s">
        <v>6847</v>
      </c>
      <c r="E764" s="741" t="s">
        <v>4624</v>
      </c>
      <c r="F764" s="661" t="s">
        <v>4612</v>
      </c>
      <c r="G764" s="661" t="s">
        <v>4654</v>
      </c>
      <c r="H764" s="661" t="s">
        <v>588</v>
      </c>
      <c r="I764" s="661" t="s">
        <v>4920</v>
      </c>
      <c r="J764" s="661" t="s">
        <v>1582</v>
      </c>
      <c r="K764" s="661" t="s">
        <v>1583</v>
      </c>
      <c r="L764" s="662">
        <v>483.76</v>
      </c>
      <c r="M764" s="662">
        <v>2902.56</v>
      </c>
      <c r="N764" s="661">
        <v>6</v>
      </c>
      <c r="O764" s="742">
        <v>1.5</v>
      </c>
      <c r="P764" s="662">
        <v>1451.28</v>
      </c>
      <c r="Q764" s="677">
        <v>0.5</v>
      </c>
      <c r="R764" s="661">
        <v>3</v>
      </c>
      <c r="S764" s="677">
        <v>0.5</v>
      </c>
      <c r="T764" s="742">
        <v>1</v>
      </c>
      <c r="U764" s="700">
        <v>0.66666666666666663</v>
      </c>
    </row>
    <row r="765" spans="1:21" ht="14.4" customHeight="1" x14ac:dyDescent="0.3">
      <c r="A765" s="660">
        <v>32</v>
      </c>
      <c r="B765" s="661" t="s">
        <v>587</v>
      </c>
      <c r="C765" s="661">
        <v>89301322</v>
      </c>
      <c r="D765" s="740" t="s">
        <v>6847</v>
      </c>
      <c r="E765" s="741" t="s">
        <v>4624</v>
      </c>
      <c r="F765" s="661" t="s">
        <v>4612</v>
      </c>
      <c r="G765" s="661" t="s">
        <v>4654</v>
      </c>
      <c r="H765" s="661" t="s">
        <v>588</v>
      </c>
      <c r="I765" s="661" t="s">
        <v>4713</v>
      </c>
      <c r="J765" s="661" t="s">
        <v>1582</v>
      </c>
      <c r="K765" s="661" t="s">
        <v>4714</v>
      </c>
      <c r="L765" s="662">
        <v>0</v>
      </c>
      <c r="M765" s="662">
        <v>0</v>
      </c>
      <c r="N765" s="661">
        <v>3</v>
      </c>
      <c r="O765" s="742">
        <v>1.5</v>
      </c>
      <c r="P765" s="662">
        <v>0</v>
      </c>
      <c r="Q765" s="677"/>
      <c r="R765" s="661">
        <v>1</v>
      </c>
      <c r="S765" s="677">
        <v>0.33333333333333331</v>
      </c>
      <c r="T765" s="742">
        <v>0.5</v>
      </c>
      <c r="U765" s="700">
        <v>0.33333333333333331</v>
      </c>
    </row>
    <row r="766" spans="1:21" ht="14.4" customHeight="1" x14ac:dyDescent="0.3">
      <c r="A766" s="660">
        <v>32</v>
      </c>
      <c r="B766" s="661" t="s">
        <v>587</v>
      </c>
      <c r="C766" s="661">
        <v>89301322</v>
      </c>
      <c r="D766" s="740" t="s">
        <v>6847</v>
      </c>
      <c r="E766" s="741" t="s">
        <v>4624</v>
      </c>
      <c r="F766" s="661" t="s">
        <v>4612</v>
      </c>
      <c r="G766" s="661" t="s">
        <v>4654</v>
      </c>
      <c r="H766" s="661" t="s">
        <v>588</v>
      </c>
      <c r="I766" s="661" t="s">
        <v>4715</v>
      </c>
      <c r="J766" s="661" t="s">
        <v>1582</v>
      </c>
      <c r="K766" s="661" t="s">
        <v>4714</v>
      </c>
      <c r="L766" s="662">
        <v>0</v>
      </c>
      <c r="M766" s="662">
        <v>0</v>
      </c>
      <c r="N766" s="661">
        <v>2</v>
      </c>
      <c r="O766" s="742">
        <v>0.5</v>
      </c>
      <c r="P766" s="662"/>
      <c r="Q766" s="677"/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32</v>
      </c>
      <c r="B767" s="661" t="s">
        <v>587</v>
      </c>
      <c r="C767" s="661">
        <v>89301322</v>
      </c>
      <c r="D767" s="740" t="s">
        <v>6847</v>
      </c>
      <c r="E767" s="741" t="s">
        <v>4624</v>
      </c>
      <c r="F767" s="661" t="s">
        <v>4612</v>
      </c>
      <c r="G767" s="661" t="s">
        <v>5237</v>
      </c>
      <c r="H767" s="661" t="s">
        <v>588</v>
      </c>
      <c r="I767" s="661" t="s">
        <v>5238</v>
      </c>
      <c r="J767" s="661" t="s">
        <v>5239</v>
      </c>
      <c r="K767" s="661" t="s">
        <v>5240</v>
      </c>
      <c r="L767" s="662">
        <v>266.41000000000003</v>
      </c>
      <c r="M767" s="662">
        <v>532.82000000000005</v>
      </c>
      <c r="N767" s="661">
        <v>2</v>
      </c>
      <c r="O767" s="742">
        <v>1</v>
      </c>
      <c r="P767" s="662">
        <v>266.41000000000003</v>
      </c>
      <c r="Q767" s="677">
        <v>0.5</v>
      </c>
      <c r="R767" s="661">
        <v>1</v>
      </c>
      <c r="S767" s="677">
        <v>0.5</v>
      </c>
      <c r="T767" s="742">
        <v>0.5</v>
      </c>
      <c r="U767" s="700">
        <v>0.5</v>
      </c>
    </row>
    <row r="768" spans="1:21" ht="14.4" customHeight="1" x14ac:dyDescent="0.3">
      <c r="A768" s="660">
        <v>32</v>
      </c>
      <c r="B768" s="661" t="s">
        <v>587</v>
      </c>
      <c r="C768" s="661">
        <v>89301322</v>
      </c>
      <c r="D768" s="740" t="s">
        <v>6847</v>
      </c>
      <c r="E768" s="741" t="s">
        <v>4624</v>
      </c>
      <c r="F768" s="661" t="s">
        <v>4612</v>
      </c>
      <c r="G768" s="661" t="s">
        <v>4655</v>
      </c>
      <c r="H768" s="661" t="s">
        <v>588</v>
      </c>
      <c r="I768" s="661" t="s">
        <v>4853</v>
      </c>
      <c r="J768" s="661" t="s">
        <v>1269</v>
      </c>
      <c r="K768" s="661" t="s">
        <v>4657</v>
      </c>
      <c r="L768" s="662">
        <v>0</v>
      </c>
      <c r="M768" s="662">
        <v>0</v>
      </c>
      <c r="N768" s="661">
        <v>1</v>
      </c>
      <c r="O768" s="742">
        <v>0.5</v>
      </c>
      <c r="P768" s="662">
        <v>0</v>
      </c>
      <c r="Q768" s="677"/>
      <c r="R768" s="661">
        <v>1</v>
      </c>
      <c r="S768" s="677">
        <v>1</v>
      </c>
      <c r="T768" s="742">
        <v>0.5</v>
      </c>
      <c r="U768" s="700">
        <v>1</v>
      </c>
    </row>
    <row r="769" spans="1:21" ht="14.4" customHeight="1" x14ac:dyDescent="0.3">
      <c r="A769" s="660">
        <v>32</v>
      </c>
      <c r="B769" s="661" t="s">
        <v>587</v>
      </c>
      <c r="C769" s="661">
        <v>89301322</v>
      </c>
      <c r="D769" s="740" t="s">
        <v>6847</v>
      </c>
      <c r="E769" s="741" t="s">
        <v>4624</v>
      </c>
      <c r="F769" s="661" t="s">
        <v>4612</v>
      </c>
      <c r="G769" s="661" t="s">
        <v>4655</v>
      </c>
      <c r="H769" s="661" t="s">
        <v>588</v>
      </c>
      <c r="I769" s="661" t="s">
        <v>1268</v>
      </c>
      <c r="J769" s="661" t="s">
        <v>1269</v>
      </c>
      <c r="K769" s="661" t="s">
        <v>1270</v>
      </c>
      <c r="L769" s="662">
        <v>89.6</v>
      </c>
      <c r="M769" s="662">
        <v>1702.4</v>
      </c>
      <c r="N769" s="661">
        <v>19</v>
      </c>
      <c r="O769" s="742">
        <v>12.5</v>
      </c>
      <c r="P769" s="662">
        <v>806.40000000000009</v>
      </c>
      <c r="Q769" s="677">
        <v>0.47368421052631582</v>
      </c>
      <c r="R769" s="661">
        <v>9</v>
      </c>
      <c r="S769" s="677">
        <v>0.47368421052631576</v>
      </c>
      <c r="T769" s="742">
        <v>5</v>
      </c>
      <c r="U769" s="700">
        <v>0.4</v>
      </c>
    </row>
    <row r="770" spans="1:21" ht="14.4" customHeight="1" x14ac:dyDescent="0.3">
      <c r="A770" s="660">
        <v>32</v>
      </c>
      <c r="B770" s="661" t="s">
        <v>587</v>
      </c>
      <c r="C770" s="661">
        <v>89301322</v>
      </c>
      <c r="D770" s="740" t="s">
        <v>6847</v>
      </c>
      <c r="E770" s="741" t="s">
        <v>4624</v>
      </c>
      <c r="F770" s="661" t="s">
        <v>4612</v>
      </c>
      <c r="G770" s="661" t="s">
        <v>4655</v>
      </c>
      <c r="H770" s="661" t="s">
        <v>588</v>
      </c>
      <c r="I770" s="661" t="s">
        <v>1268</v>
      </c>
      <c r="J770" s="661" t="s">
        <v>1269</v>
      </c>
      <c r="K770" s="661" t="s">
        <v>1270</v>
      </c>
      <c r="L770" s="662">
        <v>95.25</v>
      </c>
      <c r="M770" s="662">
        <v>2095.5</v>
      </c>
      <c r="N770" s="661">
        <v>22</v>
      </c>
      <c r="O770" s="742">
        <v>14</v>
      </c>
      <c r="P770" s="662">
        <v>857.25</v>
      </c>
      <c r="Q770" s="677">
        <v>0.40909090909090912</v>
      </c>
      <c r="R770" s="661">
        <v>9</v>
      </c>
      <c r="S770" s="677">
        <v>0.40909090909090912</v>
      </c>
      <c r="T770" s="742">
        <v>5.5</v>
      </c>
      <c r="U770" s="700">
        <v>0.39285714285714285</v>
      </c>
    </row>
    <row r="771" spans="1:21" ht="14.4" customHeight="1" x14ac:dyDescent="0.3">
      <c r="A771" s="660">
        <v>32</v>
      </c>
      <c r="B771" s="661" t="s">
        <v>587</v>
      </c>
      <c r="C771" s="661">
        <v>89301322</v>
      </c>
      <c r="D771" s="740" t="s">
        <v>6847</v>
      </c>
      <c r="E771" s="741" t="s">
        <v>4624</v>
      </c>
      <c r="F771" s="661" t="s">
        <v>4612</v>
      </c>
      <c r="G771" s="661" t="s">
        <v>4655</v>
      </c>
      <c r="H771" s="661" t="s">
        <v>588</v>
      </c>
      <c r="I771" s="661" t="s">
        <v>4854</v>
      </c>
      <c r="J771" s="661" t="s">
        <v>4656</v>
      </c>
      <c r="K771" s="661" t="s">
        <v>1270</v>
      </c>
      <c r="L771" s="662">
        <v>0</v>
      </c>
      <c r="M771" s="662">
        <v>0</v>
      </c>
      <c r="N771" s="661">
        <v>1</v>
      </c>
      <c r="O771" s="742">
        <v>0.5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32</v>
      </c>
      <c r="B772" s="661" t="s">
        <v>587</v>
      </c>
      <c r="C772" s="661">
        <v>89301322</v>
      </c>
      <c r="D772" s="740" t="s">
        <v>6847</v>
      </c>
      <c r="E772" s="741" t="s">
        <v>4624</v>
      </c>
      <c r="F772" s="661" t="s">
        <v>4612</v>
      </c>
      <c r="G772" s="661" t="s">
        <v>4655</v>
      </c>
      <c r="H772" s="661" t="s">
        <v>588</v>
      </c>
      <c r="I772" s="661" t="s">
        <v>727</v>
      </c>
      <c r="J772" s="661" t="s">
        <v>728</v>
      </c>
      <c r="K772" s="661" t="s">
        <v>4716</v>
      </c>
      <c r="L772" s="662">
        <v>42.42</v>
      </c>
      <c r="M772" s="662">
        <v>339.36</v>
      </c>
      <c r="N772" s="661">
        <v>8</v>
      </c>
      <c r="O772" s="742">
        <v>5</v>
      </c>
      <c r="P772" s="662">
        <v>212.10000000000002</v>
      </c>
      <c r="Q772" s="677">
        <v>0.625</v>
      </c>
      <c r="R772" s="661">
        <v>5</v>
      </c>
      <c r="S772" s="677">
        <v>0.625</v>
      </c>
      <c r="T772" s="742">
        <v>3.5</v>
      </c>
      <c r="U772" s="700">
        <v>0.7</v>
      </c>
    </row>
    <row r="773" spans="1:21" ht="14.4" customHeight="1" x14ac:dyDescent="0.3">
      <c r="A773" s="660">
        <v>32</v>
      </c>
      <c r="B773" s="661" t="s">
        <v>587</v>
      </c>
      <c r="C773" s="661">
        <v>89301322</v>
      </c>
      <c r="D773" s="740" t="s">
        <v>6847</v>
      </c>
      <c r="E773" s="741" t="s">
        <v>4624</v>
      </c>
      <c r="F773" s="661" t="s">
        <v>4612</v>
      </c>
      <c r="G773" s="661" t="s">
        <v>4655</v>
      </c>
      <c r="H773" s="661" t="s">
        <v>588</v>
      </c>
      <c r="I773" s="661" t="s">
        <v>727</v>
      </c>
      <c r="J773" s="661" t="s">
        <v>728</v>
      </c>
      <c r="K773" s="661" t="s">
        <v>4716</v>
      </c>
      <c r="L773" s="662">
        <v>85.72</v>
      </c>
      <c r="M773" s="662">
        <v>514.31999999999994</v>
      </c>
      <c r="N773" s="661">
        <v>6</v>
      </c>
      <c r="O773" s="742">
        <v>5</v>
      </c>
      <c r="P773" s="662">
        <v>342.88</v>
      </c>
      <c r="Q773" s="677">
        <v>0.66666666666666674</v>
      </c>
      <c r="R773" s="661">
        <v>4</v>
      </c>
      <c r="S773" s="677">
        <v>0.66666666666666663</v>
      </c>
      <c r="T773" s="742">
        <v>3</v>
      </c>
      <c r="U773" s="700">
        <v>0.6</v>
      </c>
    </row>
    <row r="774" spans="1:21" ht="14.4" customHeight="1" x14ac:dyDescent="0.3">
      <c r="A774" s="660">
        <v>32</v>
      </c>
      <c r="B774" s="661" t="s">
        <v>587</v>
      </c>
      <c r="C774" s="661">
        <v>89301322</v>
      </c>
      <c r="D774" s="740" t="s">
        <v>6847</v>
      </c>
      <c r="E774" s="741" t="s">
        <v>4624</v>
      </c>
      <c r="F774" s="661" t="s">
        <v>4612</v>
      </c>
      <c r="G774" s="661" t="s">
        <v>4655</v>
      </c>
      <c r="H774" s="661" t="s">
        <v>588</v>
      </c>
      <c r="I774" s="661" t="s">
        <v>4717</v>
      </c>
      <c r="J774" s="661" t="s">
        <v>728</v>
      </c>
      <c r="K774" s="661" t="s">
        <v>4718</v>
      </c>
      <c r="L774" s="662">
        <v>141.38999999999999</v>
      </c>
      <c r="M774" s="662">
        <v>989.7299999999999</v>
      </c>
      <c r="N774" s="661">
        <v>7</v>
      </c>
      <c r="O774" s="742">
        <v>5.5</v>
      </c>
      <c r="P774" s="662">
        <v>424.16999999999996</v>
      </c>
      <c r="Q774" s="677">
        <v>0.42857142857142855</v>
      </c>
      <c r="R774" s="661">
        <v>3</v>
      </c>
      <c r="S774" s="677">
        <v>0.42857142857142855</v>
      </c>
      <c r="T774" s="742">
        <v>2.5</v>
      </c>
      <c r="U774" s="700">
        <v>0.45454545454545453</v>
      </c>
    </row>
    <row r="775" spans="1:21" ht="14.4" customHeight="1" x14ac:dyDescent="0.3">
      <c r="A775" s="660">
        <v>32</v>
      </c>
      <c r="B775" s="661" t="s">
        <v>587</v>
      </c>
      <c r="C775" s="661">
        <v>89301322</v>
      </c>
      <c r="D775" s="740" t="s">
        <v>6847</v>
      </c>
      <c r="E775" s="741" t="s">
        <v>4624</v>
      </c>
      <c r="F775" s="661" t="s">
        <v>4612</v>
      </c>
      <c r="G775" s="661" t="s">
        <v>4655</v>
      </c>
      <c r="H775" s="661" t="s">
        <v>588</v>
      </c>
      <c r="I775" s="661" t="s">
        <v>4717</v>
      </c>
      <c r="J775" s="661" t="s">
        <v>728</v>
      </c>
      <c r="K775" s="661" t="s">
        <v>4718</v>
      </c>
      <c r="L775" s="662">
        <v>285.75</v>
      </c>
      <c r="M775" s="662">
        <v>1143</v>
      </c>
      <c r="N775" s="661">
        <v>4</v>
      </c>
      <c r="O775" s="742">
        <v>2</v>
      </c>
      <c r="P775" s="662">
        <v>1143</v>
      </c>
      <c r="Q775" s="677">
        <v>1</v>
      </c>
      <c r="R775" s="661">
        <v>4</v>
      </c>
      <c r="S775" s="677">
        <v>1</v>
      </c>
      <c r="T775" s="742">
        <v>2</v>
      </c>
      <c r="U775" s="700">
        <v>1</v>
      </c>
    </row>
    <row r="776" spans="1:21" ht="14.4" customHeight="1" x14ac:dyDescent="0.3">
      <c r="A776" s="660">
        <v>32</v>
      </c>
      <c r="B776" s="661" t="s">
        <v>587</v>
      </c>
      <c r="C776" s="661">
        <v>89301322</v>
      </c>
      <c r="D776" s="740" t="s">
        <v>6847</v>
      </c>
      <c r="E776" s="741" t="s">
        <v>4624</v>
      </c>
      <c r="F776" s="661" t="s">
        <v>4612</v>
      </c>
      <c r="G776" s="661" t="s">
        <v>4655</v>
      </c>
      <c r="H776" s="661" t="s">
        <v>588</v>
      </c>
      <c r="I776" s="661" t="s">
        <v>757</v>
      </c>
      <c r="J776" s="661" t="s">
        <v>4656</v>
      </c>
      <c r="K776" s="661" t="s">
        <v>4657</v>
      </c>
      <c r="L776" s="662">
        <v>44.8</v>
      </c>
      <c r="M776" s="662">
        <v>89.6</v>
      </c>
      <c r="N776" s="661">
        <v>2</v>
      </c>
      <c r="O776" s="742">
        <v>0.5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32</v>
      </c>
      <c r="B777" s="661" t="s">
        <v>587</v>
      </c>
      <c r="C777" s="661">
        <v>89301322</v>
      </c>
      <c r="D777" s="740" t="s">
        <v>6847</v>
      </c>
      <c r="E777" s="741" t="s">
        <v>4624</v>
      </c>
      <c r="F777" s="661" t="s">
        <v>4612</v>
      </c>
      <c r="G777" s="661" t="s">
        <v>4719</v>
      </c>
      <c r="H777" s="661" t="s">
        <v>588</v>
      </c>
      <c r="I777" s="661" t="s">
        <v>5241</v>
      </c>
      <c r="J777" s="661" t="s">
        <v>5242</v>
      </c>
      <c r="K777" s="661" t="s">
        <v>4923</v>
      </c>
      <c r="L777" s="662">
        <v>17.690000000000001</v>
      </c>
      <c r="M777" s="662">
        <v>53.070000000000007</v>
      </c>
      <c r="N777" s="661">
        <v>3</v>
      </c>
      <c r="O777" s="742">
        <v>1.5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32</v>
      </c>
      <c r="B778" s="661" t="s">
        <v>587</v>
      </c>
      <c r="C778" s="661">
        <v>89301322</v>
      </c>
      <c r="D778" s="740" t="s">
        <v>6847</v>
      </c>
      <c r="E778" s="741" t="s">
        <v>4624</v>
      </c>
      <c r="F778" s="661" t="s">
        <v>4612</v>
      </c>
      <c r="G778" s="661" t="s">
        <v>5028</v>
      </c>
      <c r="H778" s="661" t="s">
        <v>2441</v>
      </c>
      <c r="I778" s="661" t="s">
        <v>4149</v>
      </c>
      <c r="J778" s="661" t="s">
        <v>2601</v>
      </c>
      <c r="K778" s="661" t="s">
        <v>4593</v>
      </c>
      <c r="L778" s="662">
        <v>150.55000000000001</v>
      </c>
      <c r="M778" s="662">
        <v>301.10000000000002</v>
      </c>
      <c r="N778" s="661">
        <v>2</v>
      </c>
      <c r="O778" s="742">
        <v>1</v>
      </c>
      <c r="P778" s="662">
        <v>150.55000000000001</v>
      </c>
      <c r="Q778" s="677">
        <v>0.5</v>
      </c>
      <c r="R778" s="661">
        <v>1</v>
      </c>
      <c r="S778" s="677">
        <v>0.5</v>
      </c>
      <c r="T778" s="742">
        <v>0.5</v>
      </c>
      <c r="U778" s="700">
        <v>0.5</v>
      </c>
    </row>
    <row r="779" spans="1:21" ht="14.4" customHeight="1" x14ac:dyDescent="0.3">
      <c r="A779" s="660">
        <v>32</v>
      </c>
      <c r="B779" s="661" t="s">
        <v>587</v>
      </c>
      <c r="C779" s="661">
        <v>89301322</v>
      </c>
      <c r="D779" s="740" t="s">
        <v>6847</v>
      </c>
      <c r="E779" s="741" t="s">
        <v>4624</v>
      </c>
      <c r="F779" s="661" t="s">
        <v>4612</v>
      </c>
      <c r="G779" s="661" t="s">
        <v>4711</v>
      </c>
      <c r="H779" s="661" t="s">
        <v>588</v>
      </c>
      <c r="I779" s="661" t="s">
        <v>4856</v>
      </c>
      <c r="J779" s="661" t="s">
        <v>4844</v>
      </c>
      <c r="K779" s="661" t="s">
        <v>4444</v>
      </c>
      <c r="L779" s="662">
        <v>156.86000000000001</v>
      </c>
      <c r="M779" s="662">
        <v>313.72000000000003</v>
      </c>
      <c r="N779" s="661">
        <v>2</v>
      </c>
      <c r="O779" s="742">
        <v>0.5</v>
      </c>
      <c r="P779" s="662">
        <v>313.72000000000003</v>
      </c>
      <c r="Q779" s="677">
        <v>1</v>
      </c>
      <c r="R779" s="661">
        <v>2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32</v>
      </c>
      <c r="B780" s="661" t="s">
        <v>587</v>
      </c>
      <c r="C780" s="661">
        <v>89301322</v>
      </c>
      <c r="D780" s="740" t="s">
        <v>6847</v>
      </c>
      <c r="E780" s="741" t="s">
        <v>4624</v>
      </c>
      <c r="F780" s="661" t="s">
        <v>4612</v>
      </c>
      <c r="G780" s="661" t="s">
        <v>4711</v>
      </c>
      <c r="H780" s="661" t="s">
        <v>588</v>
      </c>
      <c r="I780" s="661" t="s">
        <v>2909</v>
      </c>
      <c r="J780" s="661" t="s">
        <v>4443</v>
      </c>
      <c r="K780" s="661" t="s">
        <v>4444</v>
      </c>
      <c r="L780" s="662">
        <v>333.31</v>
      </c>
      <c r="M780" s="662">
        <v>5666.2700000000013</v>
      </c>
      <c r="N780" s="661">
        <v>17</v>
      </c>
      <c r="O780" s="742">
        <v>5.5</v>
      </c>
      <c r="P780" s="662">
        <v>4666.3400000000011</v>
      </c>
      <c r="Q780" s="677">
        <v>0.82352941176470584</v>
      </c>
      <c r="R780" s="661">
        <v>14</v>
      </c>
      <c r="S780" s="677">
        <v>0.82352941176470584</v>
      </c>
      <c r="T780" s="742">
        <v>4</v>
      </c>
      <c r="U780" s="700">
        <v>0.72727272727272729</v>
      </c>
    </row>
    <row r="781" spans="1:21" ht="14.4" customHeight="1" x14ac:dyDescent="0.3">
      <c r="A781" s="660">
        <v>32</v>
      </c>
      <c r="B781" s="661" t="s">
        <v>587</v>
      </c>
      <c r="C781" s="661">
        <v>89301322</v>
      </c>
      <c r="D781" s="740" t="s">
        <v>6847</v>
      </c>
      <c r="E781" s="741" t="s">
        <v>4624</v>
      </c>
      <c r="F781" s="661" t="s">
        <v>4612</v>
      </c>
      <c r="G781" s="661" t="s">
        <v>4711</v>
      </c>
      <c r="H781" s="661" t="s">
        <v>588</v>
      </c>
      <c r="I781" s="661" t="s">
        <v>2909</v>
      </c>
      <c r="J781" s="661" t="s">
        <v>4443</v>
      </c>
      <c r="K781" s="661" t="s">
        <v>4444</v>
      </c>
      <c r="L781" s="662">
        <v>156.86000000000001</v>
      </c>
      <c r="M781" s="662">
        <v>8941.0200000000023</v>
      </c>
      <c r="N781" s="661">
        <v>57</v>
      </c>
      <c r="O781" s="742">
        <v>21</v>
      </c>
      <c r="P781" s="662">
        <v>5490.1000000000013</v>
      </c>
      <c r="Q781" s="677">
        <v>0.61403508771929827</v>
      </c>
      <c r="R781" s="661">
        <v>35</v>
      </c>
      <c r="S781" s="677">
        <v>0.61403508771929827</v>
      </c>
      <c r="T781" s="742">
        <v>12</v>
      </c>
      <c r="U781" s="700">
        <v>0.5714285714285714</v>
      </c>
    </row>
    <row r="782" spans="1:21" ht="14.4" customHeight="1" x14ac:dyDescent="0.3">
      <c r="A782" s="660">
        <v>32</v>
      </c>
      <c r="B782" s="661" t="s">
        <v>587</v>
      </c>
      <c r="C782" s="661">
        <v>89301322</v>
      </c>
      <c r="D782" s="740" t="s">
        <v>6847</v>
      </c>
      <c r="E782" s="741" t="s">
        <v>4624</v>
      </c>
      <c r="F782" s="661" t="s">
        <v>4612</v>
      </c>
      <c r="G782" s="661" t="s">
        <v>5243</v>
      </c>
      <c r="H782" s="661" t="s">
        <v>588</v>
      </c>
      <c r="I782" s="661" t="s">
        <v>5244</v>
      </c>
      <c r="J782" s="661" t="s">
        <v>5245</v>
      </c>
      <c r="K782" s="661" t="s">
        <v>5246</v>
      </c>
      <c r="L782" s="662">
        <v>10744.75</v>
      </c>
      <c r="M782" s="662">
        <v>193405.5</v>
      </c>
      <c r="N782" s="661">
        <v>18</v>
      </c>
      <c r="O782" s="742">
        <v>6</v>
      </c>
      <c r="P782" s="662">
        <v>32234.25</v>
      </c>
      <c r="Q782" s="677">
        <v>0.16666666666666666</v>
      </c>
      <c r="R782" s="661">
        <v>3</v>
      </c>
      <c r="S782" s="677">
        <v>0.16666666666666666</v>
      </c>
      <c r="T782" s="742">
        <v>0.5</v>
      </c>
      <c r="U782" s="700">
        <v>8.3333333333333329E-2</v>
      </c>
    </row>
    <row r="783" spans="1:21" ht="14.4" customHeight="1" x14ac:dyDescent="0.3">
      <c r="A783" s="660">
        <v>32</v>
      </c>
      <c r="B783" s="661" t="s">
        <v>587</v>
      </c>
      <c r="C783" s="661">
        <v>89301322</v>
      </c>
      <c r="D783" s="740" t="s">
        <v>6847</v>
      </c>
      <c r="E783" s="741" t="s">
        <v>4624</v>
      </c>
      <c r="F783" s="661" t="s">
        <v>4612</v>
      </c>
      <c r="G783" s="661" t="s">
        <v>5247</v>
      </c>
      <c r="H783" s="661" t="s">
        <v>588</v>
      </c>
      <c r="I783" s="661" t="s">
        <v>1396</v>
      </c>
      <c r="J783" s="661" t="s">
        <v>1397</v>
      </c>
      <c r="K783" s="661" t="s">
        <v>1398</v>
      </c>
      <c r="L783" s="662">
        <v>0</v>
      </c>
      <c r="M783" s="662">
        <v>0</v>
      </c>
      <c r="N783" s="661">
        <v>1</v>
      </c>
      <c r="O783" s="742">
        <v>0.5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32</v>
      </c>
      <c r="B784" s="661" t="s">
        <v>587</v>
      </c>
      <c r="C784" s="661">
        <v>89301322</v>
      </c>
      <c r="D784" s="740" t="s">
        <v>6847</v>
      </c>
      <c r="E784" s="741" t="s">
        <v>4624</v>
      </c>
      <c r="F784" s="661" t="s">
        <v>4612</v>
      </c>
      <c r="G784" s="661" t="s">
        <v>5248</v>
      </c>
      <c r="H784" s="661" t="s">
        <v>2441</v>
      </c>
      <c r="I784" s="661" t="s">
        <v>3081</v>
      </c>
      <c r="J784" s="661" t="s">
        <v>3082</v>
      </c>
      <c r="K784" s="661" t="s">
        <v>3083</v>
      </c>
      <c r="L784" s="662">
        <v>222.25</v>
      </c>
      <c r="M784" s="662">
        <v>666.75</v>
      </c>
      <c r="N784" s="661">
        <v>3</v>
      </c>
      <c r="O784" s="742">
        <v>1.5</v>
      </c>
      <c r="P784" s="662">
        <v>444.5</v>
      </c>
      <c r="Q784" s="677">
        <v>0.66666666666666663</v>
      </c>
      <c r="R784" s="661">
        <v>2</v>
      </c>
      <c r="S784" s="677">
        <v>0.66666666666666663</v>
      </c>
      <c r="T784" s="742">
        <v>0.5</v>
      </c>
      <c r="U784" s="700">
        <v>0.33333333333333331</v>
      </c>
    </row>
    <row r="785" spans="1:21" ht="14.4" customHeight="1" x14ac:dyDescent="0.3">
      <c r="A785" s="660">
        <v>32</v>
      </c>
      <c r="B785" s="661" t="s">
        <v>587</v>
      </c>
      <c r="C785" s="661">
        <v>89301322</v>
      </c>
      <c r="D785" s="740" t="s">
        <v>6847</v>
      </c>
      <c r="E785" s="741" t="s">
        <v>4624</v>
      </c>
      <c r="F785" s="661" t="s">
        <v>4612</v>
      </c>
      <c r="G785" s="661" t="s">
        <v>4659</v>
      </c>
      <c r="H785" s="661" t="s">
        <v>588</v>
      </c>
      <c r="I785" s="661" t="s">
        <v>3105</v>
      </c>
      <c r="J785" s="661" t="s">
        <v>3106</v>
      </c>
      <c r="K785" s="661" t="s">
        <v>4660</v>
      </c>
      <c r="L785" s="662">
        <v>67.040000000000006</v>
      </c>
      <c r="M785" s="662">
        <v>67.040000000000006</v>
      </c>
      <c r="N785" s="661">
        <v>1</v>
      </c>
      <c r="O785" s="742">
        <v>1</v>
      </c>
      <c r="P785" s="662">
        <v>67.040000000000006</v>
      </c>
      <c r="Q785" s="677">
        <v>1</v>
      </c>
      <c r="R785" s="661">
        <v>1</v>
      </c>
      <c r="S785" s="677">
        <v>1</v>
      </c>
      <c r="T785" s="742">
        <v>1</v>
      </c>
      <c r="U785" s="700">
        <v>1</v>
      </c>
    </row>
    <row r="786" spans="1:21" ht="14.4" customHeight="1" x14ac:dyDescent="0.3">
      <c r="A786" s="660">
        <v>32</v>
      </c>
      <c r="B786" s="661" t="s">
        <v>587</v>
      </c>
      <c r="C786" s="661">
        <v>89301322</v>
      </c>
      <c r="D786" s="740" t="s">
        <v>6847</v>
      </c>
      <c r="E786" s="741" t="s">
        <v>4624</v>
      </c>
      <c r="F786" s="661" t="s">
        <v>4612</v>
      </c>
      <c r="G786" s="661" t="s">
        <v>4721</v>
      </c>
      <c r="H786" s="661" t="s">
        <v>588</v>
      </c>
      <c r="I786" s="661" t="s">
        <v>1087</v>
      </c>
      <c r="J786" s="661" t="s">
        <v>4722</v>
      </c>
      <c r="K786" s="661" t="s">
        <v>4723</v>
      </c>
      <c r="L786" s="662">
        <v>0</v>
      </c>
      <c r="M786" s="662">
        <v>0</v>
      </c>
      <c r="N786" s="661">
        <v>2</v>
      </c>
      <c r="O786" s="742">
        <v>1.5</v>
      </c>
      <c r="P786" s="662">
        <v>0</v>
      </c>
      <c r="Q786" s="677"/>
      <c r="R786" s="661">
        <v>1</v>
      </c>
      <c r="S786" s="677">
        <v>0.5</v>
      </c>
      <c r="T786" s="742">
        <v>0.5</v>
      </c>
      <c r="U786" s="700">
        <v>0.33333333333333331</v>
      </c>
    </row>
    <row r="787" spans="1:21" ht="14.4" customHeight="1" x14ac:dyDescent="0.3">
      <c r="A787" s="660">
        <v>32</v>
      </c>
      <c r="B787" s="661" t="s">
        <v>587</v>
      </c>
      <c r="C787" s="661">
        <v>89301322</v>
      </c>
      <c r="D787" s="740" t="s">
        <v>6847</v>
      </c>
      <c r="E787" s="741" t="s">
        <v>4624</v>
      </c>
      <c r="F787" s="661" t="s">
        <v>4612</v>
      </c>
      <c r="G787" s="661" t="s">
        <v>4721</v>
      </c>
      <c r="H787" s="661" t="s">
        <v>588</v>
      </c>
      <c r="I787" s="661" t="s">
        <v>1091</v>
      </c>
      <c r="J787" s="661" t="s">
        <v>5249</v>
      </c>
      <c r="K787" s="661" t="s">
        <v>3869</v>
      </c>
      <c r="L787" s="662">
        <v>0</v>
      </c>
      <c r="M787" s="662">
        <v>0</v>
      </c>
      <c r="N787" s="661">
        <v>4</v>
      </c>
      <c r="O787" s="742">
        <v>1.5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32</v>
      </c>
      <c r="B788" s="661" t="s">
        <v>587</v>
      </c>
      <c r="C788" s="661">
        <v>89301322</v>
      </c>
      <c r="D788" s="740" t="s">
        <v>6847</v>
      </c>
      <c r="E788" s="741" t="s">
        <v>4624</v>
      </c>
      <c r="F788" s="661" t="s">
        <v>4612</v>
      </c>
      <c r="G788" s="661" t="s">
        <v>4864</v>
      </c>
      <c r="H788" s="661" t="s">
        <v>588</v>
      </c>
      <c r="I788" s="661" t="s">
        <v>2185</v>
      </c>
      <c r="J788" s="661" t="s">
        <v>2186</v>
      </c>
      <c r="K788" s="661" t="s">
        <v>5250</v>
      </c>
      <c r="L788" s="662">
        <v>0</v>
      </c>
      <c r="M788" s="662">
        <v>0</v>
      </c>
      <c r="N788" s="661">
        <v>1</v>
      </c>
      <c r="O788" s="742">
        <v>0.5</v>
      </c>
      <c r="P788" s="662">
        <v>0</v>
      </c>
      <c r="Q788" s="677"/>
      <c r="R788" s="661">
        <v>1</v>
      </c>
      <c r="S788" s="677">
        <v>1</v>
      </c>
      <c r="T788" s="742">
        <v>0.5</v>
      </c>
      <c r="U788" s="700">
        <v>1</v>
      </c>
    </row>
    <row r="789" spans="1:21" ht="14.4" customHeight="1" x14ac:dyDescent="0.3">
      <c r="A789" s="660">
        <v>32</v>
      </c>
      <c r="B789" s="661" t="s">
        <v>587</v>
      </c>
      <c r="C789" s="661">
        <v>89301322</v>
      </c>
      <c r="D789" s="740" t="s">
        <v>6847</v>
      </c>
      <c r="E789" s="741" t="s">
        <v>4624</v>
      </c>
      <c r="F789" s="661" t="s">
        <v>4612</v>
      </c>
      <c r="G789" s="661" t="s">
        <v>4664</v>
      </c>
      <c r="H789" s="661" t="s">
        <v>2441</v>
      </c>
      <c r="I789" s="661" t="s">
        <v>3042</v>
      </c>
      <c r="J789" s="661" t="s">
        <v>3043</v>
      </c>
      <c r="K789" s="661" t="s">
        <v>4451</v>
      </c>
      <c r="L789" s="662">
        <v>184.22</v>
      </c>
      <c r="M789" s="662">
        <v>368.44</v>
      </c>
      <c r="N789" s="661">
        <v>2</v>
      </c>
      <c r="O789" s="742">
        <v>0.5</v>
      </c>
      <c r="P789" s="662">
        <v>368.44</v>
      </c>
      <c r="Q789" s="677">
        <v>1</v>
      </c>
      <c r="R789" s="661">
        <v>2</v>
      </c>
      <c r="S789" s="677">
        <v>1</v>
      </c>
      <c r="T789" s="742">
        <v>0.5</v>
      </c>
      <c r="U789" s="700">
        <v>1</v>
      </c>
    </row>
    <row r="790" spans="1:21" ht="14.4" customHeight="1" x14ac:dyDescent="0.3">
      <c r="A790" s="660">
        <v>32</v>
      </c>
      <c r="B790" s="661" t="s">
        <v>587</v>
      </c>
      <c r="C790" s="661">
        <v>89301322</v>
      </c>
      <c r="D790" s="740" t="s">
        <v>6847</v>
      </c>
      <c r="E790" s="741" t="s">
        <v>4624</v>
      </c>
      <c r="F790" s="661" t="s">
        <v>4612</v>
      </c>
      <c r="G790" s="661" t="s">
        <v>4665</v>
      </c>
      <c r="H790" s="661" t="s">
        <v>2441</v>
      </c>
      <c r="I790" s="661" t="s">
        <v>2568</v>
      </c>
      <c r="J790" s="661" t="s">
        <v>2453</v>
      </c>
      <c r="K790" s="661" t="s">
        <v>1229</v>
      </c>
      <c r="L790" s="662">
        <v>137.74</v>
      </c>
      <c r="M790" s="662">
        <v>137.74</v>
      </c>
      <c r="N790" s="661">
        <v>1</v>
      </c>
      <c r="O790" s="742">
        <v>0.5</v>
      </c>
      <c r="P790" s="662">
        <v>137.74</v>
      </c>
      <c r="Q790" s="677">
        <v>1</v>
      </c>
      <c r="R790" s="661">
        <v>1</v>
      </c>
      <c r="S790" s="677">
        <v>1</v>
      </c>
      <c r="T790" s="742">
        <v>0.5</v>
      </c>
      <c r="U790" s="700">
        <v>1</v>
      </c>
    </row>
    <row r="791" spans="1:21" ht="14.4" customHeight="1" x14ac:dyDescent="0.3">
      <c r="A791" s="660">
        <v>32</v>
      </c>
      <c r="B791" s="661" t="s">
        <v>587</v>
      </c>
      <c r="C791" s="661">
        <v>89301322</v>
      </c>
      <c r="D791" s="740" t="s">
        <v>6847</v>
      </c>
      <c r="E791" s="741" t="s">
        <v>4624</v>
      </c>
      <c r="F791" s="661" t="s">
        <v>4612</v>
      </c>
      <c r="G791" s="661" t="s">
        <v>4665</v>
      </c>
      <c r="H791" s="661" t="s">
        <v>588</v>
      </c>
      <c r="I791" s="661" t="s">
        <v>5251</v>
      </c>
      <c r="J791" s="661" t="s">
        <v>5252</v>
      </c>
      <c r="K791" s="661" t="s">
        <v>1229</v>
      </c>
      <c r="L791" s="662">
        <v>137.74</v>
      </c>
      <c r="M791" s="662">
        <v>275.48</v>
      </c>
      <c r="N791" s="661">
        <v>2</v>
      </c>
      <c r="O791" s="742">
        <v>1.5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32</v>
      </c>
      <c r="B792" s="661" t="s">
        <v>587</v>
      </c>
      <c r="C792" s="661">
        <v>89301322</v>
      </c>
      <c r="D792" s="740" t="s">
        <v>6847</v>
      </c>
      <c r="E792" s="741" t="s">
        <v>4624</v>
      </c>
      <c r="F792" s="661" t="s">
        <v>4612</v>
      </c>
      <c r="G792" s="661" t="s">
        <v>4966</v>
      </c>
      <c r="H792" s="661" t="s">
        <v>588</v>
      </c>
      <c r="I792" s="661" t="s">
        <v>5253</v>
      </c>
      <c r="J792" s="661" t="s">
        <v>5254</v>
      </c>
      <c r="K792" s="661" t="s">
        <v>5255</v>
      </c>
      <c r="L792" s="662">
        <v>75.8</v>
      </c>
      <c r="M792" s="662">
        <v>151.6</v>
      </c>
      <c r="N792" s="661">
        <v>2</v>
      </c>
      <c r="O792" s="742">
        <v>1</v>
      </c>
      <c r="P792" s="662">
        <v>151.6</v>
      </c>
      <c r="Q792" s="677">
        <v>1</v>
      </c>
      <c r="R792" s="661">
        <v>2</v>
      </c>
      <c r="S792" s="677">
        <v>1</v>
      </c>
      <c r="T792" s="742">
        <v>1</v>
      </c>
      <c r="U792" s="700">
        <v>1</v>
      </c>
    </row>
    <row r="793" spans="1:21" ht="14.4" customHeight="1" x14ac:dyDescent="0.3">
      <c r="A793" s="660">
        <v>32</v>
      </c>
      <c r="B793" s="661" t="s">
        <v>587</v>
      </c>
      <c r="C793" s="661">
        <v>89301322</v>
      </c>
      <c r="D793" s="740" t="s">
        <v>6847</v>
      </c>
      <c r="E793" s="741" t="s">
        <v>4624</v>
      </c>
      <c r="F793" s="661" t="s">
        <v>4612</v>
      </c>
      <c r="G793" s="661" t="s">
        <v>4726</v>
      </c>
      <c r="H793" s="661" t="s">
        <v>2441</v>
      </c>
      <c r="I793" s="661" t="s">
        <v>3046</v>
      </c>
      <c r="J793" s="661" t="s">
        <v>3047</v>
      </c>
      <c r="K793" s="661" t="s">
        <v>4451</v>
      </c>
      <c r="L793" s="662">
        <v>69.86</v>
      </c>
      <c r="M793" s="662">
        <v>1397.2</v>
      </c>
      <c r="N793" s="661">
        <v>20</v>
      </c>
      <c r="O793" s="742">
        <v>8</v>
      </c>
      <c r="P793" s="662">
        <v>1117.76</v>
      </c>
      <c r="Q793" s="677">
        <v>0.79999999999999993</v>
      </c>
      <c r="R793" s="661">
        <v>16</v>
      </c>
      <c r="S793" s="677">
        <v>0.8</v>
      </c>
      <c r="T793" s="742">
        <v>6.5</v>
      </c>
      <c r="U793" s="700">
        <v>0.8125</v>
      </c>
    </row>
    <row r="794" spans="1:21" ht="14.4" customHeight="1" x14ac:dyDescent="0.3">
      <c r="A794" s="660">
        <v>32</v>
      </c>
      <c r="B794" s="661" t="s">
        <v>587</v>
      </c>
      <c r="C794" s="661">
        <v>89301322</v>
      </c>
      <c r="D794" s="740" t="s">
        <v>6847</v>
      </c>
      <c r="E794" s="741" t="s">
        <v>4624</v>
      </c>
      <c r="F794" s="661" t="s">
        <v>4612</v>
      </c>
      <c r="G794" s="661" t="s">
        <v>4727</v>
      </c>
      <c r="H794" s="661" t="s">
        <v>2441</v>
      </c>
      <c r="I794" s="661" t="s">
        <v>2705</v>
      </c>
      <c r="J794" s="661" t="s">
        <v>2475</v>
      </c>
      <c r="K794" s="661" t="s">
        <v>4524</v>
      </c>
      <c r="L794" s="662">
        <v>216.16</v>
      </c>
      <c r="M794" s="662">
        <v>648.48</v>
      </c>
      <c r="N794" s="661">
        <v>3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32</v>
      </c>
      <c r="B795" s="661" t="s">
        <v>587</v>
      </c>
      <c r="C795" s="661">
        <v>89301322</v>
      </c>
      <c r="D795" s="740" t="s">
        <v>6847</v>
      </c>
      <c r="E795" s="741" t="s">
        <v>4624</v>
      </c>
      <c r="F795" s="661" t="s">
        <v>4612</v>
      </c>
      <c r="G795" s="661" t="s">
        <v>4727</v>
      </c>
      <c r="H795" s="661" t="s">
        <v>2441</v>
      </c>
      <c r="I795" s="661" t="s">
        <v>2474</v>
      </c>
      <c r="J795" s="661" t="s">
        <v>2475</v>
      </c>
      <c r="K795" s="661" t="s">
        <v>4525</v>
      </c>
      <c r="L795" s="662">
        <v>432.32</v>
      </c>
      <c r="M795" s="662">
        <v>2161.6</v>
      </c>
      <c r="N795" s="661">
        <v>5</v>
      </c>
      <c r="O795" s="742">
        <v>3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32</v>
      </c>
      <c r="B796" s="661" t="s">
        <v>587</v>
      </c>
      <c r="C796" s="661">
        <v>89301322</v>
      </c>
      <c r="D796" s="740" t="s">
        <v>6847</v>
      </c>
      <c r="E796" s="741" t="s">
        <v>4624</v>
      </c>
      <c r="F796" s="661" t="s">
        <v>4612</v>
      </c>
      <c r="G796" s="661" t="s">
        <v>4727</v>
      </c>
      <c r="H796" s="661" t="s">
        <v>2441</v>
      </c>
      <c r="I796" s="661" t="s">
        <v>2474</v>
      </c>
      <c r="J796" s="661" t="s">
        <v>2475</v>
      </c>
      <c r="K796" s="661" t="s">
        <v>4525</v>
      </c>
      <c r="L796" s="662">
        <v>276</v>
      </c>
      <c r="M796" s="662">
        <v>276</v>
      </c>
      <c r="N796" s="661">
        <v>1</v>
      </c>
      <c r="O796" s="742">
        <v>0.5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32</v>
      </c>
      <c r="B797" s="661" t="s">
        <v>587</v>
      </c>
      <c r="C797" s="661">
        <v>89301322</v>
      </c>
      <c r="D797" s="740" t="s">
        <v>6847</v>
      </c>
      <c r="E797" s="741" t="s">
        <v>4624</v>
      </c>
      <c r="F797" s="661" t="s">
        <v>4612</v>
      </c>
      <c r="G797" s="661" t="s">
        <v>5256</v>
      </c>
      <c r="H797" s="661" t="s">
        <v>588</v>
      </c>
      <c r="I797" s="661" t="s">
        <v>2434</v>
      </c>
      <c r="J797" s="661" t="s">
        <v>2435</v>
      </c>
      <c r="K797" s="661" t="s">
        <v>2436</v>
      </c>
      <c r="L797" s="662">
        <v>0</v>
      </c>
      <c r="M797" s="662">
        <v>0</v>
      </c>
      <c r="N797" s="661">
        <v>1</v>
      </c>
      <c r="O797" s="742">
        <v>1</v>
      </c>
      <c r="P797" s="662">
        <v>0</v>
      </c>
      <c r="Q797" s="677"/>
      <c r="R797" s="661">
        <v>1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32</v>
      </c>
      <c r="B798" s="661" t="s">
        <v>587</v>
      </c>
      <c r="C798" s="661">
        <v>89301322</v>
      </c>
      <c r="D798" s="740" t="s">
        <v>6847</v>
      </c>
      <c r="E798" s="741" t="s">
        <v>4624</v>
      </c>
      <c r="F798" s="661" t="s">
        <v>4612</v>
      </c>
      <c r="G798" s="661" t="s">
        <v>4728</v>
      </c>
      <c r="H798" s="661" t="s">
        <v>588</v>
      </c>
      <c r="I798" s="661" t="s">
        <v>5257</v>
      </c>
      <c r="J798" s="661" t="s">
        <v>5258</v>
      </c>
      <c r="K798" s="661" t="s">
        <v>4730</v>
      </c>
      <c r="L798" s="662">
        <v>1012.96</v>
      </c>
      <c r="M798" s="662">
        <v>2025.92</v>
      </c>
      <c r="N798" s="661">
        <v>2</v>
      </c>
      <c r="O798" s="742">
        <v>0.5</v>
      </c>
      <c r="P798" s="662">
        <v>2025.92</v>
      </c>
      <c r="Q798" s="677">
        <v>1</v>
      </c>
      <c r="R798" s="661">
        <v>2</v>
      </c>
      <c r="S798" s="677">
        <v>1</v>
      </c>
      <c r="T798" s="742">
        <v>0.5</v>
      </c>
      <c r="U798" s="700">
        <v>1</v>
      </c>
    </row>
    <row r="799" spans="1:21" ht="14.4" customHeight="1" x14ac:dyDescent="0.3">
      <c r="A799" s="660">
        <v>32</v>
      </c>
      <c r="B799" s="661" t="s">
        <v>587</v>
      </c>
      <c r="C799" s="661">
        <v>89301322</v>
      </c>
      <c r="D799" s="740" t="s">
        <v>6847</v>
      </c>
      <c r="E799" s="741" t="s">
        <v>4624</v>
      </c>
      <c r="F799" s="661" t="s">
        <v>4612</v>
      </c>
      <c r="G799" s="661" t="s">
        <v>4728</v>
      </c>
      <c r="H799" s="661" t="s">
        <v>588</v>
      </c>
      <c r="I799" s="661" t="s">
        <v>1886</v>
      </c>
      <c r="J799" s="661" t="s">
        <v>1887</v>
      </c>
      <c r="K799" s="661" t="s">
        <v>5110</v>
      </c>
      <c r="L799" s="662">
        <v>2025.92</v>
      </c>
      <c r="M799" s="662">
        <v>30388.800000000003</v>
      </c>
      <c r="N799" s="661">
        <v>15</v>
      </c>
      <c r="O799" s="742">
        <v>3</v>
      </c>
      <c r="P799" s="662">
        <v>24311.040000000001</v>
      </c>
      <c r="Q799" s="677">
        <v>0.79999999999999993</v>
      </c>
      <c r="R799" s="661">
        <v>12</v>
      </c>
      <c r="S799" s="677">
        <v>0.8</v>
      </c>
      <c r="T799" s="742">
        <v>2.5</v>
      </c>
      <c r="U799" s="700">
        <v>0.83333333333333337</v>
      </c>
    </row>
    <row r="800" spans="1:21" ht="14.4" customHeight="1" x14ac:dyDescent="0.3">
      <c r="A800" s="660">
        <v>32</v>
      </c>
      <c r="B800" s="661" t="s">
        <v>587</v>
      </c>
      <c r="C800" s="661">
        <v>89301322</v>
      </c>
      <c r="D800" s="740" t="s">
        <v>6847</v>
      </c>
      <c r="E800" s="741" t="s">
        <v>4624</v>
      </c>
      <c r="F800" s="661" t="s">
        <v>4612</v>
      </c>
      <c r="G800" s="661" t="s">
        <v>5259</v>
      </c>
      <c r="H800" s="661" t="s">
        <v>588</v>
      </c>
      <c r="I800" s="661" t="s">
        <v>5260</v>
      </c>
      <c r="J800" s="661" t="s">
        <v>5261</v>
      </c>
      <c r="K800" s="661" t="s">
        <v>4677</v>
      </c>
      <c r="L800" s="662">
        <v>6492.48</v>
      </c>
      <c r="M800" s="662">
        <v>19477.439999999999</v>
      </c>
      <c r="N800" s="661">
        <v>3</v>
      </c>
      <c r="O800" s="742">
        <v>0.5</v>
      </c>
      <c r="P800" s="662">
        <v>19477.439999999999</v>
      </c>
      <c r="Q800" s="677">
        <v>1</v>
      </c>
      <c r="R800" s="661">
        <v>3</v>
      </c>
      <c r="S800" s="677">
        <v>1</v>
      </c>
      <c r="T800" s="742">
        <v>0.5</v>
      </c>
      <c r="U800" s="700">
        <v>1</v>
      </c>
    </row>
    <row r="801" spans="1:21" ht="14.4" customHeight="1" x14ac:dyDescent="0.3">
      <c r="A801" s="660">
        <v>32</v>
      </c>
      <c r="B801" s="661" t="s">
        <v>587</v>
      </c>
      <c r="C801" s="661">
        <v>89301322</v>
      </c>
      <c r="D801" s="740" t="s">
        <v>6847</v>
      </c>
      <c r="E801" s="741" t="s">
        <v>4624</v>
      </c>
      <c r="F801" s="661" t="s">
        <v>4612</v>
      </c>
      <c r="G801" s="661" t="s">
        <v>5130</v>
      </c>
      <c r="H801" s="661" t="s">
        <v>588</v>
      </c>
      <c r="I801" s="661" t="s">
        <v>743</v>
      </c>
      <c r="J801" s="661" t="s">
        <v>5131</v>
      </c>
      <c r="K801" s="661" t="s">
        <v>2387</v>
      </c>
      <c r="L801" s="662">
        <v>14.2</v>
      </c>
      <c r="M801" s="662">
        <v>71</v>
      </c>
      <c r="N801" s="661">
        <v>5</v>
      </c>
      <c r="O801" s="742">
        <v>3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32</v>
      </c>
      <c r="B802" s="661" t="s">
        <v>587</v>
      </c>
      <c r="C802" s="661">
        <v>89301322</v>
      </c>
      <c r="D802" s="740" t="s">
        <v>6847</v>
      </c>
      <c r="E802" s="741" t="s">
        <v>4624</v>
      </c>
      <c r="F802" s="661" t="s">
        <v>4612</v>
      </c>
      <c r="G802" s="661" t="s">
        <v>5111</v>
      </c>
      <c r="H802" s="661" t="s">
        <v>588</v>
      </c>
      <c r="I802" s="661" t="s">
        <v>5262</v>
      </c>
      <c r="J802" s="661" t="s">
        <v>5263</v>
      </c>
      <c r="K802" s="661" t="s">
        <v>4583</v>
      </c>
      <c r="L802" s="662">
        <v>119.11</v>
      </c>
      <c r="M802" s="662">
        <v>119.11</v>
      </c>
      <c r="N802" s="661">
        <v>1</v>
      </c>
      <c r="O802" s="742">
        <v>0.5</v>
      </c>
      <c r="P802" s="662">
        <v>119.11</v>
      </c>
      <c r="Q802" s="677">
        <v>1</v>
      </c>
      <c r="R802" s="661">
        <v>1</v>
      </c>
      <c r="S802" s="677">
        <v>1</v>
      </c>
      <c r="T802" s="742">
        <v>0.5</v>
      </c>
      <c r="U802" s="700">
        <v>1</v>
      </c>
    </row>
    <row r="803" spans="1:21" ht="14.4" customHeight="1" x14ac:dyDescent="0.3">
      <c r="A803" s="660">
        <v>32</v>
      </c>
      <c r="B803" s="661" t="s">
        <v>587</v>
      </c>
      <c r="C803" s="661">
        <v>89301322</v>
      </c>
      <c r="D803" s="740" t="s">
        <v>6847</v>
      </c>
      <c r="E803" s="741" t="s">
        <v>4624</v>
      </c>
      <c r="F803" s="661" t="s">
        <v>4612</v>
      </c>
      <c r="G803" s="661" t="s">
        <v>5111</v>
      </c>
      <c r="H803" s="661" t="s">
        <v>588</v>
      </c>
      <c r="I803" s="661" t="s">
        <v>5264</v>
      </c>
      <c r="J803" s="661" t="s">
        <v>5265</v>
      </c>
      <c r="K803" s="661" t="s">
        <v>5266</v>
      </c>
      <c r="L803" s="662">
        <v>19.850000000000001</v>
      </c>
      <c r="M803" s="662">
        <v>59.550000000000004</v>
      </c>
      <c r="N803" s="661">
        <v>3</v>
      </c>
      <c r="O803" s="742">
        <v>1.5</v>
      </c>
      <c r="P803" s="662">
        <v>19.850000000000001</v>
      </c>
      <c r="Q803" s="677">
        <v>0.33333333333333331</v>
      </c>
      <c r="R803" s="661">
        <v>1</v>
      </c>
      <c r="S803" s="677">
        <v>0.33333333333333331</v>
      </c>
      <c r="T803" s="742">
        <v>0.5</v>
      </c>
      <c r="U803" s="700">
        <v>0.33333333333333331</v>
      </c>
    </row>
    <row r="804" spans="1:21" ht="14.4" customHeight="1" x14ac:dyDescent="0.3">
      <c r="A804" s="660">
        <v>32</v>
      </c>
      <c r="B804" s="661" t="s">
        <v>587</v>
      </c>
      <c r="C804" s="661">
        <v>89301322</v>
      </c>
      <c r="D804" s="740" t="s">
        <v>6847</v>
      </c>
      <c r="E804" s="741" t="s">
        <v>4624</v>
      </c>
      <c r="F804" s="661" t="s">
        <v>4612</v>
      </c>
      <c r="G804" s="661" t="s">
        <v>5111</v>
      </c>
      <c r="H804" s="661" t="s">
        <v>588</v>
      </c>
      <c r="I804" s="661" t="s">
        <v>5267</v>
      </c>
      <c r="J804" s="661" t="s">
        <v>5268</v>
      </c>
      <c r="K804" s="661" t="s">
        <v>5269</v>
      </c>
      <c r="L804" s="662">
        <v>0</v>
      </c>
      <c r="M804" s="662">
        <v>0</v>
      </c>
      <c r="N804" s="661">
        <v>1</v>
      </c>
      <c r="O804" s="742">
        <v>1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32</v>
      </c>
      <c r="B805" s="661" t="s">
        <v>587</v>
      </c>
      <c r="C805" s="661">
        <v>89301322</v>
      </c>
      <c r="D805" s="740" t="s">
        <v>6847</v>
      </c>
      <c r="E805" s="741" t="s">
        <v>4624</v>
      </c>
      <c r="F805" s="661" t="s">
        <v>4612</v>
      </c>
      <c r="G805" s="661" t="s">
        <v>4812</v>
      </c>
      <c r="H805" s="661" t="s">
        <v>588</v>
      </c>
      <c r="I805" s="661" t="s">
        <v>819</v>
      </c>
      <c r="J805" s="661" t="s">
        <v>820</v>
      </c>
      <c r="K805" s="661" t="s">
        <v>4390</v>
      </c>
      <c r="L805" s="662">
        <v>115.3</v>
      </c>
      <c r="M805" s="662">
        <v>345.9</v>
      </c>
      <c r="N805" s="661">
        <v>3</v>
      </c>
      <c r="O805" s="742">
        <v>1.5</v>
      </c>
      <c r="P805" s="662">
        <v>345.9</v>
      </c>
      <c r="Q805" s="677">
        <v>1</v>
      </c>
      <c r="R805" s="661">
        <v>3</v>
      </c>
      <c r="S805" s="677">
        <v>1</v>
      </c>
      <c r="T805" s="742">
        <v>1.5</v>
      </c>
      <c r="U805" s="700">
        <v>1</v>
      </c>
    </row>
    <row r="806" spans="1:21" ht="14.4" customHeight="1" x14ac:dyDescent="0.3">
      <c r="A806" s="660">
        <v>32</v>
      </c>
      <c r="B806" s="661" t="s">
        <v>587</v>
      </c>
      <c r="C806" s="661">
        <v>89301322</v>
      </c>
      <c r="D806" s="740" t="s">
        <v>6847</v>
      </c>
      <c r="E806" s="741" t="s">
        <v>4624</v>
      </c>
      <c r="F806" s="661" t="s">
        <v>4612</v>
      </c>
      <c r="G806" s="661" t="s">
        <v>4812</v>
      </c>
      <c r="H806" s="661" t="s">
        <v>588</v>
      </c>
      <c r="I806" s="661" t="s">
        <v>5136</v>
      </c>
      <c r="J806" s="661" t="s">
        <v>820</v>
      </c>
      <c r="K806" s="661" t="s">
        <v>4390</v>
      </c>
      <c r="L806" s="662">
        <v>115.3</v>
      </c>
      <c r="M806" s="662">
        <v>115.3</v>
      </c>
      <c r="N806" s="661">
        <v>1</v>
      </c>
      <c r="O806" s="742">
        <v>0.5</v>
      </c>
      <c r="P806" s="662">
        <v>115.3</v>
      </c>
      <c r="Q806" s="677">
        <v>1</v>
      </c>
      <c r="R806" s="661">
        <v>1</v>
      </c>
      <c r="S806" s="677">
        <v>1</v>
      </c>
      <c r="T806" s="742">
        <v>0.5</v>
      </c>
      <c r="U806" s="700">
        <v>1</v>
      </c>
    </row>
    <row r="807" spans="1:21" ht="14.4" customHeight="1" x14ac:dyDescent="0.3">
      <c r="A807" s="660">
        <v>32</v>
      </c>
      <c r="B807" s="661" t="s">
        <v>587</v>
      </c>
      <c r="C807" s="661">
        <v>89301322</v>
      </c>
      <c r="D807" s="740" t="s">
        <v>6847</v>
      </c>
      <c r="E807" s="741" t="s">
        <v>4624</v>
      </c>
      <c r="F807" s="661" t="s">
        <v>4612</v>
      </c>
      <c r="G807" s="661" t="s">
        <v>5270</v>
      </c>
      <c r="H807" s="661" t="s">
        <v>588</v>
      </c>
      <c r="I807" s="661" t="s">
        <v>3393</v>
      </c>
      <c r="J807" s="661" t="s">
        <v>3394</v>
      </c>
      <c r="K807" s="661" t="s">
        <v>5271</v>
      </c>
      <c r="L807" s="662">
        <v>1166.48</v>
      </c>
      <c r="M807" s="662">
        <v>1166.48</v>
      </c>
      <c r="N807" s="661">
        <v>1</v>
      </c>
      <c r="O807" s="742">
        <v>1</v>
      </c>
      <c r="P807" s="662">
        <v>1166.48</v>
      </c>
      <c r="Q807" s="677">
        <v>1</v>
      </c>
      <c r="R807" s="661">
        <v>1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32</v>
      </c>
      <c r="B808" s="661" t="s">
        <v>587</v>
      </c>
      <c r="C808" s="661">
        <v>89301322</v>
      </c>
      <c r="D808" s="740" t="s">
        <v>6847</v>
      </c>
      <c r="E808" s="741" t="s">
        <v>4624</v>
      </c>
      <c r="F808" s="661" t="s">
        <v>4612</v>
      </c>
      <c r="G808" s="661" t="s">
        <v>5270</v>
      </c>
      <c r="H808" s="661" t="s">
        <v>588</v>
      </c>
      <c r="I808" s="661" t="s">
        <v>5272</v>
      </c>
      <c r="J808" s="661" t="s">
        <v>3394</v>
      </c>
      <c r="K808" s="661" t="s">
        <v>5273</v>
      </c>
      <c r="L808" s="662">
        <v>468.96</v>
      </c>
      <c r="M808" s="662">
        <v>468.96</v>
      </c>
      <c r="N808" s="661">
        <v>1</v>
      </c>
      <c r="O808" s="742">
        <v>1</v>
      </c>
      <c r="P808" s="662">
        <v>468.96</v>
      </c>
      <c r="Q808" s="677">
        <v>1</v>
      </c>
      <c r="R808" s="661">
        <v>1</v>
      </c>
      <c r="S808" s="677">
        <v>1</v>
      </c>
      <c r="T808" s="742">
        <v>1</v>
      </c>
      <c r="U808" s="700">
        <v>1</v>
      </c>
    </row>
    <row r="809" spans="1:21" ht="14.4" customHeight="1" x14ac:dyDescent="0.3">
      <c r="A809" s="660">
        <v>32</v>
      </c>
      <c r="B809" s="661" t="s">
        <v>587</v>
      </c>
      <c r="C809" s="661">
        <v>89301322</v>
      </c>
      <c r="D809" s="740" t="s">
        <v>6847</v>
      </c>
      <c r="E809" s="741" t="s">
        <v>4624</v>
      </c>
      <c r="F809" s="661" t="s">
        <v>4612</v>
      </c>
      <c r="G809" s="661" t="s">
        <v>4873</v>
      </c>
      <c r="H809" s="661" t="s">
        <v>588</v>
      </c>
      <c r="I809" s="661" t="s">
        <v>5138</v>
      </c>
      <c r="J809" s="661" t="s">
        <v>1187</v>
      </c>
      <c r="K809" s="661" t="s">
        <v>5139</v>
      </c>
      <c r="L809" s="662">
        <v>0</v>
      </c>
      <c r="M809" s="662">
        <v>0</v>
      </c>
      <c r="N809" s="661">
        <v>1</v>
      </c>
      <c r="O809" s="742">
        <v>0.5</v>
      </c>
      <c r="P809" s="662">
        <v>0</v>
      </c>
      <c r="Q809" s="677"/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32</v>
      </c>
      <c r="B810" s="661" t="s">
        <v>587</v>
      </c>
      <c r="C810" s="661">
        <v>89301322</v>
      </c>
      <c r="D810" s="740" t="s">
        <v>6847</v>
      </c>
      <c r="E810" s="741" t="s">
        <v>4624</v>
      </c>
      <c r="F810" s="661" t="s">
        <v>4612</v>
      </c>
      <c r="G810" s="661" t="s">
        <v>4873</v>
      </c>
      <c r="H810" s="661" t="s">
        <v>588</v>
      </c>
      <c r="I810" s="661" t="s">
        <v>1186</v>
      </c>
      <c r="J810" s="661" t="s">
        <v>1187</v>
      </c>
      <c r="K810" s="661" t="s">
        <v>1188</v>
      </c>
      <c r="L810" s="662">
        <v>386.72</v>
      </c>
      <c r="M810" s="662">
        <v>1933.6000000000001</v>
      </c>
      <c r="N810" s="661">
        <v>5</v>
      </c>
      <c r="O810" s="742">
        <v>2.5</v>
      </c>
      <c r="P810" s="662">
        <v>1546.88</v>
      </c>
      <c r="Q810" s="677">
        <v>0.8</v>
      </c>
      <c r="R810" s="661">
        <v>4</v>
      </c>
      <c r="S810" s="677">
        <v>0.8</v>
      </c>
      <c r="T810" s="742">
        <v>2</v>
      </c>
      <c r="U810" s="700">
        <v>0.8</v>
      </c>
    </row>
    <row r="811" spans="1:21" ht="14.4" customHeight="1" x14ac:dyDescent="0.3">
      <c r="A811" s="660">
        <v>32</v>
      </c>
      <c r="B811" s="661" t="s">
        <v>587</v>
      </c>
      <c r="C811" s="661">
        <v>89301322</v>
      </c>
      <c r="D811" s="740" t="s">
        <v>6847</v>
      </c>
      <c r="E811" s="741" t="s">
        <v>4624</v>
      </c>
      <c r="F811" s="661" t="s">
        <v>4612</v>
      </c>
      <c r="G811" s="661" t="s">
        <v>5274</v>
      </c>
      <c r="H811" s="661" t="s">
        <v>588</v>
      </c>
      <c r="I811" s="661" t="s">
        <v>5275</v>
      </c>
      <c r="J811" s="661" t="s">
        <v>5276</v>
      </c>
      <c r="K811" s="661" t="s">
        <v>5277</v>
      </c>
      <c r="L811" s="662">
        <v>28.87</v>
      </c>
      <c r="M811" s="662">
        <v>144.35</v>
      </c>
      <c r="N811" s="661">
        <v>5</v>
      </c>
      <c r="O811" s="742">
        <v>0.5</v>
      </c>
      <c r="P811" s="662">
        <v>144.35</v>
      </c>
      <c r="Q811" s="677">
        <v>1</v>
      </c>
      <c r="R811" s="661">
        <v>5</v>
      </c>
      <c r="S811" s="677">
        <v>1</v>
      </c>
      <c r="T811" s="742">
        <v>0.5</v>
      </c>
      <c r="U811" s="700">
        <v>1</v>
      </c>
    </row>
    <row r="812" spans="1:21" ht="14.4" customHeight="1" x14ac:dyDescent="0.3">
      <c r="A812" s="660">
        <v>32</v>
      </c>
      <c r="B812" s="661" t="s">
        <v>587</v>
      </c>
      <c r="C812" s="661">
        <v>89301322</v>
      </c>
      <c r="D812" s="740" t="s">
        <v>6847</v>
      </c>
      <c r="E812" s="741" t="s">
        <v>4624</v>
      </c>
      <c r="F812" s="661" t="s">
        <v>4612</v>
      </c>
      <c r="G812" s="661" t="s">
        <v>5278</v>
      </c>
      <c r="H812" s="661" t="s">
        <v>588</v>
      </c>
      <c r="I812" s="661" t="s">
        <v>5279</v>
      </c>
      <c r="J812" s="661" t="s">
        <v>5280</v>
      </c>
      <c r="K812" s="661" t="s">
        <v>5281</v>
      </c>
      <c r="L812" s="662">
        <v>128.80000000000001</v>
      </c>
      <c r="M812" s="662">
        <v>386.40000000000003</v>
      </c>
      <c r="N812" s="661">
        <v>3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32</v>
      </c>
      <c r="B813" s="661" t="s">
        <v>587</v>
      </c>
      <c r="C813" s="661">
        <v>89301322</v>
      </c>
      <c r="D813" s="740" t="s">
        <v>6847</v>
      </c>
      <c r="E813" s="741" t="s">
        <v>4624</v>
      </c>
      <c r="F813" s="661" t="s">
        <v>4612</v>
      </c>
      <c r="G813" s="661" t="s">
        <v>5282</v>
      </c>
      <c r="H813" s="661" t="s">
        <v>588</v>
      </c>
      <c r="I813" s="661" t="s">
        <v>5283</v>
      </c>
      <c r="J813" s="661" t="s">
        <v>5284</v>
      </c>
      <c r="K813" s="661" t="s">
        <v>5285</v>
      </c>
      <c r="L813" s="662">
        <v>350.86</v>
      </c>
      <c r="M813" s="662">
        <v>701.72</v>
      </c>
      <c r="N813" s="661">
        <v>2</v>
      </c>
      <c r="O813" s="742">
        <v>1.5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32</v>
      </c>
      <c r="B814" s="661" t="s">
        <v>587</v>
      </c>
      <c r="C814" s="661">
        <v>89301322</v>
      </c>
      <c r="D814" s="740" t="s">
        <v>6847</v>
      </c>
      <c r="E814" s="741" t="s">
        <v>4624</v>
      </c>
      <c r="F814" s="661" t="s">
        <v>4612</v>
      </c>
      <c r="G814" s="661" t="s">
        <v>4731</v>
      </c>
      <c r="H814" s="661" t="s">
        <v>588</v>
      </c>
      <c r="I814" s="661" t="s">
        <v>4732</v>
      </c>
      <c r="J814" s="661" t="s">
        <v>4733</v>
      </c>
      <c r="K814" s="661" t="s">
        <v>1142</v>
      </c>
      <c r="L814" s="662">
        <v>13168.84</v>
      </c>
      <c r="M814" s="662">
        <v>52675.360000000001</v>
      </c>
      <c r="N814" s="661">
        <v>4</v>
      </c>
      <c r="O814" s="742">
        <v>2.5</v>
      </c>
      <c r="P814" s="662">
        <v>52675.360000000001</v>
      </c>
      <c r="Q814" s="677">
        <v>1</v>
      </c>
      <c r="R814" s="661">
        <v>4</v>
      </c>
      <c r="S814" s="677">
        <v>1</v>
      </c>
      <c r="T814" s="742">
        <v>2.5</v>
      </c>
      <c r="U814" s="700">
        <v>1</v>
      </c>
    </row>
    <row r="815" spans="1:21" ht="14.4" customHeight="1" x14ac:dyDescent="0.3">
      <c r="A815" s="660">
        <v>32</v>
      </c>
      <c r="B815" s="661" t="s">
        <v>587</v>
      </c>
      <c r="C815" s="661">
        <v>89301322</v>
      </c>
      <c r="D815" s="740" t="s">
        <v>6847</v>
      </c>
      <c r="E815" s="741" t="s">
        <v>4624</v>
      </c>
      <c r="F815" s="661" t="s">
        <v>4612</v>
      </c>
      <c r="G815" s="661" t="s">
        <v>4671</v>
      </c>
      <c r="H815" s="661" t="s">
        <v>2441</v>
      </c>
      <c r="I815" s="661" t="s">
        <v>3132</v>
      </c>
      <c r="J815" s="661" t="s">
        <v>3133</v>
      </c>
      <c r="K815" s="661" t="s">
        <v>4480</v>
      </c>
      <c r="L815" s="662">
        <v>3127.19</v>
      </c>
      <c r="M815" s="662">
        <v>31271.899999999998</v>
      </c>
      <c r="N815" s="661">
        <v>10</v>
      </c>
      <c r="O815" s="742">
        <v>7</v>
      </c>
      <c r="P815" s="662">
        <v>21890.329999999998</v>
      </c>
      <c r="Q815" s="677">
        <v>0.7</v>
      </c>
      <c r="R815" s="661">
        <v>7</v>
      </c>
      <c r="S815" s="677">
        <v>0.7</v>
      </c>
      <c r="T815" s="742">
        <v>5</v>
      </c>
      <c r="U815" s="700">
        <v>0.7142857142857143</v>
      </c>
    </row>
    <row r="816" spans="1:21" ht="14.4" customHeight="1" x14ac:dyDescent="0.3">
      <c r="A816" s="660">
        <v>32</v>
      </c>
      <c r="B816" s="661" t="s">
        <v>587</v>
      </c>
      <c r="C816" s="661">
        <v>89301322</v>
      </c>
      <c r="D816" s="740" t="s">
        <v>6847</v>
      </c>
      <c r="E816" s="741" t="s">
        <v>4624</v>
      </c>
      <c r="F816" s="661" t="s">
        <v>4612</v>
      </c>
      <c r="G816" s="661" t="s">
        <v>4671</v>
      </c>
      <c r="H816" s="661" t="s">
        <v>2441</v>
      </c>
      <c r="I816" s="661" t="s">
        <v>4672</v>
      </c>
      <c r="J816" s="661" t="s">
        <v>3133</v>
      </c>
      <c r="K816" s="661" t="s">
        <v>4673</v>
      </c>
      <c r="L816" s="662">
        <v>782.22</v>
      </c>
      <c r="M816" s="662">
        <v>782.22</v>
      </c>
      <c r="N816" s="661">
        <v>1</v>
      </c>
      <c r="O816" s="742">
        <v>0.5</v>
      </c>
      <c r="P816" s="662">
        <v>782.22</v>
      </c>
      <c r="Q816" s="677">
        <v>1</v>
      </c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32</v>
      </c>
      <c r="B817" s="661" t="s">
        <v>587</v>
      </c>
      <c r="C817" s="661">
        <v>89301322</v>
      </c>
      <c r="D817" s="740" t="s">
        <v>6847</v>
      </c>
      <c r="E817" s="741" t="s">
        <v>4624</v>
      </c>
      <c r="F817" s="661" t="s">
        <v>4612</v>
      </c>
      <c r="G817" s="661" t="s">
        <v>4813</v>
      </c>
      <c r="H817" s="661" t="s">
        <v>588</v>
      </c>
      <c r="I817" s="661" t="s">
        <v>5045</v>
      </c>
      <c r="J817" s="661" t="s">
        <v>5046</v>
      </c>
      <c r="K817" s="661" t="s">
        <v>4815</v>
      </c>
      <c r="L817" s="662">
        <v>66.599999999999994</v>
      </c>
      <c r="M817" s="662">
        <v>66.599999999999994</v>
      </c>
      <c r="N817" s="661">
        <v>1</v>
      </c>
      <c r="O817" s="742">
        <v>0.5</v>
      </c>
      <c r="P817" s="662">
        <v>66.599999999999994</v>
      </c>
      <c r="Q817" s="677">
        <v>1</v>
      </c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32</v>
      </c>
      <c r="B818" s="661" t="s">
        <v>587</v>
      </c>
      <c r="C818" s="661">
        <v>89301322</v>
      </c>
      <c r="D818" s="740" t="s">
        <v>6847</v>
      </c>
      <c r="E818" s="741" t="s">
        <v>4624</v>
      </c>
      <c r="F818" s="661" t="s">
        <v>4612</v>
      </c>
      <c r="G818" s="661" t="s">
        <v>4813</v>
      </c>
      <c r="H818" s="661" t="s">
        <v>588</v>
      </c>
      <c r="I818" s="661" t="s">
        <v>4877</v>
      </c>
      <c r="J818" s="661" t="s">
        <v>4814</v>
      </c>
      <c r="K818" s="661" t="s">
        <v>4878</v>
      </c>
      <c r="L818" s="662">
        <v>0</v>
      </c>
      <c r="M818" s="662">
        <v>0</v>
      </c>
      <c r="N818" s="661">
        <v>2</v>
      </c>
      <c r="O818" s="742">
        <v>1.5</v>
      </c>
      <c r="P818" s="662"/>
      <c r="Q818" s="677"/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32</v>
      </c>
      <c r="B819" s="661" t="s">
        <v>587</v>
      </c>
      <c r="C819" s="661">
        <v>89301322</v>
      </c>
      <c r="D819" s="740" t="s">
        <v>6847</v>
      </c>
      <c r="E819" s="741" t="s">
        <v>4624</v>
      </c>
      <c r="F819" s="661" t="s">
        <v>4612</v>
      </c>
      <c r="G819" s="661" t="s">
        <v>4813</v>
      </c>
      <c r="H819" s="661" t="s">
        <v>588</v>
      </c>
      <c r="I819" s="661" t="s">
        <v>1175</v>
      </c>
      <c r="J819" s="661" t="s">
        <v>4814</v>
      </c>
      <c r="K819" s="661" t="s">
        <v>4815</v>
      </c>
      <c r="L819" s="662">
        <v>66.599999999999994</v>
      </c>
      <c r="M819" s="662">
        <v>532.79999999999995</v>
      </c>
      <c r="N819" s="661">
        <v>8</v>
      </c>
      <c r="O819" s="742">
        <v>7</v>
      </c>
      <c r="P819" s="662">
        <v>133.19999999999999</v>
      </c>
      <c r="Q819" s="677">
        <v>0.25</v>
      </c>
      <c r="R819" s="661">
        <v>2</v>
      </c>
      <c r="S819" s="677">
        <v>0.25</v>
      </c>
      <c r="T819" s="742">
        <v>1.5</v>
      </c>
      <c r="U819" s="700">
        <v>0.21428571428571427</v>
      </c>
    </row>
    <row r="820" spans="1:21" ht="14.4" customHeight="1" x14ac:dyDescent="0.3">
      <c r="A820" s="660">
        <v>32</v>
      </c>
      <c r="B820" s="661" t="s">
        <v>587</v>
      </c>
      <c r="C820" s="661">
        <v>89301322</v>
      </c>
      <c r="D820" s="740" t="s">
        <v>6847</v>
      </c>
      <c r="E820" s="741" t="s">
        <v>4624</v>
      </c>
      <c r="F820" s="661" t="s">
        <v>4612</v>
      </c>
      <c r="G820" s="661" t="s">
        <v>5286</v>
      </c>
      <c r="H820" s="661" t="s">
        <v>588</v>
      </c>
      <c r="I820" s="661" t="s">
        <v>5287</v>
      </c>
      <c r="J820" s="661" t="s">
        <v>5288</v>
      </c>
      <c r="K820" s="661" t="s">
        <v>5289</v>
      </c>
      <c r="L820" s="662">
        <v>94.09</v>
      </c>
      <c r="M820" s="662">
        <v>188.18</v>
      </c>
      <c r="N820" s="661">
        <v>2</v>
      </c>
      <c r="O820" s="742">
        <v>1.5</v>
      </c>
      <c r="P820" s="662">
        <v>94.09</v>
      </c>
      <c r="Q820" s="677">
        <v>0.5</v>
      </c>
      <c r="R820" s="661">
        <v>1</v>
      </c>
      <c r="S820" s="677">
        <v>0.5</v>
      </c>
      <c r="T820" s="742">
        <v>0.5</v>
      </c>
      <c r="U820" s="700">
        <v>0.33333333333333331</v>
      </c>
    </row>
    <row r="821" spans="1:21" ht="14.4" customHeight="1" x14ac:dyDescent="0.3">
      <c r="A821" s="660">
        <v>32</v>
      </c>
      <c r="B821" s="661" t="s">
        <v>587</v>
      </c>
      <c r="C821" s="661">
        <v>89301322</v>
      </c>
      <c r="D821" s="740" t="s">
        <v>6847</v>
      </c>
      <c r="E821" s="741" t="s">
        <v>4624</v>
      </c>
      <c r="F821" s="661" t="s">
        <v>4612</v>
      </c>
      <c r="G821" s="661" t="s">
        <v>5290</v>
      </c>
      <c r="H821" s="661" t="s">
        <v>588</v>
      </c>
      <c r="I821" s="661" t="s">
        <v>3466</v>
      </c>
      <c r="J821" s="661" t="s">
        <v>3467</v>
      </c>
      <c r="K821" s="661" t="s">
        <v>5291</v>
      </c>
      <c r="L821" s="662">
        <v>0</v>
      </c>
      <c r="M821" s="662">
        <v>0</v>
      </c>
      <c r="N821" s="661">
        <v>1</v>
      </c>
      <c r="O821" s="742">
        <v>1</v>
      </c>
      <c r="P821" s="662"/>
      <c r="Q821" s="677"/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32</v>
      </c>
      <c r="B822" s="661" t="s">
        <v>587</v>
      </c>
      <c r="C822" s="661">
        <v>89301322</v>
      </c>
      <c r="D822" s="740" t="s">
        <v>6847</v>
      </c>
      <c r="E822" s="741" t="s">
        <v>4624</v>
      </c>
      <c r="F822" s="661" t="s">
        <v>4612</v>
      </c>
      <c r="G822" s="661" t="s">
        <v>5292</v>
      </c>
      <c r="H822" s="661" t="s">
        <v>588</v>
      </c>
      <c r="I822" s="661" t="s">
        <v>5293</v>
      </c>
      <c r="J822" s="661" t="s">
        <v>5294</v>
      </c>
      <c r="K822" s="661" t="s">
        <v>5295</v>
      </c>
      <c r="L822" s="662">
        <v>0</v>
      </c>
      <c r="M822" s="662">
        <v>0</v>
      </c>
      <c r="N822" s="661">
        <v>1</v>
      </c>
      <c r="O822" s="742">
        <v>0.5</v>
      </c>
      <c r="P822" s="662">
        <v>0</v>
      </c>
      <c r="Q822" s="677"/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32</v>
      </c>
      <c r="B823" s="661" t="s">
        <v>587</v>
      </c>
      <c r="C823" s="661">
        <v>89301322</v>
      </c>
      <c r="D823" s="740" t="s">
        <v>6847</v>
      </c>
      <c r="E823" s="741" t="s">
        <v>4624</v>
      </c>
      <c r="F823" s="661" t="s">
        <v>4612</v>
      </c>
      <c r="G823" s="661" t="s">
        <v>5292</v>
      </c>
      <c r="H823" s="661" t="s">
        <v>588</v>
      </c>
      <c r="I823" s="661" t="s">
        <v>3368</v>
      </c>
      <c r="J823" s="661" t="s">
        <v>5294</v>
      </c>
      <c r="K823" s="661" t="s">
        <v>3526</v>
      </c>
      <c r="L823" s="662">
        <v>0</v>
      </c>
      <c r="M823" s="662">
        <v>0</v>
      </c>
      <c r="N823" s="661">
        <v>1</v>
      </c>
      <c r="O823" s="742">
        <v>1</v>
      </c>
      <c r="P823" s="662">
        <v>0</v>
      </c>
      <c r="Q823" s="677"/>
      <c r="R823" s="661">
        <v>1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32</v>
      </c>
      <c r="B824" s="661" t="s">
        <v>587</v>
      </c>
      <c r="C824" s="661">
        <v>89301322</v>
      </c>
      <c r="D824" s="740" t="s">
        <v>6847</v>
      </c>
      <c r="E824" s="741" t="s">
        <v>4624</v>
      </c>
      <c r="F824" s="661" t="s">
        <v>4612</v>
      </c>
      <c r="G824" s="661" t="s">
        <v>4674</v>
      </c>
      <c r="H824" s="661" t="s">
        <v>588</v>
      </c>
      <c r="I824" s="661" t="s">
        <v>1536</v>
      </c>
      <c r="J824" s="661" t="s">
        <v>1537</v>
      </c>
      <c r="K824" s="661" t="s">
        <v>1538</v>
      </c>
      <c r="L824" s="662">
        <v>0</v>
      </c>
      <c r="M824" s="662">
        <v>0</v>
      </c>
      <c r="N824" s="661">
        <v>1</v>
      </c>
      <c r="O824" s="742">
        <v>1</v>
      </c>
      <c r="P824" s="662"/>
      <c r="Q824" s="677"/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32</v>
      </c>
      <c r="B825" s="661" t="s">
        <v>587</v>
      </c>
      <c r="C825" s="661">
        <v>89301322</v>
      </c>
      <c r="D825" s="740" t="s">
        <v>6847</v>
      </c>
      <c r="E825" s="741" t="s">
        <v>4624</v>
      </c>
      <c r="F825" s="661" t="s">
        <v>4612</v>
      </c>
      <c r="G825" s="661" t="s">
        <v>4674</v>
      </c>
      <c r="H825" s="661" t="s">
        <v>588</v>
      </c>
      <c r="I825" s="661" t="s">
        <v>1035</v>
      </c>
      <c r="J825" s="661" t="s">
        <v>1036</v>
      </c>
      <c r="K825" s="661" t="s">
        <v>4675</v>
      </c>
      <c r="L825" s="662">
        <v>163.9</v>
      </c>
      <c r="M825" s="662">
        <v>13931.5</v>
      </c>
      <c r="N825" s="661">
        <v>85</v>
      </c>
      <c r="O825" s="742">
        <v>26</v>
      </c>
      <c r="P825" s="662">
        <v>8522.7999999999993</v>
      </c>
      <c r="Q825" s="677">
        <v>0.61176470588235288</v>
      </c>
      <c r="R825" s="661">
        <v>52</v>
      </c>
      <c r="S825" s="677">
        <v>0.61176470588235299</v>
      </c>
      <c r="T825" s="742">
        <v>16</v>
      </c>
      <c r="U825" s="700">
        <v>0.61538461538461542</v>
      </c>
    </row>
    <row r="826" spans="1:21" ht="14.4" customHeight="1" x14ac:dyDescent="0.3">
      <c r="A826" s="660">
        <v>32</v>
      </c>
      <c r="B826" s="661" t="s">
        <v>587</v>
      </c>
      <c r="C826" s="661">
        <v>89301322</v>
      </c>
      <c r="D826" s="740" t="s">
        <v>6847</v>
      </c>
      <c r="E826" s="741" t="s">
        <v>4624</v>
      </c>
      <c r="F826" s="661" t="s">
        <v>4612</v>
      </c>
      <c r="G826" s="661" t="s">
        <v>5296</v>
      </c>
      <c r="H826" s="661" t="s">
        <v>588</v>
      </c>
      <c r="I826" s="661" t="s">
        <v>5297</v>
      </c>
      <c r="J826" s="661" t="s">
        <v>5298</v>
      </c>
      <c r="K826" s="661" t="s">
        <v>4904</v>
      </c>
      <c r="L826" s="662">
        <v>31.95</v>
      </c>
      <c r="M826" s="662">
        <v>31.95</v>
      </c>
      <c r="N826" s="661">
        <v>1</v>
      </c>
      <c r="O826" s="742">
        <v>1</v>
      </c>
      <c r="P826" s="662">
        <v>31.95</v>
      </c>
      <c r="Q826" s="677">
        <v>1</v>
      </c>
      <c r="R826" s="661">
        <v>1</v>
      </c>
      <c r="S826" s="677">
        <v>1</v>
      </c>
      <c r="T826" s="742">
        <v>1</v>
      </c>
      <c r="U826" s="700">
        <v>1</v>
      </c>
    </row>
    <row r="827" spans="1:21" ht="14.4" customHeight="1" x14ac:dyDescent="0.3">
      <c r="A827" s="660">
        <v>32</v>
      </c>
      <c r="B827" s="661" t="s">
        <v>587</v>
      </c>
      <c r="C827" s="661">
        <v>89301322</v>
      </c>
      <c r="D827" s="740" t="s">
        <v>6847</v>
      </c>
      <c r="E827" s="741" t="s">
        <v>4624</v>
      </c>
      <c r="F827" s="661" t="s">
        <v>4612</v>
      </c>
      <c r="G827" s="661" t="s">
        <v>5047</v>
      </c>
      <c r="H827" s="661" t="s">
        <v>588</v>
      </c>
      <c r="I827" s="661" t="s">
        <v>5299</v>
      </c>
      <c r="J827" s="661" t="s">
        <v>5300</v>
      </c>
      <c r="K827" s="661" t="s">
        <v>937</v>
      </c>
      <c r="L827" s="662">
        <v>0</v>
      </c>
      <c r="M827" s="662">
        <v>0</v>
      </c>
      <c r="N827" s="661">
        <v>1</v>
      </c>
      <c r="O827" s="742">
        <v>1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32</v>
      </c>
      <c r="B828" s="661" t="s">
        <v>587</v>
      </c>
      <c r="C828" s="661">
        <v>89301322</v>
      </c>
      <c r="D828" s="740" t="s">
        <v>6847</v>
      </c>
      <c r="E828" s="741" t="s">
        <v>4624</v>
      </c>
      <c r="F828" s="661" t="s">
        <v>4612</v>
      </c>
      <c r="G828" s="661" t="s">
        <v>5047</v>
      </c>
      <c r="H828" s="661" t="s">
        <v>588</v>
      </c>
      <c r="I828" s="661" t="s">
        <v>1144</v>
      </c>
      <c r="J828" s="661" t="s">
        <v>1145</v>
      </c>
      <c r="K828" s="661" t="s">
        <v>1146</v>
      </c>
      <c r="L828" s="662">
        <v>33.729999999999997</v>
      </c>
      <c r="M828" s="662">
        <v>674.59999999999991</v>
      </c>
      <c r="N828" s="661">
        <v>20</v>
      </c>
      <c r="O828" s="742">
        <v>9.5</v>
      </c>
      <c r="P828" s="662">
        <v>236.10999999999996</v>
      </c>
      <c r="Q828" s="677">
        <v>0.35</v>
      </c>
      <c r="R828" s="661">
        <v>7</v>
      </c>
      <c r="S828" s="677">
        <v>0.35</v>
      </c>
      <c r="T828" s="742">
        <v>3</v>
      </c>
      <c r="U828" s="700">
        <v>0.31578947368421051</v>
      </c>
    </row>
    <row r="829" spans="1:21" ht="14.4" customHeight="1" x14ac:dyDescent="0.3">
      <c r="A829" s="660">
        <v>32</v>
      </c>
      <c r="B829" s="661" t="s">
        <v>587</v>
      </c>
      <c r="C829" s="661">
        <v>89301322</v>
      </c>
      <c r="D829" s="740" t="s">
        <v>6847</v>
      </c>
      <c r="E829" s="741" t="s">
        <v>4624</v>
      </c>
      <c r="F829" s="661" t="s">
        <v>4612</v>
      </c>
      <c r="G829" s="661" t="s">
        <v>5047</v>
      </c>
      <c r="H829" s="661" t="s">
        <v>588</v>
      </c>
      <c r="I829" s="661" t="s">
        <v>5301</v>
      </c>
      <c r="J829" s="661" t="s">
        <v>1145</v>
      </c>
      <c r="K829" s="661" t="s">
        <v>1281</v>
      </c>
      <c r="L829" s="662">
        <v>0</v>
      </c>
      <c r="M829" s="662">
        <v>0</v>
      </c>
      <c r="N829" s="661">
        <v>4</v>
      </c>
      <c r="O829" s="742">
        <v>2</v>
      </c>
      <c r="P829" s="662">
        <v>0</v>
      </c>
      <c r="Q829" s="677"/>
      <c r="R829" s="661">
        <v>4</v>
      </c>
      <c r="S829" s="677">
        <v>1</v>
      </c>
      <c r="T829" s="742">
        <v>2</v>
      </c>
      <c r="U829" s="700">
        <v>1</v>
      </c>
    </row>
    <row r="830" spans="1:21" ht="14.4" customHeight="1" x14ac:dyDescent="0.3">
      <c r="A830" s="660">
        <v>32</v>
      </c>
      <c r="B830" s="661" t="s">
        <v>587</v>
      </c>
      <c r="C830" s="661">
        <v>89301322</v>
      </c>
      <c r="D830" s="740" t="s">
        <v>6847</v>
      </c>
      <c r="E830" s="741" t="s">
        <v>4624</v>
      </c>
      <c r="F830" s="661" t="s">
        <v>4612</v>
      </c>
      <c r="G830" s="661" t="s">
        <v>4742</v>
      </c>
      <c r="H830" s="661" t="s">
        <v>588</v>
      </c>
      <c r="I830" s="661" t="s">
        <v>1593</v>
      </c>
      <c r="J830" s="661" t="s">
        <v>4744</v>
      </c>
      <c r="K830" s="661" t="s">
        <v>5150</v>
      </c>
      <c r="L830" s="662">
        <v>147.12</v>
      </c>
      <c r="M830" s="662">
        <v>294.24</v>
      </c>
      <c r="N830" s="661">
        <v>2</v>
      </c>
      <c r="O830" s="742">
        <v>0.5</v>
      </c>
      <c r="P830" s="662">
        <v>294.24</v>
      </c>
      <c r="Q830" s="677">
        <v>1</v>
      </c>
      <c r="R830" s="661">
        <v>2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32</v>
      </c>
      <c r="B831" s="661" t="s">
        <v>587</v>
      </c>
      <c r="C831" s="661">
        <v>89301322</v>
      </c>
      <c r="D831" s="740" t="s">
        <v>6847</v>
      </c>
      <c r="E831" s="741" t="s">
        <v>4624</v>
      </c>
      <c r="F831" s="661" t="s">
        <v>4612</v>
      </c>
      <c r="G831" s="661" t="s">
        <v>4927</v>
      </c>
      <c r="H831" s="661" t="s">
        <v>588</v>
      </c>
      <c r="I831" s="661" t="s">
        <v>1366</v>
      </c>
      <c r="J831" s="661" t="s">
        <v>1367</v>
      </c>
      <c r="K831" s="661" t="s">
        <v>4928</v>
      </c>
      <c r="L831" s="662">
        <v>1023.02</v>
      </c>
      <c r="M831" s="662">
        <v>17391.340000000004</v>
      </c>
      <c r="N831" s="661">
        <v>17</v>
      </c>
      <c r="O831" s="742">
        <v>13</v>
      </c>
      <c r="P831" s="662">
        <v>7161.1400000000012</v>
      </c>
      <c r="Q831" s="677">
        <v>0.41176470588235292</v>
      </c>
      <c r="R831" s="661">
        <v>7</v>
      </c>
      <c r="S831" s="677">
        <v>0.41176470588235292</v>
      </c>
      <c r="T831" s="742">
        <v>5.5</v>
      </c>
      <c r="U831" s="700">
        <v>0.42307692307692307</v>
      </c>
    </row>
    <row r="832" spans="1:21" ht="14.4" customHeight="1" x14ac:dyDescent="0.3">
      <c r="A832" s="660">
        <v>32</v>
      </c>
      <c r="B832" s="661" t="s">
        <v>587</v>
      </c>
      <c r="C832" s="661">
        <v>89301322</v>
      </c>
      <c r="D832" s="740" t="s">
        <v>6847</v>
      </c>
      <c r="E832" s="741" t="s">
        <v>4624</v>
      </c>
      <c r="F832" s="661" t="s">
        <v>4612</v>
      </c>
      <c r="G832" s="661" t="s">
        <v>4927</v>
      </c>
      <c r="H832" s="661" t="s">
        <v>588</v>
      </c>
      <c r="I832" s="661" t="s">
        <v>1366</v>
      </c>
      <c r="J832" s="661" t="s">
        <v>1367</v>
      </c>
      <c r="K832" s="661" t="s">
        <v>4928</v>
      </c>
      <c r="L832" s="662">
        <v>439.17</v>
      </c>
      <c r="M832" s="662">
        <v>7905.06</v>
      </c>
      <c r="N832" s="661">
        <v>18</v>
      </c>
      <c r="O832" s="742">
        <v>13</v>
      </c>
      <c r="P832" s="662">
        <v>3952.53</v>
      </c>
      <c r="Q832" s="677">
        <v>0.5</v>
      </c>
      <c r="R832" s="661">
        <v>9</v>
      </c>
      <c r="S832" s="677">
        <v>0.5</v>
      </c>
      <c r="T832" s="742">
        <v>6</v>
      </c>
      <c r="U832" s="700">
        <v>0.46153846153846156</v>
      </c>
    </row>
    <row r="833" spans="1:21" ht="14.4" customHeight="1" x14ac:dyDescent="0.3">
      <c r="A833" s="660">
        <v>32</v>
      </c>
      <c r="B833" s="661" t="s">
        <v>587</v>
      </c>
      <c r="C833" s="661">
        <v>89301322</v>
      </c>
      <c r="D833" s="740" t="s">
        <v>6847</v>
      </c>
      <c r="E833" s="741" t="s">
        <v>4624</v>
      </c>
      <c r="F833" s="661" t="s">
        <v>4612</v>
      </c>
      <c r="G833" s="661" t="s">
        <v>5302</v>
      </c>
      <c r="H833" s="661" t="s">
        <v>588</v>
      </c>
      <c r="I833" s="661" t="s">
        <v>5303</v>
      </c>
      <c r="J833" s="661" t="s">
        <v>5304</v>
      </c>
      <c r="K833" s="661" t="s">
        <v>5305</v>
      </c>
      <c r="L833" s="662">
        <v>70.38</v>
      </c>
      <c r="M833" s="662">
        <v>844.56</v>
      </c>
      <c r="N833" s="661">
        <v>12</v>
      </c>
      <c r="O833" s="742">
        <v>2.5</v>
      </c>
      <c r="P833" s="662">
        <v>211.14</v>
      </c>
      <c r="Q833" s="677">
        <v>0.25</v>
      </c>
      <c r="R833" s="661">
        <v>3</v>
      </c>
      <c r="S833" s="677">
        <v>0.25</v>
      </c>
      <c r="T833" s="742">
        <v>0.5</v>
      </c>
      <c r="U833" s="700">
        <v>0.2</v>
      </c>
    </row>
    <row r="834" spans="1:21" ht="14.4" customHeight="1" x14ac:dyDescent="0.3">
      <c r="A834" s="660">
        <v>32</v>
      </c>
      <c r="B834" s="661" t="s">
        <v>587</v>
      </c>
      <c r="C834" s="661">
        <v>89301322</v>
      </c>
      <c r="D834" s="740" t="s">
        <v>6847</v>
      </c>
      <c r="E834" s="741" t="s">
        <v>4624</v>
      </c>
      <c r="F834" s="661" t="s">
        <v>4612</v>
      </c>
      <c r="G834" s="661" t="s">
        <v>5302</v>
      </c>
      <c r="H834" s="661" t="s">
        <v>588</v>
      </c>
      <c r="I834" s="661" t="s">
        <v>5303</v>
      </c>
      <c r="J834" s="661" t="s">
        <v>5304</v>
      </c>
      <c r="K834" s="661" t="s">
        <v>5305</v>
      </c>
      <c r="L834" s="662">
        <v>1945.51</v>
      </c>
      <c r="M834" s="662">
        <v>9727.5499999999993</v>
      </c>
      <c r="N834" s="661">
        <v>5</v>
      </c>
      <c r="O834" s="742">
        <v>2</v>
      </c>
      <c r="P834" s="662"/>
      <c r="Q834" s="677">
        <v>0</v>
      </c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32</v>
      </c>
      <c r="B835" s="661" t="s">
        <v>587</v>
      </c>
      <c r="C835" s="661">
        <v>89301322</v>
      </c>
      <c r="D835" s="740" t="s">
        <v>6847</v>
      </c>
      <c r="E835" s="741" t="s">
        <v>4624</v>
      </c>
      <c r="F835" s="661" t="s">
        <v>4612</v>
      </c>
      <c r="G835" s="661" t="s">
        <v>4676</v>
      </c>
      <c r="H835" s="661" t="s">
        <v>588</v>
      </c>
      <c r="I835" s="661" t="s">
        <v>1248</v>
      </c>
      <c r="J835" s="661" t="s">
        <v>1249</v>
      </c>
      <c r="K835" s="661" t="s">
        <v>1250</v>
      </c>
      <c r="L835" s="662">
        <v>24.22</v>
      </c>
      <c r="M835" s="662">
        <v>557.05999999999995</v>
      </c>
      <c r="N835" s="661">
        <v>23</v>
      </c>
      <c r="O835" s="742">
        <v>3</v>
      </c>
      <c r="P835" s="662">
        <v>557.05999999999995</v>
      </c>
      <c r="Q835" s="677">
        <v>1</v>
      </c>
      <c r="R835" s="661">
        <v>23</v>
      </c>
      <c r="S835" s="677">
        <v>1</v>
      </c>
      <c r="T835" s="742">
        <v>3</v>
      </c>
      <c r="U835" s="700">
        <v>1</v>
      </c>
    </row>
    <row r="836" spans="1:21" ht="14.4" customHeight="1" x14ac:dyDescent="0.3">
      <c r="A836" s="660">
        <v>32</v>
      </c>
      <c r="B836" s="661" t="s">
        <v>587</v>
      </c>
      <c r="C836" s="661">
        <v>89301322</v>
      </c>
      <c r="D836" s="740" t="s">
        <v>6847</v>
      </c>
      <c r="E836" s="741" t="s">
        <v>4624</v>
      </c>
      <c r="F836" s="661" t="s">
        <v>4612</v>
      </c>
      <c r="G836" s="661" t="s">
        <v>4676</v>
      </c>
      <c r="H836" s="661" t="s">
        <v>588</v>
      </c>
      <c r="I836" s="661" t="s">
        <v>1248</v>
      </c>
      <c r="J836" s="661" t="s">
        <v>1249</v>
      </c>
      <c r="K836" s="661" t="s">
        <v>1250</v>
      </c>
      <c r="L836" s="662">
        <v>34.5</v>
      </c>
      <c r="M836" s="662">
        <v>138</v>
      </c>
      <c r="N836" s="661">
        <v>4</v>
      </c>
      <c r="O836" s="742">
        <v>2</v>
      </c>
      <c r="P836" s="662">
        <v>69</v>
      </c>
      <c r="Q836" s="677">
        <v>0.5</v>
      </c>
      <c r="R836" s="661">
        <v>2</v>
      </c>
      <c r="S836" s="677">
        <v>0.5</v>
      </c>
      <c r="T836" s="742">
        <v>1.5</v>
      </c>
      <c r="U836" s="700">
        <v>0.75</v>
      </c>
    </row>
    <row r="837" spans="1:21" ht="14.4" customHeight="1" x14ac:dyDescent="0.3">
      <c r="A837" s="660">
        <v>32</v>
      </c>
      <c r="B837" s="661" t="s">
        <v>587</v>
      </c>
      <c r="C837" s="661">
        <v>89301322</v>
      </c>
      <c r="D837" s="740" t="s">
        <v>6847</v>
      </c>
      <c r="E837" s="741" t="s">
        <v>4624</v>
      </c>
      <c r="F837" s="661" t="s">
        <v>4612</v>
      </c>
      <c r="G837" s="661" t="s">
        <v>4676</v>
      </c>
      <c r="H837" s="661" t="s">
        <v>588</v>
      </c>
      <c r="I837" s="661" t="s">
        <v>4998</v>
      </c>
      <c r="J837" s="661" t="s">
        <v>848</v>
      </c>
      <c r="K837" s="661" t="s">
        <v>2762</v>
      </c>
      <c r="L837" s="662">
        <v>0</v>
      </c>
      <c r="M837" s="662">
        <v>0</v>
      </c>
      <c r="N837" s="661">
        <v>1</v>
      </c>
      <c r="O837" s="742">
        <v>0.5</v>
      </c>
      <c r="P837" s="662">
        <v>0</v>
      </c>
      <c r="Q837" s="677"/>
      <c r="R837" s="661">
        <v>1</v>
      </c>
      <c r="S837" s="677">
        <v>1</v>
      </c>
      <c r="T837" s="742">
        <v>0.5</v>
      </c>
      <c r="U837" s="700">
        <v>1</v>
      </c>
    </row>
    <row r="838" spans="1:21" ht="14.4" customHeight="1" x14ac:dyDescent="0.3">
      <c r="A838" s="660">
        <v>32</v>
      </c>
      <c r="B838" s="661" t="s">
        <v>587</v>
      </c>
      <c r="C838" s="661">
        <v>89301322</v>
      </c>
      <c r="D838" s="740" t="s">
        <v>6847</v>
      </c>
      <c r="E838" s="741" t="s">
        <v>4624</v>
      </c>
      <c r="F838" s="661" t="s">
        <v>4612</v>
      </c>
      <c r="G838" s="661" t="s">
        <v>4676</v>
      </c>
      <c r="H838" s="661" t="s">
        <v>588</v>
      </c>
      <c r="I838" s="661" t="s">
        <v>847</v>
      </c>
      <c r="J838" s="661" t="s">
        <v>848</v>
      </c>
      <c r="K838" s="661" t="s">
        <v>4677</v>
      </c>
      <c r="L838" s="662">
        <v>40.36</v>
      </c>
      <c r="M838" s="662">
        <v>40.36</v>
      </c>
      <c r="N838" s="661">
        <v>1</v>
      </c>
      <c r="O838" s="742">
        <v>0.5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32</v>
      </c>
      <c r="B839" s="661" t="s">
        <v>587</v>
      </c>
      <c r="C839" s="661">
        <v>89301322</v>
      </c>
      <c r="D839" s="740" t="s">
        <v>6847</v>
      </c>
      <c r="E839" s="741" t="s">
        <v>4624</v>
      </c>
      <c r="F839" s="661" t="s">
        <v>4612</v>
      </c>
      <c r="G839" s="661" t="s">
        <v>4746</v>
      </c>
      <c r="H839" s="661" t="s">
        <v>588</v>
      </c>
      <c r="I839" s="661" t="s">
        <v>5306</v>
      </c>
      <c r="J839" s="661" t="s">
        <v>5307</v>
      </c>
      <c r="K839" s="661" t="s">
        <v>5308</v>
      </c>
      <c r="L839" s="662">
        <v>25.89</v>
      </c>
      <c r="M839" s="662">
        <v>25.89</v>
      </c>
      <c r="N839" s="661">
        <v>1</v>
      </c>
      <c r="O839" s="742">
        <v>0.5</v>
      </c>
      <c r="P839" s="662">
        <v>25.89</v>
      </c>
      <c r="Q839" s="677">
        <v>1</v>
      </c>
      <c r="R839" s="661">
        <v>1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32</v>
      </c>
      <c r="B840" s="661" t="s">
        <v>587</v>
      </c>
      <c r="C840" s="661">
        <v>89301322</v>
      </c>
      <c r="D840" s="740" t="s">
        <v>6847</v>
      </c>
      <c r="E840" s="741" t="s">
        <v>4624</v>
      </c>
      <c r="F840" s="661" t="s">
        <v>4612</v>
      </c>
      <c r="G840" s="661" t="s">
        <v>4746</v>
      </c>
      <c r="H840" s="661" t="s">
        <v>588</v>
      </c>
      <c r="I840" s="661" t="s">
        <v>5306</v>
      </c>
      <c r="J840" s="661" t="s">
        <v>5307</v>
      </c>
      <c r="K840" s="661" t="s">
        <v>5308</v>
      </c>
      <c r="L840" s="662">
        <v>59.55</v>
      </c>
      <c r="M840" s="662">
        <v>59.55</v>
      </c>
      <c r="N840" s="661">
        <v>1</v>
      </c>
      <c r="O840" s="742">
        <v>1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32</v>
      </c>
      <c r="B841" s="661" t="s">
        <v>587</v>
      </c>
      <c r="C841" s="661">
        <v>89301322</v>
      </c>
      <c r="D841" s="740" t="s">
        <v>6847</v>
      </c>
      <c r="E841" s="741" t="s">
        <v>4624</v>
      </c>
      <c r="F841" s="661" t="s">
        <v>4612</v>
      </c>
      <c r="G841" s="661" t="s">
        <v>4746</v>
      </c>
      <c r="H841" s="661" t="s">
        <v>588</v>
      </c>
      <c r="I841" s="661" t="s">
        <v>1272</v>
      </c>
      <c r="J841" s="661" t="s">
        <v>1273</v>
      </c>
      <c r="K841" s="661" t="s">
        <v>1274</v>
      </c>
      <c r="L841" s="662">
        <v>0</v>
      </c>
      <c r="M841" s="662">
        <v>0</v>
      </c>
      <c r="N841" s="661">
        <v>1</v>
      </c>
      <c r="O841" s="742">
        <v>0.5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32</v>
      </c>
      <c r="B842" s="661" t="s">
        <v>587</v>
      </c>
      <c r="C842" s="661">
        <v>89301322</v>
      </c>
      <c r="D842" s="740" t="s">
        <v>6847</v>
      </c>
      <c r="E842" s="741" t="s">
        <v>4624</v>
      </c>
      <c r="F842" s="661" t="s">
        <v>4612</v>
      </c>
      <c r="G842" s="661" t="s">
        <v>4746</v>
      </c>
      <c r="H842" s="661" t="s">
        <v>588</v>
      </c>
      <c r="I842" s="661" t="s">
        <v>5309</v>
      </c>
      <c r="J842" s="661" t="s">
        <v>5310</v>
      </c>
      <c r="K842" s="661" t="s">
        <v>5311</v>
      </c>
      <c r="L842" s="662">
        <v>0</v>
      </c>
      <c r="M842" s="662">
        <v>0</v>
      </c>
      <c r="N842" s="661">
        <v>2</v>
      </c>
      <c r="O842" s="742">
        <v>0.5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32</v>
      </c>
      <c r="B843" s="661" t="s">
        <v>587</v>
      </c>
      <c r="C843" s="661">
        <v>89301322</v>
      </c>
      <c r="D843" s="740" t="s">
        <v>6847</v>
      </c>
      <c r="E843" s="741" t="s">
        <v>4624</v>
      </c>
      <c r="F843" s="661" t="s">
        <v>4612</v>
      </c>
      <c r="G843" s="661" t="s">
        <v>4746</v>
      </c>
      <c r="H843" s="661" t="s">
        <v>588</v>
      </c>
      <c r="I843" s="661" t="s">
        <v>5048</v>
      </c>
      <c r="J843" s="661" t="s">
        <v>4748</v>
      </c>
      <c r="K843" s="661" t="s">
        <v>1277</v>
      </c>
      <c r="L843" s="662">
        <v>0</v>
      </c>
      <c r="M843" s="662">
        <v>0</v>
      </c>
      <c r="N843" s="661">
        <v>3</v>
      </c>
      <c r="O843" s="742">
        <v>2.5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32</v>
      </c>
      <c r="B844" s="661" t="s">
        <v>587</v>
      </c>
      <c r="C844" s="661">
        <v>89301322</v>
      </c>
      <c r="D844" s="740" t="s">
        <v>6847</v>
      </c>
      <c r="E844" s="741" t="s">
        <v>4624</v>
      </c>
      <c r="F844" s="661" t="s">
        <v>4612</v>
      </c>
      <c r="G844" s="661" t="s">
        <v>5312</v>
      </c>
      <c r="H844" s="661" t="s">
        <v>588</v>
      </c>
      <c r="I844" s="661" t="s">
        <v>3350</v>
      </c>
      <c r="J844" s="661" t="s">
        <v>3351</v>
      </c>
      <c r="K844" s="661" t="s">
        <v>4573</v>
      </c>
      <c r="L844" s="662">
        <v>0</v>
      </c>
      <c r="M844" s="662">
        <v>0</v>
      </c>
      <c r="N844" s="661">
        <v>6</v>
      </c>
      <c r="O844" s="742">
        <v>3</v>
      </c>
      <c r="P844" s="662">
        <v>0</v>
      </c>
      <c r="Q844" s="677"/>
      <c r="R844" s="661">
        <v>2</v>
      </c>
      <c r="S844" s="677">
        <v>0.33333333333333331</v>
      </c>
      <c r="T844" s="742">
        <v>1</v>
      </c>
      <c r="U844" s="700">
        <v>0.33333333333333331</v>
      </c>
    </row>
    <row r="845" spans="1:21" ht="14.4" customHeight="1" x14ac:dyDescent="0.3">
      <c r="A845" s="660">
        <v>32</v>
      </c>
      <c r="B845" s="661" t="s">
        <v>587</v>
      </c>
      <c r="C845" s="661">
        <v>89301322</v>
      </c>
      <c r="D845" s="740" t="s">
        <v>6847</v>
      </c>
      <c r="E845" s="741" t="s">
        <v>4624</v>
      </c>
      <c r="F845" s="661" t="s">
        <v>4612</v>
      </c>
      <c r="G845" s="661" t="s">
        <v>5156</v>
      </c>
      <c r="H845" s="661" t="s">
        <v>2441</v>
      </c>
      <c r="I845" s="661" t="s">
        <v>5157</v>
      </c>
      <c r="J845" s="661" t="s">
        <v>5158</v>
      </c>
      <c r="K845" s="661" t="s">
        <v>5159</v>
      </c>
      <c r="L845" s="662">
        <v>2449.89</v>
      </c>
      <c r="M845" s="662">
        <v>107795.15999999999</v>
      </c>
      <c r="N845" s="661">
        <v>44</v>
      </c>
      <c r="O845" s="742">
        <v>6</v>
      </c>
      <c r="P845" s="662">
        <v>107795.15999999999</v>
      </c>
      <c r="Q845" s="677">
        <v>1</v>
      </c>
      <c r="R845" s="661">
        <v>44</v>
      </c>
      <c r="S845" s="677">
        <v>1</v>
      </c>
      <c r="T845" s="742">
        <v>6</v>
      </c>
      <c r="U845" s="700">
        <v>1</v>
      </c>
    </row>
    <row r="846" spans="1:21" ht="14.4" customHeight="1" x14ac:dyDescent="0.3">
      <c r="A846" s="660">
        <v>32</v>
      </c>
      <c r="B846" s="661" t="s">
        <v>587</v>
      </c>
      <c r="C846" s="661">
        <v>89301322</v>
      </c>
      <c r="D846" s="740" t="s">
        <v>6847</v>
      </c>
      <c r="E846" s="741" t="s">
        <v>4624</v>
      </c>
      <c r="F846" s="661" t="s">
        <v>4612</v>
      </c>
      <c r="G846" s="661" t="s">
        <v>5156</v>
      </c>
      <c r="H846" s="661" t="s">
        <v>2441</v>
      </c>
      <c r="I846" s="661" t="s">
        <v>5157</v>
      </c>
      <c r="J846" s="661" t="s">
        <v>5158</v>
      </c>
      <c r="K846" s="661" t="s">
        <v>5159</v>
      </c>
      <c r="L846" s="662">
        <v>2279.02</v>
      </c>
      <c r="M846" s="662">
        <v>207390.82</v>
      </c>
      <c r="N846" s="661">
        <v>91</v>
      </c>
      <c r="O846" s="742">
        <v>12.5</v>
      </c>
      <c r="P846" s="662">
        <v>207390.82</v>
      </c>
      <c r="Q846" s="677">
        <v>1</v>
      </c>
      <c r="R846" s="661">
        <v>91</v>
      </c>
      <c r="S846" s="677">
        <v>1</v>
      </c>
      <c r="T846" s="742">
        <v>12.5</v>
      </c>
      <c r="U846" s="700">
        <v>1</v>
      </c>
    </row>
    <row r="847" spans="1:21" ht="14.4" customHeight="1" x14ac:dyDescent="0.3">
      <c r="A847" s="660">
        <v>32</v>
      </c>
      <c r="B847" s="661" t="s">
        <v>587</v>
      </c>
      <c r="C847" s="661">
        <v>89301322</v>
      </c>
      <c r="D847" s="740" t="s">
        <v>6847</v>
      </c>
      <c r="E847" s="741" t="s">
        <v>4624</v>
      </c>
      <c r="F847" s="661" t="s">
        <v>4612</v>
      </c>
      <c r="G847" s="661" t="s">
        <v>5313</v>
      </c>
      <c r="H847" s="661" t="s">
        <v>588</v>
      </c>
      <c r="I847" s="661" t="s">
        <v>3346</v>
      </c>
      <c r="J847" s="661" t="s">
        <v>3347</v>
      </c>
      <c r="K847" s="661" t="s">
        <v>5314</v>
      </c>
      <c r="L847" s="662">
        <v>175.73</v>
      </c>
      <c r="M847" s="662">
        <v>175.73</v>
      </c>
      <c r="N847" s="661">
        <v>1</v>
      </c>
      <c r="O847" s="742">
        <v>0.5</v>
      </c>
      <c r="P847" s="662">
        <v>175.73</v>
      </c>
      <c r="Q847" s="677">
        <v>1</v>
      </c>
      <c r="R847" s="661">
        <v>1</v>
      </c>
      <c r="S847" s="677">
        <v>1</v>
      </c>
      <c r="T847" s="742">
        <v>0.5</v>
      </c>
      <c r="U847" s="700">
        <v>1</v>
      </c>
    </row>
    <row r="848" spans="1:21" ht="14.4" customHeight="1" x14ac:dyDescent="0.3">
      <c r="A848" s="660">
        <v>32</v>
      </c>
      <c r="B848" s="661" t="s">
        <v>587</v>
      </c>
      <c r="C848" s="661">
        <v>89301322</v>
      </c>
      <c r="D848" s="740" t="s">
        <v>6847</v>
      </c>
      <c r="E848" s="741" t="s">
        <v>4624</v>
      </c>
      <c r="F848" s="661" t="s">
        <v>4612</v>
      </c>
      <c r="G848" s="661" t="s">
        <v>5160</v>
      </c>
      <c r="H848" s="661" t="s">
        <v>588</v>
      </c>
      <c r="I848" s="661" t="s">
        <v>5315</v>
      </c>
      <c r="J848" s="661" t="s">
        <v>840</v>
      </c>
      <c r="K848" s="661" t="s">
        <v>5316</v>
      </c>
      <c r="L848" s="662">
        <v>0</v>
      </c>
      <c r="M848" s="662">
        <v>0</v>
      </c>
      <c r="N848" s="661">
        <v>3</v>
      </c>
      <c r="O848" s="742">
        <v>1.5</v>
      </c>
      <c r="P848" s="662">
        <v>0</v>
      </c>
      <c r="Q848" s="677"/>
      <c r="R848" s="661">
        <v>3</v>
      </c>
      <c r="S848" s="677">
        <v>1</v>
      </c>
      <c r="T848" s="742">
        <v>1.5</v>
      </c>
      <c r="U848" s="700">
        <v>1</v>
      </c>
    </row>
    <row r="849" spans="1:21" ht="14.4" customHeight="1" x14ac:dyDescent="0.3">
      <c r="A849" s="660">
        <v>32</v>
      </c>
      <c r="B849" s="661" t="s">
        <v>587</v>
      </c>
      <c r="C849" s="661">
        <v>89301322</v>
      </c>
      <c r="D849" s="740" t="s">
        <v>6847</v>
      </c>
      <c r="E849" s="741" t="s">
        <v>4624</v>
      </c>
      <c r="F849" s="661" t="s">
        <v>4612</v>
      </c>
      <c r="G849" s="661" t="s">
        <v>4750</v>
      </c>
      <c r="H849" s="661" t="s">
        <v>588</v>
      </c>
      <c r="I849" s="661" t="s">
        <v>3125</v>
      </c>
      <c r="J849" s="661" t="s">
        <v>3126</v>
      </c>
      <c r="K849" s="661" t="s">
        <v>4480</v>
      </c>
      <c r="L849" s="662">
        <v>614.78</v>
      </c>
      <c r="M849" s="662">
        <v>1844.34</v>
      </c>
      <c r="N849" s="661">
        <v>3</v>
      </c>
      <c r="O849" s="742">
        <v>1.5</v>
      </c>
      <c r="P849" s="662">
        <v>1844.34</v>
      </c>
      <c r="Q849" s="677">
        <v>1</v>
      </c>
      <c r="R849" s="661">
        <v>3</v>
      </c>
      <c r="S849" s="677">
        <v>1</v>
      </c>
      <c r="T849" s="742">
        <v>1.5</v>
      </c>
      <c r="U849" s="700">
        <v>1</v>
      </c>
    </row>
    <row r="850" spans="1:21" ht="14.4" customHeight="1" x14ac:dyDescent="0.3">
      <c r="A850" s="660">
        <v>32</v>
      </c>
      <c r="B850" s="661" t="s">
        <v>587</v>
      </c>
      <c r="C850" s="661">
        <v>89301322</v>
      </c>
      <c r="D850" s="740" t="s">
        <v>6847</v>
      </c>
      <c r="E850" s="741" t="s">
        <v>4624</v>
      </c>
      <c r="F850" s="661" t="s">
        <v>4612</v>
      </c>
      <c r="G850" s="661" t="s">
        <v>4702</v>
      </c>
      <c r="H850" s="661" t="s">
        <v>588</v>
      </c>
      <c r="I850" s="661" t="s">
        <v>5317</v>
      </c>
      <c r="J850" s="661" t="s">
        <v>4704</v>
      </c>
      <c r="K850" s="661"/>
      <c r="L850" s="662">
        <v>0</v>
      </c>
      <c r="M850" s="662">
        <v>0</v>
      </c>
      <c r="N850" s="661">
        <v>11</v>
      </c>
      <c r="O850" s="742">
        <v>4.5</v>
      </c>
      <c r="P850" s="662">
        <v>0</v>
      </c>
      <c r="Q850" s="677"/>
      <c r="R850" s="661">
        <v>7</v>
      </c>
      <c r="S850" s="677">
        <v>0.63636363636363635</v>
      </c>
      <c r="T850" s="742">
        <v>3.5</v>
      </c>
      <c r="U850" s="700">
        <v>0.77777777777777779</v>
      </c>
    </row>
    <row r="851" spans="1:21" ht="14.4" customHeight="1" x14ac:dyDescent="0.3">
      <c r="A851" s="660">
        <v>32</v>
      </c>
      <c r="B851" s="661" t="s">
        <v>587</v>
      </c>
      <c r="C851" s="661">
        <v>89301322</v>
      </c>
      <c r="D851" s="740" t="s">
        <v>6847</v>
      </c>
      <c r="E851" s="741" t="s">
        <v>4624</v>
      </c>
      <c r="F851" s="661" t="s">
        <v>4612</v>
      </c>
      <c r="G851" s="661" t="s">
        <v>4999</v>
      </c>
      <c r="H851" s="661" t="s">
        <v>588</v>
      </c>
      <c r="I851" s="661" t="s">
        <v>2895</v>
      </c>
      <c r="J851" s="661" t="s">
        <v>2896</v>
      </c>
      <c r="K851" s="661" t="s">
        <v>5000</v>
      </c>
      <c r="L851" s="662">
        <v>50.27</v>
      </c>
      <c r="M851" s="662">
        <v>100.54</v>
      </c>
      <c r="N851" s="661">
        <v>2</v>
      </c>
      <c r="O851" s="742">
        <v>2</v>
      </c>
      <c r="P851" s="662">
        <v>50.27</v>
      </c>
      <c r="Q851" s="677">
        <v>0.5</v>
      </c>
      <c r="R851" s="661">
        <v>1</v>
      </c>
      <c r="S851" s="677">
        <v>0.5</v>
      </c>
      <c r="T851" s="742">
        <v>1</v>
      </c>
      <c r="U851" s="700">
        <v>0.5</v>
      </c>
    </row>
    <row r="852" spans="1:21" ht="14.4" customHeight="1" x14ac:dyDescent="0.3">
      <c r="A852" s="660">
        <v>32</v>
      </c>
      <c r="B852" s="661" t="s">
        <v>587</v>
      </c>
      <c r="C852" s="661">
        <v>89301322</v>
      </c>
      <c r="D852" s="740" t="s">
        <v>6847</v>
      </c>
      <c r="E852" s="741" t="s">
        <v>4624</v>
      </c>
      <c r="F852" s="661" t="s">
        <v>4612</v>
      </c>
      <c r="G852" s="661" t="s">
        <v>5318</v>
      </c>
      <c r="H852" s="661" t="s">
        <v>588</v>
      </c>
      <c r="I852" s="661" t="s">
        <v>2010</v>
      </c>
      <c r="J852" s="661" t="s">
        <v>2011</v>
      </c>
      <c r="K852" s="661" t="s">
        <v>5319</v>
      </c>
      <c r="L852" s="662">
        <v>0</v>
      </c>
      <c r="M852" s="662">
        <v>0</v>
      </c>
      <c r="N852" s="661">
        <v>1</v>
      </c>
      <c r="O852" s="742">
        <v>0.5</v>
      </c>
      <c r="P852" s="662">
        <v>0</v>
      </c>
      <c r="Q852" s="677"/>
      <c r="R852" s="661">
        <v>1</v>
      </c>
      <c r="S852" s="677">
        <v>1</v>
      </c>
      <c r="T852" s="742">
        <v>0.5</v>
      </c>
      <c r="U852" s="700">
        <v>1</v>
      </c>
    </row>
    <row r="853" spans="1:21" ht="14.4" customHeight="1" x14ac:dyDescent="0.3">
      <c r="A853" s="660">
        <v>32</v>
      </c>
      <c r="B853" s="661" t="s">
        <v>587</v>
      </c>
      <c r="C853" s="661">
        <v>89301322</v>
      </c>
      <c r="D853" s="740" t="s">
        <v>6847</v>
      </c>
      <c r="E853" s="741" t="s">
        <v>4624</v>
      </c>
      <c r="F853" s="661" t="s">
        <v>4612</v>
      </c>
      <c r="G853" s="661" t="s">
        <v>4755</v>
      </c>
      <c r="H853" s="661" t="s">
        <v>2441</v>
      </c>
      <c r="I853" s="661" t="s">
        <v>3049</v>
      </c>
      <c r="J853" s="661" t="s">
        <v>3050</v>
      </c>
      <c r="K853" s="661" t="s">
        <v>4458</v>
      </c>
      <c r="L853" s="662">
        <v>116.8</v>
      </c>
      <c r="M853" s="662">
        <v>116.8</v>
      </c>
      <c r="N853" s="661">
        <v>1</v>
      </c>
      <c r="O853" s="742">
        <v>1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32</v>
      </c>
      <c r="B854" s="661" t="s">
        <v>587</v>
      </c>
      <c r="C854" s="661">
        <v>89301322</v>
      </c>
      <c r="D854" s="740" t="s">
        <v>6847</v>
      </c>
      <c r="E854" s="741" t="s">
        <v>4624</v>
      </c>
      <c r="F854" s="661" t="s">
        <v>4612</v>
      </c>
      <c r="G854" s="661" t="s">
        <v>5161</v>
      </c>
      <c r="H854" s="661" t="s">
        <v>588</v>
      </c>
      <c r="I854" s="661" t="s">
        <v>1854</v>
      </c>
      <c r="J854" s="661" t="s">
        <v>1855</v>
      </c>
      <c r="K854" s="661" t="s">
        <v>5320</v>
      </c>
      <c r="L854" s="662">
        <v>0</v>
      </c>
      <c r="M854" s="662">
        <v>0</v>
      </c>
      <c r="N854" s="661">
        <v>2</v>
      </c>
      <c r="O854" s="742">
        <v>0.5</v>
      </c>
      <c r="P854" s="662"/>
      <c r="Q854" s="677"/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32</v>
      </c>
      <c r="B855" s="661" t="s">
        <v>587</v>
      </c>
      <c r="C855" s="661">
        <v>89301322</v>
      </c>
      <c r="D855" s="740" t="s">
        <v>6847</v>
      </c>
      <c r="E855" s="741" t="s">
        <v>4624</v>
      </c>
      <c r="F855" s="661" t="s">
        <v>4612</v>
      </c>
      <c r="G855" s="661" t="s">
        <v>5161</v>
      </c>
      <c r="H855" s="661" t="s">
        <v>588</v>
      </c>
      <c r="I855" s="661" t="s">
        <v>5321</v>
      </c>
      <c r="J855" s="661" t="s">
        <v>5322</v>
      </c>
      <c r="K855" s="661" t="s">
        <v>5323</v>
      </c>
      <c r="L855" s="662">
        <v>0</v>
      </c>
      <c r="M855" s="662">
        <v>0</v>
      </c>
      <c r="N855" s="661">
        <v>1</v>
      </c>
      <c r="O855" s="742">
        <v>1</v>
      </c>
      <c r="P855" s="662">
        <v>0</v>
      </c>
      <c r="Q855" s="677"/>
      <c r="R855" s="661">
        <v>1</v>
      </c>
      <c r="S855" s="677">
        <v>1</v>
      </c>
      <c r="T855" s="742">
        <v>1</v>
      </c>
      <c r="U855" s="700">
        <v>1</v>
      </c>
    </row>
    <row r="856" spans="1:21" ht="14.4" customHeight="1" x14ac:dyDescent="0.3">
      <c r="A856" s="660">
        <v>32</v>
      </c>
      <c r="B856" s="661" t="s">
        <v>587</v>
      </c>
      <c r="C856" s="661">
        <v>89301322</v>
      </c>
      <c r="D856" s="740" t="s">
        <v>6847</v>
      </c>
      <c r="E856" s="741" t="s">
        <v>4624</v>
      </c>
      <c r="F856" s="661" t="s">
        <v>4612</v>
      </c>
      <c r="G856" s="661" t="s">
        <v>5161</v>
      </c>
      <c r="H856" s="661" t="s">
        <v>588</v>
      </c>
      <c r="I856" s="661" t="s">
        <v>5324</v>
      </c>
      <c r="J856" s="661" t="s">
        <v>5325</v>
      </c>
      <c r="K856" s="661" t="s">
        <v>5326</v>
      </c>
      <c r="L856" s="662">
        <v>0</v>
      </c>
      <c r="M856" s="662">
        <v>0</v>
      </c>
      <c r="N856" s="661">
        <v>1</v>
      </c>
      <c r="O856" s="742">
        <v>1</v>
      </c>
      <c r="P856" s="662">
        <v>0</v>
      </c>
      <c r="Q856" s="677"/>
      <c r="R856" s="661">
        <v>1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32</v>
      </c>
      <c r="B857" s="661" t="s">
        <v>587</v>
      </c>
      <c r="C857" s="661">
        <v>89301322</v>
      </c>
      <c r="D857" s="740" t="s">
        <v>6847</v>
      </c>
      <c r="E857" s="741" t="s">
        <v>4624</v>
      </c>
      <c r="F857" s="661" t="s">
        <v>4612</v>
      </c>
      <c r="G857" s="661" t="s">
        <v>4758</v>
      </c>
      <c r="H857" s="661" t="s">
        <v>588</v>
      </c>
      <c r="I857" s="661" t="s">
        <v>5118</v>
      </c>
      <c r="J857" s="661" t="s">
        <v>4882</v>
      </c>
      <c r="K857" s="661" t="s">
        <v>4883</v>
      </c>
      <c r="L857" s="662">
        <v>0</v>
      </c>
      <c r="M857" s="662">
        <v>0</v>
      </c>
      <c r="N857" s="661">
        <v>1</v>
      </c>
      <c r="O857" s="742">
        <v>1</v>
      </c>
      <c r="P857" s="662"/>
      <c r="Q857" s="677"/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32</v>
      </c>
      <c r="B858" s="661" t="s">
        <v>587</v>
      </c>
      <c r="C858" s="661">
        <v>89301322</v>
      </c>
      <c r="D858" s="740" t="s">
        <v>6847</v>
      </c>
      <c r="E858" s="741" t="s">
        <v>4624</v>
      </c>
      <c r="F858" s="661" t="s">
        <v>4612</v>
      </c>
      <c r="G858" s="661" t="s">
        <v>5001</v>
      </c>
      <c r="H858" s="661" t="s">
        <v>588</v>
      </c>
      <c r="I858" s="661" t="s">
        <v>704</v>
      </c>
      <c r="J858" s="661" t="s">
        <v>5002</v>
      </c>
      <c r="K858" s="661" t="s">
        <v>5003</v>
      </c>
      <c r="L858" s="662">
        <v>41.83</v>
      </c>
      <c r="M858" s="662">
        <v>585.61999999999989</v>
      </c>
      <c r="N858" s="661">
        <v>14</v>
      </c>
      <c r="O858" s="742">
        <v>8.5</v>
      </c>
      <c r="P858" s="662">
        <v>209.14999999999998</v>
      </c>
      <c r="Q858" s="677">
        <v>0.35714285714285715</v>
      </c>
      <c r="R858" s="661">
        <v>5</v>
      </c>
      <c r="S858" s="677">
        <v>0.35714285714285715</v>
      </c>
      <c r="T858" s="742">
        <v>3.5</v>
      </c>
      <c r="U858" s="700">
        <v>0.41176470588235292</v>
      </c>
    </row>
    <row r="859" spans="1:21" ht="14.4" customHeight="1" x14ac:dyDescent="0.3">
      <c r="A859" s="660">
        <v>32</v>
      </c>
      <c r="B859" s="661" t="s">
        <v>587</v>
      </c>
      <c r="C859" s="661">
        <v>89301322</v>
      </c>
      <c r="D859" s="740" t="s">
        <v>6847</v>
      </c>
      <c r="E859" s="741" t="s">
        <v>4624</v>
      </c>
      <c r="F859" s="661" t="s">
        <v>4612</v>
      </c>
      <c r="G859" s="661" t="s">
        <v>4682</v>
      </c>
      <c r="H859" s="661" t="s">
        <v>588</v>
      </c>
      <c r="I859" s="661" t="s">
        <v>1279</v>
      </c>
      <c r="J859" s="661" t="s">
        <v>1280</v>
      </c>
      <c r="K859" s="661" t="s">
        <v>1281</v>
      </c>
      <c r="L859" s="662">
        <v>61.29</v>
      </c>
      <c r="M859" s="662">
        <v>183.87</v>
      </c>
      <c r="N859" s="661">
        <v>3</v>
      </c>
      <c r="O859" s="742">
        <v>1.5</v>
      </c>
      <c r="P859" s="662">
        <v>61.29</v>
      </c>
      <c r="Q859" s="677">
        <v>0.33333333333333331</v>
      </c>
      <c r="R859" s="661">
        <v>1</v>
      </c>
      <c r="S859" s="677">
        <v>0.33333333333333331</v>
      </c>
      <c r="T859" s="742">
        <v>0.5</v>
      </c>
      <c r="U859" s="700">
        <v>0.33333333333333331</v>
      </c>
    </row>
    <row r="860" spans="1:21" ht="14.4" customHeight="1" x14ac:dyDescent="0.3">
      <c r="A860" s="660">
        <v>32</v>
      </c>
      <c r="B860" s="661" t="s">
        <v>587</v>
      </c>
      <c r="C860" s="661">
        <v>89301322</v>
      </c>
      <c r="D860" s="740" t="s">
        <v>6847</v>
      </c>
      <c r="E860" s="741" t="s">
        <v>4624</v>
      </c>
      <c r="F860" s="661" t="s">
        <v>4612</v>
      </c>
      <c r="G860" s="661" t="s">
        <v>4682</v>
      </c>
      <c r="H860" s="661" t="s">
        <v>588</v>
      </c>
      <c r="I860" s="661" t="s">
        <v>1279</v>
      </c>
      <c r="J860" s="661" t="s">
        <v>1280</v>
      </c>
      <c r="K860" s="661" t="s">
        <v>1281</v>
      </c>
      <c r="L860" s="662">
        <v>55.14</v>
      </c>
      <c r="M860" s="662">
        <v>165.42000000000002</v>
      </c>
      <c r="N860" s="661">
        <v>3</v>
      </c>
      <c r="O860" s="742">
        <v>2</v>
      </c>
      <c r="P860" s="662">
        <v>55.14</v>
      </c>
      <c r="Q860" s="677">
        <v>0.33333333333333331</v>
      </c>
      <c r="R860" s="661">
        <v>1</v>
      </c>
      <c r="S860" s="677">
        <v>0.33333333333333331</v>
      </c>
      <c r="T860" s="742">
        <v>1</v>
      </c>
      <c r="U860" s="700">
        <v>0.5</v>
      </c>
    </row>
    <row r="861" spans="1:21" ht="14.4" customHeight="1" x14ac:dyDescent="0.3">
      <c r="A861" s="660">
        <v>32</v>
      </c>
      <c r="B861" s="661" t="s">
        <v>587</v>
      </c>
      <c r="C861" s="661">
        <v>89301322</v>
      </c>
      <c r="D861" s="740" t="s">
        <v>6847</v>
      </c>
      <c r="E861" s="741" t="s">
        <v>4624</v>
      </c>
      <c r="F861" s="661" t="s">
        <v>4612</v>
      </c>
      <c r="G861" s="661" t="s">
        <v>4682</v>
      </c>
      <c r="H861" s="661" t="s">
        <v>588</v>
      </c>
      <c r="I861" s="661" t="s">
        <v>5327</v>
      </c>
      <c r="J861" s="661" t="s">
        <v>1374</v>
      </c>
      <c r="K861" s="661" t="s">
        <v>5328</v>
      </c>
      <c r="L861" s="662">
        <v>0</v>
      </c>
      <c r="M861" s="662">
        <v>0</v>
      </c>
      <c r="N861" s="661">
        <v>1</v>
      </c>
      <c r="O861" s="742">
        <v>1</v>
      </c>
      <c r="P861" s="662"/>
      <c r="Q861" s="677"/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32</v>
      </c>
      <c r="B862" s="661" t="s">
        <v>587</v>
      </c>
      <c r="C862" s="661">
        <v>89301322</v>
      </c>
      <c r="D862" s="740" t="s">
        <v>6847</v>
      </c>
      <c r="E862" s="741" t="s">
        <v>4624</v>
      </c>
      <c r="F862" s="661" t="s">
        <v>4612</v>
      </c>
      <c r="G862" s="661" t="s">
        <v>4682</v>
      </c>
      <c r="H862" s="661" t="s">
        <v>588</v>
      </c>
      <c r="I862" s="661" t="s">
        <v>4683</v>
      </c>
      <c r="J862" s="661" t="s">
        <v>4684</v>
      </c>
      <c r="K862" s="661" t="s">
        <v>4685</v>
      </c>
      <c r="L862" s="662">
        <v>34.31</v>
      </c>
      <c r="M862" s="662">
        <v>377.41</v>
      </c>
      <c r="N862" s="661">
        <v>11</v>
      </c>
      <c r="O862" s="742">
        <v>7.5</v>
      </c>
      <c r="P862" s="662">
        <v>137.24</v>
      </c>
      <c r="Q862" s="677">
        <v>0.36363636363636365</v>
      </c>
      <c r="R862" s="661">
        <v>4</v>
      </c>
      <c r="S862" s="677">
        <v>0.36363636363636365</v>
      </c>
      <c r="T862" s="742">
        <v>2.5</v>
      </c>
      <c r="U862" s="700">
        <v>0.33333333333333331</v>
      </c>
    </row>
    <row r="863" spans="1:21" ht="14.4" customHeight="1" x14ac:dyDescent="0.3">
      <c r="A863" s="660">
        <v>32</v>
      </c>
      <c r="B863" s="661" t="s">
        <v>587</v>
      </c>
      <c r="C863" s="661">
        <v>89301322</v>
      </c>
      <c r="D863" s="740" t="s">
        <v>6847</v>
      </c>
      <c r="E863" s="741" t="s">
        <v>4624</v>
      </c>
      <c r="F863" s="661" t="s">
        <v>4612</v>
      </c>
      <c r="G863" s="661" t="s">
        <v>4682</v>
      </c>
      <c r="H863" s="661" t="s">
        <v>588</v>
      </c>
      <c r="I863" s="661" t="s">
        <v>4683</v>
      </c>
      <c r="J863" s="661" t="s">
        <v>4684</v>
      </c>
      <c r="K863" s="661" t="s">
        <v>4685</v>
      </c>
      <c r="L863" s="662">
        <v>30.88</v>
      </c>
      <c r="M863" s="662">
        <v>92.64</v>
      </c>
      <c r="N863" s="661">
        <v>3</v>
      </c>
      <c r="O863" s="742">
        <v>1</v>
      </c>
      <c r="P863" s="662">
        <v>30.88</v>
      </c>
      <c r="Q863" s="677">
        <v>0.33333333333333331</v>
      </c>
      <c r="R863" s="661">
        <v>1</v>
      </c>
      <c r="S863" s="677">
        <v>0.33333333333333331</v>
      </c>
      <c r="T863" s="742">
        <v>0.5</v>
      </c>
      <c r="U863" s="700">
        <v>0.5</v>
      </c>
    </row>
    <row r="864" spans="1:21" ht="14.4" customHeight="1" x14ac:dyDescent="0.3">
      <c r="A864" s="660">
        <v>32</v>
      </c>
      <c r="B864" s="661" t="s">
        <v>587</v>
      </c>
      <c r="C864" s="661">
        <v>89301322</v>
      </c>
      <c r="D864" s="740" t="s">
        <v>6847</v>
      </c>
      <c r="E864" s="741" t="s">
        <v>4624</v>
      </c>
      <c r="F864" s="661" t="s">
        <v>4612</v>
      </c>
      <c r="G864" s="661" t="s">
        <v>4686</v>
      </c>
      <c r="H864" s="661" t="s">
        <v>588</v>
      </c>
      <c r="I864" s="661" t="s">
        <v>2223</v>
      </c>
      <c r="J864" s="661" t="s">
        <v>4688</v>
      </c>
      <c r="K864" s="661" t="s">
        <v>4689</v>
      </c>
      <c r="L864" s="662">
        <v>6196.71</v>
      </c>
      <c r="M864" s="662">
        <v>68163.81</v>
      </c>
      <c r="N864" s="661">
        <v>11</v>
      </c>
      <c r="O864" s="742">
        <v>1.5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32</v>
      </c>
      <c r="B865" s="661" t="s">
        <v>587</v>
      </c>
      <c r="C865" s="661">
        <v>89301322</v>
      </c>
      <c r="D865" s="740" t="s">
        <v>6847</v>
      </c>
      <c r="E865" s="741" t="s">
        <v>4624</v>
      </c>
      <c r="F865" s="661" t="s">
        <v>4612</v>
      </c>
      <c r="G865" s="661" t="s">
        <v>4764</v>
      </c>
      <c r="H865" s="661" t="s">
        <v>588</v>
      </c>
      <c r="I865" s="661" t="s">
        <v>1043</v>
      </c>
      <c r="J865" s="661" t="s">
        <v>4765</v>
      </c>
      <c r="K865" s="661" t="s">
        <v>4766</v>
      </c>
      <c r="L865" s="662">
        <v>91.14</v>
      </c>
      <c r="M865" s="662">
        <v>8293.7400000000016</v>
      </c>
      <c r="N865" s="661">
        <v>91</v>
      </c>
      <c r="O865" s="742">
        <v>28</v>
      </c>
      <c r="P865" s="662">
        <v>5012.7000000000016</v>
      </c>
      <c r="Q865" s="677">
        <v>0.60439560439560447</v>
      </c>
      <c r="R865" s="661">
        <v>55</v>
      </c>
      <c r="S865" s="677">
        <v>0.60439560439560436</v>
      </c>
      <c r="T865" s="742">
        <v>17</v>
      </c>
      <c r="U865" s="700">
        <v>0.6071428571428571</v>
      </c>
    </row>
    <row r="866" spans="1:21" ht="14.4" customHeight="1" x14ac:dyDescent="0.3">
      <c r="A866" s="660">
        <v>32</v>
      </c>
      <c r="B866" s="661" t="s">
        <v>587</v>
      </c>
      <c r="C866" s="661">
        <v>89301322</v>
      </c>
      <c r="D866" s="740" t="s">
        <v>6847</v>
      </c>
      <c r="E866" s="741" t="s">
        <v>4624</v>
      </c>
      <c r="F866" s="661" t="s">
        <v>4612</v>
      </c>
      <c r="G866" s="661" t="s">
        <v>4885</v>
      </c>
      <c r="H866" s="661" t="s">
        <v>588</v>
      </c>
      <c r="I866" s="661" t="s">
        <v>815</v>
      </c>
      <c r="J866" s="661" t="s">
        <v>816</v>
      </c>
      <c r="K866" s="661" t="s">
        <v>4180</v>
      </c>
      <c r="L866" s="662">
        <v>709.97</v>
      </c>
      <c r="M866" s="662">
        <v>2839.88</v>
      </c>
      <c r="N866" s="661">
        <v>4</v>
      </c>
      <c r="O866" s="742">
        <v>1.5</v>
      </c>
      <c r="P866" s="662">
        <v>2839.88</v>
      </c>
      <c r="Q866" s="677">
        <v>1</v>
      </c>
      <c r="R866" s="661">
        <v>4</v>
      </c>
      <c r="S866" s="677">
        <v>1</v>
      </c>
      <c r="T866" s="742">
        <v>1.5</v>
      </c>
      <c r="U866" s="700">
        <v>1</v>
      </c>
    </row>
    <row r="867" spans="1:21" ht="14.4" customHeight="1" x14ac:dyDescent="0.3">
      <c r="A867" s="660">
        <v>32</v>
      </c>
      <c r="B867" s="661" t="s">
        <v>587</v>
      </c>
      <c r="C867" s="661">
        <v>89301322</v>
      </c>
      <c r="D867" s="740" t="s">
        <v>6847</v>
      </c>
      <c r="E867" s="741" t="s">
        <v>4624</v>
      </c>
      <c r="F867" s="661" t="s">
        <v>4612</v>
      </c>
      <c r="G867" s="661" t="s">
        <v>4885</v>
      </c>
      <c r="H867" s="661" t="s">
        <v>588</v>
      </c>
      <c r="I867" s="661" t="s">
        <v>815</v>
      </c>
      <c r="J867" s="661" t="s">
        <v>816</v>
      </c>
      <c r="K867" s="661" t="s">
        <v>4180</v>
      </c>
      <c r="L867" s="662">
        <v>766.89</v>
      </c>
      <c r="M867" s="662">
        <v>5368.2300000000005</v>
      </c>
      <c r="N867" s="661">
        <v>7</v>
      </c>
      <c r="O867" s="742">
        <v>3.5</v>
      </c>
      <c r="P867" s="662">
        <v>5368.2300000000005</v>
      </c>
      <c r="Q867" s="677">
        <v>1</v>
      </c>
      <c r="R867" s="661">
        <v>7</v>
      </c>
      <c r="S867" s="677">
        <v>1</v>
      </c>
      <c r="T867" s="742">
        <v>3.5</v>
      </c>
      <c r="U867" s="700">
        <v>1</v>
      </c>
    </row>
    <row r="868" spans="1:21" ht="14.4" customHeight="1" x14ac:dyDescent="0.3">
      <c r="A868" s="660">
        <v>32</v>
      </c>
      <c r="B868" s="661" t="s">
        <v>587</v>
      </c>
      <c r="C868" s="661">
        <v>89301322</v>
      </c>
      <c r="D868" s="740" t="s">
        <v>6847</v>
      </c>
      <c r="E868" s="741" t="s">
        <v>4624</v>
      </c>
      <c r="F868" s="661" t="s">
        <v>4612</v>
      </c>
      <c r="G868" s="661" t="s">
        <v>4972</v>
      </c>
      <c r="H868" s="661" t="s">
        <v>2441</v>
      </c>
      <c r="I868" s="661" t="s">
        <v>2512</v>
      </c>
      <c r="J868" s="661" t="s">
        <v>2513</v>
      </c>
      <c r="K868" s="661" t="s">
        <v>2514</v>
      </c>
      <c r="L868" s="662">
        <v>0</v>
      </c>
      <c r="M868" s="662">
        <v>0</v>
      </c>
      <c r="N868" s="661">
        <v>1</v>
      </c>
      <c r="O868" s="742">
        <v>1</v>
      </c>
      <c r="P868" s="662"/>
      <c r="Q868" s="677"/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32</v>
      </c>
      <c r="B869" s="661" t="s">
        <v>587</v>
      </c>
      <c r="C869" s="661">
        <v>89301322</v>
      </c>
      <c r="D869" s="740" t="s">
        <v>6847</v>
      </c>
      <c r="E869" s="741" t="s">
        <v>4624</v>
      </c>
      <c r="F869" s="661" t="s">
        <v>4612</v>
      </c>
      <c r="G869" s="661" t="s">
        <v>5329</v>
      </c>
      <c r="H869" s="661" t="s">
        <v>588</v>
      </c>
      <c r="I869" s="661" t="s">
        <v>5330</v>
      </c>
      <c r="J869" s="661" t="s">
        <v>5331</v>
      </c>
      <c r="K869" s="661" t="s">
        <v>5332</v>
      </c>
      <c r="L869" s="662">
        <v>5445.07</v>
      </c>
      <c r="M869" s="662">
        <v>21780.28</v>
      </c>
      <c r="N869" s="661">
        <v>4</v>
      </c>
      <c r="O869" s="742">
        <v>1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32</v>
      </c>
      <c r="B870" s="661" t="s">
        <v>587</v>
      </c>
      <c r="C870" s="661">
        <v>89301322</v>
      </c>
      <c r="D870" s="740" t="s">
        <v>6847</v>
      </c>
      <c r="E870" s="741" t="s">
        <v>4624</v>
      </c>
      <c r="F870" s="661" t="s">
        <v>4612</v>
      </c>
      <c r="G870" s="661" t="s">
        <v>5333</v>
      </c>
      <c r="H870" s="661" t="s">
        <v>2441</v>
      </c>
      <c r="I870" s="661" t="s">
        <v>3847</v>
      </c>
      <c r="J870" s="661" t="s">
        <v>4566</v>
      </c>
      <c r="K870" s="661" t="s">
        <v>4567</v>
      </c>
      <c r="L870" s="662">
        <v>97.97</v>
      </c>
      <c r="M870" s="662">
        <v>97.97</v>
      </c>
      <c r="N870" s="661">
        <v>1</v>
      </c>
      <c r="O870" s="742">
        <v>1</v>
      </c>
      <c r="P870" s="662">
        <v>97.97</v>
      </c>
      <c r="Q870" s="677">
        <v>1</v>
      </c>
      <c r="R870" s="661">
        <v>1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32</v>
      </c>
      <c r="B871" s="661" t="s">
        <v>587</v>
      </c>
      <c r="C871" s="661">
        <v>89301322</v>
      </c>
      <c r="D871" s="740" t="s">
        <v>6847</v>
      </c>
      <c r="E871" s="741" t="s">
        <v>4624</v>
      </c>
      <c r="F871" s="661" t="s">
        <v>4612</v>
      </c>
      <c r="G871" s="661" t="s">
        <v>4886</v>
      </c>
      <c r="H871" s="661" t="s">
        <v>588</v>
      </c>
      <c r="I871" s="661" t="s">
        <v>1435</v>
      </c>
      <c r="J871" s="661" t="s">
        <v>1436</v>
      </c>
      <c r="K871" s="661" t="s">
        <v>1437</v>
      </c>
      <c r="L871" s="662">
        <v>0</v>
      </c>
      <c r="M871" s="662">
        <v>0</v>
      </c>
      <c r="N871" s="661">
        <v>1</v>
      </c>
      <c r="O871" s="742">
        <v>0.5</v>
      </c>
      <c r="P871" s="662">
        <v>0</v>
      </c>
      <c r="Q871" s="677"/>
      <c r="R871" s="661">
        <v>1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32</v>
      </c>
      <c r="B872" s="661" t="s">
        <v>587</v>
      </c>
      <c r="C872" s="661">
        <v>89301322</v>
      </c>
      <c r="D872" s="740" t="s">
        <v>6847</v>
      </c>
      <c r="E872" s="741" t="s">
        <v>4624</v>
      </c>
      <c r="F872" s="661" t="s">
        <v>4612</v>
      </c>
      <c r="G872" s="661" t="s">
        <v>4886</v>
      </c>
      <c r="H872" s="661" t="s">
        <v>588</v>
      </c>
      <c r="I872" s="661" t="s">
        <v>1196</v>
      </c>
      <c r="J872" s="661" t="s">
        <v>1436</v>
      </c>
      <c r="K872" s="661" t="s">
        <v>4887</v>
      </c>
      <c r="L872" s="662">
        <v>0</v>
      </c>
      <c r="M872" s="662">
        <v>0</v>
      </c>
      <c r="N872" s="661">
        <v>11</v>
      </c>
      <c r="O872" s="742">
        <v>4.5</v>
      </c>
      <c r="P872" s="662">
        <v>0</v>
      </c>
      <c r="Q872" s="677"/>
      <c r="R872" s="661">
        <v>11</v>
      </c>
      <c r="S872" s="677">
        <v>1</v>
      </c>
      <c r="T872" s="742">
        <v>4.5</v>
      </c>
      <c r="U872" s="700">
        <v>1</v>
      </c>
    </row>
    <row r="873" spans="1:21" ht="14.4" customHeight="1" x14ac:dyDescent="0.3">
      <c r="A873" s="660">
        <v>32</v>
      </c>
      <c r="B873" s="661" t="s">
        <v>587</v>
      </c>
      <c r="C873" s="661">
        <v>89301322</v>
      </c>
      <c r="D873" s="740" t="s">
        <v>6847</v>
      </c>
      <c r="E873" s="741" t="s">
        <v>4624</v>
      </c>
      <c r="F873" s="661" t="s">
        <v>4612</v>
      </c>
      <c r="G873" s="661" t="s">
        <v>4886</v>
      </c>
      <c r="H873" s="661" t="s">
        <v>588</v>
      </c>
      <c r="I873" s="661" t="s">
        <v>5054</v>
      </c>
      <c r="J873" s="661" t="s">
        <v>5055</v>
      </c>
      <c r="K873" s="661" t="s">
        <v>5056</v>
      </c>
      <c r="L873" s="662">
        <v>0</v>
      </c>
      <c r="M873" s="662">
        <v>0</v>
      </c>
      <c r="N873" s="661">
        <v>2</v>
      </c>
      <c r="O873" s="742">
        <v>0.5</v>
      </c>
      <c r="P873" s="662">
        <v>0</v>
      </c>
      <c r="Q873" s="677"/>
      <c r="R873" s="661">
        <v>2</v>
      </c>
      <c r="S873" s="677">
        <v>1</v>
      </c>
      <c r="T873" s="742">
        <v>0.5</v>
      </c>
      <c r="U873" s="700">
        <v>1</v>
      </c>
    </row>
    <row r="874" spans="1:21" ht="14.4" customHeight="1" x14ac:dyDescent="0.3">
      <c r="A874" s="660">
        <v>32</v>
      </c>
      <c r="B874" s="661" t="s">
        <v>587</v>
      </c>
      <c r="C874" s="661">
        <v>89301322</v>
      </c>
      <c r="D874" s="740" t="s">
        <v>6847</v>
      </c>
      <c r="E874" s="741" t="s">
        <v>4624</v>
      </c>
      <c r="F874" s="661" t="s">
        <v>4612</v>
      </c>
      <c r="G874" s="661" t="s">
        <v>4767</v>
      </c>
      <c r="H874" s="661" t="s">
        <v>588</v>
      </c>
      <c r="I874" s="661" t="s">
        <v>5166</v>
      </c>
      <c r="J874" s="661" t="s">
        <v>5105</v>
      </c>
      <c r="K874" s="661" t="s">
        <v>5167</v>
      </c>
      <c r="L874" s="662">
        <v>97.18</v>
      </c>
      <c r="M874" s="662">
        <v>97.18</v>
      </c>
      <c r="N874" s="661">
        <v>1</v>
      </c>
      <c r="O874" s="742">
        <v>0.5</v>
      </c>
      <c r="P874" s="662">
        <v>97.18</v>
      </c>
      <c r="Q874" s="677">
        <v>1</v>
      </c>
      <c r="R874" s="661">
        <v>1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32</v>
      </c>
      <c r="B875" s="661" t="s">
        <v>587</v>
      </c>
      <c r="C875" s="661">
        <v>89301322</v>
      </c>
      <c r="D875" s="740" t="s">
        <v>6847</v>
      </c>
      <c r="E875" s="741" t="s">
        <v>4624</v>
      </c>
      <c r="F875" s="661" t="s">
        <v>4612</v>
      </c>
      <c r="G875" s="661" t="s">
        <v>4767</v>
      </c>
      <c r="H875" s="661" t="s">
        <v>2441</v>
      </c>
      <c r="I875" s="661" t="s">
        <v>2520</v>
      </c>
      <c r="J875" s="661" t="s">
        <v>2521</v>
      </c>
      <c r="K875" s="661" t="s">
        <v>4440</v>
      </c>
      <c r="L875" s="662">
        <v>86.76</v>
      </c>
      <c r="M875" s="662">
        <v>86.76</v>
      </c>
      <c r="N875" s="661">
        <v>1</v>
      </c>
      <c r="O875" s="742">
        <v>1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32</v>
      </c>
      <c r="B876" s="661" t="s">
        <v>587</v>
      </c>
      <c r="C876" s="661">
        <v>89301322</v>
      </c>
      <c r="D876" s="740" t="s">
        <v>6847</v>
      </c>
      <c r="E876" s="741" t="s">
        <v>4624</v>
      </c>
      <c r="F876" s="661" t="s">
        <v>4612</v>
      </c>
      <c r="G876" s="661" t="s">
        <v>5334</v>
      </c>
      <c r="H876" s="661" t="s">
        <v>588</v>
      </c>
      <c r="I876" s="661" t="s">
        <v>5335</v>
      </c>
      <c r="J876" s="661" t="s">
        <v>5336</v>
      </c>
      <c r="K876" s="661" t="s">
        <v>5337</v>
      </c>
      <c r="L876" s="662">
        <v>65.89</v>
      </c>
      <c r="M876" s="662">
        <v>65.89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32</v>
      </c>
      <c r="B877" s="661" t="s">
        <v>587</v>
      </c>
      <c r="C877" s="661">
        <v>89301322</v>
      </c>
      <c r="D877" s="740" t="s">
        <v>6847</v>
      </c>
      <c r="E877" s="741" t="s">
        <v>4624</v>
      </c>
      <c r="F877" s="661" t="s">
        <v>4612</v>
      </c>
      <c r="G877" s="661" t="s">
        <v>5107</v>
      </c>
      <c r="H877" s="661" t="s">
        <v>2441</v>
      </c>
      <c r="I877" s="661" t="s">
        <v>5338</v>
      </c>
      <c r="J877" s="661" t="s">
        <v>2594</v>
      </c>
      <c r="K877" s="661" t="s">
        <v>5339</v>
      </c>
      <c r="L877" s="662">
        <v>0</v>
      </c>
      <c r="M877" s="662">
        <v>0</v>
      </c>
      <c r="N877" s="661">
        <v>1</v>
      </c>
      <c r="O877" s="742">
        <v>0.5</v>
      </c>
      <c r="P877" s="662">
        <v>0</v>
      </c>
      <c r="Q877" s="677"/>
      <c r="R877" s="661">
        <v>1</v>
      </c>
      <c r="S877" s="677">
        <v>1</v>
      </c>
      <c r="T877" s="742">
        <v>0.5</v>
      </c>
      <c r="U877" s="700">
        <v>1</v>
      </c>
    </row>
    <row r="878" spans="1:21" ht="14.4" customHeight="1" x14ac:dyDescent="0.3">
      <c r="A878" s="660">
        <v>32</v>
      </c>
      <c r="B878" s="661" t="s">
        <v>587</v>
      </c>
      <c r="C878" s="661">
        <v>89301322</v>
      </c>
      <c r="D878" s="740" t="s">
        <v>6847</v>
      </c>
      <c r="E878" s="741" t="s">
        <v>4624</v>
      </c>
      <c r="F878" s="661" t="s">
        <v>4612</v>
      </c>
      <c r="G878" s="661" t="s">
        <v>4690</v>
      </c>
      <c r="H878" s="661" t="s">
        <v>588</v>
      </c>
      <c r="I878" s="661" t="s">
        <v>851</v>
      </c>
      <c r="J878" s="661" t="s">
        <v>4691</v>
      </c>
      <c r="K878" s="661" t="s">
        <v>4692</v>
      </c>
      <c r="L878" s="662">
        <v>0</v>
      </c>
      <c r="M878" s="662">
        <v>0</v>
      </c>
      <c r="N878" s="661">
        <v>14</v>
      </c>
      <c r="O878" s="742">
        <v>7.5</v>
      </c>
      <c r="P878" s="662">
        <v>0</v>
      </c>
      <c r="Q878" s="677"/>
      <c r="R878" s="661">
        <v>10</v>
      </c>
      <c r="S878" s="677">
        <v>0.7142857142857143</v>
      </c>
      <c r="T878" s="742">
        <v>4.5</v>
      </c>
      <c r="U878" s="700">
        <v>0.6</v>
      </c>
    </row>
    <row r="879" spans="1:21" ht="14.4" customHeight="1" x14ac:dyDescent="0.3">
      <c r="A879" s="660">
        <v>32</v>
      </c>
      <c r="B879" s="661" t="s">
        <v>587</v>
      </c>
      <c r="C879" s="661">
        <v>89301322</v>
      </c>
      <c r="D879" s="740" t="s">
        <v>6847</v>
      </c>
      <c r="E879" s="741" t="s">
        <v>4624</v>
      </c>
      <c r="F879" s="661" t="s">
        <v>4612</v>
      </c>
      <c r="G879" s="661" t="s">
        <v>4690</v>
      </c>
      <c r="H879" s="661" t="s">
        <v>588</v>
      </c>
      <c r="I879" s="661" t="s">
        <v>1156</v>
      </c>
      <c r="J879" s="661" t="s">
        <v>1157</v>
      </c>
      <c r="K879" s="661" t="s">
        <v>4822</v>
      </c>
      <c r="L879" s="662">
        <v>0</v>
      </c>
      <c r="M879" s="662">
        <v>0</v>
      </c>
      <c r="N879" s="661">
        <v>1</v>
      </c>
      <c r="O879" s="742">
        <v>1</v>
      </c>
      <c r="P879" s="662"/>
      <c r="Q879" s="677"/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32</v>
      </c>
      <c r="B880" s="661" t="s">
        <v>587</v>
      </c>
      <c r="C880" s="661">
        <v>89301322</v>
      </c>
      <c r="D880" s="740" t="s">
        <v>6847</v>
      </c>
      <c r="E880" s="741" t="s">
        <v>4624</v>
      </c>
      <c r="F880" s="661" t="s">
        <v>4612</v>
      </c>
      <c r="G880" s="661" t="s">
        <v>5340</v>
      </c>
      <c r="H880" s="661" t="s">
        <v>588</v>
      </c>
      <c r="I880" s="661" t="s">
        <v>5341</v>
      </c>
      <c r="J880" s="661" t="s">
        <v>5342</v>
      </c>
      <c r="K880" s="661" t="s">
        <v>4573</v>
      </c>
      <c r="L880" s="662">
        <v>64.13</v>
      </c>
      <c r="M880" s="662">
        <v>128.26</v>
      </c>
      <c r="N880" s="661">
        <v>2</v>
      </c>
      <c r="O880" s="742">
        <v>2</v>
      </c>
      <c r="P880" s="662">
        <v>128.26</v>
      </c>
      <c r="Q880" s="677">
        <v>1</v>
      </c>
      <c r="R880" s="661">
        <v>2</v>
      </c>
      <c r="S880" s="677">
        <v>1</v>
      </c>
      <c r="T880" s="742">
        <v>2</v>
      </c>
      <c r="U880" s="700">
        <v>1</v>
      </c>
    </row>
    <row r="881" spans="1:21" ht="14.4" customHeight="1" x14ac:dyDescent="0.3">
      <c r="A881" s="660">
        <v>32</v>
      </c>
      <c r="B881" s="661" t="s">
        <v>587</v>
      </c>
      <c r="C881" s="661">
        <v>89301322</v>
      </c>
      <c r="D881" s="740" t="s">
        <v>6847</v>
      </c>
      <c r="E881" s="741" t="s">
        <v>4624</v>
      </c>
      <c r="F881" s="661" t="s">
        <v>4612</v>
      </c>
      <c r="G881" s="661" t="s">
        <v>5004</v>
      </c>
      <c r="H881" s="661" t="s">
        <v>588</v>
      </c>
      <c r="I881" s="661" t="s">
        <v>2125</v>
      </c>
      <c r="J881" s="661" t="s">
        <v>2126</v>
      </c>
      <c r="K881" s="661" t="s">
        <v>2127</v>
      </c>
      <c r="L881" s="662">
        <v>1172.22</v>
      </c>
      <c r="M881" s="662">
        <v>10549.98</v>
      </c>
      <c r="N881" s="661">
        <v>9</v>
      </c>
      <c r="O881" s="742">
        <v>4</v>
      </c>
      <c r="P881" s="662">
        <v>1172.22</v>
      </c>
      <c r="Q881" s="677">
        <v>0.11111111111111112</v>
      </c>
      <c r="R881" s="661">
        <v>1</v>
      </c>
      <c r="S881" s="677">
        <v>0.1111111111111111</v>
      </c>
      <c r="T881" s="742">
        <v>1</v>
      </c>
      <c r="U881" s="700">
        <v>0.25</v>
      </c>
    </row>
    <row r="882" spans="1:21" ht="14.4" customHeight="1" x14ac:dyDescent="0.3">
      <c r="A882" s="660">
        <v>32</v>
      </c>
      <c r="B882" s="661" t="s">
        <v>587</v>
      </c>
      <c r="C882" s="661">
        <v>89301322</v>
      </c>
      <c r="D882" s="740" t="s">
        <v>6847</v>
      </c>
      <c r="E882" s="741" t="s">
        <v>4624</v>
      </c>
      <c r="F882" s="661" t="s">
        <v>4612</v>
      </c>
      <c r="G882" s="661" t="s">
        <v>5343</v>
      </c>
      <c r="H882" s="661" t="s">
        <v>588</v>
      </c>
      <c r="I882" s="661" t="s">
        <v>1283</v>
      </c>
      <c r="J882" s="661" t="s">
        <v>1284</v>
      </c>
      <c r="K882" s="661" t="s">
        <v>1285</v>
      </c>
      <c r="L882" s="662">
        <v>49.79</v>
      </c>
      <c r="M882" s="662">
        <v>49.79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32</v>
      </c>
      <c r="B883" s="661" t="s">
        <v>587</v>
      </c>
      <c r="C883" s="661">
        <v>89301322</v>
      </c>
      <c r="D883" s="740" t="s">
        <v>6847</v>
      </c>
      <c r="E883" s="741" t="s">
        <v>4624</v>
      </c>
      <c r="F883" s="661" t="s">
        <v>4612</v>
      </c>
      <c r="G883" s="661" t="s">
        <v>5060</v>
      </c>
      <c r="H883" s="661" t="s">
        <v>2441</v>
      </c>
      <c r="I883" s="661" t="s">
        <v>5344</v>
      </c>
      <c r="J883" s="661" t="s">
        <v>2542</v>
      </c>
      <c r="K883" s="661" t="s">
        <v>2369</v>
      </c>
      <c r="L883" s="662">
        <v>172.82</v>
      </c>
      <c r="M883" s="662">
        <v>345.64</v>
      </c>
      <c r="N883" s="661">
        <v>2</v>
      </c>
      <c r="O883" s="742">
        <v>1.5</v>
      </c>
      <c r="P883" s="662">
        <v>172.82</v>
      </c>
      <c r="Q883" s="677">
        <v>0.5</v>
      </c>
      <c r="R883" s="661">
        <v>1</v>
      </c>
      <c r="S883" s="677">
        <v>0.5</v>
      </c>
      <c r="T883" s="742">
        <v>1</v>
      </c>
      <c r="U883" s="700">
        <v>0.66666666666666663</v>
      </c>
    </row>
    <row r="884" spans="1:21" ht="14.4" customHeight="1" x14ac:dyDescent="0.3">
      <c r="A884" s="660">
        <v>32</v>
      </c>
      <c r="B884" s="661" t="s">
        <v>587</v>
      </c>
      <c r="C884" s="661">
        <v>89301322</v>
      </c>
      <c r="D884" s="740" t="s">
        <v>6847</v>
      </c>
      <c r="E884" s="741" t="s">
        <v>4624</v>
      </c>
      <c r="F884" s="661" t="s">
        <v>4612</v>
      </c>
      <c r="G884" s="661" t="s">
        <v>4974</v>
      </c>
      <c r="H884" s="661" t="s">
        <v>588</v>
      </c>
      <c r="I884" s="661" t="s">
        <v>1122</v>
      </c>
      <c r="J884" s="661" t="s">
        <v>4975</v>
      </c>
      <c r="K884" s="661" t="s">
        <v>4976</v>
      </c>
      <c r="L884" s="662">
        <v>56.01</v>
      </c>
      <c r="M884" s="662">
        <v>224.04</v>
      </c>
      <c r="N884" s="661">
        <v>4</v>
      </c>
      <c r="O884" s="742">
        <v>2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32</v>
      </c>
      <c r="B885" s="661" t="s">
        <v>587</v>
      </c>
      <c r="C885" s="661">
        <v>89301322</v>
      </c>
      <c r="D885" s="740" t="s">
        <v>6847</v>
      </c>
      <c r="E885" s="741" t="s">
        <v>4624</v>
      </c>
      <c r="F885" s="661" t="s">
        <v>4612</v>
      </c>
      <c r="G885" s="661" t="s">
        <v>4823</v>
      </c>
      <c r="H885" s="661" t="s">
        <v>588</v>
      </c>
      <c r="I885" s="661" t="s">
        <v>5345</v>
      </c>
      <c r="J885" s="661" t="s">
        <v>1474</v>
      </c>
      <c r="K885" s="661" t="s">
        <v>5346</v>
      </c>
      <c r="L885" s="662">
        <v>0</v>
      </c>
      <c r="M885" s="662">
        <v>0</v>
      </c>
      <c r="N885" s="661">
        <v>1</v>
      </c>
      <c r="O885" s="742">
        <v>0.5</v>
      </c>
      <c r="P885" s="662">
        <v>0</v>
      </c>
      <c r="Q885" s="677"/>
      <c r="R885" s="661">
        <v>1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32</v>
      </c>
      <c r="B886" s="661" t="s">
        <v>587</v>
      </c>
      <c r="C886" s="661">
        <v>89301322</v>
      </c>
      <c r="D886" s="740" t="s">
        <v>6847</v>
      </c>
      <c r="E886" s="741" t="s">
        <v>4624</v>
      </c>
      <c r="F886" s="661" t="s">
        <v>4612</v>
      </c>
      <c r="G886" s="661" t="s">
        <v>4798</v>
      </c>
      <c r="H886" s="661" t="s">
        <v>588</v>
      </c>
      <c r="I886" s="661" t="s">
        <v>5347</v>
      </c>
      <c r="J886" s="661" t="s">
        <v>740</v>
      </c>
      <c r="K886" s="661" t="s">
        <v>5348</v>
      </c>
      <c r="L886" s="662">
        <v>0</v>
      </c>
      <c r="M886" s="662">
        <v>0</v>
      </c>
      <c r="N886" s="661">
        <v>1</v>
      </c>
      <c r="O886" s="742">
        <v>0.5</v>
      </c>
      <c r="P886" s="662">
        <v>0</v>
      </c>
      <c r="Q886" s="677"/>
      <c r="R886" s="661">
        <v>1</v>
      </c>
      <c r="S886" s="677">
        <v>1</v>
      </c>
      <c r="T886" s="742">
        <v>0.5</v>
      </c>
      <c r="U886" s="700">
        <v>1</v>
      </c>
    </row>
    <row r="887" spans="1:21" ht="14.4" customHeight="1" x14ac:dyDescent="0.3">
      <c r="A887" s="660">
        <v>32</v>
      </c>
      <c r="B887" s="661" t="s">
        <v>587</v>
      </c>
      <c r="C887" s="661">
        <v>89301322</v>
      </c>
      <c r="D887" s="740" t="s">
        <v>6847</v>
      </c>
      <c r="E887" s="741" t="s">
        <v>4624</v>
      </c>
      <c r="F887" s="661" t="s">
        <v>4612</v>
      </c>
      <c r="G887" s="661" t="s">
        <v>4935</v>
      </c>
      <c r="H887" s="661" t="s">
        <v>588</v>
      </c>
      <c r="I887" s="661" t="s">
        <v>5349</v>
      </c>
      <c r="J887" s="661" t="s">
        <v>736</v>
      </c>
      <c r="K887" s="661" t="s">
        <v>5350</v>
      </c>
      <c r="L887" s="662">
        <v>0</v>
      </c>
      <c r="M887" s="662">
        <v>0</v>
      </c>
      <c r="N887" s="661">
        <v>1</v>
      </c>
      <c r="O887" s="742">
        <v>1</v>
      </c>
      <c r="P887" s="662">
        <v>0</v>
      </c>
      <c r="Q887" s="677"/>
      <c r="R887" s="661">
        <v>1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32</v>
      </c>
      <c r="B888" s="661" t="s">
        <v>587</v>
      </c>
      <c r="C888" s="661">
        <v>89301322</v>
      </c>
      <c r="D888" s="740" t="s">
        <v>6847</v>
      </c>
      <c r="E888" s="741" t="s">
        <v>4624</v>
      </c>
      <c r="F888" s="661" t="s">
        <v>4612</v>
      </c>
      <c r="G888" s="661" t="s">
        <v>4693</v>
      </c>
      <c r="H888" s="661" t="s">
        <v>2441</v>
      </c>
      <c r="I888" s="661" t="s">
        <v>2688</v>
      </c>
      <c r="J888" s="661" t="s">
        <v>2479</v>
      </c>
      <c r="K888" s="661" t="s">
        <v>2689</v>
      </c>
      <c r="L888" s="662">
        <v>468.96</v>
      </c>
      <c r="M888" s="662">
        <v>3751.6799999999994</v>
      </c>
      <c r="N888" s="661">
        <v>8</v>
      </c>
      <c r="O888" s="742">
        <v>2.5</v>
      </c>
      <c r="P888" s="662">
        <v>2344.7999999999997</v>
      </c>
      <c r="Q888" s="677">
        <v>0.625</v>
      </c>
      <c r="R888" s="661">
        <v>5</v>
      </c>
      <c r="S888" s="677">
        <v>0.625</v>
      </c>
      <c r="T888" s="742">
        <v>1.5</v>
      </c>
      <c r="U888" s="700">
        <v>0.6</v>
      </c>
    </row>
    <row r="889" spans="1:21" ht="14.4" customHeight="1" x14ac:dyDescent="0.3">
      <c r="A889" s="660">
        <v>32</v>
      </c>
      <c r="B889" s="661" t="s">
        <v>587</v>
      </c>
      <c r="C889" s="661">
        <v>89301322</v>
      </c>
      <c r="D889" s="740" t="s">
        <v>6847</v>
      </c>
      <c r="E889" s="741" t="s">
        <v>4624</v>
      </c>
      <c r="F889" s="661" t="s">
        <v>4612</v>
      </c>
      <c r="G889" s="661" t="s">
        <v>4693</v>
      </c>
      <c r="H889" s="661" t="s">
        <v>2441</v>
      </c>
      <c r="I889" s="661" t="s">
        <v>2691</v>
      </c>
      <c r="J889" s="661" t="s">
        <v>2479</v>
      </c>
      <c r="K889" s="661" t="s">
        <v>2692</v>
      </c>
      <c r="L889" s="662">
        <v>625.29</v>
      </c>
      <c r="M889" s="662">
        <v>5627.61</v>
      </c>
      <c r="N889" s="661">
        <v>9</v>
      </c>
      <c r="O889" s="742">
        <v>2</v>
      </c>
      <c r="P889" s="662">
        <v>1875.87</v>
      </c>
      <c r="Q889" s="677">
        <v>0.33333333333333331</v>
      </c>
      <c r="R889" s="661">
        <v>3</v>
      </c>
      <c r="S889" s="677">
        <v>0.33333333333333331</v>
      </c>
      <c r="T889" s="742">
        <v>0.5</v>
      </c>
      <c r="U889" s="700">
        <v>0.25</v>
      </c>
    </row>
    <row r="890" spans="1:21" ht="14.4" customHeight="1" x14ac:dyDescent="0.3">
      <c r="A890" s="660">
        <v>32</v>
      </c>
      <c r="B890" s="661" t="s">
        <v>587</v>
      </c>
      <c r="C890" s="661">
        <v>89301322</v>
      </c>
      <c r="D890" s="740" t="s">
        <v>6847</v>
      </c>
      <c r="E890" s="741" t="s">
        <v>4624</v>
      </c>
      <c r="F890" s="661" t="s">
        <v>4612</v>
      </c>
      <c r="G890" s="661" t="s">
        <v>4693</v>
      </c>
      <c r="H890" s="661" t="s">
        <v>2441</v>
      </c>
      <c r="I890" s="661" t="s">
        <v>2478</v>
      </c>
      <c r="J890" s="661" t="s">
        <v>2479</v>
      </c>
      <c r="K890" s="661" t="s">
        <v>2480</v>
      </c>
      <c r="L890" s="662">
        <v>937.93</v>
      </c>
      <c r="M890" s="662">
        <v>3751.72</v>
      </c>
      <c r="N890" s="661">
        <v>4</v>
      </c>
      <c r="O890" s="742">
        <v>2</v>
      </c>
      <c r="P890" s="662">
        <v>1875.86</v>
      </c>
      <c r="Q890" s="677">
        <v>0.5</v>
      </c>
      <c r="R890" s="661">
        <v>2</v>
      </c>
      <c r="S890" s="677">
        <v>0.5</v>
      </c>
      <c r="T890" s="742">
        <v>1</v>
      </c>
      <c r="U890" s="700">
        <v>0.5</v>
      </c>
    </row>
    <row r="891" spans="1:21" ht="14.4" customHeight="1" x14ac:dyDescent="0.3">
      <c r="A891" s="660">
        <v>32</v>
      </c>
      <c r="B891" s="661" t="s">
        <v>587</v>
      </c>
      <c r="C891" s="661">
        <v>89301322</v>
      </c>
      <c r="D891" s="740" t="s">
        <v>6847</v>
      </c>
      <c r="E891" s="741" t="s">
        <v>4624</v>
      </c>
      <c r="F891" s="661" t="s">
        <v>4612</v>
      </c>
      <c r="G891" s="661" t="s">
        <v>4693</v>
      </c>
      <c r="H891" s="661" t="s">
        <v>2441</v>
      </c>
      <c r="I891" s="661" t="s">
        <v>4156</v>
      </c>
      <c r="J891" s="661" t="s">
        <v>2562</v>
      </c>
      <c r="K891" s="661" t="s">
        <v>2480</v>
      </c>
      <c r="L891" s="662">
        <v>1749.69</v>
      </c>
      <c r="M891" s="662">
        <v>1749.69</v>
      </c>
      <c r="N891" s="661">
        <v>1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32</v>
      </c>
      <c r="B892" s="661" t="s">
        <v>587</v>
      </c>
      <c r="C892" s="661">
        <v>89301322</v>
      </c>
      <c r="D892" s="740" t="s">
        <v>6847</v>
      </c>
      <c r="E892" s="741" t="s">
        <v>4624</v>
      </c>
      <c r="F892" s="661" t="s">
        <v>4612</v>
      </c>
      <c r="G892" s="661" t="s">
        <v>5351</v>
      </c>
      <c r="H892" s="661" t="s">
        <v>588</v>
      </c>
      <c r="I892" s="661" t="s">
        <v>1031</v>
      </c>
      <c r="J892" s="661" t="s">
        <v>1032</v>
      </c>
      <c r="K892" s="661" t="s">
        <v>4825</v>
      </c>
      <c r="L892" s="662">
        <v>140.59</v>
      </c>
      <c r="M892" s="662">
        <v>421.77</v>
      </c>
      <c r="N892" s="661">
        <v>3</v>
      </c>
      <c r="O892" s="742">
        <v>1.5</v>
      </c>
      <c r="P892" s="662">
        <v>421.77</v>
      </c>
      <c r="Q892" s="677">
        <v>1</v>
      </c>
      <c r="R892" s="661">
        <v>3</v>
      </c>
      <c r="S892" s="677">
        <v>1</v>
      </c>
      <c r="T892" s="742">
        <v>1.5</v>
      </c>
      <c r="U892" s="700">
        <v>1</v>
      </c>
    </row>
    <row r="893" spans="1:21" ht="14.4" customHeight="1" x14ac:dyDescent="0.3">
      <c r="A893" s="660">
        <v>32</v>
      </c>
      <c r="B893" s="661" t="s">
        <v>587</v>
      </c>
      <c r="C893" s="661">
        <v>89301322</v>
      </c>
      <c r="D893" s="740" t="s">
        <v>6847</v>
      </c>
      <c r="E893" s="741" t="s">
        <v>4624</v>
      </c>
      <c r="F893" s="661" t="s">
        <v>4612</v>
      </c>
      <c r="G893" s="661" t="s">
        <v>5179</v>
      </c>
      <c r="H893" s="661" t="s">
        <v>2441</v>
      </c>
      <c r="I893" s="661" t="s">
        <v>2460</v>
      </c>
      <c r="J893" s="661" t="s">
        <v>812</v>
      </c>
      <c r="K893" s="661" t="s">
        <v>4499</v>
      </c>
      <c r="L893" s="662">
        <v>59.55</v>
      </c>
      <c r="M893" s="662">
        <v>119.1</v>
      </c>
      <c r="N893" s="661">
        <v>2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32</v>
      </c>
      <c r="B894" s="661" t="s">
        <v>587</v>
      </c>
      <c r="C894" s="661">
        <v>89301322</v>
      </c>
      <c r="D894" s="740" t="s">
        <v>6847</v>
      </c>
      <c r="E894" s="741" t="s">
        <v>4624</v>
      </c>
      <c r="F894" s="661" t="s">
        <v>4612</v>
      </c>
      <c r="G894" s="661" t="s">
        <v>5179</v>
      </c>
      <c r="H894" s="661" t="s">
        <v>588</v>
      </c>
      <c r="I894" s="661" t="s">
        <v>5180</v>
      </c>
      <c r="J894" s="661" t="s">
        <v>5181</v>
      </c>
      <c r="K894" s="661" t="s">
        <v>5182</v>
      </c>
      <c r="L894" s="662">
        <v>96.63</v>
      </c>
      <c r="M894" s="662">
        <v>193.26</v>
      </c>
      <c r="N894" s="661">
        <v>2</v>
      </c>
      <c r="O894" s="742">
        <v>0.5</v>
      </c>
      <c r="P894" s="662">
        <v>193.26</v>
      </c>
      <c r="Q894" s="677">
        <v>1</v>
      </c>
      <c r="R894" s="661">
        <v>2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32</v>
      </c>
      <c r="B895" s="661" t="s">
        <v>587</v>
      </c>
      <c r="C895" s="661">
        <v>89301322</v>
      </c>
      <c r="D895" s="740" t="s">
        <v>6847</v>
      </c>
      <c r="E895" s="741" t="s">
        <v>4624</v>
      </c>
      <c r="F895" s="661" t="s">
        <v>4612</v>
      </c>
      <c r="G895" s="661" t="s">
        <v>5179</v>
      </c>
      <c r="H895" s="661" t="s">
        <v>588</v>
      </c>
      <c r="I895" s="661" t="s">
        <v>5180</v>
      </c>
      <c r="J895" s="661" t="s">
        <v>5181</v>
      </c>
      <c r="K895" s="661" t="s">
        <v>5182</v>
      </c>
      <c r="L895" s="662">
        <v>59.55</v>
      </c>
      <c r="M895" s="662">
        <v>178.64999999999998</v>
      </c>
      <c r="N895" s="661">
        <v>3</v>
      </c>
      <c r="O895" s="742">
        <v>2</v>
      </c>
      <c r="P895" s="662">
        <v>59.55</v>
      </c>
      <c r="Q895" s="677">
        <v>0.33333333333333337</v>
      </c>
      <c r="R895" s="661">
        <v>1</v>
      </c>
      <c r="S895" s="677">
        <v>0.33333333333333331</v>
      </c>
      <c r="T895" s="742">
        <v>1</v>
      </c>
      <c r="U895" s="700">
        <v>0.5</v>
      </c>
    </row>
    <row r="896" spans="1:21" ht="14.4" customHeight="1" x14ac:dyDescent="0.3">
      <c r="A896" s="660">
        <v>32</v>
      </c>
      <c r="B896" s="661" t="s">
        <v>587</v>
      </c>
      <c r="C896" s="661">
        <v>89301322</v>
      </c>
      <c r="D896" s="740" t="s">
        <v>6847</v>
      </c>
      <c r="E896" s="741" t="s">
        <v>4624</v>
      </c>
      <c r="F896" s="661" t="s">
        <v>4612</v>
      </c>
      <c r="G896" s="661" t="s">
        <v>4694</v>
      </c>
      <c r="H896" s="661" t="s">
        <v>2441</v>
      </c>
      <c r="I896" s="661" t="s">
        <v>3057</v>
      </c>
      <c r="J896" s="661" t="s">
        <v>3058</v>
      </c>
      <c r="K896" s="661" t="s">
        <v>4465</v>
      </c>
      <c r="L896" s="662">
        <v>69.86</v>
      </c>
      <c r="M896" s="662">
        <v>279.44</v>
      </c>
      <c r="N896" s="661">
        <v>4</v>
      </c>
      <c r="O896" s="742">
        <v>2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32</v>
      </c>
      <c r="B897" s="661" t="s">
        <v>587</v>
      </c>
      <c r="C897" s="661">
        <v>89301322</v>
      </c>
      <c r="D897" s="740" t="s">
        <v>6847</v>
      </c>
      <c r="E897" s="741" t="s">
        <v>4624</v>
      </c>
      <c r="F897" s="661" t="s">
        <v>4612</v>
      </c>
      <c r="G897" s="661" t="s">
        <v>4697</v>
      </c>
      <c r="H897" s="661" t="s">
        <v>588</v>
      </c>
      <c r="I897" s="661" t="s">
        <v>5352</v>
      </c>
      <c r="J897" s="661" t="s">
        <v>5353</v>
      </c>
      <c r="K897" s="661" t="s">
        <v>5354</v>
      </c>
      <c r="L897" s="662">
        <v>0</v>
      </c>
      <c r="M897" s="662">
        <v>0</v>
      </c>
      <c r="N897" s="661">
        <v>1</v>
      </c>
      <c r="O897" s="742">
        <v>0.5</v>
      </c>
      <c r="P897" s="662">
        <v>0</v>
      </c>
      <c r="Q897" s="677"/>
      <c r="R897" s="661">
        <v>1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32</v>
      </c>
      <c r="B898" s="661" t="s">
        <v>587</v>
      </c>
      <c r="C898" s="661">
        <v>89301322</v>
      </c>
      <c r="D898" s="740" t="s">
        <v>6847</v>
      </c>
      <c r="E898" s="741" t="s">
        <v>4624</v>
      </c>
      <c r="F898" s="661" t="s">
        <v>4612</v>
      </c>
      <c r="G898" s="661" t="s">
        <v>4697</v>
      </c>
      <c r="H898" s="661" t="s">
        <v>588</v>
      </c>
      <c r="I898" s="661" t="s">
        <v>4893</v>
      </c>
      <c r="J898" s="661" t="s">
        <v>4707</v>
      </c>
      <c r="K898" s="661" t="s">
        <v>868</v>
      </c>
      <c r="L898" s="662">
        <v>97.97</v>
      </c>
      <c r="M898" s="662">
        <v>195.94</v>
      </c>
      <c r="N898" s="661">
        <v>2</v>
      </c>
      <c r="O898" s="742">
        <v>1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32</v>
      </c>
      <c r="B899" s="661" t="s">
        <v>587</v>
      </c>
      <c r="C899" s="661">
        <v>89301322</v>
      </c>
      <c r="D899" s="740" t="s">
        <v>6847</v>
      </c>
      <c r="E899" s="741" t="s">
        <v>4624</v>
      </c>
      <c r="F899" s="661" t="s">
        <v>4612</v>
      </c>
      <c r="G899" s="661" t="s">
        <v>4697</v>
      </c>
      <c r="H899" s="661" t="s">
        <v>588</v>
      </c>
      <c r="I899" s="661" t="s">
        <v>4706</v>
      </c>
      <c r="J899" s="661" t="s">
        <v>4707</v>
      </c>
      <c r="K899" s="661" t="s">
        <v>871</v>
      </c>
      <c r="L899" s="662">
        <v>314.89999999999998</v>
      </c>
      <c r="M899" s="662">
        <v>1889.3999999999999</v>
      </c>
      <c r="N899" s="661">
        <v>6</v>
      </c>
      <c r="O899" s="742">
        <v>3.5</v>
      </c>
      <c r="P899" s="662">
        <v>944.69999999999993</v>
      </c>
      <c r="Q899" s="677">
        <v>0.5</v>
      </c>
      <c r="R899" s="661">
        <v>3</v>
      </c>
      <c r="S899" s="677">
        <v>0.5</v>
      </c>
      <c r="T899" s="742">
        <v>1.5</v>
      </c>
      <c r="U899" s="700">
        <v>0.42857142857142855</v>
      </c>
    </row>
    <row r="900" spans="1:21" ht="14.4" customHeight="1" x14ac:dyDescent="0.3">
      <c r="A900" s="660">
        <v>32</v>
      </c>
      <c r="B900" s="661" t="s">
        <v>587</v>
      </c>
      <c r="C900" s="661">
        <v>89301322</v>
      </c>
      <c r="D900" s="740" t="s">
        <v>6847</v>
      </c>
      <c r="E900" s="741" t="s">
        <v>4624</v>
      </c>
      <c r="F900" s="661" t="s">
        <v>4612</v>
      </c>
      <c r="G900" s="661" t="s">
        <v>4697</v>
      </c>
      <c r="H900" s="661" t="s">
        <v>588</v>
      </c>
      <c r="I900" s="661" t="s">
        <v>5355</v>
      </c>
      <c r="J900" s="661" t="s">
        <v>5353</v>
      </c>
      <c r="K900" s="661" t="s">
        <v>868</v>
      </c>
      <c r="L900" s="662">
        <v>97.97</v>
      </c>
      <c r="M900" s="662">
        <v>195.94</v>
      </c>
      <c r="N900" s="661">
        <v>2</v>
      </c>
      <c r="O900" s="742">
        <v>1.5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32</v>
      </c>
      <c r="B901" s="661" t="s">
        <v>587</v>
      </c>
      <c r="C901" s="661">
        <v>89301322</v>
      </c>
      <c r="D901" s="740" t="s">
        <v>6847</v>
      </c>
      <c r="E901" s="741" t="s">
        <v>4624</v>
      </c>
      <c r="F901" s="661" t="s">
        <v>4612</v>
      </c>
      <c r="G901" s="661" t="s">
        <v>4697</v>
      </c>
      <c r="H901" s="661" t="s">
        <v>588</v>
      </c>
      <c r="I901" s="661" t="s">
        <v>866</v>
      </c>
      <c r="J901" s="661" t="s">
        <v>867</v>
      </c>
      <c r="K901" s="661" t="s">
        <v>4777</v>
      </c>
      <c r="L901" s="662">
        <v>97.97</v>
      </c>
      <c r="M901" s="662">
        <v>685.79</v>
      </c>
      <c r="N901" s="661">
        <v>7</v>
      </c>
      <c r="O901" s="742">
        <v>4</v>
      </c>
      <c r="P901" s="662">
        <v>293.90999999999997</v>
      </c>
      <c r="Q901" s="677">
        <v>0.42857142857142855</v>
      </c>
      <c r="R901" s="661">
        <v>3</v>
      </c>
      <c r="S901" s="677">
        <v>0.42857142857142855</v>
      </c>
      <c r="T901" s="742">
        <v>2</v>
      </c>
      <c r="U901" s="700">
        <v>0.5</v>
      </c>
    </row>
    <row r="902" spans="1:21" ht="14.4" customHeight="1" x14ac:dyDescent="0.3">
      <c r="A902" s="660">
        <v>32</v>
      </c>
      <c r="B902" s="661" t="s">
        <v>587</v>
      </c>
      <c r="C902" s="661">
        <v>89301322</v>
      </c>
      <c r="D902" s="740" t="s">
        <v>6847</v>
      </c>
      <c r="E902" s="741" t="s">
        <v>4624</v>
      </c>
      <c r="F902" s="661" t="s">
        <v>4612</v>
      </c>
      <c r="G902" s="661" t="s">
        <v>4697</v>
      </c>
      <c r="H902" s="661" t="s">
        <v>588</v>
      </c>
      <c r="I902" s="661" t="s">
        <v>870</v>
      </c>
      <c r="J902" s="661" t="s">
        <v>867</v>
      </c>
      <c r="K902" s="661" t="s">
        <v>4698</v>
      </c>
      <c r="L902" s="662">
        <v>314.89999999999998</v>
      </c>
      <c r="M902" s="662">
        <v>3778.8</v>
      </c>
      <c r="N902" s="661">
        <v>12</v>
      </c>
      <c r="O902" s="742">
        <v>8</v>
      </c>
      <c r="P902" s="662">
        <v>2204.3000000000002</v>
      </c>
      <c r="Q902" s="677">
        <v>0.58333333333333337</v>
      </c>
      <c r="R902" s="661">
        <v>7</v>
      </c>
      <c r="S902" s="677">
        <v>0.58333333333333337</v>
      </c>
      <c r="T902" s="742">
        <v>4.5</v>
      </c>
      <c r="U902" s="700">
        <v>0.5625</v>
      </c>
    </row>
    <row r="903" spans="1:21" ht="14.4" customHeight="1" x14ac:dyDescent="0.3">
      <c r="A903" s="660">
        <v>32</v>
      </c>
      <c r="B903" s="661" t="s">
        <v>587</v>
      </c>
      <c r="C903" s="661">
        <v>89301322</v>
      </c>
      <c r="D903" s="740" t="s">
        <v>6847</v>
      </c>
      <c r="E903" s="741" t="s">
        <v>4624</v>
      </c>
      <c r="F903" s="661" t="s">
        <v>4612</v>
      </c>
      <c r="G903" s="661" t="s">
        <v>4697</v>
      </c>
      <c r="H903" s="661" t="s">
        <v>588</v>
      </c>
      <c r="I903" s="661" t="s">
        <v>5356</v>
      </c>
      <c r="J903" s="661" t="s">
        <v>5357</v>
      </c>
      <c r="K903" s="661" t="s">
        <v>5358</v>
      </c>
      <c r="L903" s="662">
        <v>97.97</v>
      </c>
      <c r="M903" s="662">
        <v>97.97</v>
      </c>
      <c r="N903" s="661">
        <v>1</v>
      </c>
      <c r="O903" s="742">
        <v>0.5</v>
      </c>
      <c r="P903" s="662">
        <v>97.97</v>
      </c>
      <c r="Q903" s="677">
        <v>1</v>
      </c>
      <c r="R903" s="661">
        <v>1</v>
      </c>
      <c r="S903" s="677">
        <v>1</v>
      </c>
      <c r="T903" s="742">
        <v>0.5</v>
      </c>
      <c r="U903" s="700">
        <v>1</v>
      </c>
    </row>
    <row r="904" spans="1:21" ht="14.4" customHeight="1" x14ac:dyDescent="0.3">
      <c r="A904" s="660">
        <v>32</v>
      </c>
      <c r="B904" s="661" t="s">
        <v>587</v>
      </c>
      <c r="C904" s="661">
        <v>89301322</v>
      </c>
      <c r="D904" s="740" t="s">
        <v>6847</v>
      </c>
      <c r="E904" s="741" t="s">
        <v>4624</v>
      </c>
      <c r="F904" s="661" t="s">
        <v>4612</v>
      </c>
      <c r="G904" s="661" t="s">
        <v>4778</v>
      </c>
      <c r="H904" s="661" t="s">
        <v>2441</v>
      </c>
      <c r="I904" s="661" t="s">
        <v>2701</v>
      </c>
      <c r="J904" s="661" t="s">
        <v>2702</v>
      </c>
      <c r="K904" s="661" t="s">
        <v>2703</v>
      </c>
      <c r="L904" s="662">
        <v>497.4</v>
      </c>
      <c r="M904" s="662">
        <v>1492.1999999999998</v>
      </c>
      <c r="N904" s="661">
        <v>3</v>
      </c>
      <c r="O904" s="742">
        <v>2.5</v>
      </c>
      <c r="P904" s="662">
        <v>994.8</v>
      </c>
      <c r="Q904" s="677">
        <v>0.66666666666666674</v>
      </c>
      <c r="R904" s="661">
        <v>2</v>
      </c>
      <c r="S904" s="677">
        <v>0.66666666666666663</v>
      </c>
      <c r="T904" s="742">
        <v>2</v>
      </c>
      <c r="U904" s="700">
        <v>0.8</v>
      </c>
    </row>
    <row r="905" spans="1:21" ht="14.4" customHeight="1" x14ac:dyDescent="0.3">
      <c r="A905" s="660">
        <v>32</v>
      </c>
      <c r="B905" s="661" t="s">
        <v>587</v>
      </c>
      <c r="C905" s="661">
        <v>89301322</v>
      </c>
      <c r="D905" s="740" t="s">
        <v>6847</v>
      </c>
      <c r="E905" s="741" t="s">
        <v>4624</v>
      </c>
      <c r="F905" s="661" t="s">
        <v>4612</v>
      </c>
      <c r="G905" s="661" t="s">
        <v>4778</v>
      </c>
      <c r="H905" s="661" t="s">
        <v>2441</v>
      </c>
      <c r="I905" s="661" t="s">
        <v>3908</v>
      </c>
      <c r="J905" s="661" t="s">
        <v>3909</v>
      </c>
      <c r="K905" s="661" t="s">
        <v>4568</v>
      </c>
      <c r="L905" s="662">
        <v>1359.61</v>
      </c>
      <c r="M905" s="662">
        <v>1359.61</v>
      </c>
      <c r="N905" s="661">
        <v>1</v>
      </c>
      <c r="O905" s="742">
        <v>0.5</v>
      </c>
      <c r="P905" s="662">
        <v>1359.61</v>
      </c>
      <c r="Q905" s="677">
        <v>1</v>
      </c>
      <c r="R905" s="661">
        <v>1</v>
      </c>
      <c r="S905" s="677">
        <v>1</v>
      </c>
      <c r="T905" s="742">
        <v>0.5</v>
      </c>
      <c r="U905" s="700">
        <v>1</v>
      </c>
    </row>
    <row r="906" spans="1:21" ht="14.4" customHeight="1" x14ac:dyDescent="0.3">
      <c r="A906" s="660">
        <v>32</v>
      </c>
      <c r="B906" s="661" t="s">
        <v>587</v>
      </c>
      <c r="C906" s="661">
        <v>89301322</v>
      </c>
      <c r="D906" s="740" t="s">
        <v>6847</v>
      </c>
      <c r="E906" s="741" t="s">
        <v>4624</v>
      </c>
      <c r="F906" s="661" t="s">
        <v>4612</v>
      </c>
      <c r="G906" s="661" t="s">
        <v>4778</v>
      </c>
      <c r="H906" s="661" t="s">
        <v>2441</v>
      </c>
      <c r="I906" s="661" t="s">
        <v>2757</v>
      </c>
      <c r="J906" s="661" t="s">
        <v>2758</v>
      </c>
      <c r="K906" s="661" t="s">
        <v>4385</v>
      </c>
      <c r="L906" s="662">
        <v>1359.61</v>
      </c>
      <c r="M906" s="662">
        <v>4078.83</v>
      </c>
      <c r="N906" s="661">
        <v>3</v>
      </c>
      <c r="O906" s="742">
        <v>1.5</v>
      </c>
      <c r="P906" s="662">
        <v>2719.22</v>
      </c>
      <c r="Q906" s="677">
        <v>0.66666666666666663</v>
      </c>
      <c r="R906" s="661">
        <v>2</v>
      </c>
      <c r="S906" s="677">
        <v>0.66666666666666663</v>
      </c>
      <c r="T906" s="742">
        <v>1</v>
      </c>
      <c r="U906" s="700">
        <v>0.66666666666666663</v>
      </c>
    </row>
    <row r="907" spans="1:21" ht="14.4" customHeight="1" x14ac:dyDescent="0.3">
      <c r="A907" s="660">
        <v>32</v>
      </c>
      <c r="B907" s="661" t="s">
        <v>587</v>
      </c>
      <c r="C907" s="661">
        <v>89301322</v>
      </c>
      <c r="D907" s="740" t="s">
        <v>6847</v>
      </c>
      <c r="E907" s="741" t="s">
        <v>4624</v>
      </c>
      <c r="F907" s="661" t="s">
        <v>4612</v>
      </c>
      <c r="G907" s="661" t="s">
        <v>5006</v>
      </c>
      <c r="H907" s="661" t="s">
        <v>2441</v>
      </c>
      <c r="I907" s="661" t="s">
        <v>5007</v>
      </c>
      <c r="J907" s="661" t="s">
        <v>4153</v>
      </c>
      <c r="K907" s="661" t="s">
        <v>5008</v>
      </c>
      <c r="L907" s="662">
        <v>174.94</v>
      </c>
      <c r="M907" s="662">
        <v>699.76</v>
      </c>
      <c r="N907" s="661">
        <v>4</v>
      </c>
      <c r="O907" s="742">
        <v>2</v>
      </c>
      <c r="P907" s="662">
        <v>524.81999999999994</v>
      </c>
      <c r="Q907" s="677">
        <v>0.74999999999999989</v>
      </c>
      <c r="R907" s="661">
        <v>3</v>
      </c>
      <c r="S907" s="677">
        <v>0.75</v>
      </c>
      <c r="T907" s="742">
        <v>1</v>
      </c>
      <c r="U907" s="700">
        <v>0.5</v>
      </c>
    </row>
    <row r="908" spans="1:21" ht="14.4" customHeight="1" x14ac:dyDescent="0.3">
      <c r="A908" s="660">
        <v>32</v>
      </c>
      <c r="B908" s="661" t="s">
        <v>587</v>
      </c>
      <c r="C908" s="661">
        <v>89301322</v>
      </c>
      <c r="D908" s="740" t="s">
        <v>6847</v>
      </c>
      <c r="E908" s="741" t="s">
        <v>4624</v>
      </c>
      <c r="F908" s="661" t="s">
        <v>4612</v>
      </c>
      <c r="G908" s="661" t="s">
        <v>5006</v>
      </c>
      <c r="H908" s="661" t="s">
        <v>2441</v>
      </c>
      <c r="I908" s="661" t="s">
        <v>5359</v>
      </c>
      <c r="J908" s="661" t="s">
        <v>4153</v>
      </c>
      <c r="K908" s="661" t="s">
        <v>5360</v>
      </c>
      <c r="L908" s="662">
        <v>0</v>
      </c>
      <c r="M908" s="662">
        <v>0</v>
      </c>
      <c r="N908" s="661">
        <v>3</v>
      </c>
      <c r="O908" s="742">
        <v>1</v>
      </c>
      <c r="P908" s="662">
        <v>0</v>
      </c>
      <c r="Q908" s="677"/>
      <c r="R908" s="661">
        <v>1</v>
      </c>
      <c r="S908" s="677">
        <v>0.33333333333333331</v>
      </c>
      <c r="T908" s="742">
        <v>0.5</v>
      </c>
      <c r="U908" s="700">
        <v>0.5</v>
      </c>
    </row>
    <row r="909" spans="1:21" ht="14.4" customHeight="1" x14ac:dyDescent="0.3">
      <c r="A909" s="660">
        <v>32</v>
      </c>
      <c r="B909" s="661" t="s">
        <v>587</v>
      </c>
      <c r="C909" s="661">
        <v>89301322</v>
      </c>
      <c r="D909" s="740" t="s">
        <v>6847</v>
      </c>
      <c r="E909" s="741" t="s">
        <v>4624</v>
      </c>
      <c r="F909" s="661" t="s">
        <v>4612</v>
      </c>
      <c r="G909" s="661" t="s">
        <v>5006</v>
      </c>
      <c r="H909" s="661" t="s">
        <v>2441</v>
      </c>
      <c r="I909" s="661" t="s">
        <v>5361</v>
      </c>
      <c r="J909" s="661" t="s">
        <v>4153</v>
      </c>
      <c r="K909" s="661" t="s">
        <v>5362</v>
      </c>
      <c r="L909" s="662">
        <v>0</v>
      </c>
      <c r="M909" s="662">
        <v>0</v>
      </c>
      <c r="N909" s="661">
        <v>1</v>
      </c>
      <c r="O909" s="742">
        <v>1</v>
      </c>
      <c r="P909" s="662">
        <v>0</v>
      </c>
      <c r="Q909" s="677"/>
      <c r="R909" s="661">
        <v>1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32</v>
      </c>
      <c r="B910" s="661" t="s">
        <v>587</v>
      </c>
      <c r="C910" s="661">
        <v>89301322</v>
      </c>
      <c r="D910" s="740" t="s">
        <v>6847</v>
      </c>
      <c r="E910" s="741" t="s">
        <v>4624</v>
      </c>
      <c r="F910" s="661" t="s">
        <v>4612</v>
      </c>
      <c r="G910" s="661" t="s">
        <v>5010</v>
      </c>
      <c r="H910" s="661" t="s">
        <v>588</v>
      </c>
      <c r="I910" s="661" t="s">
        <v>2340</v>
      </c>
      <c r="J910" s="661" t="s">
        <v>952</v>
      </c>
      <c r="K910" s="661" t="s">
        <v>1398</v>
      </c>
      <c r="L910" s="662">
        <v>113.37</v>
      </c>
      <c r="M910" s="662">
        <v>226.74</v>
      </c>
      <c r="N910" s="661">
        <v>2</v>
      </c>
      <c r="O910" s="742">
        <v>1.5</v>
      </c>
      <c r="P910" s="662">
        <v>113.37</v>
      </c>
      <c r="Q910" s="677">
        <v>0.5</v>
      </c>
      <c r="R910" s="661">
        <v>1</v>
      </c>
      <c r="S910" s="677">
        <v>0.5</v>
      </c>
      <c r="T910" s="742">
        <v>1</v>
      </c>
      <c r="U910" s="700">
        <v>0.66666666666666663</v>
      </c>
    </row>
    <row r="911" spans="1:21" ht="14.4" customHeight="1" x14ac:dyDescent="0.3">
      <c r="A911" s="660">
        <v>32</v>
      </c>
      <c r="B911" s="661" t="s">
        <v>587</v>
      </c>
      <c r="C911" s="661">
        <v>89301322</v>
      </c>
      <c r="D911" s="740" t="s">
        <v>6847</v>
      </c>
      <c r="E911" s="741" t="s">
        <v>4624</v>
      </c>
      <c r="F911" s="661" t="s">
        <v>4612</v>
      </c>
      <c r="G911" s="661" t="s">
        <v>5010</v>
      </c>
      <c r="H911" s="661" t="s">
        <v>588</v>
      </c>
      <c r="I911" s="661" t="s">
        <v>951</v>
      </c>
      <c r="J911" s="661" t="s">
        <v>952</v>
      </c>
      <c r="K911" s="661" t="s">
        <v>953</v>
      </c>
      <c r="L911" s="662">
        <v>56.69</v>
      </c>
      <c r="M911" s="662">
        <v>113.38</v>
      </c>
      <c r="N911" s="661">
        <v>2</v>
      </c>
      <c r="O911" s="742">
        <v>1.5</v>
      </c>
      <c r="P911" s="662">
        <v>56.69</v>
      </c>
      <c r="Q911" s="677">
        <v>0.5</v>
      </c>
      <c r="R911" s="661">
        <v>1</v>
      </c>
      <c r="S911" s="677">
        <v>0.5</v>
      </c>
      <c r="T911" s="742">
        <v>0.5</v>
      </c>
      <c r="U911" s="700">
        <v>0.33333333333333331</v>
      </c>
    </row>
    <row r="912" spans="1:21" ht="14.4" customHeight="1" x14ac:dyDescent="0.3">
      <c r="A912" s="660">
        <v>32</v>
      </c>
      <c r="B912" s="661" t="s">
        <v>587</v>
      </c>
      <c r="C912" s="661">
        <v>89301322</v>
      </c>
      <c r="D912" s="740" t="s">
        <v>6847</v>
      </c>
      <c r="E912" s="741" t="s">
        <v>4624</v>
      </c>
      <c r="F912" s="661" t="s">
        <v>4612</v>
      </c>
      <c r="G912" s="661" t="s">
        <v>4980</v>
      </c>
      <c r="H912" s="661" t="s">
        <v>2441</v>
      </c>
      <c r="I912" s="661" t="s">
        <v>2863</v>
      </c>
      <c r="J912" s="661" t="s">
        <v>4552</v>
      </c>
      <c r="K912" s="661" t="s">
        <v>2852</v>
      </c>
      <c r="L912" s="662">
        <v>84.19</v>
      </c>
      <c r="M912" s="662">
        <v>252.57</v>
      </c>
      <c r="N912" s="661">
        <v>3</v>
      </c>
      <c r="O912" s="742">
        <v>1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32</v>
      </c>
      <c r="B913" s="661" t="s">
        <v>587</v>
      </c>
      <c r="C913" s="661">
        <v>89301322</v>
      </c>
      <c r="D913" s="740" t="s">
        <v>6847</v>
      </c>
      <c r="E913" s="741" t="s">
        <v>4624</v>
      </c>
      <c r="F913" s="661" t="s">
        <v>4612</v>
      </c>
      <c r="G913" s="661" t="s">
        <v>4708</v>
      </c>
      <c r="H913" s="661" t="s">
        <v>588</v>
      </c>
      <c r="I913" s="661" t="s">
        <v>684</v>
      </c>
      <c r="J913" s="661" t="s">
        <v>5199</v>
      </c>
      <c r="K913" s="661" t="s">
        <v>2387</v>
      </c>
      <c r="L913" s="662">
        <v>22.88</v>
      </c>
      <c r="M913" s="662">
        <v>45.76</v>
      </c>
      <c r="N913" s="661">
        <v>2</v>
      </c>
      <c r="O913" s="742">
        <v>2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32</v>
      </c>
      <c r="B914" s="661" t="s">
        <v>587</v>
      </c>
      <c r="C914" s="661">
        <v>89301322</v>
      </c>
      <c r="D914" s="740" t="s">
        <v>6847</v>
      </c>
      <c r="E914" s="741" t="s">
        <v>4624</v>
      </c>
      <c r="F914" s="661" t="s">
        <v>4612</v>
      </c>
      <c r="G914" s="661" t="s">
        <v>4708</v>
      </c>
      <c r="H914" s="661" t="s">
        <v>588</v>
      </c>
      <c r="I914" s="661" t="s">
        <v>684</v>
      </c>
      <c r="J914" s="661" t="s">
        <v>5199</v>
      </c>
      <c r="K914" s="661" t="s">
        <v>2387</v>
      </c>
      <c r="L914" s="662">
        <v>25.91</v>
      </c>
      <c r="M914" s="662">
        <v>77.73</v>
      </c>
      <c r="N914" s="661">
        <v>3</v>
      </c>
      <c r="O914" s="742">
        <v>0.5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32</v>
      </c>
      <c r="B915" s="661" t="s">
        <v>587</v>
      </c>
      <c r="C915" s="661">
        <v>89301322</v>
      </c>
      <c r="D915" s="740" t="s">
        <v>6847</v>
      </c>
      <c r="E915" s="741" t="s">
        <v>4624</v>
      </c>
      <c r="F915" s="661" t="s">
        <v>4612</v>
      </c>
      <c r="G915" s="661" t="s">
        <v>4708</v>
      </c>
      <c r="H915" s="661" t="s">
        <v>588</v>
      </c>
      <c r="I915" s="661" t="s">
        <v>1519</v>
      </c>
      <c r="J915" s="661" t="s">
        <v>4709</v>
      </c>
      <c r="K915" s="661" t="s">
        <v>4710</v>
      </c>
      <c r="L915" s="662">
        <v>91.52</v>
      </c>
      <c r="M915" s="662">
        <v>2196.48</v>
      </c>
      <c r="N915" s="661">
        <v>24</v>
      </c>
      <c r="O915" s="742">
        <v>13.5</v>
      </c>
      <c r="P915" s="662">
        <v>1189.76</v>
      </c>
      <c r="Q915" s="677">
        <v>0.54166666666666663</v>
      </c>
      <c r="R915" s="661">
        <v>13</v>
      </c>
      <c r="S915" s="677">
        <v>0.54166666666666663</v>
      </c>
      <c r="T915" s="742">
        <v>8</v>
      </c>
      <c r="U915" s="700">
        <v>0.59259259259259256</v>
      </c>
    </row>
    <row r="916" spans="1:21" ht="14.4" customHeight="1" x14ac:dyDescent="0.3">
      <c r="A916" s="660">
        <v>32</v>
      </c>
      <c r="B916" s="661" t="s">
        <v>587</v>
      </c>
      <c r="C916" s="661">
        <v>89301322</v>
      </c>
      <c r="D916" s="740" t="s">
        <v>6847</v>
      </c>
      <c r="E916" s="741" t="s">
        <v>4624</v>
      </c>
      <c r="F916" s="661" t="s">
        <v>4612</v>
      </c>
      <c r="G916" s="661" t="s">
        <v>4708</v>
      </c>
      <c r="H916" s="661" t="s">
        <v>588</v>
      </c>
      <c r="I916" s="661" t="s">
        <v>1519</v>
      </c>
      <c r="J916" s="661" t="s">
        <v>4709</v>
      </c>
      <c r="K916" s="661" t="s">
        <v>4710</v>
      </c>
      <c r="L916" s="662">
        <v>103.62</v>
      </c>
      <c r="M916" s="662">
        <v>621.72</v>
      </c>
      <c r="N916" s="661">
        <v>6</v>
      </c>
      <c r="O916" s="742">
        <v>2.5</v>
      </c>
      <c r="P916" s="662">
        <v>310.86</v>
      </c>
      <c r="Q916" s="677">
        <v>0.5</v>
      </c>
      <c r="R916" s="661">
        <v>3</v>
      </c>
      <c r="S916" s="677">
        <v>0.5</v>
      </c>
      <c r="T916" s="742">
        <v>1.5</v>
      </c>
      <c r="U916" s="700">
        <v>0.6</v>
      </c>
    </row>
    <row r="917" spans="1:21" ht="14.4" customHeight="1" x14ac:dyDescent="0.3">
      <c r="A917" s="660">
        <v>32</v>
      </c>
      <c r="B917" s="661" t="s">
        <v>587</v>
      </c>
      <c r="C917" s="661">
        <v>89301322</v>
      </c>
      <c r="D917" s="740" t="s">
        <v>6847</v>
      </c>
      <c r="E917" s="741" t="s">
        <v>4624</v>
      </c>
      <c r="F917" s="661" t="s">
        <v>4612</v>
      </c>
      <c r="G917" s="661" t="s">
        <v>4828</v>
      </c>
      <c r="H917" s="661" t="s">
        <v>2441</v>
      </c>
      <c r="I917" s="661" t="s">
        <v>3885</v>
      </c>
      <c r="J917" s="661" t="s">
        <v>2636</v>
      </c>
      <c r="K917" s="661" t="s">
        <v>4585</v>
      </c>
      <c r="L917" s="662">
        <v>1344.66</v>
      </c>
      <c r="M917" s="662">
        <v>1344.66</v>
      </c>
      <c r="N917" s="661">
        <v>1</v>
      </c>
      <c r="O917" s="742">
        <v>0.5</v>
      </c>
      <c r="P917" s="662">
        <v>1344.66</v>
      </c>
      <c r="Q917" s="677">
        <v>1</v>
      </c>
      <c r="R917" s="661">
        <v>1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32</v>
      </c>
      <c r="B918" s="661" t="s">
        <v>587</v>
      </c>
      <c r="C918" s="661">
        <v>89301322</v>
      </c>
      <c r="D918" s="740" t="s">
        <v>6847</v>
      </c>
      <c r="E918" s="741" t="s">
        <v>4624</v>
      </c>
      <c r="F918" s="661" t="s">
        <v>4612</v>
      </c>
      <c r="G918" s="661" t="s">
        <v>5200</v>
      </c>
      <c r="H918" s="661" t="s">
        <v>2441</v>
      </c>
      <c r="I918" s="661" t="s">
        <v>5363</v>
      </c>
      <c r="J918" s="661" t="s">
        <v>4162</v>
      </c>
      <c r="K918" s="661" t="s">
        <v>5092</v>
      </c>
      <c r="L918" s="662">
        <v>140.03</v>
      </c>
      <c r="M918" s="662">
        <v>140.03</v>
      </c>
      <c r="N918" s="661">
        <v>1</v>
      </c>
      <c r="O918" s="742">
        <v>1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32</v>
      </c>
      <c r="B919" s="661" t="s">
        <v>587</v>
      </c>
      <c r="C919" s="661">
        <v>89301322</v>
      </c>
      <c r="D919" s="740" t="s">
        <v>6847</v>
      </c>
      <c r="E919" s="741" t="s">
        <v>4624</v>
      </c>
      <c r="F919" s="661" t="s">
        <v>4612</v>
      </c>
      <c r="G919" s="661" t="s">
        <v>4829</v>
      </c>
      <c r="H919" s="661" t="s">
        <v>2441</v>
      </c>
      <c r="I919" s="661" t="s">
        <v>5364</v>
      </c>
      <c r="J919" s="661" t="s">
        <v>2443</v>
      </c>
      <c r="K919" s="661" t="s">
        <v>5365</v>
      </c>
      <c r="L919" s="662">
        <v>27.21</v>
      </c>
      <c r="M919" s="662">
        <v>54.42</v>
      </c>
      <c r="N919" s="661">
        <v>2</v>
      </c>
      <c r="O919" s="742">
        <v>0.5</v>
      </c>
      <c r="P919" s="662">
        <v>54.42</v>
      </c>
      <c r="Q919" s="677">
        <v>1</v>
      </c>
      <c r="R919" s="661">
        <v>2</v>
      </c>
      <c r="S919" s="677">
        <v>1</v>
      </c>
      <c r="T919" s="742">
        <v>0.5</v>
      </c>
      <c r="U919" s="700">
        <v>1</v>
      </c>
    </row>
    <row r="920" spans="1:21" ht="14.4" customHeight="1" x14ac:dyDescent="0.3">
      <c r="A920" s="660">
        <v>32</v>
      </c>
      <c r="B920" s="661" t="s">
        <v>587</v>
      </c>
      <c r="C920" s="661">
        <v>89301322</v>
      </c>
      <c r="D920" s="740" t="s">
        <v>6847</v>
      </c>
      <c r="E920" s="741" t="s">
        <v>4624</v>
      </c>
      <c r="F920" s="661" t="s">
        <v>4612</v>
      </c>
      <c r="G920" s="661" t="s">
        <v>4829</v>
      </c>
      <c r="H920" s="661" t="s">
        <v>2441</v>
      </c>
      <c r="I920" s="661" t="s">
        <v>5072</v>
      </c>
      <c r="J920" s="661" t="s">
        <v>2446</v>
      </c>
      <c r="K920" s="661" t="s">
        <v>5073</v>
      </c>
      <c r="L920" s="662">
        <v>25.23</v>
      </c>
      <c r="M920" s="662">
        <v>25.23</v>
      </c>
      <c r="N920" s="661">
        <v>1</v>
      </c>
      <c r="O920" s="742">
        <v>1</v>
      </c>
      <c r="P920" s="662">
        <v>25.23</v>
      </c>
      <c r="Q920" s="677">
        <v>1</v>
      </c>
      <c r="R920" s="661">
        <v>1</v>
      </c>
      <c r="S920" s="677">
        <v>1</v>
      </c>
      <c r="T920" s="742">
        <v>1</v>
      </c>
      <c r="U920" s="700">
        <v>1</v>
      </c>
    </row>
    <row r="921" spans="1:21" ht="14.4" customHeight="1" x14ac:dyDescent="0.3">
      <c r="A921" s="660">
        <v>32</v>
      </c>
      <c r="B921" s="661" t="s">
        <v>587</v>
      </c>
      <c r="C921" s="661">
        <v>89301322</v>
      </c>
      <c r="D921" s="740" t="s">
        <v>6847</v>
      </c>
      <c r="E921" s="741" t="s">
        <v>4624</v>
      </c>
      <c r="F921" s="661" t="s">
        <v>4612</v>
      </c>
      <c r="G921" s="661" t="s">
        <v>4898</v>
      </c>
      <c r="H921" s="661" t="s">
        <v>588</v>
      </c>
      <c r="I921" s="661" t="s">
        <v>5366</v>
      </c>
      <c r="J921" s="661" t="s">
        <v>5367</v>
      </c>
      <c r="K921" s="661" t="s">
        <v>5368</v>
      </c>
      <c r="L921" s="662">
        <v>0</v>
      </c>
      <c r="M921" s="662">
        <v>0</v>
      </c>
      <c r="N921" s="661">
        <v>1</v>
      </c>
      <c r="O921" s="742">
        <v>0.5</v>
      </c>
      <c r="P921" s="662">
        <v>0</v>
      </c>
      <c r="Q921" s="677"/>
      <c r="R921" s="661">
        <v>1</v>
      </c>
      <c r="S921" s="677">
        <v>1</v>
      </c>
      <c r="T921" s="742">
        <v>0.5</v>
      </c>
      <c r="U921" s="700">
        <v>1</v>
      </c>
    </row>
    <row r="922" spans="1:21" ht="14.4" customHeight="1" x14ac:dyDescent="0.3">
      <c r="A922" s="660">
        <v>32</v>
      </c>
      <c r="B922" s="661" t="s">
        <v>587</v>
      </c>
      <c r="C922" s="661">
        <v>89301322</v>
      </c>
      <c r="D922" s="740" t="s">
        <v>6847</v>
      </c>
      <c r="E922" s="741" t="s">
        <v>4624</v>
      </c>
      <c r="F922" s="661" t="s">
        <v>4612</v>
      </c>
      <c r="G922" s="661" t="s">
        <v>4898</v>
      </c>
      <c r="H922" s="661" t="s">
        <v>588</v>
      </c>
      <c r="I922" s="661" t="s">
        <v>1152</v>
      </c>
      <c r="J922" s="661" t="s">
        <v>4899</v>
      </c>
      <c r="K922" s="661" t="s">
        <v>4900</v>
      </c>
      <c r="L922" s="662">
        <v>0</v>
      </c>
      <c r="M922" s="662">
        <v>0</v>
      </c>
      <c r="N922" s="661">
        <v>20</v>
      </c>
      <c r="O922" s="742">
        <v>10</v>
      </c>
      <c r="P922" s="662">
        <v>0</v>
      </c>
      <c r="Q922" s="677"/>
      <c r="R922" s="661">
        <v>9</v>
      </c>
      <c r="S922" s="677">
        <v>0.45</v>
      </c>
      <c r="T922" s="742">
        <v>4.5</v>
      </c>
      <c r="U922" s="700">
        <v>0.45</v>
      </c>
    </row>
    <row r="923" spans="1:21" ht="14.4" customHeight="1" x14ac:dyDescent="0.3">
      <c r="A923" s="660">
        <v>32</v>
      </c>
      <c r="B923" s="661" t="s">
        <v>587</v>
      </c>
      <c r="C923" s="661">
        <v>89301322</v>
      </c>
      <c r="D923" s="740" t="s">
        <v>6847</v>
      </c>
      <c r="E923" s="741" t="s">
        <v>4624</v>
      </c>
      <c r="F923" s="661" t="s">
        <v>4612</v>
      </c>
      <c r="G923" s="661" t="s">
        <v>4901</v>
      </c>
      <c r="H923" s="661" t="s">
        <v>588</v>
      </c>
      <c r="I923" s="661" t="s">
        <v>5369</v>
      </c>
      <c r="J923" s="661" t="s">
        <v>5370</v>
      </c>
      <c r="K923" s="661" t="s">
        <v>5234</v>
      </c>
      <c r="L923" s="662">
        <v>149.86000000000001</v>
      </c>
      <c r="M923" s="662">
        <v>599.44000000000005</v>
      </c>
      <c r="N923" s="661">
        <v>4</v>
      </c>
      <c r="O923" s="742">
        <v>3</v>
      </c>
      <c r="P923" s="662">
        <v>149.86000000000001</v>
      </c>
      <c r="Q923" s="677">
        <v>0.25</v>
      </c>
      <c r="R923" s="661">
        <v>1</v>
      </c>
      <c r="S923" s="677">
        <v>0.25</v>
      </c>
      <c r="T923" s="742">
        <v>1</v>
      </c>
      <c r="U923" s="700">
        <v>0.33333333333333331</v>
      </c>
    </row>
    <row r="924" spans="1:21" ht="14.4" customHeight="1" x14ac:dyDescent="0.3">
      <c r="A924" s="660">
        <v>32</v>
      </c>
      <c r="B924" s="661" t="s">
        <v>587</v>
      </c>
      <c r="C924" s="661">
        <v>89301322</v>
      </c>
      <c r="D924" s="740" t="s">
        <v>6847</v>
      </c>
      <c r="E924" s="741" t="s">
        <v>4624</v>
      </c>
      <c r="F924" s="661" t="s">
        <v>4612</v>
      </c>
      <c r="G924" s="661" t="s">
        <v>4901</v>
      </c>
      <c r="H924" s="661" t="s">
        <v>588</v>
      </c>
      <c r="I924" s="661" t="s">
        <v>5371</v>
      </c>
      <c r="J924" s="661" t="s">
        <v>5372</v>
      </c>
      <c r="K924" s="661" t="s">
        <v>4953</v>
      </c>
      <c r="L924" s="662">
        <v>74.930000000000007</v>
      </c>
      <c r="M924" s="662">
        <v>224.79000000000002</v>
      </c>
      <c r="N924" s="661">
        <v>3</v>
      </c>
      <c r="O924" s="742">
        <v>2</v>
      </c>
      <c r="P924" s="662">
        <v>224.79000000000002</v>
      </c>
      <c r="Q924" s="677">
        <v>1</v>
      </c>
      <c r="R924" s="661">
        <v>3</v>
      </c>
      <c r="S924" s="677">
        <v>1</v>
      </c>
      <c r="T924" s="742">
        <v>2</v>
      </c>
      <c r="U924" s="700">
        <v>1</v>
      </c>
    </row>
    <row r="925" spans="1:21" ht="14.4" customHeight="1" x14ac:dyDescent="0.3">
      <c r="A925" s="660">
        <v>32</v>
      </c>
      <c r="B925" s="661" t="s">
        <v>587</v>
      </c>
      <c r="C925" s="661">
        <v>89301322</v>
      </c>
      <c r="D925" s="740" t="s">
        <v>6847</v>
      </c>
      <c r="E925" s="741" t="s">
        <v>4624</v>
      </c>
      <c r="F925" s="661" t="s">
        <v>4612</v>
      </c>
      <c r="G925" s="661" t="s">
        <v>4901</v>
      </c>
      <c r="H925" s="661" t="s">
        <v>588</v>
      </c>
      <c r="I925" s="661" t="s">
        <v>3380</v>
      </c>
      <c r="J925" s="661" t="s">
        <v>3381</v>
      </c>
      <c r="K925" s="661" t="s">
        <v>4902</v>
      </c>
      <c r="L925" s="662">
        <v>112.13</v>
      </c>
      <c r="M925" s="662">
        <v>5494.37</v>
      </c>
      <c r="N925" s="661">
        <v>49</v>
      </c>
      <c r="O925" s="742">
        <v>15</v>
      </c>
      <c r="P925" s="662">
        <v>2018.34</v>
      </c>
      <c r="Q925" s="677">
        <v>0.36734693877551022</v>
      </c>
      <c r="R925" s="661">
        <v>18</v>
      </c>
      <c r="S925" s="677">
        <v>0.36734693877551022</v>
      </c>
      <c r="T925" s="742">
        <v>6</v>
      </c>
      <c r="U925" s="700">
        <v>0.4</v>
      </c>
    </row>
    <row r="926" spans="1:21" ht="14.4" customHeight="1" x14ac:dyDescent="0.3">
      <c r="A926" s="660">
        <v>32</v>
      </c>
      <c r="B926" s="661" t="s">
        <v>587</v>
      </c>
      <c r="C926" s="661">
        <v>89301322</v>
      </c>
      <c r="D926" s="740" t="s">
        <v>6847</v>
      </c>
      <c r="E926" s="741" t="s">
        <v>4624</v>
      </c>
      <c r="F926" s="661" t="s">
        <v>4612</v>
      </c>
      <c r="G926" s="661" t="s">
        <v>4699</v>
      </c>
      <c r="H926" s="661" t="s">
        <v>588</v>
      </c>
      <c r="I926" s="661" t="s">
        <v>963</v>
      </c>
      <c r="J926" s="661" t="s">
        <v>4700</v>
      </c>
      <c r="K926" s="661" t="s">
        <v>4701</v>
      </c>
      <c r="L926" s="662">
        <v>0</v>
      </c>
      <c r="M926" s="662">
        <v>0</v>
      </c>
      <c r="N926" s="661">
        <v>3</v>
      </c>
      <c r="O926" s="742">
        <v>0.5</v>
      </c>
      <c r="P926" s="662">
        <v>0</v>
      </c>
      <c r="Q926" s="677"/>
      <c r="R926" s="661">
        <v>3</v>
      </c>
      <c r="S926" s="677">
        <v>1</v>
      </c>
      <c r="T926" s="742">
        <v>0.5</v>
      </c>
      <c r="U926" s="700">
        <v>1</v>
      </c>
    </row>
    <row r="927" spans="1:21" ht="14.4" customHeight="1" x14ac:dyDescent="0.3">
      <c r="A927" s="660">
        <v>32</v>
      </c>
      <c r="B927" s="661" t="s">
        <v>587</v>
      </c>
      <c r="C927" s="661">
        <v>89301322</v>
      </c>
      <c r="D927" s="740" t="s">
        <v>6847</v>
      </c>
      <c r="E927" s="741" t="s">
        <v>4624</v>
      </c>
      <c r="F927" s="661" t="s">
        <v>4612</v>
      </c>
      <c r="G927" s="661" t="s">
        <v>4903</v>
      </c>
      <c r="H927" s="661" t="s">
        <v>588</v>
      </c>
      <c r="I927" s="661" t="s">
        <v>881</v>
      </c>
      <c r="J927" s="661" t="s">
        <v>766</v>
      </c>
      <c r="K927" s="661" t="s">
        <v>5079</v>
      </c>
      <c r="L927" s="662">
        <v>219.94</v>
      </c>
      <c r="M927" s="662">
        <v>879.76</v>
      </c>
      <c r="N927" s="661">
        <v>4</v>
      </c>
      <c r="O927" s="742">
        <v>1.5</v>
      </c>
      <c r="P927" s="662">
        <v>219.94</v>
      </c>
      <c r="Q927" s="677">
        <v>0.25</v>
      </c>
      <c r="R927" s="661">
        <v>1</v>
      </c>
      <c r="S927" s="677">
        <v>0.25</v>
      </c>
      <c r="T927" s="742">
        <v>0.5</v>
      </c>
      <c r="U927" s="700">
        <v>0.33333333333333331</v>
      </c>
    </row>
    <row r="928" spans="1:21" ht="14.4" customHeight="1" x14ac:dyDescent="0.3">
      <c r="A928" s="660">
        <v>32</v>
      </c>
      <c r="B928" s="661" t="s">
        <v>587</v>
      </c>
      <c r="C928" s="661">
        <v>89301322</v>
      </c>
      <c r="D928" s="740" t="s">
        <v>6847</v>
      </c>
      <c r="E928" s="741" t="s">
        <v>4624</v>
      </c>
      <c r="F928" s="661" t="s">
        <v>4612</v>
      </c>
      <c r="G928" s="661" t="s">
        <v>5373</v>
      </c>
      <c r="H928" s="661" t="s">
        <v>588</v>
      </c>
      <c r="I928" s="661" t="s">
        <v>5374</v>
      </c>
      <c r="J928" s="661" t="s">
        <v>5375</v>
      </c>
      <c r="K928" s="661" t="s">
        <v>5376</v>
      </c>
      <c r="L928" s="662">
        <v>314.69</v>
      </c>
      <c r="M928" s="662">
        <v>314.69</v>
      </c>
      <c r="N928" s="661">
        <v>1</v>
      </c>
      <c r="O928" s="742">
        <v>0.5</v>
      </c>
      <c r="P928" s="662">
        <v>314.69</v>
      </c>
      <c r="Q928" s="677">
        <v>1</v>
      </c>
      <c r="R928" s="661">
        <v>1</v>
      </c>
      <c r="S928" s="677">
        <v>1</v>
      </c>
      <c r="T928" s="742">
        <v>0.5</v>
      </c>
      <c r="U928" s="700">
        <v>1</v>
      </c>
    </row>
    <row r="929" spans="1:21" ht="14.4" customHeight="1" x14ac:dyDescent="0.3">
      <c r="A929" s="660">
        <v>32</v>
      </c>
      <c r="B929" s="661" t="s">
        <v>587</v>
      </c>
      <c r="C929" s="661">
        <v>89301322</v>
      </c>
      <c r="D929" s="740" t="s">
        <v>6847</v>
      </c>
      <c r="E929" s="741" t="s">
        <v>4624</v>
      </c>
      <c r="F929" s="661" t="s">
        <v>4612</v>
      </c>
      <c r="G929" s="661" t="s">
        <v>4786</v>
      </c>
      <c r="H929" s="661" t="s">
        <v>588</v>
      </c>
      <c r="I929" s="661" t="s">
        <v>4985</v>
      </c>
      <c r="J929" s="661" t="s">
        <v>2991</v>
      </c>
      <c r="K929" s="661" t="s">
        <v>4986</v>
      </c>
      <c r="L929" s="662">
        <v>23.46</v>
      </c>
      <c r="M929" s="662">
        <v>445.74</v>
      </c>
      <c r="N929" s="661">
        <v>19</v>
      </c>
      <c r="O929" s="742">
        <v>8</v>
      </c>
      <c r="P929" s="662">
        <v>187.68000000000004</v>
      </c>
      <c r="Q929" s="677">
        <v>0.42105263157894746</v>
      </c>
      <c r="R929" s="661">
        <v>8</v>
      </c>
      <c r="S929" s="677">
        <v>0.42105263157894735</v>
      </c>
      <c r="T929" s="742">
        <v>4.5</v>
      </c>
      <c r="U929" s="700">
        <v>0.5625</v>
      </c>
    </row>
    <row r="930" spans="1:21" ht="14.4" customHeight="1" x14ac:dyDescent="0.3">
      <c r="A930" s="660">
        <v>32</v>
      </c>
      <c r="B930" s="661" t="s">
        <v>587</v>
      </c>
      <c r="C930" s="661">
        <v>89301322</v>
      </c>
      <c r="D930" s="740" t="s">
        <v>6847</v>
      </c>
      <c r="E930" s="741" t="s">
        <v>4624</v>
      </c>
      <c r="F930" s="661" t="s">
        <v>4612</v>
      </c>
      <c r="G930" s="661" t="s">
        <v>4786</v>
      </c>
      <c r="H930" s="661" t="s">
        <v>588</v>
      </c>
      <c r="I930" s="661" t="s">
        <v>2913</v>
      </c>
      <c r="J930" s="661" t="s">
        <v>2914</v>
      </c>
      <c r="K930" s="661" t="s">
        <v>4986</v>
      </c>
      <c r="L930" s="662">
        <v>23.46</v>
      </c>
      <c r="M930" s="662">
        <v>23.46</v>
      </c>
      <c r="N930" s="661">
        <v>1</v>
      </c>
      <c r="O930" s="742">
        <v>1</v>
      </c>
      <c r="P930" s="662">
        <v>23.46</v>
      </c>
      <c r="Q930" s="677">
        <v>1</v>
      </c>
      <c r="R930" s="661">
        <v>1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32</v>
      </c>
      <c r="B931" s="661" t="s">
        <v>587</v>
      </c>
      <c r="C931" s="661">
        <v>89301322</v>
      </c>
      <c r="D931" s="740" t="s">
        <v>6847</v>
      </c>
      <c r="E931" s="741" t="s">
        <v>4624</v>
      </c>
      <c r="F931" s="661" t="s">
        <v>4612</v>
      </c>
      <c r="G931" s="661" t="s">
        <v>4786</v>
      </c>
      <c r="H931" s="661" t="s">
        <v>588</v>
      </c>
      <c r="I931" s="661" t="s">
        <v>2979</v>
      </c>
      <c r="J931" s="661" t="s">
        <v>2980</v>
      </c>
      <c r="K931" s="661" t="s">
        <v>4787</v>
      </c>
      <c r="L931" s="662">
        <v>53.54</v>
      </c>
      <c r="M931" s="662">
        <v>1231.42</v>
      </c>
      <c r="N931" s="661">
        <v>23</v>
      </c>
      <c r="O931" s="742">
        <v>9.5</v>
      </c>
      <c r="P931" s="662">
        <v>749.56</v>
      </c>
      <c r="Q931" s="677">
        <v>0.60869565217391297</v>
      </c>
      <c r="R931" s="661">
        <v>14</v>
      </c>
      <c r="S931" s="677">
        <v>0.60869565217391308</v>
      </c>
      <c r="T931" s="742">
        <v>7</v>
      </c>
      <c r="U931" s="700">
        <v>0.73684210526315785</v>
      </c>
    </row>
    <row r="932" spans="1:21" ht="14.4" customHeight="1" x14ac:dyDescent="0.3">
      <c r="A932" s="660">
        <v>32</v>
      </c>
      <c r="B932" s="661" t="s">
        <v>587</v>
      </c>
      <c r="C932" s="661">
        <v>89301322</v>
      </c>
      <c r="D932" s="740" t="s">
        <v>6847</v>
      </c>
      <c r="E932" s="741" t="s">
        <v>4624</v>
      </c>
      <c r="F932" s="661" t="s">
        <v>4612</v>
      </c>
      <c r="G932" s="661" t="s">
        <v>5216</v>
      </c>
      <c r="H932" s="661" t="s">
        <v>588</v>
      </c>
      <c r="I932" s="661" t="s">
        <v>5217</v>
      </c>
      <c r="J932" s="661" t="s">
        <v>5218</v>
      </c>
      <c r="K932" s="661" t="s">
        <v>5219</v>
      </c>
      <c r="L932" s="662">
        <v>687.56</v>
      </c>
      <c r="M932" s="662">
        <v>4125.3599999999997</v>
      </c>
      <c r="N932" s="661">
        <v>6</v>
      </c>
      <c r="O932" s="742">
        <v>2</v>
      </c>
      <c r="P932" s="662">
        <v>2750.24</v>
      </c>
      <c r="Q932" s="677">
        <v>0.66666666666666663</v>
      </c>
      <c r="R932" s="661">
        <v>4</v>
      </c>
      <c r="S932" s="677">
        <v>0.66666666666666663</v>
      </c>
      <c r="T932" s="742">
        <v>1</v>
      </c>
      <c r="U932" s="700">
        <v>0.5</v>
      </c>
    </row>
    <row r="933" spans="1:21" ht="14.4" customHeight="1" x14ac:dyDescent="0.3">
      <c r="A933" s="660">
        <v>32</v>
      </c>
      <c r="B933" s="661" t="s">
        <v>587</v>
      </c>
      <c r="C933" s="661">
        <v>89301322</v>
      </c>
      <c r="D933" s="740" t="s">
        <v>6847</v>
      </c>
      <c r="E933" s="741" t="s">
        <v>4624</v>
      </c>
      <c r="F933" s="661" t="s">
        <v>4612</v>
      </c>
      <c r="G933" s="661" t="s">
        <v>5377</v>
      </c>
      <c r="H933" s="661" t="s">
        <v>588</v>
      </c>
      <c r="I933" s="661" t="s">
        <v>5378</v>
      </c>
      <c r="J933" s="661" t="s">
        <v>5379</v>
      </c>
      <c r="K933" s="661" t="s">
        <v>5380</v>
      </c>
      <c r="L933" s="662">
        <v>67.069999999999993</v>
      </c>
      <c r="M933" s="662">
        <v>67.069999999999993</v>
      </c>
      <c r="N933" s="661">
        <v>1</v>
      </c>
      <c r="O933" s="742">
        <v>0.5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32</v>
      </c>
      <c r="B934" s="661" t="s">
        <v>587</v>
      </c>
      <c r="C934" s="661">
        <v>89301322</v>
      </c>
      <c r="D934" s="740" t="s">
        <v>6847</v>
      </c>
      <c r="E934" s="741" t="s">
        <v>4624</v>
      </c>
      <c r="F934" s="661" t="s">
        <v>4612</v>
      </c>
      <c r="G934" s="661" t="s">
        <v>4905</v>
      </c>
      <c r="H934" s="661" t="s">
        <v>588</v>
      </c>
      <c r="I934" s="661" t="s">
        <v>896</v>
      </c>
      <c r="J934" s="661" t="s">
        <v>897</v>
      </c>
      <c r="K934" s="661" t="s">
        <v>5381</v>
      </c>
      <c r="L934" s="662">
        <v>83.03</v>
      </c>
      <c r="M934" s="662">
        <v>498.18</v>
      </c>
      <c r="N934" s="661">
        <v>6</v>
      </c>
      <c r="O934" s="742">
        <v>1.5</v>
      </c>
      <c r="P934" s="662">
        <v>498.18</v>
      </c>
      <c r="Q934" s="677">
        <v>1</v>
      </c>
      <c r="R934" s="661">
        <v>6</v>
      </c>
      <c r="S934" s="677">
        <v>1</v>
      </c>
      <c r="T934" s="742">
        <v>1.5</v>
      </c>
      <c r="U934" s="700">
        <v>1</v>
      </c>
    </row>
    <row r="935" spans="1:21" ht="14.4" customHeight="1" x14ac:dyDescent="0.3">
      <c r="A935" s="660">
        <v>32</v>
      </c>
      <c r="B935" s="661" t="s">
        <v>587</v>
      </c>
      <c r="C935" s="661">
        <v>89301322</v>
      </c>
      <c r="D935" s="740" t="s">
        <v>6847</v>
      </c>
      <c r="E935" s="741" t="s">
        <v>4624</v>
      </c>
      <c r="F935" s="661" t="s">
        <v>4612</v>
      </c>
      <c r="G935" s="661" t="s">
        <v>4905</v>
      </c>
      <c r="H935" s="661" t="s">
        <v>588</v>
      </c>
      <c r="I935" s="661" t="s">
        <v>896</v>
      </c>
      <c r="J935" s="661" t="s">
        <v>897</v>
      </c>
      <c r="K935" s="661" t="s">
        <v>5381</v>
      </c>
      <c r="L935" s="662">
        <v>49.34</v>
      </c>
      <c r="M935" s="662">
        <v>197.36</v>
      </c>
      <c r="N935" s="661">
        <v>4</v>
      </c>
      <c r="O935" s="742">
        <v>1</v>
      </c>
      <c r="P935" s="662">
        <v>197.36</v>
      </c>
      <c r="Q935" s="677">
        <v>1</v>
      </c>
      <c r="R935" s="661">
        <v>4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32</v>
      </c>
      <c r="B936" s="661" t="s">
        <v>587</v>
      </c>
      <c r="C936" s="661">
        <v>89301322</v>
      </c>
      <c r="D936" s="740" t="s">
        <v>6847</v>
      </c>
      <c r="E936" s="741" t="s">
        <v>4624</v>
      </c>
      <c r="F936" s="661" t="s">
        <v>4612</v>
      </c>
      <c r="G936" s="661" t="s">
        <v>4790</v>
      </c>
      <c r="H936" s="661" t="s">
        <v>588</v>
      </c>
      <c r="I936" s="661" t="s">
        <v>3427</v>
      </c>
      <c r="J936" s="661" t="s">
        <v>789</v>
      </c>
      <c r="K936" s="661" t="s">
        <v>5382</v>
      </c>
      <c r="L936" s="662">
        <v>89.66</v>
      </c>
      <c r="M936" s="662">
        <v>89.66</v>
      </c>
      <c r="N936" s="661">
        <v>1</v>
      </c>
      <c r="O936" s="742">
        <v>1</v>
      </c>
      <c r="P936" s="662">
        <v>89.66</v>
      </c>
      <c r="Q936" s="677">
        <v>1</v>
      </c>
      <c r="R936" s="661">
        <v>1</v>
      </c>
      <c r="S936" s="677">
        <v>1</v>
      </c>
      <c r="T936" s="742">
        <v>1</v>
      </c>
      <c r="U936" s="700">
        <v>1</v>
      </c>
    </row>
    <row r="937" spans="1:21" ht="14.4" customHeight="1" x14ac:dyDescent="0.3">
      <c r="A937" s="660">
        <v>32</v>
      </c>
      <c r="B937" s="661" t="s">
        <v>587</v>
      </c>
      <c r="C937" s="661">
        <v>89301322</v>
      </c>
      <c r="D937" s="740" t="s">
        <v>6847</v>
      </c>
      <c r="E937" s="741" t="s">
        <v>4624</v>
      </c>
      <c r="F937" s="661" t="s">
        <v>4612</v>
      </c>
      <c r="G937" s="661" t="s">
        <v>5383</v>
      </c>
      <c r="H937" s="661" t="s">
        <v>588</v>
      </c>
      <c r="I937" s="661" t="s">
        <v>5384</v>
      </c>
      <c r="J937" s="661" t="s">
        <v>3398</v>
      </c>
      <c r="K937" s="661" t="s">
        <v>4657</v>
      </c>
      <c r="L937" s="662">
        <v>98.31</v>
      </c>
      <c r="M937" s="662">
        <v>98.31</v>
      </c>
      <c r="N937" s="661">
        <v>1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32</v>
      </c>
      <c r="B938" s="661" t="s">
        <v>587</v>
      </c>
      <c r="C938" s="661">
        <v>89301322</v>
      </c>
      <c r="D938" s="740" t="s">
        <v>6847</v>
      </c>
      <c r="E938" s="741" t="s">
        <v>4624</v>
      </c>
      <c r="F938" s="661" t="s">
        <v>4612</v>
      </c>
      <c r="G938" s="661" t="s">
        <v>4910</v>
      </c>
      <c r="H938" s="661" t="s">
        <v>588</v>
      </c>
      <c r="I938" s="661" t="s">
        <v>5385</v>
      </c>
      <c r="J938" s="661" t="s">
        <v>5386</v>
      </c>
      <c r="K938" s="661" t="s">
        <v>1835</v>
      </c>
      <c r="L938" s="662">
        <v>196.46</v>
      </c>
      <c r="M938" s="662">
        <v>589.38</v>
      </c>
      <c r="N938" s="661">
        <v>3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32</v>
      </c>
      <c r="B939" s="661" t="s">
        <v>587</v>
      </c>
      <c r="C939" s="661">
        <v>89301322</v>
      </c>
      <c r="D939" s="740" t="s">
        <v>6847</v>
      </c>
      <c r="E939" s="741" t="s">
        <v>4624</v>
      </c>
      <c r="F939" s="661" t="s">
        <v>4612</v>
      </c>
      <c r="G939" s="661" t="s">
        <v>4910</v>
      </c>
      <c r="H939" s="661" t="s">
        <v>588</v>
      </c>
      <c r="I939" s="661" t="s">
        <v>5387</v>
      </c>
      <c r="J939" s="661" t="s">
        <v>5388</v>
      </c>
      <c r="K939" s="661" t="s">
        <v>2612</v>
      </c>
      <c r="L939" s="662">
        <v>0</v>
      </c>
      <c r="M939" s="662">
        <v>0</v>
      </c>
      <c r="N939" s="661">
        <v>1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32</v>
      </c>
      <c r="B940" s="661" t="s">
        <v>587</v>
      </c>
      <c r="C940" s="661">
        <v>89301322</v>
      </c>
      <c r="D940" s="740" t="s">
        <v>6847</v>
      </c>
      <c r="E940" s="741" t="s">
        <v>4624</v>
      </c>
      <c r="F940" s="661" t="s">
        <v>4612</v>
      </c>
      <c r="G940" s="661" t="s">
        <v>4946</v>
      </c>
      <c r="H940" s="661" t="s">
        <v>588</v>
      </c>
      <c r="I940" s="661" t="s">
        <v>5389</v>
      </c>
      <c r="J940" s="661" t="s">
        <v>1645</v>
      </c>
      <c r="K940" s="661" t="s">
        <v>5390</v>
      </c>
      <c r="L940" s="662">
        <v>144.1</v>
      </c>
      <c r="M940" s="662">
        <v>144.1</v>
      </c>
      <c r="N940" s="661">
        <v>1</v>
      </c>
      <c r="O940" s="742">
        <v>1</v>
      </c>
      <c r="P940" s="662">
        <v>144.1</v>
      </c>
      <c r="Q940" s="677">
        <v>1</v>
      </c>
      <c r="R940" s="661">
        <v>1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32</v>
      </c>
      <c r="B941" s="661" t="s">
        <v>587</v>
      </c>
      <c r="C941" s="661">
        <v>89301322</v>
      </c>
      <c r="D941" s="740" t="s">
        <v>6847</v>
      </c>
      <c r="E941" s="741" t="s">
        <v>4624</v>
      </c>
      <c r="F941" s="661" t="s">
        <v>4612</v>
      </c>
      <c r="G941" s="661" t="s">
        <v>5391</v>
      </c>
      <c r="H941" s="661" t="s">
        <v>588</v>
      </c>
      <c r="I941" s="661" t="s">
        <v>5392</v>
      </c>
      <c r="J941" s="661" t="s">
        <v>1450</v>
      </c>
      <c r="K941" s="661" t="s">
        <v>5393</v>
      </c>
      <c r="L941" s="662">
        <v>39.39</v>
      </c>
      <c r="M941" s="662">
        <v>39.39</v>
      </c>
      <c r="N941" s="661">
        <v>1</v>
      </c>
      <c r="O941" s="742">
        <v>0.5</v>
      </c>
      <c r="P941" s="662">
        <v>39.39</v>
      </c>
      <c r="Q941" s="677">
        <v>1</v>
      </c>
      <c r="R941" s="661">
        <v>1</v>
      </c>
      <c r="S941" s="677">
        <v>1</v>
      </c>
      <c r="T941" s="742">
        <v>0.5</v>
      </c>
      <c r="U941" s="700">
        <v>1</v>
      </c>
    </row>
    <row r="942" spans="1:21" ht="14.4" customHeight="1" x14ac:dyDescent="0.3">
      <c r="A942" s="660">
        <v>32</v>
      </c>
      <c r="B942" s="661" t="s">
        <v>587</v>
      </c>
      <c r="C942" s="661">
        <v>89301322</v>
      </c>
      <c r="D942" s="740" t="s">
        <v>6847</v>
      </c>
      <c r="E942" s="741" t="s">
        <v>4624</v>
      </c>
      <c r="F942" s="661" t="s">
        <v>4612</v>
      </c>
      <c r="G942" s="661" t="s">
        <v>5391</v>
      </c>
      <c r="H942" s="661" t="s">
        <v>588</v>
      </c>
      <c r="I942" s="661" t="s">
        <v>1449</v>
      </c>
      <c r="J942" s="661" t="s">
        <v>1450</v>
      </c>
      <c r="K942" s="661" t="s">
        <v>1451</v>
      </c>
      <c r="L942" s="662">
        <v>78.78</v>
      </c>
      <c r="M942" s="662">
        <v>236.34</v>
      </c>
      <c r="N942" s="661">
        <v>3</v>
      </c>
      <c r="O942" s="742">
        <v>2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32</v>
      </c>
      <c r="B943" s="661" t="s">
        <v>587</v>
      </c>
      <c r="C943" s="661">
        <v>89301322</v>
      </c>
      <c r="D943" s="740" t="s">
        <v>6847</v>
      </c>
      <c r="E943" s="741" t="s">
        <v>4624</v>
      </c>
      <c r="F943" s="661" t="s">
        <v>4612</v>
      </c>
      <c r="G943" s="661" t="s">
        <v>5394</v>
      </c>
      <c r="H943" s="661" t="s">
        <v>588</v>
      </c>
      <c r="I943" s="661" t="s">
        <v>3342</v>
      </c>
      <c r="J943" s="661" t="s">
        <v>3343</v>
      </c>
      <c r="K943" s="661" t="s">
        <v>3344</v>
      </c>
      <c r="L943" s="662">
        <v>157.01</v>
      </c>
      <c r="M943" s="662">
        <v>314.02</v>
      </c>
      <c r="N943" s="661">
        <v>2</v>
      </c>
      <c r="O943" s="742">
        <v>1</v>
      </c>
      <c r="P943" s="662">
        <v>157.01</v>
      </c>
      <c r="Q943" s="677">
        <v>0.5</v>
      </c>
      <c r="R943" s="661">
        <v>1</v>
      </c>
      <c r="S943" s="677">
        <v>0.5</v>
      </c>
      <c r="T943" s="742">
        <v>0.5</v>
      </c>
      <c r="U943" s="700">
        <v>0.5</v>
      </c>
    </row>
    <row r="944" spans="1:21" ht="14.4" customHeight="1" x14ac:dyDescent="0.3">
      <c r="A944" s="660">
        <v>32</v>
      </c>
      <c r="B944" s="661" t="s">
        <v>587</v>
      </c>
      <c r="C944" s="661">
        <v>89301322</v>
      </c>
      <c r="D944" s="740" t="s">
        <v>6847</v>
      </c>
      <c r="E944" s="741" t="s">
        <v>4624</v>
      </c>
      <c r="F944" s="661" t="s">
        <v>4612</v>
      </c>
      <c r="G944" s="661" t="s">
        <v>5394</v>
      </c>
      <c r="H944" s="661" t="s">
        <v>588</v>
      </c>
      <c r="I944" s="661" t="s">
        <v>5395</v>
      </c>
      <c r="J944" s="661" t="s">
        <v>3343</v>
      </c>
      <c r="K944" s="661" t="s">
        <v>5396</v>
      </c>
      <c r="L944" s="662">
        <v>0</v>
      </c>
      <c r="M944" s="662">
        <v>0</v>
      </c>
      <c r="N944" s="661">
        <v>1</v>
      </c>
      <c r="O944" s="742">
        <v>1</v>
      </c>
      <c r="P944" s="662">
        <v>0</v>
      </c>
      <c r="Q944" s="677"/>
      <c r="R944" s="661">
        <v>1</v>
      </c>
      <c r="S944" s="677">
        <v>1</v>
      </c>
      <c r="T944" s="742">
        <v>1</v>
      </c>
      <c r="U944" s="700">
        <v>1</v>
      </c>
    </row>
    <row r="945" spans="1:21" ht="14.4" customHeight="1" x14ac:dyDescent="0.3">
      <c r="A945" s="660">
        <v>32</v>
      </c>
      <c r="B945" s="661" t="s">
        <v>587</v>
      </c>
      <c r="C945" s="661">
        <v>89301322</v>
      </c>
      <c r="D945" s="740" t="s">
        <v>6847</v>
      </c>
      <c r="E945" s="741" t="s">
        <v>4624</v>
      </c>
      <c r="F945" s="661" t="s">
        <v>4612</v>
      </c>
      <c r="G945" s="661" t="s">
        <v>4793</v>
      </c>
      <c r="H945" s="661" t="s">
        <v>588</v>
      </c>
      <c r="I945" s="661" t="s">
        <v>843</v>
      </c>
      <c r="J945" s="661" t="s">
        <v>844</v>
      </c>
      <c r="K945" s="661" t="s">
        <v>845</v>
      </c>
      <c r="L945" s="662">
        <v>82.67</v>
      </c>
      <c r="M945" s="662">
        <v>496.02</v>
      </c>
      <c r="N945" s="661">
        <v>6</v>
      </c>
      <c r="O945" s="742">
        <v>2.5</v>
      </c>
      <c r="P945" s="662">
        <v>165.34</v>
      </c>
      <c r="Q945" s="677">
        <v>0.33333333333333337</v>
      </c>
      <c r="R945" s="661">
        <v>2</v>
      </c>
      <c r="S945" s="677">
        <v>0.33333333333333331</v>
      </c>
      <c r="T945" s="742">
        <v>1</v>
      </c>
      <c r="U945" s="700">
        <v>0.4</v>
      </c>
    </row>
    <row r="946" spans="1:21" ht="14.4" customHeight="1" x14ac:dyDescent="0.3">
      <c r="A946" s="660">
        <v>32</v>
      </c>
      <c r="B946" s="661" t="s">
        <v>587</v>
      </c>
      <c r="C946" s="661">
        <v>89301322</v>
      </c>
      <c r="D946" s="740" t="s">
        <v>6847</v>
      </c>
      <c r="E946" s="741" t="s">
        <v>4624</v>
      </c>
      <c r="F946" s="661" t="s">
        <v>4612</v>
      </c>
      <c r="G946" s="661" t="s">
        <v>4913</v>
      </c>
      <c r="H946" s="661" t="s">
        <v>2441</v>
      </c>
      <c r="I946" s="661" t="s">
        <v>2768</v>
      </c>
      <c r="J946" s="661" t="s">
        <v>2769</v>
      </c>
      <c r="K946" s="661" t="s">
        <v>4484</v>
      </c>
      <c r="L946" s="662">
        <v>1492.11</v>
      </c>
      <c r="M946" s="662">
        <v>67144.950000000012</v>
      </c>
      <c r="N946" s="661">
        <v>45</v>
      </c>
      <c r="O946" s="742">
        <v>16.5</v>
      </c>
      <c r="P946" s="662">
        <v>59684.400000000016</v>
      </c>
      <c r="Q946" s="677">
        <v>0.88888888888888895</v>
      </c>
      <c r="R946" s="661">
        <v>40</v>
      </c>
      <c r="S946" s="677">
        <v>0.88888888888888884</v>
      </c>
      <c r="T946" s="742">
        <v>15</v>
      </c>
      <c r="U946" s="700">
        <v>0.90909090909090906</v>
      </c>
    </row>
    <row r="947" spans="1:21" ht="14.4" customHeight="1" x14ac:dyDescent="0.3">
      <c r="A947" s="660">
        <v>32</v>
      </c>
      <c r="B947" s="661" t="s">
        <v>587</v>
      </c>
      <c r="C947" s="661">
        <v>89301322</v>
      </c>
      <c r="D947" s="740" t="s">
        <v>6847</v>
      </c>
      <c r="E947" s="741" t="s">
        <v>4624</v>
      </c>
      <c r="F947" s="661" t="s">
        <v>4612</v>
      </c>
      <c r="G947" s="661" t="s">
        <v>4794</v>
      </c>
      <c r="H947" s="661" t="s">
        <v>588</v>
      </c>
      <c r="I947" s="661" t="s">
        <v>1823</v>
      </c>
      <c r="J947" s="661" t="s">
        <v>1824</v>
      </c>
      <c r="K947" s="661" t="s">
        <v>4795</v>
      </c>
      <c r="L947" s="662">
        <v>34140.99</v>
      </c>
      <c r="M947" s="662">
        <v>68281.98</v>
      </c>
      <c r="N947" s="661">
        <v>2</v>
      </c>
      <c r="O947" s="742">
        <v>1.5</v>
      </c>
      <c r="P947" s="662">
        <v>68281.98</v>
      </c>
      <c r="Q947" s="677">
        <v>1</v>
      </c>
      <c r="R947" s="661">
        <v>2</v>
      </c>
      <c r="S947" s="677">
        <v>1</v>
      </c>
      <c r="T947" s="742">
        <v>1.5</v>
      </c>
      <c r="U947" s="700">
        <v>1</v>
      </c>
    </row>
    <row r="948" spans="1:21" ht="14.4" customHeight="1" x14ac:dyDescent="0.3">
      <c r="A948" s="660">
        <v>32</v>
      </c>
      <c r="B948" s="661" t="s">
        <v>587</v>
      </c>
      <c r="C948" s="661">
        <v>89301322</v>
      </c>
      <c r="D948" s="740" t="s">
        <v>6847</v>
      </c>
      <c r="E948" s="741" t="s">
        <v>4624</v>
      </c>
      <c r="F948" s="661" t="s">
        <v>4612</v>
      </c>
      <c r="G948" s="661" t="s">
        <v>4796</v>
      </c>
      <c r="H948" s="661" t="s">
        <v>588</v>
      </c>
      <c r="I948" s="661" t="s">
        <v>3437</v>
      </c>
      <c r="J948" s="661" t="s">
        <v>5397</v>
      </c>
      <c r="K948" s="661" t="s">
        <v>5398</v>
      </c>
      <c r="L948" s="662">
        <v>0</v>
      </c>
      <c r="M948" s="662">
        <v>0</v>
      </c>
      <c r="N948" s="661">
        <v>2</v>
      </c>
      <c r="O948" s="742">
        <v>0.5</v>
      </c>
      <c r="P948" s="662">
        <v>0</v>
      </c>
      <c r="Q948" s="677"/>
      <c r="R948" s="661">
        <v>2</v>
      </c>
      <c r="S948" s="677">
        <v>1</v>
      </c>
      <c r="T948" s="742">
        <v>0.5</v>
      </c>
      <c r="U948" s="700">
        <v>1</v>
      </c>
    </row>
    <row r="949" spans="1:21" ht="14.4" customHeight="1" x14ac:dyDescent="0.3">
      <c r="A949" s="660">
        <v>32</v>
      </c>
      <c r="B949" s="661" t="s">
        <v>587</v>
      </c>
      <c r="C949" s="661">
        <v>89301322</v>
      </c>
      <c r="D949" s="740" t="s">
        <v>6847</v>
      </c>
      <c r="E949" s="741" t="s">
        <v>4624</v>
      </c>
      <c r="F949" s="661" t="s">
        <v>4612</v>
      </c>
      <c r="G949" s="661" t="s">
        <v>5088</v>
      </c>
      <c r="H949" s="661" t="s">
        <v>2441</v>
      </c>
      <c r="I949" s="661" t="s">
        <v>3140</v>
      </c>
      <c r="J949" s="661" t="s">
        <v>3137</v>
      </c>
      <c r="K949" s="661" t="s">
        <v>4482</v>
      </c>
      <c r="L949" s="662">
        <v>14478.77</v>
      </c>
      <c r="M949" s="662">
        <v>86872.62</v>
      </c>
      <c r="N949" s="661">
        <v>6</v>
      </c>
      <c r="O949" s="742">
        <v>4</v>
      </c>
      <c r="P949" s="662">
        <v>57915.08</v>
      </c>
      <c r="Q949" s="677">
        <v>0.66666666666666674</v>
      </c>
      <c r="R949" s="661">
        <v>4</v>
      </c>
      <c r="S949" s="677">
        <v>0.66666666666666663</v>
      </c>
      <c r="T949" s="742">
        <v>2</v>
      </c>
      <c r="U949" s="700">
        <v>0.5</v>
      </c>
    </row>
    <row r="950" spans="1:21" ht="14.4" customHeight="1" x14ac:dyDescent="0.3">
      <c r="A950" s="660">
        <v>32</v>
      </c>
      <c r="B950" s="661" t="s">
        <v>587</v>
      </c>
      <c r="C950" s="661">
        <v>89301322</v>
      </c>
      <c r="D950" s="740" t="s">
        <v>6847</v>
      </c>
      <c r="E950" s="741" t="s">
        <v>4624</v>
      </c>
      <c r="F950" s="661" t="s">
        <v>4612</v>
      </c>
      <c r="G950" s="661" t="s">
        <v>4797</v>
      </c>
      <c r="H950" s="661" t="s">
        <v>2441</v>
      </c>
      <c r="I950" s="661" t="s">
        <v>2661</v>
      </c>
      <c r="J950" s="661" t="s">
        <v>4398</v>
      </c>
      <c r="K950" s="661" t="s">
        <v>4399</v>
      </c>
      <c r="L950" s="662">
        <v>126.09</v>
      </c>
      <c r="M950" s="662">
        <v>126.09</v>
      </c>
      <c r="N950" s="661">
        <v>1</v>
      </c>
      <c r="O950" s="742">
        <v>1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32</v>
      </c>
      <c r="B951" s="661" t="s">
        <v>587</v>
      </c>
      <c r="C951" s="661">
        <v>89301322</v>
      </c>
      <c r="D951" s="740" t="s">
        <v>6847</v>
      </c>
      <c r="E951" s="741" t="s">
        <v>4624</v>
      </c>
      <c r="F951" s="661" t="s">
        <v>4612</v>
      </c>
      <c r="G951" s="661" t="s">
        <v>4797</v>
      </c>
      <c r="H951" s="661" t="s">
        <v>2441</v>
      </c>
      <c r="I951" s="661" t="s">
        <v>5026</v>
      </c>
      <c r="J951" s="661" t="s">
        <v>5027</v>
      </c>
      <c r="K951" s="661" t="s">
        <v>3405</v>
      </c>
      <c r="L951" s="662">
        <v>193.14</v>
      </c>
      <c r="M951" s="662">
        <v>579.41999999999996</v>
      </c>
      <c r="N951" s="661">
        <v>3</v>
      </c>
      <c r="O951" s="742">
        <v>1.5</v>
      </c>
      <c r="P951" s="662">
        <v>579.41999999999996</v>
      </c>
      <c r="Q951" s="677">
        <v>1</v>
      </c>
      <c r="R951" s="661">
        <v>3</v>
      </c>
      <c r="S951" s="677">
        <v>1</v>
      </c>
      <c r="T951" s="742">
        <v>1.5</v>
      </c>
      <c r="U951" s="700">
        <v>1</v>
      </c>
    </row>
    <row r="952" spans="1:21" ht="14.4" customHeight="1" x14ac:dyDescent="0.3">
      <c r="A952" s="660">
        <v>32</v>
      </c>
      <c r="B952" s="661" t="s">
        <v>587</v>
      </c>
      <c r="C952" s="661">
        <v>89301322</v>
      </c>
      <c r="D952" s="740" t="s">
        <v>6847</v>
      </c>
      <c r="E952" s="741" t="s">
        <v>4624</v>
      </c>
      <c r="F952" s="661" t="s">
        <v>4612</v>
      </c>
      <c r="G952" s="661" t="s">
        <v>4914</v>
      </c>
      <c r="H952" s="661" t="s">
        <v>588</v>
      </c>
      <c r="I952" s="661" t="s">
        <v>5117</v>
      </c>
      <c r="J952" s="661" t="s">
        <v>2207</v>
      </c>
      <c r="K952" s="661" t="s">
        <v>1142</v>
      </c>
      <c r="L952" s="662">
        <v>0</v>
      </c>
      <c r="M952" s="662">
        <v>0</v>
      </c>
      <c r="N952" s="661">
        <v>1</v>
      </c>
      <c r="O952" s="742">
        <v>0.5</v>
      </c>
      <c r="P952" s="662">
        <v>0</v>
      </c>
      <c r="Q952" s="677"/>
      <c r="R952" s="661">
        <v>1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32</v>
      </c>
      <c r="B953" s="661" t="s">
        <v>587</v>
      </c>
      <c r="C953" s="661">
        <v>89301322</v>
      </c>
      <c r="D953" s="740" t="s">
        <v>6847</v>
      </c>
      <c r="E953" s="741" t="s">
        <v>4624</v>
      </c>
      <c r="F953" s="661" t="s">
        <v>4612</v>
      </c>
      <c r="G953" s="661" t="s">
        <v>4914</v>
      </c>
      <c r="H953" s="661" t="s">
        <v>588</v>
      </c>
      <c r="I953" s="661" t="s">
        <v>5399</v>
      </c>
      <c r="J953" s="661" t="s">
        <v>5400</v>
      </c>
      <c r="K953" s="661" t="s">
        <v>1139</v>
      </c>
      <c r="L953" s="662">
        <v>0</v>
      </c>
      <c r="M953" s="662">
        <v>0</v>
      </c>
      <c r="N953" s="661">
        <v>1</v>
      </c>
      <c r="O953" s="742">
        <v>1</v>
      </c>
      <c r="P953" s="662"/>
      <c r="Q953" s="677"/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32</v>
      </c>
      <c r="B954" s="661" t="s">
        <v>587</v>
      </c>
      <c r="C954" s="661">
        <v>89301322</v>
      </c>
      <c r="D954" s="740" t="s">
        <v>6847</v>
      </c>
      <c r="E954" s="741" t="s">
        <v>4624</v>
      </c>
      <c r="F954" s="661" t="s">
        <v>4612</v>
      </c>
      <c r="G954" s="661" t="s">
        <v>4914</v>
      </c>
      <c r="H954" s="661" t="s">
        <v>588</v>
      </c>
      <c r="I954" s="661" t="s">
        <v>5401</v>
      </c>
      <c r="J954" s="661" t="s">
        <v>5400</v>
      </c>
      <c r="K954" s="661" t="s">
        <v>1142</v>
      </c>
      <c r="L954" s="662">
        <v>0</v>
      </c>
      <c r="M954" s="662">
        <v>0</v>
      </c>
      <c r="N954" s="661">
        <v>1</v>
      </c>
      <c r="O954" s="742">
        <v>0.5</v>
      </c>
      <c r="P954" s="662">
        <v>0</v>
      </c>
      <c r="Q954" s="677"/>
      <c r="R954" s="661">
        <v>1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32</v>
      </c>
      <c r="B955" s="661" t="s">
        <v>587</v>
      </c>
      <c r="C955" s="661">
        <v>89301322</v>
      </c>
      <c r="D955" s="740" t="s">
        <v>6847</v>
      </c>
      <c r="E955" s="741" t="s">
        <v>4624</v>
      </c>
      <c r="F955" s="661" t="s">
        <v>4612</v>
      </c>
      <c r="G955" s="661" t="s">
        <v>4914</v>
      </c>
      <c r="H955" s="661" t="s">
        <v>588</v>
      </c>
      <c r="I955" s="661" t="s">
        <v>5402</v>
      </c>
      <c r="J955" s="661" t="s">
        <v>5403</v>
      </c>
      <c r="K955" s="661" t="s">
        <v>1142</v>
      </c>
      <c r="L955" s="662">
        <v>0</v>
      </c>
      <c r="M955" s="662">
        <v>0</v>
      </c>
      <c r="N955" s="661">
        <v>1</v>
      </c>
      <c r="O955" s="742">
        <v>1</v>
      </c>
      <c r="P955" s="662">
        <v>0</v>
      </c>
      <c r="Q955" s="677"/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32</v>
      </c>
      <c r="B956" s="661" t="s">
        <v>587</v>
      </c>
      <c r="C956" s="661">
        <v>89301322</v>
      </c>
      <c r="D956" s="740" t="s">
        <v>6847</v>
      </c>
      <c r="E956" s="741" t="s">
        <v>4624</v>
      </c>
      <c r="F956" s="661" t="s">
        <v>4612</v>
      </c>
      <c r="G956" s="661" t="s">
        <v>4914</v>
      </c>
      <c r="H956" s="661" t="s">
        <v>588</v>
      </c>
      <c r="I956" s="661" t="s">
        <v>5404</v>
      </c>
      <c r="J956" s="661" t="s">
        <v>2207</v>
      </c>
      <c r="K956" s="661" t="s">
        <v>1869</v>
      </c>
      <c r="L956" s="662">
        <v>0</v>
      </c>
      <c r="M956" s="662">
        <v>0</v>
      </c>
      <c r="N956" s="661">
        <v>1</v>
      </c>
      <c r="O956" s="742">
        <v>1</v>
      </c>
      <c r="P956" s="662">
        <v>0</v>
      </c>
      <c r="Q956" s="677"/>
      <c r="R956" s="661">
        <v>1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32</v>
      </c>
      <c r="B957" s="661" t="s">
        <v>587</v>
      </c>
      <c r="C957" s="661">
        <v>89301322</v>
      </c>
      <c r="D957" s="740" t="s">
        <v>6847</v>
      </c>
      <c r="E957" s="741" t="s">
        <v>4624</v>
      </c>
      <c r="F957" s="661" t="s">
        <v>4612</v>
      </c>
      <c r="G957" s="661" t="s">
        <v>5405</v>
      </c>
      <c r="H957" s="661" t="s">
        <v>588</v>
      </c>
      <c r="I957" s="661" t="s">
        <v>3301</v>
      </c>
      <c r="J957" s="661" t="s">
        <v>3302</v>
      </c>
      <c r="K957" s="661" t="s">
        <v>3303</v>
      </c>
      <c r="L957" s="662">
        <v>0</v>
      </c>
      <c r="M957" s="662">
        <v>0</v>
      </c>
      <c r="N957" s="661">
        <v>25</v>
      </c>
      <c r="O957" s="742">
        <v>11</v>
      </c>
      <c r="P957" s="662">
        <v>0</v>
      </c>
      <c r="Q957" s="677"/>
      <c r="R957" s="661">
        <v>13</v>
      </c>
      <c r="S957" s="677">
        <v>0.52</v>
      </c>
      <c r="T957" s="742">
        <v>9</v>
      </c>
      <c r="U957" s="700">
        <v>0.81818181818181823</v>
      </c>
    </row>
    <row r="958" spans="1:21" ht="14.4" customHeight="1" x14ac:dyDescent="0.3">
      <c r="A958" s="660">
        <v>32</v>
      </c>
      <c r="B958" s="661" t="s">
        <v>587</v>
      </c>
      <c r="C958" s="661">
        <v>89301322</v>
      </c>
      <c r="D958" s="740" t="s">
        <v>6847</v>
      </c>
      <c r="E958" s="741" t="s">
        <v>4624</v>
      </c>
      <c r="F958" s="661" t="s">
        <v>4612</v>
      </c>
      <c r="G958" s="661" t="s">
        <v>5406</v>
      </c>
      <c r="H958" s="661" t="s">
        <v>588</v>
      </c>
      <c r="I958" s="661" t="s">
        <v>5407</v>
      </c>
      <c r="J958" s="661" t="s">
        <v>5408</v>
      </c>
      <c r="K958" s="661" t="s">
        <v>5409</v>
      </c>
      <c r="L958" s="662">
        <v>238.94</v>
      </c>
      <c r="M958" s="662">
        <v>716.81999999999994</v>
      </c>
      <c r="N958" s="661">
        <v>3</v>
      </c>
      <c r="O958" s="742">
        <v>1.5</v>
      </c>
      <c r="P958" s="662">
        <v>716.81999999999994</v>
      </c>
      <c r="Q958" s="677">
        <v>1</v>
      </c>
      <c r="R958" s="661">
        <v>3</v>
      </c>
      <c r="S958" s="677">
        <v>1</v>
      </c>
      <c r="T958" s="742">
        <v>1.5</v>
      </c>
      <c r="U958" s="700">
        <v>1</v>
      </c>
    </row>
    <row r="959" spans="1:21" ht="14.4" customHeight="1" x14ac:dyDescent="0.3">
      <c r="A959" s="660">
        <v>32</v>
      </c>
      <c r="B959" s="661" t="s">
        <v>587</v>
      </c>
      <c r="C959" s="661">
        <v>89301322</v>
      </c>
      <c r="D959" s="740" t="s">
        <v>6847</v>
      </c>
      <c r="E959" s="741" t="s">
        <v>4624</v>
      </c>
      <c r="F959" s="661" t="s">
        <v>4612</v>
      </c>
      <c r="G959" s="661" t="s">
        <v>5410</v>
      </c>
      <c r="H959" s="661" t="s">
        <v>588</v>
      </c>
      <c r="I959" s="661" t="s">
        <v>3304</v>
      </c>
      <c r="J959" s="661" t="s">
        <v>3305</v>
      </c>
      <c r="K959" s="661" t="s">
        <v>3306</v>
      </c>
      <c r="L959" s="662">
        <v>0</v>
      </c>
      <c r="M959" s="662">
        <v>0</v>
      </c>
      <c r="N959" s="661">
        <v>3</v>
      </c>
      <c r="O959" s="742">
        <v>1</v>
      </c>
      <c r="P959" s="662"/>
      <c r="Q959" s="677"/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32</v>
      </c>
      <c r="B960" s="661" t="s">
        <v>587</v>
      </c>
      <c r="C960" s="661">
        <v>89301322</v>
      </c>
      <c r="D960" s="740" t="s">
        <v>6847</v>
      </c>
      <c r="E960" s="741" t="s">
        <v>4625</v>
      </c>
      <c r="F960" s="661" t="s">
        <v>4612</v>
      </c>
      <c r="G960" s="661" t="s">
        <v>4654</v>
      </c>
      <c r="H960" s="661" t="s">
        <v>588</v>
      </c>
      <c r="I960" s="661" t="s">
        <v>1711</v>
      </c>
      <c r="J960" s="661" t="s">
        <v>1712</v>
      </c>
      <c r="K960" s="661" t="s">
        <v>1685</v>
      </c>
      <c r="L960" s="662">
        <v>275.23</v>
      </c>
      <c r="M960" s="662">
        <v>550.46</v>
      </c>
      <c r="N960" s="661">
        <v>2</v>
      </c>
      <c r="O960" s="742">
        <v>1.5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32</v>
      </c>
      <c r="B961" s="661" t="s">
        <v>587</v>
      </c>
      <c r="C961" s="661">
        <v>89301322</v>
      </c>
      <c r="D961" s="740" t="s">
        <v>6847</v>
      </c>
      <c r="E961" s="741" t="s">
        <v>4625</v>
      </c>
      <c r="F961" s="661" t="s">
        <v>4612</v>
      </c>
      <c r="G961" s="661" t="s">
        <v>4654</v>
      </c>
      <c r="H961" s="661" t="s">
        <v>588</v>
      </c>
      <c r="I961" s="661" t="s">
        <v>1805</v>
      </c>
      <c r="J961" s="661" t="s">
        <v>1806</v>
      </c>
      <c r="K961" s="661" t="s">
        <v>4712</v>
      </c>
      <c r="L961" s="662">
        <v>1354.54</v>
      </c>
      <c r="M961" s="662">
        <v>31154.420000000006</v>
      </c>
      <c r="N961" s="661">
        <v>23</v>
      </c>
      <c r="O961" s="742">
        <v>15.5</v>
      </c>
      <c r="P961" s="662">
        <v>23027.180000000004</v>
      </c>
      <c r="Q961" s="677">
        <v>0.73913043478260865</v>
      </c>
      <c r="R961" s="661">
        <v>17</v>
      </c>
      <c r="S961" s="677">
        <v>0.73913043478260865</v>
      </c>
      <c r="T961" s="742">
        <v>12</v>
      </c>
      <c r="U961" s="700">
        <v>0.77419354838709675</v>
      </c>
    </row>
    <row r="962" spans="1:21" ht="14.4" customHeight="1" x14ac:dyDescent="0.3">
      <c r="A962" s="660">
        <v>32</v>
      </c>
      <c r="B962" s="661" t="s">
        <v>587</v>
      </c>
      <c r="C962" s="661">
        <v>89301322</v>
      </c>
      <c r="D962" s="740" t="s">
        <v>6847</v>
      </c>
      <c r="E962" s="741" t="s">
        <v>4625</v>
      </c>
      <c r="F962" s="661" t="s">
        <v>4612</v>
      </c>
      <c r="G962" s="661" t="s">
        <v>4654</v>
      </c>
      <c r="H962" s="661" t="s">
        <v>588</v>
      </c>
      <c r="I962" s="661" t="s">
        <v>1581</v>
      </c>
      <c r="J962" s="661" t="s">
        <v>1582</v>
      </c>
      <c r="K962" s="661" t="s">
        <v>1583</v>
      </c>
      <c r="L962" s="662">
        <v>483.76</v>
      </c>
      <c r="M962" s="662">
        <v>483.76</v>
      </c>
      <c r="N962" s="661">
        <v>1</v>
      </c>
      <c r="O962" s="742">
        <v>0.5</v>
      </c>
      <c r="P962" s="662">
        <v>483.76</v>
      </c>
      <c r="Q962" s="677">
        <v>1</v>
      </c>
      <c r="R962" s="661">
        <v>1</v>
      </c>
      <c r="S962" s="677">
        <v>1</v>
      </c>
      <c r="T962" s="742">
        <v>0.5</v>
      </c>
      <c r="U962" s="700">
        <v>1</v>
      </c>
    </row>
    <row r="963" spans="1:21" ht="14.4" customHeight="1" x14ac:dyDescent="0.3">
      <c r="A963" s="660">
        <v>32</v>
      </c>
      <c r="B963" s="661" t="s">
        <v>587</v>
      </c>
      <c r="C963" s="661">
        <v>89301322</v>
      </c>
      <c r="D963" s="740" t="s">
        <v>6847</v>
      </c>
      <c r="E963" s="741" t="s">
        <v>4625</v>
      </c>
      <c r="F963" s="661" t="s">
        <v>4612</v>
      </c>
      <c r="G963" s="661" t="s">
        <v>4654</v>
      </c>
      <c r="H963" s="661" t="s">
        <v>588</v>
      </c>
      <c r="I963" s="661" t="s">
        <v>3956</v>
      </c>
      <c r="J963" s="661" t="s">
        <v>5411</v>
      </c>
      <c r="K963" s="661" t="s">
        <v>5412</v>
      </c>
      <c r="L963" s="662">
        <v>0</v>
      </c>
      <c r="M963" s="662">
        <v>0</v>
      </c>
      <c r="N963" s="661">
        <v>2</v>
      </c>
      <c r="O963" s="742">
        <v>1.5</v>
      </c>
      <c r="P963" s="662">
        <v>0</v>
      </c>
      <c r="Q963" s="677"/>
      <c r="R963" s="661">
        <v>2</v>
      </c>
      <c r="S963" s="677">
        <v>1</v>
      </c>
      <c r="T963" s="742">
        <v>1.5</v>
      </c>
      <c r="U963" s="700">
        <v>1</v>
      </c>
    </row>
    <row r="964" spans="1:21" ht="14.4" customHeight="1" x14ac:dyDescent="0.3">
      <c r="A964" s="660">
        <v>32</v>
      </c>
      <c r="B964" s="661" t="s">
        <v>587</v>
      </c>
      <c r="C964" s="661">
        <v>89301322</v>
      </c>
      <c r="D964" s="740" t="s">
        <v>6847</v>
      </c>
      <c r="E964" s="741" t="s">
        <v>4625</v>
      </c>
      <c r="F964" s="661" t="s">
        <v>4612</v>
      </c>
      <c r="G964" s="661" t="s">
        <v>4654</v>
      </c>
      <c r="H964" s="661" t="s">
        <v>588</v>
      </c>
      <c r="I964" s="661" t="s">
        <v>5413</v>
      </c>
      <c r="J964" s="661" t="s">
        <v>1684</v>
      </c>
      <c r="K964" s="661" t="s">
        <v>1685</v>
      </c>
      <c r="L964" s="662">
        <v>275.23</v>
      </c>
      <c r="M964" s="662">
        <v>825.69</v>
      </c>
      <c r="N964" s="661">
        <v>3</v>
      </c>
      <c r="O964" s="742">
        <v>0.5</v>
      </c>
      <c r="P964" s="662">
        <v>825.69</v>
      </c>
      <c r="Q964" s="677">
        <v>1</v>
      </c>
      <c r="R964" s="661">
        <v>3</v>
      </c>
      <c r="S964" s="677">
        <v>1</v>
      </c>
      <c r="T964" s="742">
        <v>0.5</v>
      </c>
      <c r="U964" s="700">
        <v>1</v>
      </c>
    </row>
    <row r="965" spans="1:21" ht="14.4" customHeight="1" x14ac:dyDescent="0.3">
      <c r="A965" s="660">
        <v>32</v>
      </c>
      <c r="B965" s="661" t="s">
        <v>587</v>
      </c>
      <c r="C965" s="661">
        <v>89301322</v>
      </c>
      <c r="D965" s="740" t="s">
        <v>6847</v>
      </c>
      <c r="E965" s="741" t="s">
        <v>4625</v>
      </c>
      <c r="F965" s="661" t="s">
        <v>4612</v>
      </c>
      <c r="G965" s="661" t="s">
        <v>4654</v>
      </c>
      <c r="H965" s="661" t="s">
        <v>588</v>
      </c>
      <c r="I965" s="661" t="s">
        <v>4715</v>
      </c>
      <c r="J965" s="661" t="s">
        <v>1582</v>
      </c>
      <c r="K965" s="661" t="s">
        <v>4714</v>
      </c>
      <c r="L965" s="662">
        <v>0</v>
      </c>
      <c r="M965" s="662">
        <v>0</v>
      </c>
      <c r="N965" s="661">
        <v>2</v>
      </c>
      <c r="O965" s="742">
        <v>1.5</v>
      </c>
      <c r="P965" s="662">
        <v>0</v>
      </c>
      <c r="Q965" s="677"/>
      <c r="R965" s="661">
        <v>1</v>
      </c>
      <c r="S965" s="677">
        <v>0.5</v>
      </c>
      <c r="T965" s="742">
        <v>1</v>
      </c>
      <c r="U965" s="700">
        <v>0.66666666666666663</v>
      </c>
    </row>
    <row r="966" spans="1:21" ht="14.4" customHeight="1" x14ac:dyDescent="0.3">
      <c r="A966" s="660">
        <v>32</v>
      </c>
      <c r="B966" s="661" t="s">
        <v>587</v>
      </c>
      <c r="C966" s="661">
        <v>89301322</v>
      </c>
      <c r="D966" s="740" t="s">
        <v>6847</v>
      </c>
      <c r="E966" s="741" t="s">
        <v>4625</v>
      </c>
      <c r="F966" s="661" t="s">
        <v>4612</v>
      </c>
      <c r="G966" s="661" t="s">
        <v>4655</v>
      </c>
      <c r="H966" s="661" t="s">
        <v>588</v>
      </c>
      <c r="I966" s="661" t="s">
        <v>4853</v>
      </c>
      <c r="J966" s="661" t="s">
        <v>1269</v>
      </c>
      <c r="K966" s="661" t="s">
        <v>4657</v>
      </c>
      <c r="L966" s="662">
        <v>0</v>
      </c>
      <c r="M966" s="662">
        <v>0</v>
      </c>
      <c r="N966" s="661">
        <v>1</v>
      </c>
      <c r="O966" s="742">
        <v>1</v>
      </c>
      <c r="P966" s="662"/>
      <c r="Q966" s="677"/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32</v>
      </c>
      <c r="B967" s="661" t="s">
        <v>587</v>
      </c>
      <c r="C967" s="661">
        <v>89301322</v>
      </c>
      <c r="D967" s="740" t="s">
        <v>6847</v>
      </c>
      <c r="E967" s="741" t="s">
        <v>4625</v>
      </c>
      <c r="F967" s="661" t="s">
        <v>4612</v>
      </c>
      <c r="G967" s="661" t="s">
        <v>4655</v>
      </c>
      <c r="H967" s="661" t="s">
        <v>588</v>
      </c>
      <c r="I967" s="661" t="s">
        <v>1268</v>
      </c>
      <c r="J967" s="661" t="s">
        <v>1269</v>
      </c>
      <c r="K967" s="661" t="s">
        <v>1270</v>
      </c>
      <c r="L967" s="662">
        <v>89.6</v>
      </c>
      <c r="M967" s="662">
        <v>1254.4000000000001</v>
      </c>
      <c r="N967" s="661">
        <v>14</v>
      </c>
      <c r="O967" s="742">
        <v>8</v>
      </c>
      <c r="P967" s="662">
        <v>806.40000000000009</v>
      </c>
      <c r="Q967" s="677">
        <v>0.6428571428571429</v>
      </c>
      <c r="R967" s="661">
        <v>9</v>
      </c>
      <c r="S967" s="677">
        <v>0.6428571428571429</v>
      </c>
      <c r="T967" s="742">
        <v>5</v>
      </c>
      <c r="U967" s="700">
        <v>0.625</v>
      </c>
    </row>
    <row r="968" spans="1:21" ht="14.4" customHeight="1" x14ac:dyDescent="0.3">
      <c r="A968" s="660">
        <v>32</v>
      </c>
      <c r="B968" s="661" t="s">
        <v>587</v>
      </c>
      <c r="C968" s="661">
        <v>89301322</v>
      </c>
      <c r="D968" s="740" t="s">
        <v>6847</v>
      </c>
      <c r="E968" s="741" t="s">
        <v>4625</v>
      </c>
      <c r="F968" s="661" t="s">
        <v>4612</v>
      </c>
      <c r="G968" s="661" t="s">
        <v>4655</v>
      </c>
      <c r="H968" s="661" t="s">
        <v>588</v>
      </c>
      <c r="I968" s="661" t="s">
        <v>1268</v>
      </c>
      <c r="J968" s="661" t="s">
        <v>1269</v>
      </c>
      <c r="K968" s="661" t="s">
        <v>1270</v>
      </c>
      <c r="L968" s="662">
        <v>95.25</v>
      </c>
      <c r="M968" s="662">
        <v>2571.75</v>
      </c>
      <c r="N968" s="661">
        <v>27</v>
      </c>
      <c r="O968" s="742">
        <v>18.5</v>
      </c>
      <c r="P968" s="662">
        <v>1238.25</v>
      </c>
      <c r="Q968" s="677">
        <v>0.48148148148148145</v>
      </c>
      <c r="R968" s="661">
        <v>13</v>
      </c>
      <c r="S968" s="677">
        <v>0.48148148148148145</v>
      </c>
      <c r="T968" s="742">
        <v>9</v>
      </c>
      <c r="U968" s="700">
        <v>0.48648648648648651</v>
      </c>
    </row>
    <row r="969" spans="1:21" ht="14.4" customHeight="1" x14ac:dyDescent="0.3">
      <c r="A969" s="660">
        <v>32</v>
      </c>
      <c r="B969" s="661" t="s">
        <v>587</v>
      </c>
      <c r="C969" s="661">
        <v>89301322</v>
      </c>
      <c r="D969" s="740" t="s">
        <v>6847</v>
      </c>
      <c r="E969" s="741" t="s">
        <v>4625</v>
      </c>
      <c r="F969" s="661" t="s">
        <v>4612</v>
      </c>
      <c r="G969" s="661" t="s">
        <v>4655</v>
      </c>
      <c r="H969" s="661" t="s">
        <v>588</v>
      </c>
      <c r="I969" s="661" t="s">
        <v>727</v>
      </c>
      <c r="J969" s="661" t="s">
        <v>728</v>
      </c>
      <c r="K969" s="661" t="s">
        <v>4716</v>
      </c>
      <c r="L969" s="662">
        <v>42.42</v>
      </c>
      <c r="M969" s="662">
        <v>169.68</v>
      </c>
      <c r="N969" s="661">
        <v>4</v>
      </c>
      <c r="O969" s="742">
        <v>2.5</v>
      </c>
      <c r="P969" s="662">
        <v>127.26</v>
      </c>
      <c r="Q969" s="677">
        <v>0.75</v>
      </c>
      <c r="R969" s="661">
        <v>3</v>
      </c>
      <c r="S969" s="677">
        <v>0.75</v>
      </c>
      <c r="T969" s="742">
        <v>1.5</v>
      </c>
      <c r="U969" s="700">
        <v>0.6</v>
      </c>
    </row>
    <row r="970" spans="1:21" ht="14.4" customHeight="1" x14ac:dyDescent="0.3">
      <c r="A970" s="660">
        <v>32</v>
      </c>
      <c r="B970" s="661" t="s">
        <v>587</v>
      </c>
      <c r="C970" s="661">
        <v>89301322</v>
      </c>
      <c r="D970" s="740" t="s">
        <v>6847</v>
      </c>
      <c r="E970" s="741" t="s">
        <v>4625</v>
      </c>
      <c r="F970" s="661" t="s">
        <v>4612</v>
      </c>
      <c r="G970" s="661" t="s">
        <v>4655</v>
      </c>
      <c r="H970" s="661" t="s">
        <v>588</v>
      </c>
      <c r="I970" s="661" t="s">
        <v>727</v>
      </c>
      <c r="J970" s="661" t="s">
        <v>728</v>
      </c>
      <c r="K970" s="661" t="s">
        <v>4716</v>
      </c>
      <c r="L970" s="662">
        <v>85.72</v>
      </c>
      <c r="M970" s="662">
        <v>514.32000000000005</v>
      </c>
      <c r="N970" s="661">
        <v>6</v>
      </c>
      <c r="O970" s="742">
        <v>4</v>
      </c>
      <c r="P970" s="662">
        <v>514.32000000000005</v>
      </c>
      <c r="Q970" s="677">
        <v>1</v>
      </c>
      <c r="R970" s="661">
        <v>6</v>
      </c>
      <c r="S970" s="677">
        <v>1</v>
      </c>
      <c r="T970" s="742">
        <v>4</v>
      </c>
      <c r="U970" s="700">
        <v>1</v>
      </c>
    </row>
    <row r="971" spans="1:21" ht="14.4" customHeight="1" x14ac:dyDescent="0.3">
      <c r="A971" s="660">
        <v>32</v>
      </c>
      <c r="B971" s="661" t="s">
        <v>587</v>
      </c>
      <c r="C971" s="661">
        <v>89301322</v>
      </c>
      <c r="D971" s="740" t="s">
        <v>6847</v>
      </c>
      <c r="E971" s="741" t="s">
        <v>4625</v>
      </c>
      <c r="F971" s="661" t="s">
        <v>4612</v>
      </c>
      <c r="G971" s="661" t="s">
        <v>4655</v>
      </c>
      <c r="H971" s="661" t="s">
        <v>588</v>
      </c>
      <c r="I971" s="661" t="s">
        <v>4717</v>
      </c>
      <c r="J971" s="661" t="s">
        <v>728</v>
      </c>
      <c r="K971" s="661" t="s">
        <v>4718</v>
      </c>
      <c r="L971" s="662">
        <v>141.38999999999999</v>
      </c>
      <c r="M971" s="662">
        <v>1131.1199999999999</v>
      </c>
      <c r="N971" s="661">
        <v>8</v>
      </c>
      <c r="O971" s="742">
        <v>5.5</v>
      </c>
      <c r="P971" s="662">
        <v>706.94999999999993</v>
      </c>
      <c r="Q971" s="677">
        <v>0.625</v>
      </c>
      <c r="R971" s="661">
        <v>5</v>
      </c>
      <c r="S971" s="677">
        <v>0.625</v>
      </c>
      <c r="T971" s="742">
        <v>3</v>
      </c>
      <c r="U971" s="700">
        <v>0.54545454545454541</v>
      </c>
    </row>
    <row r="972" spans="1:21" ht="14.4" customHeight="1" x14ac:dyDescent="0.3">
      <c r="A972" s="660">
        <v>32</v>
      </c>
      <c r="B972" s="661" t="s">
        <v>587</v>
      </c>
      <c r="C972" s="661">
        <v>89301322</v>
      </c>
      <c r="D972" s="740" t="s">
        <v>6847</v>
      </c>
      <c r="E972" s="741" t="s">
        <v>4625</v>
      </c>
      <c r="F972" s="661" t="s">
        <v>4612</v>
      </c>
      <c r="G972" s="661" t="s">
        <v>4655</v>
      </c>
      <c r="H972" s="661" t="s">
        <v>588</v>
      </c>
      <c r="I972" s="661" t="s">
        <v>4717</v>
      </c>
      <c r="J972" s="661" t="s">
        <v>728</v>
      </c>
      <c r="K972" s="661" t="s">
        <v>4718</v>
      </c>
      <c r="L972" s="662">
        <v>285.75</v>
      </c>
      <c r="M972" s="662">
        <v>1143</v>
      </c>
      <c r="N972" s="661">
        <v>4</v>
      </c>
      <c r="O972" s="742">
        <v>2.5</v>
      </c>
      <c r="P972" s="662">
        <v>571.5</v>
      </c>
      <c r="Q972" s="677">
        <v>0.5</v>
      </c>
      <c r="R972" s="661">
        <v>2</v>
      </c>
      <c r="S972" s="677">
        <v>0.5</v>
      </c>
      <c r="T972" s="742">
        <v>1.5</v>
      </c>
      <c r="U972" s="700">
        <v>0.6</v>
      </c>
    </row>
    <row r="973" spans="1:21" ht="14.4" customHeight="1" x14ac:dyDescent="0.3">
      <c r="A973" s="660">
        <v>32</v>
      </c>
      <c r="B973" s="661" t="s">
        <v>587</v>
      </c>
      <c r="C973" s="661">
        <v>89301322</v>
      </c>
      <c r="D973" s="740" t="s">
        <v>6847</v>
      </c>
      <c r="E973" s="741" t="s">
        <v>4625</v>
      </c>
      <c r="F973" s="661" t="s">
        <v>4612</v>
      </c>
      <c r="G973" s="661" t="s">
        <v>4655</v>
      </c>
      <c r="H973" s="661" t="s">
        <v>588</v>
      </c>
      <c r="I973" s="661" t="s">
        <v>757</v>
      </c>
      <c r="J973" s="661" t="s">
        <v>4656</v>
      </c>
      <c r="K973" s="661" t="s">
        <v>4657</v>
      </c>
      <c r="L973" s="662">
        <v>44.8</v>
      </c>
      <c r="M973" s="662">
        <v>89.6</v>
      </c>
      <c r="N973" s="661">
        <v>2</v>
      </c>
      <c r="O973" s="742">
        <v>0.5</v>
      </c>
      <c r="P973" s="662">
        <v>89.6</v>
      </c>
      <c r="Q973" s="677">
        <v>1</v>
      </c>
      <c r="R973" s="661">
        <v>2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32</v>
      </c>
      <c r="B974" s="661" t="s">
        <v>587</v>
      </c>
      <c r="C974" s="661">
        <v>89301322</v>
      </c>
      <c r="D974" s="740" t="s">
        <v>6847</v>
      </c>
      <c r="E974" s="741" t="s">
        <v>4625</v>
      </c>
      <c r="F974" s="661" t="s">
        <v>4612</v>
      </c>
      <c r="G974" s="661" t="s">
        <v>4855</v>
      </c>
      <c r="H974" s="661" t="s">
        <v>588</v>
      </c>
      <c r="I974" s="661" t="s">
        <v>5414</v>
      </c>
      <c r="J974" s="661" t="s">
        <v>5415</v>
      </c>
      <c r="K974" s="661" t="s">
        <v>1873</v>
      </c>
      <c r="L974" s="662">
        <v>0</v>
      </c>
      <c r="M974" s="662">
        <v>0</v>
      </c>
      <c r="N974" s="661">
        <v>1</v>
      </c>
      <c r="O974" s="742">
        <v>0.5</v>
      </c>
      <c r="P974" s="662">
        <v>0</v>
      </c>
      <c r="Q974" s="677"/>
      <c r="R974" s="661">
        <v>1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32</v>
      </c>
      <c r="B975" s="661" t="s">
        <v>587</v>
      </c>
      <c r="C975" s="661">
        <v>89301322</v>
      </c>
      <c r="D975" s="740" t="s">
        <v>6847</v>
      </c>
      <c r="E975" s="741" t="s">
        <v>4625</v>
      </c>
      <c r="F975" s="661" t="s">
        <v>4612</v>
      </c>
      <c r="G975" s="661" t="s">
        <v>4711</v>
      </c>
      <c r="H975" s="661" t="s">
        <v>588</v>
      </c>
      <c r="I975" s="661" t="s">
        <v>2909</v>
      </c>
      <c r="J975" s="661" t="s">
        <v>4443</v>
      </c>
      <c r="K975" s="661" t="s">
        <v>4444</v>
      </c>
      <c r="L975" s="662">
        <v>333.31</v>
      </c>
      <c r="M975" s="662">
        <v>3333.1</v>
      </c>
      <c r="N975" s="661">
        <v>10</v>
      </c>
      <c r="O975" s="742">
        <v>3.5</v>
      </c>
      <c r="P975" s="662">
        <v>2999.79</v>
      </c>
      <c r="Q975" s="677">
        <v>0.9</v>
      </c>
      <c r="R975" s="661">
        <v>9</v>
      </c>
      <c r="S975" s="677">
        <v>0.9</v>
      </c>
      <c r="T975" s="742">
        <v>3</v>
      </c>
      <c r="U975" s="700">
        <v>0.8571428571428571</v>
      </c>
    </row>
    <row r="976" spans="1:21" ht="14.4" customHeight="1" x14ac:dyDescent="0.3">
      <c r="A976" s="660">
        <v>32</v>
      </c>
      <c r="B976" s="661" t="s">
        <v>587</v>
      </c>
      <c r="C976" s="661">
        <v>89301322</v>
      </c>
      <c r="D976" s="740" t="s">
        <v>6847</v>
      </c>
      <c r="E976" s="741" t="s">
        <v>4625</v>
      </c>
      <c r="F976" s="661" t="s">
        <v>4612</v>
      </c>
      <c r="G976" s="661" t="s">
        <v>4711</v>
      </c>
      <c r="H976" s="661" t="s">
        <v>588</v>
      </c>
      <c r="I976" s="661" t="s">
        <v>2909</v>
      </c>
      <c r="J976" s="661" t="s">
        <v>4443</v>
      </c>
      <c r="K976" s="661" t="s">
        <v>4444</v>
      </c>
      <c r="L976" s="662">
        <v>156.86000000000001</v>
      </c>
      <c r="M976" s="662">
        <v>2352.9</v>
      </c>
      <c r="N976" s="661">
        <v>15</v>
      </c>
      <c r="O976" s="742">
        <v>7</v>
      </c>
      <c r="P976" s="662">
        <v>1411.74</v>
      </c>
      <c r="Q976" s="677">
        <v>0.6</v>
      </c>
      <c r="R976" s="661">
        <v>9</v>
      </c>
      <c r="S976" s="677">
        <v>0.6</v>
      </c>
      <c r="T976" s="742">
        <v>5</v>
      </c>
      <c r="U976" s="700">
        <v>0.7142857142857143</v>
      </c>
    </row>
    <row r="977" spans="1:21" ht="14.4" customHeight="1" x14ac:dyDescent="0.3">
      <c r="A977" s="660">
        <v>32</v>
      </c>
      <c r="B977" s="661" t="s">
        <v>587</v>
      </c>
      <c r="C977" s="661">
        <v>89301322</v>
      </c>
      <c r="D977" s="740" t="s">
        <v>6847</v>
      </c>
      <c r="E977" s="741" t="s">
        <v>4625</v>
      </c>
      <c r="F977" s="661" t="s">
        <v>4612</v>
      </c>
      <c r="G977" s="661" t="s">
        <v>4711</v>
      </c>
      <c r="H977" s="661" t="s">
        <v>588</v>
      </c>
      <c r="I977" s="661" t="s">
        <v>2968</v>
      </c>
      <c r="J977" s="661" t="s">
        <v>4447</v>
      </c>
      <c r="K977" s="661" t="s">
        <v>4448</v>
      </c>
      <c r="L977" s="662">
        <v>333.31</v>
      </c>
      <c r="M977" s="662">
        <v>333.31</v>
      </c>
      <c r="N977" s="661">
        <v>1</v>
      </c>
      <c r="O977" s="742">
        <v>1</v>
      </c>
      <c r="P977" s="662">
        <v>333.31</v>
      </c>
      <c r="Q977" s="677">
        <v>1</v>
      </c>
      <c r="R977" s="661">
        <v>1</v>
      </c>
      <c r="S977" s="677">
        <v>1</v>
      </c>
      <c r="T977" s="742">
        <v>1</v>
      </c>
      <c r="U977" s="700">
        <v>1</v>
      </c>
    </row>
    <row r="978" spans="1:21" ht="14.4" customHeight="1" x14ac:dyDescent="0.3">
      <c r="A978" s="660">
        <v>32</v>
      </c>
      <c r="B978" s="661" t="s">
        <v>587</v>
      </c>
      <c r="C978" s="661">
        <v>89301322</v>
      </c>
      <c r="D978" s="740" t="s">
        <v>6847</v>
      </c>
      <c r="E978" s="741" t="s">
        <v>4625</v>
      </c>
      <c r="F978" s="661" t="s">
        <v>4612</v>
      </c>
      <c r="G978" s="661" t="s">
        <v>4711</v>
      </c>
      <c r="H978" s="661" t="s">
        <v>588</v>
      </c>
      <c r="I978" s="661" t="s">
        <v>5416</v>
      </c>
      <c r="J978" s="661" t="s">
        <v>5417</v>
      </c>
      <c r="K978" s="661" t="s">
        <v>5418</v>
      </c>
      <c r="L978" s="662">
        <v>333.31</v>
      </c>
      <c r="M978" s="662">
        <v>666.62</v>
      </c>
      <c r="N978" s="661">
        <v>2</v>
      </c>
      <c r="O978" s="742">
        <v>1.5</v>
      </c>
      <c r="P978" s="662">
        <v>333.31</v>
      </c>
      <c r="Q978" s="677">
        <v>0.5</v>
      </c>
      <c r="R978" s="661">
        <v>1</v>
      </c>
      <c r="S978" s="677">
        <v>0.5</v>
      </c>
      <c r="T978" s="742">
        <v>1</v>
      </c>
      <c r="U978" s="700">
        <v>0.66666666666666663</v>
      </c>
    </row>
    <row r="979" spans="1:21" ht="14.4" customHeight="1" x14ac:dyDescent="0.3">
      <c r="A979" s="660">
        <v>32</v>
      </c>
      <c r="B979" s="661" t="s">
        <v>587</v>
      </c>
      <c r="C979" s="661">
        <v>89301322</v>
      </c>
      <c r="D979" s="740" t="s">
        <v>6847</v>
      </c>
      <c r="E979" s="741" t="s">
        <v>4625</v>
      </c>
      <c r="F979" s="661" t="s">
        <v>4612</v>
      </c>
      <c r="G979" s="661" t="s">
        <v>4711</v>
      </c>
      <c r="H979" s="661" t="s">
        <v>588</v>
      </c>
      <c r="I979" s="661" t="s">
        <v>4859</v>
      </c>
      <c r="J979" s="661" t="s">
        <v>4443</v>
      </c>
      <c r="K979" s="661" t="s">
        <v>4444</v>
      </c>
      <c r="L979" s="662">
        <v>333.31</v>
      </c>
      <c r="M979" s="662">
        <v>1333.24</v>
      </c>
      <c r="N979" s="661">
        <v>4</v>
      </c>
      <c r="O979" s="742">
        <v>1</v>
      </c>
      <c r="P979" s="662">
        <v>1333.24</v>
      </c>
      <c r="Q979" s="677">
        <v>1</v>
      </c>
      <c r="R979" s="661">
        <v>4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32</v>
      </c>
      <c r="B980" s="661" t="s">
        <v>587</v>
      </c>
      <c r="C980" s="661">
        <v>89301322</v>
      </c>
      <c r="D980" s="740" t="s">
        <v>6847</v>
      </c>
      <c r="E980" s="741" t="s">
        <v>4625</v>
      </c>
      <c r="F980" s="661" t="s">
        <v>4612</v>
      </c>
      <c r="G980" s="661" t="s">
        <v>5243</v>
      </c>
      <c r="H980" s="661" t="s">
        <v>588</v>
      </c>
      <c r="I980" s="661" t="s">
        <v>5244</v>
      </c>
      <c r="J980" s="661" t="s">
        <v>5245</v>
      </c>
      <c r="K980" s="661" t="s">
        <v>5246</v>
      </c>
      <c r="L980" s="662">
        <v>10744.75</v>
      </c>
      <c r="M980" s="662">
        <v>1106709.25</v>
      </c>
      <c r="N980" s="661">
        <v>103</v>
      </c>
      <c r="O980" s="742">
        <v>31.5</v>
      </c>
      <c r="P980" s="662">
        <v>633940.25</v>
      </c>
      <c r="Q980" s="677">
        <v>0.57281553398058249</v>
      </c>
      <c r="R980" s="661">
        <v>59</v>
      </c>
      <c r="S980" s="677">
        <v>0.57281553398058249</v>
      </c>
      <c r="T980" s="742">
        <v>20.5</v>
      </c>
      <c r="U980" s="700">
        <v>0.65079365079365081</v>
      </c>
    </row>
    <row r="981" spans="1:21" ht="14.4" customHeight="1" x14ac:dyDescent="0.3">
      <c r="A981" s="660">
        <v>32</v>
      </c>
      <c r="B981" s="661" t="s">
        <v>587</v>
      </c>
      <c r="C981" s="661">
        <v>89301322</v>
      </c>
      <c r="D981" s="740" t="s">
        <v>6847</v>
      </c>
      <c r="E981" s="741" t="s">
        <v>4625</v>
      </c>
      <c r="F981" s="661" t="s">
        <v>4612</v>
      </c>
      <c r="G981" s="661" t="s">
        <v>5243</v>
      </c>
      <c r="H981" s="661" t="s">
        <v>588</v>
      </c>
      <c r="I981" s="661" t="s">
        <v>5419</v>
      </c>
      <c r="J981" s="661" t="s">
        <v>5245</v>
      </c>
      <c r="K981" s="661" t="s">
        <v>5246</v>
      </c>
      <c r="L981" s="662">
        <v>10744.75</v>
      </c>
      <c r="M981" s="662">
        <v>193405.5</v>
      </c>
      <c r="N981" s="661">
        <v>18</v>
      </c>
      <c r="O981" s="742">
        <v>5.5</v>
      </c>
      <c r="P981" s="662">
        <v>128937</v>
      </c>
      <c r="Q981" s="677">
        <v>0.66666666666666663</v>
      </c>
      <c r="R981" s="661">
        <v>12</v>
      </c>
      <c r="S981" s="677">
        <v>0.66666666666666663</v>
      </c>
      <c r="T981" s="742">
        <v>4</v>
      </c>
      <c r="U981" s="700">
        <v>0.72727272727272729</v>
      </c>
    </row>
    <row r="982" spans="1:21" ht="14.4" customHeight="1" x14ac:dyDescent="0.3">
      <c r="A982" s="660">
        <v>32</v>
      </c>
      <c r="B982" s="661" t="s">
        <v>587</v>
      </c>
      <c r="C982" s="661">
        <v>89301322</v>
      </c>
      <c r="D982" s="740" t="s">
        <v>6847</v>
      </c>
      <c r="E982" s="741" t="s">
        <v>4625</v>
      </c>
      <c r="F982" s="661" t="s">
        <v>4612</v>
      </c>
      <c r="G982" s="661" t="s">
        <v>5248</v>
      </c>
      <c r="H982" s="661" t="s">
        <v>2441</v>
      </c>
      <c r="I982" s="661" t="s">
        <v>3081</v>
      </c>
      <c r="J982" s="661" t="s">
        <v>3082</v>
      </c>
      <c r="K982" s="661" t="s">
        <v>3083</v>
      </c>
      <c r="L982" s="662">
        <v>222.25</v>
      </c>
      <c r="M982" s="662">
        <v>444.5</v>
      </c>
      <c r="N982" s="661">
        <v>2</v>
      </c>
      <c r="O982" s="742">
        <v>1.5</v>
      </c>
      <c r="P982" s="662">
        <v>222.25</v>
      </c>
      <c r="Q982" s="677">
        <v>0.5</v>
      </c>
      <c r="R982" s="661">
        <v>1</v>
      </c>
      <c r="S982" s="677">
        <v>0.5</v>
      </c>
      <c r="T982" s="742">
        <v>0.5</v>
      </c>
      <c r="U982" s="700">
        <v>0.33333333333333331</v>
      </c>
    </row>
    <row r="983" spans="1:21" ht="14.4" customHeight="1" x14ac:dyDescent="0.3">
      <c r="A983" s="660">
        <v>32</v>
      </c>
      <c r="B983" s="661" t="s">
        <v>587</v>
      </c>
      <c r="C983" s="661">
        <v>89301322</v>
      </c>
      <c r="D983" s="740" t="s">
        <v>6847</v>
      </c>
      <c r="E983" s="741" t="s">
        <v>4625</v>
      </c>
      <c r="F983" s="661" t="s">
        <v>4612</v>
      </c>
      <c r="G983" s="661" t="s">
        <v>4720</v>
      </c>
      <c r="H983" s="661" t="s">
        <v>2441</v>
      </c>
      <c r="I983" s="661" t="s">
        <v>2533</v>
      </c>
      <c r="J983" s="661" t="s">
        <v>2534</v>
      </c>
      <c r="K983" s="661" t="s">
        <v>2535</v>
      </c>
      <c r="L983" s="662">
        <v>41.89</v>
      </c>
      <c r="M983" s="662">
        <v>41.89</v>
      </c>
      <c r="N983" s="661">
        <v>1</v>
      </c>
      <c r="O983" s="742">
        <v>0.5</v>
      </c>
      <c r="P983" s="662">
        <v>41.89</v>
      </c>
      <c r="Q983" s="677">
        <v>1</v>
      </c>
      <c r="R983" s="661">
        <v>1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32</v>
      </c>
      <c r="B984" s="661" t="s">
        <v>587</v>
      </c>
      <c r="C984" s="661">
        <v>89301322</v>
      </c>
      <c r="D984" s="740" t="s">
        <v>6847</v>
      </c>
      <c r="E984" s="741" t="s">
        <v>4625</v>
      </c>
      <c r="F984" s="661" t="s">
        <v>4612</v>
      </c>
      <c r="G984" s="661" t="s">
        <v>4721</v>
      </c>
      <c r="H984" s="661" t="s">
        <v>588</v>
      </c>
      <c r="I984" s="661" t="s">
        <v>1087</v>
      </c>
      <c r="J984" s="661" t="s">
        <v>4722</v>
      </c>
      <c r="K984" s="661" t="s">
        <v>4723</v>
      </c>
      <c r="L984" s="662">
        <v>0</v>
      </c>
      <c r="M984" s="662">
        <v>0</v>
      </c>
      <c r="N984" s="661">
        <v>3</v>
      </c>
      <c r="O984" s="742">
        <v>2</v>
      </c>
      <c r="P984" s="662">
        <v>0</v>
      </c>
      <c r="Q984" s="677"/>
      <c r="R984" s="661">
        <v>3</v>
      </c>
      <c r="S984" s="677">
        <v>1</v>
      </c>
      <c r="T984" s="742">
        <v>2</v>
      </c>
      <c r="U984" s="700">
        <v>1</v>
      </c>
    </row>
    <row r="985" spans="1:21" ht="14.4" customHeight="1" x14ac:dyDescent="0.3">
      <c r="A985" s="660">
        <v>32</v>
      </c>
      <c r="B985" s="661" t="s">
        <v>587</v>
      </c>
      <c r="C985" s="661">
        <v>89301322</v>
      </c>
      <c r="D985" s="740" t="s">
        <v>6847</v>
      </c>
      <c r="E985" s="741" t="s">
        <v>4625</v>
      </c>
      <c r="F985" s="661" t="s">
        <v>4612</v>
      </c>
      <c r="G985" s="661" t="s">
        <v>4721</v>
      </c>
      <c r="H985" s="661" t="s">
        <v>588</v>
      </c>
      <c r="I985" s="661" t="s">
        <v>4725</v>
      </c>
      <c r="J985" s="661" t="s">
        <v>4722</v>
      </c>
      <c r="K985" s="661" t="s">
        <v>4723</v>
      </c>
      <c r="L985" s="662">
        <v>0</v>
      </c>
      <c r="M985" s="662">
        <v>0</v>
      </c>
      <c r="N985" s="661">
        <v>1</v>
      </c>
      <c r="O985" s="742">
        <v>1</v>
      </c>
      <c r="P985" s="662">
        <v>0</v>
      </c>
      <c r="Q985" s="677"/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32</v>
      </c>
      <c r="B986" s="661" t="s">
        <v>587</v>
      </c>
      <c r="C986" s="661">
        <v>89301322</v>
      </c>
      <c r="D986" s="740" t="s">
        <v>6847</v>
      </c>
      <c r="E986" s="741" t="s">
        <v>4625</v>
      </c>
      <c r="F986" s="661" t="s">
        <v>4612</v>
      </c>
      <c r="G986" s="661" t="s">
        <v>4664</v>
      </c>
      <c r="H986" s="661" t="s">
        <v>2441</v>
      </c>
      <c r="I986" s="661" t="s">
        <v>3042</v>
      </c>
      <c r="J986" s="661" t="s">
        <v>3043</v>
      </c>
      <c r="K986" s="661" t="s">
        <v>4451</v>
      </c>
      <c r="L986" s="662">
        <v>178.27</v>
      </c>
      <c r="M986" s="662">
        <v>178.27</v>
      </c>
      <c r="N986" s="661">
        <v>1</v>
      </c>
      <c r="O986" s="742">
        <v>1</v>
      </c>
      <c r="P986" s="662">
        <v>178.27</v>
      </c>
      <c r="Q986" s="677">
        <v>1</v>
      </c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32</v>
      </c>
      <c r="B987" s="661" t="s">
        <v>587</v>
      </c>
      <c r="C987" s="661">
        <v>89301322</v>
      </c>
      <c r="D987" s="740" t="s">
        <v>6847</v>
      </c>
      <c r="E987" s="741" t="s">
        <v>4625</v>
      </c>
      <c r="F987" s="661" t="s">
        <v>4612</v>
      </c>
      <c r="G987" s="661" t="s">
        <v>4664</v>
      </c>
      <c r="H987" s="661" t="s">
        <v>2441</v>
      </c>
      <c r="I987" s="661" t="s">
        <v>3042</v>
      </c>
      <c r="J987" s="661" t="s">
        <v>3043</v>
      </c>
      <c r="K987" s="661" t="s">
        <v>4451</v>
      </c>
      <c r="L987" s="662">
        <v>184.22</v>
      </c>
      <c r="M987" s="662">
        <v>184.22</v>
      </c>
      <c r="N987" s="661">
        <v>1</v>
      </c>
      <c r="O987" s="742">
        <v>0.5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32</v>
      </c>
      <c r="B988" s="661" t="s">
        <v>587</v>
      </c>
      <c r="C988" s="661">
        <v>89301322</v>
      </c>
      <c r="D988" s="740" t="s">
        <v>6847</v>
      </c>
      <c r="E988" s="741" t="s">
        <v>4625</v>
      </c>
      <c r="F988" s="661" t="s">
        <v>4612</v>
      </c>
      <c r="G988" s="661" t="s">
        <v>4665</v>
      </c>
      <c r="H988" s="661" t="s">
        <v>2441</v>
      </c>
      <c r="I988" s="661" t="s">
        <v>5420</v>
      </c>
      <c r="J988" s="661" t="s">
        <v>2453</v>
      </c>
      <c r="K988" s="661" t="s">
        <v>1139</v>
      </c>
      <c r="L988" s="662">
        <v>0</v>
      </c>
      <c r="M988" s="662">
        <v>0</v>
      </c>
      <c r="N988" s="661">
        <v>1</v>
      </c>
      <c r="O988" s="742">
        <v>1</v>
      </c>
      <c r="P988" s="662"/>
      <c r="Q988" s="677"/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32</v>
      </c>
      <c r="B989" s="661" t="s">
        <v>587</v>
      </c>
      <c r="C989" s="661">
        <v>89301322</v>
      </c>
      <c r="D989" s="740" t="s">
        <v>6847</v>
      </c>
      <c r="E989" s="741" t="s">
        <v>4625</v>
      </c>
      <c r="F989" s="661" t="s">
        <v>4612</v>
      </c>
      <c r="G989" s="661" t="s">
        <v>4726</v>
      </c>
      <c r="H989" s="661" t="s">
        <v>2441</v>
      </c>
      <c r="I989" s="661" t="s">
        <v>3046</v>
      </c>
      <c r="J989" s="661" t="s">
        <v>3047</v>
      </c>
      <c r="K989" s="661" t="s">
        <v>4451</v>
      </c>
      <c r="L989" s="662">
        <v>69.86</v>
      </c>
      <c r="M989" s="662">
        <v>908.17999999999984</v>
      </c>
      <c r="N989" s="661">
        <v>13</v>
      </c>
      <c r="O989" s="742">
        <v>5.5</v>
      </c>
      <c r="P989" s="662">
        <v>558.87999999999988</v>
      </c>
      <c r="Q989" s="677">
        <v>0.61538461538461542</v>
      </c>
      <c r="R989" s="661">
        <v>8</v>
      </c>
      <c r="S989" s="677">
        <v>0.61538461538461542</v>
      </c>
      <c r="T989" s="742">
        <v>3.5</v>
      </c>
      <c r="U989" s="700">
        <v>0.63636363636363635</v>
      </c>
    </row>
    <row r="990" spans="1:21" ht="14.4" customHeight="1" x14ac:dyDescent="0.3">
      <c r="A990" s="660">
        <v>32</v>
      </c>
      <c r="B990" s="661" t="s">
        <v>587</v>
      </c>
      <c r="C990" s="661">
        <v>89301322</v>
      </c>
      <c r="D990" s="740" t="s">
        <v>6847</v>
      </c>
      <c r="E990" s="741" t="s">
        <v>4625</v>
      </c>
      <c r="F990" s="661" t="s">
        <v>4612</v>
      </c>
      <c r="G990" s="661" t="s">
        <v>4727</v>
      </c>
      <c r="H990" s="661" t="s">
        <v>2441</v>
      </c>
      <c r="I990" s="661" t="s">
        <v>2474</v>
      </c>
      <c r="J990" s="661" t="s">
        <v>2475</v>
      </c>
      <c r="K990" s="661" t="s">
        <v>4525</v>
      </c>
      <c r="L990" s="662">
        <v>432.32</v>
      </c>
      <c r="M990" s="662">
        <v>432.32</v>
      </c>
      <c r="N990" s="661">
        <v>1</v>
      </c>
      <c r="O990" s="742">
        <v>0.5</v>
      </c>
      <c r="P990" s="662">
        <v>432.32</v>
      </c>
      <c r="Q990" s="677">
        <v>1</v>
      </c>
      <c r="R990" s="661">
        <v>1</v>
      </c>
      <c r="S990" s="677">
        <v>1</v>
      </c>
      <c r="T990" s="742">
        <v>0.5</v>
      </c>
      <c r="U990" s="700">
        <v>1</v>
      </c>
    </row>
    <row r="991" spans="1:21" ht="14.4" customHeight="1" x14ac:dyDescent="0.3">
      <c r="A991" s="660">
        <v>32</v>
      </c>
      <c r="B991" s="661" t="s">
        <v>587</v>
      </c>
      <c r="C991" s="661">
        <v>89301322</v>
      </c>
      <c r="D991" s="740" t="s">
        <v>6847</v>
      </c>
      <c r="E991" s="741" t="s">
        <v>4625</v>
      </c>
      <c r="F991" s="661" t="s">
        <v>4612</v>
      </c>
      <c r="G991" s="661" t="s">
        <v>4728</v>
      </c>
      <c r="H991" s="661" t="s">
        <v>588</v>
      </c>
      <c r="I991" s="661" t="s">
        <v>2278</v>
      </c>
      <c r="J991" s="661" t="s">
        <v>4996</v>
      </c>
      <c r="K991" s="661" t="s">
        <v>4997</v>
      </c>
      <c r="L991" s="662">
        <v>2025.92</v>
      </c>
      <c r="M991" s="662">
        <v>8103.68</v>
      </c>
      <c r="N991" s="661">
        <v>4</v>
      </c>
      <c r="O991" s="742">
        <v>1</v>
      </c>
      <c r="P991" s="662">
        <v>8103.68</v>
      </c>
      <c r="Q991" s="677">
        <v>1</v>
      </c>
      <c r="R991" s="661">
        <v>4</v>
      </c>
      <c r="S991" s="677">
        <v>1</v>
      </c>
      <c r="T991" s="742">
        <v>1</v>
      </c>
      <c r="U991" s="700">
        <v>1</v>
      </c>
    </row>
    <row r="992" spans="1:21" ht="14.4" customHeight="1" x14ac:dyDescent="0.3">
      <c r="A992" s="660">
        <v>32</v>
      </c>
      <c r="B992" s="661" t="s">
        <v>587</v>
      </c>
      <c r="C992" s="661">
        <v>89301322</v>
      </c>
      <c r="D992" s="740" t="s">
        <v>6847</v>
      </c>
      <c r="E992" s="741" t="s">
        <v>4625</v>
      </c>
      <c r="F992" s="661" t="s">
        <v>4612</v>
      </c>
      <c r="G992" s="661" t="s">
        <v>4728</v>
      </c>
      <c r="H992" s="661" t="s">
        <v>588</v>
      </c>
      <c r="I992" s="661" t="s">
        <v>1886</v>
      </c>
      <c r="J992" s="661" t="s">
        <v>1887</v>
      </c>
      <c r="K992" s="661" t="s">
        <v>5110</v>
      </c>
      <c r="L992" s="662">
        <v>2025.92</v>
      </c>
      <c r="M992" s="662">
        <v>26336.959999999999</v>
      </c>
      <c r="N992" s="661">
        <v>13</v>
      </c>
      <c r="O992" s="742">
        <v>2.5</v>
      </c>
      <c r="P992" s="662">
        <v>26336.959999999999</v>
      </c>
      <c r="Q992" s="677">
        <v>1</v>
      </c>
      <c r="R992" s="661">
        <v>13</v>
      </c>
      <c r="S992" s="677">
        <v>1</v>
      </c>
      <c r="T992" s="742">
        <v>2.5</v>
      </c>
      <c r="U992" s="700">
        <v>1</v>
      </c>
    </row>
    <row r="993" spans="1:21" ht="14.4" customHeight="1" x14ac:dyDescent="0.3">
      <c r="A993" s="660">
        <v>32</v>
      </c>
      <c r="B993" s="661" t="s">
        <v>587</v>
      </c>
      <c r="C993" s="661">
        <v>89301322</v>
      </c>
      <c r="D993" s="740" t="s">
        <v>6847</v>
      </c>
      <c r="E993" s="741" t="s">
        <v>4625</v>
      </c>
      <c r="F993" s="661" t="s">
        <v>4612</v>
      </c>
      <c r="G993" s="661" t="s">
        <v>4728</v>
      </c>
      <c r="H993" s="661" t="s">
        <v>588</v>
      </c>
      <c r="I993" s="661" t="s">
        <v>5421</v>
      </c>
      <c r="J993" s="661" t="s">
        <v>5422</v>
      </c>
      <c r="K993" s="661" t="s">
        <v>5110</v>
      </c>
      <c r="L993" s="662">
        <v>2025.92</v>
      </c>
      <c r="M993" s="662">
        <v>64829.440000000002</v>
      </c>
      <c r="N993" s="661">
        <v>32</v>
      </c>
      <c r="O993" s="742">
        <v>10.5</v>
      </c>
      <c r="P993" s="662">
        <v>16207.36</v>
      </c>
      <c r="Q993" s="677">
        <v>0.25</v>
      </c>
      <c r="R993" s="661">
        <v>8</v>
      </c>
      <c r="S993" s="677">
        <v>0.25</v>
      </c>
      <c r="T993" s="742">
        <v>3.5</v>
      </c>
      <c r="U993" s="700">
        <v>0.33333333333333331</v>
      </c>
    </row>
    <row r="994" spans="1:21" ht="14.4" customHeight="1" x14ac:dyDescent="0.3">
      <c r="A994" s="660">
        <v>32</v>
      </c>
      <c r="B994" s="661" t="s">
        <v>587</v>
      </c>
      <c r="C994" s="661">
        <v>89301322</v>
      </c>
      <c r="D994" s="740" t="s">
        <v>6847</v>
      </c>
      <c r="E994" s="741" t="s">
        <v>4625</v>
      </c>
      <c r="F994" s="661" t="s">
        <v>4612</v>
      </c>
      <c r="G994" s="661" t="s">
        <v>4728</v>
      </c>
      <c r="H994" s="661" t="s">
        <v>588</v>
      </c>
      <c r="I994" s="661" t="s">
        <v>5423</v>
      </c>
      <c r="J994" s="661" t="s">
        <v>1931</v>
      </c>
      <c r="K994" s="661" t="s">
        <v>5424</v>
      </c>
      <c r="L994" s="662">
        <v>0</v>
      </c>
      <c r="M994" s="662">
        <v>0</v>
      </c>
      <c r="N994" s="661">
        <v>3</v>
      </c>
      <c r="O994" s="742">
        <v>1</v>
      </c>
      <c r="P994" s="662">
        <v>0</v>
      </c>
      <c r="Q994" s="677"/>
      <c r="R994" s="661">
        <v>3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32</v>
      </c>
      <c r="B995" s="661" t="s">
        <v>587</v>
      </c>
      <c r="C995" s="661">
        <v>89301322</v>
      </c>
      <c r="D995" s="740" t="s">
        <v>6847</v>
      </c>
      <c r="E995" s="741" t="s">
        <v>4625</v>
      </c>
      <c r="F995" s="661" t="s">
        <v>4612</v>
      </c>
      <c r="G995" s="661" t="s">
        <v>4728</v>
      </c>
      <c r="H995" s="661" t="s">
        <v>588</v>
      </c>
      <c r="I995" s="661" t="s">
        <v>1930</v>
      </c>
      <c r="J995" s="661" t="s">
        <v>1931</v>
      </c>
      <c r="K995" s="661" t="s">
        <v>1932</v>
      </c>
      <c r="L995" s="662">
        <v>0</v>
      </c>
      <c r="M995" s="662">
        <v>0</v>
      </c>
      <c r="N995" s="661">
        <v>3</v>
      </c>
      <c r="O995" s="742">
        <v>1</v>
      </c>
      <c r="P995" s="662">
        <v>0</v>
      </c>
      <c r="Q995" s="677"/>
      <c r="R995" s="661">
        <v>3</v>
      </c>
      <c r="S995" s="677">
        <v>1</v>
      </c>
      <c r="T995" s="742">
        <v>1</v>
      </c>
      <c r="U995" s="700">
        <v>1</v>
      </c>
    </row>
    <row r="996" spans="1:21" ht="14.4" customHeight="1" x14ac:dyDescent="0.3">
      <c r="A996" s="660">
        <v>32</v>
      </c>
      <c r="B996" s="661" t="s">
        <v>587</v>
      </c>
      <c r="C996" s="661">
        <v>89301322</v>
      </c>
      <c r="D996" s="740" t="s">
        <v>6847</v>
      </c>
      <c r="E996" s="741" t="s">
        <v>4625</v>
      </c>
      <c r="F996" s="661" t="s">
        <v>4612</v>
      </c>
      <c r="G996" s="661" t="s">
        <v>5259</v>
      </c>
      <c r="H996" s="661" t="s">
        <v>588</v>
      </c>
      <c r="I996" s="661" t="s">
        <v>5260</v>
      </c>
      <c r="J996" s="661" t="s">
        <v>5261</v>
      </c>
      <c r="K996" s="661" t="s">
        <v>4677</v>
      </c>
      <c r="L996" s="662">
        <v>6492.55</v>
      </c>
      <c r="M996" s="662">
        <v>38955.300000000003</v>
      </c>
      <c r="N996" s="661">
        <v>6</v>
      </c>
      <c r="O996" s="742">
        <v>1.5</v>
      </c>
      <c r="P996" s="662">
        <v>19477.650000000001</v>
      </c>
      <c r="Q996" s="677">
        <v>0.5</v>
      </c>
      <c r="R996" s="661">
        <v>3</v>
      </c>
      <c r="S996" s="677">
        <v>0.5</v>
      </c>
      <c r="T996" s="742">
        <v>1</v>
      </c>
      <c r="U996" s="700">
        <v>0.66666666666666663</v>
      </c>
    </row>
    <row r="997" spans="1:21" ht="14.4" customHeight="1" x14ac:dyDescent="0.3">
      <c r="A997" s="660">
        <v>32</v>
      </c>
      <c r="B997" s="661" t="s">
        <v>587</v>
      </c>
      <c r="C997" s="661">
        <v>89301322</v>
      </c>
      <c r="D997" s="740" t="s">
        <v>6847</v>
      </c>
      <c r="E997" s="741" t="s">
        <v>4625</v>
      </c>
      <c r="F997" s="661" t="s">
        <v>4612</v>
      </c>
      <c r="G997" s="661" t="s">
        <v>4924</v>
      </c>
      <c r="H997" s="661" t="s">
        <v>588</v>
      </c>
      <c r="I997" s="661" t="s">
        <v>5425</v>
      </c>
      <c r="J997" s="661" t="s">
        <v>878</v>
      </c>
      <c r="K997" s="661" t="s">
        <v>5426</v>
      </c>
      <c r="L997" s="662">
        <v>0</v>
      </c>
      <c r="M997" s="662">
        <v>0</v>
      </c>
      <c r="N997" s="661">
        <v>1</v>
      </c>
      <c r="O997" s="742">
        <v>1</v>
      </c>
      <c r="P997" s="662">
        <v>0</v>
      </c>
      <c r="Q997" s="677"/>
      <c r="R997" s="661">
        <v>1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32</v>
      </c>
      <c r="B998" s="661" t="s">
        <v>587</v>
      </c>
      <c r="C998" s="661">
        <v>89301322</v>
      </c>
      <c r="D998" s="740" t="s">
        <v>6847</v>
      </c>
      <c r="E998" s="741" t="s">
        <v>4625</v>
      </c>
      <c r="F998" s="661" t="s">
        <v>4612</v>
      </c>
      <c r="G998" s="661" t="s">
        <v>4812</v>
      </c>
      <c r="H998" s="661" t="s">
        <v>588</v>
      </c>
      <c r="I998" s="661" t="s">
        <v>819</v>
      </c>
      <c r="J998" s="661" t="s">
        <v>820</v>
      </c>
      <c r="K998" s="661" t="s">
        <v>4390</v>
      </c>
      <c r="L998" s="662">
        <v>115.3</v>
      </c>
      <c r="M998" s="662">
        <v>807.09999999999991</v>
      </c>
      <c r="N998" s="661">
        <v>7</v>
      </c>
      <c r="O998" s="742">
        <v>2</v>
      </c>
      <c r="P998" s="662">
        <v>345.9</v>
      </c>
      <c r="Q998" s="677">
        <v>0.4285714285714286</v>
      </c>
      <c r="R998" s="661">
        <v>3</v>
      </c>
      <c r="S998" s="677">
        <v>0.42857142857142855</v>
      </c>
      <c r="T998" s="742">
        <v>0.5</v>
      </c>
      <c r="U998" s="700">
        <v>0.25</v>
      </c>
    </row>
    <row r="999" spans="1:21" ht="14.4" customHeight="1" x14ac:dyDescent="0.3">
      <c r="A999" s="660">
        <v>32</v>
      </c>
      <c r="B999" s="661" t="s">
        <v>587</v>
      </c>
      <c r="C999" s="661">
        <v>89301322</v>
      </c>
      <c r="D999" s="740" t="s">
        <v>6847</v>
      </c>
      <c r="E999" s="741" t="s">
        <v>4625</v>
      </c>
      <c r="F999" s="661" t="s">
        <v>4612</v>
      </c>
      <c r="G999" s="661" t="s">
        <v>4812</v>
      </c>
      <c r="H999" s="661" t="s">
        <v>588</v>
      </c>
      <c r="I999" s="661" t="s">
        <v>5136</v>
      </c>
      <c r="J999" s="661" t="s">
        <v>820</v>
      </c>
      <c r="K999" s="661" t="s">
        <v>4390</v>
      </c>
      <c r="L999" s="662">
        <v>115.3</v>
      </c>
      <c r="M999" s="662">
        <v>115.3</v>
      </c>
      <c r="N999" s="661">
        <v>1</v>
      </c>
      <c r="O999" s="742">
        <v>0.5</v>
      </c>
      <c r="P999" s="662">
        <v>115.3</v>
      </c>
      <c r="Q999" s="677">
        <v>1</v>
      </c>
      <c r="R999" s="661">
        <v>1</v>
      </c>
      <c r="S999" s="677">
        <v>1</v>
      </c>
      <c r="T999" s="742">
        <v>0.5</v>
      </c>
      <c r="U999" s="700">
        <v>1</v>
      </c>
    </row>
    <row r="1000" spans="1:21" ht="14.4" customHeight="1" x14ac:dyDescent="0.3">
      <c r="A1000" s="660">
        <v>32</v>
      </c>
      <c r="B1000" s="661" t="s">
        <v>587</v>
      </c>
      <c r="C1000" s="661">
        <v>89301322</v>
      </c>
      <c r="D1000" s="740" t="s">
        <v>6847</v>
      </c>
      <c r="E1000" s="741" t="s">
        <v>4625</v>
      </c>
      <c r="F1000" s="661" t="s">
        <v>4612</v>
      </c>
      <c r="G1000" s="661" t="s">
        <v>5270</v>
      </c>
      <c r="H1000" s="661" t="s">
        <v>588</v>
      </c>
      <c r="I1000" s="661" t="s">
        <v>5427</v>
      </c>
      <c r="J1000" s="661" t="s">
        <v>3394</v>
      </c>
      <c r="K1000" s="661" t="s">
        <v>5428</v>
      </c>
      <c r="L1000" s="662">
        <v>937.93</v>
      </c>
      <c r="M1000" s="662">
        <v>6565.5099999999993</v>
      </c>
      <c r="N1000" s="661">
        <v>7</v>
      </c>
      <c r="O1000" s="742">
        <v>3.5</v>
      </c>
      <c r="P1000" s="662">
        <v>6565.5099999999993</v>
      </c>
      <c r="Q1000" s="677">
        <v>1</v>
      </c>
      <c r="R1000" s="661">
        <v>7</v>
      </c>
      <c r="S1000" s="677">
        <v>1</v>
      </c>
      <c r="T1000" s="742">
        <v>3.5</v>
      </c>
      <c r="U1000" s="700">
        <v>1</v>
      </c>
    </row>
    <row r="1001" spans="1:21" ht="14.4" customHeight="1" x14ac:dyDescent="0.3">
      <c r="A1001" s="660">
        <v>32</v>
      </c>
      <c r="B1001" s="661" t="s">
        <v>587</v>
      </c>
      <c r="C1001" s="661">
        <v>89301322</v>
      </c>
      <c r="D1001" s="740" t="s">
        <v>6847</v>
      </c>
      <c r="E1001" s="741" t="s">
        <v>4625</v>
      </c>
      <c r="F1001" s="661" t="s">
        <v>4612</v>
      </c>
      <c r="G1001" s="661" t="s">
        <v>5270</v>
      </c>
      <c r="H1001" s="661" t="s">
        <v>588</v>
      </c>
      <c r="I1001" s="661" t="s">
        <v>5272</v>
      </c>
      <c r="J1001" s="661" t="s">
        <v>3394</v>
      </c>
      <c r="K1001" s="661" t="s">
        <v>5273</v>
      </c>
      <c r="L1001" s="662">
        <v>468.96</v>
      </c>
      <c r="M1001" s="662">
        <v>1406.8799999999999</v>
      </c>
      <c r="N1001" s="661">
        <v>3</v>
      </c>
      <c r="O1001" s="742">
        <v>0.5</v>
      </c>
      <c r="P1001" s="662">
        <v>1406.8799999999999</v>
      </c>
      <c r="Q1001" s="677">
        <v>1</v>
      </c>
      <c r="R1001" s="661">
        <v>3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32</v>
      </c>
      <c r="B1002" s="661" t="s">
        <v>587</v>
      </c>
      <c r="C1002" s="661">
        <v>89301322</v>
      </c>
      <c r="D1002" s="740" t="s">
        <v>6847</v>
      </c>
      <c r="E1002" s="741" t="s">
        <v>4625</v>
      </c>
      <c r="F1002" s="661" t="s">
        <v>4612</v>
      </c>
      <c r="G1002" s="661" t="s">
        <v>4873</v>
      </c>
      <c r="H1002" s="661" t="s">
        <v>588</v>
      </c>
      <c r="I1002" s="661" t="s">
        <v>1400</v>
      </c>
      <c r="J1002" s="661" t="s">
        <v>1187</v>
      </c>
      <c r="K1002" s="661" t="s">
        <v>5429</v>
      </c>
      <c r="L1002" s="662">
        <v>64.45</v>
      </c>
      <c r="M1002" s="662">
        <v>64.45</v>
      </c>
      <c r="N1002" s="661">
        <v>1</v>
      </c>
      <c r="O1002" s="742">
        <v>0.5</v>
      </c>
      <c r="P1002" s="662">
        <v>64.45</v>
      </c>
      <c r="Q1002" s="677">
        <v>1</v>
      </c>
      <c r="R1002" s="661">
        <v>1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32</v>
      </c>
      <c r="B1003" s="661" t="s">
        <v>587</v>
      </c>
      <c r="C1003" s="661">
        <v>89301322</v>
      </c>
      <c r="D1003" s="740" t="s">
        <v>6847</v>
      </c>
      <c r="E1003" s="741" t="s">
        <v>4625</v>
      </c>
      <c r="F1003" s="661" t="s">
        <v>4612</v>
      </c>
      <c r="G1003" s="661" t="s">
        <v>4667</v>
      </c>
      <c r="H1003" s="661" t="s">
        <v>588</v>
      </c>
      <c r="I1003" s="661" t="s">
        <v>4668</v>
      </c>
      <c r="J1003" s="661" t="s">
        <v>4669</v>
      </c>
      <c r="K1003" s="661" t="s">
        <v>4670</v>
      </c>
      <c r="L1003" s="662">
        <v>1520.33</v>
      </c>
      <c r="M1003" s="662">
        <v>1520.33</v>
      </c>
      <c r="N1003" s="661">
        <v>1</v>
      </c>
      <c r="O1003" s="742">
        <v>1</v>
      </c>
      <c r="P1003" s="662">
        <v>1520.33</v>
      </c>
      <c r="Q1003" s="677">
        <v>1</v>
      </c>
      <c r="R1003" s="661">
        <v>1</v>
      </c>
      <c r="S1003" s="677">
        <v>1</v>
      </c>
      <c r="T1003" s="742">
        <v>1</v>
      </c>
      <c r="U1003" s="700">
        <v>1</v>
      </c>
    </row>
    <row r="1004" spans="1:21" ht="14.4" customHeight="1" x14ac:dyDescent="0.3">
      <c r="A1004" s="660">
        <v>32</v>
      </c>
      <c r="B1004" s="661" t="s">
        <v>587</v>
      </c>
      <c r="C1004" s="661">
        <v>89301322</v>
      </c>
      <c r="D1004" s="740" t="s">
        <v>6847</v>
      </c>
      <c r="E1004" s="741" t="s">
        <v>4625</v>
      </c>
      <c r="F1004" s="661" t="s">
        <v>4612</v>
      </c>
      <c r="G1004" s="661" t="s">
        <v>4731</v>
      </c>
      <c r="H1004" s="661" t="s">
        <v>588</v>
      </c>
      <c r="I1004" s="661" t="s">
        <v>4732</v>
      </c>
      <c r="J1004" s="661" t="s">
        <v>4733</v>
      </c>
      <c r="K1004" s="661" t="s">
        <v>1142</v>
      </c>
      <c r="L1004" s="662">
        <v>13168.84</v>
      </c>
      <c r="M1004" s="662">
        <v>79013.039999999994</v>
      </c>
      <c r="N1004" s="661">
        <v>6</v>
      </c>
      <c r="O1004" s="742">
        <v>3.5</v>
      </c>
      <c r="P1004" s="662">
        <v>79013.039999999994</v>
      </c>
      <c r="Q1004" s="677">
        <v>1</v>
      </c>
      <c r="R1004" s="661">
        <v>6</v>
      </c>
      <c r="S1004" s="677">
        <v>1</v>
      </c>
      <c r="T1004" s="742">
        <v>3.5</v>
      </c>
      <c r="U1004" s="700">
        <v>1</v>
      </c>
    </row>
    <row r="1005" spans="1:21" ht="14.4" customHeight="1" x14ac:dyDescent="0.3">
      <c r="A1005" s="660">
        <v>32</v>
      </c>
      <c r="B1005" s="661" t="s">
        <v>587</v>
      </c>
      <c r="C1005" s="661">
        <v>89301322</v>
      </c>
      <c r="D1005" s="740" t="s">
        <v>6847</v>
      </c>
      <c r="E1005" s="741" t="s">
        <v>4625</v>
      </c>
      <c r="F1005" s="661" t="s">
        <v>4612</v>
      </c>
      <c r="G1005" s="661" t="s">
        <v>4671</v>
      </c>
      <c r="H1005" s="661" t="s">
        <v>2441</v>
      </c>
      <c r="I1005" s="661" t="s">
        <v>3132</v>
      </c>
      <c r="J1005" s="661" t="s">
        <v>3133</v>
      </c>
      <c r="K1005" s="661" t="s">
        <v>4480</v>
      </c>
      <c r="L1005" s="662">
        <v>3127.19</v>
      </c>
      <c r="M1005" s="662">
        <v>100070.08000000002</v>
      </c>
      <c r="N1005" s="661">
        <v>32</v>
      </c>
      <c r="O1005" s="742">
        <v>20</v>
      </c>
      <c r="P1005" s="662">
        <v>78179.750000000015</v>
      </c>
      <c r="Q1005" s="677">
        <v>0.78125</v>
      </c>
      <c r="R1005" s="661">
        <v>25</v>
      </c>
      <c r="S1005" s="677">
        <v>0.78125</v>
      </c>
      <c r="T1005" s="742">
        <v>15</v>
      </c>
      <c r="U1005" s="700">
        <v>0.75</v>
      </c>
    </row>
    <row r="1006" spans="1:21" ht="14.4" customHeight="1" x14ac:dyDescent="0.3">
      <c r="A1006" s="660">
        <v>32</v>
      </c>
      <c r="B1006" s="661" t="s">
        <v>587</v>
      </c>
      <c r="C1006" s="661">
        <v>89301322</v>
      </c>
      <c r="D1006" s="740" t="s">
        <v>6847</v>
      </c>
      <c r="E1006" s="741" t="s">
        <v>4625</v>
      </c>
      <c r="F1006" s="661" t="s">
        <v>4612</v>
      </c>
      <c r="G1006" s="661" t="s">
        <v>4671</v>
      </c>
      <c r="H1006" s="661" t="s">
        <v>2441</v>
      </c>
      <c r="I1006" s="661" t="s">
        <v>4672</v>
      </c>
      <c r="J1006" s="661" t="s">
        <v>3133</v>
      </c>
      <c r="K1006" s="661" t="s">
        <v>4673</v>
      </c>
      <c r="L1006" s="662">
        <v>782.22</v>
      </c>
      <c r="M1006" s="662">
        <v>4693.3200000000006</v>
      </c>
      <c r="N1006" s="661">
        <v>6</v>
      </c>
      <c r="O1006" s="742">
        <v>2.5</v>
      </c>
      <c r="P1006" s="662">
        <v>782.22</v>
      </c>
      <c r="Q1006" s="677">
        <v>0.16666666666666666</v>
      </c>
      <c r="R1006" s="661">
        <v>1</v>
      </c>
      <c r="S1006" s="677">
        <v>0.16666666666666666</v>
      </c>
      <c r="T1006" s="742">
        <v>0.5</v>
      </c>
      <c r="U1006" s="700">
        <v>0.2</v>
      </c>
    </row>
    <row r="1007" spans="1:21" ht="14.4" customHeight="1" x14ac:dyDescent="0.3">
      <c r="A1007" s="660">
        <v>32</v>
      </c>
      <c r="B1007" s="661" t="s">
        <v>587</v>
      </c>
      <c r="C1007" s="661">
        <v>89301322</v>
      </c>
      <c r="D1007" s="740" t="s">
        <v>6847</v>
      </c>
      <c r="E1007" s="741" t="s">
        <v>4625</v>
      </c>
      <c r="F1007" s="661" t="s">
        <v>4612</v>
      </c>
      <c r="G1007" s="661" t="s">
        <v>4813</v>
      </c>
      <c r="H1007" s="661" t="s">
        <v>588</v>
      </c>
      <c r="I1007" s="661" t="s">
        <v>4877</v>
      </c>
      <c r="J1007" s="661" t="s">
        <v>4814</v>
      </c>
      <c r="K1007" s="661" t="s">
        <v>4878</v>
      </c>
      <c r="L1007" s="662">
        <v>0</v>
      </c>
      <c r="M1007" s="662">
        <v>0</v>
      </c>
      <c r="N1007" s="661">
        <v>3</v>
      </c>
      <c r="O1007" s="742">
        <v>3</v>
      </c>
      <c r="P1007" s="662">
        <v>0</v>
      </c>
      <c r="Q1007" s="677"/>
      <c r="R1007" s="661">
        <v>1</v>
      </c>
      <c r="S1007" s="677">
        <v>0.33333333333333331</v>
      </c>
      <c r="T1007" s="742">
        <v>1</v>
      </c>
      <c r="U1007" s="700">
        <v>0.33333333333333331</v>
      </c>
    </row>
    <row r="1008" spans="1:21" ht="14.4" customHeight="1" x14ac:dyDescent="0.3">
      <c r="A1008" s="660">
        <v>32</v>
      </c>
      <c r="B1008" s="661" t="s">
        <v>587</v>
      </c>
      <c r="C1008" s="661">
        <v>89301322</v>
      </c>
      <c r="D1008" s="740" t="s">
        <v>6847</v>
      </c>
      <c r="E1008" s="741" t="s">
        <v>4625</v>
      </c>
      <c r="F1008" s="661" t="s">
        <v>4612</v>
      </c>
      <c r="G1008" s="661" t="s">
        <v>4674</v>
      </c>
      <c r="H1008" s="661" t="s">
        <v>588</v>
      </c>
      <c r="I1008" s="661" t="s">
        <v>1035</v>
      </c>
      <c r="J1008" s="661" t="s">
        <v>1036</v>
      </c>
      <c r="K1008" s="661" t="s">
        <v>4675</v>
      </c>
      <c r="L1008" s="662">
        <v>163.9</v>
      </c>
      <c r="M1008" s="662">
        <v>1147.3</v>
      </c>
      <c r="N1008" s="661">
        <v>7</v>
      </c>
      <c r="O1008" s="742">
        <v>4</v>
      </c>
      <c r="P1008" s="662">
        <v>819.5</v>
      </c>
      <c r="Q1008" s="677">
        <v>0.7142857142857143</v>
      </c>
      <c r="R1008" s="661">
        <v>5</v>
      </c>
      <c r="S1008" s="677">
        <v>0.7142857142857143</v>
      </c>
      <c r="T1008" s="742">
        <v>3</v>
      </c>
      <c r="U1008" s="700">
        <v>0.75</v>
      </c>
    </row>
    <row r="1009" spans="1:21" ht="14.4" customHeight="1" x14ac:dyDescent="0.3">
      <c r="A1009" s="660">
        <v>32</v>
      </c>
      <c r="B1009" s="661" t="s">
        <v>587</v>
      </c>
      <c r="C1009" s="661">
        <v>89301322</v>
      </c>
      <c r="D1009" s="740" t="s">
        <v>6847</v>
      </c>
      <c r="E1009" s="741" t="s">
        <v>4625</v>
      </c>
      <c r="F1009" s="661" t="s">
        <v>4612</v>
      </c>
      <c r="G1009" s="661" t="s">
        <v>5047</v>
      </c>
      <c r="H1009" s="661" t="s">
        <v>588</v>
      </c>
      <c r="I1009" s="661" t="s">
        <v>5430</v>
      </c>
      <c r="J1009" s="661" t="s">
        <v>5431</v>
      </c>
      <c r="K1009" s="661" t="s">
        <v>5432</v>
      </c>
      <c r="L1009" s="662">
        <v>112.45</v>
      </c>
      <c r="M1009" s="662">
        <v>112.45</v>
      </c>
      <c r="N1009" s="661">
        <v>1</v>
      </c>
      <c r="O1009" s="742">
        <v>0.5</v>
      </c>
      <c r="P1009" s="662">
        <v>112.45</v>
      </c>
      <c r="Q1009" s="677">
        <v>1</v>
      </c>
      <c r="R1009" s="661">
        <v>1</v>
      </c>
      <c r="S1009" s="677">
        <v>1</v>
      </c>
      <c r="T1009" s="742">
        <v>0.5</v>
      </c>
      <c r="U1009" s="700">
        <v>1</v>
      </c>
    </row>
    <row r="1010" spans="1:21" ht="14.4" customHeight="1" x14ac:dyDescent="0.3">
      <c r="A1010" s="660">
        <v>32</v>
      </c>
      <c r="B1010" s="661" t="s">
        <v>587</v>
      </c>
      <c r="C1010" s="661">
        <v>89301322</v>
      </c>
      <c r="D1010" s="740" t="s">
        <v>6847</v>
      </c>
      <c r="E1010" s="741" t="s">
        <v>4625</v>
      </c>
      <c r="F1010" s="661" t="s">
        <v>4612</v>
      </c>
      <c r="G1010" s="661" t="s">
        <v>4927</v>
      </c>
      <c r="H1010" s="661" t="s">
        <v>588</v>
      </c>
      <c r="I1010" s="661" t="s">
        <v>1366</v>
      </c>
      <c r="J1010" s="661" t="s">
        <v>1367</v>
      </c>
      <c r="K1010" s="661" t="s">
        <v>4928</v>
      </c>
      <c r="L1010" s="662">
        <v>1023.02</v>
      </c>
      <c r="M1010" s="662">
        <v>25575.500000000007</v>
      </c>
      <c r="N1010" s="661">
        <v>25</v>
      </c>
      <c r="O1010" s="742">
        <v>17</v>
      </c>
      <c r="P1010" s="662">
        <v>12276.240000000003</v>
      </c>
      <c r="Q1010" s="677">
        <v>0.48</v>
      </c>
      <c r="R1010" s="661">
        <v>12</v>
      </c>
      <c r="S1010" s="677">
        <v>0.48</v>
      </c>
      <c r="T1010" s="742">
        <v>8</v>
      </c>
      <c r="U1010" s="700">
        <v>0.47058823529411764</v>
      </c>
    </row>
    <row r="1011" spans="1:21" ht="14.4" customHeight="1" x14ac:dyDescent="0.3">
      <c r="A1011" s="660">
        <v>32</v>
      </c>
      <c r="B1011" s="661" t="s">
        <v>587</v>
      </c>
      <c r="C1011" s="661">
        <v>89301322</v>
      </c>
      <c r="D1011" s="740" t="s">
        <v>6847</v>
      </c>
      <c r="E1011" s="741" t="s">
        <v>4625</v>
      </c>
      <c r="F1011" s="661" t="s">
        <v>4612</v>
      </c>
      <c r="G1011" s="661" t="s">
        <v>4927</v>
      </c>
      <c r="H1011" s="661" t="s">
        <v>588</v>
      </c>
      <c r="I1011" s="661" t="s">
        <v>1366</v>
      </c>
      <c r="J1011" s="661" t="s">
        <v>1367</v>
      </c>
      <c r="K1011" s="661" t="s">
        <v>4928</v>
      </c>
      <c r="L1011" s="662">
        <v>439.17</v>
      </c>
      <c r="M1011" s="662">
        <v>16249.29</v>
      </c>
      <c r="N1011" s="661">
        <v>37</v>
      </c>
      <c r="O1011" s="742">
        <v>25.5</v>
      </c>
      <c r="P1011" s="662">
        <v>10540.08</v>
      </c>
      <c r="Q1011" s="677">
        <v>0.64864864864864857</v>
      </c>
      <c r="R1011" s="661">
        <v>24</v>
      </c>
      <c r="S1011" s="677">
        <v>0.64864864864864868</v>
      </c>
      <c r="T1011" s="742">
        <v>16</v>
      </c>
      <c r="U1011" s="700">
        <v>0.62745098039215685</v>
      </c>
    </row>
    <row r="1012" spans="1:21" ht="14.4" customHeight="1" x14ac:dyDescent="0.3">
      <c r="A1012" s="660">
        <v>32</v>
      </c>
      <c r="B1012" s="661" t="s">
        <v>587</v>
      </c>
      <c r="C1012" s="661">
        <v>89301322</v>
      </c>
      <c r="D1012" s="740" t="s">
        <v>6847</v>
      </c>
      <c r="E1012" s="741" t="s">
        <v>4625</v>
      </c>
      <c r="F1012" s="661" t="s">
        <v>4612</v>
      </c>
      <c r="G1012" s="661" t="s">
        <v>4676</v>
      </c>
      <c r="H1012" s="661" t="s">
        <v>588</v>
      </c>
      <c r="I1012" s="661" t="s">
        <v>1248</v>
      </c>
      <c r="J1012" s="661" t="s">
        <v>1249</v>
      </c>
      <c r="K1012" s="661" t="s">
        <v>1250</v>
      </c>
      <c r="L1012" s="662">
        <v>24.22</v>
      </c>
      <c r="M1012" s="662">
        <v>72.66</v>
      </c>
      <c r="N1012" s="661">
        <v>3</v>
      </c>
      <c r="O1012" s="742">
        <v>2</v>
      </c>
      <c r="P1012" s="662">
        <v>72.66</v>
      </c>
      <c r="Q1012" s="677">
        <v>1</v>
      </c>
      <c r="R1012" s="661">
        <v>3</v>
      </c>
      <c r="S1012" s="677">
        <v>1</v>
      </c>
      <c r="T1012" s="742">
        <v>2</v>
      </c>
      <c r="U1012" s="700">
        <v>1</v>
      </c>
    </row>
    <row r="1013" spans="1:21" ht="14.4" customHeight="1" x14ac:dyDescent="0.3">
      <c r="A1013" s="660">
        <v>32</v>
      </c>
      <c r="B1013" s="661" t="s">
        <v>587</v>
      </c>
      <c r="C1013" s="661">
        <v>89301322</v>
      </c>
      <c r="D1013" s="740" t="s">
        <v>6847</v>
      </c>
      <c r="E1013" s="741" t="s">
        <v>4625</v>
      </c>
      <c r="F1013" s="661" t="s">
        <v>4612</v>
      </c>
      <c r="G1013" s="661" t="s">
        <v>4676</v>
      </c>
      <c r="H1013" s="661" t="s">
        <v>588</v>
      </c>
      <c r="I1013" s="661" t="s">
        <v>1248</v>
      </c>
      <c r="J1013" s="661" t="s">
        <v>1249</v>
      </c>
      <c r="K1013" s="661" t="s">
        <v>1250</v>
      </c>
      <c r="L1013" s="662">
        <v>34.5</v>
      </c>
      <c r="M1013" s="662">
        <v>34.5</v>
      </c>
      <c r="N1013" s="661">
        <v>1</v>
      </c>
      <c r="O1013" s="742">
        <v>1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32</v>
      </c>
      <c r="B1014" s="661" t="s">
        <v>587</v>
      </c>
      <c r="C1014" s="661">
        <v>89301322</v>
      </c>
      <c r="D1014" s="740" t="s">
        <v>6847</v>
      </c>
      <c r="E1014" s="741" t="s">
        <v>4625</v>
      </c>
      <c r="F1014" s="661" t="s">
        <v>4612</v>
      </c>
      <c r="G1014" s="661" t="s">
        <v>4676</v>
      </c>
      <c r="H1014" s="661" t="s">
        <v>588</v>
      </c>
      <c r="I1014" s="661" t="s">
        <v>847</v>
      </c>
      <c r="J1014" s="661" t="s">
        <v>848</v>
      </c>
      <c r="K1014" s="661" t="s">
        <v>4677</v>
      </c>
      <c r="L1014" s="662">
        <v>40.36</v>
      </c>
      <c r="M1014" s="662">
        <v>121.08</v>
      </c>
      <c r="N1014" s="661">
        <v>3</v>
      </c>
      <c r="O1014" s="742">
        <v>2</v>
      </c>
      <c r="P1014" s="662">
        <v>40.36</v>
      </c>
      <c r="Q1014" s="677">
        <v>0.33333333333333331</v>
      </c>
      <c r="R1014" s="661">
        <v>1</v>
      </c>
      <c r="S1014" s="677">
        <v>0.33333333333333331</v>
      </c>
      <c r="T1014" s="742">
        <v>0.5</v>
      </c>
      <c r="U1014" s="700">
        <v>0.25</v>
      </c>
    </row>
    <row r="1015" spans="1:21" ht="14.4" customHeight="1" x14ac:dyDescent="0.3">
      <c r="A1015" s="660">
        <v>32</v>
      </c>
      <c r="B1015" s="661" t="s">
        <v>587</v>
      </c>
      <c r="C1015" s="661">
        <v>89301322</v>
      </c>
      <c r="D1015" s="740" t="s">
        <v>6847</v>
      </c>
      <c r="E1015" s="741" t="s">
        <v>4625</v>
      </c>
      <c r="F1015" s="661" t="s">
        <v>4612</v>
      </c>
      <c r="G1015" s="661" t="s">
        <v>5312</v>
      </c>
      <c r="H1015" s="661" t="s">
        <v>588</v>
      </c>
      <c r="I1015" s="661" t="s">
        <v>3350</v>
      </c>
      <c r="J1015" s="661" t="s">
        <v>3351</v>
      </c>
      <c r="K1015" s="661" t="s">
        <v>4573</v>
      </c>
      <c r="L1015" s="662">
        <v>0</v>
      </c>
      <c r="M1015" s="662">
        <v>0</v>
      </c>
      <c r="N1015" s="661">
        <v>2</v>
      </c>
      <c r="O1015" s="742">
        <v>0.5</v>
      </c>
      <c r="P1015" s="662">
        <v>0</v>
      </c>
      <c r="Q1015" s="677"/>
      <c r="R1015" s="661">
        <v>2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32</v>
      </c>
      <c r="B1016" s="661" t="s">
        <v>587</v>
      </c>
      <c r="C1016" s="661">
        <v>89301322</v>
      </c>
      <c r="D1016" s="740" t="s">
        <v>6847</v>
      </c>
      <c r="E1016" s="741" t="s">
        <v>4625</v>
      </c>
      <c r="F1016" s="661" t="s">
        <v>4612</v>
      </c>
      <c r="G1016" s="661" t="s">
        <v>5156</v>
      </c>
      <c r="H1016" s="661" t="s">
        <v>2441</v>
      </c>
      <c r="I1016" s="661" t="s">
        <v>5157</v>
      </c>
      <c r="J1016" s="661" t="s">
        <v>5158</v>
      </c>
      <c r="K1016" s="661" t="s">
        <v>5159</v>
      </c>
      <c r="L1016" s="662">
        <v>2449.89</v>
      </c>
      <c r="M1016" s="662">
        <v>93095.819999999992</v>
      </c>
      <c r="N1016" s="661">
        <v>38</v>
      </c>
      <c r="O1016" s="742">
        <v>6.5</v>
      </c>
      <c r="P1016" s="662">
        <v>83296.259999999995</v>
      </c>
      <c r="Q1016" s="677">
        <v>0.89473684210526316</v>
      </c>
      <c r="R1016" s="661">
        <v>34</v>
      </c>
      <c r="S1016" s="677">
        <v>0.89473684210526316</v>
      </c>
      <c r="T1016" s="742">
        <v>6</v>
      </c>
      <c r="U1016" s="700">
        <v>0.92307692307692313</v>
      </c>
    </row>
    <row r="1017" spans="1:21" ht="14.4" customHeight="1" x14ac:dyDescent="0.3">
      <c r="A1017" s="660">
        <v>32</v>
      </c>
      <c r="B1017" s="661" t="s">
        <v>587</v>
      </c>
      <c r="C1017" s="661">
        <v>89301322</v>
      </c>
      <c r="D1017" s="740" t="s">
        <v>6847</v>
      </c>
      <c r="E1017" s="741" t="s">
        <v>4625</v>
      </c>
      <c r="F1017" s="661" t="s">
        <v>4612</v>
      </c>
      <c r="G1017" s="661" t="s">
        <v>5156</v>
      </c>
      <c r="H1017" s="661" t="s">
        <v>2441</v>
      </c>
      <c r="I1017" s="661" t="s">
        <v>5157</v>
      </c>
      <c r="J1017" s="661" t="s">
        <v>5158</v>
      </c>
      <c r="K1017" s="661" t="s">
        <v>5159</v>
      </c>
      <c r="L1017" s="662">
        <v>2279.02</v>
      </c>
      <c r="M1017" s="662">
        <v>152694.33999999997</v>
      </c>
      <c r="N1017" s="661">
        <v>67</v>
      </c>
      <c r="O1017" s="742">
        <v>14</v>
      </c>
      <c r="P1017" s="662">
        <v>145857.27999999997</v>
      </c>
      <c r="Q1017" s="677">
        <v>0.95522388059701491</v>
      </c>
      <c r="R1017" s="661">
        <v>64</v>
      </c>
      <c r="S1017" s="677">
        <v>0.95522388059701491</v>
      </c>
      <c r="T1017" s="742">
        <v>13.5</v>
      </c>
      <c r="U1017" s="700">
        <v>0.9642857142857143</v>
      </c>
    </row>
    <row r="1018" spans="1:21" ht="14.4" customHeight="1" x14ac:dyDescent="0.3">
      <c r="A1018" s="660">
        <v>32</v>
      </c>
      <c r="B1018" s="661" t="s">
        <v>587</v>
      </c>
      <c r="C1018" s="661">
        <v>89301322</v>
      </c>
      <c r="D1018" s="740" t="s">
        <v>6847</v>
      </c>
      <c r="E1018" s="741" t="s">
        <v>4625</v>
      </c>
      <c r="F1018" s="661" t="s">
        <v>4612</v>
      </c>
      <c r="G1018" s="661" t="s">
        <v>4702</v>
      </c>
      <c r="H1018" s="661" t="s">
        <v>588</v>
      </c>
      <c r="I1018" s="661" t="s">
        <v>5317</v>
      </c>
      <c r="J1018" s="661" t="s">
        <v>4704</v>
      </c>
      <c r="K1018" s="661"/>
      <c r="L1018" s="662">
        <v>0</v>
      </c>
      <c r="M1018" s="662">
        <v>0</v>
      </c>
      <c r="N1018" s="661">
        <v>6</v>
      </c>
      <c r="O1018" s="742">
        <v>1</v>
      </c>
      <c r="P1018" s="662">
        <v>0</v>
      </c>
      <c r="Q1018" s="677"/>
      <c r="R1018" s="661">
        <v>6</v>
      </c>
      <c r="S1018" s="677">
        <v>1</v>
      </c>
      <c r="T1018" s="742">
        <v>1</v>
      </c>
      <c r="U1018" s="700">
        <v>1</v>
      </c>
    </row>
    <row r="1019" spans="1:21" ht="14.4" customHeight="1" x14ac:dyDescent="0.3">
      <c r="A1019" s="660">
        <v>32</v>
      </c>
      <c r="B1019" s="661" t="s">
        <v>587</v>
      </c>
      <c r="C1019" s="661">
        <v>89301322</v>
      </c>
      <c r="D1019" s="740" t="s">
        <v>6847</v>
      </c>
      <c r="E1019" s="741" t="s">
        <v>4625</v>
      </c>
      <c r="F1019" s="661" t="s">
        <v>4612</v>
      </c>
      <c r="G1019" s="661" t="s">
        <v>4999</v>
      </c>
      <c r="H1019" s="661" t="s">
        <v>588</v>
      </c>
      <c r="I1019" s="661" t="s">
        <v>2895</v>
      </c>
      <c r="J1019" s="661" t="s">
        <v>2896</v>
      </c>
      <c r="K1019" s="661" t="s">
        <v>5000</v>
      </c>
      <c r="L1019" s="662">
        <v>50.27</v>
      </c>
      <c r="M1019" s="662">
        <v>50.27</v>
      </c>
      <c r="N1019" s="661">
        <v>1</v>
      </c>
      <c r="O1019" s="742">
        <v>0.5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32</v>
      </c>
      <c r="B1020" s="661" t="s">
        <v>587</v>
      </c>
      <c r="C1020" s="661">
        <v>89301322</v>
      </c>
      <c r="D1020" s="740" t="s">
        <v>6847</v>
      </c>
      <c r="E1020" s="741" t="s">
        <v>4625</v>
      </c>
      <c r="F1020" s="661" t="s">
        <v>4612</v>
      </c>
      <c r="G1020" s="661" t="s">
        <v>5433</v>
      </c>
      <c r="H1020" s="661" t="s">
        <v>588</v>
      </c>
      <c r="I1020" s="661" t="s">
        <v>749</v>
      </c>
      <c r="J1020" s="661" t="s">
        <v>750</v>
      </c>
      <c r="K1020" s="661" t="s">
        <v>5434</v>
      </c>
      <c r="L1020" s="662">
        <v>26.17</v>
      </c>
      <c r="M1020" s="662">
        <v>26.17</v>
      </c>
      <c r="N1020" s="661">
        <v>1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32</v>
      </c>
      <c r="B1021" s="661" t="s">
        <v>587</v>
      </c>
      <c r="C1021" s="661">
        <v>89301322</v>
      </c>
      <c r="D1021" s="740" t="s">
        <v>6847</v>
      </c>
      <c r="E1021" s="741" t="s">
        <v>4625</v>
      </c>
      <c r="F1021" s="661" t="s">
        <v>4612</v>
      </c>
      <c r="G1021" s="661" t="s">
        <v>5435</v>
      </c>
      <c r="H1021" s="661" t="s">
        <v>588</v>
      </c>
      <c r="I1021" s="661" t="s">
        <v>712</v>
      </c>
      <c r="J1021" s="661" t="s">
        <v>713</v>
      </c>
      <c r="K1021" s="661" t="s">
        <v>5436</v>
      </c>
      <c r="L1021" s="662">
        <v>0</v>
      </c>
      <c r="M1021" s="662">
        <v>0</v>
      </c>
      <c r="N1021" s="661">
        <v>1</v>
      </c>
      <c r="O1021" s="742">
        <v>1</v>
      </c>
      <c r="P1021" s="662"/>
      <c r="Q1021" s="677"/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32</v>
      </c>
      <c r="B1022" s="661" t="s">
        <v>587</v>
      </c>
      <c r="C1022" s="661">
        <v>89301322</v>
      </c>
      <c r="D1022" s="740" t="s">
        <v>6847</v>
      </c>
      <c r="E1022" s="741" t="s">
        <v>4625</v>
      </c>
      <c r="F1022" s="661" t="s">
        <v>4612</v>
      </c>
      <c r="G1022" s="661" t="s">
        <v>4752</v>
      </c>
      <c r="H1022" s="661" t="s">
        <v>588</v>
      </c>
      <c r="I1022" s="661" t="s">
        <v>1237</v>
      </c>
      <c r="J1022" s="661" t="s">
        <v>1238</v>
      </c>
      <c r="K1022" s="661" t="s">
        <v>4881</v>
      </c>
      <c r="L1022" s="662">
        <v>0</v>
      </c>
      <c r="M1022" s="662">
        <v>0</v>
      </c>
      <c r="N1022" s="661">
        <v>1</v>
      </c>
      <c r="O1022" s="742">
        <v>0.5</v>
      </c>
      <c r="P1022" s="662"/>
      <c r="Q1022" s="677"/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32</v>
      </c>
      <c r="B1023" s="661" t="s">
        <v>587</v>
      </c>
      <c r="C1023" s="661">
        <v>89301322</v>
      </c>
      <c r="D1023" s="740" t="s">
        <v>6847</v>
      </c>
      <c r="E1023" s="741" t="s">
        <v>4625</v>
      </c>
      <c r="F1023" s="661" t="s">
        <v>4612</v>
      </c>
      <c r="G1023" s="661" t="s">
        <v>4755</v>
      </c>
      <c r="H1023" s="661" t="s">
        <v>2441</v>
      </c>
      <c r="I1023" s="661" t="s">
        <v>4756</v>
      </c>
      <c r="J1023" s="661" t="s">
        <v>3074</v>
      </c>
      <c r="K1023" s="661" t="s">
        <v>4757</v>
      </c>
      <c r="L1023" s="662">
        <v>87.6</v>
      </c>
      <c r="M1023" s="662">
        <v>175.2</v>
      </c>
      <c r="N1023" s="661">
        <v>2</v>
      </c>
      <c r="O1023" s="742">
        <v>2</v>
      </c>
      <c r="P1023" s="662">
        <v>175.2</v>
      </c>
      <c r="Q1023" s="677">
        <v>1</v>
      </c>
      <c r="R1023" s="661">
        <v>2</v>
      </c>
      <c r="S1023" s="677">
        <v>1</v>
      </c>
      <c r="T1023" s="742">
        <v>2</v>
      </c>
      <c r="U1023" s="700">
        <v>1</v>
      </c>
    </row>
    <row r="1024" spans="1:21" ht="14.4" customHeight="1" x14ac:dyDescent="0.3">
      <c r="A1024" s="660">
        <v>32</v>
      </c>
      <c r="B1024" s="661" t="s">
        <v>587</v>
      </c>
      <c r="C1024" s="661">
        <v>89301322</v>
      </c>
      <c r="D1024" s="740" t="s">
        <v>6847</v>
      </c>
      <c r="E1024" s="741" t="s">
        <v>4625</v>
      </c>
      <c r="F1024" s="661" t="s">
        <v>4612</v>
      </c>
      <c r="G1024" s="661" t="s">
        <v>4755</v>
      </c>
      <c r="H1024" s="661" t="s">
        <v>2441</v>
      </c>
      <c r="I1024" s="661" t="s">
        <v>3049</v>
      </c>
      <c r="J1024" s="661" t="s">
        <v>3050</v>
      </c>
      <c r="K1024" s="661" t="s">
        <v>4458</v>
      </c>
      <c r="L1024" s="662">
        <v>116.8</v>
      </c>
      <c r="M1024" s="662">
        <v>700.8</v>
      </c>
      <c r="N1024" s="661">
        <v>6</v>
      </c>
      <c r="O1024" s="742">
        <v>4.5</v>
      </c>
      <c r="P1024" s="662">
        <v>584</v>
      </c>
      <c r="Q1024" s="677">
        <v>0.83333333333333337</v>
      </c>
      <c r="R1024" s="661">
        <v>5</v>
      </c>
      <c r="S1024" s="677">
        <v>0.83333333333333337</v>
      </c>
      <c r="T1024" s="742">
        <v>3.5</v>
      </c>
      <c r="U1024" s="700">
        <v>0.77777777777777779</v>
      </c>
    </row>
    <row r="1025" spans="1:21" ht="14.4" customHeight="1" x14ac:dyDescent="0.3">
      <c r="A1025" s="660">
        <v>32</v>
      </c>
      <c r="B1025" s="661" t="s">
        <v>587</v>
      </c>
      <c r="C1025" s="661">
        <v>89301322</v>
      </c>
      <c r="D1025" s="740" t="s">
        <v>6847</v>
      </c>
      <c r="E1025" s="741" t="s">
        <v>4625</v>
      </c>
      <c r="F1025" s="661" t="s">
        <v>4612</v>
      </c>
      <c r="G1025" s="661" t="s">
        <v>5437</v>
      </c>
      <c r="H1025" s="661" t="s">
        <v>588</v>
      </c>
      <c r="I1025" s="661" t="s">
        <v>827</v>
      </c>
      <c r="J1025" s="661" t="s">
        <v>5438</v>
      </c>
      <c r="K1025" s="661" t="s">
        <v>5439</v>
      </c>
      <c r="L1025" s="662">
        <v>55.71</v>
      </c>
      <c r="M1025" s="662">
        <v>55.71</v>
      </c>
      <c r="N1025" s="661">
        <v>1</v>
      </c>
      <c r="O1025" s="742">
        <v>0.5</v>
      </c>
      <c r="P1025" s="662">
        <v>55.71</v>
      </c>
      <c r="Q1025" s="677">
        <v>1</v>
      </c>
      <c r="R1025" s="661">
        <v>1</v>
      </c>
      <c r="S1025" s="677">
        <v>1</v>
      </c>
      <c r="T1025" s="742">
        <v>0.5</v>
      </c>
      <c r="U1025" s="700">
        <v>1</v>
      </c>
    </row>
    <row r="1026" spans="1:21" ht="14.4" customHeight="1" x14ac:dyDescent="0.3">
      <c r="A1026" s="660">
        <v>32</v>
      </c>
      <c r="B1026" s="661" t="s">
        <v>587</v>
      </c>
      <c r="C1026" s="661">
        <v>89301322</v>
      </c>
      <c r="D1026" s="740" t="s">
        <v>6847</v>
      </c>
      <c r="E1026" s="741" t="s">
        <v>4625</v>
      </c>
      <c r="F1026" s="661" t="s">
        <v>4612</v>
      </c>
      <c r="G1026" s="661" t="s">
        <v>4758</v>
      </c>
      <c r="H1026" s="661" t="s">
        <v>588</v>
      </c>
      <c r="I1026" s="661" t="s">
        <v>4884</v>
      </c>
      <c r="J1026" s="661" t="s">
        <v>4759</v>
      </c>
      <c r="K1026" s="661" t="s">
        <v>4760</v>
      </c>
      <c r="L1026" s="662">
        <v>0</v>
      </c>
      <c r="M1026" s="662">
        <v>0</v>
      </c>
      <c r="N1026" s="661">
        <v>2</v>
      </c>
      <c r="O1026" s="742">
        <v>1</v>
      </c>
      <c r="P1026" s="662">
        <v>0</v>
      </c>
      <c r="Q1026" s="677"/>
      <c r="R1026" s="661">
        <v>2</v>
      </c>
      <c r="S1026" s="677">
        <v>1</v>
      </c>
      <c r="T1026" s="742">
        <v>1</v>
      </c>
      <c r="U1026" s="700">
        <v>1</v>
      </c>
    </row>
    <row r="1027" spans="1:21" ht="14.4" customHeight="1" x14ac:dyDescent="0.3">
      <c r="A1027" s="660">
        <v>32</v>
      </c>
      <c r="B1027" s="661" t="s">
        <v>587</v>
      </c>
      <c r="C1027" s="661">
        <v>89301322</v>
      </c>
      <c r="D1027" s="740" t="s">
        <v>6847</v>
      </c>
      <c r="E1027" s="741" t="s">
        <v>4625</v>
      </c>
      <c r="F1027" s="661" t="s">
        <v>4612</v>
      </c>
      <c r="G1027" s="661" t="s">
        <v>4761</v>
      </c>
      <c r="H1027" s="661" t="s">
        <v>588</v>
      </c>
      <c r="I1027" s="661" t="s">
        <v>5440</v>
      </c>
      <c r="J1027" s="661" t="s">
        <v>5441</v>
      </c>
      <c r="K1027" s="661" t="s">
        <v>5442</v>
      </c>
      <c r="L1027" s="662">
        <v>72.7</v>
      </c>
      <c r="M1027" s="662">
        <v>218.10000000000002</v>
      </c>
      <c r="N1027" s="661">
        <v>3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32</v>
      </c>
      <c r="B1028" s="661" t="s">
        <v>587</v>
      </c>
      <c r="C1028" s="661">
        <v>89301322</v>
      </c>
      <c r="D1028" s="740" t="s">
        <v>6847</v>
      </c>
      <c r="E1028" s="741" t="s">
        <v>4625</v>
      </c>
      <c r="F1028" s="661" t="s">
        <v>4612</v>
      </c>
      <c r="G1028" s="661" t="s">
        <v>4761</v>
      </c>
      <c r="H1028" s="661" t="s">
        <v>588</v>
      </c>
      <c r="I1028" s="661" t="s">
        <v>4019</v>
      </c>
      <c r="J1028" s="661" t="s">
        <v>4020</v>
      </c>
      <c r="K1028" s="661" t="s">
        <v>4762</v>
      </c>
      <c r="L1028" s="662">
        <v>145.38999999999999</v>
      </c>
      <c r="M1028" s="662">
        <v>1308.5099999999998</v>
      </c>
      <c r="N1028" s="661">
        <v>9</v>
      </c>
      <c r="O1028" s="742">
        <v>2.5</v>
      </c>
      <c r="P1028" s="662">
        <v>436.16999999999996</v>
      </c>
      <c r="Q1028" s="677">
        <v>0.33333333333333337</v>
      </c>
      <c r="R1028" s="661">
        <v>3</v>
      </c>
      <c r="S1028" s="677">
        <v>0.33333333333333331</v>
      </c>
      <c r="T1028" s="742">
        <v>0.5</v>
      </c>
      <c r="U1028" s="700">
        <v>0.2</v>
      </c>
    </row>
    <row r="1029" spans="1:21" ht="14.4" customHeight="1" x14ac:dyDescent="0.3">
      <c r="A1029" s="660">
        <v>32</v>
      </c>
      <c r="B1029" s="661" t="s">
        <v>587</v>
      </c>
      <c r="C1029" s="661">
        <v>89301322</v>
      </c>
      <c r="D1029" s="740" t="s">
        <v>6847</v>
      </c>
      <c r="E1029" s="741" t="s">
        <v>4625</v>
      </c>
      <c r="F1029" s="661" t="s">
        <v>4612</v>
      </c>
      <c r="G1029" s="661" t="s">
        <v>4761</v>
      </c>
      <c r="H1029" s="661" t="s">
        <v>588</v>
      </c>
      <c r="I1029" s="661" t="s">
        <v>4019</v>
      </c>
      <c r="J1029" s="661" t="s">
        <v>4020</v>
      </c>
      <c r="K1029" s="661" t="s">
        <v>4762</v>
      </c>
      <c r="L1029" s="662">
        <v>80.650000000000006</v>
      </c>
      <c r="M1029" s="662">
        <v>241.95000000000002</v>
      </c>
      <c r="N1029" s="661">
        <v>3</v>
      </c>
      <c r="O1029" s="742">
        <v>1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32</v>
      </c>
      <c r="B1030" s="661" t="s">
        <v>587</v>
      </c>
      <c r="C1030" s="661">
        <v>89301322</v>
      </c>
      <c r="D1030" s="740" t="s">
        <v>6847</v>
      </c>
      <c r="E1030" s="741" t="s">
        <v>4625</v>
      </c>
      <c r="F1030" s="661" t="s">
        <v>4612</v>
      </c>
      <c r="G1030" s="661" t="s">
        <v>5443</v>
      </c>
      <c r="H1030" s="661" t="s">
        <v>588</v>
      </c>
      <c r="I1030" s="661" t="s">
        <v>2309</v>
      </c>
      <c r="J1030" s="661" t="s">
        <v>2310</v>
      </c>
      <c r="K1030" s="661" t="s">
        <v>2311</v>
      </c>
      <c r="L1030" s="662">
        <v>92.91</v>
      </c>
      <c r="M1030" s="662">
        <v>185.82</v>
      </c>
      <c r="N1030" s="661">
        <v>2</v>
      </c>
      <c r="O1030" s="742">
        <v>1</v>
      </c>
      <c r="P1030" s="662">
        <v>185.82</v>
      </c>
      <c r="Q1030" s="677">
        <v>1</v>
      </c>
      <c r="R1030" s="661">
        <v>2</v>
      </c>
      <c r="S1030" s="677">
        <v>1</v>
      </c>
      <c r="T1030" s="742">
        <v>1</v>
      </c>
      <c r="U1030" s="700">
        <v>1</v>
      </c>
    </row>
    <row r="1031" spans="1:21" ht="14.4" customHeight="1" x14ac:dyDescent="0.3">
      <c r="A1031" s="660">
        <v>32</v>
      </c>
      <c r="B1031" s="661" t="s">
        <v>587</v>
      </c>
      <c r="C1031" s="661">
        <v>89301322</v>
      </c>
      <c r="D1031" s="740" t="s">
        <v>6847</v>
      </c>
      <c r="E1031" s="741" t="s">
        <v>4625</v>
      </c>
      <c r="F1031" s="661" t="s">
        <v>4612</v>
      </c>
      <c r="G1031" s="661" t="s">
        <v>4682</v>
      </c>
      <c r="H1031" s="661" t="s">
        <v>588</v>
      </c>
      <c r="I1031" s="661" t="s">
        <v>5444</v>
      </c>
      <c r="J1031" s="661" t="s">
        <v>1280</v>
      </c>
      <c r="K1031" s="661" t="s">
        <v>933</v>
      </c>
      <c r="L1031" s="662">
        <v>30.65</v>
      </c>
      <c r="M1031" s="662">
        <v>91.949999999999989</v>
      </c>
      <c r="N1031" s="661">
        <v>3</v>
      </c>
      <c r="O1031" s="742">
        <v>2.5</v>
      </c>
      <c r="P1031" s="662">
        <v>61.3</v>
      </c>
      <c r="Q1031" s="677">
        <v>0.66666666666666674</v>
      </c>
      <c r="R1031" s="661">
        <v>2</v>
      </c>
      <c r="S1031" s="677">
        <v>0.66666666666666663</v>
      </c>
      <c r="T1031" s="742">
        <v>1.5</v>
      </c>
      <c r="U1031" s="700">
        <v>0.6</v>
      </c>
    </row>
    <row r="1032" spans="1:21" ht="14.4" customHeight="1" x14ac:dyDescent="0.3">
      <c r="A1032" s="660">
        <v>32</v>
      </c>
      <c r="B1032" s="661" t="s">
        <v>587</v>
      </c>
      <c r="C1032" s="661">
        <v>89301322</v>
      </c>
      <c r="D1032" s="740" t="s">
        <v>6847</v>
      </c>
      <c r="E1032" s="741" t="s">
        <v>4625</v>
      </c>
      <c r="F1032" s="661" t="s">
        <v>4612</v>
      </c>
      <c r="G1032" s="661" t="s">
        <v>4682</v>
      </c>
      <c r="H1032" s="661" t="s">
        <v>588</v>
      </c>
      <c r="I1032" s="661" t="s">
        <v>5444</v>
      </c>
      <c r="J1032" s="661" t="s">
        <v>1280</v>
      </c>
      <c r="K1032" s="661" t="s">
        <v>933</v>
      </c>
      <c r="L1032" s="662">
        <v>27.57</v>
      </c>
      <c r="M1032" s="662">
        <v>82.710000000000008</v>
      </c>
      <c r="N1032" s="661">
        <v>3</v>
      </c>
      <c r="O1032" s="742">
        <v>2</v>
      </c>
      <c r="P1032" s="662">
        <v>82.710000000000008</v>
      </c>
      <c r="Q1032" s="677">
        <v>1</v>
      </c>
      <c r="R1032" s="661">
        <v>3</v>
      </c>
      <c r="S1032" s="677">
        <v>1</v>
      </c>
      <c r="T1032" s="742">
        <v>2</v>
      </c>
      <c r="U1032" s="700">
        <v>1</v>
      </c>
    </row>
    <row r="1033" spans="1:21" ht="14.4" customHeight="1" x14ac:dyDescent="0.3">
      <c r="A1033" s="660">
        <v>32</v>
      </c>
      <c r="B1033" s="661" t="s">
        <v>587</v>
      </c>
      <c r="C1033" s="661">
        <v>89301322</v>
      </c>
      <c r="D1033" s="740" t="s">
        <v>6847</v>
      </c>
      <c r="E1033" s="741" t="s">
        <v>4625</v>
      </c>
      <c r="F1033" s="661" t="s">
        <v>4612</v>
      </c>
      <c r="G1033" s="661" t="s">
        <v>4682</v>
      </c>
      <c r="H1033" s="661" t="s">
        <v>588</v>
      </c>
      <c r="I1033" s="661" t="s">
        <v>1279</v>
      </c>
      <c r="J1033" s="661" t="s">
        <v>1280</v>
      </c>
      <c r="K1033" s="661" t="s">
        <v>1281</v>
      </c>
      <c r="L1033" s="662">
        <v>61.29</v>
      </c>
      <c r="M1033" s="662">
        <v>2083.8599999999997</v>
      </c>
      <c r="N1033" s="661">
        <v>34</v>
      </c>
      <c r="O1033" s="742">
        <v>25</v>
      </c>
      <c r="P1033" s="662">
        <v>980.63999999999976</v>
      </c>
      <c r="Q1033" s="677">
        <v>0.47058823529411759</v>
      </c>
      <c r="R1033" s="661">
        <v>16</v>
      </c>
      <c r="S1033" s="677">
        <v>0.47058823529411764</v>
      </c>
      <c r="T1033" s="742">
        <v>10.5</v>
      </c>
      <c r="U1033" s="700">
        <v>0.42</v>
      </c>
    </row>
    <row r="1034" spans="1:21" ht="14.4" customHeight="1" x14ac:dyDescent="0.3">
      <c r="A1034" s="660">
        <v>32</v>
      </c>
      <c r="B1034" s="661" t="s">
        <v>587</v>
      </c>
      <c r="C1034" s="661">
        <v>89301322</v>
      </c>
      <c r="D1034" s="740" t="s">
        <v>6847</v>
      </c>
      <c r="E1034" s="741" t="s">
        <v>4625</v>
      </c>
      <c r="F1034" s="661" t="s">
        <v>4612</v>
      </c>
      <c r="G1034" s="661" t="s">
        <v>4682</v>
      </c>
      <c r="H1034" s="661" t="s">
        <v>588</v>
      </c>
      <c r="I1034" s="661" t="s">
        <v>1279</v>
      </c>
      <c r="J1034" s="661" t="s">
        <v>1280</v>
      </c>
      <c r="K1034" s="661" t="s">
        <v>1281</v>
      </c>
      <c r="L1034" s="662">
        <v>55.14</v>
      </c>
      <c r="M1034" s="662">
        <v>220.56</v>
      </c>
      <c r="N1034" s="661">
        <v>4</v>
      </c>
      <c r="O1034" s="742">
        <v>3</v>
      </c>
      <c r="P1034" s="662">
        <v>55.14</v>
      </c>
      <c r="Q1034" s="677">
        <v>0.25</v>
      </c>
      <c r="R1034" s="661">
        <v>1</v>
      </c>
      <c r="S1034" s="677">
        <v>0.25</v>
      </c>
      <c r="T1034" s="742">
        <v>1</v>
      </c>
      <c r="U1034" s="700">
        <v>0.33333333333333331</v>
      </c>
    </row>
    <row r="1035" spans="1:21" ht="14.4" customHeight="1" x14ac:dyDescent="0.3">
      <c r="A1035" s="660">
        <v>32</v>
      </c>
      <c r="B1035" s="661" t="s">
        <v>587</v>
      </c>
      <c r="C1035" s="661">
        <v>89301322</v>
      </c>
      <c r="D1035" s="740" t="s">
        <v>6847</v>
      </c>
      <c r="E1035" s="741" t="s">
        <v>4625</v>
      </c>
      <c r="F1035" s="661" t="s">
        <v>4612</v>
      </c>
      <c r="G1035" s="661" t="s">
        <v>4682</v>
      </c>
      <c r="H1035" s="661" t="s">
        <v>588</v>
      </c>
      <c r="I1035" s="661" t="s">
        <v>4683</v>
      </c>
      <c r="J1035" s="661" t="s">
        <v>4684</v>
      </c>
      <c r="K1035" s="661" t="s">
        <v>4685</v>
      </c>
      <c r="L1035" s="662">
        <v>34.31</v>
      </c>
      <c r="M1035" s="662">
        <v>34.31</v>
      </c>
      <c r="N1035" s="661">
        <v>1</v>
      </c>
      <c r="O1035" s="742">
        <v>0.5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32</v>
      </c>
      <c r="B1036" s="661" t="s">
        <v>587</v>
      </c>
      <c r="C1036" s="661">
        <v>89301322</v>
      </c>
      <c r="D1036" s="740" t="s">
        <v>6847</v>
      </c>
      <c r="E1036" s="741" t="s">
        <v>4625</v>
      </c>
      <c r="F1036" s="661" t="s">
        <v>4612</v>
      </c>
      <c r="G1036" s="661" t="s">
        <v>4682</v>
      </c>
      <c r="H1036" s="661" t="s">
        <v>588</v>
      </c>
      <c r="I1036" s="661" t="s">
        <v>4683</v>
      </c>
      <c r="J1036" s="661" t="s">
        <v>4684</v>
      </c>
      <c r="K1036" s="661" t="s">
        <v>4685</v>
      </c>
      <c r="L1036" s="662">
        <v>30.88</v>
      </c>
      <c r="M1036" s="662">
        <v>30.88</v>
      </c>
      <c r="N1036" s="661">
        <v>1</v>
      </c>
      <c r="O1036" s="742">
        <v>1</v>
      </c>
      <c r="P1036" s="662">
        <v>30.88</v>
      </c>
      <c r="Q1036" s="677">
        <v>1</v>
      </c>
      <c r="R1036" s="661">
        <v>1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32</v>
      </c>
      <c r="B1037" s="661" t="s">
        <v>587</v>
      </c>
      <c r="C1037" s="661">
        <v>89301322</v>
      </c>
      <c r="D1037" s="740" t="s">
        <v>6847</v>
      </c>
      <c r="E1037" s="741" t="s">
        <v>4625</v>
      </c>
      <c r="F1037" s="661" t="s">
        <v>4612</v>
      </c>
      <c r="G1037" s="661" t="s">
        <v>5102</v>
      </c>
      <c r="H1037" s="661" t="s">
        <v>588</v>
      </c>
      <c r="I1037" s="661" t="s">
        <v>1548</v>
      </c>
      <c r="J1037" s="661" t="s">
        <v>1549</v>
      </c>
      <c r="K1037" s="661" t="s">
        <v>5114</v>
      </c>
      <c r="L1037" s="662">
        <v>116.11</v>
      </c>
      <c r="M1037" s="662">
        <v>232.22</v>
      </c>
      <c r="N1037" s="661">
        <v>2</v>
      </c>
      <c r="O1037" s="742">
        <v>0.5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32</v>
      </c>
      <c r="B1038" s="661" t="s">
        <v>587</v>
      </c>
      <c r="C1038" s="661">
        <v>89301322</v>
      </c>
      <c r="D1038" s="740" t="s">
        <v>6847</v>
      </c>
      <c r="E1038" s="741" t="s">
        <v>4625</v>
      </c>
      <c r="F1038" s="661" t="s">
        <v>4612</v>
      </c>
      <c r="G1038" s="661" t="s">
        <v>5102</v>
      </c>
      <c r="H1038" s="661" t="s">
        <v>588</v>
      </c>
      <c r="I1038" s="661" t="s">
        <v>5103</v>
      </c>
      <c r="J1038" s="661" t="s">
        <v>1549</v>
      </c>
      <c r="K1038" s="661" t="s">
        <v>4799</v>
      </c>
      <c r="L1038" s="662">
        <v>0</v>
      </c>
      <c r="M1038" s="662">
        <v>0</v>
      </c>
      <c r="N1038" s="661">
        <v>6</v>
      </c>
      <c r="O1038" s="742">
        <v>3.5</v>
      </c>
      <c r="P1038" s="662">
        <v>0</v>
      </c>
      <c r="Q1038" s="677"/>
      <c r="R1038" s="661">
        <v>3</v>
      </c>
      <c r="S1038" s="677">
        <v>0.5</v>
      </c>
      <c r="T1038" s="742">
        <v>1.5</v>
      </c>
      <c r="U1038" s="700">
        <v>0.42857142857142855</v>
      </c>
    </row>
    <row r="1039" spans="1:21" ht="14.4" customHeight="1" x14ac:dyDescent="0.3">
      <c r="A1039" s="660">
        <v>32</v>
      </c>
      <c r="B1039" s="661" t="s">
        <v>587</v>
      </c>
      <c r="C1039" s="661">
        <v>89301322</v>
      </c>
      <c r="D1039" s="740" t="s">
        <v>6847</v>
      </c>
      <c r="E1039" s="741" t="s">
        <v>4625</v>
      </c>
      <c r="F1039" s="661" t="s">
        <v>4612</v>
      </c>
      <c r="G1039" s="661" t="s">
        <v>4764</v>
      </c>
      <c r="H1039" s="661" t="s">
        <v>588</v>
      </c>
      <c r="I1039" s="661" t="s">
        <v>1043</v>
      </c>
      <c r="J1039" s="661" t="s">
        <v>4765</v>
      </c>
      <c r="K1039" s="661" t="s">
        <v>4766</v>
      </c>
      <c r="L1039" s="662">
        <v>91.14</v>
      </c>
      <c r="M1039" s="662">
        <v>911.40000000000009</v>
      </c>
      <c r="N1039" s="661">
        <v>10</v>
      </c>
      <c r="O1039" s="742">
        <v>2</v>
      </c>
      <c r="P1039" s="662">
        <v>273.42</v>
      </c>
      <c r="Q1039" s="677">
        <v>0.3</v>
      </c>
      <c r="R1039" s="661">
        <v>3</v>
      </c>
      <c r="S1039" s="677">
        <v>0.3</v>
      </c>
      <c r="T1039" s="742">
        <v>0.5</v>
      </c>
      <c r="U1039" s="700">
        <v>0.25</v>
      </c>
    </row>
    <row r="1040" spans="1:21" ht="14.4" customHeight="1" x14ac:dyDescent="0.3">
      <c r="A1040" s="660">
        <v>32</v>
      </c>
      <c r="B1040" s="661" t="s">
        <v>587</v>
      </c>
      <c r="C1040" s="661">
        <v>89301322</v>
      </c>
      <c r="D1040" s="740" t="s">
        <v>6847</v>
      </c>
      <c r="E1040" s="741" t="s">
        <v>4625</v>
      </c>
      <c r="F1040" s="661" t="s">
        <v>4612</v>
      </c>
      <c r="G1040" s="661" t="s">
        <v>5445</v>
      </c>
      <c r="H1040" s="661" t="s">
        <v>588</v>
      </c>
      <c r="I1040" s="661" t="s">
        <v>5446</v>
      </c>
      <c r="J1040" s="661" t="s">
        <v>5447</v>
      </c>
      <c r="K1040" s="661" t="s">
        <v>4701</v>
      </c>
      <c r="L1040" s="662">
        <v>116.11</v>
      </c>
      <c r="M1040" s="662">
        <v>116.11</v>
      </c>
      <c r="N1040" s="661">
        <v>1</v>
      </c>
      <c r="O1040" s="742">
        <v>1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32</v>
      </c>
      <c r="B1041" s="661" t="s">
        <v>587</v>
      </c>
      <c r="C1041" s="661">
        <v>89301322</v>
      </c>
      <c r="D1041" s="740" t="s">
        <v>6847</v>
      </c>
      <c r="E1041" s="741" t="s">
        <v>4625</v>
      </c>
      <c r="F1041" s="661" t="s">
        <v>4612</v>
      </c>
      <c r="G1041" s="661" t="s">
        <v>4972</v>
      </c>
      <c r="H1041" s="661" t="s">
        <v>2441</v>
      </c>
      <c r="I1041" s="661" t="s">
        <v>2643</v>
      </c>
      <c r="J1041" s="661" t="s">
        <v>2513</v>
      </c>
      <c r="K1041" s="661" t="s">
        <v>2644</v>
      </c>
      <c r="L1041" s="662">
        <v>0</v>
      </c>
      <c r="M1041" s="662">
        <v>0</v>
      </c>
      <c r="N1041" s="661">
        <v>2</v>
      </c>
      <c r="O1041" s="742">
        <v>1</v>
      </c>
      <c r="P1041" s="662">
        <v>0</v>
      </c>
      <c r="Q1041" s="677"/>
      <c r="R1041" s="661">
        <v>2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32</v>
      </c>
      <c r="B1042" s="661" t="s">
        <v>587</v>
      </c>
      <c r="C1042" s="661">
        <v>89301322</v>
      </c>
      <c r="D1042" s="740" t="s">
        <v>6847</v>
      </c>
      <c r="E1042" s="741" t="s">
        <v>4625</v>
      </c>
      <c r="F1042" s="661" t="s">
        <v>4612</v>
      </c>
      <c r="G1042" s="661" t="s">
        <v>4972</v>
      </c>
      <c r="H1042" s="661" t="s">
        <v>2441</v>
      </c>
      <c r="I1042" s="661" t="s">
        <v>2512</v>
      </c>
      <c r="J1042" s="661" t="s">
        <v>2513</v>
      </c>
      <c r="K1042" s="661" t="s">
        <v>2514</v>
      </c>
      <c r="L1042" s="662">
        <v>0</v>
      </c>
      <c r="M1042" s="662">
        <v>0</v>
      </c>
      <c r="N1042" s="661">
        <v>1</v>
      </c>
      <c r="O1042" s="742">
        <v>0.5</v>
      </c>
      <c r="P1042" s="662">
        <v>0</v>
      </c>
      <c r="Q1042" s="677"/>
      <c r="R1042" s="661">
        <v>1</v>
      </c>
      <c r="S1042" s="677">
        <v>1</v>
      </c>
      <c r="T1042" s="742">
        <v>0.5</v>
      </c>
      <c r="U1042" s="700">
        <v>1</v>
      </c>
    </row>
    <row r="1043" spans="1:21" ht="14.4" customHeight="1" x14ac:dyDescent="0.3">
      <c r="A1043" s="660">
        <v>32</v>
      </c>
      <c r="B1043" s="661" t="s">
        <v>587</v>
      </c>
      <c r="C1043" s="661">
        <v>89301322</v>
      </c>
      <c r="D1043" s="740" t="s">
        <v>6847</v>
      </c>
      <c r="E1043" s="741" t="s">
        <v>4625</v>
      </c>
      <c r="F1043" s="661" t="s">
        <v>4612</v>
      </c>
      <c r="G1043" s="661" t="s">
        <v>5333</v>
      </c>
      <c r="H1043" s="661" t="s">
        <v>2441</v>
      </c>
      <c r="I1043" s="661" t="s">
        <v>2589</v>
      </c>
      <c r="J1043" s="661" t="s">
        <v>2590</v>
      </c>
      <c r="K1043" s="661" t="s">
        <v>2591</v>
      </c>
      <c r="L1043" s="662">
        <v>48.98</v>
      </c>
      <c r="M1043" s="662">
        <v>146.94</v>
      </c>
      <c r="N1043" s="661">
        <v>3</v>
      </c>
      <c r="O1043" s="742">
        <v>0.5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32</v>
      </c>
      <c r="B1044" s="661" t="s">
        <v>587</v>
      </c>
      <c r="C1044" s="661">
        <v>89301322</v>
      </c>
      <c r="D1044" s="740" t="s">
        <v>6847</v>
      </c>
      <c r="E1044" s="741" t="s">
        <v>4625</v>
      </c>
      <c r="F1044" s="661" t="s">
        <v>4612</v>
      </c>
      <c r="G1044" s="661" t="s">
        <v>5333</v>
      </c>
      <c r="H1044" s="661" t="s">
        <v>2441</v>
      </c>
      <c r="I1044" s="661" t="s">
        <v>5448</v>
      </c>
      <c r="J1044" s="661" t="s">
        <v>4566</v>
      </c>
      <c r="K1044" s="661" t="s">
        <v>5449</v>
      </c>
      <c r="L1044" s="662">
        <v>195.92</v>
      </c>
      <c r="M1044" s="662">
        <v>195.92</v>
      </c>
      <c r="N1044" s="661">
        <v>1</v>
      </c>
      <c r="O1044" s="742">
        <v>0.5</v>
      </c>
      <c r="P1044" s="662">
        <v>195.92</v>
      </c>
      <c r="Q1044" s="677">
        <v>1</v>
      </c>
      <c r="R1044" s="661">
        <v>1</v>
      </c>
      <c r="S1044" s="677">
        <v>1</v>
      </c>
      <c r="T1044" s="742">
        <v>0.5</v>
      </c>
      <c r="U1044" s="700">
        <v>1</v>
      </c>
    </row>
    <row r="1045" spans="1:21" ht="14.4" customHeight="1" x14ac:dyDescent="0.3">
      <c r="A1045" s="660">
        <v>32</v>
      </c>
      <c r="B1045" s="661" t="s">
        <v>587</v>
      </c>
      <c r="C1045" s="661">
        <v>89301322</v>
      </c>
      <c r="D1045" s="740" t="s">
        <v>6847</v>
      </c>
      <c r="E1045" s="741" t="s">
        <v>4625</v>
      </c>
      <c r="F1045" s="661" t="s">
        <v>4612</v>
      </c>
      <c r="G1045" s="661" t="s">
        <v>4886</v>
      </c>
      <c r="H1045" s="661" t="s">
        <v>588</v>
      </c>
      <c r="I1045" s="661" t="s">
        <v>1196</v>
      </c>
      <c r="J1045" s="661" t="s">
        <v>1436</v>
      </c>
      <c r="K1045" s="661" t="s">
        <v>4887</v>
      </c>
      <c r="L1045" s="662">
        <v>0</v>
      </c>
      <c r="M1045" s="662">
        <v>0</v>
      </c>
      <c r="N1045" s="661">
        <v>1</v>
      </c>
      <c r="O1045" s="742">
        <v>0.5</v>
      </c>
      <c r="P1045" s="662">
        <v>0</v>
      </c>
      <c r="Q1045" s="677"/>
      <c r="R1045" s="661">
        <v>1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32</v>
      </c>
      <c r="B1046" s="661" t="s">
        <v>587</v>
      </c>
      <c r="C1046" s="661">
        <v>89301322</v>
      </c>
      <c r="D1046" s="740" t="s">
        <v>6847</v>
      </c>
      <c r="E1046" s="741" t="s">
        <v>4625</v>
      </c>
      <c r="F1046" s="661" t="s">
        <v>4612</v>
      </c>
      <c r="G1046" s="661" t="s">
        <v>4886</v>
      </c>
      <c r="H1046" s="661" t="s">
        <v>588</v>
      </c>
      <c r="I1046" s="661" t="s">
        <v>831</v>
      </c>
      <c r="J1046" s="661" t="s">
        <v>832</v>
      </c>
      <c r="K1046" s="661" t="s">
        <v>833</v>
      </c>
      <c r="L1046" s="662">
        <v>33.79</v>
      </c>
      <c r="M1046" s="662">
        <v>101.37</v>
      </c>
      <c r="N1046" s="661">
        <v>3</v>
      </c>
      <c r="O1046" s="742">
        <v>2</v>
      </c>
      <c r="P1046" s="662">
        <v>67.58</v>
      </c>
      <c r="Q1046" s="677">
        <v>0.66666666666666663</v>
      </c>
      <c r="R1046" s="661">
        <v>2</v>
      </c>
      <c r="S1046" s="677">
        <v>0.66666666666666663</v>
      </c>
      <c r="T1046" s="742">
        <v>1</v>
      </c>
      <c r="U1046" s="700">
        <v>0.5</v>
      </c>
    </row>
    <row r="1047" spans="1:21" ht="14.4" customHeight="1" x14ac:dyDescent="0.3">
      <c r="A1047" s="660">
        <v>32</v>
      </c>
      <c r="B1047" s="661" t="s">
        <v>587</v>
      </c>
      <c r="C1047" s="661">
        <v>89301322</v>
      </c>
      <c r="D1047" s="740" t="s">
        <v>6847</v>
      </c>
      <c r="E1047" s="741" t="s">
        <v>4625</v>
      </c>
      <c r="F1047" s="661" t="s">
        <v>4612</v>
      </c>
      <c r="G1047" s="661" t="s">
        <v>4973</v>
      </c>
      <c r="H1047" s="661" t="s">
        <v>588</v>
      </c>
      <c r="I1047" s="661" t="s">
        <v>1119</v>
      </c>
      <c r="J1047" s="661" t="s">
        <v>793</v>
      </c>
      <c r="K1047" s="661" t="s">
        <v>1120</v>
      </c>
      <c r="L1047" s="662">
        <v>0</v>
      </c>
      <c r="M1047" s="662">
        <v>0</v>
      </c>
      <c r="N1047" s="661">
        <v>1</v>
      </c>
      <c r="O1047" s="742">
        <v>0.5</v>
      </c>
      <c r="P1047" s="662">
        <v>0</v>
      </c>
      <c r="Q1047" s="677"/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32</v>
      </c>
      <c r="B1048" s="661" t="s">
        <v>587</v>
      </c>
      <c r="C1048" s="661">
        <v>89301322</v>
      </c>
      <c r="D1048" s="740" t="s">
        <v>6847</v>
      </c>
      <c r="E1048" s="741" t="s">
        <v>4625</v>
      </c>
      <c r="F1048" s="661" t="s">
        <v>4612</v>
      </c>
      <c r="G1048" s="661" t="s">
        <v>4690</v>
      </c>
      <c r="H1048" s="661" t="s">
        <v>588</v>
      </c>
      <c r="I1048" s="661" t="s">
        <v>1098</v>
      </c>
      <c r="J1048" s="661" t="s">
        <v>5450</v>
      </c>
      <c r="K1048" s="661" t="s">
        <v>5451</v>
      </c>
      <c r="L1048" s="662">
        <v>0</v>
      </c>
      <c r="M1048" s="662">
        <v>0</v>
      </c>
      <c r="N1048" s="661">
        <v>3</v>
      </c>
      <c r="O1048" s="742">
        <v>1</v>
      </c>
      <c r="P1048" s="662">
        <v>0</v>
      </c>
      <c r="Q1048" s="677"/>
      <c r="R1048" s="661">
        <v>3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32</v>
      </c>
      <c r="B1049" s="661" t="s">
        <v>587</v>
      </c>
      <c r="C1049" s="661">
        <v>89301322</v>
      </c>
      <c r="D1049" s="740" t="s">
        <v>6847</v>
      </c>
      <c r="E1049" s="741" t="s">
        <v>4625</v>
      </c>
      <c r="F1049" s="661" t="s">
        <v>4612</v>
      </c>
      <c r="G1049" s="661" t="s">
        <v>5452</v>
      </c>
      <c r="H1049" s="661" t="s">
        <v>588</v>
      </c>
      <c r="I1049" s="661" t="s">
        <v>1004</v>
      </c>
      <c r="J1049" s="661" t="s">
        <v>1005</v>
      </c>
      <c r="K1049" s="661" t="s">
        <v>5453</v>
      </c>
      <c r="L1049" s="662">
        <v>242.93</v>
      </c>
      <c r="M1049" s="662">
        <v>242.93</v>
      </c>
      <c r="N1049" s="661">
        <v>1</v>
      </c>
      <c r="O1049" s="742">
        <v>0.5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32</v>
      </c>
      <c r="B1050" s="661" t="s">
        <v>587</v>
      </c>
      <c r="C1050" s="661">
        <v>89301322</v>
      </c>
      <c r="D1050" s="740" t="s">
        <v>6847</v>
      </c>
      <c r="E1050" s="741" t="s">
        <v>4625</v>
      </c>
      <c r="F1050" s="661" t="s">
        <v>4612</v>
      </c>
      <c r="G1050" s="661" t="s">
        <v>5454</v>
      </c>
      <c r="H1050" s="661" t="s">
        <v>2441</v>
      </c>
      <c r="I1050" s="661" t="s">
        <v>5455</v>
      </c>
      <c r="J1050" s="661" t="s">
        <v>5456</v>
      </c>
      <c r="K1050" s="661" t="s">
        <v>4760</v>
      </c>
      <c r="L1050" s="662">
        <v>0</v>
      </c>
      <c r="M1050" s="662">
        <v>0</v>
      </c>
      <c r="N1050" s="661">
        <v>2</v>
      </c>
      <c r="O1050" s="742">
        <v>1</v>
      </c>
      <c r="P1050" s="662"/>
      <c r="Q1050" s="677"/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32</v>
      </c>
      <c r="B1051" s="661" t="s">
        <v>587</v>
      </c>
      <c r="C1051" s="661">
        <v>89301322</v>
      </c>
      <c r="D1051" s="740" t="s">
        <v>6847</v>
      </c>
      <c r="E1051" s="741" t="s">
        <v>4625</v>
      </c>
      <c r="F1051" s="661" t="s">
        <v>4612</v>
      </c>
      <c r="G1051" s="661" t="s">
        <v>4932</v>
      </c>
      <c r="H1051" s="661" t="s">
        <v>588</v>
      </c>
      <c r="I1051" s="661" t="s">
        <v>5457</v>
      </c>
      <c r="J1051" s="661" t="s">
        <v>2505</v>
      </c>
      <c r="K1051" s="661" t="s">
        <v>5458</v>
      </c>
      <c r="L1051" s="662">
        <v>0</v>
      </c>
      <c r="M1051" s="662">
        <v>0</v>
      </c>
      <c r="N1051" s="661">
        <v>3</v>
      </c>
      <c r="O1051" s="742">
        <v>0.5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32</v>
      </c>
      <c r="B1052" s="661" t="s">
        <v>587</v>
      </c>
      <c r="C1052" s="661">
        <v>89301322</v>
      </c>
      <c r="D1052" s="740" t="s">
        <v>6847</v>
      </c>
      <c r="E1052" s="741" t="s">
        <v>4625</v>
      </c>
      <c r="F1052" s="661" t="s">
        <v>4612</v>
      </c>
      <c r="G1052" s="661" t="s">
        <v>4932</v>
      </c>
      <c r="H1052" s="661" t="s">
        <v>2441</v>
      </c>
      <c r="I1052" s="661" t="s">
        <v>2508</v>
      </c>
      <c r="J1052" s="661" t="s">
        <v>2509</v>
      </c>
      <c r="K1052" s="661" t="s">
        <v>4433</v>
      </c>
      <c r="L1052" s="662">
        <v>254.23</v>
      </c>
      <c r="M1052" s="662">
        <v>1016.92</v>
      </c>
      <c r="N1052" s="661">
        <v>4</v>
      </c>
      <c r="O1052" s="742">
        <v>2.5</v>
      </c>
      <c r="P1052" s="662">
        <v>254.23</v>
      </c>
      <c r="Q1052" s="677">
        <v>0.25</v>
      </c>
      <c r="R1052" s="661">
        <v>1</v>
      </c>
      <c r="S1052" s="677">
        <v>0.25</v>
      </c>
      <c r="T1052" s="742">
        <v>0.5</v>
      </c>
      <c r="U1052" s="700">
        <v>0.2</v>
      </c>
    </row>
    <row r="1053" spans="1:21" ht="14.4" customHeight="1" x14ac:dyDescent="0.3">
      <c r="A1053" s="660">
        <v>32</v>
      </c>
      <c r="B1053" s="661" t="s">
        <v>587</v>
      </c>
      <c r="C1053" s="661">
        <v>89301322</v>
      </c>
      <c r="D1053" s="740" t="s">
        <v>6847</v>
      </c>
      <c r="E1053" s="741" t="s">
        <v>4625</v>
      </c>
      <c r="F1053" s="661" t="s">
        <v>4612</v>
      </c>
      <c r="G1053" s="661" t="s">
        <v>4932</v>
      </c>
      <c r="H1053" s="661" t="s">
        <v>2441</v>
      </c>
      <c r="I1053" s="661" t="s">
        <v>2508</v>
      </c>
      <c r="J1053" s="661" t="s">
        <v>2509</v>
      </c>
      <c r="K1053" s="661" t="s">
        <v>4433</v>
      </c>
      <c r="L1053" s="662">
        <v>259.04000000000002</v>
      </c>
      <c r="M1053" s="662">
        <v>777.12000000000012</v>
      </c>
      <c r="N1053" s="661">
        <v>3</v>
      </c>
      <c r="O1053" s="742">
        <v>1.5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32</v>
      </c>
      <c r="B1054" s="661" t="s">
        <v>587</v>
      </c>
      <c r="C1054" s="661">
        <v>89301322</v>
      </c>
      <c r="D1054" s="740" t="s">
        <v>6847</v>
      </c>
      <c r="E1054" s="741" t="s">
        <v>4625</v>
      </c>
      <c r="F1054" s="661" t="s">
        <v>4612</v>
      </c>
      <c r="G1054" s="661" t="s">
        <v>5459</v>
      </c>
      <c r="H1054" s="661" t="s">
        <v>588</v>
      </c>
      <c r="I1054" s="661" t="s">
        <v>3815</v>
      </c>
      <c r="J1054" s="661" t="s">
        <v>3816</v>
      </c>
      <c r="K1054" s="661" t="s">
        <v>3817</v>
      </c>
      <c r="L1054" s="662">
        <v>1866.4</v>
      </c>
      <c r="M1054" s="662">
        <v>1866.4</v>
      </c>
      <c r="N1054" s="661">
        <v>1</v>
      </c>
      <c r="O1054" s="742">
        <v>1</v>
      </c>
      <c r="P1054" s="662">
        <v>1866.4</v>
      </c>
      <c r="Q1054" s="677">
        <v>1</v>
      </c>
      <c r="R1054" s="661">
        <v>1</v>
      </c>
      <c r="S1054" s="677">
        <v>1</v>
      </c>
      <c r="T1054" s="742">
        <v>1</v>
      </c>
      <c r="U1054" s="700">
        <v>1</v>
      </c>
    </row>
    <row r="1055" spans="1:21" ht="14.4" customHeight="1" x14ac:dyDescent="0.3">
      <c r="A1055" s="660">
        <v>32</v>
      </c>
      <c r="B1055" s="661" t="s">
        <v>587</v>
      </c>
      <c r="C1055" s="661">
        <v>89301322</v>
      </c>
      <c r="D1055" s="740" t="s">
        <v>6847</v>
      </c>
      <c r="E1055" s="741" t="s">
        <v>4625</v>
      </c>
      <c r="F1055" s="661" t="s">
        <v>4612</v>
      </c>
      <c r="G1055" s="661" t="s">
        <v>4935</v>
      </c>
      <c r="H1055" s="661" t="s">
        <v>588</v>
      </c>
      <c r="I1055" s="661" t="s">
        <v>5460</v>
      </c>
      <c r="J1055" s="661" t="s">
        <v>2429</v>
      </c>
      <c r="K1055" s="661" t="s">
        <v>5461</v>
      </c>
      <c r="L1055" s="662">
        <v>0</v>
      </c>
      <c r="M1055" s="662">
        <v>0</v>
      </c>
      <c r="N1055" s="661">
        <v>3</v>
      </c>
      <c r="O1055" s="742">
        <v>0.5</v>
      </c>
      <c r="P1055" s="662">
        <v>0</v>
      </c>
      <c r="Q1055" s="677"/>
      <c r="R1055" s="661">
        <v>3</v>
      </c>
      <c r="S1055" s="677">
        <v>1</v>
      </c>
      <c r="T1055" s="742">
        <v>0.5</v>
      </c>
      <c r="U1055" s="700">
        <v>1</v>
      </c>
    </row>
    <row r="1056" spans="1:21" ht="14.4" customHeight="1" x14ac:dyDescent="0.3">
      <c r="A1056" s="660">
        <v>32</v>
      </c>
      <c r="B1056" s="661" t="s">
        <v>587</v>
      </c>
      <c r="C1056" s="661">
        <v>89301322</v>
      </c>
      <c r="D1056" s="740" t="s">
        <v>6847</v>
      </c>
      <c r="E1056" s="741" t="s">
        <v>4625</v>
      </c>
      <c r="F1056" s="661" t="s">
        <v>4612</v>
      </c>
      <c r="G1056" s="661" t="s">
        <v>4935</v>
      </c>
      <c r="H1056" s="661" t="s">
        <v>588</v>
      </c>
      <c r="I1056" s="661" t="s">
        <v>5462</v>
      </c>
      <c r="J1056" s="661" t="s">
        <v>2429</v>
      </c>
      <c r="K1056" s="661" t="s">
        <v>5461</v>
      </c>
      <c r="L1056" s="662">
        <v>0</v>
      </c>
      <c r="M1056" s="662">
        <v>0</v>
      </c>
      <c r="N1056" s="661">
        <v>6</v>
      </c>
      <c r="O1056" s="742">
        <v>1.5</v>
      </c>
      <c r="P1056" s="662">
        <v>0</v>
      </c>
      <c r="Q1056" s="677"/>
      <c r="R1056" s="661">
        <v>6</v>
      </c>
      <c r="S1056" s="677">
        <v>1</v>
      </c>
      <c r="T1056" s="742">
        <v>1.5</v>
      </c>
      <c r="U1056" s="700">
        <v>1</v>
      </c>
    </row>
    <row r="1057" spans="1:21" ht="14.4" customHeight="1" x14ac:dyDescent="0.3">
      <c r="A1057" s="660">
        <v>32</v>
      </c>
      <c r="B1057" s="661" t="s">
        <v>587</v>
      </c>
      <c r="C1057" s="661">
        <v>89301322</v>
      </c>
      <c r="D1057" s="740" t="s">
        <v>6847</v>
      </c>
      <c r="E1057" s="741" t="s">
        <v>4625</v>
      </c>
      <c r="F1057" s="661" t="s">
        <v>4612</v>
      </c>
      <c r="G1057" s="661" t="s">
        <v>4693</v>
      </c>
      <c r="H1057" s="661" t="s">
        <v>2441</v>
      </c>
      <c r="I1057" s="661" t="s">
        <v>5463</v>
      </c>
      <c r="J1057" s="661" t="s">
        <v>2479</v>
      </c>
      <c r="K1057" s="661" t="s">
        <v>5464</v>
      </c>
      <c r="L1057" s="662">
        <v>0</v>
      </c>
      <c r="M1057" s="662">
        <v>0</v>
      </c>
      <c r="N1057" s="661">
        <v>5</v>
      </c>
      <c r="O1057" s="742">
        <v>3</v>
      </c>
      <c r="P1057" s="662">
        <v>0</v>
      </c>
      <c r="Q1057" s="677"/>
      <c r="R1057" s="661">
        <v>4</v>
      </c>
      <c r="S1057" s="677">
        <v>0.8</v>
      </c>
      <c r="T1057" s="742">
        <v>2</v>
      </c>
      <c r="U1057" s="700">
        <v>0.66666666666666663</v>
      </c>
    </row>
    <row r="1058" spans="1:21" ht="14.4" customHeight="1" x14ac:dyDescent="0.3">
      <c r="A1058" s="660">
        <v>32</v>
      </c>
      <c r="B1058" s="661" t="s">
        <v>587</v>
      </c>
      <c r="C1058" s="661">
        <v>89301322</v>
      </c>
      <c r="D1058" s="740" t="s">
        <v>6847</v>
      </c>
      <c r="E1058" s="741" t="s">
        <v>4625</v>
      </c>
      <c r="F1058" s="661" t="s">
        <v>4612</v>
      </c>
      <c r="G1058" s="661" t="s">
        <v>4693</v>
      </c>
      <c r="H1058" s="661" t="s">
        <v>2441</v>
      </c>
      <c r="I1058" s="661" t="s">
        <v>2688</v>
      </c>
      <c r="J1058" s="661" t="s">
        <v>2479</v>
      </c>
      <c r="K1058" s="661" t="s">
        <v>2689</v>
      </c>
      <c r="L1058" s="662">
        <v>468.96</v>
      </c>
      <c r="M1058" s="662">
        <v>3751.68</v>
      </c>
      <c r="N1058" s="661">
        <v>8</v>
      </c>
      <c r="O1058" s="742">
        <v>4.5</v>
      </c>
      <c r="P1058" s="662">
        <v>937.92</v>
      </c>
      <c r="Q1058" s="677">
        <v>0.25</v>
      </c>
      <c r="R1058" s="661">
        <v>2</v>
      </c>
      <c r="S1058" s="677">
        <v>0.25</v>
      </c>
      <c r="T1058" s="742">
        <v>2</v>
      </c>
      <c r="U1058" s="700">
        <v>0.44444444444444442</v>
      </c>
    </row>
    <row r="1059" spans="1:21" ht="14.4" customHeight="1" x14ac:dyDescent="0.3">
      <c r="A1059" s="660">
        <v>32</v>
      </c>
      <c r="B1059" s="661" t="s">
        <v>587</v>
      </c>
      <c r="C1059" s="661">
        <v>89301322</v>
      </c>
      <c r="D1059" s="740" t="s">
        <v>6847</v>
      </c>
      <c r="E1059" s="741" t="s">
        <v>4625</v>
      </c>
      <c r="F1059" s="661" t="s">
        <v>4612</v>
      </c>
      <c r="G1059" s="661" t="s">
        <v>4693</v>
      </c>
      <c r="H1059" s="661" t="s">
        <v>2441</v>
      </c>
      <c r="I1059" s="661" t="s">
        <v>2691</v>
      </c>
      <c r="J1059" s="661" t="s">
        <v>2479</v>
      </c>
      <c r="K1059" s="661" t="s">
        <v>2692</v>
      </c>
      <c r="L1059" s="662">
        <v>625.29</v>
      </c>
      <c r="M1059" s="662">
        <v>10629.93</v>
      </c>
      <c r="N1059" s="661">
        <v>17</v>
      </c>
      <c r="O1059" s="742">
        <v>5</v>
      </c>
      <c r="P1059" s="662">
        <v>8754.06</v>
      </c>
      <c r="Q1059" s="677">
        <v>0.82352941176470584</v>
      </c>
      <c r="R1059" s="661">
        <v>14</v>
      </c>
      <c r="S1059" s="677">
        <v>0.82352941176470584</v>
      </c>
      <c r="T1059" s="742">
        <v>4.5</v>
      </c>
      <c r="U1059" s="700">
        <v>0.9</v>
      </c>
    </row>
    <row r="1060" spans="1:21" ht="14.4" customHeight="1" x14ac:dyDescent="0.3">
      <c r="A1060" s="660">
        <v>32</v>
      </c>
      <c r="B1060" s="661" t="s">
        <v>587</v>
      </c>
      <c r="C1060" s="661">
        <v>89301322</v>
      </c>
      <c r="D1060" s="740" t="s">
        <v>6847</v>
      </c>
      <c r="E1060" s="741" t="s">
        <v>4625</v>
      </c>
      <c r="F1060" s="661" t="s">
        <v>4612</v>
      </c>
      <c r="G1060" s="661" t="s">
        <v>4693</v>
      </c>
      <c r="H1060" s="661" t="s">
        <v>2441</v>
      </c>
      <c r="I1060" s="661" t="s">
        <v>5465</v>
      </c>
      <c r="J1060" s="661" t="s">
        <v>2479</v>
      </c>
      <c r="K1060" s="661" t="s">
        <v>5070</v>
      </c>
      <c r="L1060" s="662">
        <v>187.59</v>
      </c>
      <c r="M1060" s="662">
        <v>562.77</v>
      </c>
      <c r="N1060" s="661">
        <v>3</v>
      </c>
      <c r="O1060" s="742">
        <v>0.5</v>
      </c>
      <c r="P1060" s="662">
        <v>562.77</v>
      </c>
      <c r="Q1060" s="677">
        <v>1</v>
      </c>
      <c r="R1060" s="661">
        <v>3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32</v>
      </c>
      <c r="B1061" s="661" t="s">
        <v>587</v>
      </c>
      <c r="C1061" s="661">
        <v>89301322</v>
      </c>
      <c r="D1061" s="740" t="s">
        <v>6847</v>
      </c>
      <c r="E1061" s="741" t="s">
        <v>4625</v>
      </c>
      <c r="F1061" s="661" t="s">
        <v>4612</v>
      </c>
      <c r="G1061" s="661" t="s">
        <v>4693</v>
      </c>
      <c r="H1061" s="661" t="s">
        <v>2441</v>
      </c>
      <c r="I1061" s="661" t="s">
        <v>2478</v>
      </c>
      <c r="J1061" s="661" t="s">
        <v>2479</v>
      </c>
      <c r="K1061" s="661" t="s">
        <v>2480</v>
      </c>
      <c r="L1061" s="662">
        <v>937.93</v>
      </c>
      <c r="M1061" s="662">
        <v>1875.86</v>
      </c>
      <c r="N1061" s="661">
        <v>2</v>
      </c>
      <c r="O1061" s="742">
        <v>1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32</v>
      </c>
      <c r="B1062" s="661" t="s">
        <v>587</v>
      </c>
      <c r="C1062" s="661">
        <v>89301322</v>
      </c>
      <c r="D1062" s="740" t="s">
        <v>6847</v>
      </c>
      <c r="E1062" s="741" t="s">
        <v>4625</v>
      </c>
      <c r="F1062" s="661" t="s">
        <v>4612</v>
      </c>
      <c r="G1062" s="661" t="s">
        <v>4693</v>
      </c>
      <c r="H1062" s="661" t="s">
        <v>2441</v>
      </c>
      <c r="I1062" s="661" t="s">
        <v>2482</v>
      </c>
      <c r="J1062" s="661" t="s">
        <v>2479</v>
      </c>
      <c r="K1062" s="661" t="s">
        <v>2483</v>
      </c>
      <c r="L1062" s="662">
        <v>1166.47</v>
      </c>
      <c r="M1062" s="662">
        <v>5832.35</v>
      </c>
      <c r="N1062" s="661">
        <v>5</v>
      </c>
      <c r="O1062" s="742">
        <v>1.5</v>
      </c>
      <c r="P1062" s="662">
        <v>3499.41</v>
      </c>
      <c r="Q1062" s="677">
        <v>0.6</v>
      </c>
      <c r="R1062" s="661">
        <v>3</v>
      </c>
      <c r="S1062" s="677">
        <v>0.6</v>
      </c>
      <c r="T1062" s="742">
        <v>1</v>
      </c>
      <c r="U1062" s="700">
        <v>0.66666666666666663</v>
      </c>
    </row>
    <row r="1063" spans="1:21" ht="14.4" customHeight="1" x14ac:dyDescent="0.3">
      <c r="A1063" s="660">
        <v>32</v>
      </c>
      <c r="B1063" s="661" t="s">
        <v>587</v>
      </c>
      <c r="C1063" s="661">
        <v>89301322</v>
      </c>
      <c r="D1063" s="740" t="s">
        <v>6847</v>
      </c>
      <c r="E1063" s="741" t="s">
        <v>4625</v>
      </c>
      <c r="F1063" s="661" t="s">
        <v>4612</v>
      </c>
      <c r="G1063" s="661" t="s">
        <v>4693</v>
      </c>
      <c r="H1063" s="661" t="s">
        <v>2441</v>
      </c>
      <c r="I1063" s="661" t="s">
        <v>4156</v>
      </c>
      <c r="J1063" s="661" t="s">
        <v>2562</v>
      </c>
      <c r="K1063" s="661" t="s">
        <v>2480</v>
      </c>
      <c r="L1063" s="662">
        <v>1749.69</v>
      </c>
      <c r="M1063" s="662">
        <v>5249.07</v>
      </c>
      <c r="N1063" s="661">
        <v>3</v>
      </c>
      <c r="O1063" s="742">
        <v>1.5</v>
      </c>
      <c r="P1063" s="662">
        <v>1749.69</v>
      </c>
      <c r="Q1063" s="677">
        <v>0.33333333333333337</v>
      </c>
      <c r="R1063" s="661">
        <v>1</v>
      </c>
      <c r="S1063" s="677">
        <v>0.33333333333333331</v>
      </c>
      <c r="T1063" s="742">
        <v>1</v>
      </c>
      <c r="U1063" s="700">
        <v>0.66666666666666663</v>
      </c>
    </row>
    <row r="1064" spans="1:21" ht="14.4" customHeight="1" x14ac:dyDescent="0.3">
      <c r="A1064" s="660">
        <v>32</v>
      </c>
      <c r="B1064" s="661" t="s">
        <v>587</v>
      </c>
      <c r="C1064" s="661">
        <v>89301322</v>
      </c>
      <c r="D1064" s="740" t="s">
        <v>6847</v>
      </c>
      <c r="E1064" s="741" t="s">
        <v>4625</v>
      </c>
      <c r="F1064" s="661" t="s">
        <v>4612</v>
      </c>
      <c r="G1064" s="661" t="s">
        <v>4693</v>
      </c>
      <c r="H1064" s="661" t="s">
        <v>2441</v>
      </c>
      <c r="I1064" s="661" t="s">
        <v>2561</v>
      </c>
      <c r="J1064" s="661" t="s">
        <v>2562</v>
      </c>
      <c r="K1064" s="661" t="s">
        <v>2483</v>
      </c>
      <c r="L1064" s="662">
        <v>2332.92</v>
      </c>
      <c r="M1064" s="662">
        <v>2332.92</v>
      </c>
      <c r="N1064" s="661">
        <v>1</v>
      </c>
      <c r="O1064" s="742">
        <v>1</v>
      </c>
      <c r="P1064" s="662">
        <v>2332.92</v>
      </c>
      <c r="Q1064" s="677">
        <v>1</v>
      </c>
      <c r="R1064" s="661">
        <v>1</v>
      </c>
      <c r="S1064" s="677">
        <v>1</v>
      </c>
      <c r="T1064" s="742">
        <v>1</v>
      </c>
      <c r="U1064" s="700">
        <v>1</v>
      </c>
    </row>
    <row r="1065" spans="1:21" ht="14.4" customHeight="1" x14ac:dyDescent="0.3">
      <c r="A1065" s="660">
        <v>32</v>
      </c>
      <c r="B1065" s="661" t="s">
        <v>587</v>
      </c>
      <c r="C1065" s="661">
        <v>89301322</v>
      </c>
      <c r="D1065" s="740" t="s">
        <v>6847</v>
      </c>
      <c r="E1065" s="741" t="s">
        <v>4625</v>
      </c>
      <c r="F1065" s="661" t="s">
        <v>4612</v>
      </c>
      <c r="G1065" s="661" t="s">
        <v>5466</v>
      </c>
      <c r="H1065" s="661" t="s">
        <v>588</v>
      </c>
      <c r="I1065" s="661" t="s">
        <v>5467</v>
      </c>
      <c r="J1065" s="661" t="s">
        <v>5468</v>
      </c>
      <c r="K1065" s="661" t="s">
        <v>5381</v>
      </c>
      <c r="L1065" s="662">
        <v>153.52000000000001</v>
      </c>
      <c r="M1065" s="662">
        <v>153.52000000000001</v>
      </c>
      <c r="N1065" s="661">
        <v>1</v>
      </c>
      <c r="O1065" s="742">
        <v>0.5</v>
      </c>
      <c r="P1065" s="662">
        <v>153.52000000000001</v>
      </c>
      <c r="Q1065" s="677">
        <v>1</v>
      </c>
      <c r="R1065" s="661">
        <v>1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32</v>
      </c>
      <c r="B1066" s="661" t="s">
        <v>587</v>
      </c>
      <c r="C1066" s="661">
        <v>89301322</v>
      </c>
      <c r="D1066" s="740" t="s">
        <v>6847</v>
      </c>
      <c r="E1066" s="741" t="s">
        <v>4625</v>
      </c>
      <c r="F1066" s="661" t="s">
        <v>4612</v>
      </c>
      <c r="G1066" s="661" t="s">
        <v>4694</v>
      </c>
      <c r="H1066" s="661" t="s">
        <v>2441</v>
      </c>
      <c r="I1066" s="661" t="s">
        <v>3057</v>
      </c>
      <c r="J1066" s="661" t="s">
        <v>3058</v>
      </c>
      <c r="K1066" s="661" t="s">
        <v>4465</v>
      </c>
      <c r="L1066" s="662">
        <v>69.86</v>
      </c>
      <c r="M1066" s="662">
        <v>489.02</v>
      </c>
      <c r="N1066" s="661">
        <v>7</v>
      </c>
      <c r="O1066" s="742">
        <v>4.5</v>
      </c>
      <c r="P1066" s="662">
        <v>209.57999999999998</v>
      </c>
      <c r="Q1066" s="677">
        <v>0.42857142857142855</v>
      </c>
      <c r="R1066" s="661">
        <v>3</v>
      </c>
      <c r="S1066" s="677">
        <v>0.42857142857142855</v>
      </c>
      <c r="T1066" s="742">
        <v>2</v>
      </c>
      <c r="U1066" s="700">
        <v>0.44444444444444442</v>
      </c>
    </row>
    <row r="1067" spans="1:21" ht="14.4" customHeight="1" x14ac:dyDescent="0.3">
      <c r="A1067" s="660">
        <v>32</v>
      </c>
      <c r="B1067" s="661" t="s">
        <v>587</v>
      </c>
      <c r="C1067" s="661">
        <v>89301322</v>
      </c>
      <c r="D1067" s="740" t="s">
        <v>6847</v>
      </c>
      <c r="E1067" s="741" t="s">
        <v>4625</v>
      </c>
      <c r="F1067" s="661" t="s">
        <v>4612</v>
      </c>
      <c r="G1067" s="661" t="s">
        <v>4697</v>
      </c>
      <c r="H1067" s="661" t="s">
        <v>588</v>
      </c>
      <c r="I1067" s="661" t="s">
        <v>5185</v>
      </c>
      <c r="J1067" s="661" t="s">
        <v>867</v>
      </c>
      <c r="K1067" s="661" t="s">
        <v>5186</v>
      </c>
      <c r="L1067" s="662">
        <v>0</v>
      </c>
      <c r="M1067" s="662">
        <v>0</v>
      </c>
      <c r="N1067" s="661">
        <v>1</v>
      </c>
      <c r="O1067" s="742">
        <v>1</v>
      </c>
      <c r="P1067" s="662">
        <v>0</v>
      </c>
      <c r="Q1067" s="677"/>
      <c r="R1067" s="661">
        <v>1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32</v>
      </c>
      <c r="B1068" s="661" t="s">
        <v>587</v>
      </c>
      <c r="C1068" s="661">
        <v>89301322</v>
      </c>
      <c r="D1068" s="740" t="s">
        <v>6847</v>
      </c>
      <c r="E1068" s="741" t="s">
        <v>4625</v>
      </c>
      <c r="F1068" s="661" t="s">
        <v>4612</v>
      </c>
      <c r="G1068" s="661" t="s">
        <v>4697</v>
      </c>
      <c r="H1068" s="661" t="s">
        <v>588</v>
      </c>
      <c r="I1068" s="661" t="s">
        <v>4893</v>
      </c>
      <c r="J1068" s="661" t="s">
        <v>4707</v>
      </c>
      <c r="K1068" s="661" t="s">
        <v>868</v>
      </c>
      <c r="L1068" s="662">
        <v>97.97</v>
      </c>
      <c r="M1068" s="662">
        <v>2155.34</v>
      </c>
      <c r="N1068" s="661">
        <v>22</v>
      </c>
      <c r="O1068" s="742">
        <v>9.5</v>
      </c>
      <c r="P1068" s="662">
        <v>881.73000000000013</v>
      </c>
      <c r="Q1068" s="677">
        <v>0.40909090909090912</v>
      </c>
      <c r="R1068" s="661">
        <v>9</v>
      </c>
      <c r="S1068" s="677">
        <v>0.40909090909090912</v>
      </c>
      <c r="T1068" s="742">
        <v>4.5</v>
      </c>
      <c r="U1068" s="700">
        <v>0.47368421052631576</v>
      </c>
    </row>
    <row r="1069" spans="1:21" ht="14.4" customHeight="1" x14ac:dyDescent="0.3">
      <c r="A1069" s="660">
        <v>32</v>
      </c>
      <c r="B1069" s="661" t="s">
        <v>587</v>
      </c>
      <c r="C1069" s="661">
        <v>89301322</v>
      </c>
      <c r="D1069" s="740" t="s">
        <v>6847</v>
      </c>
      <c r="E1069" s="741" t="s">
        <v>4625</v>
      </c>
      <c r="F1069" s="661" t="s">
        <v>4612</v>
      </c>
      <c r="G1069" s="661" t="s">
        <v>4697</v>
      </c>
      <c r="H1069" s="661" t="s">
        <v>588</v>
      </c>
      <c r="I1069" s="661" t="s">
        <v>4706</v>
      </c>
      <c r="J1069" s="661" t="s">
        <v>4707</v>
      </c>
      <c r="K1069" s="661" t="s">
        <v>871</v>
      </c>
      <c r="L1069" s="662">
        <v>314.89999999999998</v>
      </c>
      <c r="M1069" s="662">
        <v>10706.599999999999</v>
      </c>
      <c r="N1069" s="661">
        <v>34</v>
      </c>
      <c r="O1069" s="742">
        <v>21</v>
      </c>
      <c r="P1069" s="662">
        <v>3778.8000000000006</v>
      </c>
      <c r="Q1069" s="677">
        <v>0.35294117647058837</v>
      </c>
      <c r="R1069" s="661">
        <v>12</v>
      </c>
      <c r="S1069" s="677">
        <v>0.35294117647058826</v>
      </c>
      <c r="T1069" s="742">
        <v>8</v>
      </c>
      <c r="U1069" s="700">
        <v>0.38095238095238093</v>
      </c>
    </row>
    <row r="1070" spans="1:21" ht="14.4" customHeight="1" x14ac:dyDescent="0.3">
      <c r="A1070" s="660">
        <v>32</v>
      </c>
      <c r="B1070" s="661" t="s">
        <v>587</v>
      </c>
      <c r="C1070" s="661">
        <v>89301322</v>
      </c>
      <c r="D1070" s="740" t="s">
        <v>6847</v>
      </c>
      <c r="E1070" s="741" t="s">
        <v>4625</v>
      </c>
      <c r="F1070" s="661" t="s">
        <v>4612</v>
      </c>
      <c r="G1070" s="661" t="s">
        <v>4697</v>
      </c>
      <c r="H1070" s="661" t="s">
        <v>588</v>
      </c>
      <c r="I1070" s="661" t="s">
        <v>5469</v>
      </c>
      <c r="J1070" s="661" t="s">
        <v>3434</v>
      </c>
      <c r="K1070" s="661" t="s">
        <v>5470</v>
      </c>
      <c r="L1070" s="662">
        <v>0</v>
      </c>
      <c r="M1070" s="662">
        <v>0</v>
      </c>
      <c r="N1070" s="661">
        <v>1</v>
      </c>
      <c r="O1070" s="742">
        <v>1</v>
      </c>
      <c r="P1070" s="662"/>
      <c r="Q1070" s="677"/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32</v>
      </c>
      <c r="B1071" s="661" t="s">
        <v>587</v>
      </c>
      <c r="C1071" s="661">
        <v>89301322</v>
      </c>
      <c r="D1071" s="740" t="s">
        <v>6847</v>
      </c>
      <c r="E1071" s="741" t="s">
        <v>4625</v>
      </c>
      <c r="F1071" s="661" t="s">
        <v>4612</v>
      </c>
      <c r="G1071" s="661" t="s">
        <v>4697</v>
      </c>
      <c r="H1071" s="661" t="s">
        <v>588</v>
      </c>
      <c r="I1071" s="661" t="s">
        <v>4775</v>
      </c>
      <c r="J1071" s="661" t="s">
        <v>867</v>
      </c>
      <c r="K1071" s="661" t="s">
        <v>4776</v>
      </c>
      <c r="L1071" s="662">
        <v>48.98</v>
      </c>
      <c r="M1071" s="662">
        <v>48.98</v>
      </c>
      <c r="N1071" s="661">
        <v>1</v>
      </c>
      <c r="O1071" s="742">
        <v>1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32</v>
      </c>
      <c r="B1072" s="661" t="s">
        <v>587</v>
      </c>
      <c r="C1072" s="661">
        <v>89301322</v>
      </c>
      <c r="D1072" s="740" t="s">
        <v>6847</v>
      </c>
      <c r="E1072" s="741" t="s">
        <v>4625</v>
      </c>
      <c r="F1072" s="661" t="s">
        <v>4612</v>
      </c>
      <c r="G1072" s="661" t="s">
        <v>4697</v>
      </c>
      <c r="H1072" s="661" t="s">
        <v>588</v>
      </c>
      <c r="I1072" s="661" t="s">
        <v>866</v>
      </c>
      <c r="J1072" s="661" t="s">
        <v>867</v>
      </c>
      <c r="K1072" s="661" t="s">
        <v>4777</v>
      </c>
      <c r="L1072" s="662">
        <v>97.97</v>
      </c>
      <c r="M1072" s="662">
        <v>195.94</v>
      </c>
      <c r="N1072" s="661">
        <v>2</v>
      </c>
      <c r="O1072" s="742">
        <v>1.5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32</v>
      </c>
      <c r="B1073" s="661" t="s">
        <v>587</v>
      </c>
      <c r="C1073" s="661">
        <v>89301322</v>
      </c>
      <c r="D1073" s="740" t="s">
        <v>6847</v>
      </c>
      <c r="E1073" s="741" t="s">
        <v>4625</v>
      </c>
      <c r="F1073" s="661" t="s">
        <v>4612</v>
      </c>
      <c r="G1073" s="661" t="s">
        <v>4697</v>
      </c>
      <c r="H1073" s="661" t="s">
        <v>588</v>
      </c>
      <c r="I1073" s="661" t="s">
        <v>870</v>
      </c>
      <c r="J1073" s="661" t="s">
        <v>867</v>
      </c>
      <c r="K1073" s="661" t="s">
        <v>4698</v>
      </c>
      <c r="L1073" s="662">
        <v>314.89999999999998</v>
      </c>
      <c r="M1073" s="662">
        <v>629.79999999999995</v>
      </c>
      <c r="N1073" s="661">
        <v>2</v>
      </c>
      <c r="O1073" s="742">
        <v>1</v>
      </c>
      <c r="P1073" s="662">
        <v>314.89999999999998</v>
      </c>
      <c r="Q1073" s="677">
        <v>0.5</v>
      </c>
      <c r="R1073" s="661">
        <v>1</v>
      </c>
      <c r="S1073" s="677">
        <v>0.5</v>
      </c>
      <c r="T1073" s="742">
        <v>0.5</v>
      </c>
      <c r="U1073" s="700">
        <v>0.5</v>
      </c>
    </row>
    <row r="1074" spans="1:21" ht="14.4" customHeight="1" x14ac:dyDescent="0.3">
      <c r="A1074" s="660">
        <v>32</v>
      </c>
      <c r="B1074" s="661" t="s">
        <v>587</v>
      </c>
      <c r="C1074" s="661">
        <v>89301322</v>
      </c>
      <c r="D1074" s="740" t="s">
        <v>6847</v>
      </c>
      <c r="E1074" s="741" t="s">
        <v>4625</v>
      </c>
      <c r="F1074" s="661" t="s">
        <v>4612</v>
      </c>
      <c r="G1074" s="661" t="s">
        <v>4778</v>
      </c>
      <c r="H1074" s="661" t="s">
        <v>2441</v>
      </c>
      <c r="I1074" s="661" t="s">
        <v>2701</v>
      </c>
      <c r="J1074" s="661" t="s">
        <v>2702</v>
      </c>
      <c r="K1074" s="661" t="s">
        <v>2703</v>
      </c>
      <c r="L1074" s="662">
        <v>497.4</v>
      </c>
      <c r="M1074" s="662">
        <v>11937.599999999997</v>
      </c>
      <c r="N1074" s="661">
        <v>24</v>
      </c>
      <c r="O1074" s="742">
        <v>9.5</v>
      </c>
      <c r="P1074" s="662">
        <v>10942.799999999997</v>
      </c>
      <c r="Q1074" s="677">
        <v>0.91666666666666674</v>
      </c>
      <c r="R1074" s="661">
        <v>22</v>
      </c>
      <c r="S1074" s="677">
        <v>0.91666666666666663</v>
      </c>
      <c r="T1074" s="742">
        <v>8.5</v>
      </c>
      <c r="U1074" s="700">
        <v>0.89473684210526316</v>
      </c>
    </row>
    <row r="1075" spans="1:21" ht="14.4" customHeight="1" x14ac:dyDescent="0.3">
      <c r="A1075" s="660">
        <v>32</v>
      </c>
      <c r="B1075" s="661" t="s">
        <v>587</v>
      </c>
      <c r="C1075" s="661">
        <v>89301322</v>
      </c>
      <c r="D1075" s="740" t="s">
        <v>6847</v>
      </c>
      <c r="E1075" s="741" t="s">
        <v>4625</v>
      </c>
      <c r="F1075" s="661" t="s">
        <v>4612</v>
      </c>
      <c r="G1075" s="661" t="s">
        <v>4778</v>
      </c>
      <c r="H1075" s="661" t="s">
        <v>2441</v>
      </c>
      <c r="I1075" s="661" t="s">
        <v>3908</v>
      </c>
      <c r="J1075" s="661" t="s">
        <v>3909</v>
      </c>
      <c r="K1075" s="661" t="s">
        <v>4568</v>
      </c>
      <c r="L1075" s="662">
        <v>1359.61</v>
      </c>
      <c r="M1075" s="662">
        <v>1359.61</v>
      </c>
      <c r="N1075" s="661">
        <v>1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32</v>
      </c>
      <c r="B1076" s="661" t="s">
        <v>587</v>
      </c>
      <c r="C1076" s="661">
        <v>89301322</v>
      </c>
      <c r="D1076" s="740" t="s">
        <v>6847</v>
      </c>
      <c r="E1076" s="741" t="s">
        <v>4625</v>
      </c>
      <c r="F1076" s="661" t="s">
        <v>4612</v>
      </c>
      <c r="G1076" s="661" t="s">
        <v>4778</v>
      </c>
      <c r="H1076" s="661" t="s">
        <v>2441</v>
      </c>
      <c r="I1076" s="661" t="s">
        <v>2757</v>
      </c>
      <c r="J1076" s="661" t="s">
        <v>2758</v>
      </c>
      <c r="K1076" s="661" t="s">
        <v>4385</v>
      </c>
      <c r="L1076" s="662">
        <v>1359.61</v>
      </c>
      <c r="M1076" s="662">
        <v>10876.88</v>
      </c>
      <c r="N1076" s="661">
        <v>8</v>
      </c>
      <c r="O1076" s="742">
        <v>5</v>
      </c>
      <c r="P1076" s="662">
        <v>8157.6599999999989</v>
      </c>
      <c r="Q1076" s="677">
        <v>0.75</v>
      </c>
      <c r="R1076" s="661">
        <v>6</v>
      </c>
      <c r="S1076" s="677">
        <v>0.75</v>
      </c>
      <c r="T1076" s="742">
        <v>3.5</v>
      </c>
      <c r="U1076" s="700">
        <v>0.7</v>
      </c>
    </row>
    <row r="1077" spans="1:21" ht="14.4" customHeight="1" x14ac:dyDescent="0.3">
      <c r="A1077" s="660">
        <v>32</v>
      </c>
      <c r="B1077" s="661" t="s">
        <v>587</v>
      </c>
      <c r="C1077" s="661">
        <v>89301322</v>
      </c>
      <c r="D1077" s="740" t="s">
        <v>6847</v>
      </c>
      <c r="E1077" s="741" t="s">
        <v>4625</v>
      </c>
      <c r="F1077" s="661" t="s">
        <v>4612</v>
      </c>
      <c r="G1077" s="661" t="s">
        <v>5471</v>
      </c>
      <c r="H1077" s="661" t="s">
        <v>588</v>
      </c>
      <c r="I1077" s="661" t="s">
        <v>784</v>
      </c>
      <c r="J1077" s="661" t="s">
        <v>785</v>
      </c>
      <c r="K1077" s="661" t="s">
        <v>5472</v>
      </c>
      <c r="L1077" s="662">
        <v>0</v>
      </c>
      <c r="M1077" s="662">
        <v>0</v>
      </c>
      <c r="N1077" s="661">
        <v>1</v>
      </c>
      <c r="O1077" s="742">
        <v>0.5</v>
      </c>
      <c r="P1077" s="662"/>
      <c r="Q1077" s="677"/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32</v>
      </c>
      <c r="B1078" s="661" t="s">
        <v>587</v>
      </c>
      <c r="C1078" s="661">
        <v>89301322</v>
      </c>
      <c r="D1078" s="740" t="s">
        <v>6847</v>
      </c>
      <c r="E1078" s="741" t="s">
        <v>4625</v>
      </c>
      <c r="F1078" s="661" t="s">
        <v>4612</v>
      </c>
      <c r="G1078" s="661" t="s">
        <v>5473</v>
      </c>
      <c r="H1078" s="661" t="s">
        <v>588</v>
      </c>
      <c r="I1078" s="661" t="s">
        <v>5474</v>
      </c>
      <c r="J1078" s="661" t="s">
        <v>5475</v>
      </c>
      <c r="K1078" s="661" t="s">
        <v>5476</v>
      </c>
      <c r="L1078" s="662">
        <v>474.91</v>
      </c>
      <c r="M1078" s="662">
        <v>1424.73</v>
      </c>
      <c r="N1078" s="661">
        <v>3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32</v>
      </c>
      <c r="B1079" s="661" t="s">
        <v>587</v>
      </c>
      <c r="C1079" s="661">
        <v>89301322</v>
      </c>
      <c r="D1079" s="740" t="s">
        <v>6847</v>
      </c>
      <c r="E1079" s="741" t="s">
        <v>4625</v>
      </c>
      <c r="F1079" s="661" t="s">
        <v>4612</v>
      </c>
      <c r="G1079" s="661" t="s">
        <v>5006</v>
      </c>
      <c r="H1079" s="661" t="s">
        <v>2441</v>
      </c>
      <c r="I1079" s="661" t="s">
        <v>5477</v>
      </c>
      <c r="J1079" s="661" t="s">
        <v>4153</v>
      </c>
      <c r="K1079" s="661" t="s">
        <v>5478</v>
      </c>
      <c r="L1079" s="662">
        <v>0</v>
      </c>
      <c r="M1079" s="662">
        <v>0</v>
      </c>
      <c r="N1079" s="661">
        <v>3</v>
      </c>
      <c r="O1079" s="742">
        <v>1</v>
      </c>
      <c r="P1079" s="662">
        <v>0</v>
      </c>
      <c r="Q1079" s="677"/>
      <c r="R1079" s="661">
        <v>2</v>
      </c>
      <c r="S1079" s="677">
        <v>0.66666666666666663</v>
      </c>
      <c r="T1079" s="742">
        <v>0.5</v>
      </c>
      <c r="U1079" s="700">
        <v>0.5</v>
      </c>
    </row>
    <row r="1080" spans="1:21" ht="14.4" customHeight="1" x14ac:dyDescent="0.3">
      <c r="A1080" s="660">
        <v>32</v>
      </c>
      <c r="B1080" s="661" t="s">
        <v>587</v>
      </c>
      <c r="C1080" s="661">
        <v>89301322</v>
      </c>
      <c r="D1080" s="740" t="s">
        <v>6847</v>
      </c>
      <c r="E1080" s="741" t="s">
        <v>4625</v>
      </c>
      <c r="F1080" s="661" t="s">
        <v>4612</v>
      </c>
      <c r="G1080" s="661" t="s">
        <v>5006</v>
      </c>
      <c r="H1080" s="661" t="s">
        <v>2441</v>
      </c>
      <c r="I1080" s="661" t="s">
        <v>5479</v>
      </c>
      <c r="J1080" s="661" t="s">
        <v>2530</v>
      </c>
      <c r="K1080" s="661" t="s">
        <v>5480</v>
      </c>
      <c r="L1080" s="662">
        <v>0</v>
      </c>
      <c r="M1080" s="662">
        <v>0</v>
      </c>
      <c r="N1080" s="661">
        <v>1</v>
      </c>
      <c r="O1080" s="742">
        <v>0.5</v>
      </c>
      <c r="P1080" s="662">
        <v>0</v>
      </c>
      <c r="Q1080" s="677"/>
      <c r="R1080" s="661">
        <v>1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32</v>
      </c>
      <c r="B1081" s="661" t="s">
        <v>587</v>
      </c>
      <c r="C1081" s="661">
        <v>89301322</v>
      </c>
      <c r="D1081" s="740" t="s">
        <v>6847</v>
      </c>
      <c r="E1081" s="741" t="s">
        <v>4625</v>
      </c>
      <c r="F1081" s="661" t="s">
        <v>4612</v>
      </c>
      <c r="G1081" s="661" t="s">
        <v>5010</v>
      </c>
      <c r="H1081" s="661" t="s">
        <v>588</v>
      </c>
      <c r="I1081" s="661" t="s">
        <v>2340</v>
      </c>
      <c r="J1081" s="661" t="s">
        <v>952</v>
      </c>
      <c r="K1081" s="661" t="s">
        <v>1398</v>
      </c>
      <c r="L1081" s="662">
        <v>113.37</v>
      </c>
      <c r="M1081" s="662">
        <v>453.48</v>
      </c>
      <c r="N1081" s="661">
        <v>4</v>
      </c>
      <c r="O1081" s="742">
        <v>2.5</v>
      </c>
      <c r="P1081" s="662">
        <v>340.11</v>
      </c>
      <c r="Q1081" s="677">
        <v>0.75</v>
      </c>
      <c r="R1081" s="661">
        <v>3</v>
      </c>
      <c r="S1081" s="677">
        <v>0.75</v>
      </c>
      <c r="T1081" s="742">
        <v>1.5</v>
      </c>
      <c r="U1081" s="700">
        <v>0.6</v>
      </c>
    </row>
    <row r="1082" spans="1:21" ht="14.4" customHeight="1" x14ac:dyDescent="0.3">
      <c r="A1082" s="660">
        <v>32</v>
      </c>
      <c r="B1082" s="661" t="s">
        <v>587</v>
      </c>
      <c r="C1082" s="661">
        <v>89301322</v>
      </c>
      <c r="D1082" s="740" t="s">
        <v>6847</v>
      </c>
      <c r="E1082" s="741" t="s">
        <v>4625</v>
      </c>
      <c r="F1082" s="661" t="s">
        <v>4612</v>
      </c>
      <c r="G1082" s="661" t="s">
        <v>5010</v>
      </c>
      <c r="H1082" s="661" t="s">
        <v>588</v>
      </c>
      <c r="I1082" s="661" t="s">
        <v>951</v>
      </c>
      <c r="J1082" s="661" t="s">
        <v>952</v>
      </c>
      <c r="K1082" s="661" t="s">
        <v>953</v>
      </c>
      <c r="L1082" s="662">
        <v>56.69</v>
      </c>
      <c r="M1082" s="662">
        <v>283.45</v>
      </c>
      <c r="N1082" s="661">
        <v>5</v>
      </c>
      <c r="O1082" s="742">
        <v>3</v>
      </c>
      <c r="P1082" s="662">
        <v>170.07</v>
      </c>
      <c r="Q1082" s="677">
        <v>0.6</v>
      </c>
      <c r="R1082" s="661">
        <v>3</v>
      </c>
      <c r="S1082" s="677">
        <v>0.6</v>
      </c>
      <c r="T1082" s="742">
        <v>1.5</v>
      </c>
      <c r="U1082" s="700">
        <v>0.5</v>
      </c>
    </row>
    <row r="1083" spans="1:21" ht="14.4" customHeight="1" x14ac:dyDescent="0.3">
      <c r="A1083" s="660">
        <v>32</v>
      </c>
      <c r="B1083" s="661" t="s">
        <v>587</v>
      </c>
      <c r="C1083" s="661">
        <v>89301322</v>
      </c>
      <c r="D1083" s="740" t="s">
        <v>6847</v>
      </c>
      <c r="E1083" s="741" t="s">
        <v>4625</v>
      </c>
      <c r="F1083" s="661" t="s">
        <v>4612</v>
      </c>
      <c r="G1083" s="661" t="s">
        <v>4708</v>
      </c>
      <c r="H1083" s="661" t="s">
        <v>588</v>
      </c>
      <c r="I1083" s="661" t="s">
        <v>684</v>
      </c>
      <c r="J1083" s="661" t="s">
        <v>5199</v>
      </c>
      <c r="K1083" s="661" t="s">
        <v>2387</v>
      </c>
      <c r="L1083" s="662">
        <v>22.88</v>
      </c>
      <c r="M1083" s="662">
        <v>686.4</v>
      </c>
      <c r="N1083" s="661">
        <v>30</v>
      </c>
      <c r="O1083" s="742">
        <v>8</v>
      </c>
      <c r="P1083" s="662">
        <v>205.92000000000002</v>
      </c>
      <c r="Q1083" s="677">
        <v>0.30000000000000004</v>
      </c>
      <c r="R1083" s="661">
        <v>9</v>
      </c>
      <c r="S1083" s="677">
        <v>0.3</v>
      </c>
      <c r="T1083" s="742">
        <v>2.5</v>
      </c>
      <c r="U1083" s="700">
        <v>0.3125</v>
      </c>
    </row>
    <row r="1084" spans="1:21" ht="14.4" customHeight="1" x14ac:dyDescent="0.3">
      <c r="A1084" s="660">
        <v>32</v>
      </c>
      <c r="B1084" s="661" t="s">
        <v>587</v>
      </c>
      <c r="C1084" s="661">
        <v>89301322</v>
      </c>
      <c r="D1084" s="740" t="s">
        <v>6847</v>
      </c>
      <c r="E1084" s="741" t="s">
        <v>4625</v>
      </c>
      <c r="F1084" s="661" t="s">
        <v>4612</v>
      </c>
      <c r="G1084" s="661" t="s">
        <v>4708</v>
      </c>
      <c r="H1084" s="661" t="s">
        <v>588</v>
      </c>
      <c r="I1084" s="661" t="s">
        <v>684</v>
      </c>
      <c r="J1084" s="661" t="s">
        <v>5199</v>
      </c>
      <c r="K1084" s="661" t="s">
        <v>2387</v>
      </c>
      <c r="L1084" s="662">
        <v>25.91</v>
      </c>
      <c r="M1084" s="662">
        <v>233.19</v>
      </c>
      <c r="N1084" s="661">
        <v>9</v>
      </c>
      <c r="O1084" s="742">
        <v>3</v>
      </c>
      <c r="P1084" s="662">
        <v>77.73</v>
      </c>
      <c r="Q1084" s="677">
        <v>0.33333333333333337</v>
      </c>
      <c r="R1084" s="661">
        <v>3</v>
      </c>
      <c r="S1084" s="677">
        <v>0.33333333333333331</v>
      </c>
      <c r="T1084" s="742">
        <v>1</v>
      </c>
      <c r="U1084" s="700">
        <v>0.33333333333333331</v>
      </c>
    </row>
    <row r="1085" spans="1:21" ht="14.4" customHeight="1" x14ac:dyDescent="0.3">
      <c r="A1085" s="660">
        <v>32</v>
      </c>
      <c r="B1085" s="661" t="s">
        <v>587</v>
      </c>
      <c r="C1085" s="661">
        <v>89301322</v>
      </c>
      <c r="D1085" s="740" t="s">
        <v>6847</v>
      </c>
      <c r="E1085" s="741" t="s">
        <v>4625</v>
      </c>
      <c r="F1085" s="661" t="s">
        <v>4612</v>
      </c>
      <c r="G1085" s="661" t="s">
        <v>4708</v>
      </c>
      <c r="H1085" s="661" t="s">
        <v>588</v>
      </c>
      <c r="I1085" s="661" t="s">
        <v>1519</v>
      </c>
      <c r="J1085" s="661" t="s">
        <v>4709</v>
      </c>
      <c r="K1085" s="661" t="s">
        <v>4710</v>
      </c>
      <c r="L1085" s="662">
        <v>91.52</v>
      </c>
      <c r="M1085" s="662">
        <v>6040.32</v>
      </c>
      <c r="N1085" s="661">
        <v>66</v>
      </c>
      <c r="O1085" s="742">
        <v>22</v>
      </c>
      <c r="P1085" s="662">
        <v>2379.52</v>
      </c>
      <c r="Q1085" s="677">
        <v>0.39393939393939398</v>
      </c>
      <c r="R1085" s="661">
        <v>26</v>
      </c>
      <c r="S1085" s="677">
        <v>0.39393939393939392</v>
      </c>
      <c r="T1085" s="742">
        <v>9.5</v>
      </c>
      <c r="U1085" s="700">
        <v>0.43181818181818182</v>
      </c>
    </row>
    <row r="1086" spans="1:21" ht="14.4" customHeight="1" x14ac:dyDescent="0.3">
      <c r="A1086" s="660">
        <v>32</v>
      </c>
      <c r="B1086" s="661" t="s">
        <v>587</v>
      </c>
      <c r="C1086" s="661">
        <v>89301322</v>
      </c>
      <c r="D1086" s="740" t="s">
        <v>6847</v>
      </c>
      <c r="E1086" s="741" t="s">
        <v>4625</v>
      </c>
      <c r="F1086" s="661" t="s">
        <v>4612</v>
      </c>
      <c r="G1086" s="661" t="s">
        <v>4708</v>
      </c>
      <c r="H1086" s="661" t="s">
        <v>588</v>
      </c>
      <c r="I1086" s="661" t="s">
        <v>1519</v>
      </c>
      <c r="J1086" s="661" t="s">
        <v>4709</v>
      </c>
      <c r="K1086" s="661" t="s">
        <v>4710</v>
      </c>
      <c r="L1086" s="662">
        <v>103.62</v>
      </c>
      <c r="M1086" s="662">
        <v>2383.2600000000002</v>
      </c>
      <c r="N1086" s="661">
        <v>23</v>
      </c>
      <c r="O1086" s="742">
        <v>9</v>
      </c>
      <c r="P1086" s="662">
        <v>1657.92</v>
      </c>
      <c r="Q1086" s="677">
        <v>0.69565217391304346</v>
      </c>
      <c r="R1086" s="661">
        <v>16</v>
      </c>
      <c r="S1086" s="677">
        <v>0.69565217391304346</v>
      </c>
      <c r="T1086" s="742">
        <v>6</v>
      </c>
      <c r="U1086" s="700">
        <v>0.66666666666666663</v>
      </c>
    </row>
    <row r="1087" spans="1:21" ht="14.4" customHeight="1" x14ac:dyDescent="0.3">
      <c r="A1087" s="660">
        <v>32</v>
      </c>
      <c r="B1087" s="661" t="s">
        <v>587</v>
      </c>
      <c r="C1087" s="661">
        <v>89301322</v>
      </c>
      <c r="D1087" s="740" t="s">
        <v>6847</v>
      </c>
      <c r="E1087" s="741" t="s">
        <v>4625</v>
      </c>
      <c r="F1087" s="661" t="s">
        <v>4612</v>
      </c>
      <c r="G1087" s="661" t="s">
        <v>4835</v>
      </c>
      <c r="H1087" s="661" t="s">
        <v>588</v>
      </c>
      <c r="I1087" s="661" t="s">
        <v>3386</v>
      </c>
      <c r="J1087" s="661" t="s">
        <v>1072</v>
      </c>
      <c r="K1087" s="661" t="s">
        <v>3387</v>
      </c>
      <c r="L1087" s="662">
        <v>330.74</v>
      </c>
      <c r="M1087" s="662">
        <v>661.48</v>
      </c>
      <c r="N1087" s="661">
        <v>2</v>
      </c>
      <c r="O1087" s="742">
        <v>1</v>
      </c>
      <c r="P1087" s="662">
        <v>661.48</v>
      </c>
      <c r="Q1087" s="677">
        <v>1</v>
      </c>
      <c r="R1087" s="661">
        <v>2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32</v>
      </c>
      <c r="B1088" s="661" t="s">
        <v>587</v>
      </c>
      <c r="C1088" s="661">
        <v>89301322</v>
      </c>
      <c r="D1088" s="740" t="s">
        <v>6847</v>
      </c>
      <c r="E1088" s="741" t="s">
        <v>4625</v>
      </c>
      <c r="F1088" s="661" t="s">
        <v>4612</v>
      </c>
      <c r="G1088" s="661" t="s">
        <v>5481</v>
      </c>
      <c r="H1088" s="661" t="s">
        <v>588</v>
      </c>
      <c r="I1088" s="661" t="s">
        <v>5482</v>
      </c>
      <c r="J1088" s="661" t="s">
        <v>5483</v>
      </c>
      <c r="K1088" s="661" t="s">
        <v>2535</v>
      </c>
      <c r="L1088" s="662">
        <v>1905.38</v>
      </c>
      <c r="M1088" s="662">
        <v>3810.76</v>
      </c>
      <c r="N1088" s="661">
        <v>2</v>
      </c>
      <c r="O1088" s="742">
        <v>1</v>
      </c>
      <c r="P1088" s="662">
        <v>3810.76</v>
      </c>
      <c r="Q1088" s="677">
        <v>1</v>
      </c>
      <c r="R1088" s="661">
        <v>2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32</v>
      </c>
      <c r="B1089" s="661" t="s">
        <v>587</v>
      </c>
      <c r="C1089" s="661">
        <v>89301322</v>
      </c>
      <c r="D1089" s="740" t="s">
        <v>6847</v>
      </c>
      <c r="E1089" s="741" t="s">
        <v>4625</v>
      </c>
      <c r="F1089" s="661" t="s">
        <v>4612</v>
      </c>
      <c r="G1089" s="661" t="s">
        <v>5481</v>
      </c>
      <c r="H1089" s="661" t="s">
        <v>588</v>
      </c>
      <c r="I1089" s="661" t="s">
        <v>5484</v>
      </c>
      <c r="J1089" s="661" t="s">
        <v>5483</v>
      </c>
      <c r="K1089" s="661" t="s">
        <v>3852</v>
      </c>
      <c r="L1089" s="662">
        <v>6668.83</v>
      </c>
      <c r="M1089" s="662">
        <v>6668.83</v>
      </c>
      <c r="N1089" s="661">
        <v>1</v>
      </c>
      <c r="O1089" s="742">
        <v>0.5</v>
      </c>
      <c r="P1089" s="662">
        <v>6668.83</v>
      </c>
      <c r="Q1089" s="677">
        <v>1</v>
      </c>
      <c r="R1089" s="661">
        <v>1</v>
      </c>
      <c r="S1089" s="677">
        <v>1</v>
      </c>
      <c r="T1089" s="742">
        <v>0.5</v>
      </c>
      <c r="U1089" s="700">
        <v>1</v>
      </c>
    </row>
    <row r="1090" spans="1:21" ht="14.4" customHeight="1" x14ac:dyDescent="0.3">
      <c r="A1090" s="660">
        <v>32</v>
      </c>
      <c r="B1090" s="661" t="s">
        <v>587</v>
      </c>
      <c r="C1090" s="661">
        <v>89301322</v>
      </c>
      <c r="D1090" s="740" t="s">
        <v>6847</v>
      </c>
      <c r="E1090" s="741" t="s">
        <v>4625</v>
      </c>
      <c r="F1090" s="661" t="s">
        <v>4612</v>
      </c>
      <c r="G1090" s="661" t="s">
        <v>5485</v>
      </c>
      <c r="H1090" s="661" t="s">
        <v>588</v>
      </c>
      <c r="I1090" s="661" t="s">
        <v>5486</v>
      </c>
      <c r="J1090" s="661" t="s">
        <v>5487</v>
      </c>
      <c r="K1090" s="661" t="s">
        <v>5488</v>
      </c>
      <c r="L1090" s="662">
        <v>0</v>
      </c>
      <c r="M1090" s="662">
        <v>0</v>
      </c>
      <c r="N1090" s="661">
        <v>2</v>
      </c>
      <c r="O1090" s="742">
        <v>0.5</v>
      </c>
      <c r="P1090" s="662">
        <v>0</v>
      </c>
      <c r="Q1090" s="677"/>
      <c r="R1090" s="661">
        <v>2</v>
      </c>
      <c r="S1090" s="677">
        <v>1</v>
      </c>
      <c r="T1090" s="742">
        <v>0.5</v>
      </c>
      <c r="U1090" s="700">
        <v>1</v>
      </c>
    </row>
    <row r="1091" spans="1:21" ht="14.4" customHeight="1" x14ac:dyDescent="0.3">
      <c r="A1091" s="660">
        <v>32</v>
      </c>
      <c r="B1091" s="661" t="s">
        <v>587</v>
      </c>
      <c r="C1091" s="661">
        <v>89301322</v>
      </c>
      <c r="D1091" s="740" t="s">
        <v>6847</v>
      </c>
      <c r="E1091" s="741" t="s">
        <v>4625</v>
      </c>
      <c r="F1091" s="661" t="s">
        <v>4612</v>
      </c>
      <c r="G1091" s="661" t="s">
        <v>5485</v>
      </c>
      <c r="H1091" s="661" t="s">
        <v>588</v>
      </c>
      <c r="I1091" s="661" t="s">
        <v>5489</v>
      </c>
      <c r="J1091" s="661" t="s">
        <v>5487</v>
      </c>
      <c r="K1091" s="661" t="s">
        <v>5207</v>
      </c>
      <c r="L1091" s="662">
        <v>0</v>
      </c>
      <c r="M1091" s="662">
        <v>0</v>
      </c>
      <c r="N1091" s="661">
        <v>1</v>
      </c>
      <c r="O1091" s="742">
        <v>0.5</v>
      </c>
      <c r="P1091" s="662"/>
      <c r="Q1091" s="677"/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32</v>
      </c>
      <c r="B1092" s="661" t="s">
        <v>587</v>
      </c>
      <c r="C1092" s="661">
        <v>89301322</v>
      </c>
      <c r="D1092" s="740" t="s">
        <v>6847</v>
      </c>
      <c r="E1092" s="741" t="s">
        <v>4625</v>
      </c>
      <c r="F1092" s="661" t="s">
        <v>4612</v>
      </c>
      <c r="G1092" s="661" t="s">
        <v>4898</v>
      </c>
      <c r="H1092" s="661" t="s">
        <v>588</v>
      </c>
      <c r="I1092" s="661" t="s">
        <v>1152</v>
      </c>
      <c r="J1092" s="661" t="s">
        <v>4899</v>
      </c>
      <c r="K1092" s="661" t="s">
        <v>4900</v>
      </c>
      <c r="L1092" s="662">
        <v>0</v>
      </c>
      <c r="M1092" s="662">
        <v>0</v>
      </c>
      <c r="N1092" s="661">
        <v>6</v>
      </c>
      <c r="O1092" s="742">
        <v>3.5</v>
      </c>
      <c r="P1092" s="662">
        <v>0</v>
      </c>
      <c r="Q1092" s="677"/>
      <c r="R1092" s="661">
        <v>3</v>
      </c>
      <c r="S1092" s="677">
        <v>0.5</v>
      </c>
      <c r="T1092" s="742">
        <v>1.5</v>
      </c>
      <c r="U1092" s="700">
        <v>0.42857142857142855</v>
      </c>
    </row>
    <row r="1093" spans="1:21" ht="14.4" customHeight="1" x14ac:dyDescent="0.3">
      <c r="A1093" s="660">
        <v>32</v>
      </c>
      <c r="B1093" s="661" t="s">
        <v>587</v>
      </c>
      <c r="C1093" s="661">
        <v>89301322</v>
      </c>
      <c r="D1093" s="740" t="s">
        <v>6847</v>
      </c>
      <c r="E1093" s="741" t="s">
        <v>4625</v>
      </c>
      <c r="F1093" s="661" t="s">
        <v>4612</v>
      </c>
      <c r="G1093" s="661" t="s">
        <v>4898</v>
      </c>
      <c r="H1093" s="661" t="s">
        <v>588</v>
      </c>
      <c r="I1093" s="661" t="s">
        <v>5490</v>
      </c>
      <c r="J1093" s="661" t="s">
        <v>5491</v>
      </c>
      <c r="K1093" s="661" t="s">
        <v>5492</v>
      </c>
      <c r="L1093" s="662">
        <v>0</v>
      </c>
      <c r="M1093" s="662">
        <v>0</v>
      </c>
      <c r="N1093" s="661">
        <v>2</v>
      </c>
      <c r="O1093" s="742">
        <v>1</v>
      </c>
      <c r="P1093" s="662">
        <v>0</v>
      </c>
      <c r="Q1093" s="677"/>
      <c r="R1093" s="661">
        <v>2</v>
      </c>
      <c r="S1093" s="677">
        <v>1</v>
      </c>
      <c r="T1093" s="742">
        <v>1</v>
      </c>
      <c r="U1093" s="700">
        <v>1</v>
      </c>
    </row>
    <row r="1094" spans="1:21" ht="14.4" customHeight="1" x14ac:dyDescent="0.3">
      <c r="A1094" s="660">
        <v>32</v>
      </c>
      <c r="B1094" s="661" t="s">
        <v>587</v>
      </c>
      <c r="C1094" s="661">
        <v>89301322</v>
      </c>
      <c r="D1094" s="740" t="s">
        <v>6847</v>
      </c>
      <c r="E1094" s="741" t="s">
        <v>4625</v>
      </c>
      <c r="F1094" s="661" t="s">
        <v>4612</v>
      </c>
      <c r="G1094" s="661" t="s">
        <v>4901</v>
      </c>
      <c r="H1094" s="661" t="s">
        <v>588</v>
      </c>
      <c r="I1094" s="661" t="s">
        <v>5212</v>
      </c>
      <c r="J1094" s="661" t="s">
        <v>3381</v>
      </c>
      <c r="K1094" s="661" t="s">
        <v>4600</v>
      </c>
      <c r="L1094" s="662">
        <v>0</v>
      </c>
      <c r="M1094" s="662">
        <v>0</v>
      </c>
      <c r="N1094" s="661">
        <v>7</v>
      </c>
      <c r="O1094" s="742">
        <v>5.5</v>
      </c>
      <c r="P1094" s="662">
        <v>0</v>
      </c>
      <c r="Q1094" s="677"/>
      <c r="R1094" s="661">
        <v>3</v>
      </c>
      <c r="S1094" s="677">
        <v>0.42857142857142855</v>
      </c>
      <c r="T1094" s="742">
        <v>2</v>
      </c>
      <c r="U1094" s="700">
        <v>0.36363636363636365</v>
      </c>
    </row>
    <row r="1095" spans="1:21" ht="14.4" customHeight="1" x14ac:dyDescent="0.3">
      <c r="A1095" s="660">
        <v>32</v>
      </c>
      <c r="B1095" s="661" t="s">
        <v>587</v>
      </c>
      <c r="C1095" s="661">
        <v>89301322</v>
      </c>
      <c r="D1095" s="740" t="s">
        <v>6847</v>
      </c>
      <c r="E1095" s="741" t="s">
        <v>4625</v>
      </c>
      <c r="F1095" s="661" t="s">
        <v>4612</v>
      </c>
      <c r="G1095" s="661" t="s">
        <v>4901</v>
      </c>
      <c r="H1095" s="661" t="s">
        <v>588</v>
      </c>
      <c r="I1095" s="661" t="s">
        <v>5213</v>
      </c>
      <c r="J1095" s="661" t="s">
        <v>3381</v>
      </c>
      <c r="K1095" s="661" t="s">
        <v>5214</v>
      </c>
      <c r="L1095" s="662">
        <v>224.25</v>
      </c>
      <c r="M1095" s="662">
        <v>6279</v>
      </c>
      <c r="N1095" s="661">
        <v>28</v>
      </c>
      <c r="O1095" s="742">
        <v>17.5</v>
      </c>
      <c r="P1095" s="662">
        <v>2242.5</v>
      </c>
      <c r="Q1095" s="677">
        <v>0.35714285714285715</v>
      </c>
      <c r="R1095" s="661">
        <v>10</v>
      </c>
      <c r="S1095" s="677">
        <v>0.35714285714285715</v>
      </c>
      <c r="T1095" s="742">
        <v>6</v>
      </c>
      <c r="U1095" s="700">
        <v>0.34285714285714286</v>
      </c>
    </row>
    <row r="1096" spans="1:21" ht="14.4" customHeight="1" x14ac:dyDescent="0.3">
      <c r="A1096" s="660">
        <v>32</v>
      </c>
      <c r="B1096" s="661" t="s">
        <v>587</v>
      </c>
      <c r="C1096" s="661">
        <v>89301322</v>
      </c>
      <c r="D1096" s="740" t="s">
        <v>6847</v>
      </c>
      <c r="E1096" s="741" t="s">
        <v>4625</v>
      </c>
      <c r="F1096" s="661" t="s">
        <v>4612</v>
      </c>
      <c r="G1096" s="661" t="s">
        <v>4901</v>
      </c>
      <c r="H1096" s="661" t="s">
        <v>588</v>
      </c>
      <c r="I1096" s="661" t="s">
        <v>5371</v>
      </c>
      <c r="J1096" s="661" t="s">
        <v>5372</v>
      </c>
      <c r="K1096" s="661" t="s">
        <v>4953</v>
      </c>
      <c r="L1096" s="662">
        <v>74.930000000000007</v>
      </c>
      <c r="M1096" s="662">
        <v>299.72000000000003</v>
      </c>
      <c r="N1096" s="661">
        <v>4</v>
      </c>
      <c r="O1096" s="742">
        <v>3</v>
      </c>
      <c r="P1096" s="662">
        <v>224.79000000000002</v>
      </c>
      <c r="Q1096" s="677">
        <v>0.75</v>
      </c>
      <c r="R1096" s="661">
        <v>3</v>
      </c>
      <c r="S1096" s="677">
        <v>0.75</v>
      </c>
      <c r="T1096" s="742">
        <v>2</v>
      </c>
      <c r="U1096" s="700">
        <v>0.66666666666666663</v>
      </c>
    </row>
    <row r="1097" spans="1:21" ht="14.4" customHeight="1" x14ac:dyDescent="0.3">
      <c r="A1097" s="660">
        <v>32</v>
      </c>
      <c r="B1097" s="661" t="s">
        <v>587</v>
      </c>
      <c r="C1097" s="661">
        <v>89301322</v>
      </c>
      <c r="D1097" s="740" t="s">
        <v>6847</v>
      </c>
      <c r="E1097" s="741" t="s">
        <v>4625</v>
      </c>
      <c r="F1097" s="661" t="s">
        <v>4612</v>
      </c>
      <c r="G1097" s="661" t="s">
        <v>4901</v>
      </c>
      <c r="H1097" s="661" t="s">
        <v>588</v>
      </c>
      <c r="I1097" s="661" t="s">
        <v>3380</v>
      </c>
      <c r="J1097" s="661" t="s">
        <v>3381</v>
      </c>
      <c r="K1097" s="661" t="s">
        <v>4902</v>
      </c>
      <c r="L1097" s="662">
        <v>112.13</v>
      </c>
      <c r="M1097" s="662">
        <v>448.52</v>
      </c>
      <c r="N1097" s="661">
        <v>4</v>
      </c>
      <c r="O1097" s="742">
        <v>4</v>
      </c>
      <c r="P1097" s="662">
        <v>112.13</v>
      </c>
      <c r="Q1097" s="677">
        <v>0.25</v>
      </c>
      <c r="R1097" s="661">
        <v>1</v>
      </c>
      <c r="S1097" s="677">
        <v>0.25</v>
      </c>
      <c r="T1097" s="742">
        <v>1</v>
      </c>
      <c r="U1097" s="700">
        <v>0.25</v>
      </c>
    </row>
    <row r="1098" spans="1:21" ht="14.4" customHeight="1" x14ac:dyDescent="0.3">
      <c r="A1098" s="660">
        <v>32</v>
      </c>
      <c r="B1098" s="661" t="s">
        <v>587</v>
      </c>
      <c r="C1098" s="661">
        <v>89301322</v>
      </c>
      <c r="D1098" s="740" t="s">
        <v>6847</v>
      </c>
      <c r="E1098" s="741" t="s">
        <v>4625</v>
      </c>
      <c r="F1098" s="661" t="s">
        <v>4612</v>
      </c>
      <c r="G1098" s="661" t="s">
        <v>5215</v>
      </c>
      <c r="H1098" s="661" t="s">
        <v>2441</v>
      </c>
      <c r="I1098" s="661" t="s">
        <v>2610</v>
      </c>
      <c r="J1098" s="661" t="s">
        <v>2611</v>
      </c>
      <c r="K1098" s="661" t="s">
        <v>2612</v>
      </c>
      <c r="L1098" s="662">
        <v>339.13</v>
      </c>
      <c r="M1098" s="662">
        <v>678.26</v>
      </c>
      <c r="N1098" s="661">
        <v>2</v>
      </c>
      <c r="O1098" s="742">
        <v>0.5</v>
      </c>
      <c r="P1098" s="662">
        <v>678.26</v>
      </c>
      <c r="Q1098" s="677">
        <v>1</v>
      </c>
      <c r="R1098" s="661">
        <v>2</v>
      </c>
      <c r="S1098" s="677">
        <v>1</v>
      </c>
      <c r="T1098" s="742">
        <v>0.5</v>
      </c>
      <c r="U1098" s="700">
        <v>1</v>
      </c>
    </row>
    <row r="1099" spans="1:21" ht="14.4" customHeight="1" x14ac:dyDescent="0.3">
      <c r="A1099" s="660">
        <v>32</v>
      </c>
      <c r="B1099" s="661" t="s">
        <v>587</v>
      </c>
      <c r="C1099" s="661">
        <v>89301322</v>
      </c>
      <c r="D1099" s="740" t="s">
        <v>6847</v>
      </c>
      <c r="E1099" s="741" t="s">
        <v>4625</v>
      </c>
      <c r="F1099" s="661" t="s">
        <v>4612</v>
      </c>
      <c r="G1099" s="661" t="s">
        <v>5215</v>
      </c>
      <c r="H1099" s="661" t="s">
        <v>2441</v>
      </c>
      <c r="I1099" s="661" t="s">
        <v>2708</v>
      </c>
      <c r="J1099" s="661" t="s">
        <v>4527</v>
      </c>
      <c r="K1099" s="661" t="s">
        <v>4235</v>
      </c>
      <c r="L1099" s="662">
        <v>201.75</v>
      </c>
      <c r="M1099" s="662">
        <v>807</v>
      </c>
      <c r="N1099" s="661">
        <v>4</v>
      </c>
      <c r="O1099" s="742">
        <v>1</v>
      </c>
      <c r="P1099" s="662">
        <v>807</v>
      </c>
      <c r="Q1099" s="677">
        <v>1</v>
      </c>
      <c r="R1099" s="661">
        <v>4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32</v>
      </c>
      <c r="B1100" s="661" t="s">
        <v>587</v>
      </c>
      <c r="C1100" s="661">
        <v>89301322</v>
      </c>
      <c r="D1100" s="740" t="s">
        <v>6847</v>
      </c>
      <c r="E1100" s="741" t="s">
        <v>4625</v>
      </c>
      <c r="F1100" s="661" t="s">
        <v>4612</v>
      </c>
      <c r="G1100" s="661" t="s">
        <v>4699</v>
      </c>
      <c r="H1100" s="661" t="s">
        <v>588</v>
      </c>
      <c r="I1100" s="661" t="s">
        <v>963</v>
      </c>
      <c r="J1100" s="661" t="s">
        <v>4700</v>
      </c>
      <c r="K1100" s="661" t="s">
        <v>4701</v>
      </c>
      <c r="L1100" s="662">
        <v>0</v>
      </c>
      <c r="M1100" s="662">
        <v>0</v>
      </c>
      <c r="N1100" s="661">
        <v>4</v>
      </c>
      <c r="O1100" s="742">
        <v>1.5</v>
      </c>
      <c r="P1100" s="662">
        <v>0</v>
      </c>
      <c r="Q1100" s="677"/>
      <c r="R1100" s="661">
        <v>2</v>
      </c>
      <c r="S1100" s="677">
        <v>0.5</v>
      </c>
      <c r="T1100" s="742">
        <v>0.5</v>
      </c>
      <c r="U1100" s="700">
        <v>0.33333333333333331</v>
      </c>
    </row>
    <row r="1101" spans="1:21" ht="14.4" customHeight="1" x14ac:dyDescent="0.3">
      <c r="A1101" s="660">
        <v>32</v>
      </c>
      <c r="B1101" s="661" t="s">
        <v>587</v>
      </c>
      <c r="C1101" s="661">
        <v>89301322</v>
      </c>
      <c r="D1101" s="740" t="s">
        <v>6847</v>
      </c>
      <c r="E1101" s="741" t="s">
        <v>4625</v>
      </c>
      <c r="F1101" s="661" t="s">
        <v>4612</v>
      </c>
      <c r="G1101" s="661" t="s">
        <v>4903</v>
      </c>
      <c r="H1101" s="661" t="s">
        <v>588</v>
      </c>
      <c r="I1101" s="661" t="s">
        <v>881</v>
      </c>
      <c r="J1101" s="661" t="s">
        <v>766</v>
      </c>
      <c r="K1101" s="661" t="s">
        <v>5079</v>
      </c>
      <c r="L1101" s="662">
        <v>219.94</v>
      </c>
      <c r="M1101" s="662">
        <v>219.94</v>
      </c>
      <c r="N1101" s="661">
        <v>1</v>
      </c>
      <c r="O1101" s="742">
        <v>1</v>
      </c>
      <c r="P1101" s="662">
        <v>219.94</v>
      </c>
      <c r="Q1101" s="677">
        <v>1</v>
      </c>
      <c r="R1101" s="661">
        <v>1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32</v>
      </c>
      <c r="B1102" s="661" t="s">
        <v>587</v>
      </c>
      <c r="C1102" s="661">
        <v>89301322</v>
      </c>
      <c r="D1102" s="740" t="s">
        <v>6847</v>
      </c>
      <c r="E1102" s="741" t="s">
        <v>4625</v>
      </c>
      <c r="F1102" s="661" t="s">
        <v>4612</v>
      </c>
      <c r="G1102" s="661" t="s">
        <v>4786</v>
      </c>
      <c r="H1102" s="661" t="s">
        <v>588</v>
      </c>
      <c r="I1102" s="661" t="s">
        <v>5493</v>
      </c>
      <c r="J1102" s="661" t="s">
        <v>5494</v>
      </c>
      <c r="K1102" s="661" t="s">
        <v>5495</v>
      </c>
      <c r="L1102" s="662">
        <v>0</v>
      </c>
      <c r="M1102" s="662">
        <v>0</v>
      </c>
      <c r="N1102" s="661">
        <v>3</v>
      </c>
      <c r="O1102" s="742">
        <v>0.5</v>
      </c>
      <c r="P1102" s="662">
        <v>0</v>
      </c>
      <c r="Q1102" s="677"/>
      <c r="R1102" s="661">
        <v>3</v>
      </c>
      <c r="S1102" s="677">
        <v>1</v>
      </c>
      <c r="T1102" s="742">
        <v>0.5</v>
      </c>
      <c r="U1102" s="700">
        <v>1</v>
      </c>
    </row>
    <row r="1103" spans="1:21" ht="14.4" customHeight="1" x14ac:dyDescent="0.3">
      <c r="A1103" s="660">
        <v>32</v>
      </c>
      <c r="B1103" s="661" t="s">
        <v>587</v>
      </c>
      <c r="C1103" s="661">
        <v>89301322</v>
      </c>
      <c r="D1103" s="740" t="s">
        <v>6847</v>
      </c>
      <c r="E1103" s="741" t="s">
        <v>4625</v>
      </c>
      <c r="F1103" s="661" t="s">
        <v>4612</v>
      </c>
      <c r="G1103" s="661" t="s">
        <v>4786</v>
      </c>
      <c r="H1103" s="661" t="s">
        <v>588</v>
      </c>
      <c r="I1103" s="661" t="s">
        <v>2979</v>
      </c>
      <c r="J1103" s="661" t="s">
        <v>2980</v>
      </c>
      <c r="K1103" s="661" t="s">
        <v>4787</v>
      </c>
      <c r="L1103" s="662">
        <v>53.54</v>
      </c>
      <c r="M1103" s="662">
        <v>1070.8000000000002</v>
      </c>
      <c r="N1103" s="661">
        <v>20</v>
      </c>
      <c r="O1103" s="742">
        <v>6.5</v>
      </c>
      <c r="P1103" s="662">
        <v>856.6400000000001</v>
      </c>
      <c r="Q1103" s="677">
        <v>0.79999999999999993</v>
      </c>
      <c r="R1103" s="661">
        <v>16</v>
      </c>
      <c r="S1103" s="677">
        <v>0.8</v>
      </c>
      <c r="T1103" s="742">
        <v>5.5</v>
      </c>
      <c r="U1103" s="700">
        <v>0.84615384615384615</v>
      </c>
    </row>
    <row r="1104" spans="1:21" ht="14.4" customHeight="1" x14ac:dyDescent="0.3">
      <c r="A1104" s="660">
        <v>32</v>
      </c>
      <c r="B1104" s="661" t="s">
        <v>587</v>
      </c>
      <c r="C1104" s="661">
        <v>89301322</v>
      </c>
      <c r="D1104" s="740" t="s">
        <v>6847</v>
      </c>
      <c r="E1104" s="741" t="s">
        <v>4625</v>
      </c>
      <c r="F1104" s="661" t="s">
        <v>4612</v>
      </c>
      <c r="G1104" s="661" t="s">
        <v>5216</v>
      </c>
      <c r="H1104" s="661" t="s">
        <v>588</v>
      </c>
      <c r="I1104" s="661" t="s">
        <v>5217</v>
      </c>
      <c r="J1104" s="661" t="s">
        <v>5218</v>
      </c>
      <c r="K1104" s="661" t="s">
        <v>5219</v>
      </c>
      <c r="L1104" s="662">
        <v>687.56</v>
      </c>
      <c r="M1104" s="662">
        <v>4125.3599999999997</v>
      </c>
      <c r="N1104" s="661">
        <v>6</v>
      </c>
      <c r="O1104" s="742">
        <v>3</v>
      </c>
      <c r="P1104" s="662">
        <v>4125.3599999999997</v>
      </c>
      <c r="Q1104" s="677">
        <v>1</v>
      </c>
      <c r="R1104" s="661">
        <v>6</v>
      </c>
      <c r="S1104" s="677">
        <v>1</v>
      </c>
      <c r="T1104" s="742">
        <v>3</v>
      </c>
      <c r="U1104" s="700">
        <v>1</v>
      </c>
    </row>
    <row r="1105" spans="1:21" ht="14.4" customHeight="1" x14ac:dyDescent="0.3">
      <c r="A1105" s="660">
        <v>32</v>
      </c>
      <c r="B1105" s="661" t="s">
        <v>587</v>
      </c>
      <c r="C1105" s="661">
        <v>89301322</v>
      </c>
      <c r="D1105" s="740" t="s">
        <v>6847</v>
      </c>
      <c r="E1105" s="741" t="s">
        <v>4625</v>
      </c>
      <c r="F1105" s="661" t="s">
        <v>4612</v>
      </c>
      <c r="G1105" s="661" t="s">
        <v>4788</v>
      </c>
      <c r="H1105" s="661" t="s">
        <v>588</v>
      </c>
      <c r="I1105" s="661" t="s">
        <v>2921</v>
      </c>
      <c r="J1105" s="661" t="s">
        <v>2922</v>
      </c>
      <c r="K1105" s="661" t="s">
        <v>4789</v>
      </c>
      <c r="L1105" s="662">
        <v>194.73</v>
      </c>
      <c r="M1105" s="662">
        <v>389.46</v>
      </c>
      <c r="N1105" s="661">
        <v>2</v>
      </c>
      <c r="O1105" s="742">
        <v>1</v>
      </c>
      <c r="P1105" s="662">
        <v>389.46</v>
      </c>
      <c r="Q1105" s="677">
        <v>1</v>
      </c>
      <c r="R1105" s="661">
        <v>2</v>
      </c>
      <c r="S1105" s="677">
        <v>1</v>
      </c>
      <c r="T1105" s="742">
        <v>1</v>
      </c>
      <c r="U1105" s="700">
        <v>1</v>
      </c>
    </row>
    <row r="1106" spans="1:21" ht="14.4" customHeight="1" x14ac:dyDescent="0.3">
      <c r="A1106" s="660">
        <v>32</v>
      </c>
      <c r="B1106" s="661" t="s">
        <v>587</v>
      </c>
      <c r="C1106" s="661">
        <v>89301322</v>
      </c>
      <c r="D1106" s="740" t="s">
        <v>6847</v>
      </c>
      <c r="E1106" s="741" t="s">
        <v>4625</v>
      </c>
      <c r="F1106" s="661" t="s">
        <v>4612</v>
      </c>
      <c r="G1106" s="661" t="s">
        <v>5377</v>
      </c>
      <c r="H1106" s="661" t="s">
        <v>588</v>
      </c>
      <c r="I1106" s="661" t="s">
        <v>5496</v>
      </c>
      <c r="J1106" s="661" t="s">
        <v>5497</v>
      </c>
      <c r="K1106" s="661" t="s">
        <v>5498</v>
      </c>
      <c r="L1106" s="662">
        <v>469.44</v>
      </c>
      <c r="M1106" s="662">
        <v>469.44</v>
      </c>
      <c r="N1106" s="661">
        <v>1</v>
      </c>
      <c r="O1106" s="742">
        <v>0.5</v>
      </c>
      <c r="P1106" s="662">
        <v>469.44</v>
      </c>
      <c r="Q1106" s="677">
        <v>1</v>
      </c>
      <c r="R1106" s="661">
        <v>1</v>
      </c>
      <c r="S1106" s="677">
        <v>1</v>
      </c>
      <c r="T1106" s="742">
        <v>0.5</v>
      </c>
      <c r="U1106" s="700">
        <v>1</v>
      </c>
    </row>
    <row r="1107" spans="1:21" ht="14.4" customHeight="1" x14ac:dyDescent="0.3">
      <c r="A1107" s="660">
        <v>32</v>
      </c>
      <c r="B1107" s="661" t="s">
        <v>587</v>
      </c>
      <c r="C1107" s="661">
        <v>89301322</v>
      </c>
      <c r="D1107" s="740" t="s">
        <v>6847</v>
      </c>
      <c r="E1107" s="741" t="s">
        <v>4625</v>
      </c>
      <c r="F1107" s="661" t="s">
        <v>4612</v>
      </c>
      <c r="G1107" s="661" t="s">
        <v>5499</v>
      </c>
      <c r="H1107" s="661" t="s">
        <v>588</v>
      </c>
      <c r="I1107" s="661" t="s">
        <v>5500</v>
      </c>
      <c r="J1107" s="661" t="s">
        <v>5501</v>
      </c>
      <c r="K1107" s="661" t="s">
        <v>5502</v>
      </c>
      <c r="L1107" s="662">
        <v>0</v>
      </c>
      <c r="M1107" s="662">
        <v>0</v>
      </c>
      <c r="N1107" s="661">
        <v>1</v>
      </c>
      <c r="O1107" s="742">
        <v>0.5</v>
      </c>
      <c r="P1107" s="662">
        <v>0</v>
      </c>
      <c r="Q1107" s="677"/>
      <c r="R1107" s="661">
        <v>1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32</v>
      </c>
      <c r="B1108" s="661" t="s">
        <v>587</v>
      </c>
      <c r="C1108" s="661">
        <v>89301322</v>
      </c>
      <c r="D1108" s="740" t="s">
        <v>6847</v>
      </c>
      <c r="E1108" s="741" t="s">
        <v>4625</v>
      </c>
      <c r="F1108" s="661" t="s">
        <v>4612</v>
      </c>
      <c r="G1108" s="661" t="s">
        <v>4790</v>
      </c>
      <c r="H1108" s="661" t="s">
        <v>588</v>
      </c>
      <c r="I1108" s="661" t="s">
        <v>788</v>
      </c>
      <c r="J1108" s="661" t="s">
        <v>789</v>
      </c>
      <c r="K1108" s="661" t="s">
        <v>4791</v>
      </c>
      <c r="L1108" s="662">
        <v>57.85</v>
      </c>
      <c r="M1108" s="662">
        <v>173.55</v>
      </c>
      <c r="N1108" s="661">
        <v>3</v>
      </c>
      <c r="O1108" s="742">
        <v>1</v>
      </c>
      <c r="P1108" s="662">
        <v>173.55</v>
      </c>
      <c r="Q1108" s="677">
        <v>1</v>
      </c>
      <c r="R1108" s="661">
        <v>3</v>
      </c>
      <c r="S1108" s="677">
        <v>1</v>
      </c>
      <c r="T1108" s="742">
        <v>1</v>
      </c>
      <c r="U1108" s="700">
        <v>1</v>
      </c>
    </row>
    <row r="1109" spans="1:21" ht="14.4" customHeight="1" x14ac:dyDescent="0.3">
      <c r="A1109" s="660">
        <v>32</v>
      </c>
      <c r="B1109" s="661" t="s">
        <v>587</v>
      </c>
      <c r="C1109" s="661">
        <v>89301322</v>
      </c>
      <c r="D1109" s="740" t="s">
        <v>6847</v>
      </c>
      <c r="E1109" s="741" t="s">
        <v>4625</v>
      </c>
      <c r="F1109" s="661" t="s">
        <v>4612</v>
      </c>
      <c r="G1109" s="661" t="s">
        <v>5503</v>
      </c>
      <c r="H1109" s="661" t="s">
        <v>588</v>
      </c>
      <c r="I1109" s="661" t="s">
        <v>5504</v>
      </c>
      <c r="J1109" s="661" t="s">
        <v>5505</v>
      </c>
      <c r="K1109" s="661" t="s">
        <v>1631</v>
      </c>
      <c r="L1109" s="662">
        <v>114.54</v>
      </c>
      <c r="M1109" s="662">
        <v>114.54</v>
      </c>
      <c r="N1109" s="661">
        <v>1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32</v>
      </c>
      <c r="B1110" s="661" t="s">
        <v>587</v>
      </c>
      <c r="C1110" s="661">
        <v>89301322</v>
      </c>
      <c r="D1110" s="740" t="s">
        <v>6847</v>
      </c>
      <c r="E1110" s="741" t="s">
        <v>4625</v>
      </c>
      <c r="F1110" s="661" t="s">
        <v>4612</v>
      </c>
      <c r="G1110" s="661" t="s">
        <v>4910</v>
      </c>
      <c r="H1110" s="661" t="s">
        <v>2441</v>
      </c>
      <c r="I1110" s="661" t="s">
        <v>5506</v>
      </c>
      <c r="J1110" s="661" t="s">
        <v>2695</v>
      </c>
      <c r="K1110" s="661" t="s">
        <v>5507</v>
      </c>
      <c r="L1110" s="662">
        <v>32.74</v>
      </c>
      <c r="M1110" s="662">
        <v>65.48</v>
      </c>
      <c r="N1110" s="661">
        <v>2</v>
      </c>
      <c r="O1110" s="742">
        <v>1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32</v>
      </c>
      <c r="B1111" s="661" t="s">
        <v>587</v>
      </c>
      <c r="C1111" s="661">
        <v>89301322</v>
      </c>
      <c r="D1111" s="740" t="s">
        <v>6847</v>
      </c>
      <c r="E1111" s="741" t="s">
        <v>4625</v>
      </c>
      <c r="F1111" s="661" t="s">
        <v>4612</v>
      </c>
      <c r="G1111" s="661" t="s">
        <v>4910</v>
      </c>
      <c r="H1111" s="661" t="s">
        <v>2441</v>
      </c>
      <c r="I1111" s="661" t="s">
        <v>2488</v>
      </c>
      <c r="J1111" s="661" t="s">
        <v>2489</v>
      </c>
      <c r="K1111" s="661" t="s">
        <v>2490</v>
      </c>
      <c r="L1111" s="662">
        <v>32.74</v>
      </c>
      <c r="M1111" s="662">
        <v>98.22</v>
      </c>
      <c r="N1111" s="661">
        <v>3</v>
      </c>
      <c r="O1111" s="742">
        <v>2</v>
      </c>
      <c r="P1111" s="662">
        <v>65.48</v>
      </c>
      <c r="Q1111" s="677">
        <v>0.66666666666666674</v>
      </c>
      <c r="R1111" s="661">
        <v>2</v>
      </c>
      <c r="S1111" s="677">
        <v>0.66666666666666663</v>
      </c>
      <c r="T1111" s="742">
        <v>1.5</v>
      </c>
      <c r="U1111" s="700">
        <v>0.75</v>
      </c>
    </row>
    <row r="1112" spans="1:21" ht="14.4" customHeight="1" x14ac:dyDescent="0.3">
      <c r="A1112" s="660">
        <v>32</v>
      </c>
      <c r="B1112" s="661" t="s">
        <v>587</v>
      </c>
      <c r="C1112" s="661">
        <v>89301322</v>
      </c>
      <c r="D1112" s="740" t="s">
        <v>6847</v>
      </c>
      <c r="E1112" s="741" t="s">
        <v>4625</v>
      </c>
      <c r="F1112" s="661" t="s">
        <v>4612</v>
      </c>
      <c r="G1112" s="661" t="s">
        <v>4910</v>
      </c>
      <c r="H1112" s="661" t="s">
        <v>2441</v>
      </c>
      <c r="I1112" s="661" t="s">
        <v>2557</v>
      </c>
      <c r="J1112" s="661" t="s">
        <v>2558</v>
      </c>
      <c r="K1112" s="661" t="s">
        <v>4503</v>
      </c>
      <c r="L1112" s="662">
        <v>163.72999999999999</v>
      </c>
      <c r="M1112" s="662">
        <v>982.37999999999988</v>
      </c>
      <c r="N1112" s="661">
        <v>6</v>
      </c>
      <c r="O1112" s="742">
        <v>3</v>
      </c>
      <c r="P1112" s="662">
        <v>982.37999999999988</v>
      </c>
      <c r="Q1112" s="677">
        <v>1</v>
      </c>
      <c r="R1112" s="661">
        <v>6</v>
      </c>
      <c r="S1112" s="677">
        <v>1</v>
      </c>
      <c r="T1112" s="742">
        <v>3</v>
      </c>
      <c r="U1112" s="700">
        <v>1</v>
      </c>
    </row>
    <row r="1113" spans="1:21" ht="14.4" customHeight="1" x14ac:dyDescent="0.3">
      <c r="A1113" s="660">
        <v>32</v>
      </c>
      <c r="B1113" s="661" t="s">
        <v>587</v>
      </c>
      <c r="C1113" s="661">
        <v>89301322</v>
      </c>
      <c r="D1113" s="740" t="s">
        <v>6847</v>
      </c>
      <c r="E1113" s="741" t="s">
        <v>4625</v>
      </c>
      <c r="F1113" s="661" t="s">
        <v>4612</v>
      </c>
      <c r="G1113" s="661" t="s">
        <v>4946</v>
      </c>
      <c r="H1113" s="661" t="s">
        <v>588</v>
      </c>
      <c r="I1113" s="661" t="s">
        <v>4947</v>
      </c>
      <c r="J1113" s="661" t="s">
        <v>4948</v>
      </c>
      <c r="K1113" s="661" t="s">
        <v>4949</v>
      </c>
      <c r="L1113" s="662">
        <v>162.13</v>
      </c>
      <c r="M1113" s="662">
        <v>162.13</v>
      </c>
      <c r="N1113" s="661">
        <v>1</v>
      </c>
      <c r="O1113" s="742">
        <v>0.5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32</v>
      </c>
      <c r="B1114" s="661" t="s">
        <v>587</v>
      </c>
      <c r="C1114" s="661">
        <v>89301322</v>
      </c>
      <c r="D1114" s="740" t="s">
        <v>6847</v>
      </c>
      <c r="E1114" s="741" t="s">
        <v>4625</v>
      </c>
      <c r="F1114" s="661" t="s">
        <v>4612</v>
      </c>
      <c r="G1114" s="661" t="s">
        <v>4913</v>
      </c>
      <c r="H1114" s="661" t="s">
        <v>2441</v>
      </c>
      <c r="I1114" s="661" t="s">
        <v>2768</v>
      </c>
      <c r="J1114" s="661" t="s">
        <v>2769</v>
      </c>
      <c r="K1114" s="661" t="s">
        <v>4484</v>
      </c>
      <c r="L1114" s="662">
        <v>1492.11</v>
      </c>
      <c r="M1114" s="662">
        <v>5968.44</v>
      </c>
      <c r="N1114" s="661">
        <v>4</v>
      </c>
      <c r="O1114" s="742">
        <v>1.5</v>
      </c>
      <c r="P1114" s="662">
        <v>5968.44</v>
      </c>
      <c r="Q1114" s="677">
        <v>1</v>
      </c>
      <c r="R1114" s="661">
        <v>4</v>
      </c>
      <c r="S1114" s="677">
        <v>1</v>
      </c>
      <c r="T1114" s="742">
        <v>1.5</v>
      </c>
      <c r="U1114" s="700">
        <v>1</v>
      </c>
    </row>
    <row r="1115" spans="1:21" ht="14.4" customHeight="1" x14ac:dyDescent="0.3">
      <c r="A1115" s="660">
        <v>32</v>
      </c>
      <c r="B1115" s="661" t="s">
        <v>587</v>
      </c>
      <c r="C1115" s="661">
        <v>89301322</v>
      </c>
      <c r="D1115" s="740" t="s">
        <v>6847</v>
      </c>
      <c r="E1115" s="741" t="s">
        <v>4625</v>
      </c>
      <c r="F1115" s="661" t="s">
        <v>4612</v>
      </c>
      <c r="G1115" s="661" t="s">
        <v>4796</v>
      </c>
      <c r="H1115" s="661" t="s">
        <v>588</v>
      </c>
      <c r="I1115" s="661" t="s">
        <v>5228</v>
      </c>
      <c r="J1115" s="661" t="s">
        <v>5229</v>
      </c>
      <c r="K1115" s="661" t="s">
        <v>5230</v>
      </c>
      <c r="L1115" s="662">
        <v>167.42</v>
      </c>
      <c r="M1115" s="662">
        <v>502.26</v>
      </c>
      <c r="N1115" s="661">
        <v>3</v>
      </c>
      <c r="O1115" s="742">
        <v>2</v>
      </c>
      <c r="P1115" s="662">
        <v>334.84</v>
      </c>
      <c r="Q1115" s="677">
        <v>0.66666666666666663</v>
      </c>
      <c r="R1115" s="661">
        <v>2</v>
      </c>
      <c r="S1115" s="677">
        <v>0.66666666666666663</v>
      </c>
      <c r="T1115" s="742">
        <v>1.5</v>
      </c>
      <c r="U1115" s="700">
        <v>0.75</v>
      </c>
    </row>
    <row r="1116" spans="1:21" ht="14.4" customHeight="1" x14ac:dyDescent="0.3">
      <c r="A1116" s="660">
        <v>32</v>
      </c>
      <c r="B1116" s="661" t="s">
        <v>587</v>
      </c>
      <c r="C1116" s="661">
        <v>89301322</v>
      </c>
      <c r="D1116" s="740" t="s">
        <v>6847</v>
      </c>
      <c r="E1116" s="741" t="s">
        <v>4625</v>
      </c>
      <c r="F1116" s="661" t="s">
        <v>4612</v>
      </c>
      <c r="G1116" s="661" t="s">
        <v>4796</v>
      </c>
      <c r="H1116" s="661" t="s">
        <v>588</v>
      </c>
      <c r="I1116" s="661" t="s">
        <v>5508</v>
      </c>
      <c r="J1116" s="661" t="s">
        <v>5229</v>
      </c>
      <c r="K1116" s="661" t="s">
        <v>5509</v>
      </c>
      <c r="L1116" s="662">
        <v>0</v>
      </c>
      <c r="M1116" s="662">
        <v>0</v>
      </c>
      <c r="N1116" s="661">
        <v>1</v>
      </c>
      <c r="O1116" s="742">
        <v>1</v>
      </c>
      <c r="P1116" s="662"/>
      <c r="Q1116" s="677"/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32</v>
      </c>
      <c r="B1117" s="661" t="s">
        <v>587</v>
      </c>
      <c r="C1117" s="661">
        <v>89301322</v>
      </c>
      <c r="D1117" s="740" t="s">
        <v>6847</v>
      </c>
      <c r="E1117" s="741" t="s">
        <v>4625</v>
      </c>
      <c r="F1117" s="661" t="s">
        <v>4612</v>
      </c>
      <c r="G1117" s="661" t="s">
        <v>5510</v>
      </c>
      <c r="H1117" s="661" t="s">
        <v>588</v>
      </c>
      <c r="I1117" s="661" t="s">
        <v>5511</v>
      </c>
      <c r="J1117" s="661" t="s">
        <v>5512</v>
      </c>
      <c r="K1117" s="661" t="s">
        <v>5513</v>
      </c>
      <c r="L1117" s="662">
        <v>0</v>
      </c>
      <c r="M1117" s="662">
        <v>0</v>
      </c>
      <c r="N1117" s="661">
        <v>1</v>
      </c>
      <c r="O1117" s="742">
        <v>0.5</v>
      </c>
      <c r="P1117" s="662">
        <v>0</v>
      </c>
      <c r="Q1117" s="677"/>
      <c r="R1117" s="661">
        <v>1</v>
      </c>
      <c r="S1117" s="677">
        <v>1</v>
      </c>
      <c r="T1117" s="742">
        <v>0.5</v>
      </c>
      <c r="U1117" s="700">
        <v>1</v>
      </c>
    </row>
    <row r="1118" spans="1:21" ht="14.4" customHeight="1" x14ac:dyDescent="0.3">
      <c r="A1118" s="660">
        <v>32</v>
      </c>
      <c r="B1118" s="661" t="s">
        <v>587</v>
      </c>
      <c r="C1118" s="661">
        <v>89301322</v>
      </c>
      <c r="D1118" s="740" t="s">
        <v>6847</v>
      </c>
      <c r="E1118" s="741" t="s">
        <v>4625</v>
      </c>
      <c r="F1118" s="661" t="s">
        <v>4612</v>
      </c>
      <c r="G1118" s="661" t="s">
        <v>4797</v>
      </c>
      <c r="H1118" s="661" t="s">
        <v>2441</v>
      </c>
      <c r="I1118" s="661" t="s">
        <v>5514</v>
      </c>
      <c r="J1118" s="661" t="s">
        <v>5515</v>
      </c>
      <c r="K1118" s="661" t="s">
        <v>3405</v>
      </c>
      <c r="L1118" s="662">
        <v>193.14</v>
      </c>
      <c r="M1118" s="662">
        <v>965.69999999999993</v>
      </c>
      <c r="N1118" s="661">
        <v>5</v>
      </c>
      <c r="O1118" s="742">
        <v>3.5</v>
      </c>
      <c r="P1118" s="662">
        <v>772.56</v>
      </c>
      <c r="Q1118" s="677">
        <v>0.8</v>
      </c>
      <c r="R1118" s="661">
        <v>4</v>
      </c>
      <c r="S1118" s="677">
        <v>0.8</v>
      </c>
      <c r="T1118" s="742">
        <v>2.5</v>
      </c>
      <c r="U1118" s="700">
        <v>0.7142857142857143</v>
      </c>
    </row>
    <row r="1119" spans="1:21" ht="14.4" customHeight="1" x14ac:dyDescent="0.3">
      <c r="A1119" s="660">
        <v>32</v>
      </c>
      <c r="B1119" s="661" t="s">
        <v>587</v>
      </c>
      <c r="C1119" s="661">
        <v>89301322</v>
      </c>
      <c r="D1119" s="740" t="s">
        <v>6847</v>
      </c>
      <c r="E1119" s="741" t="s">
        <v>4625</v>
      </c>
      <c r="F1119" s="661" t="s">
        <v>4612</v>
      </c>
      <c r="G1119" s="661" t="s">
        <v>4797</v>
      </c>
      <c r="H1119" s="661" t="s">
        <v>2441</v>
      </c>
      <c r="I1119" s="661" t="s">
        <v>2661</v>
      </c>
      <c r="J1119" s="661" t="s">
        <v>4398</v>
      </c>
      <c r="K1119" s="661" t="s">
        <v>4399</v>
      </c>
      <c r="L1119" s="662">
        <v>156.25</v>
      </c>
      <c r="M1119" s="662">
        <v>625</v>
      </c>
      <c r="N1119" s="661">
        <v>4</v>
      </c>
      <c r="O1119" s="742">
        <v>1.5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32</v>
      </c>
      <c r="B1120" s="661" t="s">
        <v>587</v>
      </c>
      <c r="C1120" s="661">
        <v>89301322</v>
      </c>
      <c r="D1120" s="740" t="s">
        <v>6847</v>
      </c>
      <c r="E1120" s="741" t="s">
        <v>4625</v>
      </c>
      <c r="F1120" s="661" t="s">
        <v>4612</v>
      </c>
      <c r="G1120" s="661" t="s">
        <v>4797</v>
      </c>
      <c r="H1120" s="661" t="s">
        <v>2441</v>
      </c>
      <c r="I1120" s="661" t="s">
        <v>2661</v>
      </c>
      <c r="J1120" s="661" t="s">
        <v>4398</v>
      </c>
      <c r="K1120" s="661" t="s">
        <v>4399</v>
      </c>
      <c r="L1120" s="662">
        <v>126.09</v>
      </c>
      <c r="M1120" s="662">
        <v>882.63000000000011</v>
      </c>
      <c r="N1120" s="661">
        <v>7</v>
      </c>
      <c r="O1120" s="742">
        <v>4</v>
      </c>
      <c r="P1120" s="662">
        <v>252.18</v>
      </c>
      <c r="Q1120" s="677">
        <v>0.2857142857142857</v>
      </c>
      <c r="R1120" s="661">
        <v>2</v>
      </c>
      <c r="S1120" s="677">
        <v>0.2857142857142857</v>
      </c>
      <c r="T1120" s="742">
        <v>1</v>
      </c>
      <c r="U1120" s="700">
        <v>0.25</v>
      </c>
    </row>
    <row r="1121" spans="1:21" ht="14.4" customHeight="1" x14ac:dyDescent="0.3">
      <c r="A1121" s="660">
        <v>32</v>
      </c>
      <c r="B1121" s="661" t="s">
        <v>587</v>
      </c>
      <c r="C1121" s="661">
        <v>89301322</v>
      </c>
      <c r="D1121" s="740" t="s">
        <v>6847</v>
      </c>
      <c r="E1121" s="741" t="s">
        <v>4625</v>
      </c>
      <c r="F1121" s="661" t="s">
        <v>4612</v>
      </c>
      <c r="G1121" s="661" t="s">
        <v>4797</v>
      </c>
      <c r="H1121" s="661" t="s">
        <v>2441</v>
      </c>
      <c r="I1121" s="661" t="s">
        <v>5026</v>
      </c>
      <c r="J1121" s="661" t="s">
        <v>5027</v>
      </c>
      <c r="K1121" s="661" t="s">
        <v>3405</v>
      </c>
      <c r="L1121" s="662">
        <v>193.14</v>
      </c>
      <c r="M1121" s="662">
        <v>2703.96</v>
      </c>
      <c r="N1121" s="661">
        <v>14</v>
      </c>
      <c r="O1121" s="742">
        <v>9</v>
      </c>
      <c r="P1121" s="662">
        <v>1351.98</v>
      </c>
      <c r="Q1121" s="677">
        <v>0.5</v>
      </c>
      <c r="R1121" s="661">
        <v>7</v>
      </c>
      <c r="S1121" s="677">
        <v>0.5</v>
      </c>
      <c r="T1121" s="742">
        <v>3.5</v>
      </c>
      <c r="U1121" s="700">
        <v>0.3888888888888889</v>
      </c>
    </row>
    <row r="1122" spans="1:21" ht="14.4" customHeight="1" x14ac:dyDescent="0.3">
      <c r="A1122" s="660">
        <v>32</v>
      </c>
      <c r="B1122" s="661" t="s">
        <v>587</v>
      </c>
      <c r="C1122" s="661">
        <v>89301322</v>
      </c>
      <c r="D1122" s="740" t="s">
        <v>6847</v>
      </c>
      <c r="E1122" s="741" t="s">
        <v>4625</v>
      </c>
      <c r="F1122" s="661" t="s">
        <v>4612</v>
      </c>
      <c r="G1122" s="661" t="s">
        <v>4914</v>
      </c>
      <c r="H1122" s="661" t="s">
        <v>588</v>
      </c>
      <c r="I1122" s="661" t="s">
        <v>5401</v>
      </c>
      <c r="J1122" s="661" t="s">
        <v>5400</v>
      </c>
      <c r="K1122" s="661" t="s">
        <v>1142</v>
      </c>
      <c r="L1122" s="662">
        <v>0</v>
      </c>
      <c r="M1122" s="662">
        <v>0</v>
      </c>
      <c r="N1122" s="661">
        <v>2</v>
      </c>
      <c r="O1122" s="742">
        <v>1.5</v>
      </c>
      <c r="P1122" s="662">
        <v>0</v>
      </c>
      <c r="Q1122" s="677"/>
      <c r="R1122" s="661">
        <v>1</v>
      </c>
      <c r="S1122" s="677">
        <v>0.5</v>
      </c>
      <c r="T1122" s="742">
        <v>0.5</v>
      </c>
      <c r="U1122" s="700">
        <v>0.33333333333333331</v>
      </c>
    </row>
    <row r="1123" spans="1:21" ht="14.4" customHeight="1" x14ac:dyDescent="0.3">
      <c r="A1123" s="660">
        <v>32</v>
      </c>
      <c r="B1123" s="661" t="s">
        <v>587</v>
      </c>
      <c r="C1123" s="661">
        <v>89301322</v>
      </c>
      <c r="D1123" s="740" t="s">
        <v>6847</v>
      </c>
      <c r="E1123" s="741" t="s">
        <v>4625</v>
      </c>
      <c r="F1123" s="661" t="s">
        <v>4612</v>
      </c>
      <c r="G1123" s="661" t="s">
        <v>5516</v>
      </c>
      <c r="H1123" s="661" t="s">
        <v>588</v>
      </c>
      <c r="I1123" s="661" t="s">
        <v>5517</v>
      </c>
      <c r="J1123" s="661" t="s">
        <v>5518</v>
      </c>
      <c r="K1123" s="661" t="s">
        <v>5519</v>
      </c>
      <c r="L1123" s="662">
        <v>0</v>
      </c>
      <c r="M1123" s="662">
        <v>0</v>
      </c>
      <c r="N1123" s="661">
        <v>2</v>
      </c>
      <c r="O1123" s="742">
        <v>1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32</v>
      </c>
      <c r="B1124" s="661" t="s">
        <v>587</v>
      </c>
      <c r="C1124" s="661">
        <v>89301322</v>
      </c>
      <c r="D1124" s="740" t="s">
        <v>6847</v>
      </c>
      <c r="E1124" s="741" t="s">
        <v>4625</v>
      </c>
      <c r="F1124" s="661" t="s">
        <v>4612</v>
      </c>
      <c r="G1124" s="661" t="s">
        <v>5405</v>
      </c>
      <c r="H1124" s="661" t="s">
        <v>588</v>
      </c>
      <c r="I1124" s="661" t="s">
        <v>5520</v>
      </c>
      <c r="J1124" s="661" t="s">
        <v>5521</v>
      </c>
      <c r="K1124" s="661" t="s">
        <v>5522</v>
      </c>
      <c r="L1124" s="662">
        <v>0</v>
      </c>
      <c r="M1124" s="662">
        <v>0</v>
      </c>
      <c r="N1124" s="661">
        <v>2</v>
      </c>
      <c r="O1124" s="742">
        <v>2</v>
      </c>
      <c r="P1124" s="662">
        <v>0</v>
      </c>
      <c r="Q1124" s="677"/>
      <c r="R1124" s="661">
        <v>2</v>
      </c>
      <c r="S1124" s="677">
        <v>1</v>
      </c>
      <c r="T1124" s="742">
        <v>2</v>
      </c>
      <c r="U1124" s="700">
        <v>1</v>
      </c>
    </row>
    <row r="1125" spans="1:21" ht="14.4" customHeight="1" x14ac:dyDescent="0.3">
      <c r="A1125" s="660">
        <v>32</v>
      </c>
      <c r="B1125" s="661" t="s">
        <v>587</v>
      </c>
      <c r="C1125" s="661">
        <v>89301322</v>
      </c>
      <c r="D1125" s="740" t="s">
        <v>6847</v>
      </c>
      <c r="E1125" s="741" t="s">
        <v>4625</v>
      </c>
      <c r="F1125" s="661" t="s">
        <v>4612</v>
      </c>
      <c r="G1125" s="661" t="s">
        <v>5523</v>
      </c>
      <c r="H1125" s="661" t="s">
        <v>588</v>
      </c>
      <c r="I1125" s="661" t="s">
        <v>5524</v>
      </c>
      <c r="J1125" s="661" t="s">
        <v>5525</v>
      </c>
      <c r="K1125" s="661" t="s">
        <v>5526</v>
      </c>
      <c r="L1125" s="662">
        <v>0</v>
      </c>
      <c r="M1125" s="662">
        <v>0</v>
      </c>
      <c r="N1125" s="661">
        <v>1</v>
      </c>
      <c r="O1125" s="742">
        <v>1</v>
      </c>
      <c r="P1125" s="662">
        <v>0</v>
      </c>
      <c r="Q1125" s="677"/>
      <c r="R1125" s="661">
        <v>1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32</v>
      </c>
      <c r="B1126" s="661" t="s">
        <v>587</v>
      </c>
      <c r="C1126" s="661">
        <v>89301322</v>
      </c>
      <c r="D1126" s="740" t="s">
        <v>6847</v>
      </c>
      <c r="E1126" s="741" t="s">
        <v>4625</v>
      </c>
      <c r="F1126" s="661" t="s">
        <v>4614</v>
      </c>
      <c r="G1126" s="661" t="s">
        <v>5089</v>
      </c>
      <c r="H1126" s="661" t="s">
        <v>588</v>
      </c>
      <c r="I1126" s="661" t="s">
        <v>4840</v>
      </c>
      <c r="J1126" s="661" t="s">
        <v>4841</v>
      </c>
      <c r="K1126" s="661" t="s">
        <v>4842</v>
      </c>
      <c r="L1126" s="662">
        <v>1000</v>
      </c>
      <c r="M1126" s="662">
        <v>4000</v>
      </c>
      <c r="N1126" s="661">
        <v>4</v>
      </c>
      <c r="O1126" s="742">
        <v>4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32</v>
      </c>
      <c r="B1127" s="661" t="s">
        <v>587</v>
      </c>
      <c r="C1127" s="661">
        <v>89301322</v>
      </c>
      <c r="D1127" s="740" t="s">
        <v>6847</v>
      </c>
      <c r="E1127" s="741" t="s">
        <v>4626</v>
      </c>
      <c r="F1127" s="661" t="s">
        <v>4612</v>
      </c>
      <c r="G1127" s="661" t="s">
        <v>5527</v>
      </c>
      <c r="H1127" s="661" t="s">
        <v>588</v>
      </c>
      <c r="I1127" s="661" t="s">
        <v>1055</v>
      </c>
      <c r="J1127" s="661" t="s">
        <v>5528</v>
      </c>
      <c r="K1127" s="661" t="s">
        <v>1277</v>
      </c>
      <c r="L1127" s="662">
        <v>44.89</v>
      </c>
      <c r="M1127" s="662">
        <v>44.89</v>
      </c>
      <c r="N1127" s="661">
        <v>1</v>
      </c>
      <c r="O1127" s="742">
        <v>0.5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32</v>
      </c>
      <c r="B1128" s="661" t="s">
        <v>587</v>
      </c>
      <c r="C1128" s="661">
        <v>89301322</v>
      </c>
      <c r="D1128" s="740" t="s">
        <v>6847</v>
      </c>
      <c r="E1128" s="741" t="s">
        <v>4626</v>
      </c>
      <c r="F1128" s="661" t="s">
        <v>4612</v>
      </c>
      <c r="G1128" s="661" t="s">
        <v>5235</v>
      </c>
      <c r="H1128" s="661" t="s">
        <v>588</v>
      </c>
      <c r="I1128" s="661" t="s">
        <v>982</v>
      </c>
      <c r="J1128" s="661" t="s">
        <v>979</v>
      </c>
      <c r="K1128" s="661" t="s">
        <v>5236</v>
      </c>
      <c r="L1128" s="662">
        <v>0</v>
      </c>
      <c r="M1128" s="662">
        <v>0</v>
      </c>
      <c r="N1128" s="661">
        <v>2</v>
      </c>
      <c r="O1128" s="742">
        <v>2</v>
      </c>
      <c r="P1128" s="662">
        <v>0</v>
      </c>
      <c r="Q1128" s="677"/>
      <c r="R1128" s="661">
        <v>2</v>
      </c>
      <c r="S1128" s="677">
        <v>1</v>
      </c>
      <c r="T1128" s="742">
        <v>2</v>
      </c>
      <c r="U1128" s="700">
        <v>1</v>
      </c>
    </row>
    <row r="1129" spans="1:21" ht="14.4" customHeight="1" x14ac:dyDescent="0.3">
      <c r="A1129" s="660">
        <v>32</v>
      </c>
      <c r="B1129" s="661" t="s">
        <v>587</v>
      </c>
      <c r="C1129" s="661">
        <v>89301322</v>
      </c>
      <c r="D1129" s="740" t="s">
        <v>6847</v>
      </c>
      <c r="E1129" s="741" t="s">
        <v>4626</v>
      </c>
      <c r="F1129" s="661" t="s">
        <v>4612</v>
      </c>
      <c r="G1129" s="661" t="s">
        <v>4654</v>
      </c>
      <c r="H1129" s="661" t="s">
        <v>588</v>
      </c>
      <c r="I1129" s="661" t="s">
        <v>1711</v>
      </c>
      <c r="J1129" s="661" t="s">
        <v>1712</v>
      </c>
      <c r="K1129" s="661" t="s">
        <v>1685</v>
      </c>
      <c r="L1129" s="662">
        <v>275.23</v>
      </c>
      <c r="M1129" s="662">
        <v>1651.38</v>
      </c>
      <c r="N1129" s="661">
        <v>6</v>
      </c>
      <c r="O1129" s="742">
        <v>0.5</v>
      </c>
      <c r="P1129" s="662">
        <v>1651.38</v>
      </c>
      <c r="Q1129" s="677">
        <v>1</v>
      </c>
      <c r="R1129" s="661">
        <v>6</v>
      </c>
      <c r="S1129" s="677">
        <v>1</v>
      </c>
      <c r="T1129" s="742">
        <v>0.5</v>
      </c>
      <c r="U1129" s="700">
        <v>1</v>
      </c>
    </row>
    <row r="1130" spans="1:21" ht="14.4" customHeight="1" x14ac:dyDescent="0.3">
      <c r="A1130" s="660">
        <v>32</v>
      </c>
      <c r="B1130" s="661" t="s">
        <v>587</v>
      </c>
      <c r="C1130" s="661">
        <v>89301322</v>
      </c>
      <c r="D1130" s="740" t="s">
        <v>6847</v>
      </c>
      <c r="E1130" s="741" t="s">
        <v>4626</v>
      </c>
      <c r="F1130" s="661" t="s">
        <v>4612</v>
      </c>
      <c r="G1130" s="661" t="s">
        <v>4654</v>
      </c>
      <c r="H1130" s="661" t="s">
        <v>588</v>
      </c>
      <c r="I1130" s="661" t="s">
        <v>1805</v>
      </c>
      <c r="J1130" s="661" t="s">
        <v>1806</v>
      </c>
      <c r="K1130" s="661" t="s">
        <v>4712</v>
      </c>
      <c r="L1130" s="662">
        <v>1354.54</v>
      </c>
      <c r="M1130" s="662">
        <v>44699.82</v>
      </c>
      <c r="N1130" s="661">
        <v>33</v>
      </c>
      <c r="O1130" s="742">
        <v>15.5</v>
      </c>
      <c r="P1130" s="662">
        <v>32508.959999999999</v>
      </c>
      <c r="Q1130" s="677">
        <v>0.72727272727272729</v>
      </c>
      <c r="R1130" s="661">
        <v>24</v>
      </c>
      <c r="S1130" s="677">
        <v>0.72727272727272729</v>
      </c>
      <c r="T1130" s="742">
        <v>10.5</v>
      </c>
      <c r="U1130" s="700">
        <v>0.67741935483870963</v>
      </c>
    </row>
    <row r="1131" spans="1:21" ht="14.4" customHeight="1" x14ac:dyDescent="0.3">
      <c r="A1131" s="660">
        <v>32</v>
      </c>
      <c r="B1131" s="661" t="s">
        <v>587</v>
      </c>
      <c r="C1131" s="661">
        <v>89301322</v>
      </c>
      <c r="D1131" s="740" t="s">
        <v>6847</v>
      </c>
      <c r="E1131" s="741" t="s">
        <v>4626</v>
      </c>
      <c r="F1131" s="661" t="s">
        <v>4612</v>
      </c>
      <c r="G1131" s="661" t="s">
        <v>4654</v>
      </c>
      <c r="H1131" s="661" t="s">
        <v>588</v>
      </c>
      <c r="I1131" s="661" t="s">
        <v>4920</v>
      </c>
      <c r="J1131" s="661" t="s">
        <v>1582</v>
      </c>
      <c r="K1131" s="661" t="s">
        <v>1583</v>
      </c>
      <c r="L1131" s="662">
        <v>483.76</v>
      </c>
      <c r="M1131" s="662">
        <v>967.52</v>
      </c>
      <c r="N1131" s="661">
        <v>2</v>
      </c>
      <c r="O1131" s="742">
        <v>1.5</v>
      </c>
      <c r="P1131" s="662">
        <v>483.76</v>
      </c>
      <c r="Q1131" s="677">
        <v>0.5</v>
      </c>
      <c r="R1131" s="661">
        <v>1</v>
      </c>
      <c r="S1131" s="677">
        <v>0.5</v>
      </c>
      <c r="T1131" s="742">
        <v>0.5</v>
      </c>
      <c r="U1131" s="700">
        <v>0.33333333333333331</v>
      </c>
    </row>
    <row r="1132" spans="1:21" ht="14.4" customHeight="1" x14ac:dyDescent="0.3">
      <c r="A1132" s="660">
        <v>32</v>
      </c>
      <c r="B1132" s="661" t="s">
        <v>587</v>
      </c>
      <c r="C1132" s="661">
        <v>89301322</v>
      </c>
      <c r="D1132" s="740" t="s">
        <v>6847</v>
      </c>
      <c r="E1132" s="741" t="s">
        <v>4626</v>
      </c>
      <c r="F1132" s="661" t="s">
        <v>4612</v>
      </c>
      <c r="G1132" s="661" t="s">
        <v>4655</v>
      </c>
      <c r="H1132" s="661" t="s">
        <v>588</v>
      </c>
      <c r="I1132" s="661" t="s">
        <v>727</v>
      </c>
      <c r="J1132" s="661" t="s">
        <v>728</v>
      </c>
      <c r="K1132" s="661" t="s">
        <v>4716</v>
      </c>
      <c r="L1132" s="662">
        <v>42.42</v>
      </c>
      <c r="M1132" s="662">
        <v>42.42</v>
      </c>
      <c r="N1132" s="661">
        <v>1</v>
      </c>
      <c r="O1132" s="742">
        <v>0.5</v>
      </c>
      <c r="P1132" s="662">
        <v>42.42</v>
      </c>
      <c r="Q1132" s="677">
        <v>1</v>
      </c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32</v>
      </c>
      <c r="B1133" s="661" t="s">
        <v>587</v>
      </c>
      <c r="C1133" s="661">
        <v>89301322</v>
      </c>
      <c r="D1133" s="740" t="s">
        <v>6847</v>
      </c>
      <c r="E1133" s="741" t="s">
        <v>4626</v>
      </c>
      <c r="F1133" s="661" t="s">
        <v>4612</v>
      </c>
      <c r="G1133" s="661" t="s">
        <v>4655</v>
      </c>
      <c r="H1133" s="661" t="s">
        <v>588</v>
      </c>
      <c r="I1133" s="661" t="s">
        <v>727</v>
      </c>
      <c r="J1133" s="661" t="s">
        <v>728</v>
      </c>
      <c r="K1133" s="661" t="s">
        <v>4716</v>
      </c>
      <c r="L1133" s="662">
        <v>85.72</v>
      </c>
      <c r="M1133" s="662">
        <v>942.92000000000007</v>
      </c>
      <c r="N1133" s="661">
        <v>11</v>
      </c>
      <c r="O1133" s="742">
        <v>6</v>
      </c>
      <c r="P1133" s="662">
        <v>600.04000000000008</v>
      </c>
      <c r="Q1133" s="677">
        <v>0.63636363636363635</v>
      </c>
      <c r="R1133" s="661">
        <v>7</v>
      </c>
      <c r="S1133" s="677">
        <v>0.63636363636363635</v>
      </c>
      <c r="T1133" s="742">
        <v>3.5</v>
      </c>
      <c r="U1133" s="700">
        <v>0.58333333333333337</v>
      </c>
    </row>
    <row r="1134" spans="1:21" ht="14.4" customHeight="1" x14ac:dyDescent="0.3">
      <c r="A1134" s="660">
        <v>32</v>
      </c>
      <c r="B1134" s="661" t="s">
        <v>587</v>
      </c>
      <c r="C1134" s="661">
        <v>89301322</v>
      </c>
      <c r="D1134" s="740" t="s">
        <v>6847</v>
      </c>
      <c r="E1134" s="741" t="s">
        <v>4626</v>
      </c>
      <c r="F1134" s="661" t="s">
        <v>4612</v>
      </c>
      <c r="G1134" s="661" t="s">
        <v>4655</v>
      </c>
      <c r="H1134" s="661" t="s">
        <v>588</v>
      </c>
      <c r="I1134" s="661" t="s">
        <v>4717</v>
      </c>
      <c r="J1134" s="661" t="s">
        <v>728</v>
      </c>
      <c r="K1134" s="661" t="s">
        <v>4718</v>
      </c>
      <c r="L1134" s="662">
        <v>285.75</v>
      </c>
      <c r="M1134" s="662">
        <v>285.75</v>
      </c>
      <c r="N1134" s="661">
        <v>1</v>
      </c>
      <c r="O1134" s="742">
        <v>1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32</v>
      </c>
      <c r="B1135" s="661" t="s">
        <v>587</v>
      </c>
      <c r="C1135" s="661">
        <v>89301322</v>
      </c>
      <c r="D1135" s="740" t="s">
        <v>6847</v>
      </c>
      <c r="E1135" s="741" t="s">
        <v>4626</v>
      </c>
      <c r="F1135" s="661" t="s">
        <v>4612</v>
      </c>
      <c r="G1135" s="661" t="s">
        <v>4655</v>
      </c>
      <c r="H1135" s="661" t="s">
        <v>588</v>
      </c>
      <c r="I1135" s="661" t="s">
        <v>757</v>
      </c>
      <c r="J1135" s="661" t="s">
        <v>4656</v>
      </c>
      <c r="K1135" s="661" t="s">
        <v>4657</v>
      </c>
      <c r="L1135" s="662">
        <v>44.8</v>
      </c>
      <c r="M1135" s="662">
        <v>89.6</v>
      </c>
      <c r="N1135" s="661">
        <v>2</v>
      </c>
      <c r="O1135" s="742">
        <v>1</v>
      </c>
      <c r="P1135" s="662">
        <v>89.6</v>
      </c>
      <c r="Q1135" s="677">
        <v>1</v>
      </c>
      <c r="R1135" s="661">
        <v>2</v>
      </c>
      <c r="S1135" s="677">
        <v>1</v>
      </c>
      <c r="T1135" s="742">
        <v>1</v>
      </c>
      <c r="U1135" s="700">
        <v>1</v>
      </c>
    </row>
    <row r="1136" spans="1:21" ht="14.4" customHeight="1" x14ac:dyDescent="0.3">
      <c r="A1136" s="660">
        <v>32</v>
      </c>
      <c r="B1136" s="661" t="s">
        <v>587</v>
      </c>
      <c r="C1136" s="661">
        <v>89301322</v>
      </c>
      <c r="D1136" s="740" t="s">
        <v>6847</v>
      </c>
      <c r="E1136" s="741" t="s">
        <v>4626</v>
      </c>
      <c r="F1136" s="661" t="s">
        <v>4612</v>
      </c>
      <c r="G1136" s="661" t="s">
        <v>4655</v>
      </c>
      <c r="H1136" s="661" t="s">
        <v>588</v>
      </c>
      <c r="I1136" s="661" t="s">
        <v>757</v>
      </c>
      <c r="J1136" s="661" t="s">
        <v>4656</v>
      </c>
      <c r="K1136" s="661" t="s">
        <v>4657</v>
      </c>
      <c r="L1136" s="662">
        <v>47.63</v>
      </c>
      <c r="M1136" s="662">
        <v>95.26</v>
      </c>
      <c r="N1136" s="661">
        <v>2</v>
      </c>
      <c r="O1136" s="742">
        <v>1</v>
      </c>
      <c r="P1136" s="662">
        <v>47.63</v>
      </c>
      <c r="Q1136" s="677">
        <v>0.5</v>
      </c>
      <c r="R1136" s="661">
        <v>1</v>
      </c>
      <c r="S1136" s="677">
        <v>0.5</v>
      </c>
      <c r="T1136" s="742">
        <v>0.5</v>
      </c>
      <c r="U1136" s="700">
        <v>0.5</v>
      </c>
    </row>
    <row r="1137" spans="1:21" ht="14.4" customHeight="1" x14ac:dyDescent="0.3">
      <c r="A1137" s="660">
        <v>32</v>
      </c>
      <c r="B1137" s="661" t="s">
        <v>587</v>
      </c>
      <c r="C1137" s="661">
        <v>89301322</v>
      </c>
      <c r="D1137" s="740" t="s">
        <v>6847</v>
      </c>
      <c r="E1137" s="741" t="s">
        <v>4626</v>
      </c>
      <c r="F1137" s="661" t="s">
        <v>4612</v>
      </c>
      <c r="G1137" s="661" t="s">
        <v>4655</v>
      </c>
      <c r="H1137" s="661" t="s">
        <v>588</v>
      </c>
      <c r="I1137" s="661" t="s">
        <v>4658</v>
      </c>
      <c r="J1137" s="661" t="s">
        <v>4656</v>
      </c>
      <c r="K1137" s="661" t="s">
        <v>4657</v>
      </c>
      <c r="L1137" s="662">
        <v>44.8</v>
      </c>
      <c r="M1137" s="662">
        <v>89.6</v>
      </c>
      <c r="N1137" s="661">
        <v>2</v>
      </c>
      <c r="O1137" s="742">
        <v>0.5</v>
      </c>
      <c r="P1137" s="662">
        <v>89.6</v>
      </c>
      <c r="Q1137" s="677">
        <v>1</v>
      </c>
      <c r="R1137" s="661">
        <v>2</v>
      </c>
      <c r="S1137" s="677">
        <v>1</v>
      </c>
      <c r="T1137" s="742">
        <v>0.5</v>
      </c>
      <c r="U1137" s="700">
        <v>1</v>
      </c>
    </row>
    <row r="1138" spans="1:21" ht="14.4" customHeight="1" x14ac:dyDescent="0.3">
      <c r="A1138" s="660">
        <v>32</v>
      </c>
      <c r="B1138" s="661" t="s">
        <v>587</v>
      </c>
      <c r="C1138" s="661">
        <v>89301322</v>
      </c>
      <c r="D1138" s="740" t="s">
        <v>6847</v>
      </c>
      <c r="E1138" s="741" t="s">
        <v>4626</v>
      </c>
      <c r="F1138" s="661" t="s">
        <v>4612</v>
      </c>
      <c r="G1138" s="661" t="s">
        <v>4994</v>
      </c>
      <c r="H1138" s="661" t="s">
        <v>588</v>
      </c>
      <c r="I1138" s="661" t="s">
        <v>4995</v>
      </c>
      <c r="J1138" s="661" t="s">
        <v>1296</v>
      </c>
      <c r="K1138" s="661" t="s">
        <v>1297</v>
      </c>
      <c r="L1138" s="662">
        <v>0</v>
      </c>
      <c r="M1138" s="662">
        <v>0</v>
      </c>
      <c r="N1138" s="661">
        <v>2</v>
      </c>
      <c r="O1138" s="742">
        <v>1</v>
      </c>
      <c r="P1138" s="662">
        <v>0</v>
      </c>
      <c r="Q1138" s="677"/>
      <c r="R1138" s="661">
        <v>2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32</v>
      </c>
      <c r="B1139" s="661" t="s">
        <v>587</v>
      </c>
      <c r="C1139" s="661">
        <v>89301322</v>
      </c>
      <c r="D1139" s="740" t="s">
        <v>6847</v>
      </c>
      <c r="E1139" s="741" t="s">
        <v>4626</v>
      </c>
      <c r="F1139" s="661" t="s">
        <v>4612</v>
      </c>
      <c r="G1139" s="661" t="s">
        <v>4711</v>
      </c>
      <c r="H1139" s="661" t="s">
        <v>588</v>
      </c>
      <c r="I1139" s="661" t="s">
        <v>2909</v>
      </c>
      <c r="J1139" s="661" t="s">
        <v>4443</v>
      </c>
      <c r="K1139" s="661" t="s">
        <v>4444</v>
      </c>
      <c r="L1139" s="662">
        <v>333.31</v>
      </c>
      <c r="M1139" s="662">
        <v>999.93000000000006</v>
      </c>
      <c r="N1139" s="661">
        <v>3</v>
      </c>
      <c r="O1139" s="742">
        <v>2.5</v>
      </c>
      <c r="P1139" s="662">
        <v>333.31</v>
      </c>
      <c r="Q1139" s="677">
        <v>0.33333333333333331</v>
      </c>
      <c r="R1139" s="661">
        <v>1</v>
      </c>
      <c r="S1139" s="677">
        <v>0.33333333333333331</v>
      </c>
      <c r="T1139" s="742">
        <v>0.5</v>
      </c>
      <c r="U1139" s="700">
        <v>0.2</v>
      </c>
    </row>
    <row r="1140" spans="1:21" ht="14.4" customHeight="1" x14ac:dyDescent="0.3">
      <c r="A1140" s="660">
        <v>32</v>
      </c>
      <c r="B1140" s="661" t="s">
        <v>587</v>
      </c>
      <c r="C1140" s="661">
        <v>89301322</v>
      </c>
      <c r="D1140" s="740" t="s">
        <v>6847</v>
      </c>
      <c r="E1140" s="741" t="s">
        <v>4626</v>
      </c>
      <c r="F1140" s="661" t="s">
        <v>4612</v>
      </c>
      <c r="G1140" s="661" t="s">
        <v>4711</v>
      </c>
      <c r="H1140" s="661" t="s">
        <v>588</v>
      </c>
      <c r="I1140" s="661" t="s">
        <v>2909</v>
      </c>
      <c r="J1140" s="661" t="s">
        <v>4443</v>
      </c>
      <c r="K1140" s="661" t="s">
        <v>4444</v>
      </c>
      <c r="L1140" s="662">
        <v>156.86000000000001</v>
      </c>
      <c r="M1140" s="662">
        <v>1725.46</v>
      </c>
      <c r="N1140" s="661">
        <v>11</v>
      </c>
      <c r="O1140" s="742">
        <v>7</v>
      </c>
      <c r="P1140" s="662">
        <v>784.30000000000007</v>
      </c>
      <c r="Q1140" s="677">
        <v>0.45454545454545459</v>
      </c>
      <c r="R1140" s="661">
        <v>5</v>
      </c>
      <c r="S1140" s="677">
        <v>0.45454545454545453</v>
      </c>
      <c r="T1140" s="742">
        <v>3.5</v>
      </c>
      <c r="U1140" s="700">
        <v>0.5</v>
      </c>
    </row>
    <row r="1141" spans="1:21" ht="14.4" customHeight="1" x14ac:dyDescent="0.3">
      <c r="A1141" s="660">
        <v>32</v>
      </c>
      <c r="B1141" s="661" t="s">
        <v>587</v>
      </c>
      <c r="C1141" s="661">
        <v>89301322</v>
      </c>
      <c r="D1141" s="740" t="s">
        <v>6847</v>
      </c>
      <c r="E1141" s="741" t="s">
        <v>4626</v>
      </c>
      <c r="F1141" s="661" t="s">
        <v>4612</v>
      </c>
      <c r="G1141" s="661" t="s">
        <v>5248</v>
      </c>
      <c r="H1141" s="661" t="s">
        <v>2441</v>
      </c>
      <c r="I1141" s="661" t="s">
        <v>3081</v>
      </c>
      <c r="J1141" s="661" t="s">
        <v>3082</v>
      </c>
      <c r="K1141" s="661" t="s">
        <v>3083</v>
      </c>
      <c r="L1141" s="662">
        <v>222.25</v>
      </c>
      <c r="M1141" s="662">
        <v>222.25</v>
      </c>
      <c r="N1141" s="661">
        <v>1</v>
      </c>
      <c r="O1141" s="742">
        <v>0.5</v>
      </c>
      <c r="P1141" s="662">
        <v>222.25</v>
      </c>
      <c r="Q1141" s="677">
        <v>1</v>
      </c>
      <c r="R1141" s="661">
        <v>1</v>
      </c>
      <c r="S1141" s="677">
        <v>1</v>
      </c>
      <c r="T1141" s="742">
        <v>0.5</v>
      </c>
      <c r="U1141" s="700">
        <v>1</v>
      </c>
    </row>
    <row r="1142" spans="1:21" ht="14.4" customHeight="1" x14ac:dyDescent="0.3">
      <c r="A1142" s="660">
        <v>32</v>
      </c>
      <c r="B1142" s="661" t="s">
        <v>587</v>
      </c>
      <c r="C1142" s="661">
        <v>89301322</v>
      </c>
      <c r="D1142" s="740" t="s">
        <v>6847</v>
      </c>
      <c r="E1142" s="741" t="s">
        <v>4626</v>
      </c>
      <c r="F1142" s="661" t="s">
        <v>4612</v>
      </c>
      <c r="G1142" s="661" t="s">
        <v>4963</v>
      </c>
      <c r="H1142" s="661" t="s">
        <v>2441</v>
      </c>
      <c r="I1142" s="661" t="s">
        <v>2526</v>
      </c>
      <c r="J1142" s="661" t="s">
        <v>2527</v>
      </c>
      <c r="K1142" s="661" t="s">
        <v>1229</v>
      </c>
      <c r="L1142" s="662">
        <v>60.02</v>
      </c>
      <c r="M1142" s="662">
        <v>180.06</v>
      </c>
      <c r="N1142" s="661">
        <v>3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32</v>
      </c>
      <c r="B1143" s="661" t="s">
        <v>587</v>
      </c>
      <c r="C1143" s="661">
        <v>89301322</v>
      </c>
      <c r="D1143" s="740" t="s">
        <v>6847</v>
      </c>
      <c r="E1143" s="741" t="s">
        <v>4626</v>
      </c>
      <c r="F1143" s="661" t="s">
        <v>4612</v>
      </c>
      <c r="G1143" s="661" t="s">
        <v>4721</v>
      </c>
      <c r="H1143" s="661" t="s">
        <v>588</v>
      </c>
      <c r="I1143" s="661" t="s">
        <v>1087</v>
      </c>
      <c r="J1143" s="661" t="s">
        <v>4722</v>
      </c>
      <c r="K1143" s="661" t="s">
        <v>4723</v>
      </c>
      <c r="L1143" s="662">
        <v>0</v>
      </c>
      <c r="M1143" s="662">
        <v>0</v>
      </c>
      <c r="N1143" s="661">
        <v>15</v>
      </c>
      <c r="O1143" s="742">
        <v>6</v>
      </c>
      <c r="P1143" s="662">
        <v>0</v>
      </c>
      <c r="Q1143" s="677"/>
      <c r="R1143" s="661">
        <v>13</v>
      </c>
      <c r="S1143" s="677">
        <v>0.8666666666666667</v>
      </c>
      <c r="T1143" s="742">
        <v>5.5</v>
      </c>
      <c r="U1143" s="700">
        <v>0.91666666666666663</v>
      </c>
    </row>
    <row r="1144" spans="1:21" ht="14.4" customHeight="1" x14ac:dyDescent="0.3">
      <c r="A1144" s="660">
        <v>32</v>
      </c>
      <c r="B1144" s="661" t="s">
        <v>587</v>
      </c>
      <c r="C1144" s="661">
        <v>89301322</v>
      </c>
      <c r="D1144" s="740" t="s">
        <v>6847</v>
      </c>
      <c r="E1144" s="741" t="s">
        <v>4626</v>
      </c>
      <c r="F1144" s="661" t="s">
        <v>4612</v>
      </c>
      <c r="G1144" s="661" t="s">
        <v>4721</v>
      </c>
      <c r="H1144" s="661" t="s">
        <v>588</v>
      </c>
      <c r="I1144" s="661" t="s">
        <v>1091</v>
      </c>
      <c r="J1144" s="661" t="s">
        <v>5249</v>
      </c>
      <c r="K1144" s="661" t="s">
        <v>3869</v>
      </c>
      <c r="L1144" s="662">
        <v>0</v>
      </c>
      <c r="M1144" s="662">
        <v>0</v>
      </c>
      <c r="N1144" s="661">
        <v>2</v>
      </c>
      <c r="O1144" s="742">
        <v>0.5</v>
      </c>
      <c r="P1144" s="662"/>
      <c r="Q1144" s="677"/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32</v>
      </c>
      <c r="B1145" s="661" t="s">
        <v>587</v>
      </c>
      <c r="C1145" s="661">
        <v>89301322</v>
      </c>
      <c r="D1145" s="740" t="s">
        <v>6847</v>
      </c>
      <c r="E1145" s="741" t="s">
        <v>4626</v>
      </c>
      <c r="F1145" s="661" t="s">
        <v>4612</v>
      </c>
      <c r="G1145" s="661" t="s">
        <v>4864</v>
      </c>
      <c r="H1145" s="661" t="s">
        <v>588</v>
      </c>
      <c r="I1145" s="661" t="s">
        <v>5529</v>
      </c>
      <c r="J1145" s="661" t="s">
        <v>5530</v>
      </c>
      <c r="K1145" s="661" t="s">
        <v>1398</v>
      </c>
      <c r="L1145" s="662">
        <v>0</v>
      </c>
      <c r="M1145" s="662">
        <v>0</v>
      </c>
      <c r="N1145" s="661">
        <v>1</v>
      </c>
      <c r="O1145" s="742">
        <v>0.5</v>
      </c>
      <c r="P1145" s="662"/>
      <c r="Q1145" s="677"/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32</v>
      </c>
      <c r="B1146" s="661" t="s">
        <v>587</v>
      </c>
      <c r="C1146" s="661">
        <v>89301322</v>
      </c>
      <c r="D1146" s="740" t="s">
        <v>6847</v>
      </c>
      <c r="E1146" s="741" t="s">
        <v>4626</v>
      </c>
      <c r="F1146" s="661" t="s">
        <v>4612</v>
      </c>
      <c r="G1146" s="661" t="s">
        <v>4664</v>
      </c>
      <c r="H1146" s="661" t="s">
        <v>2441</v>
      </c>
      <c r="I1146" s="661" t="s">
        <v>3042</v>
      </c>
      <c r="J1146" s="661" t="s">
        <v>3043</v>
      </c>
      <c r="K1146" s="661" t="s">
        <v>4451</v>
      </c>
      <c r="L1146" s="662">
        <v>184.22</v>
      </c>
      <c r="M1146" s="662">
        <v>368.44</v>
      </c>
      <c r="N1146" s="661">
        <v>2</v>
      </c>
      <c r="O1146" s="742">
        <v>0.5</v>
      </c>
      <c r="P1146" s="662">
        <v>368.44</v>
      </c>
      <c r="Q1146" s="677">
        <v>1</v>
      </c>
      <c r="R1146" s="661">
        <v>2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32</v>
      </c>
      <c r="B1147" s="661" t="s">
        <v>587</v>
      </c>
      <c r="C1147" s="661">
        <v>89301322</v>
      </c>
      <c r="D1147" s="740" t="s">
        <v>6847</v>
      </c>
      <c r="E1147" s="741" t="s">
        <v>4626</v>
      </c>
      <c r="F1147" s="661" t="s">
        <v>4612</v>
      </c>
      <c r="G1147" s="661" t="s">
        <v>4727</v>
      </c>
      <c r="H1147" s="661" t="s">
        <v>2441</v>
      </c>
      <c r="I1147" s="661" t="s">
        <v>2628</v>
      </c>
      <c r="J1147" s="661" t="s">
        <v>2629</v>
      </c>
      <c r="K1147" s="661" t="s">
        <v>4523</v>
      </c>
      <c r="L1147" s="662">
        <v>162.13</v>
      </c>
      <c r="M1147" s="662">
        <v>162.13</v>
      </c>
      <c r="N1147" s="661">
        <v>1</v>
      </c>
      <c r="O1147" s="742">
        <v>1</v>
      </c>
      <c r="P1147" s="662">
        <v>162.13</v>
      </c>
      <c r="Q1147" s="677">
        <v>1</v>
      </c>
      <c r="R1147" s="661">
        <v>1</v>
      </c>
      <c r="S1147" s="677">
        <v>1</v>
      </c>
      <c r="T1147" s="742">
        <v>1</v>
      </c>
      <c r="U1147" s="700">
        <v>1</v>
      </c>
    </row>
    <row r="1148" spans="1:21" ht="14.4" customHeight="1" x14ac:dyDescent="0.3">
      <c r="A1148" s="660">
        <v>32</v>
      </c>
      <c r="B1148" s="661" t="s">
        <v>587</v>
      </c>
      <c r="C1148" s="661">
        <v>89301322</v>
      </c>
      <c r="D1148" s="740" t="s">
        <v>6847</v>
      </c>
      <c r="E1148" s="741" t="s">
        <v>4626</v>
      </c>
      <c r="F1148" s="661" t="s">
        <v>4612</v>
      </c>
      <c r="G1148" s="661" t="s">
        <v>4727</v>
      </c>
      <c r="H1148" s="661" t="s">
        <v>2441</v>
      </c>
      <c r="I1148" s="661" t="s">
        <v>2628</v>
      </c>
      <c r="J1148" s="661" t="s">
        <v>2629</v>
      </c>
      <c r="K1148" s="661" t="s">
        <v>4523</v>
      </c>
      <c r="L1148" s="662">
        <v>68.989999999999995</v>
      </c>
      <c r="M1148" s="662">
        <v>68.989999999999995</v>
      </c>
      <c r="N1148" s="661">
        <v>1</v>
      </c>
      <c r="O1148" s="742">
        <v>1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32</v>
      </c>
      <c r="B1149" s="661" t="s">
        <v>587</v>
      </c>
      <c r="C1149" s="661">
        <v>89301322</v>
      </c>
      <c r="D1149" s="740" t="s">
        <v>6847</v>
      </c>
      <c r="E1149" s="741" t="s">
        <v>4626</v>
      </c>
      <c r="F1149" s="661" t="s">
        <v>4612</v>
      </c>
      <c r="G1149" s="661" t="s">
        <v>4727</v>
      </c>
      <c r="H1149" s="661" t="s">
        <v>2441</v>
      </c>
      <c r="I1149" s="661" t="s">
        <v>2705</v>
      </c>
      <c r="J1149" s="661" t="s">
        <v>2475</v>
      </c>
      <c r="K1149" s="661" t="s">
        <v>4524</v>
      </c>
      <c r="L1149" s="662">
        <v>216.16</v>
      </c>
      <c r="M1149" s="662">
        <v>2810.08</v>
      </c>
      <c r="N1149" s="661">
        <v>13</v>
      </c>
      <c r="O1149" s="742">
        <v>5</v>
      </c>
      <c r="P1149" s="662">
        <v>1945.44</v>
      </c>
      <c r="Q1149" s="677">
        <v>0.69230769230769229</v>
      </c>
      <c r="R1149" s="661">
        <v>9</v>
      </c>
      <c r="S1149" s="677">
        <v>0.69230769230769229</v>
      </c>
      <c r="T1149" s="742">
        <v>4</v>
      </c>
      <c r="U1149" s="700">
        <v>0.8</v>
      </c>
    </row>
    <row r="1150" spans="1:21" ht="14.4" customHeight="1" x14ac:dyDescent="0.3">
      <c r="A1150" s="660">
        <v>32</v>
      </c>
      <c r="B1150" s="661" t="s">
        <v>587</v>
      </c>
      <c r="C1150" s="661">
        <v>89301322</v>
      </c>
      <c r="D1150" s="740" t="s">
        <v>6847</v>
      </c>
      <c r="E1150" s="741" t="s">
        <v>4626</v>
      </c>
      <c r="F1150" s="661" t="s">
        <v>4612</v>
      </c>
      <c r="G1150" s="661" t="s">
        <v>4727</v>
      </c>
      <c r="H1150" s="661" t="s">
        <v>2441</v>
      </c>
      <c r="I1150" s="661" t="s">
        <v>2705</v>
      </c>
      <c r="J1150" s="661" t="s">
        <v>2475</v>
      </c>
      <c r="K1150" s="661" t="s">
        <v>4524</v>
      </c>
      <c r="L1150" s="662">
        <v>138</v>
      </c>
      <c r="M1150" s="662">
        <v>276</v>
      </c>
      <c r="N1150" s="661">
        <v>2</v>
      </c>
      <c r="O1150" s="742">
        <v>0.5</v>
      </c>
      <c r="P1150" s="662">
        <v>276</v>
      </c>
      <c r="Q1150" s="677">
        <v>1</v>
      </c>
      <c r="R1150" s="661">
        <v>2</v>
      </c>
      <c r="S1150" s="677">
        <v>1</v>
      </c>
      <c r="T1150" s="742">
        <v>0.5</v>
      </c>
      <c r="U1150" s="700">
        <v>1</v>
      </c>
    </row>
    <row r="1151" spans="1:21" ht="14.4" customHeight="1" x14ac:dyDescent="0.3">
      <c r="A1151" s="660">
        <v>32</v>
      </c>
      <c r="B1151" s="661" t="s">
        <v>587</v>
      </c>
      <c r="C1151" s="661">
        <v>89301322</v>
      </c>
      <c r="D1151" s="740" t="s">
        <v>6847</v>
      </c>
      <c r="E1151" s="741" t="s">
        <v>4626</v>
      </c>
      <c r="F1151" s="661" t="s">
        <v>4612</v>
      </c>
      <c r="G1151" s="661" t="s">
        <v>4727</v>
      </c>
      <c r="H1151" s="661" t="s">
        <v>2441</v>
      </c>
      <c r="I1151" s="661" t="s">
        <v>2474</v>
      </c>
      <c r="J1151" s="661" t="s">
        <v>2475</v>
      </c>
      <c r="K1151" s="661" t="s">
        <v>4525</v>
      </c>
      <c r="L1151" s="662">
        <v>432.32</v>
      </c>
      <c r="M1151" s="662">
        <v>432.32</v>
      </c>
      <c r="N1151" s="661">
        <v>1</v>
      </c>
      <c r="O1151" s="742">
        <v>0.5</v>
      </c>
      <c r="P1151" s="662">
        <v>432.32</v>
      </c>
      <c r="Q1151" s="677">
        <v>1</v>
      </c>
      <c r="R1151" s="661">
        <v>1</v>
      </c>
      <c r="S1151" s="677">
        <v>1</v>
      </c>
      <c r="T1151" s="742">
        <v>0.5</v>
      </c>
      <c r="U1151" s="700">
        <v>1</v>
      </c>
    </row>
    <row r="1152" spans="1:21" ht="14.4" customHeight="1" x14ac:dyDescent="0.3">
      <c r="A1152" s="660">
        <v>32</v>
      </c>
      <c r="B1152" s="661" t="s">
        <v>587</v>
      </c>
      <c r="C1152" s="661">
        <v>89301322</v>
      </c>
      <c r="D1152" s="740" t="s">
        <v>6847</v>
      </c>
      <c r="E1152" s="741" t="s">
        <v>4626</v>
      </c>
      <c r="F1152" s="661" t="s">
        <v>4612</v>
      </c>
      <c r="G1152" s="661" t="s">
        <v>5256</v>
      </c>
      <c r="H1152" s="661" t="s">
        <v>588</v>
      </c>
      <c r="I1152" s="661" t="s">
        <v>1742</v>
      </c>
      <c r="J1152" s="661" t="s">
        <v>1743</v>
      </c>
      <c r="K1152" s="661" t="s">
        <v>5531</v>
      </c>
      <c r="L1152" s="662">
        <v>254.3</v>
      </c>
      <c r="M1152" s="662">
        <v>254.3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32</v>
      </c>
      <c r="B1153" s="661" t="s">
        <v>587</v>
      </c>
      <c r="C1153" s="661">
        <v>89301322</v>
      </c>
      <c r="D1153" s="740" t="s">
        <v>6847</v>
      </c>
      <c r="E1153" s="741" t="s">
        <v>4626</v>
      </c>
      <c r="F1153" s="661" t="s">
        <v>4612</v>
      </c>
      <c r="G1153" s="661" t="s">
        <v>4728</v>
      </c>
      <c r="H1153" s="661" t="s">
        <v>588</v>
      </c>
      <c r="I1153" s="661" t="s">
        <v>1809</v>
      </c>
      <c r="J1153" s="661" t="s">
        <v>5532</v>
      </c>
      <c r="K1153" s="661" t="s">
        <v>5533</v>
      </c>
      <c r="L1153" s="662">
        <v>506.48</v>
      </c>
      <c r="M1153" s="662">
        <v>506.48</v>
      </c>
      <c r="N1153" s="661">
        <v>1</v>
      </c>
      <c r="O1153" s="742">
        <v>0.5</v>
      </c>
      <c r="P1153" s="662">
        <v>506.48</v>
      </c>
      <c r="Q1153" s="677">
        <v>1</v>
      </c>
      <c r="R1153" s="661">
        <v>1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32</v>
      </c>
      <c r="B1154" s="661" t="s">
        <v>587</v>
      </c>
      <c r="C1154" s="661">
        <v>89301322</v>
      </c>
      <c r="D1154" s="740" t="s">
        <v>6847</v>
      </c>
      <c r="E1154" s="741" t="s">
        <v>4626</v>
      </c>
      <c r="F1154" s="661" t="s">
        <v>4612</v>
      </c>
      <c r="G1154" s="661" t="s">
        <v>4728</v>
      </c>
      <c r="H1154" s="661" t="s">
        <v>588</v>
      </c>
      <c r="I1154" s="661" t="s">
        <v>2149</v>
      </c>
      <c r="J1154" s="661" t="s">
        <v>4729</v>
      </c>
      <c r="K1154" s="661" t="s">
        <v>4730</v>
      </c>
      <c r="L1154" s="662">
        <v>1012.96</v>
      </c>
      <c r="M1154" s="662">
        <v>1012.96</v>
      </c>
      <c r="N1154" s="661">
        <v>1</v>
      </c>
      <c r="O1154" s="742">
        <v>0.5</v>
      </c>
      <c r="P1154" s="662">
        <v>1012.96</v>
      </c>
      <c r="Q1154" s="677">
        <v>1</v>
      </c>
      <c r="R1154" s="661">
        <v>1</v>
      </c>
      <c r="S1154" s="677">
        <v>1</v>
      </c>
      <c r="T1154" s="742">
        <v>0.5</v>
      </c>
      <c r="U1154" s="700">
        <v>1</v>
      </c>
    </row>
    <row r="1155" spans="1:21" ht="14.4" customHeight="1" x14ac:dyDescent="0.3">
      <c r="A1155" s="660">
        <v>32</v>
      </c>
      <c r="B1155" s="661" t="s">
        <v>587</v>
      </c>
      <c r="C1155" s="661">
        <v>89301322</v>
      </c>
      <c r="D1155" s="740" t="s">
        <v>6847</v>
      </c>
      <c r="E1155" s="741" t="s">
        <v>4626</v>
      </c>
      <c r="F1155" s="661" t="s">
        <v>4612</v>
      </c>
      <c r="G1155" s="661" t="s">
        <v>4728</v>
      </c>
      <c r="H1155" s="661" t="s">
        <v>588</v>
      </c>
      <c r="I1155" s="661" t="s">
        <v>1886</v>
      </c>
      <c r="J1155" s="661" t="s">
        <v>1887</v>
      </c>
      <c r="K1155" s="661" t="s">
        <v>5110</v>
      </c>
      <c r="L1155" s="662">
        <v>2025.92</v>
      </c>
      <c r="M1155" s="662">
        <v>74959.040000000008</v>
      </c>
      <c r="N1155" s="661">
        <v>37</v>
      </c>
      <c r="O1155" s="742">
        <v>4</v>
      </c>
      <c r="P1155" s="662">
        <v>50648.000000000007</v>
      </c>
      <c r="Q1155" s="677">
        <v>0.67567567567567566</v>
      </c>
      <c r="R1155" s="661">
        <v>25</v>
      </c>
      <c r="S1155" s="677">
        <v>0.67567567567567566</v>
      </c>
      <c r="T1155" s="742">
        <v>2.5</v>
      </c>
      <c r="U1155" s="700">
        <v>0.625</v>
      </c>
    </row>
    <row r="1156" spans="1:21" ht="14.4" customHeight="1" x14ac:dyDescent="0.3">
      <c r="A1156" s="660">
        <v>32</v>
      </c>
      <c r="B1156" s="661" t="s">
        <v>587</v>
      </c>
      <c r="C1156" s="661">
        <v>89301322</v>
      </c>
      <c r="D1156" s="740" t="s">
        <v>6847</v>
      </c>
      <c r="E1156" s="741" t="s">
        <v>4626</v>
      </c>
      <c r="F1156" s="661" t="s">
        <v>4612</v>
      </c>
      <c r="G1156" s="661" t="s">
        <v>4924</v>
      </c>
      <c r="H1156" s="661" t="s">
        <v>588</v>
      </c>
      <c r="I1156" s="661" t="s">
        <v>3654</v>
      </c>
      <c r="J1156" s="661" t="s">
        <v>3655</v>
      </c>
      <c r="K1156" s="661" t="s">
        <v>5534</v>
      </c>
      <c r="L1156" s="662">
        <v>23.76</v>
      </c>
      <c r="M1156" s="662">
        <v>23.76</v>
      </c>
      <c r="N1156" s="661">
        <v>1</v>
      </c>
      <c r="O1156" s="742">
        <v>1</v>
      </c>
      <c r="P1156" s="662">
        <v>23.76</v>
      </c>
      <c r="Q1156" s="677">
        <v>1</v>
      </c>
      <c r="R1156" s="661">
        <v>1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32</v>
      </c>
      <c r="B1157" s="661" t="s">
        <v>587</v>
      </c>
      <c r="C1157" s="661">
        <v>89301322</v>
      </c>
      <c r="D1157" s="740" t="s">
        <v>6847</v>
      </c>
      <c r="E1157" s="741" t="s">
        <v>4626</v>
      </c>
      <c r="F1157" s="661" t="s">
        <v>4612</v>
      </c>
      <c r="G1157" s="661" t="s">
        <v>4811</v>
      </c>
      <c r="H1157" s="661" t="s">
        <v>588</v>
      </c>
      <c r="I1157" s="661" t="s">
        <v>1578</v>
      </c>
      <c r="J1157" s="661" t="s">
        <v>1579</v>
      </c>
      <c r="K1157" s="661" t="s">
        <v>1580</v>
      </c>
      <c r="L1157" s="662">
        <v>400.21</v>
      </c>
      <c r="M1157" s="662">
        <v>400.21</v>
      </c>
      <c r="N1157" s="661">
        <v>1</v>
      </c>
      <c r="O1157" s="742">
        <v>0.5</v>
      </c>
      <c r="P1157" s="662">
        <v>400.21</v>
      </c>
      <c r="Q1157" s="677">
        <v>1</v>
      </c>
      <c r="R1157" s="661">
        <v>1</v>
      </c>
      <c r="S1157" s="677">
        <v>1</v>
      </c>
      <c r="T1157" s="742">
        <v>0.5</v>
      </c>
      <c r="U1157" s="700">
        <v>1</v>
      </c>
    </row>
    <row r="1158" spans="1:21" ht="14.4" customHeight="1" x14ac:dyDescent="0.3">
      <c r="A1158" s="660">
        <v>32</v>
      </c>
      <c r="B1158" s="661" t="s">
        <v>587</v>
      </c>
      <c r="C1158" s="661">
        <v>89301322</v>
      </c>
      <c r="D1158" s="740" t="s">
        <v>6847</v>
      </c>
      <c r="E1158" s="741" t="s">
        <v>4626</v>
      </c>
      <c r="F1158" s="661" t="s">
        <v>4612</v>
      </c>
      <c r="G1158" s="661" t="s">
        <v>4811</v>
      </c>
      <c r="H1158" s="661" t="s">
        <v>588</v>
      </c>
      <c r="I1158" s="661" t="s">
        <v>1578</v>
      </c>
      <c r="J1158" s="661" t="s">
        <v>1579</v>
      </c>
      <c r="K1158" s="661" t="s">
        <v>1580</v>
      </c>
      <c r="L1158" s="662">
        <v>359.63</v>
      </c>
      <c r="M1158" s="662">
        <v>1078.8899999999999</v>
      </c>
      <c r="N1158" s="661">
        <v>3</v>
      </c>
      <c r="O1158" s="742">
        <v>1.5</v>
      </c>
      <c r="P1158" s="662">
        <v>1078.8899999999999</v>
      </c>
      <c r="Q1158" s="677">
        <v>1</v>
      </c>
      <c r="R1158" s="661">
        <v>3</v>
      </c>
      <c r="S1158" s="677">
        <v>1</v>
      </c>
      <c r="T1158" s="742">
        <v>1.5</v>
      </c>
      <c r="U1158" s="700">
        <v>1</v>
      </c>
    </row>
    <row r="1159" spans="1:21" ht="14.4" customHeight="1" x14ac:dyDescent="0.3">
      <c r="A1159" s="660">
        <v>32</v>
      </c>
      <c r="B1159" s="661" t="s">
        <v>587</v>
      </c>
      <c r="C1159" s="661">
        <v>89301322</v>
      </c>
      <c r="D1159" s="740" t="s">
        <v>6847</v>
      </c>
      <c r="E1159" s="741" t="s">
        <v>4626</v>
      </c>
      <c r="F1159" s="661" t="s">
        <v>4612</v>
      </c>
      <c r="G1159" s="661" t="s">
        <v>4811</v>
      </c>
      <c r="H1159" s="661" t="s">
        <v>588</v>
      </c>
      <c r="I1159" s="661" t="s">
        <v>5129</v>
      </c>
      <c r="J1159" s="661" t="s">
        <v>1579</v>
      </c>
      <c r="K1159" s="661" t="s">
        <v>630</v>
      </c>
      <c r="L1159" s="662">
        <v>0</v>
      </c>
      <c r="M1159" s="662">
        <v>0</v>
      </c>
      <c r="N1159" s="661">
        <v>1</v>
      </c>
      <c r="O1159" s="742">
        <v>0.5</v>
      </c>
      <c r="P1159" s="662">
        <v>0</v>
      </c>
      <c r="Q1159" s="677"/>
      <c r="R1159" s="661">
        <v>1</v>
      </c>
      <c r="S1159" s="677">
        <v>1</v>
      </c>
      <c r="T1159" s="742">
        <v>0.5</v>
      </c>
      <c r="U1159" s="700">
        <v>1</v>
      </c>
    </row>
    <row r="1160" spans="1:21" ht="14.4" customHeight="1" x14ac:dyDescent="0.3">
      <c r="A1160" s="660">
        <v>32</v>
      </c>
      <c r="B1160" s="661" t="s">
        <v>587</v>
      </c>
      <c r="C1160" s="661">
        <v>89301322</v>
      </c>
      <c r="D1160" s="740" t="s">
        <v>6847</v>
      </c>
      <c r="E1160" s="741" t="s">
        <v>4626</v>
      </c>
      <c r="F1160" s="661" t="s">
        <v>4612</v>
      </c>
      <c r="G1160" s="661" t="s">
        <v>4671</v>
      </c>
      <c r="H1160" s="661" t="s">
        <v>2441</v>
      </c>
      <c r="I1160" s="661" t="s">
        <v>3132</v>
      </c>
      <c r="J1160" s="661" t="s">
        <v>3133</v>
      </c>
      <c r="K1160" s="661" t="s">
        <v>4480</v>
      </c>
      <c r="L1160" s="662">
        <v>3127.19</v>
      </c>
      <c r="M1160" s="662">
        <v>9381.57</v>
      </c>
      <c r="N1160" s="661">
        <v>3</v>
      </c>
      <c r="O1160" s="742">
        <v>2</v>
      </c>
      <c r="P1160" s="662">
        <v>3127.19</v>
      </c>
      <c r="Q1160" s="677">
        <v>0.33333333333333337</v>
      </c>
      <c r="R1160" s="661">
        <v>1</v>
      </c>
      <c r="S1160" s="677">
        <v>0.33333333333333331</v>
      </c>
      <c r="T1160" s="742">
        <v>1</v>
      </c>
      <c r="U1160" s="700">
        <v>0.5</v>
      </c>
    </row>
    <row r="1161" spans="1:21" ht="14.4" customHeight="1" x14ac:dyDescent="0.3">
      <c r="A1161" s="660">
        <v>32</v>
      </c>
      <c r="B1161" s="661" t="s">
        <v>587</v>
      </c>
      <c r="C1161" s="661">
        <v>89301322</v>
      </c>
      <c r="D1161" s="740" t="s">
        <v>6847</v>
      </c>
      <c r="E1161" s="741" t="s">
        <v>4626</v>
      </c>
      <c r="F1161" s="661" t="s">
        <v>4612</v>
      </c>
      <c r="G1161" s="661" t="s">
        <v>4671</v>
      </c>
      <c r="H1161" s="661" t="s">
        <v>2441</v>
      </c>
      <c r="I1161" s="661" t="s">
        <v>4672</v>
      </c>
      <c r="J1161" s="661" t="s">
        <v>3133</v>
      </c>
      <c r="K1161" s="661" t="s">
        <v>4673</v>
      </c>
      <c r="L1161" s="662">
        <v>782.22</v>
      </c>
      <c r="M1161" s="662">
        <v>10168.86</v>
      </c>
      <c r="N1161" s="661">
        <v>13</v>
      </c>
      <c r="O1161" s="742">
        <v>8</v>
      </c>
      <c r="P1161" s="662">
        <v>5475.5400000000009</v>
      </c>
      <c r="Q1161" s="677">
        <v>0.53846153846153855</v>
      </c>
      <c r="R1161" s="661">
        <v>7</v>
      </c>
      <c r="S1161" s="677">
        <v>0.53846153846153844</v>
      </c>
      <c r="T1161" s="742">
        <v>4.5</v>
      </c>
      <c r="U1161" s="700">
        <v>0.5625</v>
      </c>
    </row>
    <row r="1162" spans="1:21" ht="14.4" customHeight="1" x14ac:dyDescent="0.3">
      <c r="A1162" s="660">
        <v>32</v>
      </c>
      <c r="B1162" s="661" t="s">
        <v>587</v>
      </c>
      <c r="C1162" s="661">
        <v>89301322</v>
      </c>
      <c r="D1162" s="740" t="s">
        <v>6847</v>
      </c>
      <c r="E1162" s="741" t="s">
        <v>4626</v>
      </c>
      <c r="F1162" s="661" t="s">
        <v>4612</v>
      </c>
      <c r="G1162" s="661" t="s">
        <v>5535</v>
      </c>
      <c r="H1162" s="661" t="s">
        <v>588</v>
      </c>
      <c r="I1162" s="661" t="s">
        <v>5536</v>
      </c>
      <c r="J1162" s="661" t="s">
        <v>3331</v>
      </c>
      <c r="K1162" s="661" t="s">
        <v>5537</v>
      </c>
      <c r="L1162" s="662">
        <v>0</v>
      </c>
      <c r="M1162" s="662">
        <v>0</v>
      </c>
      <c r="N1162" s="661">
        <v>2</v>
      </c>
      <c r="O1162" s="742">
        <v>2</v>
      </c>
      <c r="P1162" s="662"/>
      <c r="Q1162" s="677"/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32</v>
      </c>
      <c r="B1163" s="661" t="s">
        <v>587</v>
      </c>
      <c r="C1163" s="661">
        <v>89301322</v>
      </c>
      <c r="D1163" s="740" t="s">
        <v>6847</v>
      </c>
      <c r="E1163" s="741" t="s">
        <v>4626</v>
      </c>
      <c r="F1163" s="661" t="s">
        <v>4612</v>
      </c>
      <c r="G1163" s="661" t="s">
        <v>4813</v>
      </c>
      <c r="H1163" s="661" t="s">
        <v>588</v>
      </c>
      <c r="I1163" s="661" t="s">
        <v>4877</v>
      </c>
      <c r="J1163" s="661" t="s">
        <v>4814</v>
      </c>
      <c r="K1163" s="661" t="s">
        <v>4878</v>
      </c>
      <c r="L1163" s="662">
        <v>0</v>
      </c>
      <c r="M1163" s="662">
        <v>0</v>
      </c>
      <c r="N1163" s="661">
        <v>2</v>
      </c>
      <c r="O1163" s="742">
        <v>0.5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32</v>
      </c>
      <c r="B1164" s="661" t="s">
        <v>587</v>
      </c>
      <c r="C1164" s="661">
        <v>89301322</v>
      </c>
      <c r="D1164" s="740" t="s">
        <v>6847</v>
      </c>
      <c r="E1164" s="741" t="s">
        <v>4626</v>
      </c>
      <c r="F1164" s="661" t="s">
        <v>4612</v>
      </c>
      <c r="G1164" s="661" t="s">
        <v>4813</v>
      </c>
      <c r="H1164" s="661" t="s">
        <v>588</v>
      </c>
      <c r="I1164" s="661" t="s">
        <v>1175</v>
      </c>
      <c r="J1164" s="661" t="s">
        <v>4814</v>
      </c>
      <c r="K1164" s="661" t="s">
        <v>4815</v>
      </c>
      <c r="L1164" s="662">
        <v>66.599999999999994</v>
      </c>
      <c r="M1164" s="662">
        <v>66.599999999999994</v>
      </c>
      <c r="N1164" s="661">
        <v>1</v>
      </c>
      <c r="O1164" s="742">
        <v>1</v>
      </c>
      <c r="P1164" s="662">
        <v>66.599999999999994</v>
      </c>
      <c r="Q1164" s="677">
        <v>1</v>
      </c>
      <c r="R1164" s="661">
        <v>1</v>
      </c>
      <c r="S1164" s="677">
        <v>1</v>
      </c>
      <c r="T1164" s="742">
        <v>1</v>
      </c>
      <c r="U1164" s="700">
        <v>1</v>
      </c>
    </row>
    <row r="1165" spans="1:21" ht="14.4" customHeight="1" x14ac:dyDescent="0.3">
      <c r="A1165" s="660">
        <v>32</v>
      </c>
      <c r="B1165" s="661" t="s">
        <v>587</v>
      </c>
      <c r="C1165" s="661">
        <v>89301322</v>
      </c>
      <c r="D1165" s="740" t="s">
        <v>6847</v>
      </c>
      <c r="E1165" s="741" t="s">
        <v>4626</v>
      </c>
      <c r="F1165" s="661" t="s">
        <v>4612</v>
      </c>
      <c r="G1165" s="661" t="s">
        <v>4674</v>
      </c>
      <c r="H1165" s="661" t="s">
        <v>588</v>
      </c>
      <c r="I1165" s="661" t="s">
        <v>1035</v>
      </c>
      <c r="J1165" s="661" t="s">
        <v>1036</v>
      </c>
      <c r="K1165" s="661" t="s">
        <v>4675</v>
      </c>
      <c r="L1165" s="662">
        <v>163.9</v>
      </c>
      <c r="M1165" s="662">
        <v>327.8</v>
      </c>
      <c r="N1165" s="661">
        <v>2</v>
      </c>
      <c r="O1165" s="742">
        <v>0.5</v>
      </c>
      <c r="P1165" s="662">
        <v>327.8</v>
      </c>
      <c r="Q1165" s="677">
        <v>1</v>
      </c>
      <c r="R1165" s="661">
        <v>2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32</v>
      </c>
      <c r="B1166" s="661" t="s">
        <v>587</v>
      </c>
      <c r="C1166" s="661">
        <v>89301322</v>
      </c>
      <c r="D1166" s="740" t="s">
        <v>6847</v>
      </c>
      <c r="E1166" s="741" t="s">
        <v>4626</v>
      </c>
      <c r="F1166" s="661" t="s">
        <v>4612</v>
      </c>
      <c r="G1166" s="661" t="s">
        <v>4927</v>
      </c>
      <c r="H1166" s="661" t="s">
        <v>588</v>
      </c>
      <c r="I1166" s="661" t="s">
        <v>1366</v>
      </c>
      <c r="J1166" s="661" t="s">
        <v>1367</v>
      </c>
      <c r="K1166" s="661" t="s">
        <v>4928</v>
      </c>
      <c r="L1166" s="662">
        <v>1023.02</v>
      </c>
      <c r="M1166" s="662">
        <v>20460.400000000001</v>
      </c>
      <c r="N1166" s="661">
        <v>20</v>
      </c>
      <c r="O1166" s="742">
        <v>11</v>
      </c>
      <c r="P1166" s="662">
        <v>15345.300000000003</v>
      </c>
      <c r="Q1166" s="677">
        <v>0.75000000000000011</v>
      </c>
      <c r="R1166" s="661">
        <v>15</v>
      </c>
      <c r="S1166" s="677">
        <v>0.75</v>
      </c>
      <c r="T1166" s="742">
        <v>7.5</v>
      </c>
      <c r="U1166" s="700">
        <v>0.68181818181818177</v>
      </c>
    </row>
    <row r="1167" spans="1:21" ht="14.4" customHeight="1" x14ac:dyDescent="0.3">
      <c r="A1167" s="660">
        <v>32</v>
      </c>
      <c r="B1167" s="661" t="s">
        <v>587</v>
      </c>
      <c r="C1167" s="661">
        <v>89301322</v>
      </c>
      <c r="D1167" s="740" t="s">
        <v>6847</v>
      </c>
      <c r="E1167" s="741" t="s">
        <v>4626</v>
      </c>
      <c r="F1167" s="661" t="s">
        <v>4612</v>
      </c>
      <c r="G1167" s="661" t="s">
        <v>4927</v>
      </c>
      <c r="H1167" s="661" t="s">
        <v>588</v>
      </c>
      <c r="I1167" s="661" t="s">
        <v>1366</v>
      </c>
      <c r="J1167" s="661" t="s">
        <v>1367</v>
      </c>
      <c r="K1167" s="661" t="s">
        <v>4928</v>
      </c>
      <c r="L1167" s="662">
        <v>439.17</v>
      </c>
      <c r="M1167" s="662">
        <v>9661.74</v>
      </c>
      <c r="N1167" s="661">
        <v>22</v>
      </c>
      <c r="O1167" s="742">
        <v>14.5</v>
      </c>
      <c r="P1167" s="662">
        <v>5709.21</v>
      </c>
      <c r="Q1167" s="677">
        <v>0.59090909090909094</v>
      </c>
      <c r="R1167" s="661">
        <v>13</v>
      </c>
      <c r="S1167" s="677">
        <v>0.59090909090909094</v>
      </c>
      <c r="T1167" s="742">
        <v>8</v>
      </c>
      <c r="U1167" s="700">
        <v>0.55172413793103448</v>
      </c>
    </row>
    <row r="1168" spans="1:21" ht="14.4" customHeight="1" x14ac:dyDescent="0.3">
      <c r="A1168" s="660">
        <v>32</v>
      </c>
      <c r="B1168" s="661" t="s">
        <v>587</v>
      </c>
      <c r="C1168" s="661">
        <v>89301322</v>
      </c>
      <c r="D1168" s="740" t="s">
        <v>6847</v>
      </c>
      <c r="E1168" s="741" t="s">
        <v>4626</v>
      </c>
      <c r="F1168" s="661" t="s">
        <v>4612</v>
      </c>
      <c r="G1168" s="661" t="s">
        <v>4676</v>
      </c>
      <c r="H1168" s="661" t="s">
        <v>588</v>
      </c>
      <c r="I1168" s="661" t="s">
        <v>1248</v>
      </c>
      <c r="J1168" s="661" t="s">
        <v>1249</v>
      </c>
      <c r="K1168" s="661" t="s">
        <v>1250</v>
      </c>
      <c r="L1168" s="662">
        <v>24.22</v>
      </c>
      <c r="M1168" s="662">
        <v>48.44</v>
      </c>
      <c r="N1168" s="661">
        <v>2</v>
      </c>
      <c r="O1168" s="742">
        <v>1.5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32</v>
      </c>
      <c r="B1169" s="661" t="s">
        <v>587</v>
      </c>
      <c r="C1169" s="661">
        <v>89301322</v>
      </c>
      <c r="D1169" s="740" t="s">
        <v>6847</v>
      </c>
      <c r="E1169" s="741" t="s">
        <v>4626</v>
      </c>
      <c r="F1169" s="661" t="s">
        <v>4612</v>
      </c>
      <c r="G1169" s="661" t="s">
        <v>4746</v>
      </c>
      <c r="H1169" s="661" t="s">
        <v>588</v>
      </c>
      <c r="I1169" s="661" t="s">
        <v>5538</v>
      </c>
      <c r="J1169" s="661" t="s">
        <v>4748</v>
      </c>
      <c r="K1169" s="661" t="s">
        <v>1274</v>
      </c>
      <c r="L1169" s="662">
        <v>0</v>
      </c>
      <c r="M1169" s="662">
        <v>0</v>
      </c>
      <c r="N1169" s="661">
        <v>1</v>
      </c>
      <c r="O1169" s="742">
        <v>1</v>
      </c>
      <c r="P1169" s="662"/>
      <c r="Q1169" s="677"/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32</v>
      </c>
      <c r="B1170" s="661" t="s">
        <v>587</v>
      </c>
      <c r="C1170" s="661">
        <v>89301322</v>
      </c>
      <c r="D1170" s="740" t="s">
        <v>6847</v>
      </c>
      <c r="E1170" s="741" t="s">
        <v>4626</v>
      </c>
      <c r="F1170" s="661" t="s">
        <v>4612</v>
      </c>
      <c r="G1170" s="661" t="s">
        <v>4746</v>
      </c>
      <c r="H1170" s="661" t="s">
        <v>588</v>
      </c>
      <c r="I1170" s="661" t="s">
        <v>4747</v>
      </c>
      <c r="J1170" s="661" t="s">
        <v>4748</v>
      </c>
      <c r="K1170" s="661" t="s">
        <v>4749</v>
      </c>
      <c r="L1170" s="662">
        <v>0</v>
      </c>
      <c r="M1170" s="662">
        <v>0</v>
      </c>
      <c r="N1170" s="661">
        <v>1</v>
      </c>
      <c r="O1170" s="742">
        <v>1</v>
      </c>
      <c r="P1170" s="662"/>
      <c r="Q1170" s="677"/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32</v>
      </c>
      <c r="B1171" s="661" t="s">
        <v>587</v>
      </c>
      <c r="C1171" s="661">
        <v>89301322</v>
      </c>
      <c r="D1171" s="740" t="s">
        <v>6847</v>
      </c>
      <c r="E1171" s="741" t="s">
        <v>4626</v>
      </c>
      <c r="F1171" s="661" t="s">
        <v>4612</v>
      </c>
      <c r="G1171" s="661" t="s">
        <v>4746</v>
      </c>
      <c r="H1171" s="661" t="s">
        <v>588</v>
      </c>
      <c r="I1171" s="661" t="s">
        <v>5539</v>
      </c>
      <c r="J1171" s="661" t="s">
        <v>4748</v>
      </c>
      <c r="K1171" s="661" t="s">
        <v>5540</v>
      </c>
      <c r="L1171" s="662">
        <v>0</v>
      </c>
      <c r="M1171" s="662">
        <v>0</v>
      </c>
      <c r="N1171" s="661">
        <v>2</v>
      </c>
      <c r="O1171" s="742">
        <v>2</v>
      </c>
      <c r="P1171" s="662"/>
      <c r="Q1171" s="677"/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32</v>
      </c>
      <c r="B1172" s="661" t="s">
        <v>587</v>
      </c>
      <c r="C1172" s="661">
        <v>89301322</v>
      </c>
      <c r="D1172" s="740" t="s">
        <v>6847</v>
      </c>
      <c r="E1172" s="741" t="s">
        <v>4626</v>
      </c>
      <c r="F1172" s="661" t="s">
        <v>4612</v>
      </c>
      <c r="G1172" s="661" t="s">
        <v>5160</v>
      </c>
      <c r="H1172" s="661" t="s">
        <v>588</v>
      </c>
      <c r="I1172" s="661" t="s">
        <v>5315</v>
      </c>
      <c r="J1172" s="661" t="s">
        <v>840</v>
      </c>
      <c r="K1172" s="661" t="s">
        <v>5316</v>
      </c>
      <c r="L1172" s="662">
        <v>0</v>
      </c>
      <c r="M1172" s="662">
        <v>0</v>
      </c>
      <c r="N1172" s="661">
        <v>1</v>
      </c>
      <c r="O1172" s="742">
        <v>0.5</v>
      </c>
      <c r="P1172" s="662">
        <v>0</v>
      </c>
      <c r="Q1172" s="677"/>
      <c r="R1172" s="661">
        <v>1</v>
      </c>
      <c r="S1172" s="677">
        <v>1</v>
      </c>
      <c r="T1172" s="742">
        <v>0.5</v>
      </c>
      <c r="U1172" s="700">
        <v>1</v>
      </c>
    </row>
    <row r="1173" spans="1:21" ht="14.4" customHeight="1" x14ac:dyDescent="0.3">
      <c r="A1173" s="660">
        <v>32</v>
      </c>
      <c r="B1173" s="661" t="s">
        <v>587</v>
      </c>
      <c r="C1173" s="661">
        <v>89301322</v>
      </c>
      <c r="D1173" s="740" t="s">
        <v>6847</v>
      </c>
      <c r="E1173" s="741" t="s">
        <v>4626</v>
      </c>
      <c r="F1173" s="661" t="s">
        <v>4612</v>
      </c>
      <c r="G1173" s="661" t="s">
        <v>5160</v>
      </c>
      <c r="H1173" s="661" t="s">
        <v>588</v>
      </c>
      <c r="I1173" s="661" t="s">
        <v>839</v>
      </c>
      <c r="J1173" s="661" t="s">
        <v>840</v>
      </c>
      <c r="K1173" s="661" t="s">
        <v>841</v>
      </c>
      <c r="L1173" s="662">
        <v>55.38</v>
      </c>
      <c r="M1173" s="662">
        <v>332.28000000000003</v>
      </c>
      <c r="N1173" s="661">
        <v>6</v>
      </c>
      <c r="O1173" s="742">
        <v>2</v>
      </c>
      <c r="P1173" s="662">
        <v>332.28000000000003</v>
      </c>
      <c r="Q1173" s="677">
        <v>1</v>
      </c>
      <c r="R1173" s="661">
        <v>6</v>
      </c>
      <c r="S1173" s="677">
        <v>1</v>
      </c>
      <c r="T1173" s="742">
        <v>2</v>
      </c>
      <c r="U1173" s="700">
        <v>1</v>
      </c>
    </row>
    <row r="1174" spans="1:21" ht="14.4" customHeight="1" x14ac:dyDescent="0.3">
      <c r="A1174" s="660">
        <v>32</v>
      </c>
      <c r="B1174" s="661" t="s">
        <v>587</v>
      </c>
      <c r="C1174" s="661">
        <v>89301322</v>
      </c>
      <c r="D1174" s="740" t="s">
        <v>6847</v>
      </c>
      <c r="E1174" s="741" t="s">
        <v>4626</v>
      </c>
      <c r="F1174" s="661" t="s">
        <v>4612</v>
      </c>
      <c r="G1174" s="661" t="s">
        <v>4750</v>
      </c>
      <c r="H1174" s="661" t="s">
        <v>588</v>
      </c>
      <c r="I1174" s="661" t="s">
        <v>3125</v>
      </c>
      <c r="J1174" s="661" t="s">
        <v>3126</v>
      </c>
      <c r="K1174" s="661" t="s">
        <v>4480</v>
      </c>
      <c r="L1174" s="662">
        <v>614.78</v>
      </c>
      <c r="M1174" s="662">
        <v>614.78</v>
      </c>
      <c r="N1174" s="661">
        <v>1</v>
      </c>
      <c r="O1174" s="742">
        <v>0.5</v>
      </c>
      <c r="P1174" s="662">
        <v>614.78</v>
      </c>
      <c r="Q1174" s="677">
        <v>1</v>
      </c>
      <c r="R1174" s="661">
        <v>1</v>
      </c>
      <c r="S1174" s="677">
        <v>1</v>
      </c>
      <c r="T1174" s="742">
        <v>0.5</v>
      </c>
      <c r="U1174" s="700">
        <v>1</v>
      </c>
    </row>
    <row r="1175" spans="1:21" ht="14.4" customHeight="1" x14ac:dyDescent="0.3">
      <c r="A1175" s="660">
        <v>32</v>
      </c>
      <c r="B1175" s="661" t="s">
        <v>587</v>
      </c>
      <c r="C1175" s="661">
        <v>89301322</v>
      </c>
      <c r="D1175" s="740" t="s">
        <v>6847</v>
      </c>
      <c r="E1175" s="741" t="s">
        <v>4626</v>
      </c>
      <c r="F1175" s="661" t="s">
        <v>4612</v>
      </c>
      <c r="G1175" s="661" t="s">
        <v>4702</v>
      </c>
      <c r="H1175" s="661" t="s">
        <v>588</v>
      </c>
      <c r="I1175" s="661" t="s">
        <v>5541</v>
      </c>
      <c r="J1175" s="661" t="s">
        <v>4704</v>
      </c>
      <c r="K1175" s="661"/>
      <c r="L1175" s="662">
        <v>0</v>
      </c>
      <c r="M1175" s="662">
        <v>0</v>
      </c>
      <c r="N1175" s="661">
        <v>2</v>
      </c>
      <c r="O1175" s="742">
        <v>1</v>
      </c>
      <c r="P1175" s="662">
        <v>0</v>
      </c>
      <c r="Q1175" s="677"/>
      <c r="R1175" s="661">
        <v>2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32</v>
      </c>
      <c r="B1176" s="661" t="s">
        <v>587</v>
      </c>
      <c r="C1176" s="661">
        <v>89301322</v>
      </c>
      <c r="D1176" s="740" t="s">
        <v>6847</v>
      </c>
      <c r="E1176" s="741" t="s">
        <v>4626</v>
      </c>
      <c r="F1176" s="661" t="s">
        <v>4612</v>
      </c>
      <c r="G1176" s="661" t="s">
        <v>4702</v>
      </c>
      <c r="H1176" s="661" t="s">
        <v>588</v>
      </c>
      <c r="I1176" s="661" t="s">
        <v>5542</v>
      </c>
      <c r="J1176" s="661" t="s">
        <v>4704</v>
      </c>
      <c r="K1176" s="661"/>
      <c r="L1176" s="662">
        <v>0</v>
      </c>
      <c r="M1176" s="662">
        <v>0</v>
      </c>
      <c r="N1176" s="661">
        <v>1</v>
      </c>
      <c r="O1176" s="742">
        <v>0.5</v>
      </c>
      <c r="P1176" s="662">
        <v>0</v>
      </c>
      <c r="Q1176" s="677"/>
      <c r="R1176" s="661">
        <v>1</v>
      </c>
      <c r="S1176" s="677">
        <v>1</v>
      </c>
      <c r="T1176" s="742">
        <v>0.5</v>
      </c>
      <c r="U1176" s="700">
        <v>1</v>
      </c>
    </row>
    <row r="1177" spans="1:21" ht="14.4" customHeight="1" x14ac:dyDescent="0.3">
      <c r="A1177" s="660">
        <v>32</v>
      </c>
      <c r="B1177" s="661" t="s">
        <v>587</v>
      </c>
      <c r="C1177" s="661">
        <v>89301322</v>
      </c>
      <c r="D1177" s="740" t="s">
        <v>6847</v>
      </c>
      <c r="E1177" s="741" t="s">
        <v>4626</v>
      </c>
      <c r="F1177" s="661" t="s">
        <v>4612</v>
      </c>
      <c r="G1177" s="661" t="s">
        <v>4999</v>
      </c>
      <c r="H1177" s="661" t="s">
        <v>588</v>
      </c>
      <c r="I1177" s="661" t="s">
        <v>2895</v>
      </c>
      <c r="J1177" s="661" t="s">
        <v>2896</v>
      </c>
      <c r="K1177" s="661" t="s">
        <v>5000</v>
      </c>
      <c r="L1177" s="662">
        <v>50.27</v>
      </c>
      <c r="M1177" s="662">
        <v>150.81</v>
      </c>
      <c r="N1177" s="661">
        <v>3</v>
      </c>
      <c r="O1177" s="742">
        <v>1</v>
      </c>
      <c r="P1177" s="662">
        <v>150.81</v>
      </c>
      <c r="Q1177" s="677">
        <v>1</v>
      </c>
      <c r="R1177" s="661">
        <v>3</v>
      </c>
      <c r="S1177" s="677">
        <v>1</v>
      </c>
      <c r="T1177" s="742">
        <v>1</v>
      </c>
      <c r="U1177" s="700">
        <v>1</v>
      </c>
    </row>
    <row r="1178" spans="1:21" ht="14.4" customHeight="1" x14ac:dyDescent="0.3">
      <c r="A1178" s="660">
        <v>32</v>
      </c>
      <c r="B1178" s="661" t="s">
        <v>587</v>
      </c>
      <c r="C1178" s="661">
        <v>89301322</v>
      </c>
      <c r="D1178" s="740" t="s">
        <v>6847</v>
      </c>
      <c r="E1178" s="741" t="s">
        <v>4626</v>
      </c>
      <c r="F1178" s="661" t="s">
        <v>4612</v>
      </c>
      <c r="G1178" s="661" t="s">
        <v>5543</v>
      </c>
      <c r="H1178" s="661" t="s">
        <v>588</v>
      </c>
      <c r="I1178" s="661" t="s">
        <v>5544</v>
      </c>
      <c r="J1178" s="661" t="s">
        <v>5545</v>
      </c>
      <c r="K1178" s="661" t="s">
        <v>5546</v>
      </c>
      <c r="L1178" s="662">
        <v>397.49</v>
      </c>
      <c r="M1178" s="662">
        <v>397.49</v>
      </c>
      <c r="N1178" s="661">
        <v>1</v>
      </c>
      <c r="O1178" s="742">
        <v>1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32</v>
      </c>
      <c r="B1179" s="661" t="s">
        <v>587</v>
      </c>
      <c r="C1179" s="661">
        <v>89301322</v>
      </c>
      <c r="D1179" s="740" t="s">
        <v>6847</v>
      </c>
      <c r="E1179" s="741" t="s">
        <v>4626</v>
      </c>
      <c r="F1179" s="661" t="s">
        <v>4612</v>
      </c>
      <c r="G1179" s="661" t="s">
        <v>5318</v>
      </c>
      <c r="H1179" s="661" t="s">
        <v>588</v>
      </c>
      <c r="I1179" s="661" t="s">
        <v>2010</v>
      </c>
      <c r="J1179" s="661" t="s">
        <v>2011</v>
      </c>
      <c r="K1179" s="661" t="s">
        <v>5319</v>
      </c>
      <c r="L1179" s="662">
        <v>0</v>
      </c>
      <c r="M1179" s="662">
        <v>0</v>
      </c>
      <c r="N1179" s="661">
        <v>2</v>
      </c>
      <c r="O1179" s="742">
        <v>1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32</v>
      </c>
      <c r="B1180" s="661" t="s">
        <v>587</v>
      </c>
      <c r="C1180" s="661">
        <v>89301322</v>
      </c>
      <c r="D1180" s="740" t="s">
        <v>6847</v>
      </c>
      <c r="E1180" s="741" t="s">
        <v>4626</v>
      </c>
      <c r="F1180" s="661" t="s">
        <v>4612</v>
      </c>
      <c r="G1180" s="661" t="s">
        <v>4755</v>
      </c>
      <c r="H1180" s="661" t="s">
        <v>2441</v>
      </c>
      <c r="I1180" s="661" t="s">
        <v>5547</v>
      </c>
      <c r="J1180" s="661" t="s">
        <v>3074</v>
      </c>
      <c r="K1180" s="661" t="s">
        <v>5548</v>
      </c>
      <c r="L1180" s="662">
        <v>175.19</v>
      </c>
      <c r="M1180" s="662">
        <v>175.19</v>
      </c>
      <c r="N1180" s="661">
        <v>1</v>
      </c>
      <c r="O1180" s="742">
        <v>0.5</v>
      </c>
      <c r="P1180" s="662">
        <v>175.19</v>
      </c>
      <c r="Q1180" s="677">
        <v>1</v>
      </c>
      <c r="R1180" s="661">
        <v>1</v>
      </c>
      <c r="S1180" s="677">
        <v>1</v>
      </c>
      <c r="T1180" s="742">
        <v>0.5</v>
      </c>
      <c r="U1180" s="700">
        <v>1</v>
      </c>
    </row>
    <row r="1181" spans="1:21" ht="14.4" customHeight="1" x14ac:dyDescent="0.3">
      <c r="A1181" s="660">
        <v>32</v>
      </c>
      <c r="B1181" s="661" t="s">
        <v>587</v>
      </c>
      <c r="C1181" s="661">
        <v>89301322</v>
      </c>
      <c r="D1181" s="740" t="s">
        <v>6847</v>
      </c>
      <c r="E1181" s="741" t="s">
        <v>4626</v>
      </c>
      <c r="F1181" s="661" t="s">
        <v>4612</v>
      </c>
      <c r="G1181" s="661" t="s">
        <v>5549</v>
      </c>
      <c r="H1181" s="661" t="s">
        <v>588</v>
      </c>
      <c r="I1181" s="661" t="s">
        <v>5550</v>
      </c>
      <c r="J1181" s="661" t="s">
        <v>5551</v>
      </c>
      <c r="K1181" s="661" t="s">
        <v>5552</v>
      </c>
      <c r="L1181" s="662">
        <v>104.66</v>
      </c>
      <c r="M1181" s="662">
        <v>209.32</v>
      </c>
      <c r="N1181" s="661">
        <v>2</v>
      </c>
      <c r="O1181" s="742">
        <v>0.5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32</v>
      </c>
      <c r="B1182" s="661" t="s">
        <v>587</v>
      </c>
      <c r="C1182" s="661">
        <v>89301322</v>
      </c>
      <c r="D1182" s="740" t="s">
        <v>6847</v>
      </c>
      <c r="E1182" s="741" t="s">
        <v>4626</v>
      </c>
      <c r="F1182" s="661" t="s">
        <v>4612</v>
      </c>
      <c r="G1182" s="661" t="s">
        <v>4758</v>
      </c>
      <c r="H1182" s="661" t="s">
        <v>588</v>
      </c>
      <c r="I1182" s="661" t="s">
        <v>4884</v>
      </c>
      <c r="J1182" s="661" t="s">
        <v>4759</v>
      </c>
      <c r="K1182" s="661" t="s">
        <v>4760</v>
      </c>
      <c r="L1182" s="662">
        <v>0</v>
      </c>
      <c r="M1182" s="662">
        <v>0</v>
      </c>
      <c r="N1182" s="661">
        <v>3</v>
      </c>
      <c r="O1182" s="742">
        <v>1.5</v>
      </c>
      <c r="P1182" s="662">
        <v>0</v>
      </c>
      <c r="Q1182" s="677"/>
      <c r="R1182" s="661">
        <v>3</v>
      </c>
      <c r="S1182" s="677">
        <v>1</v>
      </c>
      <c r="T1182" s="742">
        <v>1.5</v>
      </c>
      <c r="U1182" s="700">
        <v>1</v>
      </c>
    </row>
    <row r="1183" spans="1:21" ht="14.4" customHeight="1" x14ac:dyDescent="0.3">
      <c r="A1183" s="660">
        <v>32</v>
      </c>
      <c r="B1183" s="661" t="s">
        <v>587</v>
      </c>
      <c r="C1183" s="661">
        <v>89301322</v>
      </c>
      <c r="D1183" s="740" t="s">
        <v>6847</v>
      </c>
      <c r="E1183" s="741" t="s">
        <v>4626</v>
      </c>
      <c r="F1183" s="661" t="s">
        <v>4612</v>
      </c>
      <c r="G1183" s="661" t="s">
        <v>4682</v>
      </c>
      <c r="H1183" s="661" t="s">
        <v>588</v>
      </c>
      <c r="I1183" s="661" t="s">
        <v>5444</v>
      </c>
      <c r="J1183" s="661" t="s">
        <v>1280</v>
      </c>
      <c r="K1183" s="661" t="s">
        <v>933</v>
      </c>
      <c r="L1183" s="662">
        <v>27.57</v>
      </c>
      <c r="M1183" s="662">
        <v>27.57</v>
      </c>
      <c r="N1183" s="661">
        <v>1</v>
      </c>
      <c r="O1183" s="742">
        <v>1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32</v>
      </c>
      <c r="B1184" s="661" t="s">
        <v>587</v>
      </c>
      <c r="C1184" s="661">
        <v>89301322</v>
      </c>
      <c r="D1184" s="740" t="s">
        <v>6847</v>
      </c>
      <c r="E1184" s="741" t="s">
        <v>4626</v>
      </c>
      <c r="F1184" s="661" t="s">
        <v>4612</v>
      </c>
      <c r="G1184" s="661" t="s">
        <v>4682</v>
      </c>
      <c r="H1184" s="661" t="s">
        <v>588</v>
      </c>
      <c r="I1184" s="661" t="s">
        <v>1279</v>
      </c>
      <c r="J1184" s="661" t="s">
        <v>1280</v>
      </c>
      <c r="K1184" s="661" t="s">
        <v>1281</v>
      </c>
      <c r="L1184" s="662">
        <v>61.29</v>
      </c>
      <c r="M1184" s="662">
        <v>122.58</v>
      </c>
      <c r="N1184" s="661">
        <v>2</v>
      </c>
      <c r="O1184" s="742">
        <v>1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32</v>
      </c>
      <c r="B1185" s="661" t="s">
        <v>587</v>
      </c>
      <c r="C1185" s="661">
        <v>89301322</v>
      </c>
      <c r="D1185" s="740" t="s">
        <v>6847</v>
      </c>
      <c r="E1185" s="741" t="s">
        <v>4626</v>
      </c>
      <c r="F1185" s="661" t="s">
        <v>4612</v>
      </c>
      <c r="G1185" s="661" t="s">
        <v>4682</v>
      </c>
      <c r="H1185" s="661" t="s">
        <v>588</v>
      </c>
      <c r="I1185" s="661" t="s">
        <v>4683</v>
      </c>
      <c r="J1185" s="661" t="s">
        <v>4684</v>
      </c>
      <c r="K1185" s="661" t="s">
        <v>4685</v>
      </c>
      <c r="L1185" s="662">
        <v>34.31</v>
      </c>
      <c r="M1185" s="662">
        <v>411.72</v>
      </c>
      <c r="N1185" s="661">
        <v>12</v>
      </c>
      <c r="O1185" s="742">
        <v>5</v>
      </c>
      <c r="P1185" s="662">
        <v>240.17000000000002</v>
      </c>
      <c r="Q1185" s="677">
        <v>0.58333333333333337</v>
      </c>
      <c r="R1185" s="661">
        <v>7</v>
      </c>
      <c r="S1185" s="677">
        <v>0.58333333333333337</v>
      </c>
      <c r="T1185" s="742">
        <v>2.5</v>
      </c>
      <c r="U1185" s="700">
        <v>0.5</v>
      </c>
    </row>
    <row r="1186" spans="1:21" ht="14.4" customHeight="1" x14ac:dyDescent="0.3">
      <c r="A1186" s="660">
        <v>32</v>
      </c>
      <c r="B1186" s="661" t="s">
        <v>587</v>
      </c>
      <c r="C1186" s="661">
        <v>89301322</v>
      </c>
      <c r="D1186" s="740" t="s">
        <v>6847</v>
      </c>
      <c r="E1186" s="741" t="s">
        <v>4626</v>
      </c>
      <c r="F1186" s="661" t="s">
        <v>4612</v>
      </c>
      <c r="G1186" s="661" t="s">
        <v>4686</v>
      </c>
      <c r="H1186" s="661" t="s">
        <v>588</v>
      </c>
      <c r="I1186" s="661" t="s">
        <v>2223</v>
      </c>
      <c r="J1186" s="661" t="s">
        <v>4688</v>
      </c>
      <c r="K1186" s="661" t="s">
        <v>4689</v>
      </c>
      <c r="L1186" s="662">
        <v>6196.71</v>
      </c>
      <c r="M1186" s="662">
        <v>6196.71</v>
      </c>
      <c r="N1186" s="661">
        <v>1</v>
      </c>
      <c r="O1186" s="742">
        <v>0.5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32</v>
      </c>
      <c r="B1187" s="661" t="s">
        <v>587</v>
      </c>
      <c r="C1187" s="661">
        <v>89301322</v>
      </c>
      <c r="D1187" s="740" t="s">
        <v>6847</v>
      </c>
      <c r="E1187" s="741" t="s">
        <v>4626</v>
      </c>
      <c r="F1187" s="661" t="s">
        <v>4612</v>
      </c>
      <c r="G1187" s="661" t="s">
        <v>4764</v>
      </c>
      <c r="H1187" s="661" t="s">
        <v>588</v>
      </c>
      <c r="I1187" s="661" t="s">
        <v>1043</v>
      </c>
      <c r="J1187" s="661" t="s">
        <v>4765</v>
      </c>
      <c r="K1187" s="661" t="s">
        <v>4766</v>
      </c>
      <c r="L1187" s="662">
        <v>91.14</v>
      </c>
      <c r="M1187" s="662">
        <v>2825.34</v>
      </c>
      <c r="N1187" s="661">
        <v>31</v>
      </c>
      <c r="O1187" s="742">
        <v>5.5</v>
      </c>
      <c r="P1187" s="662">
        <v>91.14</v>
      </c>
      <c r="Q1187" s="677">
        <v>3.2258064516129031E-2</v>
      </c>
      <c r="R1187" s="661">
        <v>1</v>
      </c>
      <c r="S1187" s="677">
        <v>3.2258064516129031E-2</v>
      </c>
      <c r="T1187" s="742">
        <v>0.5</v>
      </c>
      <c r="U1187" s="700">
        <v>9.0909090909090912E-2</v>
      </c>
    </row>
    <row r="1188" spans="1:21" ht="14.4" customHeight="1" x14ac:dyDescent="0.3">
      <c r="A1188" s="660">
        <v>32</v>
      </c>
      <c r="B1188" s="661" t="s">
        <v>587</v>
      </c>
      <c r="C1188" s="661">
        <v>89301322</v>
      </c>
      <c r="D1188" s="740" t="s">
        <v>6847</v>
      </c>
      <c r="E1188" s="741" t="s">
        <v>4626</v>
      </c>
      <c r="F1188" s="661" t="s">
        <v>4612</v>
      </c>
      <c r="G1188" s="661" t="s">
        <v>4885</v>
      </c>
      <c r="H1188" s="661" t="s">
        <v>588</v>
      </c>
      <c r="I1188" s="661" t="s">
        <v>1819</v>
      </c>
      <c r="J1188" s="661" t="s">
        <v>1820</v>
      </c>
      <c r="K1188" s="661" t="s">
        <v>4180</v>
      </c>
      <c r="L1188" s="662">
        <v>766.89</v>
      </c>
      <c r="M1188" s="662">
        <v>1533.78</v>
      </c>
      <c r="N1188" s="661">
        <v>2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32</v>
      </c>
      <c r="B1189" s="661" t="s">
        <v>587</v>
      </c>
      <c r="C1189" s="661">
        <v>89301322</v>
      </c>
      <c r="D1189" s="740" t="s">
        <v>6847</v>
      </c>
      <c r="E1189" s="741" t="s">
        <v>4626</v>
      </c>
      <c r="F1189" s="661" t="s">
        <v>4612</v>
      </c>
      <c r="G1189" s="661" t="s">
        <v>4886</v>
      </c>
      <c r="H1189" s="661" t="s">
        <v>588</v>
      </c>
      <c r="I1189" s="661" t="s">
        <v>1435</v>
      </c>
      <c r="J1189" s="661" t="s">
        <v>1436</v>
      </c>
      <c r="K1189" s="661" t="s">
        <v>1437</v>
      </c>
      <c r="L1189" s="662">
        <v>0</v>
      </c>
      <c r="M1189" s="662">
        <v>0</v>
      </c>
      <c r="N1189" s="661">
        <v>3</v>
      </c>
      <c r="O1189" s="742">
        <v>0.5</v>
      </c>
      <c r="P1189" s="662"/>
      <c r="Q1189" s="677"/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32</v>
      </c>
      <c r="B1190" s="661" t="s">
        <v>587</v>
      </c>
      <c r="C1190" s="661">
        <v>89301322</v>
      </c>
      <c r="D1190" s="740" t="s">
        <v>6847</v>
      </c>
      <c r="E1190" s="741" t="s">
        <v>4626</v>
      </c>
      <c r="F1190" s="661" t="s">
        <v>4612</v>
      </c>
      <c r="G1190" s="661" t="s">
        <v>4888</v>
      </c>
      <c r="H1190" s="661" t="s">
        <v>588</v>
      </c>
      <c r="I1190" s="661" t="s">
        <v>5553</v>
      </c>
      <c r="J1190" s="661" t="s">
        <v>4890</v>
      </c>
      <c r="K1190" s="661" t="s">
        <v>5554</v>
      </c>
      <c r="L1190" s="662">
        <v>0</v>
      </c>
      <c r="M1190" s="662">
        <v>0</v>
      </c>
      <c r="N1190" s="661">
        <v>1</v>
      </c>
      <c r="O1190" s="742">
        <v>1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32</v>
      </c>
      <c r="B1191" s="661" t="s">
        <v>587</v>
      </c>
      <c r="C1191" s="661">
        <v>89301322</v>
      </c>
      <c r="D1191" s="740" t="s">
        <v>6847</v>
      </c>
      <c r="E1191" s="741" t="s">
        <v>4626</v>
      </c>
      <c r="F1191" s="661" t="s">
        <v>4612</v>
      </c>
      <c r="G1191" s="661" t="s">
        <v>5107</v>
      </c>
      <c r="H1191" s="661" t="s">
        <v>2441</v>
      </c>
      <c r="I1191" s="661" t="s">
        <v>5108</v>
      </c>
      <c r="J1191" s="661" t="s">
        <v>2594</v>
      </c>
      <c r="K1191" s="661" t="s">
        <v>2595</v>
      </c>
      <c r="L1191" s="662">
        <v>107.81</v>
      </c>
      <c r="M1191" s="662">
        <v>107.81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32</v>
      </c>
      <c r="B1192" s="661" t="s">
        <v>587</v>
      </c>
      <c r="C1192" s="661">
        <v>89301322</v>
      </c>
      <c r="D1192" s="740" t="s">
        <v>6847</v>
      </c>
      <c r="E1192" s="741" t="s">
        <v>4626</v>
      </c>
      <c r="F1192" s="661" t="s">
        <v>4612</v>
      </c>
      <c r="G1192" s="661" t="s">
        <v>4690</v>
      </c>
      <c r="H1192" s="661" t="s">
        <v>588</v>
      </c>
      <c r="I1192" s="661" t="s">
        <v>1098</v>
      </c>
      <c r="J1192" s="661" t="s">
        <v>5450</v>
      </c>
      <c r="K1192" s="661" t="s">
        <v>5451</v>
      </c>
      <c r="L1192" s="662">
        <v>0</v>
      </c>
      <c r="M1192" s="662">
        <v>0</v>
      </c>
      <c r="N1192" s="661">
        <v>4</v>
      </c>
      <c r="O1192" s="742">
        <v>3.5</v>
      </c>
      <c r="P1192" s="662">
        <v>0</v>
      </c>
      <c r="Q1192" s="677"/>
      <c r="R1192" s="661">
        <v>2</v>
      </c>
      <c r="S1192" s="677">
        <v>0.5</v>
      </c>
      <c r="T1192" s="742">
        <v>1.5</v>
      </c>
      <c r="U1192" s="700">
        <v>0.42857142857142855</v>
      </c>
    </row>
    <row r="1193" spans="1:21" ht="14.4" customHeight="1" x14ac:dyDescent="0.3">
      <c r="A1193" s="660">
        <v>32</v>
      </c>
      <c r="B1193" s="661" t="s">
        <v>587</v>
      </c>
      <c r="C1193" s="661">
        <v>89301322</v>
      </c>
      <c r="D1193" s="740" t="s">
        <v>6847</v>
      </c>
      <c r="E1193" s="741" t="s">
        <v>4626</v>
      </c>
      <c r="F1193" s="661" t="s">
        <v>4612</v>
      </c>
      <c r="G1193" s="661" t="s">
        <v>5004</v>
      </c>
      <c r="H1193" s="661" t="s">
        <v>588</v>
      </c>
      <c r="I1193" s="661" t="s">
        <v>2125</v>
      </c>
      <c r="J1193" s="661" t="s">
        <v>2126</v>
      </c>
      <c r="K1193" s="661" t="s">
        <v>2127</v>
      </c>
      <c r="L1193" s="662">
        <v>1172.22</v>
      </c>
      <c r="M1193" s="662">
        <v>7033.32</v>
      </c>
      <c r="N1193" s="661">
        <v>6</v>
      </c>
      <c r="O1193" s="742">
        <v>1.5</v>
      </c>
      <c r="P1193" s="662">
        <v>2344.44</v>
      </c>
      <c r="Q1193" s="677">
        <v>0.33333333333333337</v>
      </c>
      <c r="R1193" s="661">
        <v>2</v>
      </c>
      <c r="S1193" s="677">
        <v>0.33333333333333331</v>
      </c>
      <c r="T1193" s="742">
        <v>0.5</v>
      </c>
      <c r="U1193" s="700">
        <v>0.33333333333333331</v>
      </c>
    </row>
    <row r="1194" spans="1:21" ht="14.4" customHeight="1" x14ac:dyDescent="0.3">
      <c r="A1194" s="660">
        <v>32</v>
      </c>
      <c r="B1194" s="661" t="s">
        <v>587</v>
      </c>
      <c r="C1194" s="661">
        <v>89301322</v>
      </c>
      <c r="D1194" s="740" t="s">
        <v>6847</v>
      </c>
      <c r="E1194" s="741" t="s">
        <v>4626</v>
      </c>
      <c r="F1194" s="661" t="s">
        <v>4612</v>
      </c>
      <c r="G1194" s="661" t="s">
        <v>5555</v>
      </c>
      <c r="H1194" s="661" t="s">
        <v>588</v>
      </c>
      <c r="I1194" s="661" t="s">
        <v>2045</v>
      </c>
      <c r="J1194" s="661" t="s">
        <v>2046</v>
      </c>
      <c r="K1194" s="661" t="s">
        <v>2047</v>
      </c>
      <c r="L1194" s="662">
        <v>130.99</v>
      </c>
      <c r="M1194" s="662">
        <v>523.96</v>
      </c>
      <c r="N1194" s="661">
        <v>4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32</v>
      </c>
      <c r="B1195" s="661" t="s">
        <v>587</v>
      </c>
      <c r="C1195" s="661">
        <v>89301322</v>
      </c>
      <c r="D1195" s="740" t="s">
        <v>6847</v>
      </c>
      <c r="E1195" s="741" t="s">
        <v>4626</v>
      </c>
      <c r="F1195" s="661" t="s">
        <v>4612</v>
      </c>
      <c r="G1195" s="661" t="s">
        <v>5060</v>
      </c>
      <c r="H1195" s="661" t="s">
        <v>588</v>
      </c>
      <c r="I1195" s="661" t="s">
        <v>5556</v>
      </c>
      <c r="J1195" s="661" t="s">
        <v>5065</v>
      </c>
      <c r="K1195" s="661" t="s">
        <v>5557</v>
      </c>
      <c r="L1195" s="662">
        <v>0</v>
      </c>
      <c r="M1195" s="662">
        <v>0</v>
      </c>
      <c r="N1195" s="661">
        <v>1</v>
      </c>
      <c r="O1195" s="742">
        <v>0.5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32</v>
      </c>
      <c r="B1196" s="661" t="s">
        <v>587</v>
      </c>
      <c r="C1196" s="661">
        <v>89301322</v>
      </c>
      <c r="D1196" s="740" t="s">
        <v>6847</v>
      </c>
      <c r="E1196" s="741" t="s">
        <v>4626</v>
      </c>
      <c r="F1196" s="661" t="s">
        <v>4612</v>
      </c>
      <c r="G1196" s="661" t="s">
        <v>5060</v>
      </c>
      <c r="H1196" s="661" t="s">
        <v>588</v>
      </c>
      <c r="I1196" s="661" t="s">
        <v>5558</v>
      </c>
      <c r="J1196" s="661" t="s">
        <v>5559</v>
      </c>
      <c r="K1196" s="661" t="s">
        <v>2791</v>
      </c>
      <c r="L1196" s="662">
        <v>115.18</v>
      </c>
      <c r="M1196" s="662">
        <v>115.18</v>
      </c>
      <c r="N1196" s="661">
        <v>1</v>
      </c>
      <c r="O1196" s="742">
        <v>0.5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32</v>
      </c>
      <c r="B1197" s="661" t="s">
        <v>587</v>
      </c>
      <c r="C1197" s="661">
        <v>89301322</v>
      </c>
      <c r="D1197" s="740" t="s">
        <v>6847</v>
      </c>
      <c r="E1197" s="741" t="s">
        <v>4626</v>
      </c>
      <c r="F1197" s="661" t="s">
        <v>4612</v>
      </c>
      <c r="G1197" s="661" t="s">
        <v>5060</v>
      </c>
      <c r="H1197" s="661" t="s">
        <v>588</v>
      </c>
      <c r="I1197" s="661" t="s">
        <v>5558</v>
      </c>
      <c r="J1197" s="661" t="s">
        <v>5559</v>
      </c>
      <c r="K1197" s="661" t="s">
        <v>2791</v>
      </c>
      <c r="L1197" s="662">
        <v>106.3</v>
      </c>
      <c r="M1197" s="662">
        <v>212.6</v>
      </c>
      <c r="N1197" s="661">
        <v>2</v>
      </c>
      <c r="O1197" s="742">
        <v>1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32</v>
      </c>
      <c r="B1198" s="661" t="s">
        <v>587</v>
      </c>
      <c r="C1198" s="661">
        <v>89301322</v>
      </c>
      <c r="D1198" s="740" t="s">
        <v>6847</v>
      </c>
      <c r="E1198" s="741" t="s">
        <v>4626</v>
      </c>
      <c r="F1198" s="661" t="s">
        <v>4612</v>
      </c>
      <c r="G1198" s="661" t="s">
        <v>5172</v>
      </c>
      <c r="H1198" s="661" t="s">
        <v>588</v>
      </c>
      <c r="I1198" s="661" t="s">
        <v>5560</v>
      </c>
      <c r="J1198" s="661" t="s">
        <v>5561</v>
      </c>
      <c r="K1198" s="661" t="s">
        <v>5075</v>
      </c>
      <c r="L1198" s="662">
        <v>298.88</v>
      </c>
      <c r="M1198" s="662">
        <v>896.64</v>
      </c>
      <c r="N1198" s="661">
        <v>3</v>
      </c>
      <c r="O1198" s="742">
        <v>2</v>
      </c>
      <c r="P1198" s="662">
        <v>896.64</v>
      </c>
      <c r="Q1198" s="677">
        <v>1</v>
      </c>
      <c r="R1198" s="661">
        <v>3</v>
      </c>
      <c r="S1198" s="677">
        <v>1</v>
      </c>
      <c r="T1198" s="742">
        <v>2</v>
      </c>
      <c r="U1198" s="700">
        <v>1</v>
      </c>
    </row>
    <row r="1199" spans="1:21" ht="14.4" customHeight="1" x14ac:dyDescent="0.3">
      <c r="A1199" s="660">
        <v>32</v>
      </c>
      <c r="B1199" s="661" t="s">
        <v>587</v>
      </c>
      <c r="C1199" s="661">
        <v>89301322</v>
      </c>
      <c r="D1199" s="740" t="s">
        <v>6847</v>
      </c>
      <c r="E1199" s="741" t="s">
        <v>4626</v>
      </c>
      <c r="F1199" s="661" t="s">
        <v>4612</v>
      </c>
      <c r="G1199" s="661" t="s">
        <v>5172</v>
      </c>
      <c r="H1199" s="661" t="s">
        <v>588</v>
      </c>
      <c r="I1199" s="661" t="s">
        <v>5562</v>
      </c>
      <c r="J1199" s="661" t="s">
        <v>5561</v>
      </c>
      <c r="K1199" s="661" t="s">
        <v>5075</v>
      </c>
      <c r="L1199" s="662">
        <v>298.88</v>
      </c>
      <c r="M1199" s="662">
        <v>298.88</v>
      </c>
      <c r="N1199" s="661">
        <v>1</v>
      </c>
      <c r="O1199" s="742">
        <v>0.5</v>
      </c>
      <c r="P1199" s="662">
        <v>298.88</v>
      </c>
      <c r="Q1199" s="677">
        <v>1</v>
      </c>
      <c r="R1199" s="661">
        <v>1</v>
      </c>
      <c r="S1199" s="677">
        <v>1</v>
      </c>
      <c r="T1199" s="742">
        <v>0.5</v>
      </c>
      <c r="U1199" s="700">
        <v>1</v>
      </c>
    </row>
    <row r="1200" spans="1:21" ht="14.4" customHeight="1" x14ac:dyDescent="0.3">
      <c r="A1200" s="660">
        <v>32</v>
      </c>
      <c r="B1200" s="661" t="s">
        <v>587</v>
      </c>
      <c r="C1200" s="661">
        <v>89301322</v>
      </c>
      <c r="D1200" s="740" t="s">
        <v>6847</v>
      </c>
      <c r="E1200" s="741" t="s">
        <v>4626</v>
      </c>
      <c r="F1200" s="661" t="s">
        <v>4612</v>
      </c>
      <c r="G1200" s="661" t="s">
        <v>4932</v>
      </c>
      <c r="H1200" s="661" t="s">
        <v>2441</v>
      </c>
      <c r="I1200" s="661" t="s">
        <v>2504</v>
      </c>
      <c r="J1200" s="661" t="s">
        <v>2505</v>
      </c>
      <c r="K1200" s="661" t="s">
        <v>630</v>
      </c>
      <c r="L1200" s="662">
        <v>38.85</v>
      </c>
      <c r="M1200" s="662">
        <v>77.7</v>
      </c>
      <c r="N1200" s="661">
        <v>2</v>
      </c>
      <c r="O1200" s="742">
        <v>1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32</v>
      </c>
      <c r="B1201" s="661" t="s">
        <v>587</v>
      </c>
      <c r="C1201" s="661">
        <v>89301322</v>
      </c>
      <c r="D1201" s="740" t="s">
        <v>6847</v>
      </c>
      <c r="E1201" s="741" t="s">
        <v>4626</v>
      </c>
      <c r="F1201" s="661" t="s">
        <v>4612</v>
      </c>
      <c r="G1201" s="661" t="s">
        <v>4823</v>
      </c>
      <c r="H1201" s="661" t="s">
        <v>588</v>
      </c>
      <c r="I1201" s="661" t="s">
        <v>5067</v>
      </c>
      <c r="J1201" s="661" t="s">
        <v>1288</v>
      </c>
      <c r="K1201" s="661" t="s">
        <v>1289</v>
      </c>
      <c r="L1201" s="662">
        <v>49.92</v>
      </c>
      <c r="M1201" s="662">
        <v>199.68</v>
      </c>
      <c r="N1201" s="661">
        <v>4</v>
      </c>
      <c r="O1201" s="742">
        <v>1.5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32</v>
      </c>
      <c r="B1202" s="661" t="s">
        <v>587</v>
      </c>
      <c r="C1202" s="661">
        <v>89301322</v>
      </c>
      <c r="D1202" s="740" t="s">
        <v>6847</v>
      </c>
      <c r="E1202" s="741" t="s">
        <v>4626</v>
      </c>
      <c r="F1202" s="661" t="s">
        <v>4612</v>
      </c>
      <c r="G1202" s="661" t="s">
        <v>4823</v>
      </c>
      <c r="H1202" s="661" t="s">
        <v>588</v>
      </c>
      <c r="I1202" s="661" t="s">
        <v>920</v>
      </c>
      <c r="J1202" s="661" t="s">
        <v>4892</v>
      </c>
      <c r="K1202" s="661" t="s">
        <v>1835</v>
      </c>
      <c r="L1202" s="662">
        <v>60.02</v>
      </c>
      <c r="M1202" s="662">
        <v>60.02</v>
      </c>
      <c r="N1202" s="661">
        <v>1</v>
      </c>
      <c r="O1202" s="742">
        <v>0.5</v>
      </c>
      <c r="P1202" s="662">
        <v>60.02</v>
      </c>
      <c r="Q1202" s="677">
        <v>1</v>
      </c>
      <c r="R1202" s="661">
        <v>1</v>
      </c>
      <c r="S1202" s="677">
        <v>1</v>
      </c>
      <c r="T1202" s="742">
        <v>0.5</v>
      </c>
      <c r="U1202" s="700">
        <v>1</v>
      </c>
    </row>
    <row r="1203" spans="1:21" ht="14.4" customHeight="1" x14ac:dyDescent="0.3">
      <c r="A1203" s="660">
        <v>32</v>
      </c>
      <c r="B1203" s="661" t="s">
        <v>587</v>
      </c>
      <c r="C1203" s="661">
        <v>89301322</v>
      </c>
      <c r="D1203" s="740" t="s">
        <v>6847</v>
      </c>
      <c r="E1203" s="741" t="s">
        <v>4626</v>
      </c>
      <c r="F1203" s="661" t="s">
        <v>4612</v>
      </c>
      <c r="G1203" s="661" t="s">
        <v>4693</v>
      </c>
      <c r="H1203" s="661" t="s">
        <v>2441</v>
      </c>
      <c r="I1203" s="661" t="s">
        <v>2688</v>
      </c>
      <c r="J1203" s="661" t="s">
        <v>2479</v>
      </c>
      <c r="K1203" s="661" t="s">
        <v>2689</v>
      </c>
      <c r="L1203" s="662">
        <v>468.96</v>
      </c>
      <c r="M1203" s="662">
        <v>468.96</v>
      </c>
      <c r="N1203" s="661">
        <v>1</v>
      </c>
      <c r="O1203" s="742">
        <v>1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32</v>
      </c>
      <c r="B1204" s="661" t="s">
        <v>587</v>
      </c>
      <c r="C1204" s="661">
        <v>89301322</v>
      </c>
      <c r="D1204" s="740" t="s">
        <v>6847</v>
      </c>
      <c r="E1204" s="741" t="s">
        <v>4626</v>
      </c>
      <c r="F1204" s="661" t="s">
        <v>4612</v>
      </c>
      <c r="G1204" s="661" t="s">
        <v>4693</v>
      </c>
      <c r="H1204" s="661" t="s">
        <v>2441</v>
      </c>
      <c r="I1204" s="661" t="s">
        <v>2691</v>
      </c>
      <c r="J1204" s="661" t="s">
        <v>2479</v>
      </c>
      <c r="K1204" s="661" t="s">
        <v>2692</v>
      </c>
      <c r="L1204" s="662">
        <v>625.29</v>
      </c>
      <c r="M1204" s="662">
        <v>4377.03</v>
      </c>
      <c r="N1204" s="661">
        <v>7</v>
      </c>
      <c r="O1204" s="742">
        <v>4.5</v>
      </c>
      <c r="P1204" s="662">
        <v>4377.03</v>
      </c>
      <c r="Q1204" s="677">
        <v>1</v>
      </c>
      <c r="R1204" s="661">
        <v>7</v>
      </c>
      <c r="S1204" s="677">
        <v>1</v>
      </c>
      <c r="T1204" s="742">
        <v>4.5</v>
      </c>
      <c r="U1204" s="700">
        <v>1</v>
      </c>
    </row>
    <row r="1205" spans="1:21" ht="14.4" customHeight="1" x14ac:dyDescent="0.3">
      <c r="A1205" s="660">
        <v>32</v>
      </c>
      <c r="B1205" s="661" t="s">
        <v>587</v>
      </c>
      <c r="C1205" s="661">
        <v>89301322</v>
      </c>
      <c r="D1205" s="740" t="s">
        <v>6847</v>
      </c>
      <c r="E1205" s="741" t="s">
        <v>4626</v>
      </c>
      <c r="F1205" s="661" t="s">
        <v>4612</v>
      </c>
      <c r="G1205" s="661" t="s">
        <v>4693</v>
      </c>
      <c r="H1205" s="661" t="s">
        <v>2441</v>
      </c>
      <c r="I1205" s="661" t="s">
        <v>2478</v>
      </c>
      <c r="J1205" s="661" t="s">
        <v>2479</v>
      </c>
      <c r="K1205" s="661" t="s">
        <v>2480</v>
      </c>
      <c r="L1205" s="662">
        <v>937.93</v>
      </c>
      <c r="M1205" s="662">
        <v>937.93</v>
      </c>
      <c r="N1205" s="661">
        <v>1</v>
      </c>
      <c r="O1205" s="742">
        <v>1</v>
      </c>
      <c r="P1205" s="662">
        <v>937.93</v>
      </c>
      <c r="Q1205" s="677">
        <v>1</v>
      </c>
      <c r="R1205" s="661">
        <v>1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32</v>
      </c>
      <c r="B1206" s="661" t="s">
        <v>587</v>
      </c>
      <c r="C1206" s="661">
        <v>89301322</v>
      </c>
      <c r="D1206" s="740" t="s">
        <v>6847</v>
      </c>
      <c r="E1206" s="741" t="s">
        <v>4626</v>
      </c>
      <c r="F1206" s="661" t="s">
        <v>4612</v>
      </c>
      <c r="G1206" s="661" t="s">
        <v>4693</v>
      </c>
      <c r="H1206" s="661" t="s">
        <v>2441</v>
      </c>
      <c r="I1206" s="661" t="s">
        <v>2482</v>
      </c>
      <c r="J1206" s="661" t="s">
        <v>2479</v>
      </c>
      <c r="K1206" s="661" t="s">
        <v>2483</v>
      </c>
      <c r="L1206" s="662">
        <v>1166.47</v>
      </c>
      <c r="M1206" s="662">
        <v>1166.47</v>
      </c>
      <c r="N1206" s="661">
        <v>1</v>
      </c>
      <c r="O1206" s="742">
        <v>0.5</v>
      </c>
      <c r="P1206" s="662">
        <v>1166.47</v>
      </c>
      <c r="Q1206" s="677">
        <v>1</v>
      </c>
      <c r="R1206" s="661">
        <v>1</v>
      </c>
      <c r="S1206" s="677">
        <v>1</v>
      </c>
      <c r="T1206" s="742">
        <v>0.5</v>
      </c>
      <c r="U1206" s="700">
        <v>1</v>
      </c>
    </row>
    <row r="1207" spans="1:21" ht="14.4" customHeight="1" x14ac:dyDescent="0.3">
      <c r="A1207" s="660">
        <v>32</v>
      </c>
      <c r="B1207" s="661" t="s">
        <v>587</v>
      </c>
      <c r="C1207" s="661">
        <v>89301322</v>
      </c>
      <c r="D1207" s="740" t="s">
        <v>6847</v>
      </c>
      <c r="E1207" s="741" t="s">
        <v>4626</v>
      </c>
      <c r="F1207" s="661" t="s">
        <v>4612</v>
      </c>
      <c r="G1207" s="661" t="s">
        <v>4693</v>
      </c>
      <c r="H1207" s="661" t="s">
        <v>2441</v>
      </c>
      <c r="I1207" s="661" t="s">
        <v>2485</v>
      </c>
      <c r="J1207" s="661" t="s">
        <v>2479</v>
      </c>
      <c r="K1207" s="661" t="s">
        <v>2486</v>
      </c>
      <c r="L1207" s="662">
        <v>1458.07</v>
      </c>
      <c r="M1207" s="662">
        <v>1458.07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32</v>
      </c>
      <c r="B1208" s="661" t="s">
        <v>587</v>
      </c>
      <c r="C1208" s="661">
        <v>89301322</v>
      </c>
      <c r="D1208" s="740" t="s">
        <v>6847</v>
      </c>
      <c r="E1208" s="741" t="s">
        <v>4626</v>
      </c>
      <c r="F1208" s="661" t="s">
        <v>4612</v>
      </c>
      <c r="G1208" s="661" t="s">
        <v>4693</v>
      </c>
      <c r="H1208" s="661" t="s">
        <v>2441</v>
      </c>
      <c r="I1208" s="661" t="s">
        <v>4156</v>
      </c>
      <c r="J1208" s="661" t="s">
        <v>2562</v>
      </c>
      <c r="K1208" s="661" t="s">
        <v>2480</v>
      </c>
      <c r="L1208" s="662">
        <v>1749.69</v>
      </c>
      <c r="M1208" s="662">
        <v>6998.76</v>
      </c>
      <c r="N1208" s="661">
        <v>4</v>
      </c>
      <c r="O1208" s="742">
        <v>1</v>
      </c>
      <c r="P1208" s="662">
        <v>6998.76</v>
      </c>
      <c r="Q1208" s="677">
        <v>1</v>
      </c>
      <c r="R1208" s="661">
        <v>4</v>
      </c>
      <c r="S1208" s="677">
        <v>1</v>
      </c>
      <c r="T1208" s="742">
        <v>1</v>
      </c>
      <c r="U1208" s="700">
        <v>1</v>
      </c>
    </row>
    <row r="1209" spans="1:21" ht="14.4" customHeight="1" x14ac:dyDescent="0.3">
      <c r="A1209" s="660">
        <v>32</v>
      </c>
      <c r="B1209" s="661" t="s">
        <v>587</v>
      </c>
      <c r="C1209" s="661">
        <v>89301322</v>
      </c>
      <c r="D1209" s="740" t="s">
        <v>6847</v>
      </c>
      <c r="E1209" s="741" t="s">
        <v>4626</v>
      </c>
      <c r="F1209" s="661" t="s">
        <v>4612</v>
      </c>
      <c r="G1209" s="661" t="s">
        <v>4693</v>
      </c>
      <c r="H1209" s="661" t="s">
        <v>2441</v>
      </c>
      <c r="I1209" s="661" t="s">
        <v>2561</v>
      </c>
      <c r="J1209" s="661" t="s">
        <v>2562</v>
      </c>
      <c r="K1209" s="661" t="s">
        <v>2483</v>
      </c>
      <c r="L1209" s="662">
        <v>2332.92</v>
      </c>
      <c r="M1209" s="662">
        <v>6998.76</v>
      </c>
      <c r="N1209" s="661">
        <v>3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32</v>
      </c>
      <c r="B1210" s="661" t="s">
        <v>587</v>
      </c>
      <c r="C1210" s="661">
        <v>89301322</v>
      </c>
      <c r="D1210" s="740" t="s">
        <v>6847</v>
      </c>
      <c r="E1210" s="741" t="s">
        <v>4626</v>
      </c>
      <c r="F1210" s="661" t="s">
        <v>4612</v>
      </c>
      <c r="G1210" s="661" t="s">
        <v>4693</v>
      </c>
      <c r="H1210" s="661" t="s">
        <v>2441</v>
      </c>
      <c r="I1210" s="661" t="s">
        <v>4159</v>
      </c>
      <c r="J1210" s="661" t="s">
        <v>2562</v>
      </c>
      <c r="K1210" s="661" t="s">
        <v>2486</v>
      </c>
      <c r="L1210" s="662">
        <v>2916.16</v>
      </c>
      <c r="M1210" s="662">
        <v>2916.16</v>
      </c>
      <c r="N1210" s="661">
        <v>1</v>
      </c>
      <c r="O1210" s="742">
        <v>1</v>
      </c>
      <c r="P1210" s="662">
        <v>2916.16</v>
      </c>
      <c r="Q1210" s="677">
        <v>1</v>
      </c>
      <c r="R1210" s="661">
        <v>1</v>
      </c>
      <c r="S1210" s="677">
        <v>1</v>
      </c>
      <c r="T1210" s="742">
        <v>1</v>
      </c>
      <c r="U1210" s="700">
        <v>1</v>
      </c>
    </row>
    <row r="1211" spans="1:21" ht="14.4" customHeight="1" x14ac:dyDescent="0.3">
      <c r="A1211" s="660">
        <v>32</v>
      </c>
      <c r="B1211" s="661" t="s">
        <v>587</v>
      </c>
      <c r="C1211" s="661">
        <v>89301322</v>
      </c>
      <c r="D1211" s="740" t="s">
        <v>6847</v>
      </c>
      <c r="E1211" s="741" t="s">
        <v>4626</v>
      </c>
      <c r="F1211" s="661" t="s">
        <v>4612</v>
      </c>
      <c r="G1211" s="661" t="s">
        <v>4694</v>
      </c>
      <c r="H1211" s="661" t="s">
        <v>2441</v>
      </c>
      <c r="I1211" s="661" t="s">
        <v>3057</v>
      </c>
      <c r="J1211" s="661" t="s">
        <v>3058</v>
      </c>
      <c r="K1211" s="661" t="s">
        <v>4465</v>
      </c>
      <c r="L1211" s="662">
        <v>69.86</v>
      </c>
      <c r="M1211" s="662">
        <v>628.74</v>
      </c>
      <c r="N1211" s="661">
        <v>9</v>
      </c>
      <c r="O1211" s="742">
        <v>5.5</v>
      </c>
      <c r="P1211" s="662">
        <v>279.44</v>
      </c>
      <c r="Q1211" s="677">
        <v>0.44444444444444442</v>
      </c>
      <c r="R1211" s="661">
        <v>4</v>
      </c>
      <c r="S1211" s="677">
        <v>0.44444444444444442</v>
      </c>
      <c r="T1211" s="742">
        <v>3</v>
      </c>
      <c r="U1211" s="700">
        <v>0.54545454545454541</v>
      </c>
    </row>
    <row r="1212" spans="1:21" ht="14.4" customHeight="1" x14ac:dyDescent="0.3">
      <c r="A1212" s="660">
        <v>32</v>
      </c>
      <c r="B1212" s="661" t="s">
        <v>587</v>
      </c>
      <c r="C1212" s="661">
        <v>89301322</v>
      </c>
      <c r="D1212" s="740" t="s">
        <v>6847</v>
      </c>
      <c r="E1212" s="741" t="s">
        <v>4626</v>
      </c>
      <c r="F1212" s="661" t="s">
        <v>4612</v>
      </c>
      <c r="G1212" s="661" t="s">
        <v>4697</v>
      </c>
      <c r="H1212" s="661" t="s">
        <v>588</v>
      </c>
      <c r="I1212" s="661" t="s">
        <v>5563</v>
      </c>
      <c r="J1212" s="661" t="s">
        <v>3434</v>
      </c>
      <c r="K1212" s="661" t="s">
        <v>5564</v>
      </c>
      <c r="L1212" s="662">
        <v>0</v>
      </c>
      <c r="M1212" s="662">
        <v>0</v>
      </c>
      <c r="N1212" s="661">
        <v>1</v>
      </c>
      <c r="O1212" s="742">
        <v>0.5</v>
      </c>
      <c r="P1212" s="662"/>
      <c r="Q1212" s="677"/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32</v>
      </c>
      <c r="B1213" s="661" t="s">
        <v>587</v>
      </c>
      <c r="C1213" s="661">
        <v>89301322</v>
      </c>
      <c r="D1213" s="740" t="s">
        <v>6847</v>
      </c>
      <c r="E1213" s="741" t="s">
        <v>4626</v>
      </c>
      <c r="F1213" s="661" t="s">
        <v>4612</v>
      </c>
      <c r="G1213" s="661" t="s">
        <v>4697</v>
      </c>
      <c r="H1213" s="661" t="s">
        <v>588</v>
      </c>
      <c r="I1213" s="661" t="s">
        <v>4893</v>
      </c>
      <c r="J1213" s="661" t="s">
        <v>4707</v>
      </c>
      <c r="K1213" s="661" t="s">
        <v>868</v>
      </c>
      <c r="L1213" s="662">
        <v>97.97</v>
      </c>
      <c r="M1213" s="662">
        <v>587.81999999999994</v>
      </c>
      <c r="N1213" s="661">
        <v>6</v>
      </c>
      <c r="O1213" s="742">
        <v>3.5</v>
      </c>
      <c r="P1213" s="662">
        <v>489.84999999999997</v>
      </c>
      <c r="Q1213" s="677">
        <v>0.83333333333333337</v>
      </c>
      <c r="R1213" s="661">
        <v>5</v>
      </c>
      <c r="S1213" s="677">
        <v>0.83333333333333337</v>
      </c>
      <c r="T1213" s="742">
        <v>3</v>
      </c>
      <c r="U1213" s="700">
        <v>0.8571428571428571</v>
      </c>
    </row>
    <row r="1214" spans="1:21" ht="14.4" customHeight="1" x14ac:dyDescent="0.3">
      <c r="A1214" s="660">
        <v>32</v>
      </c>
      <c r="B1214" s="661" t="s">
        <v>587</v>
      </c>
      <c r="C1214" s="661">
        <v>89301322</v>
      </c>
      <c r="D1214" s="740" t="s">
        <v>6847</v>
      </c>
      <c r="E1214" s="741" t="s">
        <v>4626</v>
      </c>
      <c r="F1214" s="661" t="s">
        <v>4612</v>
      </c>
      <c r="G1214" s="661" t="s">
        <v>4697</v>
      </c>
      <c r="H1214" s="661" t="s">
        <v>588</v>
      </c>
      <c r="I1214" s="661" t="s">
        <v>4706</v>
      </c>
      <c r="J1214" s="661" t="s">
        <v>4707</v>
      </c>
      <c r="K1214" s="661" t="s">
        <v>871</v>
      </c>
      <c r="L1214" s="662">
        <v>314.89999999999998</v>
      </c>
      <c r="M1214" s="662">
        <v>2204.2999999999997</v>
      </c>
      <c r="N1214" s="661">
        <v>7</v>
      </c>
      <c r="O1214" s="742">
        <v>4</v>
      </c>
      <c r="P1214" s="662">
        <v>944.69999999999993</v>
      </c>
      <c r="Q1214" s="677">
        <v>0.4285714285714286</v>
      </c>
      <c r="R1214" s="661">
        <v>3</v>
      </c>
      <c r="S1214" s="677">
        <v>0.42857142857142855</v>
      </c>
      <c r="T1214" s="742">
        <v>1.5</v>
      </c>
      <c r="U1214" s="700">
        <v>0.375</v>
      </c>
    </row>
    <row r="1215" spans="1:21" ht="14.4" customHeight="1" x14ac:dyDescent="0.3">
      <c r="A1215" s="660">
        <v>32</v>
      </c>
      <c r="B1215" s="661" t="s">
        <v>587</v>
      </c>
      <c r="C1215" s="661">
        <v>89301322</v>
      </c>
      <c r="D1215" s="740" t="s">
        <v>6847</v>
      </c>
      <c r="E1215" s="741" t="s">
        <v>4626</v>
      </c>
      <c r="F1215" s="661" t="s">
        <v>4612</v>
      </c>
      <c r="G1215" s="661" t="s">
        <v>4697</v>
      </c>
      <c r="H1215" s="661" t="s">
        <v>588</v>
      </c>
      <c r="I1215" s="661" t="s">
        <v>866</v>
      </c>
      <c r="J1215" s="661" t="s">
        <v>867</v>
      </c>
      <c r="K1215" s="661" t="s">
        <v>4777</v>
      </c>
      <c r="L1215" s="662">
        <v>97.97</v>
      </c>
      <c r="M1215" s="662">
        <v>195.94</v>
      </c>
      <c r="N1215" s="661">
        <v>2</v>
      </c>
      <c r="O1215" s="742">
        <v>1.5</v>
      </c>
      <c r="P1215" s="662">
        <v>97.97</v>
      </c>
      <c r="Q1215" s="677">
        <v>0.5</v>
      </c>
      <c r="R1215" s="661">
        <v>1</v>
      </c>
      <c r="S1215" s="677">
        <v>0.5</v>
      </c>
      <c r="T1215" s="742">
        <v>0.5</v>
      </c>
      <c r="U1215" s="700">
        <v>0.33333333333333331</v>
      </c>
    </row>
    <row r="1216" spans="1:21" ht="14.4" customHeight="1" x14ac:dyDescent="0.3">
      <c r="A1216" s="660">
        <v>32</v>
      </c>
      <c r="B1216" s="661" t="s">
        <v>587</v>
      </c>
      <c r="C1216" s="661">
        <v>89301322</v>
      </c>
      <c r="D1216" s="740" t="s">
        <v>6847</v>
      </c>
      <c r="E1216" s="741" t="s">
        <v>4626</v>
      </c>
      <c r="F1216" s="661" t="s">
        <v>4612</v>
      </c>
      <c r="G1216" s="661" t="s">
        <v>4778</v>
      </c>
      <c r="H1216" s="661" t="s">
        <v>2441</v>
      </c>
      <c r="I1216" s="661" t="s">
        <v>2701</v>
      </c>
      <c r="J1216" s="661" t="s">
        <v>2702</v>
      </c>
      <c r="K1216" s="661" t="s">
        <v>2703</v>
      </c>
      <c r="L1216" s="662">
        <v>497.4</v>
      </c>
      <c r="M1216" s="662">
        <v>3481.8</v>
      </c>
      <c r="N1216" s="661">
        <v>7</v>
      </c>
      <c r="O1216" s="742">
        <v>5</v>
      </c>
      <c r="P1216" s="662">
        <v>2487</v>
      </c>
      <c r="Q1216" s="677">
        <v>0.7142857142857143</v>
      </c>
      <c r="R1216" s="661">
        <v>5</v>
      </c>
      <c r="S1216" s="677">
        <v>0.7142857142857143</v>
      </c>
      <c r="T1216" s="742">
        <v>3.5</v>
      </c>
      <c r="U1216" s="700">
        <v>0.7</v>
      </c>
    </row>
    <row r="1217" spans="1:21" ht="14.4" customHeight="1" x14ac:dyDescent="0.3">
      <c r="A1217" s="660">
        <v>32</v>
      </c>
      <c r="B1217" s="661" t="s">
        <v>587</v>
      </c>
      <c r="C1217" s="661">
        <v>89301322</v>
      </c>
      <c r="D1217" s="740" t="s">
        <v>6847</v>
      </c>
      <c r="E1217" s="741" t="s">
        <v>4626</v>
      </c>
      <c r="F1217" s="661" t="s">
        <v>4612</v>
      </c>
      <c r="G1217" s="661" t="s">
        <v>4778</v>
      </c>
      <c r="H1217" s="661" t="s">
        <v>2441</v>
      </c>
      <c r="I1217" s="661" t="s">
        <v>3908</v>
      </c>
      <c r="J1217" s="661" t="s">
        <v>3909</v>
      </c>
      <c r="K1217" s="661" t="s">
        <v>4568</v>
      </c>
      <c r="L1217" s="662">
        <v>1359.61</v>
      </c>
      <c r="M1217" s="662">
        <v>4078.83</v>
      </c>
      <c r="N1217" s="661">
        <v>3</v>
      </c>
      <c r="O1217" s="742">
        <v>1.5</v>
      </c>
      <c r="P1217" s="662">
        <v>4078.83</v>
      </c>
      <c r="Q1217" s="677">
        <v>1</v>
      </c>
      <c r="R1217" s="661">
        <v>3</v>
      </c>
      <c r="S1217" s="677">
        <v>1</v>
      </c>
      <c r="T1217" s="742">
        <v>1.5</v>
      </c>
      <c r="U1217" s="700">
        <v>1</v>
      </c>
    </row>
    <row r="1218" spans="1:21" ht="14.4" customHeight="1" x14ac:dyDescent="0.3">
      <c r="A1218" s="660">
        <v>32</v>
      </c>
      <c r="B1218" s="661" t="s">
        <v>587</v>
      </c>
      <c r="C1218" s="661">
        <v>89301322</v>
      </c>
      <c r="D1218" s="740" t="s">
        <v>6847</v>
      </c>
      <c r="E1218" s="741" t="s">
        <v>4626</v>
      </c>
      <c r="F1218" s="661" t="s">
        <v>4612</v>
      </c>
      <c r="G1218" s="661" t="s">
        <v>4782</v>
      </c>
      <c r="H1218" s="661" t="s">
        <v>588</v>
      </c>
      <c r="I1218" s="661" t="s">
        <v>1303</v>
      </c>
      <c r="J1218" s="661" t="s">
        <v>1292</v>
      </c>
      <c r="K1218" s="661" t="s">
        <v>1304</v>
      </c>
      <c r="L1218" s="662">
        <v>0</v>
      </c>
      <c r="M1218" s="662">
        <v>0</v>
      </c>
      <c r="N1218" s="661">
        <v>2</v>
      </c>
      <c r="O1218" s="742">
        <v>1</v>
      </c>
      <c r="P1218" s="662"/>
      <c r="Q1218" s="677"/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32</v>
      </c>
      <c r="B1219" s="661" t="s">
        <v>587</v>
      </c>
      <c r="C1219" s="661">
        <v>89301322</v>
      </c>
      <c r="D1219" s="740" t="s">
        <v>6847</v>
      </c>
      <c r="E1219" s="741" t="s">
        <v>4626</v>
      </c>
      <c r="F1219" s="661" t="s">
        <v>4612</v>
      </c>
      <c r="G1219" s="661" t="s">
        <v>4939</v>
      </c>
      <c r="H1219" s="661" t="s">
        <v>588</v>
      </c>
      <c r="I1219" s="661" t="s">
        <v>1223</v>
      </c>
      <c r="J1219" s="661" t="s">
        <v>1224</v>
      </c>
      <c r="K1219" s="661" t="s">
        <v>1225</v>
      </c>
      <c r="L1219" s="662">
        <v>67.42</v>
      </c>
      <c r="M1219" s="662">
        <v>67.42</v>
      </c>
      <c r="N1219" s="661">
        <v>1</v>
      </c>
      <c r="O1219" s="742">
        <v>0.5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32</v>
      </c>
      <c r="B1220" s="661" t="s">
        <v>587</v>
      </c>
      <c r="C1220" s="661">
        <v>89301322</v>
      </c>
      <c r="D1220" s="740" t="s">
        <v>6847</v>
      </c>
      <c r="E1220" s="741" t="s">
        <v>4626</v>
      </c>
      <c r="F1220" s="661" t="s">
        <v>4612</v>
      </c>
      <c r="G1220" s="661" t="s">
        <v>4939</v>
      </c>
      <c r="H1220" s="661" t="s">
        <v>588</v>
      </c>
      <c r="I1220" s="661" t="s">
        <v>1223</v>
      </c>
      <c r="J1220" s="661" t="s">
        <v>1224</v>
      </c>
      <c r="K1220" s="661" t="s">
        <v>1225</v>
      </c>
      <c r="L1220" s="662">
        <v>50.47</v>
      </c>
      <c r="M1220" s="662">
        <v>50.47</v>
      </c>
      <c r="N1220" s="661">
        <v>1</v>
      </c>
      <c r="O1220" s="742">
        <v>0.5</v>
      </c>
      <c r="P1220" s="662">
        <v>50.47</v>
      </c>
      <c r="Q1220" s="677">
        <v>1</v>
      </c>
      <c r="R1220" s="661">
        <v>1</v>
      </c>
      <c r="S1220" s="677">
        <v>1</v>
      </c>
      <c r="T1220" s="742">
        <v>0.5</v>
      </c>
      <c r="U1220" s="700">
        <v>1</v>
      </c>
    </row>
    <row r="1221" spans="1:21" ht="14.4" customHeight="1" x14ac:dyDescent="0.3">
      <c r="A1221" s="660">
        <v>32</v>
      </c>
      <c r="B1221" s="661" t="s">
        <v>587</v>
      </c>
      <c r="C1221" s="661">
        <v>89301322</v>
      </c>
      <c r="D1221" s="740" t="s">
        <v>6847</v>
      </c>
      <c r="E1221" s="741" t="s">
        <v>4626</v>
      </c>
      <c r="F1221" s="661" t="s">
        <v>4612</v>
      </c>
      <c r="G1221" s="661" t="s">
        <v>4939</v>
      </c>
      <c r="H1221" s="661" t="s">
        <v>588</v>
      </c>
      <c r="I1221" s="661" t="s">
        <v>1241</v>
      </c>
      <c r="J1221" s="661" t="s">
        <v>1224</v>
      </c>
      <c r="K1221" s="661" t="s">
        <v>1242</v>
      </c>
      <c r="L1221" s="662">
        <v>202.25</v>
      </c>
      <c r="M1221" s="662">
        <v>202.25</v>
      </c>
      <c r="N1221" s="661">
        <v>1</v>
      </c>
      <c r="O1221" s="742">
        <v>0.5</v>
      </c>
      <c r="P1221" s="662">
        <v>202.25</v>
      </c>
      <c r="Q1221" s="677">
        <v>1</v>
      </c>
      <c r="R1221" s="661">
        <v>1</v>
      </c>
      <c r="S1221" s="677">
        <v>1</v>
      </c>
      <c r="T1221" s="742">
        <v>0.5</v>
      </c>
      <c r="U1221" s="700">
        <v>1</v>
      </c>
    </row>
    <row r="1222" spans="1:21" ht="14.4" customHeight="1" x14ac:dyDescent="0.3">
      <c r="A1222" s="660">
        <v>32</v>
      </c>
      <c r="B1222" s="661" t="s">
        <v>587</v>
      </c>
      <c r="C1222" s="661">
        <v>89301322</v>
      </c>
      <c r="D1222" s="740" t="s">
        <v>6847</v>
      </c>
      <c r="E1222" s="741" t="s">
        <v>4626</v>
      </c>
      <c r="F1222" s="661" t="s">
        <v>4612</v>
      </c>
      <c r="G1222" s="661" t="s">
        <v>5009</v>
      </c>
      <c r="H1222" s="661" t="s">
        <v>588</v>
      </c>
      <c r="I1222" s="661" t="s">
        <v>5565</v>
      </c>
      <c r="J1222" s="661" t="s">
        <v>5566</v>
      </c>
      <c r="K1222" s="661" t="s">
        <v>1146</v>
      </c>
      <c r="L1222" s="662">
        <v>180.7</v>
      </c>
      <c r="M1222" s="662">
        <v>361.4</v>
      </c>
      <c r="N1222" s="661">
        <v>2</v>
      </c>
      <c r="O1222" s="742">
        <v>1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32</v>
      </c>
      <c r="B1223" s="661" t="s">
        <v>587</v>
      </c>
      <c r="C1223" s="661">
        <v>89301322</v>
      </c>
      <c r="D1223" s="740" t="s">
        <v>6847</v>
      </c>
      <c r="E1223" s="741" t="s">
        <v>4626</v>
      </c>
      <c r="F1223" s="661" t="s">
        <v>4612</v>
      </c>
      <c r="G1223" s="661" t="s">
        <v>4980</v>
      </c>
      <c r="H1223" s="661" t="s">
        <v>2441</v>
      </c>
      <c r="I1223" s="661" t="s">
        <v>2881</v>
      </c>
      <c r="J1223" s="661" t="s">
        <v>2882</v>
      </c>
      <c r="K1223" s="661" t="s">
        <v>2842</v>
      </c>
      <c r="L1223" s="662">
        <v>82.04</v>
      </c>
      <c r="M1223" s="662">
        <v>574.28000000000009</v>
      </c>
      <c r="N1223" s="661">
        <v>7</v>
      </c>
      <c r="O1223" s="742">
        <v>1</v>
      </c>
      <c r="P1223" s="662">
        <v>574.28000000000009</v>
      </c>
      <c r="Q1223" s="677">
        <v>1</v>
      </c>
      <c r="R1223" s="661">
        <v>7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32</v>
      </c>
      <c r="B1224" s="661" t="s">
        <v>587</v>
      </c>
      <c r="C1224" s="661">
        <v>89301322</v>
      </c>
      <c r="D1224" s="740" t="s">
        <v>6847</v>
      </c>
      <c r="E1224" s="741" t="s">
        <v>4626</v>
      </c>
      <c r="F1224" s="661" t="s">
        <v>4612</v>
      </c>
      <c r="G1224" s="661" t="s">
        <v>4708</v>
      </c>
      <c r="H1224" s="661" t="s">
        <v>588</v>
      </c>
      <c r="I1224" s="661" t="s">
        <v>684</v>
      </c>
      <c r="J1224" s="661" t="s">
        <v>5199</v>
      </c>
      <c r="K1224" s="661" t="s">
        <v>2387</v>
      </c>
      <c r="L1224" s="662">
        <v>22.88</v>
      </c>
      <c r="M1224" s="662">
        <v>160.16</v>
      </c>
      <c r="N1224" s="661">
        <v>7</v>
      </c>
      <c r="O1224" s="742">
        <v>2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32</v>
      </c>
      <c r="B1225" s="661" t="s">
        <v>587</v>
      </c>
      <c r="C1225" s="661">
        <v>89301322</v>
      </c>
      <c r="D1225" s="740" t="s">
        <v>6847</v>
      </c>
      <c r="E1225" s="741" t="s">
        <v>4626</v>
      </c>
      <c r="F1225" s="661" t="s">
        <v>4612</v>
      </c>
      <c r="G1225" s="661" t="s">
        <v>4708</v>
      </c>
      <c r="H1225" s="661" t="s">
        <v>588</v>
      </c>
      <c r="I1225" s="661" t="s">
        <v>684</v>
      </c>
      <c r="J1225" s="661" t="s">
        <v>5199</v>
      </c>
      <c r="K1225" s="661" t="s">
        <v>2387</v>
      </c>
      <c r="L1225" s="662">
        <v>25.91</v>
      </c>
      <c r="M1225" s="662">
        <v>103.64</v>
      </c>
      <c r="N1225" s="661">
        <v>4</v>
      </c>
      <c r="O1225" s="742">
        <v>1</v>
      </c>
      <c r="P1225" s="662">
        <v>103.64</v>
      </c>
      <c r="Q1225" s="677">
        <v>1</v>
      </c>
      <c r="R1225" s="661">
        <v>4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32</v>
      </c>
      <c r="B1226" s="661" t="s">
        <v>587</v>
      </c>
      <c r="C1226" s="661">
        <v>89301322</v>
      </c>
      <c r="D1226" s="740" t="s">
        <v>6847</v>
      </c>
      <c r="E1226" s="741" t="s">
        <v>4626</v>
      </c>
      <c r="F1226" s="661" t="s">
        <v>4612</v>
      </c>
      <c r="G1226" s="661" t="s">
        <v>4708</v>
      </c>
      <c r="H1226" s="661" t="s">
        <v>588</v>
      </c>
      <c r="I1226" s="661" t="s">
        <v>1519</v>
      </c>
      <c r="J1226" s="661" t="s">
        <v>4709</v>
      </c>
      <c r="K1226" s="661" t="s">
        <v>4710</v>
      </c>
      <c r="L1226" s="662">
        <v>91.52</v>
      </c>
      <c r="M1226" s="662">
        <v>1098.24</v>
      </c>
      <c r="N1226" s="661">
        <v>12</v>
      </c>
      <c r="O1226" s="742">
        <v>1.5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32</v>
      </c>
      <c r="B1227" s="661" t="s">
        <v>587</v>
      </c>
      <c r="C1227" s="661">
        <v>89301322</v>
      </c>
      <c r="D1227" s="740" t="s">
        <v>6847</v>
      </c>
      <c r="E1227" s="741" t="s">
        <v>4626</v>
      </c>
      <c r="F1227" s="661" t="s">
        <v>4612</v>
      </c>
      <c r="G1227" s="661" t="s">
        <v>4708</v>
      </c>
      <c r="H1227" s="661" t="s">
        <v>588</v>
      </c>
      <c r="I1227" s="661" t="s">
        <v>1519</v>
      </c>
      <c r="J1227" s="661" t="s">
        <v>4709</v>
      </c>
      <c r="K1227" s="661" t="s">
        <v>4710</v>
      </c>
      <c r="L1227" s="662">
        <v>103.62</v>
      </c>
      <c r="M1227" s="662">
        <v>103.62</v>
      </c>
      <c r="N1227" s="661">
        <v>1</v>
      </c>
      <c r="O1227" s="742">
        <v>0.5</v>
      </c>
      <c r="P1227" s="662">
        <v>103.62</v>
      </c>
      <c r="Q1227" s="677">
        <v>1</v>
      </c>
      <c r="R1227" s="661">
        <v>1</v>
      </c>
      <c r="S1227" s="677">
        <v>1</v>
      </c>
      <c r="T1227" s="742">
        <v>0.5</v>
      </c>
      <c r="U1227" s="700">
        <v>1</v>
      </c>
    </row>
    <row r="1228" spans="1:21" ht="14.4" customHeight="1" x14ac:dyDescent="0.3">
      <c r="A1228" s="660">
        <v>32</v>
      </c>
      <c r="B1228" s="661" t="s">
        <v>587</v>
      </c>
      <c r="C1228" s="661">
        <v>89301322</v>
      </c>
      <c r="D1228" s="740" t="s">
        <v>6847</v>
      </c>
      <c r="E1228" s="741" t="s">
        <v>4626</v>
      </c>
      <c r="F1228" s="661" t="s">
        <v>4612</v>
      </c>
      <c r="G1228" s="661" t="s">
        <v>5208</v>
      </c>
      <c r="H1228" s="661" t="s">
        <v>588</v>
      </c>
      <c r="I1228" s="661" t="s">
        <v>1027</v>
      </c>
      <c r="J1228" s="661" t="s">
        <v>1028</v>
      </c>
      <c r="K1228" s="661" t="s">
        <v>5567</v>
      </c>
      <c r="L1228" s="662">
        <v>0</v>
      </c>
      <c r="M1228" s="662">
        <v>0</v>
      </c>
      <c r="N1228" s="661">
        <v>1</v>
      </c>
      <c r="O1228" s="742">
        <v>1</v>
      </c>
      <c r="P1228" s="662"/>
      <c r="Q1228" s="677"/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32</v>
      </c>
      <c r="B1229" s="661" t="s">
        <v>587</v>
      </c>
      <c r="C1229" s="661">
        <v>89301322</v>
      </c>
      <c r="D1229" s="740" t="s">
        <v>6847</v>
      </c>
      <c r="E1229" s="741" t="s">
        <v>4626</v>
      </c>
      <c r="F1229" s="661" t="s">
        <v>4612</v>
      </c>
      <c r="G1229" s="661" t="s">
        <v>5076</v>
      </c>
      <c r="H1229" s="661" t="s">
        <v>588</v>
      </c>
      <c r="I1229" s="661" t="s">
        <v>947</v>
      </c>
      <c r="J1229" s="661" t="s">
        <v>948</v>
      </c>
      <c r="K1229" s="661" t="s">
        <v>949</v>
      </c>
      <c r="L1229" s="662">
        <v>156.54</v>
      </c>
      <c r="M1229" s="662">
        <v>156.54</v>
      </c>
      <c r="N1229" s="661">
        <v>1</v>
      </c>
      <c r="O1229" s="742">
        <v>0.5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32</v>
      </c>
      <c r="B1230" s="661" t="s">
        <v>587</v>
      </c>
      <c r="C1230" s="661">
        <v>89301322</v>
      </c>
      <c r="D1230" s="740" t="s">
        <v>6847</v>
      </c>
      <c r="E1230" s="741" t="s">
        <v>4626</v>
      </c>
      <c r="F1230" s="661" t="s">
        <v>4612</v>
      </c>
      <c r="G1230" s="661" t="s">
        <v>4901</v>
      </c>
      <c r="H1230" s="661" t="s">
        <v>588</v>
      </c>
      <c r="I1230" s="661" t="s">
        <v>5213</v>
      </c>
      <c r="J1230" s="661" t="s">
        <v>3381</v>
      </c>
      <c r="K1230" s="661" t="s">
        <v>5214</v>
      </c>
      <c r="L1230" s="662">
        <v>224.25</v>
      </c>
      <c r="M1230" s="662">
        <v>224.25</v>
      </c>
      <c r="N1230" s="661">
        <v>1</v>
      </c>
      <c r="O1230" s="742">
        <v>0.5</v>
      </c>
      <c r="P1230" s="662">
        <v>224.25</v>
      </c>
      <c r="Q1230" s="677">
        <v>1</v>
      </c>
      <c r="R1230" s="661">
        <v>1</v>
      </c>
      <c r="S1230" s="677">
        <v>1</v>
      </c>
      <c r="T1230" s="742">
        <v>0.5</v>
      </c>
      <c r="U1230" s="700">
        <v>1</v>
      </c>
    </row>
    <row r="1231" spans="1:21" ht="14.4" customHeight="1" x14ac:dyDescent="0.3">
      <c r="A1231" s="660">
        <v>32</v>
      </c>
      <c r="B1231" s="661" t="s">
        <v>587</v>
      </c>
      <c r="C1231" s="661">
        <v>89301322</v>
      </c>
      <c r="D1231" s="740" t="s">
        <v>6847</v>
      </c>
      <c r="E1231" s="741" t="s">
        <v>4626</v>
      </c>
      <c r="F1231" s="661" t="s">
        <v>4612</v>
      </c>
      <c r="G1231" s="661" t="s">
        <v>4901</v>
      </c>
      <c r="H1231" s="661" t="s">
        <v>588</v>
      </c>
      <c r="I1231" s="661" t="s">
        <v>3380</v>
      </c>
      <c r="J1231" s="661" t="s">
        <v>3381</v>
      </c>
      <c r="K1231" s="661" t="s">
        <v>4902</v>
      </c>
      <c r="L1231" s="662">
        <v>112.13</v>
      </c>
      <c r="M1231" s="662">
        <v>2466.8599999999997</v>
      </c>
      <c r="N1231" s="661">
        <v>22</v>
      </c>
      <c r="O1231" s="742">
        <v>8.5</v>
      </c>
      <c r="P1231" s="662">
        <v>897.04</v>
      </c>
      <c r="Q1231" s="677">
        <v>0.36363636363636365</v>
      </c>
      <c r="R1231" s="661">
        <v>8</v>
      </c>
      <c r="S1231" s="677">
        <v>0.36363636363636365</v>
      </c>
      <c r="T1231" s="742">
        <v>4</v>
      </c>
      <c r="U1231" s="700">
        <v>0.47058823529411764</v>
      </c>
    </row>
    <row r="1232" spans="1:21" ht="14.4" customHeight="1" x14ac:dyDescent="0.3">
      <c r="A1232" s="660">
        <v>32</v>
      </c>
      <c r="B1232" s="661" t="s">
        <v>587</v>
      </c>
      <c r="C1232" s="661">
        <v>89301322</v>
      </c>
      <c r="D1232" s="740" t="s">
        <v>6847</v>
      </c>
      <c r="E1232" s="741" t="s">
        <v>4626</v>
      </c>
      <c r="F1232" s="661" t="s">
        <v>4612</v>
      </c>
      <c r="G1232" s="661" t="s">
        <v>5568</v>
      </c>
      <c r="H1232" s="661" t="s">
        <v>588</v>
      </c>
      <c r="I1232" s="661" t="s">
        <v>5569</v>
      </c>
      <c r="J1232" s="661" t="s">
        <v>1443</v>
      </c>
      <c r="K1232" s="661" t="s">
        <v>5570</v>
      </c>
      <c r="L1232" s="662">
        <v>0</v>
      </c>
      <c r="M1232" s="662">
        <v>0</v>
      </c>
      <c r="N1232" s="661">
        <v>1</v>
      </c>
      <c r="O1232" s="742">
        <v>0.5</v>
      </c>
      <c r="P1232" s="662"/>
      <c r="Q1232" s="677"/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32</v>
      </c>
      <c r="B1233" s="661" t="s">
        <v>587</v>
      </c>
      <c r="C1233" s="661">
        <v>89301322</v>
      </c>
      <c r="D1233" s="740" t="s">
        <v>6847</v>
      </c>
      <c r="E1233" s="741" t="s">
        <v>4626</v>
      </c>
      <c r="F1233" s="661" t="s">
        <v>4612</v>
      </c>
      <c r="G1233" s="661" t="s">
        <v>4699</v>
      </c>
      <c r="H1233" s="661" t="s">
        <v>588</v>
      </c>
      <c r="I1233" s="661" t="s">
        <v>963</v>
      </c>
      <c r="J1233" s="661" t="s">
        <v>4700</v>
      </c>
      <c r="K1233" s="661" t="s">
        <v>4701</v>
      </c>
      <c r="L1233" s="662">
        <v>0</v>
      </c>
      <c r="M1233" s="662">
        <v>0</v>
      </c>
      <c r="N1233" s="661">
        <v>9</v>
      </c>
      <c r="O1233" s="742">
        <v>3.5</v>
      </c>
      <c r="P1233" s="662">
        <v>0</v>
      </c>
      <c r="Q1233" s="677"/>
      <c r="R1233" s="661">
        <v>7</v>
      </c>
      <c r="S1233" s="677">
        <v>0.77777777777777779</v>
      </c>
      <c r="T1233" s="742">
        <v>2.5</v>
      </c>
      <c r="U1233" s="700">
        <v>0.7142857142857143</v>
      </c>
    </row>
    <row r="1234" spans="1:21" ht="14.4" customHeight="1" x14ac:dyDescent="0.3">
      <c r="A1234" s="660">
        <v>32</v>
      </c>
      <c r="B1234" s="661" t="s">
        <v>587</v>
      </c>
      <c r="C1234" s="661">
        <v>89301322</v>
      </c>
      <c r="D1234" s="740" t="s">
        <v>6847</v>
      </c>
      <c r="E1234" s="741" t="s">
        <v>4626</v>
      </c>
      <c r="F1234" s="661" t="s">
        <v>4612</v>
      </c>
      <c r="G1234" s="661" t="s">
        <v>4903</v>
      </c>
      <c r="H1234" s="661" t="s">
        <v>588</v>
      </c>
      <c r="I1234" s="661" t="s">
        <v>881</v>
      </c>
      <c r="J1234" s="661" t="s">
        <v>766</v>
      </c>
      <c r="K1234" s="661" t="s">
        <v>5079</v>
      </c>
      <c r="L1234" s="662">
        <v>219.94</v>
      </c>
      <c r="M1234" s="662">
        <v>219.94</v>
      </c>
      <c r="N1234" s="661">
        <v>1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32</v>
      </c>
      <c r="B1235" s="661" t="s">
        <v>587</v>
      </c>
      <c r="C1235" s="661">
        <v>89301322</v>
      </c>
      <c r="D1235" s="740" t="s">
        <v>6847</v>
      </c>
      <c r="E1235" s="741" t="s">
        <v>4626</v>
      </c>
      <c r="F1235" s="661" t="s">
        <v>4612</v>
      </c>
      <c r="G1235" s="661" t="s">
        <v>4903</v>
      </c>
      <c r="H1235" s="661" t="s">
        <v>588</v>
      </c>
      <c r="I1235" s="661" t="s">
        <v>765</v>
      </c>
      <c r="J1235" s="661" t="s">
        <v>766</v>
      </c>
      <c r="K1235" s="661" t="s">
        <v>4904</v>
      </c>
      <c r="L1235" s="662">
        <v>43.99</v>
      </c>
      <c r="M1235" s="662">
        <v>43.99</v>
      </c>
      <c r="N1235" s="661">
        <v>1</v>
      </c>
      <c r="O1235" s="742">
        <v>1</v>
      </c>
      <c r="P1235" s="662">
        <v>43.99</v>
      </c>
      <c r="Q1235" s="677">
        <v>1</v>
      </c>
      <c r="R1235" s="661">
        <v>1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32</v>
      </c>
      <c r="B1236" s="661" t="s">
        <v>587</v>
      </c>
      <c r="C1236" s="661">
        <v>89301322</v>
      </c>
      <c r="D1236" s="740" t="s">
        <v>6847</v>
      </c>
      <c r="E1236" s="741" t="s">
        <v>4626</v>
      </c>
      <c r="F1236" s="661" t="s">
        <v>4612</v>
      </c>
      <c r="G1236" s="661" t="s">
        <v>4786</v>
      </c>
      <c r="H1236" s="661" t="s">
        <v>588</v>
      </c>
      <c r="I1236" s="661" t="s">
        <v>4985</v>
      </c>
      <c r="J1236" s="661" t="s">
        <v>2991</v>
      </c>
      <c r="K1236" s="661" t="s">
        <v>4986</v>
      </c>
      <c r="L1236" s="662">
        <v>23.46</v>
      </c>
      <c r="M1236" s="662">
        <v>46.92</v>
      </c>
      <c r="N1236" s="661">
        <v>2</v>
      </c>
      <c r="O1236" s="742">
        <v>1.5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32</v>
      </c>
      <c r="B1237" s="661" t="s">
        <v>587</v>
      </c>
      <c r="C1237" s="661">
        <v>89301322</v>
      </c>
      <c r="D1237" s="740" t="s">
        <v>6847</v>
      </c>
      <c r="E1237" s="741" t="s">
        <v>4626</v>
      </c>
      <c r="F1237" s="661" t="s">
        <v>4612</v>
      </c>
      <c r="G1237" s="661" t="s">
        <v>4786</v>
      </c>
      <c r="H1237" s="661" t="s">
        <v>588</v>
      </c>
      <c r="I1237" s="661" t="s">
        <v>2979</v>
      </c>
      <c r="J1237" s="661" t="s">
        <v>2980</v>
      </c>
      <c r="K1237" s="661" t="s">
        <v>4787</v>
      </c>
      <c r="L1237" s="662">
        <v>53.54</v>
      </c>
      <c r="M1237" s="662">
        <v>1499.1200000000001</v>
      </c>
      <c r="N1237" s="661">
        <v>28</v>
      </c>
      <c r="O1237" s="742">
        <v>9</v>
      </c>
      <c r="P1237" s="662">
        <v>910.18000000000006</v>
      </c>
      <c r="Q1237" s="677">
        <v>0.6071428571428571</v>
      </c>
      <c r="R1237" s="661">
        <v>17</v>
      </c>
      <c r="S1237" s="677">
        <v>0.6071428571428571</v>
      </c>
      <c r="T1237" s="742">
        <v>6.5</v>
      </c>
      <c r="U1237" s="700">
        <v>0.72222222222222221</v>
      </c>
    </row>
    <row r="1238" spans="1:21" ht="14.4" customHeight="1" x14ac:dyDescent="0.3">
      <c r="A1238" s="660">
        <v>32</v>
      </c>
      <c r="B1238" s="661" t="s">
        <v>587</v>
      </c>
      <c r="C1238" s="661">
        <v>89301322</v>
      </c>
      <c r="D1238" s="740" t="s">
        <v>6847</v>
      </c>
      <c r="E1238" s="741" t="s">
        <v>4626</v>
      </c>
      <c r="F1238" s="661" t="s">
        <v>4612</v>
      </c>
      <c r="G1238" s="661" t="s">
        <v>4790</v>
      </c>
      <c r="H1238" s="661" t="s">
        <v>588</v>
      </c>
      <c r="I1238" s="661" t="s">
        <v>788</v>
      </c>
      <c r="J1238" s="661" t="s">
        <v>789</v>
      </c>
      <c r="K1238" s="661" t="s">
        <v>4791</v>
      </c>
      <c r="L1238" s="662">
        <v>57.85</v>
      </c>
      <c r="M1238" s="662">
        <v>115.7</v>
      </c>
      <c r="N1238" s="661">
        <v>2</v>
      </c>
      <c r="O1238" s="742">
        <v>0.5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32</v>
      </c>
      <c r="B1239" s="661" t="s">
        <v>587</v>
      </c>
      <c r="C1239" s="661">
        <v>89301322</v>
      </c>
      <c r="D1239" s="740" t="s">
        <v>6847</v>
      </c>
      <c r="E1239" s="741" t="s">
        <v>4626</v>
      </c>
      <c r="F1239" s="661" t="s">
        <v>4612</v>
      </c>
      <c r="G1239" s="661" t="s">
        <v>4910</v>
      </c>
      <c r="H1239" s="661" t="s">
        <v>588</v>
      </c>
      <c r="I1239" s="661" t="s">
        <v>5571</v>
      </c>
      <c r="J1239" s="661" t="s">
        <v>5084</v>
      </c>
      <c r="K1239" s="661" t="s">
        <v>5572</v>
      </c>
      <c r="L1239" s="662">
        <v>0</v>
      </c>
      <c r="M1239" s="662">
        <v>0</v>
      </c>
      <c r="N1239" s="661">
        <v>1</v>
      </c>
      <c r="O1239" s="742">
        <v>1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32</v>
      </c>
      <c r="B1240" s="661" t="s">
        <v>587</v>
      </c>
      <c r="C1240" s="661">
        <v>89301322</v>
      </c>
      <c r="D1240" s="740" t="s">
        <v>6847</v>
      </c>
      <c r="E1240" s="741" t="s">
        <v>4626</v>
      </c>
      <c r="F1240" s="661" t="s">
        <v>4612</v>
      </c>
      <c r="G1240" s="661" t="s">
        <v>4910</v>
      </c>
      <c r="H1240" s="661" t="s">
        <v>2441</v>
      </c>
      <c r="I1240" s="661" t="s">
        <v>3858</v>
      </c>
      <c r="J1240" s="661" t="s">
        <v>2558</v>
      </c>
      <c r="K1240" s="661" t="s">
        <v>4583</v>
      </c>
      <c r="L1240" s="662">
        <v>98.23</v>
      </c>
      <c r="M1240" s="662">
        <v>196.46</v>
      </c>
      <c r="N1240" s="661">
        <v>2</v>
      </c>
      <c r="O1240" s="742">
        <v>1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32</v>
      </c>
      <c r="B1241" s="661" t="s">
        <v>587</v>
      </c>
      <c r="C1241" s="661">
        <v>89301322</v>
      </c>
      <c r="D1241" s="740" t="s">
        <v>6847</v>
      </c>
      <c r="E1241" s="741" t="s">
        <v>4626</v>
      </c>
      <c r="F1241" s="661" t="s">
        <v>4612</v>
      </c>
      <c r="G1241" s="661" t="s">
        <v>5226</v>
      </c>
      <c r="H1241" s="661" t="s">
        <v>588</v>
      </c>
      <c r="I1241" s="661" t="s">
        <v>3743</v>
      </c>
      <c r="J1241" s="661" t="s">
        <v>3744</v>
      </c>
      <c r="K1241" s="661" t="s">
        <v>5227</v>
      </c>
      <c r="L1241" s="662">
        <v>5598.35</v>
      </c>
      <c r="M1241" s="662">
        <v>167950.5</v>
      </c>
      <c r="N1241" s="661">
        <v>30</v>
      </c>
      <c r="O1241" s="742">
        <v>16.5</v>
      </c>
      <c r="P1241" s="662">
        <v>151155.45000000001</v>
      </c>
      <c r="Q1241" s="677">
        <v>0.9</v>
      </c>
      <c r="R1241" s="661">
        <v>27</v>
      </c>
      <c r="S1241" s="677">
        <v>0.9</v>
      </c>
      <c r="T1241" s="742">
        <v>14</v>
      </c>
      <c r="U1241" s="700">
        <v>0.84848484848484851</v>
      </c>
    </row>
    <row r="1242" spans="1:21" ht="14.4" customHeight="1" x14ac:dyDescent="0.3">
      <c r="A1242" s="660">
        <v>32</v>
      </c>
      <c r="B1242" s="661" t="s">
        <v>587</v>
      </c>
      <c r="C1242" s="661">
        <v>89301322</v>
      </c>
      <c r="D1242" s="740" t="s">
        <v>6847</v>
      </c>
      <c r="E1242" s="741" t="s">
        <v>4626</v>
      </c>
      <c r="F1242" s="661" t="s">
        <v>4612</v>
      </c>
      <c r="G1242" s="661" t="s">
        <v>4913</v>
      </c>
      <c r="H1242" s="661" t="s">
        <v>2441</v>
      </c>
      <c r="I1242" s="661" t="s">
        <v>2768</v>
      </c>
      <c r="J1242" s="661" t="s">
        <v>2769</v>
      </c>
      <c r="K1242" s="661" t="s">
        <v>4484</v>
      </c>
      <c r="L1242" s="662">
        <v>1492.11</v>
      </c>
      <c r="M1242" s="662">
        <v>7460.5499999999993</v>
      </c>
      <c r="N1242" s="661">
        <v>5</v>
      </c>
      <c r="O1242" s="742">
        <v>1.5</v>
      </c>
      <c r="P1242" s="662">
        <v>4476.33</v>
      </c>
      <c r="Q1242" s="677">
        <v>0.60000000000000009</v>
      </c>
      <c r="R1242" s="661">
        <v>3</v>
      </c>
      <c r="S1242" s="677">
        <v>0.6</v>
      </c>
      <c r="T1242" s="742">
        <v>1</v>
      </c>
      <c r="U1242" s="700">
        <v>0.66666666666666663</v>
      </c>
    </row>
    <row r="1243" spans="1:21" ht="14.4" customHeight="1" x14ac:dyDescent="0.3">
      <c r="A1243" s="660">
        <v>32</v>
      </c>
      <c r="B1243" s="661" t="s">
        <v>587</v>
      </c>
      <c r="C1243" s="661">
        <v>89301322</v>
      </c>
      <c r="D1243" s="740" t="s">
        <v>6847</v>
      </c>
      <c r="E1243" s="741" t="s">
        <v>4626</v>
      </c>
      <c r="F1243" s="661" t="s">
        <v>4612</v>
      </c>
      <c r="G1243" s="661" t="s">
        <v>4797</v>
      </c>
      <c r="H1243" s="661" t="s">
        <v>2441</v>
      </c>
      <c r="I1243" s="661" t="s">
        <v>5026</v>
      </c>
      <c r="J1243" s="661" t="s">
        <v>5027</v>
      </c>
      <c r="K1243" s="661" t="s">
        <v>3405</v>
      </c>
      <c r="L1243" s="662">
        <v>193.14</v>
      </c>
      <c r="M1243" s="662">
        <v>193.14</v>
      </c>
      <c r="N1243" s="661">
        <v>1</v>
      </c>
      <c r="O1243" s="742">
        <v>0.5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32</v>
      </c>
      <c r="B1244" s="661" t="s">
        <v>587</v>
      </c>
      <c r="C1244" s="661">
        <v>89301322</v>
      </c>
      <c r="D1244" s="740" t="s">
        <v>6847</v>
      </c>
      <c r="E1244" s="741" t="s">
        <v>4626</v>
      </c>
      <c r="F1244" s="661" t="s">
        <v>4612</v>
      </c>
      <c r="G1244" s="661" t="s">
        <v>4914</v>
      </c>
      <c r="H1244" s="661" t="s">
        <v>588</v>
      </c>
      <c r="I1244" s="661" t="s">
        <v>5573</v>
      </c>
      <c r="J1244" s="661" t="s">
        <v>5018</v>
      </c>
      <c r="K1244" s="661" t="s">
        <v>1229</v>
      </c>
      <c r="L1244" s="662">
        <v>0</v>
      </c>
      <c r="M1244" s="662">
        <v>0</v>
      </c>
      <c r="N1244" s="661">
        <v>1</v>
      </c>
      <c r="O1244" s="742">
        <v>1</v>
      </c>
      <c r="P1244" s="662">
        <v>0</v>
      </c>
      <c r="Q1244" s="677"/>
      <c r="R1244" s="661">
        <v>1</v>
      </c>
      <c r="S1244" s="677">
        <v>1</v>
      </c>
      <c r="T1244" s="742">
        <v>1</v>
      </c>
      <c r="U1244" s="700">
        <v>1</v>
      </c>
    </row>
    <row r="1245" spans="1:21" ht="14.4" customHeight="1" x14ac:dyDescent="0.3">
      <c r="A1245" s="660">
        <v>32</v>
      </c>
      <c r="B1245" s="661" t="s">
        <v>587</v>
      </c>
      <c r="C1245" s="661">
        <v>89301322</v>
      </c>
      <c r="D1245" s="740" t="s">
        <v>6847</v>
      </c>
      <c r="E1245" s="741" t="s">
        <v>4626</v>
      </c>
      <c r="F1245" s="661" t="s">
        <v>4612</v>
      </c>
      <c r="G1245" s="661" t="s">
        <v>4914</v>
      </c>
      <c r="H1245" s="661" t="s">
        <v>588</v>
      </c>
      <c r="I1245" s="661" t="s">
        <v>2009</v>
      </c>
      <c r="J1245" s="661" t="s">
        <v>5018</v>
      </c>
      <c r="K1245" s="661" t="s">
        <v>5019</v>
      </c>
      <c r="L1245" s="662">
        <v>0</v>
      </c>
      <c r="M1245" s="662">
        <v>0</v>
      </c>
      <c r="N1245" s="661">
        <v>1</v>
      </c>
      <c r="O1245" s="742">
        <v>1</v>
      </c>
      <c r="P1245" s="662"/>
      <c r="Q1245" s="677"/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32</v>
      </c>
      <c r="B1246" s="661" t="s">
        <v>587</v>
      </c>
      <c r="C1246" s="661">
        <v>89301322</v>
      </c>
      <c r="D1246" s="740" t="s">
        <v>6847</v>
      </c>
      <c r="E1246" s="741" t="s">
        <v>4626</v>
      </c>
      <c r="F1246" s="661" t="s">
        <v>4612</v>
      </c>
      <c r="G1246" s="661" t="s">
        <v>4914</v>
      </c>
      <c r="H1246" s="661" t="s">
        <v>588</v>
      </c>
      <c r="I1246" s="661" t="s">
        <v>5574</v>
      </c>
      <c r="J1246" s="661" t="s">
        <v>2207</v>
      </c>
      <c r="K1246" s="661" t="s">
        <v>1229</v>
      </c>
      <c r="L1246" s="662">
        <v>0</v>
      </c>
      <c r="M1246" s="662">
        <v>0</v>
      </c>
      <c r="N1246" s="661">
        <v>1</v>
      </c>
      <c r="O1246" s="742">
        <v>0.5</v>
      </c>
      <c r="P1246" s="662"/>
      <c r="Q1246" s="677"/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32</v>
      </c>
      <c r="B1247" s="661" t="s">
        <v>587</v>
      </c>
      <c r="C1247" s="661">
        <v>89301322</v>
      </c>
      <c r="D1247" s="740" t="s">
        <v>6847</v>
      </c>
      <c r="E1247" s="741" t="s">
        <v>4626</v>
      </c>
      <c r="F1247" s="661" t="s">
        <v>4612</v>
      </c>
      <c r="G1247" s="661" t="s">
        <v>4914</v>
      </c>
      <c r="H1247" s="661" t="s">
        <v>588</v>
      </c>
      <c r="I1247" s="661" t="s">
        <v>5575</v>
      </c>
      <c r="J1247" s="661" t="s">
        <v>5400</v>
      </c>
      <c r="K1247" s="661" t="s">
        <v>1142</v>
      </c>
      <c r="L1247" s="662">
        <v>0</v>
      </c>
      <c r="M1247" s="662">
        <v>0</v>
      </c>
      <c r="N1247" s="661">
        <v>3</v>
      </c>
      <c r="O1247" s="742">
        <v>0.5</v>
      </c>
      <c r="P1247" s="662"/>
      <c r="Q1247" s="677"/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32</v>
      </c>
      <c r="B1248" s="661" t="s">
        <v>587</v>
      </c>
      <c r="C1248" s="661">
        <v>89301322</v>
      </c>
      <c r="D1248" s="740" t="s">
        <v>6847</v>
      </c>
      <c r="E1248" s="741" t="s">
        <v>4626</v>
      </c>
      <c r="F1248" s="661" t="s">
        <v>4612</v>
      </c>
      <c r="G1248" s="661" t="s">
        <v>4914</v>
      </c>
      <c r="H1248" s="661" t="s">
        <v>588</v>
      </c>
      <c r="I1248" s="661" t="s">
        <v>5576</v>
      </c>
      <c r="J1248" s="661" t="s">
        <v>5400</v>
      </c>
      <c r="K1248" s="661" t="s">
        <v>1142</v>
      </c>
      <c r="L1248" s="662">
        <v>0</v>
      </c>
      <c r="M1248" s="662">
        <v>0</v>
      </c>
      <c r="N1248" s="661">
        <v>1</v>
      </c>
      <c r="O1248" s="742">
        <v>1</v>
      </c>
      <c r="P1248" s="662"/>
      <c r="Q1248" s="677"/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32</v>
      </c>
      <c r="B1249" s="661" t="s">
        <v>587</v>
      </c>
      <c r="C1249" s="661">
        <v>89301322</v>
      </c>
      <c r="D1249" s="740" t="s">
        <v>6847</v>
      </c>
      <c r="E1249" s="741" t="s">
        <v>4626</v>
      </c>
      <c r="F1249" s="661" t="s">
        <v>4612</v>
      </c>
      <c r="G1249" s="661" t="s">
        <v>5577</v>
      </c>
      <c r="H1249" s="661" t="s">
        <v>588</v>
      </c>
      <c r="I1249" s="661" t="s">
        <v>660</v>
      </c>
      <c r="J1249" s="661" t="s">
        <v>4491</v>
      </c>
      <c r="K1249" s="661" t="s">
        <v>4493</v>
      </c>
      <c r="L1249" s="662">
        <v>255.56</v>
      </c>
      <c r="M1249" s="662">
        <v>255.56</v>
      </c>
      <c r="N1249" s="661">
        <v>1</v>
      </c>
      <c r="O1249" s="742">
        <v>1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32</v>
      </c>
      <c r="B1250" s="661" t="s">
        <v>587</v>
      </c>
      <c r="C1250" s="661">
        <v>89301322</v>
      </c>
      <c r="D1250" s="740" t="s">
        <v>6847</v>
      </c>
      <c r="E1250" s="741" t="s">
        <v>4626</v>
      </c>
      <c r="F1250" s="661" t="s">
        <v>4612</v>
      </c>
      <c r="G1250" s="661" t="s">
        <v>5578</v>
      </c>
      <c r="H1250" s="661" t="s">
        <v>588</v>
      </c>
      <c r="I1250" s="661" t="s">
        <v>2007</v>
      </c>
      <c r="J1250" s="661" t="s">
        <v>2004</v>
      </c>
      <c r="K1250" s="661" t="s">
        <v>2008</v>
      </c>
      <c r="L1250" s="662">
        <v>553.02</v>
      </c>
      <c r="M1250" s="662">
        <v>553.02</v>
      </c>
      <c r="N1250" s="661">
        <v>1</v>
      </c>
      <c r="O1250" s="742">
        <v>0.5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32</v>
      </c>
      <c r="B1251" s="661" t="s">
        <v>587</v>
      </c>
      <c r="C1251" s="661">
        <v>89301322</v>
      </c>
      <c r="D1251" s="740" t="s">
        <v>6847</v>
      </c>
      <c r="E1251" s="741" t="s">
        <v>4627</v>
      </c>
      <c r="F1251" s="661" t="s">
        <v>4612</v>
      </c>
      <c r="G1251" s="661" t="s">
        <v>5527</v>
      </c>
      <c r="H1251" s="661" t="s">
        <v>588</v>
      </c>
      <c r="I1251" s="661" t="s">
        <v>1055</v>
      </c>
      <c r="J1251" s="661" t="s">
        <v>5528</v>
      </c>
      <c r="K1251" s="661" t="s">
        <v>1277</v>
      </c>
      <c r="L1251" s="662">
        <v>44.89</v>
      </c>
      <c r="M1251" s="662">
        <v>134.67000000000002</v>
      </c>
      <c r="N1251" s="661">
        <v>3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32</v>
      </c>
      <c r="B1252" s="661" t="s">
        <v>587</v>
      </c>
      <c r="C1252" s="661">
        <v>89301322</v>
      </c>
      <c r="D1252" s="740" t="s">
        <v>6847</v>
      </c>
      <c r="E1252" s="741" t="s">
        <v>4627</v>
      </c>
      <c r="F1252" s="661" t="s">
        <v>4612</v>
      </c>
      <c r="G1252" s="661" t="s">
        <v>5235</v>
      </c>
      <c r="H1252" s="661" t="s">
        <v>588</v>
      </c>
      <c r="I1252" s="661" t="s">
        <v>2799</v>
      </c>
      <c r="J1252" s="661" t="s">
        <v>979</v>
      </c>
      <c r="K1252" s="661" t="s">
        <v>5236</v>
      </c>
      <c r="L1252" s="662">
        <v>0</v>
      </c>
      <c r="M1252" s="662">
        <v>0</v>
      </c>
      <c r="N1252" s="661">
        <v>1</v>
      </c>
      <c r="O1252" s="742">
        <v>0.5</v>
      </c>
      <c r="P1252" s="662"/>
      <c r="Q1252" s="677"/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32</v>
      </c>
      <c r="B1253" s="661" t="s">
        <v>587</v>
      </c>
      <c r="C1253" s="661">
        <v>89301322</v>
      </c>
      <c r="D1253" s="740" t="s">
        <v>6847</v>
      </c>
      <c r="E1253" s="741" t="s">
        <v>4627</v>
      </c>
      <c r="F1253" s="661" t="s">
        <v>4612</v>
      </c>
      <c r="G1253" s="661" t="s">
        <v>4654</v>
      </c>
      <c r="H1253" s="661" t="s">
        <v>588</v>
      </c>
      <c r="I1253" s="661" t="s">
        <v>1711</v>
      </c>
      <c r="J1253" s="661" t="s">
        <v>1712</v>
      </c>
      <c r="K1253" s="661" t="s">
        <v>1685</v>
      </c>
      <c r="L1253" s="662">
        <v>275.23</v>
      </c>
      <c r="M1253" s="662">
        <v>1376.15</v>
      </c>
      <c r="N1253" s="661">
        <v>5</v>
      </c>
      <c r="O1253" s="742">
        <v>1</v>
      </c>
      <c r="P1253" s="662">
        <v>1376.15</v>
      </c>
      <c r="Q1253" s="677">
        <v>1</v>
      </c>
      <c r="R1253" s="661">
        <v>5</v>
      </c>
      <c r="S1253" s="677">
        <v>1</v>
      </c>
      <c r="T1253" s="742">
        <v>1</v>
      </c>
      <c r="U1253" s="700">
        <v>1</v>
      </c>
    </row>
    <row r="1254" spans="1:21" ht="14.4" customHeight="1" x14ac:dyDescent="0.3">
      <c r="A1254" s="660">
        <v>32</v>
      </c>
      <c r="B1254" s="661" t="s">
        <v>587</v>
      </c>
      <c r="C1254" s="661">
        <v>89301322</v>
      </c>
      <c r="D1254" s="740" t="s">
        <v>6847</v>
      </c>
      <c r="E1254" s="741" t="s">
        <v>4627</v>
      </c>
      <c r="F1254" s="661" t="s">
        <v>4612</v>
      </c>
      <c r="G1254" s="661" t="s">
        <v>4654</v>
      </c>
      <c r="H1254" s="661" t="s">
        <v>588</v>
      </c>
      <c r="I1254" s="661" t="s">
        <v>1805</v>
      </c>
      <c r="J1254" s="661" t="s">
        <v>1806</v>
      </c>
      <c r="K1254" s="661" t="s">
        <v>4712</v>
      </c>
      <c r="L1254" s="662">
        <v>1354.54</v>
      </c>
      <c r="M1254" s="662">
        <v>23027.18</v>
      </c>
      <c r="N1254" s="661">
        <v>17</v>
      </c>
      <c r="O1254" s="742">
        <v>11.5</v>
      </c>
      <c r="P1254" s="662">
        <v>12190.859999999999</v>
      </c>
      <c r="Q1254" s="677">
        <v>0.52941176470588225</v>
      </c>
      <c r="R1254" s="661">
        <v>9</v>
      </c>
      <c r="S1254" s="677">
        <v>0.52941176470588236</v>
      </c>
      <c r="T1254" s="742">
        <v>5.5</v>
      </c>
      <c r="U1254" s="700">
        <v>0.47826086956521741</v>
      </c>
    </row>
    <row r="1255" spans="1:21" ht="14.4" customHeight="1" x14ac:dyDescent="0.3">
      <c r="A1255" s="660">
        <v>32</v>
      </c>
      <c r="B1255" s="661" t="s">
        <v>587</v>
      </c>
      <c r="C1255" s="661">
        <v>89301322</v>
      </c>
      <c r="D1255" s="740" t="s">
        <v>6847</v>
      </c>
      <c r="E1255" s="741" t="s">
        <v>4627</v>
      </c>
      <c r="F1255" s="661" t="s">
        <v>4612</v>
      </c>
      <c r="G1255" s="661" t="s">
        <v>4654</v>
      </c>
      <c r="H1255" s="661" t="s">
        <v>588</v>
      </c>
      <c r="I1255" s="661" t="s">
        <v>4846</v>
      </c>
      <c r="J1255" s="661" t="s">
        <v>4847</v>
      </c>
      <c r="K1255" s="661" t="s">
        <v>4848</v>
      </c>
      <c r="L1255" s="662">
        <v>1354.54</v>
      </c>
      <c r="M1255" s="662">
        <v>5418.16</v>
      </c>
      <c r="N1255" s="661">
        <v>4</v>
      </c>
      <c r="O1255" s="742">
        <v>1.5</v>
      </c>
      <c r="P1255" s="662"/>
      <c r="Q1255" s="677">
        <v>0</v>
      </c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32</v>
      </c>
      <c r="B1256" s="661" t="s">
        <v>587</v>
      </c>
      <c r="C1256" s="661">
        <v>89301322</v>
      </c>
      <c r="D1256" s="740" t="s">
        <v>6847</v>
      </c>
      <c r="E1256" s="741" t="s">
        <v>4627</v>
      </c>
      <c r="F1256" s="661" t="s">
        <v>4612</v>
      </c>
      <c r="G1256" s="661" t="s">
        <v>4654</v>
      </c>
      <c r="H1256" s="661" t="s">
        <v>588</v>
      </c>
      <c r="I1256" s="661" t="s">
        <v>1683</v>
      </c>
      <c r="J1256" s="661" t="s">
        <v>1684</v>
      </c>
      <c r="K1256" s="661" t="s">
        <v>1685</v>
      </c>
      <c r="L1256" s="662">
        <v>275.23</v>
      </c>
      <c r="M1256" s="662">
        <v>1926.6100000000001</v>
      </c>
      <c r="N1256" s="661">
        <v>7</v>
      </c>
      <c r="O1256" s="742">
        <v>1</v>
      </c>
      <c r="P1256" s="662">
        <v>1926.6100000000001</v>
      </c>
      <c r="Q1256" s="677">
        <v>1</v>
      </c>
      <c r="R1256" s="661">
        <v>7</v>
      </c>
      <c r="S1256" s="677">
        <v>1</v>
      </c>
      <c r="T1256" s="742">
        <v>1</v>
      </c>
      <c r="U1256" s="700">
        <v>1</v>
      </c>
    </row>
    <row r="1257" spans="1:21" ht="14.4" customHeight="1" x14ac:dyDescent="0.3">
      <c r="A1257" s="660">
        <v>32</v>
      </c>
      <c r="B1257" s="661" t="s">
        <v>587</v>
      </c>
      <c r="C1257" s="661">
        <v>89301322</v>
      </c>
      <c r="D1257" s="740" t="s">
        <v>6847</v>
      </c>
      <c r="E1257" s="741" t="s">
        <v>4627</v>
      </c>
      <c r="F1257" s="661" t="s">
        <v>4612</v>
      </c>
      <c r="G1257" s="661" t="s">
        <v>4654</v>
      </c>
      <c r="H1257" s="661" t="s">
        <v>588</v>
      </c>
      <c r="I1257" s="661" t="s">
        <v>4713</v>
      </c>
      <c r="J1257" s="661" t="s">
        <v>1582</v>
      </c>
      <c r="K1257" s="661" t="s">
        <v>4714</v>
      </c>
      <c r="L1257" s="662">
        <v>0</v>
      </c>
      <c r="M1257" s="662">
        <v>0</v>
      </c>
      <c r="N1257" s="661">
        <v>1</v>
      </c>
      <c r="O1257" s="742">
        <v>0.5</v>
      </c>
      <c r="P1257" s="662">
        <v>0</v>
      </c>
      <c r="Q1257" s="677"/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32</v>
      </c>
      <c r="B1258" s="661" t="s">
        <v>587</v>
      </c>
      <c r="C1258" s="661">
        <v>89301322</v>
      </c>
      <c r="D1258" s="740" t="s">
        <v>6847</v>
      </c>
      <c r="E1258" s="741" t="s">
        <v>4627</v>
      </c>
      <c r="F1258" s="661" t="s">
        <v>4612</v>
      </c>
      <c r="G1258" s="661" t="s">
        <v>4654</v>
      </c>
      <c r="H1258" s="661" t="s">
        <v>588</v>
      </c>
      <c r="I1258" s="661" t="s">
        <v>4715</v>
      </c>
      <c r="J1258" s="661" t="s">
        <v>1582</v>
      </c>
      <c r="K1258" s="661" t="s">
        <v>4714</v>
      </c>
      <c r="L1258" s="662">
        <v>0</v>
      </c>
      <c r="M1258" s="662">
        <v>0</v>
      </c>
      <c r="N1258" s="661">
        <v>1</v>
      </c>
      <c r="O1258" s="742">
        <v>0.5</v>
      </c>
      <c r="P1258" s="662">
        <v>0</v>
      </c>
      <c r="Q1258" s="677"/>
      <c r="R1258" s="661">
        <v>1</v>
      </c>
      <c r="S1258" s="677">
        <v>1</v>
      </c>
      <c r="T1258" s="742">
        <v>0.5</v>
      </c>
      <c r="U1258" s="700">
        <v>1</v>
      </c>
    </row>
    <row r="1259" spans="1:21" ht="14.4" customHeight="1" x14ac:dyDescent="0.3">
      <c r="A1259" s="660">
        <v>32</v>
      </c>
      <c r="B1259" s="661" t="s">
        <v>587</v>
      </c>
      <c r="C1259" s="661">
        <v>89301322</v>
      </c>
      <c r="D1259" s="740" t="s">
        <v>6847</v>
      </c>
      <c r="E1259" s="741" t="s">
        <v>4627</v>
      </c>
      <c r="F1259" s="661" t="s">
        <v>4612</v>
      </c>
      <c r="G1259" s="661" t="s">
        <v>4655</v>
      </c>
      <c r="H1259" s="661" t="s">
        <v>588</v>
      </c>
      <c r="I1259" s="661" t="s">
        <v>1268</v>
      </c>
      <c r="J1259" s="661" t="s">
        <v>1269</v>
      </c>
      <c r="K1259" s="661" t="s">
        <v>1270</v>
      </c>
      <c r="L1259" s="662">
        <v>95.25</v>
      </c>
      <c r="M1259" s="662">
        <v>1238.25</v>
      </c>
      <c r="N1259" s="661">
        <v>13</v>
      </c>
      <c r="O1259" s="742">
        <v>9.5</v>
      </c>
      <c r="P1259" s="662">
        <v>476.25</v>
      </c>
      <c r="Q1259" s="677">
        <v>0.38461538461538464</v>
      </c>
      <c r="R1259" s="661">
        <v>5</v>
      </c>
      <c r="S1259" s="677">
        <v>0.38461538461538464</v>
      </c>
      <c r="T1259" s="742">
        <v>4</v>
      </c>
      <c r="U1259" s="700">
        <v>0.42105263157894735</v>
      </c>
    </row>
    <row r="1260" spans="1:21" ht="14.4" customHeight="1" x14ac:dyDescent="0.3">
      <c r="A1260" s="660">
        <v>32</v>
      </c>
      <c r="B1260" s="661" t="s">
        <v>587</v>
      </c>
      <c r="C1260" s="661">
        <v>89301322</v>
      </c>
      <c r="D1260" s="740" t="s">
        <v>6847</v>
      </c>
      <c r="E1260" s="741" t="s">
        <v>4627</v>
      </c>
      <c r="F1260" s="661" t="s">
        <v>4612</v>
      </c>
      <c r="G1260" s="661" t="s">
        <v>4655</v>
      </c>
      <c r="H1260" s="661" t="s">
        <v>588</v>
      </c>
      <c r="I1260" s="661" t="s">
        <v>4854</v>
      </c>
      <c r="J1260" s="661" t="s">
        <v>4656</v>
      </c>
      <c r="K1260" s="661" t="s">
        <v>1270</v>
      </c>
      <c r="L1260" s="662">
        <v>0</v>
      </c>
      <c r="M1260" s="662">
        <v>0</v>
      </c>
      <c r="N1260" s="661">
        <v>9</v>
      </c>
      <c r="O1260" s="742">
        <v>6</v>
      </c>
      <c r="P1260" s="662">
        <v>0</v>
      </c>
      <c r="Q1260" s="677"/>
      <c r="R1260" s="661">
        <v>2</v>
      </c>
      <c r="S1260" s="677">
        <v>0.22222222222222221</v>
      </c>
      <c r="T1260" s="742">
        <v>0.5</v>
      </c>
      <c r="U1260" s="700">
        <v>8.3333333333333329E-2</v>
      </c>
    </row>
    <row r="1261" spans="1:21" ht="14.4" customHeight="1" x14ac:dyDescent="0.3">
      <c r="A1261" s="660">
        <v>32</v>
      </c>
      <c r="B1261" s="661" t="s">
        <v>587</v>
      </c>
      <c r="C1261" s="661">
        <v>89301322</v>
      </c>
      <c r="D1261" s="740" t="s">
        <v>6847</v>
      </c>
      <c r="E1261" s="741" t="s">
        <v>4627</v>
      </c>
      <c r="F1261" s="661" t="s">
        <v>4612</v>
      </c>
      <c r="G1261" s="661" t="s">
        <v>4655</v>
      </c>
      <c r="H1261" s="661" t="s">
        <v>588</v>
      </c>
      <c r="I1261" s="661" t="s">
        <v>727</v>
      </c>
      <c r="J1261" s="661" t="s">
        <v>728</v>
      </c>
      <c r="K1261" s="661" t="s">
        <v>4716</v>
      </c>
      <c r="L1261" s="662">
        <v>42.42</v>
      </c>
      <c r="M1261" s="662">
        <v>42.42</v>
      </c>
      <c r="N1261" s="661">
        <v>1</v>
      </c>
      <c r="O1261" s="742">
        <v>0.5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32</v>
      </c>
      <c r="B1262" s="661" t="s">
        <v>587</v>
      </c>
      <c r="C1262" s="661">
        <v>89301322</v>
      </c>
      <c r="D1262" s="740" t="s">
        <v>6847</v>
      </c>
      <c r="E1262" s="741" t="s">
        <v>4627</v>
      </c>
      <c r="F1262" s="661" t="s">
        <v>4612</v>
      </c>
      <c r="G1262" s="661" t="s">
        <v>4655</v>
      </c>
      <c r="H1262" s="661" t="s">
        <v>588</v>
      </c>
      <c r="I1262" s="661" t="s">
        <v>727</v>
      </c>
      <c r="J1262" s="661" t="s">
        <v>728</v>
      </c>
      <c r="K1262" s="661" t="s">
        <v>4716</v>
      </c>
      <c r="L1262" s="662">
        <v>85.72</v>
      </c>
      <c r="M1262" s="662">
        <v>428.6</v>
      </c>
      <c r="N1262" s="661">
        <v>5</v>
      </c>
      <c r="O1262" s="742">
        <v>2.5</v>
      </c>
      <c r="P1262" s="662">
        <v>85.72</v>
      </c>
      <c r="Q1262" s="677">
        <v>0.19999999999999998</v>
      </c>
      <c r="R1262" s="661">
        <v>1</v>
      </c>
      <c r="S1262" s="677">
        <v>0.2</v>
      </c>
      <c r="T1262" s="742">
        <v>0.5</v>
      </c>
      <c r="U1262" s="700">
        <v>0.2</v>
      </c>
    </row>
    <row r="1263" spans="1:21" ht="14.4" customHeight="1" x14ac:dyDescent="0.3">
      <c r="A1263" s="660">
        <v>32</v>
      </c>
      <c r="B1263" s="661" t="s">
        <v>587</v>
      </c>
      <c r="C1263" s="661">
        <v>89301322</v>
      </c>
      <c r="D1263" s="740" t="s">
        <v>6847</v>
      </c>
      <c r="E1263" s="741" t="s">
        <v>4627</v>
      </c>
      <c r="F1263" s="661" t="s">
        <v>4612</v>
      </c>
      <c r="G1263" s="661" t="s">
        <v>4655</v>
      </c>
      <c r="H1263" s="661" t="s">
        <v>588</v>
      </c>
      <c r="I1263" s="661" t="s">
        <v>4717</v>
      </c>
      <c r="J1263" s="661" t="s">
        <v>728</v>
      </c>
      <c r="K1263" s="661" t="s">
        <v>4718</v>
      </c>
      <c r="L1263" s="662">
        <v>141.38999999999999</v>
      </c>
      <c r="M1263" s="662">
        <v>1696.6799999999998</v>
      </c>
      <c r="N1263" s="661">
        <v>12</v>
      </c>
      <c r="O1263" s="742">
        <v>8.5</v>
      </c>
      <c r="P1263" s="662">
        <v>1131.1199999999999</v>
      </c>
      <c r="Q1263" s="677">
        <v>0.66666666666666663</v>
      </c>
      <c r="R1263" s="661">
        <v>8</v>
      </c>
      <c r="S1263" s="677">
        <v>0.66666666666666663</v>
      </c>
      <c r="T1263" s="742">
        <v>6</v>
      </c>
      <c r="U1263" s="700">
        <v>0.70588235294117652</v>
      </c>
    </row>
    <row r="1264" spans="1:21" ht="14.4" customHeight="1" x14ac:dyDescent="0.3">
      <c r="A1264" s="660">
        <v>32</v>
      </c>
      <c r="B1264" s="661" t="s">
        <v>587</v>
      </c>
      <c r="C1264" s="661">
        <v>89301322</v>
      </c>
      <c r="D1264" s="740" t="s">
        <v>6847</v>
      </c>
      <c r="E1264" s="741" t="s">
        <v>4627</v>
      </c>
      <c r="F1264" s="661" t="s">
        <v>4612</v>
      </c>
      <c r="G1264" s="661" t="s">
        <v>4655</v>
      </c>
      <c r="H1264" s="661" t="s">
        <v>588</v>
      </c>
      <c r="I1264" s="661" t="s">
        <v>4717</v>
      </c>
      <c r="J1264" s="661" t="s">
        <v>728</v>
      </c>
      <c r="K1264" s="661" t="s">
        <v>4718</v>
      </c>
      <c r="L1264" s="662">
        <v>285.75</v>
      </c>
      <c r="M1264" s="662">
        <v>2286</v>
      </c>
      <c r="N1264" s="661">
        <v>8</v>
      </c>
      <c r="O1264" s="742">
        <v>5</v>
      </c>
      <c r="P1264" s="662">
        <v>857.25</v>
      </c>
      <c r="Q1264" s="677">
        <v>0.375</v>
      </c>
      <c r="R1264" s="661">
        <v>3</v>
      </c>
      <c r="S1264" s="677">
        <v>0.375</v>
      </c>
      <c r="T1264" s="742">
        <v>2.5</v>
      </c>
      <c r="U1264" s="700">
        <v>0.5</v>
      </c>
    </row>
    <row r="1265" spans="1:21" ht="14.4" customHeight="1" x14ac:dyDescent="0.3">
      <c r="A1265" s="660">
        <v>32</v>
      </c>
      <c r="B1265" s="661" t="s">
        <v>587</v>
      </c>
      <c r="C1265" s="661">
        <v>89301322</v>
      </c>
      <c r="D1265" s="740" t="s">
        <v>6847</v>
      </c>
      <c r="E1265" s="741" t="s">
        <v>4627</v>
      </c>
      <c r="F1265" s="661" t="s">
        <v>4612</v>
      </c>
      <c r="G1265" s="661" t="s">
        <v>4655</v>
      </c>
      <c r="H1265" s="661" t="s">
        <v>588</v>
      </c>
      <c r="I1265" s="661" t="s">
        <v>757</v>
      </c>
      <c r="J1265" s="661" t="s">
        <v>4656</v>
      </c>
      <c r="K1265" s="661" t="s">
        <v>4657</v>
      </c>
      <c r="L1265" s="662">
        <v>44.8</v>
      </c>
      <c r="M1265" s="662">
        <v>672</v>
      </c>
      <c r="N1265" s="661">
        <v>15</v>
      </c>
      <c r="O1265" s="742">
        <v>7</v>
      </c>
      <c r="P1265" s="662">
        <v>358.4</v>
      </c>
      <c r="Q1265" s="677">
        <v>0.53333333333333333</v>
      </c>
      <c r="R1265" s="661">
        <v>8</v>
      </c>
      <c r="S1265" s="677">
        <v>0.53333333333333333</v>
      </c>
      <c r="T1265" s="742">
        <v>3.5</v>
      </c>
      <c r="U1265" s="700">
        <v>0.5</v>
      </c>
    </row>
    <row r="1266" spans="1:21" ht="14.4" customHeight="1" x14ac:dyDescent="0.3">
      <c r="A1266" s="660">
        <v>32</v>
      </c>
      <c r="B1266" s="661" t="s">
        <v>587</v>
      </c>
      <c r="C1266" s="661">
        <v>89301322</v>
      </c>
      <c r="D1266" s="740" t="s">
        <v>6847</v>
      </c>
      <c r="E1266" s="741" t="s">
        <v>4627</v>
      </c>
      <c r="F1266" s="661" t="s">
        <v>4612</v>
      </c>
      <c r="G1266" s="661" t="s">
        <v>4655</v>
      </c>
      <c r="H1266" s="661" t="s">
        <v>588</v>
      </c>
      <c r="I1266" s="661" t="s">
        <v>4658</v>
      </c>
      <c r="J1266" s="661" t="s">
        <v>4656</v>
      </c>
      <c r="K1266" s="661" t="s">
        <v>4657</v>
      </c>
      <c r="L1266" s="662">
        <v>44.8</v>
      </c>
      <c r="M1266" s="662">
        <v>89.6</v>
      </c>
      <c r="N1266" s="661">
        <v>2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32</v>
      </c>
      <c r="B1267" s="661" t="s">
        <v>587</v>
      </c>
      <c r="C1267" s="661">
        <v>89301322</v>
      </c>
      <c r="D1267" s="740" t="s">
        <v>6847</v>
      </c>
      <c r="E1267" s="741" t="s">
        <v>4627</v>
      </c>
      <c r="F1267" s="661" t="s">
        <v>4612</v>
      </c>
      <c r="G1267" s="661" t="s">
        <v>4719</v>
      </c>
      <c r="H1267" s="661" t="s">
        <v>2441</v>
      </c>
      <c r="I1267" s="661" t="s">
        <v>2578</v>
      </c>
      <c r="J1267" s="661" t="s">
        <v>4520</v>
      </c>
      <c r="K1267" s="661" t="s">
        <v>4521</v>
      </c>
      <c r="L1267" s="662">
        <v>6.98</v>
      </c>
      <c r="M1267" s="662">
        <v>20.94</v>
      </c>
      <c r="N1267" s="661">
        <v>3</v>
      </c>
      <c r="O1267" s="742">
        <v>1.5</v>
      </c>
      <c r="P1267" s="662">
        <v>20.94</v>
      </c>
      <c r="Q1267" s="677">
        <v>1</v>
      </c>
      <c r="R1267" s="661">
        <v>3</v>
      </c>
      <c r="S1267" s="677">
        <v>1</v>
      </c>
      <c r="T1267" s="742">
        <v>1.5</v>
      </c>
      <c r="U1267" s="700">
        <v>1</v>
      </c>
    </row>
    <row r="1268" spans="1:21" ht="14.4" customHeight="1" x14ac:dyDescent="0.3">
      <c r="A1268" s="660">
        <v>32</v>
      </c>
      <c r="B1268" s="661" t="s">
        <v>587</v>
      </c>
      <c r="C1268" s="661">
        <v>89301322</v>
      </c>
      <c r="D1268" s="740" t="s">
        <v>6847</v>
      </c>
      <c r="E1268" s="741" t="s">
        <v>4627</v>
      </c>
      <c r="F1268" s="661" t="s">
        <v>4612</v>
      </c>
      <c r="G1268" s="661" t="s">
        <v>4719</v>
      </c>
      <c r="H1268" s="661" t="s">
        <v>2441</v>
      </c>
      <c r="I1268" s="661" t="s">
        <v>5579</v>
      </c>
      <c r="J1268" s="661" t="s">
        <v>5580</v>
      </c>
      <c r="K1268" s="661" t="s">
        <v>5121</v>
      </c>
      <c r="L1268" s="662">
        <v>10.73</v>
      </c>
      <c r="M1268" s="662">
        <v>32.19</v>
      </c>
      <c r="N1268" s="661">
        <v>3</v>
      </c>
      <c r="O1268" s="742">
        <v>0.5</v>
      </c>
      <c r="P1268" s="662">
        <v>32.19</v>
      </c>
      <c r="Q1268" s="677">
        <v>1</v>
      </c>
      <c r="R1268" s="661">
        <v>3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32</v>
      </c>
      <c r="B1269" s="661" t="s">
        <v>587</v>
      </c>
      <c r="C1269" s="661">
        <v>89301322</v>
      </c>
      <c r="D1269" s="740" t="s">
        <v>6847</v>
      </c>
      <c r="E1269" s="741" t="s">
        <v>4627</v>
      </c>
      <c r="F1269" s="661" t="s">
        <v>4612</v>
      </c>
      <c r="G1269" s="661" t="s">
        <v>4719</v>
      </c>
      <c r="H1269" s="661" t="s">
        <v>588</v>
      </c>
      <c r="I1269" s="661" t="s">
        <v>5122</v>
      </c>
      <c r="J1269" s="661" t="s">
        <v>5123</v>
      </c>
      <c r="K1269" s="661" t="s">
        <v>4521</v>
      </c>
      <c r="L1269" s="662">
        <v>5.37</v>
      </c>
      <c r="M1269" s="662">
        <v>5.37</v>
      </c>
      <c r="N1269" s="661">
        <v>1</v>
      </c>
      <c r="O1269" s="742">
        <v>0.5</v>
      </c>
      <c r="P1269" s="662">
        <v>5.37</v>
      </c>
      <c r="Q1269" s="677">
        <v>1</v>
      </c>
      <c r="R1269" s="661">
        <v>1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32</v>
      </c>
      <c r="B1270" s="661" t="s">
        <v>587</v>
      </c>
      <c r="C1270" s="661">
        <v>89301322</v>
      </c>
      <c r="D1270" s="740" t="s">
        <v>6847</v>
      </c>
      <c r="E1270" s="741" t="s">
        <v>4627</v>
      </c>
      <c r="F1270" s="661" t="s">
        <v>4612</v>
      </c>
      <c r="G1270" s="661" t="s">
        <v>4711</v>
      </c>
      <c r="H1270" s="661" t="s">
        <v>588</v>
      </c>
      <c r="I1270" s="661" t="s">
        <v>2909</v>
      </c>
      <c r="J1270" s="661" t="s">
        <v>4443</v>
      </c>
      <c r="K1270" s="661" t="s">
        <v>4444</v>
      </c>
      <c r="L1270" s="662">
        <v>156.86000000000001</v>
      </c>
      <c r="M1270" s="662">
        <v>941.16000000000008</v>
      </c>
      <c r="N1270" s="661">
        <v>6</v>
      </c>
      <c r="O1270" s="742">
        <v>1</v>
      </c>
      <c r="P1270" s="662">
        <v>941.16000000000008</v>
      </c>
      <c r="Q1270" s="677">
        <v>1</v>
      </c>
      <c r="R1270" s="661">
        <v>6</v>
      </c>
      <c r="S1270" s="677">
        <v>1</v>
      </c>
      <c r="T1270" s="742">
        <v>1</v>
      </c>
      <c r="U1270" s="700">
        <v>1</v>
      </c>
    </row>
    <row r="1271" spans="1:21" ht="14.4" customHeight="1" x14ac:dyDescent="0.3">
      <c r="A1271" s="660">
        <v>32</v>
      </c>
      <c r="B1271" s="661" t="s">
        <v>587</v>
      </c>
      <c r="C1271" s="661">
        <v>89301322</v>
      </c>
      <c r="D1271" s="740" t="s">
        <v>6847</v>
      </c>
      <c r="E1271" s="741" t="s">
        <v>4627</v>
      </c>
      <c r="F1271" s="661" t="s">
        <v>4612</v>
      </c>
      <c r="G1271" s="661" t="s">
        <v>4711</v>
      </c>
      <c r="H1271" s="661" t="s">
        <v>588</v>
      </c>
      <c r="I1271" s="661" t="s">
        <v>5581</v>
      </c>
      <c r="J1271" s="661" t="s">
        <v>5582</v>
      </c>
      <c r="K1271" s="661" t="s">
        <v>5583</v>
      </c>
      <c r="L1271" s="662">
        <v>235.29</v>
      </c>
      <c r="M1271" s="662">
        <v>470.58</v>
      </c>
      <c r="N1271" s="661">
        <v>2</v>
      </c>
      <c r="O1271" s="742">
        <v>1</v>
      </c>
      <c r="P1271" s="662">
        <v>470.58</v>
      </c>
      <c r="Q1271" s="677">
        <v>1</v>
      </c>
      <c r="R1271" s="661">
        <v>2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32</v>
      </c>
      <c r="B1272" s="661" t="s">
        <v>587</v>
      </c>
      <c r="C1272" s="661">
        <v>89301322</v>
      </c>
      <c r="D1272" s="740" t="s">
        <v>6847</v>
      </c>
      <c r="E1272" s="741" t="s">
        <v>4627</v>
      </c>
      <c r="F1272" s="661" t="s">
        <v>4612</v>
      </c>
      <c r="G1272" s="661" t="s">
        <v>4711</v>
      </c>
      <c r="H1272" s="661" t="s">
        <v>588</v>
      </c>
      <c r="I1272" s="661" t="s">
        <v>5584</v>
      </c>
      <c r="J1272" s="661" t="s">
        <v>4443</v>
      </c>
      <c r="K1272" s="661" t="s">
        <v>5585</v>
      </c>
      <c r="L1272" s="662">
        <v>235.29</v>
      </c>
      <c r="M1272" s="662">
        <v>470.58</v>
      </c>
      <c r="N1272" s="661">
        <v>2</v>
      </c>
      <c r="O1272" s="742">
        <v>1.5</v>
      </c>
      <c r="P1272" s="662">
        <v>470.58</v>
      </c>
      <c r="Q1272" s="677">
        <v>1</v>
      </c>
      <c r="R1272" s="661">
        <v>2</v>
      </c>
      <c r="S1272" s="677">
        <v>1</v>
      </c>
      <c r="T1272" s="742">
        <v>1.5</v>
      </c>
      <c r="U1272" s="700">
        <v>1</v>
      </c>
    </row>
    <row r="1273" spans="1:21" ht="14.4" customHeight="1" x14ac:dyDescent="0.3">
      <c r="A1273" s="660">
        <v>32</v>
      </c>
      <c r="B1273" s="661" t="s">
        <v>587</v>
      </c>
      <c r="C1273" s="661">
        <v>89301322</v>
      </c>
      <c r="D1273" s="740" t="s">
        <v>6847</v>
      </c>
      <c r="E1273" s="741" t="s">
        <v>4627</v>
      </c>
      <c r="F1273" s="661" t="s">
        <v>4612</v>
      </c>
      <c r="G1273" s="661" t="s">
        <v>5586</v>
      </c>
      <c r="H1273" s="661" t="s">
        <v>2441</v>
      </c>
      <c r="I1273" s="661" t="s">
        <v>5587</v>
      </c>
      <c r="J1273" s="661" t="s">
        <v>5588</v>
      </c>
      <c r="K1273" s="661" t="s">
        <v>1378</v>
      </c>
      <c r="L1273" s="662">
        <v>0</v>
      </c>
      <c r="M1273" s="662">
        <v>0</v>
      </c>
      <c r="N1273" s="661">
        <v>1</v>
      </c>
      <c r="O1273" s="742">
        <v>0.5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32</v>
      </c>
      <c r="B1274" s="661" t="s">
        <v>587</v>
      </c>
      <c r="C1274" s="661">
        <v>89301322</v>
      </c>
      <c r="D1274" s="740" t="s">
        <v>6847</v>
      </c>
      <c r="E1274" s="741" t="s">
        <v>4627</v>
      </c>
      <c r="F1274" s="661" t="s">
        <v>4612</v>
      </c>
      <c r="G1274" s="661" t="s">
        <v>5248</v>
      </c>
      <c r="H1274" s="661" t="s">
        <v>2441</v>
      </c>
      <c r="I1274" s="661" t="s">
        <v>3081</v>
      </c>
      <c r="J1274" s="661" t="s">
        <v>3082</v>
      </c>
      <c r="K1274" s="661" t="s">
        <v>3083</v>
      </c>
      <c r="L1274" s="662">
        <v>222.25</v>
      </c>
      <c r="M1274" s="662">
        <v>666.75</v>
      </c>
      <c r="N1274" s="661">
        <v>3</v>
      </c>
      <c r="O1274" s="742">
        <v>1.5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32</v>
      </c>
      <c r="B1275" s="661" t="s">
        <v>587</v>
      </c>
      <c r="C1275" s="661">
        <v>89301322</v>
      </c>
      <c r="D1275" s="740" t="s">
        <v>6847</v>
      </c>
      <c r="E1275" s="741" t="s">
        <v>4627</v>
      </c>
      <c r="F1275" s="661" t="s">
        <v>4612</v>
      </c>
      <c r="G1275" s="661" t="s">
        <v>5248</v>
      </c>
      <c r="H1275" s="661" t="s">
        <v>2441</v>
      </c>
      <c r="I1275" s="661" t="s">
        <v>3081</v>
      </c>
      <c r="J1275" s="661" t="s">
        <v>3082</v>
      </c>
      <c r="K1275" s="661" t="s">
        <v>3083</v>
      </c>
      <c r="L1275" s="662">
        <v>125.14</v>
      </c>
      <c r="M1275" s="662">
        <v>250.28</v>
      </c>
      <c r="N1275" s="661">
        <v>2</v>
      </c>
      <c r="O1275" s="742">
        <v>2</v>
      </c>
      <c r="P1275" s="662">
        <v>125.14</v>
      </c>
      <c r="Q1275" s="677">
        <v>0.5</v>
      </c>
      <c r="R1275" s="661">
        <v>1</v>
      </c>
      <c r="S1275" s="677">
        <v>0.5</v>
      </c>
      <c r="T1275" s="742">
        <v>1</v>
      </c>
      <c r="U1275" s="700">
        <v>0.5</v>
      </c>
    </row>
    <row r="1276" spans="1:21" ht="14.4" customHeight="1" x14ac:dyDescent="0.3">
      <c r="A1276" s="660">
        <v>32</v>
      </c>
      <c r="B1276" s="661" t="s">
        <v>587</v>
      </c>
      <c r="C1276" s="661">
        <v>89301322</v>
      </c>
      <c r="D1276" s="740" t="s">
        <v>6847</v>
      </c>
      <c r="E1276" s="741" t="s">
        <v>4627</v>
      </c>
      <c r="F1276" s="661" t="s">
        <v>4612</v>
      </c>
      <c r="G1276" s="661" t="s">
        <v>5248</v>
      </c>
      <c r="H1276" s="661" t="s">
        <v>2441</v>
      </c>
      <c r="I1276" s="661" t="s">
        <v>5589</v>
      </c>
      <c r="J1276" s="661" t="s">
        <v>3082</v>
      </c>
      <c r="K1276" s="661" t="s">
        <v>5590</v>
      </c>
      <c r="L1276" s="662">
        <v>0</v>
      </c>
      <c r="M1276" s="662">
        <v>0</v>
      </c>
      <c r="N1276" s="661">
        <v>2</v>
      </c>
      <c r="O1276" s="742">
        <v>1.5</v>
      </c>
      <c r="P1276" s="662">
        <v>0</v>
      </c>
      <c r="Q1276" s="677"/>
      <c r="R1276" s="661">
        <v>1</v>
      </c>
      <c r="S1276" s="677">
        <v>0.5</v>
      </c>
      <c r="T1276" s="742">
        <v>0.5</v>
      </c>
      <c r="U1276" s="700">
        <v>0.33333333333333331</v>
      </c>
    </row>
    <row r="1277" spans="1:21" ht="14.4" customHeight="1" x14ac:dyDescent="0.3">
      <c r="A1277" s="660">
        <v>32</v>
      </c>
      <c r="B1277" s="661" t="s">
        <v>587</v>
      </c>
      <c r="C1277" s="661">
        <v>89301322</v>
      </c>
      <c r="D1277" s="740" t="s">
        <v>6847</v>
      </c>
      <c r="E1277" s="741" t="s">
        <v>4627</v>
      </c>
      <c r="F1277" s="661" t="s">
        <v>4612</v>
      </c>
      <c r="G1277" s="661" t="s">
        <v>5591</v>
      </c>
      <c r="H1277" s="661" t="s">
        <v>2441</v>
      </c>
      <c r="I1277" s="661" t="s">
        <v>1461</v>
      </c>
      <c r="J1277" s="661" t="s">
        <v>5592</v>
      </c>
      <c r="K1277" s="661" t="s">
        <v>5593</v>
      </c>
      <c r="L1277" s="662">
        <v>137.6</v>
      </c>
      <c r="M1277" s="662">
        <v>550.4</v>
      </c>
      <c r="N1277" s="661">
        <v>4</v>
      </c>
      <c r="O1277" s="742">
        <v>2</v>
      </c>
      <c r="P1277" s="662">
        <v>550.4</v>
      </c>
      <c r="Q1277" s="677">
        <v>1</v>
      </c>
      <c r="R1277" s="661">
        <v>4</v>
      </c>
      <c r="S1277" s="677">
        <v>1</v>
      </c>
      <c r="T1277" s="742">
        <v>2</v>
      </c>
      <c r="U1277" s="700">
        <v>1</v>
      </c>
    </row>
    <row r="1278" spans="1:21" ht="14.4" customHeight="1" x14ac:dyDescent="0.3">
      <c r="A1278" s="660">
        <v>32</v>
      </c>
      <c r="B1278" s="661" t="s">
        <v>587</v>
      </c>
      <c r="C1278" s="661">
        <v>89301322</v>
      </c>
      <c r="D1278" s="740" t="s">
        <v>6847</v>
      </c>
      <c r="E1278" s="741" t="s">
        <v>4627</v>
      </c>
      <c r="F1278" s="661" t="s">
        <v>4612</v>
      </c>
      <c r="G1278" s="661" t="s">
        <v>4720</v>
      </c>
      <c r="H1278" s="661" t="s">
        <v>2441</v>
      </c>
      <c r="I1278" s="661" t="s">
        <v>3851</v>
      </c>
      <c r="J1278" s="661" t="s">
        <v>2534</v>
      </c>
      <c r="K1278" s="661" t="s">
        <v>3852</v>
      </c>
      <c r="L1278" s="662">
        <v>146.63</v>
      </c>
      <c r="M1278" s="662">
        <v>146.63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32</v>
      </c>
      <c r="B1279" s="661" t="s">
        <v>587</v>
      </c>
      <c r="C1279" s="661">
        <v>89301322</v>
      </c>
      <c r="D1279" s="740" t="s">
        <v>6847</v>
      </c>
      <c r="E1279" s="741" t="s">
        <v>4627</v>
      </c>
      <c r="F1279" s="661" t="s">
        <v>4612</v>
      </c>
      <c r="G1279" s="661" t="s">
        <v>4963</v>
      </c>
      <c r="H1279" s="661" t="s">
        <v>2441</v>
      </c>
      <c r="I1279" s="661" t="s">
        <v>2523</v>
      </c>
      <c r="J1279" s="661" t="s">
        <v>2524</v>
      </c>
      <c r="K1279" s="661" t="s">
        <v>1225</v>
      </c>
      <c r="L1279" s="662">
        <v>44.89</v>
      </c>
      <c r="M1279" s="662">
        <v>134.67000000000002</v>
      </c>
      <c r="N1279" s="661">
        <v>3</v>
      </c>
      <c r="O1279" s="742">
        <v>0.5</v>
      </c>
      <c r="P1279" s="662">
        <v>134.67000000000002</v>
      </c>
      <c r="Q1279" s="677">
        <v>1</v>
      </c>
      <c r="R1279" s="661">
        <v>3</v>
      </c>
      <c r="S1279" s="677">
        <v>1</v>
      </c>
      <c r="T1279" s="742">
        <v>0.5</v>
      </c>
      <c r="U1279" s="700">
        <v>1</v>
      </c>
    </row>
    <row r="1280" spans="1:21" ht="14.4" customHeight="1" x14ac:dyDescent="0.3">
      <c r="A1280" s="660">
        <v>32</v>
      </c>
      <c r="B1280" s="661" t="s">
        <v>587</v>
      </c>
      <c r="C1280" s="661">
        <v>89301322</v>
      </c>
      <c r="D1280" s="740" t="s">
        <v>6847</v>
      </c>
      <c r="E1280" s="741" t="s">
        <v>4627</v>
      </c>
      <c r="F1280" s="661" t="s">
        <v>4612</v>
      </c>
      <c r="G1280" s="661" t="s">
        <v>4963</v>
      </c>
      <c r="H1280" s="661" t="s">
        <v>2441</v>
      </c>
      <c r="I1280" s="661" t="s">
        <v>2526</v>
      </c>
      <c r="J1280" s="661" t="s">
        <v>2527</v>
      </c>
      <c r="K1280" s="661" t="s">
        <v>1229</v>
      </c>
      <c r="L1280" s="662">
        <v>60.02</v>
      </c>
      <c r="M1280" s="662">
        <v>180.06</v>
      </c>
      <c r="N1280" s="661">
        <v>3</v>
      </c>
      <c r="O1280" s="742">
        <v>0.5</v>
      </c>
      <c r="P1280" s="662">
        <v>180.06</v>
      </c>
      <c r="Q1280" s="677">
        <v>1</v>
      </c>
      <c r="R1280" s="661">
        <v>3</v>
      </c>
      <c r="S1280" s="677">
        <v>1</v>
      </c>
      <c r="T1280" s="742">
        <v>0.5</v>
      </c>
      <c r="U1280" s="700">
        <v>1</v>
      </c>
    </row>
    <row r="1281" spans="1:21" ht="14.4" customHeight="1" x14ac:dyDescent="0.3">
      <c r="A1281" s="660">
        <v>32</v>
      </c>
      <c r="B1281" s="661" t="s">
        <v>587</v>
      </c>
      <c r="C1281" s="661">
        <v>89301322</v>
      </c>
      <c r="D1281" s="740" t="s">
        <v>6847</v>
      </c>
      <c r="E1281" s="741" t="s">
        <v>4627</v>
      </c>
      <c r="F1281" s="661" t="s">
        <v>4612</v>
      </c>
      <c r="G1281" s="661" t="s">
        <v>4721</v>
      </c>
      <c r="H1281" s="661" t="s">
        <v>588</v>
      </c>
      <c r="I1281" s="661" t="s">
        <v>1091</v>
      </c>
      <c r="J1281" s="661" t="s">
        <v>5249</v>
      </c>
      <c r="K1281" s="661" t="s">
        <v>3869</v>
      </c>
      <c r="L1281" s="662">
        <v>0</v>
      </c>
      <c r="M1281" s="662">
        <v>0</v>
      </c>
      <c r="N1281" s="661">
        <v>1</v>
      </c>
      <c r="O1281" s="742">
        <v>1</v>
      </c>
      <c r="P1281" s="662"/>
      <c r="Q1281" s="677"/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32</v>
      </c>
      <c r="B1282" s="661" t="s">
        <v>587</v>
      </c>
      <c r="C1282" s="661">
        <v>89301322</v>
      </c>
      <c r="D1282" s="740" t="s">
        <v>6847</v>
      </c>
      <c r="E1282" s="741" t="s">
        <v>4627</v>
      </c>
      <c r="F1282" s="661" t="s">
        <v>4612</v>
      </c>
      <c r="G1282" s="661" t="s">
        <v>4721</v>
      </c>
      <c r="H1282" s="661" t="s">
        <v>588</v>
      </c>
      <c r="I1282" s="661" t="s">
        <v>4724</v>
      </c>
      <c r="J1282" s="661" t="s">
        <v>4722</v>
      </c>
      <c r="K1282" s="661" t="s">
        <v>4723</v>
      </c>
      <c r="L1282" s="662">
        <v>0</v>
      </c>
      <c r="M1282" s="662">
        <v>0</v>
      </c>
      <c r="N1282" s="661">
        <v>1</v>
      </c>
      <c r="O1282" s="742">
        <v>0.5</v>
      </c>
      <c r="P1282" s="662">
        <v>0</v>
      </c>
      <c r="Q1282" s="677"/>
      <c r="R1282" s="661">
        <v>1</v>
      </c>
      <c r="S1282" s="677">
        <v>1</v>
      </c>
      <c r="T1282" s="742">
        <v>0.5</v>
      </c>
      <c r="U1282" s="700">
        <v>1</v>
      </c>
    </row>
    <row r="1283" spans="1:21" ht="14.4" customHeight="1" x14ac:dyDescent="0.3">
      <c r="A1283" s="660">
        <v>32</v>
      </c>
      <c r="B1283" s="661" t="s">
        <v>587</v>
      </c>
      <c r="C1283" s="661">
        <v>89301322</v>
      </c>
      <c r="D1283" s="740" t="s">
        <v>6847</v>
      </c>
      <c r="E1283" s="741" t="s">
        <v>4627</v>
      </c>
      <c r="F1283" s="661" t="s">
        <v>4612</v>
      </c>
      <c r="G1283" s="661" t="s">
        <v>4721</v>
      </c>
      <c r="H1283" s="661" t="s">
        <v>588</v>
      </c>
      <c r="I1283" s="661" t="s">
        <v>4725</v>
      </c>
      <c r="J1283" s="661" t="s">
        <v>4722</v>
      </c>
      <c r="K1283" s="661" t="s">
        <v>4723</v>
      </c>
      <c r="L1283" s="662">
        <v>0</v>
      </c>
      <c r="M1283" s="662">
        <v>0</v>
      </c>
      <c r="N1283" s="661">
        <v>3</v>
      </c>
      <c r="O1283" s="742">
        <v>1.5</v>
      </c>
      <c r="P1283" s="662">
        <v>0</v>
      </c>
      <c r="Q1283" s="677"/>
      <c r="R1283" s="661">
        <v>2</v>
      </c>
      <c r="S1283" s="677">
        <v>0.66666666666666663</v>
      </c>
      <c r="T1283" s="742">
        <v>1</v>
      </c>
      <c r="U1283" s="700">
        <v>0.66666666666666663</v>
      </c>
    </row>
    <row r="1284" spans="1:21" ht="14.4" customHeight="1" x14ac:dyDescent="0.3">
      <c r="A1284" s="660">
        <v>32</v>
      </c>
      <c r="B1284" s="661" t="s">
        <v>587</v>
      </c>
      <c r="C1284" s="661">
        <v>89301322</v>
      </c>
      <c r="D1284" s="740" t="s">
        <v>6847</v>
      </c>
      <c r="E1284" s="741" t="s">
        <v>4627</v>
      </c>
      <c r="F1284" s="661" t="s">
        <v>4612</v>
      </c>
      <c r="G1284" s="661" t="s">
        <v>4721</v>
      </c>
      <c r="H1284" s="661" t="s">
        <v>588</v>
      </c>
      <c r="I1284" s="661" t="s">
        <v>5594</v>
      </c>
      <c r="J1284" s="661" t="s">
        <v>5249</v>
      </c>
      <c r="K1284" s="661" t="s">
        <v>3869</v>
      </c>
      <c r="L1284" s="662">
        <v>0</v>
      </c>
      <c r="M1284" s="662">
        <v>0</v>
      </c>
      <c r="N1284" s="661">
        <v>4</v>
      </c>
      <c r="O1284" s="742">
        <v>2</v>
      </c>
      <c r="P1284" s="662"/>
      <c r="Q1284" s="677"/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32</v>
      </c>
      <c r="B1285" s="661" t="s">
        <v>587</v>
      </c>
      <c r="C1285" s="661">
        <v>89301322</v>
      </c>
      <c r="D1285" s="740" t="s">
        <v>6847</v>
      </c>
      <c r="E1285" s="741" t="s">
        <v>4627</v>
      </c>
      <c r="F1285" s="661" t="s">
        <v>4612</v>
      </c>
      <c r="G1285" s="661" t="s">
        <v>4864</v>
      </c>
      <c r="H1285" s="661" t="s">
        <v>588</v>
      </c>
      <c r="I1285" s="661" t="s">
        <v>5595</v>
      </c>
      <c r="J1285" s="661" t="s">
        <v>5530</v>
      </c>
      <c r="K1285" s="661" t="s">
        <v>1568</v>
      </c>
      <c r="L1285" s="662">
        <v>0</v>
      </c>
      <c r="M1285" s="662">
        <v>0</v>
      </c>
      <c r="N1285" s="661">
        <v>2</v>
      </c>
      <c r="O1285" s="742">
        <v>0.5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32</v>
      </c>
      <c r="B1286" s="661" t="s">
        <v>587</v>
      </c>
      <c r="C1286" s="661">
        <v>89301322</v>
      </c>
      <c r="D1286" s="740" t="s">
        <v>6847</v>
      </c>
      <c r="E1286" s="741" t="s">
        <v>4627</v>
      </c>
      <c r="F1286" s="661" t="s">
        <v>4612</v>
      </c>
      <c r="G1286" s="661" t="s">
        <v>4665</v>
      </c>
      <c r="H1286" s="661" t="s">
        <v>2441</v>
      </c>
      <c r="I1286" s="661" t="s">
        <v>5420</v>
      </c>
      <c r="J1286" s="661" t="s">
        <v>2453</v>
      </c>
      <c r="K1286" s="661" t="s">
        <v>1139</v>
      </c>
      <c r="L1286" s="662">
        <v>0</v>
      </c>
      <c r="M1286" s="662">
        <v>0</v>
      </c>
      <c r="N1286" s="661">
        <v>1</v>
      </c>
      <c r="O1286" s="742">
        <v>0.5</v>
      </c>
      <c r="P1286" s="662">
        <v>0</v>
      </c>
      <c r="Q1286" s="677"/>
      <c r="R1286" s="661">
        <v>1</v>
      </c>
      <c r="S1286" s="677">
        <v>1</v>
      </c>
      <c r="T1286" s="742">
        <v>0.5</v>
      </c>
      <c r="U1286" s="700">
        <v>1</v>
      </c>
    </row>
    <row r="1287" spans="1:21" ht="14.4" customHeight="1" x14ac:dyDescent="0.3">
      <c r="A1287" s="660">
        <v>32</v>
      </c>
      <c r="B1287" s="661" t="s">
        <v>587</v>
      </c>
      <c r="C1287" s="661">
        <v>89301322</v>
      </c>
      <c r="D1287" s="740" t="s">
        <v>6847</v>
      </c>
      <c r="E1287" s="741" t="s">
        <v>4627</v>
      </c>
      <c r="F1287" s="661" t="s">
        <v>4612</v>
      </c>
      <c r="G1287" s="661" t="s">
        <v>4726</v>
      </c>
      <c r="H1287" s="661" t="s">
        <v>2441</v>
      </c>
      <c r="I1287" s="661" t="s">
        <v>3046</v>
      </c>
      <c r="J1287" s="661" t="s">
        <v>3047</v>
      </c>
      <c r="K1287" s="661" t="s">
        <v>4451</v>
      </c>
      <c r="L1287" s="662">
        <v>69.86</v>
      </c>
      <c r="M1287" s="662">
        <v>558.87999999999988</v>
      </c>
      <c r="N1287" s="661">
        <v>8</v>
      </c>
      <c r="O1287" s="742">
        <v>3.5</v>
      </c>
      <c r="P1287" s="662">
        <v>209.57999999999998</v>
      </c>
      <c r="Q1287" s="677">
        <v>0.37500000000000006</v>
      </c>
      <c r="R1287" s="661">
        <v>3</v>
      </c>
      <c r="S1287" s="677">
        <v>0.375</v>
      </c>
      <c r="T1287" s="742">
        <v>2</v>
      </c>
      <c r="U1287" s="700">
        <v>0.5714285714285714</v>
      </c>
    </row>
    <row r="1288" spans="1:21" ht="14.4" customHeight="1" x14ac:dyDescent="0.3">
      <c r="A1288" s="660">
        <v>32</v>
      </c>
      <c r="B1288" s="661" t="s">
        <v>587</v>
      </c>
      <c r="C1288" s="661">
        <v>89301322</v>
      </c>
      <c r="D1288" s="740" t="s">
        <v>6847</v>
      </c>
      <c r="E1288" s="741" t="s">
        <v>4627</v>
      </c>
      <c r="F1288" s="661" t="s">
        <v>4612</v>
      </c>
      <c r="G1288" s="661" t="s">
        <v>4727</v>
      </c>
      <c r="H1288" s="661" t="s">
        <v>2441</v>
      </c>
      <c r="I1288" s="661" t="s">
        <v>2628</v>
      </c>
      <c r="J1288" s="661" t="s">
        <v>2629</v>
      </c>
      <c r="K1288" s="661" t="s">
        <v>4523</v>
      </c>
      <c r="L1288" s="662">
        <v>162.13</v>
      </c>
      <c r="M1288" s="662">
        <v>162.13</v>
      </c>
      <c r="N1288" s="661">
        <v>1</v>
      </c>
      <c r="O1288" s="742">
        <v>1</v>
      </c>
      <c r="P1288" s="662">
        <v>162.13</v>
      </c>
      <c r="Q1288" s="677">
        <v>1</v>
      </c>
      <c r="R1288" s="661">
        <v>1</v>
      </c>
      <c r="S1288" s="677">
        <v>1</v>
      </c>
      <c r="T1288" s="742">
        <v>1</v>
      </c>
      <c r="U1288" s="700">
        <v>1</v>
      </c>
    </row>
    <row r="1289" spans="1:21" ht="14.4" customHeight="1" x14ac:dyDescent="0.3">
      <c r="A1289" s="660">
        <v>32</v>
      </c>
      <c r="B1289" s="661" t="s">
        <v>587</v>
      </c>
      <c r="C1289" s="661">
        <v>89301322</v>
      </c>
      <c r="D1289" s="740" t="s">
        <v>6847</v>
      </c>
      <c r="E1289" s="741" t="s">
        <v>4627</v>
      </c>
      <c r="F1289" s="661" t="s">
        <v>4612</v>
      </c>
      <c r="G1289" s="661" t="s">
        <v>4727</v>
      </c>
      <c r="H1289" s="661" t="s">
        <v>2441</v>
      </c>
      <c r="I1289" s="661" t="s">
        <v>2705</v>
      </c>
      <c r="J1289" s="661" t="s">
        <v>2475</v>
      </c>
      <c r="K1289" s="661" t="s">
        <v>4524</v>
      </c>
      <c r="L1289" s="662">
        <v>216.16</v>
      </c>
      <c r="M1289" s="662">
        <v>432.32</v>
      </c>
      <c r="N1289" s="661">
        <v>2</v>
      </c>
      <c r="O1289" s="742">
        <v>1</v>
      </c>
      <c r="P1289" s="662">
        <v>432.32</v>
      </c>
      <c r="Q1289" s="677">
        <v>1</v>
      </c>
      <c r="R1289" s="661">
        <v>2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32</v>
      </c>
      <c r="B1290" s="661" t="s">
        <v>587</v>
      </c>
      <c r="C1290" s="661">
        <v>89301322</v>
      </c>
      <c r="D1290" s="740" t="s">
        <v>6847</v>
      </c>
      <c r="E1290" s="741" t="s">
        <v>4627</v>
      </c>
      <c r="F1290" s="661" t="s">
        <v>4612</v>
      </c>
      <c r="G1290" s="661" t="s">
        <v>4727</v>
      </c>
      <c r="H1290" s="661" t="s">
        <v>2441</v>
      </c>
      <c r="I1290" s="661" t="s">
        <v>2474</v>
      </c>
      <c r="J1290" s="661" t="s">
        <v>2475</v>
      </c>
      <c r="K1290" s="661" t="s">
        <v>4525</v>
      </c>
      <c r="L1290" s="662">
        <v>432.32</v>
      </c>
      <c r="M1290" s="662">
        <v>432.32</v>
      </c>
      <c r="N1290" s="661">
        <v>1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32</v>
      </c>
      <c r="B1291" s="661" t="s">
        <v>587</v>
      </c>
      <c r="C1291" s="661">
        <v>89301322</v>
      </c>
      <c r="D1291" s="740" t="s">
        <v>6847</v>
      </c>
      <c r="E1291" s="741" t="s">
        <v>4627</v>
      </c>
      <c r="F1291" s="661" t="s">
        <v>4612</v>
      </c>
      <c r="G1291" s="661" t="s">
        <v>5256</v>
      </c>
      <c r="H1291" s="661" t="s">
        <v>588</v>
      </c>
      <c r="I1291" s="661" t="s">
        <v>5596</v>
      </c>
      <c r="J1291" s="661" t="s">
        <v>5597</v>
      </c>
      <c r="K1291" s="661" t="s">
        <v>2436</v>
      </c>
      <c r="L1291" s="662">
        <v>131.93</v>
      </c>
      <c r="M1291" s="662">
        <v>131.93</v>
      </c>
      <c r="N1291" s="661">
        <v>1</v>
      </c>
      <c r="O1291" s="742">
        <v>1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32</v>
      </c>
      <c r="B1292" s="661" t="s">
        <v>587</v>
      </c>
      <c r="C1292" s="661">
        <v>89301322</v>
      </c>
      <c r="D1292" s="740" t="s">
        <v>6847</v>
      </c>
      <c r="E1292" s="741" t="s">
        <v>4627</v>
      </c>
      <c r="F1292" s="661" t="s">
        <v>4612</v>
      </c>
      <c r="G1292" s="661" t="s">
        <v>4728</v>
      </c>
      <c r="H1292" s="661" t="s">
        <v>588</v>
      </c>
      <c r="I1292" s="661" t="s">
        <v>1886</v>
      </c>
      <c r="J1292" s="661" t="s">
        <v>1887</v>
      </c>
      <c r="K1292" s="661" t="s">
        <v>5110</v>
      </c>
      <c r="L1292" s="662">
        <v>2025.92</v>
      </c>
      <c r="M1292" s="662">
        <v>14181.44</v>
      </c>
      <c r="N1292" s="661">
        <v>7</v>
      </c>
      <c r="O1292" s="742">
        <v>2.5</v>
      </c>
      <c r="P1292" s="662">
        <v>14181.44</v>
      </c>
      <c r="Q1292" s="677">
        <v>1</v>
      </c>
      <c r="R1292" s="661">
        <v>7</v>
      </c>
      <c r="S1292" s="677">
        <v>1</v>
      </c>
      <c r="T1292" s="742">
        <v>2.5</v>
      </c>
      <c r="U1292" s="700">
        <v>1</v>
      </c>
    </row>
    <row r="1293" spans="1:21" ht="14.4" customHeight="1" x14ac:dyDescent="0.3">
      <c r="A1293" s="660">
        <v>32</v>
      </c>
      <c r="B1293" s="661" t="s">
        <v>587</v>
      </c>
      <c r="C1293" s="661">
        <v>89301322</v>
      </c>
      <c r="D1293" s="740" t="s">
        <v>6847</v>
      </c>
      <c r="E1293" s="741" t="s">
        <v>4627</v>
      </c>
      <c r="F1293" s="661" t="s">
        <v>4612</v>
      </c>
      <c r="G1293" s="661" t="s">
        <v>4924</v>
      </c>
      <c r="H1293" s="661" t="s">
        <v>588</v>
      </c>
      <c r="I1293" s="661" t="s">
        <v>5598</v>
      </c>
      <c r="J1293" s="661" t="s">
        <v>1851</v>
      </c>
      <c r="K1293" s="661" t="s">
        <v>5599</v>
      </c>
      <c r="L1293" s="662">
        <v>178.24</v>
      </c>
      <c r="M1293" s="662">
        <v>178.24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32</v>
      </c>
      <c r="B1294" s="661" t="s">
        <v>587</v>
      </c>
      <c r="C1294" s="661">
        <v>89301322</v>
      </c>
      <c r="D1294" s="740" t="s">
        <v>6847</v>
      </c>
      <c r="E1294" s="741" t="s">
        <v>4627</v>
      </c>
      <c r="F1294" s="661" t="s">
        <v>4612</v>
      </c>
      <c r="G1294" s="661" t="s">
        <v>5600</v>
      </c>
      <c r="H1294" s="661" t="s">
        <v>588</v>
      </c>
      <c r="I1294" s="661" t="s">
        <v>1063</v>
      </c>
      <c r="J1294" s="661" t="s">
        <v>5601</v>
      </c>
      <c r="K1294" s="661" t="s">
        <v>5602</v>
      </c>
      <c r="L1294" s="662">
        <v>36.89</v>
      </c>
      <c r="M1294" s="662">
        <v>110.67</v>
      </c>
      <c r="N1294" s="661">
        <v>3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32</v>
      </c>
      <c r="B1295" s="661" t="s">
        <v>587</v>
      </c>
      <c r="C1295" s="661">
        <v>89301322</v>
      </c>
      <c r="D1295" s="740" t="s">
        <v>6847</v>
      </c>
      <c r="E1295" s="741" t="s">
        <v>4627</v>
      </c>
      <c r="F1295" s="661" t="s">
        <v>4612</v>
      </c>
      <c r="G1295" s="661" t="s">
        <v>5111</v>
      </c>
      <c r="H1295" s="661" t="s">
        <v>588</v>
      </c>
      <c r="I1295" s="661" t="s">
        <v>3747</v>
      </c>
      <c r="J1295" s="661" t="s">
        <v>1040</v>
      </c>
      <c r="K1295" s="661" t="s">
        <v>5603</v>
      </c>
      <c r="L1295" s="662">
        <v>397.02</v>
      </c>
      <c r="M1295" s="662">
        <v>397.02</v>
      </c>
      <c r="N1295" s="661">
        <v>1</v>
      </c>
      <c r="O1295" s="742">
        <v>0.5</v>
      </c>
      <c r="P1295" s="662">
        <v>397.02</v>
      </c>
      <c r="Q1295" s="677">
        <v>1</v>
      </c>
      <c r="R1295" s="661">
        <v>1</v>
      </c>
      <c r="S1295" s="677">
        <v>1</v>
      </c>
      <c r="T1295" s="742">
        <v>0.5</v>
      </c>
      <c r="U1295" s="700">
        <v>1</v>
      </c>
    </row>
    <row r="1296" spans="1:21" ht="14.4" customHeight="1" x14ac:dyDescent="0.3">
      <c r="A1296" s="660">
        <v>32</v>
      </c>
      <c r="B1296" s="661" t="s">
        <v>587</v>
      </c>
      <c r="C1296" s="661">
        <v>89301322</v>
      </c>
      <c r="D1296" s="740" t="s">
        <v>6847</v>
      </c>
      <c r="E1296" s="741" t="s">
        <v>4627</v>
      </c>
      <c r="F1296" s="661" t="s">
        <v>4612</v>
      </c>
      <c r="G1296" s="661" t="s">
        <v>4812</v>
      </c>
      <c r="H1296" s="661" t="s">
        <v>588</v>
      </c>
      <c r="I1296" s="661" t="s">
        <v>819</v>
      </c>
      <c r="J1296" s="661" t="s">
        <v>820</v>
      </c>
      <c r="K1296" s="661" t="s">
        <v>4390</v>
      </c>
      <c r="L1296" s="662">
        <v>115.3</v>
      </c>
      <c r="M1296" s="662">
        <v>807.09999999999991</v>
      </c>
      <c r="N1296" s="661">
        <v>7</v>
      </c>
      <c r="O1296" s="742">
        <v>5</v>
      </c>
      <c r="P1296" s="662">
        <v>115.3</v>
      </c>
      <c r="Q1296" s="677">
        <v>0.14285714285714288</v>
      </c>
      <c r="R1296" s="661">
        <v>1</v>
      </c>
      <c r="S1296" s="677">
        <v>0.14285714285714285</v>
      </c>
      <c r="T1296" s="742">
        <v>1</v>
      </c>
      <c r="U1296" s="700">
        <v>0.2</v>
      </c>
    </row>
    <row r="1297" spans="1:21" ht="14.4" customHeight="1" x14ac:dyDescent="0.3">
      <c r="A1297" s="660">
        <v>32</v>
      </c>
      <c r="B1297" s="661" t="s">
        <v>587</v>
      </c>
      <c r="C1297" s="661">
        <v>89301322</v>
      </c>
      <c r="D1297" s="740" t="s">
        <v>6847</v>
      </c>
      <c r="E1297" s="741" t="s">
        <v>4627</v>
      </c>
      <c r="F1297" s="661" t="s">
        <v>4612</v>
      </c>
      <c r="G1297" s="661" t="s">
        <v>4812</v>
      </c>
      <c r="H1297" s="661" t="s">
        <v>588</v>
      </c>
      <c r="I1297" s="661" t="s">
        <v>2368</v>
      </c>
      <c r="J1297" s="661" t="s">
        <v>820</v>
      </c>
      <c r="K1297" s="661" t="s">
        <v>2369</v>
      </c>
      <c r="L1297" s="662">
        <v>230.59</v>
      </c>
      <c r="M1297" s="662">
        <v>230.59</v>
      </c>
      <c r="N1297" s="661">
        <v>1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32</v>
      </c>
      <c r="B1298" s="661" t="s">
        <v>587</v>
      </c>
      <c r="C1298" s="661">
        <v>89301322</v>
      </c>
      <c r="D1298" s="740" t="s">
        <v>6847</v>
      </c>
      <c r="E1298" s="741" t="s">
        <v>4627</v>
      </c>
      <c r="F1298" s="661" t="s">
        <v>4612</v>
      </c>
      <c r="G1298" s="661" t="s">
        <v>4812</v>
      </c>
      <c r="H1298" s="661" t="s">
        <v>588</v>
      </c>
      <c r="I1298" s="661" t="s">
        <v>5137</v>
      </c>
      <c r="J1298" s="661" t="s">
        <v>820</v>
      </c>
      <c r="K1298" s="661" t="s">
        <v>4390</v>
      </c>
      <c r="L1298" s="662">
        <v>115.3</v>
      </c>
      <c r="M1298" s="662">
        <v>345.9</v>
      </c>
      <c r="N1298" s="661">
        <v>3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32</v>
      </c>
      <c r="B1299" s="661" t="s">
        <v>587</v>
      </c>
      <c r="C1299" s="661">
        <v>89301322</v>
      </c>
      <c r="D1299" s="740" t="s">
        <v>6847</v>
      </c>
      <c r="E1299" s="741" t="s">
        <v>4627</v>
      </c>
      <c r="F1299" s="661" t="s">
        <v>4612</v>
      </c>
      <c r="G1299" s="661" t="s">
        <v>5604</v>
      </c>
      <c r="H1299" s="661" t="s">
        <v>588</v>
      </c>
      <c r="I1299" s="661" t="s">
        <v>5605</v>
      </c>
      <c r="J1299" s="661" t="s">
        <v>5606</v>
      </c>
      <c r="K1299" s="661" t="s">
        <v>5607</v>
      </c>
      <c r="L1299" s="662">
        <v>25.8</v>
      </c>
      <c r="M1299" s="662">
        <v>25.8</v>
      </c>
      <c r="N1299" s="661">
        <v>1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32</v>
      </c>
      <c r="B1300" s="661" t="s">
        <v>587</v>
      </c>
      <c r="C1300" s="661">
        <v>89301322</v>
      </c>
      <c r="D1300" s="740" t="s">
        <v>6847</v>
      </c>
      <c r="E1300" s="741" t="s">
        <v>4627</v>
      </c>
      <c r="F1300" s="661" t="s">
        <v>4612</v>
      </c>
      <c r="G1300" s="661" t="s">
        <v>5608</v>
      </c>
      <c r="H1300" s="661" t="s">
        <v>588</v>
      </c>
      <c r="I1300" s="661" t="s">
        <v>2905</v>
      </c>
      <c r="J1300" s="661" t="s">
        <v>2906</v>
      </c>
      <c r="K1300" s="661" t="s">
        <v>5609</v>
      </c>
      <c r="L1300" s="662">
        <v>83.09</v>
      </c>
      <c r="M1300" s="662">
        <v>249.27</v>
      </c>
      <c r="N1300" s="661">
        <v>3</v>
      </c>
      <c r="O1300" s="742">
        <v>2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32</v>
      </c>
      <c r="B1301" s="661" t="s">
        <v>587</v>
      </c>
      <c r="C1301" s="661">
        <v>89301322</v>
      </c>
      <c r="D1301" s="740" t="s">
        <v>6847</v>
      </c>
      <c r="E1301" s="741" t="s">
        <v>4627</v>
      </c>
      <c r="F1301" s="661" t="s">
        <v>4612</v>
      </c>
      <c r="G1301" s="661" t="s">
        <v>5610</v>
      </c>
      <c r="H1301" s="661" t="s">
        <v>588</v>
      </c>
      <c r="I1301" s="661" t="s">
        <v>3415</v>
      </c>
      <c r="J1301" s="661" t="s">
        <v>3416</v>
      </c>
      <c r="K1301" s="661" t="s">
        <v>3417</v>
      </c>
      <c r="L1301" s="662">
        <v>51.88</v>
      </c>
      <c r="M1301" s="662">
        <v>103.76</v>
      </c>
      <c r="N1301" s="661">
        <v>2</v>
      </c>
      <c r="O1301" s="742">
        <v>0.5</v>
      </c>
      <c r="P1301" s="662">
        <v>103.76</v>
      </c>
      <c r="Q1301" s="677">
        <v>1</v>
      </c>
      <c r="R1301" s="661">
        <v>2</v>
      </c>
      <c r="S1301" s="677">
        <v>1</v>
      </c>
      <c r="T1301" s="742">
        <v>0.5</v>
      </c>
      <c r="U1301" s="700">
        <v>1</v>
      </c>
    </row>
    <row r="1302" spans="1:21" ht="14.4" customHeight="1" x14ac:dyDescent="0.3">
      <c r="A1302" s="660">
        <v>32</v>
      </c>
      <c r="B1302" s="661" t="s">
        <v>587</v>
      </c>
      <c r="C1302" s="661">
        <v>89301322</v>
      </c>
      <c r="D1302" s="740" t="s">
        <v>6847</v>
      </c>
      <c r="E1302" s="741" t="s">
        <v>4627</v>
      </c>
      <c r="F1302" s="661" t="s">
        <v>4612</v>
      </c>
      <c r="G1302" s="661" t="s">
        <v>5611</v>
      </c>
      <c r="H1302" s="661" t="s">
        <v>588</v>
      </c>
      <c r="I1302" s="661" t="s">
        <v>5612</v>
      </c>
      <c r="J1302" s="661" t="s">
        <v>5613</v>
      </c>
      <c r="K1302" s="661" t="s">
        <v>3408</v>
      </c>
      <c r="L1302" s="662">
        <v>107.34</v>
      </c>
      <c r="M1302" s="662">
        <v>107.34</v>
      </c>
      <c r="N1302" s="661">
        <v>1</v>
      </c>
      <c r="O1302" s="742">
        <v>0.5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32</v>
      </c>
      <c r="B1303" s="661" t="s">
        <v>587</v>
      </c>
      <c r="C1303" s="661">
        <v>89301322</v>
      </c>
      <c r="D1303" s="740" t="s">
        <v>6847</v>
      </c>
      <c r="E1303" s="741" t="s">
        <v>4627</v>
      </c>
      <c r="F1303" s="661" t="s">
        <v>4612</v>
      </c>
      <c r="G1303" s="661" t="s">
        <v>5611</v>
      </c>
      <c r="H1303" s="661" t="s">
        <v>588</v>
      </c>
      <c r="I1303" s="661" t="s">
        <v>5612</v>
      </c>
      <c r="J1303" s="661" t="s">
        <v>5613</v>
      </c>
      <c r="K1303" s="661" t="s">
        <v>3408</v>
      </c>
      <c r="L1303" s="662">
        <v>32.33</v>
      </c>
      <c r="M1303" s="662">
        <v>32.33</v>
      </c>
      <c r="N1303" s="661">
        <v>1</v>
      </c>
      <c r="O1303" s="742">
        <v>0.5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32</v>
      </c>
      <c r="B1304" s="661" t="s">
        <v>587</v>
      </c>
      <c r="C1304" s="661">
        <v>89301322</v>
      </c>
      <c r="D1304" s="740" t="s">
        <v>6847</v>
      </c>
      <c r="E1304" s="741" t="s">
        <v>4627</v>
      </c>
      <c r="F1304" s="661" t="s">
        <v>4612</v>
      </c>
      <c r="G1304" s="661" t="s">
        <v>4873</v>
      </c>
      <c r="H1304" s="661" t="s">
        <v>588</v>
      </c>
      <c r="I1304" s="661" t="s">
        <v>1079</v>
      </c>
      <c r="J1304" s="661" t="s">
        <v>1187</v>
      </c>
      <c r="K1304" s="661" t="s">
        <v>4874</v>
      </c>
      <c r="L1304" s="662">
        <v>128.9</v>
      </c>
      <c r="M1304" s="662">
        <v>515.6</v>
      </c>
      <c r="N1304" s="661">
        <v>4</v>
      </c>
      <c r="O1304" s="742">
        <v>1.5</v>
      </c>
      <c r="P1304" s="662">
        <v>515.6</v>
      </c>
      <c r="Q1304" s="677">
        <v>1</v>
      </c>
      <c r="R1304" s="661">
        <v>4</v>
      </c>
      <c r="S1304" s="677">
        <v>1</v>
      </c>
      <c r="T1304" s="742">
        <v>1.5</v>
      </c>
      <c r="U1304" s="700">
        <v>1</v>
      </c>
    </row>
    <row r="1305" spans="1:21" ht="14.4" customHeight="1" x14ac:dyDescent="0.3">
      <c r="A1305" s="660">
        <v>32</v>
      </c>
      <c r="B1305" s="661" t="s">
        <v>587</v>
      </c>
      <c r="C1305" s="661">
        <v>89301322</v>
      </c>
      <c r="D1305" s="740" t="s">
        <v>6847</v>
      </c>
      <c r="E1305" s="741" t="s">
        <v>4627</v>
      </c>
      <c r="F1305" s="661" t="s">
        <v>4612</v>
      </c>
      <c r="G1305" s="661" t="s">
        <v>4873</v>
      </c>
      <c r="H1305" s="661" t="s">
        <v>588</v>
      </c>
      <c r="I1305" s="661" t="s">
        <v>5138</v>
      </c>
      <c r="J1305" s="661" t="s">
        <v>1187</v>
      </c>
      <c r="K1305" s="661" t="s">
        <v>5139</v>
      </c>
      <c r="L1305" s="662">
        <v>0</v>
      </c>
      <c r="M1305" s="662">
        <v>0</v>
      </c>
      <c r="N1305" s="661">
        <v>1</v>
      </c>
      <c r="O1305" s="742">
        <v>0.5</v>
      </c>
      <c r="P1305" s="662"/>
      <c r="Q1305" s="677"/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32</v>
      </c>
      <c r="B1306" s="661" t="s">
        <v>587</v>
      </c>
      <c r="C1306" s="661">
        <v>89301322</v>
      </c>
      <c r="D1306" s="740" t="s">
        <v>6847</v>
      </c>
      <c r="E1306" s="741" t="s">
        <v>4627</v>
      </c>
      <c r="F1306" s="661" t="s">
        <v>4612</v>
      </c>
      <c r="G1306" s="661" t="s">
        <v>4873</v>
      </c>
      <c r="H1306" s="661" t="s">
        <v>588</v>
      </c>
      <c r="I1306" s="661" t="s">
        <v>1186</v>
      </c>
      <c r="J1306" s="661" t="s">
        <v>1187</v>
      </c>
      <c r="K1306" s="661" t="s">
        <v>1188</v>
      </c>
      <c r="L1306" s="662">
        <v>386.72</v>
      </c>
      <c r="M1306" s="662">
        <v>1933.6000000000001</v>
      </c>
      <c r="N1306" s="661">
        <v>5</v>
      </c>
      <c r="O1306" s="742">
        <v>2.5</v>
      </c>
      <c r="P1306" s="662">
        <v>1933.6000000000001</v>
      </c>
      <c r="Q1306" s="677">
        <v>1</v>
      </c>
      <c r="R1306" s="661">
        <v>5</v>
      </c>
      <c r="S1306" s="677">
        <v>1</v>
      </c>
      <c r="T1306" s="742">
        <v>2.5</v>
      </c>
      <c r="U1306" s="700">
        <v>1</v>
      </c>
    </row>
    <row r="1307" spans="1:21" ht="14.4" customHeight="1" x14ac:dyDescent="0.3">
      <c r="A1307" s="660">
        <v>32</v>
      </c>
      <c r="B1307" s="661" t="s">
        <v>587</v>
      </c>
      <c r="C1307" s="661">
        <v>89301322</v>
      </c>
      <c r="D1307" s="740" t="s">
        <v>6847</v>
      </c>
      <c r="E1307" s="741" t="s">
        <v>4627</v>
      </c>
      <c r="F1307" s="661" t="s">
        <v>4612</v>
      </c>
      <c r="G1307" s="661" t="s">
        <v>5614</v>
      </c>
      <c r="H1307" s="661" t="s">
        <v>588</v>
      </c>
      <c r="I1307" s="661" t="s">
        <v>1359</v>
      </c>
      <c r="J1307" s="661" t="s">
        <v>1360</v>
      </c>
      <c r="K1307" s="661" t="s">
        <v>4657</v>
      </c>
      <c r="L1307" s="662">
        <v>0</v>
      </c>
      <c r="M1307" s="662">
        <v>0</v>
      </c>
      <c r="N1307" s="661">
        <v>4</v>
      </c>
      <c r="O1307" s="742">
        <v>0.5</v>
      </c>
      <c r="P1307" s="662"/>
      <c r="Q1307" s="677"/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32</v>
      </c>
      <c r="B1308" s="661" t="s">
        <v>587</v>
      </c>
      <c r="C1308" s="661">
        <v>89301322</v>
      </c>
      <c r="D1308" s="740" t="s">
        <v>6847</v>
      </c>
      <c r="E1308" s="741" t="s">
        <v>4627</v>
      </c>
      <c r="F1308" s="661" t="s">
        <v>4612</v>
      </c>
      <c r="G1308" s="661" t="s">
        <v>5615</v>
      </c>
      <c r="H1308" s="661" t="s">
        <v>2441</v>
      </c>
      <c r="I1308" s="661" t="s">
        <v>5616</v>
      </c>
      <c r="J1308" s="661" t="s">
        <v>5617</v>
      </c>
      <c r="K1308" s="661" t="s">
        <v>5618</v>
      </c>
      <c r="L1308" s="662">
        <v>483.83</v>
      </c>
      <c r="M1308" s="662">
        <v>483.83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32</v>
      </c>
      <c r="B1309" s="661" t="s">
        <v>587</v>
      </c>
      <c r="C1309" s="661">
        <v>89301322</v>
      </c>
      <c r="D1309" s="740" t="s">
        <v>6847</v>
      </c>
      <c r="E1309" s="741" t="s">
        <v>4627</v>
      </c>
      <c r="F1309" s="661" t="s">
        <v>4612</v>
      </c>
      <c r="G1309" s="661" t="s">
        <v>4667</v>
      </c>
      <c r="H1309" s="661" t="s">
        <v>588</v>
      </c>
      <c r="I1309" s="661" t="s">
        <v>1370</v>
      </c>
      <c r="J1309" s="661" t="s">
        <v>5619</v>
      </c>
      <c r="K1309" s="661" t="s">
        <v>5620</v>
      </c>
      <c r="L1309" s="662">
        <v>506.78</v>
      </c>
      <c r="M1309" s="662">
        <v>2533.8999999999996</v>
      </c>
      <c r="N1309" s="661">
        <v>5</v>
      </c>
      <c r="O1309" s="742">
        <v>1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32</v>
      </c>
      <c r="B1310" s="661" t="s">
        <v>587</v>
      </c>
      <c r="C1310" s="661">
        <v>89301322</v>
      </c>
      <c r="D1310" s="740" t="s">
        <v>6847</v>
      </c>
      <c r="E1310" s="741" t="s">
        <v>4627</v>
      </c>
      <c r="F1310" s="661" t="s">
        <v>4612</v>
      </c>
      <c r="G1310" s="661" t="s">
        <v>5621</v>
      </c>
      <c r="H1310" s="661" t="s">
        <v>2441</v>
      </c>
      <c r="I1310" s="661" t="s">
        <v>2731</v>
      </c>
      <c r="J1310" s="661" t="s">
        <v>2732</v>
      </c>
      <c r="K1310" s="661" t="s">
        <v>2733</v>
      </c>
      <c r="L1310" s="662">
        <v>820.43</v>
      </c>
      <c r="M1310" s="662">
        <v>820.43</v>
      </c>
      <c r="N1310" s="661">
        <v>1</v>
      </c>
      <c r="O1310" s="742">
        <v>1</v>
      </c>
      <c r="P1310" s="662"/>
      <c r="Q1310" s="677">
        <v>0</v>
      </c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32</v>
      </c>
      <c r="B1311" s="661" t="s">
        <v>587</v>
      </c>
      <c r="C1311" s="661">
        <v>89301322</v>
      </c>
      <c r="D1311" s="740" t="s">
        <v>6847</v>
      </c>
      <c r="E1311" s="741" t="s">
        <v>4627</v>
      </c>
      <c r="F1311" s="661" t="s">
        <v>4612</v>
      </c>
      <c r="G1311" s="661" t="s">
        <v>4671</v>
      </c>
      <c r="H1311" s="661" t="s">
        <v>2441</v>
      </c>
      <c r="I1311" s="661" t="s">
        <v>3132</v>
      </c>
      <c r="J1311" s="661" t="s">
        <v>3133</v>
      </c>
      <c r="K1311" s="661" t="s">
        <v>4480</v>
      </c>
      <c r="L1311" s="662">
        <v>3127.19</v>
      </c>
      <c r="M1311" s="662">
        <v>56289.42</v>
      </c>
      <c r="N1311" s="661">
        <v>18</v>
      </c>
      <c r="O1311" s="742">
        <v>7</v>
      </c>
      <c r="P1311" s="662">
        <v>25017.519999999997</v>
      </c>
      <c r="Q1311" s="677">
        <v>0.44444444444444442</v>
      </c>
      <c r="R1311" s="661">
        <v>8</v>
      </c>
      <c r="S1311" s="677">
        <v>0.44444444444444442</v>
      </c>
      <c r="T1311" s="742">
        <v>4</v>
      </c>
      <c r="U1311" s="700">
        <v>0.5714285714285714</v>
      </c>
    </row>
    <row r="1312" spans="1:21" ht="14.4" customHeight="1" x14ac:dyDescent="0.3">
      <c r="A1312" s="660">
        <v>32</v>
      </c>
      <c r="B1312" s="661" t="s">
        <v>587</v>
      </c>
      <c r="C1312" s="661">
        <v>89301322</v>
      </c>
      <c r="D1312" s="740" t="s">
        <v>6847</v>
      </c>
      <c r="E1312" s="741" t="s">
        <v>4627</v>
      </c>
      <c r="F1312" s="661" t="s">
        <v>4612</v>
      </c>
      <c r="G1312" s="661" t="s">
        <v>4671</v>
      </c>
      <c r="H1312" s="661" t="s">
        <v>2441</v>
      </c>
      <c r="I1312" s="661" t="s">
        <v>4672</v>
      </c>
      <c r="J1312" s="661" t="s">
        <v>3133</v>
      </c>
      <c r="K1312" s="661" t="s">
        <v>4673</v>
      </c>
      <c r="L1312" s="662">
        <v>782.22</v>
      </c>
      <c r="M1312" s="662">
        <v>782.22</v>
      </c>
      <c r="N1312" s="661">
        <v>1</v>
      </c>
      <c r="O1312" s="742">
        <v>0.5</v>
      </c>
      <c r="P1312" s="662">
        <v>782.22</v>
      </c>
      <c r="Q1312" s="677">
        <v>1</v>
      </c>
      <c r="R1312" s="661">
        <v>1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32</v>
      </c>
      <c r="B1313" s="661" t="s">
        <v>587</v>
      </c>
      <c r="C1313" s="661">
        <v>89301322</v>
      </c>
      <c r="D1313" s="740" t="s">
        <v>6847</v>
      </c>
      <c r="E1313" s="741" t="s">
        <v>4627</v>
      </c>
      <c r="F1313" s="661" t="s">
        <v>4612</v>
      </c>
      <c r="G1313" s="661" t="s">
        <v>4671</v>
      </c>
      <c r="H1313" s="661" t="s">
        <v>2441</v>
      </c>
      <c r="I1313" s="661" t="s">
        <v>5622</v>
      </c>
      <c r="J1313" s="661" t="s">
        <v>5623</v>
      </c>
      <c r="K1313" s="661" t="s">
        <v>5624</v>
      </c>
      <c r="L1313" s="662">
        <v>4283.43</v>
      </c>
      <c r="M1313" s="662">
        <v>12850.29</v>
      </c>
      <c r="N1313" s="661">
        <v>3</v>
      </c>
      <c r="O1313" s="742">
        <v>0.5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32</v>
      </c>
      <c r="B1314" s="661" t="s">
        <v>587</v>
      </c>
      <c r="C1314" s="661">
        <v>89301322</v>
      </c>
      <c r="D1314" s="740" t="s">
        <v>6847</v>
      </c>
      <c r="E1314" s="741" t="s">
        <v>4627</v>
      </c>
      <c r="F1314" s="661" t="s">
        <v>4612</v>
      </c>
      <c r="G1314" s="661" t="s">
        <v>4813</v>
      </c>
      <c r="H1314" s="661" t="s">
        <v>588</v>
      </c>
      <c r="I1314" s="661" t="s">
        <v>4877</v>
      </c>
      <c r="J1314" s="661" t="s">
        <v>4814</v>
      </c>
      <c r="K1314" s="661" t="s">
        <v>4878</v>
      </c>
      <c r="L1314" s="662">
        <v>0</v>
      </c>
      <c r="M1314" s="662">
        <v>0</v>
      </c>
      <c r="N1314" s="661">
        <v>1</v>
      </c>
      <c r="O1314" s="742">
        <v>1</v>
      </c>
      <c r="P1314" s="662"/>
      <c r="Q1314" s="677"/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32</v>
      </c>
      <c r="B1315" s="661" t="s">
        <v>587</v>
      </c>
      <c r="C1315" s="661">
        <v>89301322</v>
      </c>
      <c r="D1315" s="740" t="s">
        <v>6847</v>
      </c>
      <c r="E1315" s="741" t="s">
        <v>4627</v>
      </c>
      <c r="F1315" s="661" t="s">
        <v>4612</v>
      </c>
      <c r="G1315" s="661" t="s">
        <v>4813</v>
      </c>
      <c r="H1315" s="661" t="s">
        <v>588</v>
      </c>
      <c r="I1315" s="661" t="s">
        <v>1175</v>
      </c>
      <c r="J1315" s="661" t="s">
        <v>4814</v>
      </c>
      <c r="K1315" s="661" t="s">
        <v>4815</v>
      </c>
      <c r="L1315" s="662">
        <v>66.599999999999994</v>
      </c>
      <c r="M1315" s="662">
        <v>133.19999999999999</v>
      </c>
      <c r="N1315" s="661">
        <v>2</v>
      </c>
      <c r="O1315" s="742">
        <v>1.5</v>
      </c>
      <c r="P1315" s="662">
        <v>66.599999999999994</v>
      </c>
      <c r="Q1315" s="677">
        <v>0.5</v>
      </c>
      <c r="R1315" s="661">
        <v>1</v>
      </c>
      <c r="S1315" s="677">
        <v>0.5</v>
      </c>
      <c r="T1315" s="742">
        <v>0.5</v>
      </c>
      <c r="U1315" s="700">
        <v>0.33333333333333331</v>
      </c>
    </row>
    <row r="1316" spans="1:21" ht="14.4" customHeight="1" x14ac:dyDescent="0.3">
      <c r="A1316" s="660">
        <v>32</v>
      </c>
      <c r="B1316" s="661" t="s">
        <v>587</v>
      </c>
      <c r="C1316" s="661">
        <v>89301322</v>
      </c>
      <c r="D1316" s="740" t="s">
        <v>6847</v>
      </c>
      <c r="E1316" s="741" t="s">
        <v>4627</v>
      </c>
      <c r="F1316" s="661" t="s">
        <v>4612</v>
      </c>
      <c r="G1316" s="661" t="s">
        <v>4734</v>
      </c>
      <c r="H1316" s="661" t="s">
        <v>2441</v>
      </c>
      <c r="I1316" s="661" t="s">
        <v>4970</v>
      </c>
      <c r="J1316" s="661" t="s">
        <v>4509</v>
      </c>
      <c r="K1316" s="661" t="s">
        <v>4971</v>
      </c>
      <c r="L1316" s="662">
        <v>887.05</v>
      </c>
      <c r="M1316" s="662">
        <v>887.05</v>
      </c>
      <c r="N1316" s="661">
        <v>1</v>
      </c>
      <c r="O1316" s="742">
        <v>0.5</v>
      </c>
      <c r="P1316" s="662">
        <v>887.05</v>
      </c>
      <c r="Q1316" s="677">
        <v>1</v>
      </c>
      <c r="R1316" s="661">
        <v>1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32</v>
      </c>
      <c r="B1317" s="661" t="s">
        <v>587</v>
      </c>
      <c r="C1317" s="661">
        <v>89301322</v>
      </c>
      <c r="D1317" s="740" t="s">
        <v>6847</v>
      </c>
      <c r="E1317" s="741" t="s">
        <v>4627</v>
      </c>
      <c r="F1317" s="661" t="s">
        <v>4612</v>
      </c>
      <c r="G1317" s="661" t="s">
        <v>5286</v>
      </c>
      <c r="H1317" s="661" t="s">
        <v>588</v>
      </c>
      <c r="I1317" s="661" t="s">
        <v>5625</v>
      </c>
      <c r="J1317" s="661" t="s">
        <v>5626</v>
      </c>
      <c r="K1317" s="661" t="s">
        <v>5627</v>
      </c>
      <c r="L1317" s="662">
        <v>0</v>
      </c>
      <c r="M1317" s="662">
        <v>0</v>
      </c>
      <c r="N1317" s="661">
        <v>1</v>
      </c>
      <c r="O1317" s="742">
        <v>1</v>
      </c>
      <c r="P1317" s="662"/>
      <c r="Q1317" s="677"/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32</v>
      </c>
      <c r="B1318" s="661" t="s">
        <v>587</v>
      </c>
      <c r="C1318" s="661">
        <v>89301322</v>
      </c>
      <c r="D1318" s="740" t="s">
        <v>6847</v>
      </c>
      <c r="E1318" s="741" t="s">
        <v>4627</v>
      </c>
      <c r="F1318" s="661" t="s">
        <v>4612</v>
      </c>
      <c r="G1318" s="661" t="s">
        <v>4674</v>
      </c>
      <c r="H1318" s="661" t="s">
        <v>588</v>
      </c>
      <c r="I1318" s="661" t="s">
        <v>1035</v>
      </c>
      <c r="J1318" s="661" t="s">
        <v>1036</v>
      </c>
      <c r="K1318" s="661" t="s">
        <v>4675</v>
      </c>
      <c r="L1318" s="662">
        <v>163.9</v>
      </c>
      <c r="M1318" s="662">
        <v>491.70000000000005</v>
      </c>
      <c r="N1318" s="661">
        <v>3</v>
      </c>
      <c r="O1318" s="742">
        <v>1</v>
      </c>
      <c r="P1318" s="662">
        <v>491.70000000000005</v>
      </c>
      <c r="Q1318" s="677">
        <v>1</v>
      </c>
      <c r="R1318" s="661">
        <v>3</v>
      </c>
      <c r="S1318" s="677">
        <v>1</v>
      </c>
      <c r="T1318" s="742">
        <v>1</v>
      </c>
      <c r="U1318" s="700">
        <v>1</v>
      </c>
    </row>
    <row r="1319" spans="1:21" ht="14.4" customHeight="1" x14ac:dyDescent="0.3">
      <c r="A1319" s="660">
        <v>32</v>
      </c>
      <c r="B1319" s="661" t="s">
        <v>587</v>
      </c>
      <c r="C1319" s="661">
        <v>89301322</v>
      </c>
      <c r="D1319" s="740" t="s">
        <v>6847</v>
      </c>
      <c r="E1319" s="741" t="s">
        <v>4627</v>
      </c>
      <c r="F1319" s="661" t="s">
        <v>4612</v>
      </c>
      <c r="G1319" s="661" t="s">
        <v>5047</v>
      </c>
      <c r="H1319" s="661" t="s">
        <v>588</v>
      </c>
      <c r="I1319" s="661" t="s">
        <v>1144</v>
      </c>
      <c r="J1319" s="661" t="s">
        <v>1145</v>
      </c>
      <c r="K1319" s="661" t="s">
        <v>1146</v>
      </c>
      <c r="L1319" s="662">
        <v>33.729999999999997</v>
      </c>
      <c r="M1319" s="662">
        <v>101.19</v>
      </c>
      <c r="N1319" s="661">
        <v>3</v>
      </c>
      <c r="O1319" s="742">
        <v>1</v>
      </c>
      <c r="P1319" s="662">
        <v>101.19</v>
      </c>
      <c r="Q1319" s="677">
        <v>1</v>
      </c>
      <c r="R1319" s="661">
        <v>3</v>
      </c>
      <c r="S1319" s="677">
        <v>1</v>
      </c>
      <c r="T1319" s="742">
        <v>1</v>
      </c>
      <c r="U1319" s="700">
        <v>1</v>
      </c>
    </row>
    <row r="1320" spans="1:21" ht="14.4" customHeight="1" x14ac:dyDescent="0.3">
      <c r="A1320" s="660">
        <v>32</v>
      </c>
      <c r="B1320" s="661" t="s">
        <v>587</v>
      </c>
      <c r="C1320" s="661">
        <v>89301322</v>
      </c>
      <c r="D1320" s="740" t="s">
        <v>6847</v>
      </c>
      <c r="E1320" s="741" t="s">
        <v>4627</v>
      </c>
      <c r="F1320" s="661" t="s">
        <v>4612</v>
      </c>
      <c r="G1320" s="661" t="s">
        <v>4927</v>
      </c>
      <c r="H1320" s="661" t="s">
        <v>588</v>
      </c>
      <c r="I1320" s="661" t="s">
        <v>1366</v>
      </c>
      <c r="J1320" s="661" t="s">
        <v>1367</v>
      </c>
      <c r="K1320" s="661" t="s">
        <v>4928</v>
      </c>
      <c r="L1320" s="662">
        <v>1023.02</v>
      </c>
      <c r="M1320" s="662">
        <v>10230.200000000001</v>
      </c>
      <c r="N1320" s="661">
        <v>10</v>
      </c>
      <c r="O1320" s="742">
        <v>7</v>
      </c>
      <c r="P1320" s="662">
        <v>3069.06</v>
      </c>
      <c r="Q1320" s="677">
        <v>0.3</v>
      </c>
      <c r="R1320" s="661">
        <v>3</v>
      </c>
      <c r="S1320" s="677">
        <v>0.3</v>
      </c>
      <c r="T1320" s="742">
        <v>2</v>
      </c>
      <c r="U1320" s="700">
        <v>0.2857142857142857</v>
      </c>
    </row>
    <row r="1321" spans="1:21" ht="14.4" customHeight="1" x14ac:dyDescent="0.3">
      <c r="A1321" s="660">
        <v>32</v>
      </c>
      <c r="B1321" s="661" t="s">
        <v>587</v>
      </c>
      <c r="C1321" s="661">
        <v>89301322</v>
      </c>
      <c r="D1321" s="740" t="s">
        <v>6847</v>
      </c>
      <c r="E1321" s="741" t="s">
        <v>4627</v>
      </c>
      <c r="F1321" s="661" t="s">
        <v>4612</v>
      </c>
      <c r="G1321" s="661" t="s">
        <v>4927</v>
      </c>
      <c r="H1321" s="661" t="s">
        <v>588</v>
      </c>
      <c r="I1321" s="661" t="s">
        <v>1366</v>
      </c>
      <c r="J1321" s="661" t="s">
        <v>1367</v>
      </c>
      <c r="K1321" s="661" t="s">
        <v>4928</v>
      </c>
      <c r="L1321" s="662">
        <v>439.17</v>
      </c>
      <c r="M1321" s="662">
        <v>11418.42</v>
      </c>
      <c r="N1321" s="661">
        <v>26</v>
      </c>
      <c r="O1321" s="742">
        <v>19.5</v>
      </c>
      <c r="P1321" s="662">
        <v>7465.89</v>
      </c>
      <c r="Q1321" s="677">
        <v>0.65384615384615385</v>
      </c>
      <c r="R1321" s="661">
        <v>17</v>
      </c>
      <c r="S1321" s="677">
        <v>0.65384615384615385</v>
      </c>
      <c r="T1321" s="742">
        <v>12</v>
      </c>
      <c r="U1321" s="700">
        <v>0.61538461538461542</v>
      </c>
    </row>
    <row r="1322" spans="1:21" ht="14.4" customHeight="1" x14ac:dyDescent="0.3">
      <c r="A1322" s="660">
        <v>32</v>
      </c>
      <c r="B1322" s="661" t="s">
        <v>587</v>
      </c>
      <c r="C1322" s="661">
        <v>89301322</v>
      </c>
      <c r="D1322" s="740" t="s">
        <v>6847</v>
      </c>
      <c r="E1322" s="741" t="s">
        <v>4627</v>
      </c>
      <c r="F1322" s="661" t="s">
        <v>4612</v>
      </c>
      <c r="G1322" s="661" t="s">
        <v>4676</v>
      </c>
      <c r="H1322" s="661" t="s">
        <v>588</v>
      </c>
      <c r="I1322" s="661" t="s">
        <v>1248</v>
      </c>
      <c r="J1322" s="661" t="s">
        <v>1249</v>
      </c>
      <c r="K1322" s="661" t="s">
        <v>1250</v>
      </c>
      <c r="L1322" s="662">
        <v>24.22</v>
      </c>
      <c r="M1322" s="662">
        <v>24.22</v>
      </c>
      <c r="N1322" s="661">
        <v>1</v>
      </c>
      <c r="O1322" s="742">
        <v>0.5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32</v>
      </c>
      <c r="B1323" s="661" t="s">
        <v>587</v>
      </c>
      <c r="C1323" s="661">
        <v>89301322</v>
      </c>
      <c r="D1323" s="740" t="s">
        <v>6847</v>
      </c>
      <c r="E1323" s="741" t="s">
        <v>4627</v>
      </c>
      <c r="F1323" s="661" t="s">
        <v>4612</v>
      </c>
      <c r="G1323" s="661" t="s">
        <v>5156</v>
      </c>
      <c r="H1323" s="661" t="s">
        <v>2441</v>
      </c>
      <c r="I1323" s="661" t="s">
        <v>5157</v>
      </c>
      <c r="J1323" s="661" t="s">
        <v>5158</v>
      </c>
      <c r="K1323" s="661" t="s">
        <v>5159</v>
      </c>
      <c r="L1323" s="662">
        <v>2449.89</v>
      </c>
      <c r="M1323" s="662">
        <v>44098.020000000004</v>
      </c>
      <c r="N1323" s="661">
        <v>18</v>
      </c>
      <c r="O1323" s="742">
        <v>2.5</v>
      </c>
      <c r="P1323" s="662">
        <v>29398.68</v>
      </c>
      <c r="Q1323" s="677">
        <v>0.66666666666666663</v>
      </c>
      <c r="R1323" s="661">
        <v>12</v>
      </c>
      <c r="S1323" s="677">
        <v>0.66666666666666663</v>
      </c>
      <c r="T1323" s="742">
        <v>1.5</v>
      </c>
      <c r="U1323" s="700">
        <v>0.6</v>
      </c>
    </row>
    <row r="1324" spans="1:21" ht="14.4" customHeight="1" x14ac:dyDescent="0.3">
      <c r="A1324" s="660">
        <v>32</v>
      </c>
      <c r="B1324" s="661" t="s">
        <v>587</v>
      </c>
      <c r="C1324" s="661">
        <v>89301322</v>
      </c>
      <c r="D1324" s="740" t="s">
        <v>6847</v>
      </c>
      <c r="E1324" s="741" t="s">
        <v>4627</v>
      </c>
      <c r="F1324" s="661" t="s">
        <v>4612</v>
      </c>
      <c r="G1324" s="661" t="s">
        <v>5156</v>
      </c>
      <c r="H1324" s="661" t="s">
        <v>2441</v>
      </c>
      <c r="I1324" s="661" t="s">
        <v>5157</v>
      </c>
      <c r="J1324" s="661" t="s">
        <v>5158</v>
      </c>
      <c r="K1324" s="661" t="s">
        <v>5159</v>
      </c>
      <c r="L1324" s="662">
        <v>2279.02</v>
      </c>
      <c r="M1324" s="662">
        <v>9116.08</v>
      </c>
      <c r="N1324" s="661">
        <v>4</v>
      </c>
      <c r="O1324" s="742">
        <v>1</v>
      </c>
      <c r="P1324" s="662">
        <v>9116.08</v>
      </c>
      <c r="Q1324" s="677">
        <v>1</v>
      </c>
      <c r="R1324" s="661">
        <v>4</v>
      </c>
      <c r="S1324" s="677">
        <v>1</v>
      </c>
      <c r="T1324" s="742">
        <v>1</v>
      </c>
      <c r="U1324" s="700">
        <v>1</v>
      </c>
    </row>
    <row r="1325" spans="1:21" ht="14.4" customHeight="1" x14ac:dyDescent="0.3">
      <c r="A1325" s="660">
        <v>32</v>
      </c>
      <c r="B1325" s="661" t="s">
        <v>587</v>
      </c>
      <c r="C1325" s="661">
        <v>89301322</v>
      </c>
      <c r="D1325" s="740" t="s">
        <v>6847</v>
      </c>
      <c r="E1325" s="741" t="s">
        <v>4627</v>
      </c>
      <c r="F1325" s="661" t="s">
        <v>4612</v>
      </c>
      <c r="G1325" s="661" t="s">
        <v>5628</v>
      </c>
      <c r="H1325" s="661" t="s">
        <v>588</v>
      </c>
      <c r="I1325" s="661" t="s">
        <v>5629</v>
      </c>
      <c r="J1325" s="661" t="s">
        <v>5630</v>
      </c>
      <c r="K1325" s="661" t="s">
        <v>4503</v>
      </c>
      <c r="L1325" s="662">
        <v>0</v>
      </c>
      <c r="M1325" s="662">
        <v>0</v>
      </c>
      <c r="N1325" s="661">
        <v>2</v>
      </c>
      <c r="O1325" s="742">
        <v>0.5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32</v>
      </c>
      <c r="B1326" s="661" t="s">
        <v>587</v>
      </c>
      <c r="C1326" s="661">
        <v>89301322</v>
      </c>
      <c r="D1326" s="740" t="s">
        <v>6847</v>
      </c>
      <c r="E1326" s="741" t="s">
        <v>4627</v>
      </c>
      <c r="F1326" s="661" t="s">
        <v>4612</v>
      </c>
      <c r="G1326" s="661" t="s">
        <v>5628</v>
      </c>
      <c r="H1326" s="661" t="s">
        <v>588</v>
      </c>
      <c r="I1326" s="661" t="s">
        <v>5631</v>
      </c>
      <c r="J1326" s="661" t="s">
        <v>5632</v>
      </c>
      <c r="K1326" s="661" t="s">
        <v>5633</v>
      </c>
      <c r="L1326" s="662">
        <v>0</v>
      </c>
      <c r="M1326" s="662">
        <v>0</v>
      </c>
      <c r="N1326" s="661">
        <v>1</v>
      </c>
      <c r="O1326" s="742">
        <v>0.5</v>
      </c>
      <c r="P1326" s="662"/>
      <c r="Q1326" s="677"/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32</v>
      </c>
      <c r="B1327" s="661" t="s">
        <v>587</v>
      </c>
      <c r="C1327" s="661">
        <v>89301322</v>
      </c>
      <c r="D1327" s="740" t="s">
        <v>6847</v>
      </c>
      <c r="E1327" s="741" t="s">
        <v>4627</v>
      </c>
      <c r="F1327" s="661" t="s">
        <v>4612</v>
      </c>
      <c r="G1327" s="661" t="s">
        <v>4750</v>
      </c>
      <c r="H1327" s="661" t="s">
        <v>588</v>
      </c>
      <c r="I1327" s="661" t="s">
        <v>5634</v>
      </c>
      <c r="J1327" s="661" t="s">
        <v>5635</v>
      </c>
      <c r="K1327" s="661" t="s">
        <v>4480</v>
      </c>
      <c r="L1327" s="662">
        <v>614.78</v>
      </c>
      <c r="M1327" s="662">
        <v>4918.24</v>
      </c>
      <c r="N1327" s="661">
        <v>8</v>
      </c>
      <c r="O1327" s="742">
        <v>3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32</v>
      </c>
      <c r="B1328" s="661" t="s">
        <v>587</v>
      </c>
      <c r="C1328" s="661">
        <v>89301322</v>
      </c>
      <c r="D1328" s="740" t="s">
        <v>6847</v>
      </c>
      <c r="E1328" s="741" t="s">
        <v>4627</v>
      </c>
      <c r="F1328" s="661" t="s">
        <v>4612</v>
      </c>
      <c r="G1328" s="661" t="s">
        <v>5636</v>
      </c>
      <c r="H1328" s="661" t="s">
        <v>588</v>
      </c>
      <c r="I1328" s="661" t="s">
        <v>5637</v>
      </c>
      <c r="J1328" s="661" t="s">
        <v>5638</v>
      </c>
      <c r="K1328" s="661" t="s">
        <v>5507</v>
      </c>
      <c r="L1328" s="662">
        <v>0</v>
      </c>
      <c r="M1328" s="662">
        <v>0</v>
      </c>
      <c r="N1328" s="661">
        <v>1</v>
      </c>
      <c r="O1328" s="742">
        <v>1</v>
      </c>
      <c r="P1328" s="662"/>
      <c r="Q1328" s="677"/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32</v>
      </c>
      <c r="B1329" s="661" t="s">
        <v>587</v>
      </c>
      <c r="C1329" s="661">
        <v>89301322</v>
      </c>
      <c r="D1329" s="740" t="s">
        <v>6847</v>
      </c>
      <c r="E1329" s="741" t="s">
        <v>4627</v>
      </c>
      <c r="F1329" s="661" t="s">
        <v>4612</v>
      </c>
      <c r="G1329" s="661" t="s">
        <v>5639</v>
      </c>
      <c r="H1329" s="661" t="s">
        <v>588</v>
      </c>
      <c r="I1329" s="661" t="s">
        <v>5640</v>
      </c>
      <c r="J1329" s="661" t="s">
        <v>5641</v>
      </c>
      <c r="K1329" s="661" t="s">
        <v>5642</v>
      </c>
      <c r="L1329" s="662">
        <v>158.26</v>
      </c>
      <c r="M1329" s="662">
        <v>474.78</v>
      </c>
      <c r="N1329" s="661">
        <v>3</v>
      </c>
      <c r="O1329" s="742">
        <v>0.5</v>
      </c>
      <c r="P1329" s="662">
        <v>474.78</v>
      </c>
      <c r="Q1329" s="677">
        <v>1</v>
      </c>
      <c r="R1329" s="661">
        <v>3</v>
      </c>
      <c r="S1329" s="677">
        <v>1</v>
      </c>
      <c r="T1329" s="742">
        <v>0.5</v>
      </c>
      <c r="U1329" s="700">
        <v>1</v>
      </c>
    </row>
    <row r="1330" spans="1:21" ht="14.4" customHeight="1" x14ac:dyDescent="0.3">
      <c r="A1330" s="660">
        <v>32</v>
      </c>
      <c r="B1330" s="661" t="s">
        <v>587</v>
      </c>
      <c r="C1330" s="661">
        <v>89301322</v>
      </c>
      <c r="D1330" s="740" t="s">
        <v>6847</v>
      </c>
      <c r="E1330" s="741" t="s">
        <v>4627</v>
      </c>
      <c r="F1330" s="661" t="s">
        <v>4612</v>
      </c>
      <c r="G1330" s="661" t="s">
        <v>5639</v>
      </c>
      <c r="H1330" s="661" t="s">
        <v>588</v>
      </c>
      <c r="I1330" s="661" t="s">
        <v>5643</v>
      </c>
      <c r="J1330" s="661" t="s">
        <v>5641</v>
      </c>
      <c r="K1330" s="661" t="s">
        <v>5644</v>
      </c>
      <c r="L1330" s="662">
        <v>0</v>
      </c>
      <c r="M1330" s="662">
        <v>0</v>
      </c>
      <c r="N1330" s="661">
        <v>2</v>
      </c>
      <c r="O1330" s="742">
        <v>0.5</v>
      </c>
      <c r="P1330" s="662"/>
      <c r="Q1330" s="677"/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32</v>
      </c>
      <c r="B1331" s="661" t="s">
        <v>587</v>
      </c>
      <c r="C1331" s="661">
        <v>89301322</v>
      </c>
      <c r="D1331" s="740" t="s">
        <v>6847</v>
      </c>
      <c r="E1331" s="741" t="s">
        <v>4627</v>
      </c>
      <c r="F1331" s="661" t="s">
        <v>4612</v>
      </c>
      <c r="G1331" s="661" t="s">
        <v>4755</v>
      </c>
      <c r="H1331" s="661" t="s">
        <v>588</v>
      </c>
      <c r="I1331" s="661" t="s">
        <v>5645</v>
      </c>
      <c r="J1331" s="661" t="s">
        <v>5646</v>
      </c>
      <c r="K1331" s="661" t="s">
        <v>4458</v>
      </c>
      <c r="L1331" s="662">
        <v>116.8</v>
      </c>
      <c r="M1331" s="662">
        <v>116.8</v>
      </c>
      <c r="N1331" s="661">
        <v>1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32</v>
      </c>
      <c r="B1332" s="661" t="s">
        <v>587</v>
      </c>
      <c r="C1332" s="661">
        <v>89301322</v>
      </c>
      <c r="D1332" s="740" t="s">
        <v>6847</v>
      </c>
      <c r="E1332" s="741" t="s">
        <v>4627</v>
      </c>
      <c r="F1332" s="661" t="s">
        <v>4612</v>
      </c>
      <c r="G1332" s="661" t="s">
        <v>4755</v>
      </c>
      <c r="H1332" s="661" t="s">
        <v>2441</v>
      </c>
      <c r="I1332" s="661" t="s">
        <v>3049</v>
      </c>
      <c r="J1332" s="661" t="s">
        <v>3050</v>
      </c>
      <c r="K1332" s="661" t="s">
        <v>4458</v>
      </c>
      <c r="L1332" s="662">
        <v>116.8</v>
      </c>
      <c r="M1332" s="662">
        <v>700.8</v>
      </c>
      <c r="N1332" s="661">
        <v>6</v>
      </c>
      <c r="O1332" s="742">
        <v>1.5</v>
      </c>
      <c r="P1332" s="662">
        <v>584</v>
      </c>
      <c r="Q1332" s="677">
        <v>0.83333333333333337</v>
      </c>
      <c r="R1332" s="661">
        <v>5</v>
      </c>
      <c r="S1332" s="677">
        <v>0.83333333333333337</v>
      </c>
      <c r="T1332" s="742">
        <v>0.5</v>
      </c>
      <c r="U1332" s="700">
        <v>0.33333333333333331</v>
      </c>
    </row>
    <row r="1333" spans="1:21" ht="14.4" customHeight="1" x14ac:dyDescent="0.3">
      <c r="A1333" s="660">
        <v>32</v>
      </c>
      <c r="B1333" s="661" t="s">
        <v>587</v>
      </c>
      <c r="C1333" s="661">
        <v>89301322</v>
      </c>
      <c r="D1333" s="740" t="s">
        <v>6847</v>
      </c>
      <c r="E1333" s="741" t="s">
        <v>4627</v>
      </c>
      <c r="F1333" s="661" t="s">
        <v>4612</v>
      </c>
      <c r="G1333" s="661" t="s">
        <v>4755</v>
      </c>
      <c r="H1333" s="661" t="s">
        <v>2441</v>
      </c>
      <c r="I1333" s="661" t="s">
        <v>5647</v>
      </c>
      <c r="J1333" s="661" t="s">
        <v>3050</v>
      </c>
      <c r="K1333" s="661" t="s">
        <v>5648</v>
      </c>
      <c r="L1333" s="662">
        <v>0</v>
      </c>
      <c r="M1333" s="662">
        <v>0</v>
      </c>
      <c r="N1333" s="661">
        <v>4</v>
      </c>
      <c r="O1333" s="742">
        <v>1.5</v>
      </c>
      <c r="P1333" s="662">
        <v>0</v>
      </c>
      <c r="Q1333" s="677"/>
      <c r="R1333" s="661">
        <v>1</v>
      </c>
      <c r="S1333" s="677">
        <v>0.25</v>
      </c>
      <c r="T1333" s="742">
        <v>0.5</v>
      </c>
      <c r="U1333" s="700">
        <v>0.33333333333333331</v>
      </c>
    </row>
    <row r="1334" spans="1:21" ht="14.4" customHeight="1" x14ac:dyDescent="0.3">
      <c r="A1334" s="660">
        <v>32</v>
      </c>
      <c r="B1334" s="661" t="s">
        <v>587</v>
      </c>
      <c r="C1334" s="661">
        <v>89301322</v>
      </c>
      <c r="D1334" s="740" t="s">
        <v>6847</v>
      </c>
      <c r="E1334" s="741" t="s">
        <v>4627</v>
      </c>
      <c r="F1334" s="661" t="s">
        <v>4612</v>
      </c>
      <c r="G1334" s="661" t="s">
        <v>4681</v>
      </c>
      <c r="H1334" s="661" t="s">
        <v>2441</v>
      </c>
      <c r="I1334" s="661" t="s">
        <v>3069</v>
      </c>
      <c r="J1334" s="661" t="s">
        <v>3070</v>
      </c>
      <c r="K1334" s="661" t="s">
        <v>3071</v>
      </c>
      <c r="L1334" s="662">
        <v>154.01</v>
      </c>
      <c r="M1334" s="662">
        <v>154.01</v>
      </c>
      <c r="N1334" s="661">
        <v>1</v>
      </c>
      <c r="O1334" s="742">
        <v>0.5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32</v>
      </c>
      <c r="B1335" s="661" t="s">
        <v>587</v>
      </c>
      <c r="C1335" s="661">
        <v>89301322</v>
      </c>
      <c r="D1335" s="740" t="s">
        <v>6847</v>
      </c>
      <c r="E1335" s="741" t="s">
        <v>4627</v>
      </c>
      <c r="F1335" s="661" t="s">
        <v>4612</v>
      </c>
      <c r="G1335" s="661" t="s">
        <v>5549</v>
      </c>
      <c r="H1335" s="661" t="s">
        <v>2441</v>
      </c>
      <c r="I1335" s="661" t="s">
        <v>5649</v>
      </c>
      <c r="J1335" s="661" t="s">
        <v>5650</v>
      </c>
      <c r="K1335" s="661" t="s">
        <v>5651</v>
      </c>
      <c r="L1335" s="662">
        <v>97.68</v>
      </c>
      <c r="M1335" s="662">
        <v>390.72</v>
      </c>
      <c r="N1335" s="661">
        <v>4</v>
      </c>
      <c r="O1335" s="742">
        <v>0.5</v>
      </c>
      <c r="P1335" s="662">
        <v>390.72</v>
      </c>
      <c r="Q1335" s="677">
        <v>1</v>
      </c>
      <c r="R1335" s="661">
        <v>4</v>
      </c>
      <c r="S1335" s="677">
        <v>1</v>
      </c>
      <c r="T1335" s="742">
        <v>0.5</v>
      </c>
      <c r="U1335" s="700">
        <v>1</v>
      </c>
    </row>
    <row r="1336" spans="1:21" ht="14.4" customHeight="1" x14ac:dyDescent="0.3">
      <c r="A1336" s="660">
        <v>32</v>
      </c>
      <c r="B1336" s="661" t="s">
        <v>587</v>
      </c>
      <c r="C1336" s="661">
        <v>89301322</v>
      </c>
      <c r="D1336" s="740" t="s">
        <v>6847</v>
      </c>
      <c r="E1336" s="741" t="s">
        <v>4627</v>
      </c>
      <c r="F1336" s="661" t="s">
        <v>4612</v>
      </c>
      <c r="G1336" s="661" t="s">
        <v>5549</v>
      </c>
      <c r="H1336" s="661" t="s">
        <v>588</v>
      </c>
      <c r="I1336" s="661" t="s">
        <v>5550</v>
      </c>
      <c r="J1336" s="661" t="s">
        <v>5551</v>
      </c>
      <c r="K1336" s="661" t="s">
        <v>5552</v>
      </c>
      <c r="L1336" s="662">
        <v>104.66</v>
      </c>
      <c r="M1336" s="662">
        <v>313.98</v>
      </c>
      <c r="N1336" s="661">
        <v>3</v>
      </c>
      <c r="O1336" s="742">
        <v>0.5</v>
      </c>
      <c r="P1336" s="662">
        <v>313.98</v>
      </c>
      <c r="Q1336" s="677">
        <v>1</v>
      </c>
      <c r="R1336" s="661">
        <v>3</v>
      </c>
      <c r="S1336" s="677">
        <v>1</v>
      </c>
      <c r="T1336" s="742">
        <v>0.5</v>
      </c>
      <c r="U1336" s="700">
        <v>1</v>
      </c>
    </row>
    <row r="1337" spans="1:21" ht="14.4" customHeight="1" x14ac:dyDescent="0.3">
      <c r="A1337" s="660">
        <v>32</v>
      </c>
      <c r="B1337" s="661" t="s">
        <v>587</v>
      </c>
      <c r="C1337" s="661">
        <v>89301322</v>
      </c>
      <c r="D1337" s="740" t="s">
        <v>6847</v>
      </c>
      <c r="E1337" s="741" t="s">
        <v>4627</v>
      </c>
      <c r="F1337" s="661" t="s">
        <v>4612</v>
      </c>
      <c r="G1337" s="661" t="s">
        <v>5549</v>
      </c>
      <c r="H1337" s="661" t="s">
        <v>588</v>
      </c>
      <c r="I1337" s="661" t="s">
        <v>5652</v>
      </c>
      <c r="J1337" s="661" t="s">
        <v>5653</v>
      </c>
      <c r="K1337" s="661" t="s">
        <v>5654</v>
      </c>
      <c r="L1337" s="662">
        <v>0</v>
      </c>
      <c r="M1337" s="662">
        <v>0</v>
      </c>
      <c r="N1337" s="661">
        <v>1</v>
      </c>
      <c r="O1337" s="742">
        <v>0.5</v>
      </c>
      <c r="P1337" s="662"/>
      <c r="Q1337" s="677"/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32</v>
      </c>
      <c r="B1338" s="661" t="s">
        <v>587</v>
      </c>
      <c r="C1338" s="661">
        <v>89301322</v>
      </c>
      <c r="D1338" s="740" t="s">
        <v>6847</v>
      </c>
      <c r="E1338" s="741" t="s">
        <v>4627</v>
      </c>
      <c r="F1338" s="661" t="s">
        <v>4612</v>
      </c>
      <c r="G1338" s="661" t="s">
        <v>4758</v>
      </c>
      <c r="H1338" s="661" t="s">
        <v>588</v>
      </c>
      <c r="I1338" s="661" t="s">
        <v>974</v>
      </c>
      <c r="J1338" s="661" t="s">
        <v>4882</v>
      </c>
      <c r="K1338" s="661" t="s">
        <v>4883</v>
      </c>
      <c r="L1338" s="662">
        <v>77.36</v>
      </c>
      <c r="M1338" s="662">
        <v>232.07999999999998</v>
      </c>
      <c r="N1338" s="661">
        <v>3</v>
      </c>
      <c r="O1338" s="742">
        <v>0.5</v>
      </c>
      <c r="P1338" s="662">
        <v>232.07999999999998</v>
      </c>
      <c r="Q1338" s="677">
        <v>1</v>
      </c>
      <c r="R1338" s="661">
        <v>3</v>
      </c>
      <c r="S1338" s="677">
        <v>1</v>
      </c>
      <c r="T1338" s="742">
        <v>0.5</v>
      </c>
      <c r="U1338" s="700">
        <v>1</v>
      </c>
    </row>
    <row r="1339" spans="1:21" ht="14.4" customHeight="1" x14ac:dyDescent="0.3">
      <c r="A1339" s="660">
        <v>32</v>
      </c>
      <c r="B1339" s="661" t="s">
        <v>587</v>
      </c>
      <c r="C1339" s="661">
        <v>89301322</v>
      </c>
      <c r="D1339" s="740" t="s">
        <v>6847</v>
      </c>
      <c r="E1339" s="741" t="s">
        <v>4627</v>
      </c>
      <c r="F1339" s="661" t="s">
        <v>4612</v>
      </c>
      <c r="G1339" s="661" t="s">
        <v>4758</v>
      </c>
      <c r="H1339" s="661" t="s">
        <v>588</v>
      </c>
      <c r="I1339" s="661" t="s">
        <v>4884</v>
      </c>
      <c r="J1339" s="661" t="s">
        <v>4759</v>
      </c>
      <c r="K1339" s="661" t="s">
        <v>4760</v>
      </c>
      <c r="L1339" s="662">
        <v>0</v>
      </c>
      <c r="M1339" s="662">
        <v>0</v>
      </c>
      <c r="N1339" s="661">
        <v>1</v>
      </c>
      <c r="O1339" s="742">
        <v>0.5</v>
      </c>
      <c r="P1339" s="662"/>
      <c r="Q1339" s="677"/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32</v>
      </c>
      <c r="B1340" s="661" t="s">
        <v>587</v>
      </c>
      <c r="C1340" s="661">
        <v>89301322</v>
      </c>
      <c r="D1340" s="740" t="s">
        <v>6847</v>
      </c>
      <c r="E1340" s="741" t="s">
        <v>4627</v>
      </c>
      <c r="F1340" s="661" t="s">
        <v>4612</v>
      </c>
      <c r="G1340" s="661" t="s">
        <v>5162</v>
      </c>
      <c r="H1340" s="661" t="s">
        <v>588</v>
      </c>
      <c r="I1340" s="661" t="s">
        <v>1920</v>
      </c>
      <c r="J1340" s="661" t="s">
        <v>1921</v>
      </c>
      <c r="K1340" s="661" t="s">
        <v>5163</v>
      </c>
      <c r="L1340" s="662">
        <v>0</v>
      </c>
      <c r="M1340" s="662">
        <v>0</v>
      </c>
      <c r="N1340" s="661">
        <v>5</v>
      </c>
      <c r="O1340" s="742">
        <v>2.5</v>
      </c>
      <c r="P1340" s="662">
        <v>0</v>
      </c>
      <c r="Q1340" s="677"/>
      <c r="R1340" s="661">
        <v>2</v>
      </c>
      <c r="S1340" s="677">
        <v>0.4</v>
      </c>
      <c r="T1340" s="742">
        <v>1</v>
      </c>
      <c r="U1340" s="700">
        <v>0.4</v>
      </c>
    </row>
    <row r="1341" spans="1:21" ht="14.4" customHeight="1" x14ac:dyDescent="0.3">
      <c r="A1341" s="660">
        <v>32</v>
      </c>
      <c r="B1341" s="661" t="s">
        <v>587</v>
      </c>
      <c r="C1341" s="661">
        <v>89301322</v>
      </c>
      <c r="D1341" s="740" t="s">
        <v>6847</v>
      </c>
      <c r="E1341" s="741" t="s">
        <v>4627</v>
      </c>
      <c r="F1341" s="661" t="s">
        <v>4612</v>
      </c>
      <c r="G1341" s="661" t="s">
        <v>4761</v>
      </c>
      <c r="H1341" s="661" t="s">
        <v>588</v>
      </c>
      <c r="I1341" s="661" t="s">
        <v>4019</v>
      </c>
      <c r="J1341" s="661" t="s">
        <v>4020</v>
      </c>
      <c r="K1341" s="661" t="s">
        <v>4762</v>
      </c>
      <c r="L1341" s="662">
        <v>145.38999999999999</v>
      </c>
      <c r="M1341" s="662">
        <v>436.16999999999996</v>
      </c>
      <c r="N1341" s="661">
        <v>3</v>
      </c>
      <c r="O1341" s="742">
        <v>1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32</v>
      </c>
      <c r="B1342" s="661" t="s">
        <v>587</v>
      </c>
      <c r="C1342" s="661">
        <v>89301322</v>
      </c>
      <c r="D1342" s="740" t="s">
        <v>6847</v>
      </c>
      <c r="E1342" s="741" t="s">
        <v>4627</v>
      </c>
      <c r="F1342" s="661" t="s">
        <v>4612</v>
      </c>
      <c r="G1342" s="661" t="s">
        <v>4761</v>
      </c>
      <c r="H1342" s="661" t="s">
        <v>588</v>
      </c>
      <c r="I1342" s="661" t="s">
        <v>4019</v>
      </c>
      <c r="J1342" s="661" t="s">
        <v>4020</v>
      </c>
      <c r="K1342" s="661" t="s">
        <v>4762</v>
      </c>
      <c r="L1342" s="662">
        <v>80.650000000000006</v>
      </c>
      <c r="M1342" s="662">
        <v>725.85</v>
      </c>
      <c r="N1342" s="661">
        <v>9</v>
      </c>
      <c r="O1342" s="742">
        <v>2.5</v>
      </c>
      <c r="P1342" s="662">
        <v>80.650000000000006</v>
      </c>
      <c r="Q1342" s="677">
        <v>0.11111111111111112</v>
      </c>
      <c r="R1342" s="661">
        <v>1</v>
      </c>
      <c r="S1342" s="677">
        <v>0.1111111111111111</v>
      </c>
      <c r="T1342" s="742">
        <v>1</v>
      </c>
      <c r="U1342" s="700">
        <v>0.4</v>
      </c>
    </row>
    <row r="1343" spans="1:21" ht="14.4" customHeight="1" x14ac:dyDescent="0.3">
      <c r="A1343" s="660">
        <v>32</v>
      </c>
      <c r="B1343" s="661" t="s">
        <v>587</v>
      </c>
      <c r="C1343" s="661">
        <v>89301322</v>
      </c>
      <c r="D1343" s="740" t="s">
        <v>6847</v>
      </c>
      <c r="E1343" s="741" t="s">
        <v>4627</v>
      </c>
      <c r="F1343" s="661" t="s">
        <v>4612</v>
      </c>
      <c r="G1343" s="661" t="s">
        <v>5443</v>
      </c>
      <c r="H1343" s="661" t="s">
        <v>588</v>
      </c>
      <c r="I1343" s="661" t="s">
        <v>2309</v>
      </c>
      <c r="J1343" s="661" t="s">
        <v>2310</v>
      </c>
      <c r="K1343" s="661" t="s">
        <v>2311</v>
      </c>
      <c r="L1343" s="662">
        <v>92.91</v>
      </c>
      <c r="M1343" s="662">
        <v>743.28</v>
      </c>
      <c r="N1343" s="661">
        <v>8</v>
      </c>
      <c r="O1343" s="742">
        <v>2</v>
      </c>
      <c r="P1343" s="662">
        <v>743.28</v>
      </c>
      <c r="Q1343" s="677">
        <v>1</v>
      </c>
      <c r="R1343" s="661">
        <v>8</v>
      </c>
      <c r="S1343" s="677">
        <v>1</v>
      </c>
      <c r="T1343" s="742">
        <v>2</v>
      </c>
      <c r="U1343" s="700">
        <v>1</v>
      </c>
    </row>
    <row r="1344" spans="1:21" ht="14.4" customHeight="1" x14ac:dyDescent="0.3">
      <c r="A1344" s="660">
        <v>32</v>
      </c>
      <c r="B1344" s="661" t="s">
        <v>587</v>
      </c>
      <c r="C1344" s="661">
        <v>89301322</v>
      </c>
      <c r="D1344" s="740" t="s">
        <v>6847</v>
      </c>
      <c r="E1344" s="741" t="s">
        <v>4627</v>
      </c>
      <c r="F1344" s="661" t="s">
        <v>4612</v>
      </c>
      <c r="G1344" s="661" t="s">
        <v>5001</v>
      </c>
      <c r="H1344" s="661" t="s">
        <v>588</v>
      </c>
      <c r="I1344" s="661" t="s">
        <v>704</v>
      </c>
      <c r="J1344" s="661" t="s">
        <v>5002</v>
      </c>
      <c r="K1344" s="661" t="s">
        <v>5003</v>
      </c>
      <c r="L1344" s="662">
        <v>41.83</v>
      </c>
      <c r="M1344" s="662">
        <v>41.83</v>
      </c>
      <c r="N1344" s="661">
        <v>1</v>
      </c>
      <c r="O1344" s="742">
        <v>1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32</v>
      </c>
      <c r="B1345" s="661" t="s">
        <v>587</v>
      </c>
      <c r="C1345" s="661">
        <v>89301322</v>
      </c>
      <c r="D1345" s="740" t="s">
        <v>6847</v>
      </c>
      <c r="E1345" s="741" t="s">
        <v>4627</v>
      </c>
      <c r="F1345" s="661" t="s">
        <v>4612</v>
      </c>
      <c r="G1345" s="661" t="s">
        <v>4682</v>
      </c>
      <c r="H1345" s="661" t="s">
        <v>588</v>
      </c>
      <c r="I1345" s="661" t="s">
        <v>5444</v>
      </c>
      <c r="J1345" s="661" t="s">
        <v>1280</v>
      </c>
      <c r="K1345" s="661" t="s">
        <v>933</v>
      </c>
      <c r="L1345" s="662">
        <v>30.65</v>
      </c>
      <c r="M1345" s="662">
        <v>91.949999999999989</v>
      </c>
      <c r="N1345" s="661">
        <v>3</v>
      </c>
      <c r="O1345" s="742">
        <v>2</v>
      </c>
      <c r="P1345" s="662">
        <v>30.65</v>
      </c>
      <c r="Q1345" s="677">
        <v>0.33333333333333337</v>
      </c>
      <c r="R1345" s="661">
        <v>1</v>
      </c>
      <c r="S1345" s="677">
        <v>0.33333333333333331</v>
      </c>
      <c r="T1345" s="742">
        <v>1</v>
      </c>
      <c r="U1345" s="700">
        <v>0.5</v>
      </c>
    </row>
    <row r="1346" spans="1:21" ht="14.4" customHeight="1" x14ac:dyDescent="0.3">
      <c r="A1346" s="660">
        <v>32</v>
      </c>
      <c r="B1346" s="661" t="s">
        <v>587</v>
      </c>
      <c r="C1346" s="661">
        <v>89301322</v>
      </c>
      <c r="D1346" s="740" t="s">
        <v>6847</v>
      </c>
      <c r="E1346" s="741" t="s">
        <v>4627</v>
      </c>
      <c r="F1346" s="661" t="s">
        <v>4612</v>
      </c>
      <c r="G1346" s="661" t="s">
        <v>4682</v>
      </c>
      <c r="H1346" s="661" t="s">
        <v>588</v>
      </c>
      <c r="I1346" s="661" t="s">
        <v>5444</v>
      </c>
      <c r="J1346" s="661" t="s">
        <v>1280</v>
      </c>
      <c r="K1346" s="661" t="s">
        <v>933</v>
      </c>
      <c r="L1346" s="662">
        <v>27.57</v>
      </c>
      <c r="M1346" s="662">
        <v>55.14</v>
      </c>
      <c r="N1346" s="661">
        <v>2</v>
      </c>
      <c r="O1346" s="742">
        <v>1.5</v>
      </c>
      <c r="P1346" s="662">
        <v>27.57</v>
      </c>
      <c r="Q1346" s="677">
        <v>0.5</v>
      </c>
      <c r="R1346" s="661">
        <v>1</v>
      </c>
      <c r="S1346" s="677">
        <v>0.5</v>
      </c>
      <c r="T1346" s="742">
        <v>0.5</v>
      </c>
      <c r="U1346" s="700">
        <v>0.33333333333333331</v>
      </c>
    </row>
    <row r="1347" spans="1:21" ht="14.4" customHeight="1" x14ac:dyDescent="0.3">
      <c r="A1347" s="660">
        <v>32</v>
      </c>
      <c r="B1347" s="661" t="s">
        <v>587</v>
      </c>
      <c r="C1347" s="661">
        <v>89301322</v>
      </c>
      <c r="D1347" s="740" t="s">
        <v>6847</v>
      </c>
      <c r="E1347" s="741" t="s">
        <v>4627</v>
      </c>
      <c r="F1347" s="661" t="s">
        <v>4612</v>
      </c>
      <c r="G1347" s="661" t="s">
        <v>4682</v>
      </c>
      <c r="H1347" s="661" t="s">
        <v>588</v>
      </c>
      <c r="I1347" s="661" t="s">
        <v>1279</v>
      </c>
      <c r="J1347" s="661" t="s">
        <v>1280</v>
      </c>
      <c r="K1347" s="661" t="s">
        <v>1281</v>
      </c>
      <c r="L1347" s="662">
        <v>61.29</v>
      </c>
      <c r="M1347" s="662">
        <v>919.34999999999991</v>
      </c>
      <c r="N1347" s="661">
        <v>15</v>
      </c>
      <c r="O1347" s="742">
        <v>12</v>
      </c>
      <c r="P1347" s="662">
        <v>306.45</v>
      </c>
      <c r="Q1347" s="677">
        <v>0.33333333333333337</v>
      </c>
      <c r="R1347" s="661">
        <v>5</v>
      </c>
      <c r="S1347" s="677">
        <v>0.33333333333333331</v>
      </c>
      <c r="T1347" s="742">
        <v>4</v>
      </c>
      <c r="U1347" s="700">
        <v>0.33333333333333331</v>
      </c>
    </row>
    <row r="1348" spans="1:21" ht="14.4" customHeight="1" x14ac:dyDescent="0.3">
      <c r="A1348" s="660">
        <v>32</v>
      </c>
      <c r="B1348" s="661" t="s">
        <v>587</v>
      </c>
      <c r="C1348" s="661">
        <v>89301322</v>
      </c>
      <c r="D1348" s="740" t="s">
        <v>6847</v>
      </c>
      <c r="E1348" s="741" t="s">
        <v>4627</v>
      </c>
      <c r="F1348" s="661" t="s">
        <v>4612</v>
      </c>
      <c r="G1348" s="661" t="s">
        <v>4682</v>
      </c>
      <c r="H1348" s="661" t="s">
        <v>588</v>
      </c>
      <c r="I1348" s="661" t="s">
        <v>1279</v>
      </c>
      <c r="J1348" s="661" t="s">
        <v>1280</v>
      </c>
      <c r="K1348" s="661" t="s">
        <v>1281</v>
      </c>
      <c r="L1348" s="662">
        <v>55.14</v>
      </c>
      <c r="M1348" s="662">
        <v>165.42000000000002</v>
      </c>
      <c r="N1348" s="661">
        <v>3</v>
      </c>
      <c r="O1348" s="742">
        <v>2</v>
      </c>
      <c r="P1348" s="662">
        <v>55.14</v>
      </c>
      <c r="Q1348" s="677">
        <v>0.33333333333333331</v>
      </c>
      <c r="R1348" s="661">
        <v>1</v>
      </c>
      <c r="S1348" s="677">
        <v>0.33333333333333331</v>
      </c>
      <c r="T1348" s="742">
        <v>0.5</v>
      </c>
      <c r="U1348" s="700">
        <v>0.25</v>
      </c>
    </row>
    <row r="1349" spans="1:21" ht="14.4" customHeight="1" x14ac:dyDescent="0.3">
      <c r="A1349" s="660">
        <v>32</v>
      </c>
      <c r="B1349" s="661" t="s">
        <v>587</v>
      </c>
      <c r="C1349" s="661">
        <v>89301322</v>
      </c>
      <c r="D1349" s="740" t="s">
        <v>6847</v>
      </c>
      <c r="E1349" s="741" t="s">
        <v>4627</v>
      </c>
      <c r="F1349" s="661" t="s">
        <v>4612</v>
      </c>
      <c r="G1349" s="661" t="s">
        <v>4682</v>
      </c>
      <c r="H1349" s="661" t="s">
        <v>588</v>
      </c>
      <c r="I1349" s="661" t="s">
        <v>5655</v>
      </c>
      <c r="J1349" s="661" t="s">
        <v>1280</v>
      </c>
      <c r="K1349" s="661" t="s">
        <v>937</v>
      </c>
      <c r="L1349" s="662">
        <v>12.26</v>
      </c>
      <c r="M1349" s="662">
        <v>24.52</v>
      </c>
      <c r="N1349" s="661">
        <v>2</v>
      </c>
      <c r="O1349" s="742">
        <v>0.5</v>
      </c>
      <c r="P1349" s="662">
        <v>24.52</v>
      </c>
      <c r="Q1349" s="677">
        <v>1</v>
      </c>
      <c r="R1349" s="661">
        <v>2</v>
      </c>
      <c r="S1349" s="677">
        <v>1</v>
      </c>
      <c r="T1349" s="742">
        <v>0.5</v>
      </c>
      <c r="U1349" s="700">
        <v>1</v>
      </c>
    </row>
    <row r="1350" spans="1:21" ht="14.4" customHeight="1" x14ac:dyDescent="0.3">
      <c r="A1350" s="660">
        <v>32</v>
      </c>
      <c r="B1350" s="661" t="s">
        <v>587</v>
      </c>
      <c r="C1350" s="661">
        <v>89301322</v>
      </c>
      <c r="D1350" s="740" t="s">
        <v>6847</v>
      </c>
      <c r="E1350" s="741" t="s">
        <v>4627</v>
      </c>
      <c r="F1350" s="661" t="s">
        <v>4612</v>
      </c>
      <c r="G1350" s="661" t="s">
        <v>4682</v>
      </c>
      <c r="H1350" s="661" t="s">
        <v>588</v>
      </c>
      <c r="I1350" s="661" t="s">
        <v>4683</v>
      </c>
      <c r="J1350" s="661" t="s">
        <v>4684</v>
      </c>
      <c r="K1350" s="661" t="s">
        <v>4685</v>
      </c>
      <c r="L1350" s="662">
        <v>34.31</v>
      </c>
      <c r="M1350" s="662">
        <v>34.31</v>
      </c>
      <c r="N1350" s="661">
        <v>1</v>
      </c>
      <c r="O1350" s="742">
        <v>0.5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32</v>
      </c>
      <c r="B1351" s="661" t="s">
        <v>587</v>
      </c>
      <c r="C1351" s="661">
        <v>89301322</v>
      </c>
      <c r="D1351" s="740" t="s">
        <v>6847</v>
      </c>
      <c r="E1351" s="741" t="s">
        <v>4627</v>
      </c>
      <c r="F1351" s="661" t="s">
        <v>4612</v>
      </c>
      <c r="G1351" s="661" t="s">
        <v>4686</v>
      </c>
      <c r="H1351" s="661" t="s">
        <v>588</v>
      </c>
      <c r="I1351" s="661" t="s">
        <v>2223</v>
      </c>
      <c r="J1351" s="661" t="s">
        <v>4688</v>
      </c>
      <c r="K1351" s="661" t="s">
        <v>4689</v>
      </c>
      <c r="L1351" s="662">
        <v>6196.71</v>
      </c>
      <c r="M1351" s="662">
        <v>24786.84</v>
      </c>
      <c r="N1351" s="661">
        <v>4</v>
      </c>
      <c r="O1351" s="742">
        <v>1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32</v>
      </c>
      <c r="B1352" s="661" t="s">
        <v>587</v>
      </c>
      <c r="C1352" s="661">
        <v>89301322</v>
      </c>
      <c r="D1352" s="740" t="s">
        <v>6847</v>
      </c>
      <c r="E1352" s="741" t="s">
        <v>4627</v>
      </c>
      <c r="F1352" s="661" t="s">
        <v>4612</v>
      </c>
      <c r="G1352" s="661" t="s">
        <v>4686</v>
      </c>
      <c r="H1352" s="661" t="s">
        <v>588</v>
      </c>
      <c r="I1352" s="661" t="s">
        <v>4929</v>
      </c>
      <c r="J1352" s="661" t="s">
        <v>4688</v>
      </c>
      <c r="K1352" s="661" t="s">
        <v>4689</v>
      </c>
      <c r="L1352" s="662">
        <v>6196.71</v>
      </c>
      <c r="M1352" s="662">
        <v>18590.13</v>
      </c>
      <c r="N1352" s="661">
        <v>3</v>
      </c>
      <c r="O1352" s="742">
        <v>0.5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32</v>
      </c>
      <c r="B1353" s="661" t="s">
        <v>587</v>
      </c>
      <c r="C1353" s="661">
        <v>89301322</v>
      </c>
      <c r="D1353" s="740" t="s">
        <v>6847</v>
      </c>
      <c r="E1353" s="741" t="s">
        <v>4627</v>
      </c>
      <c r="F1353" s="661" t="s">
        <v>4612</v>
      </c>
      <c r="G1353" s="661" t="s">
        <v>4764</v>
      </c>
      <c r="H1353" s="661" t="s">
        <v>588</v>
      </c>
      <c r="I1353" s="661" t="s">
        <v>1043</v>
      </c>
      <c r="J1353" s="661" t="s">
        <v>4765</v>
      </c>
      <c r="K1353" s="661" t="s">
        <v>4766</v>
      </c>
      <c r="L1353" s="662">
        <v>91.14</v>
      </c>
      <c r="M1353" s="662">
        <v>455.7</v>
      </c>
      <c r="N1353" s="661">
        <v>5</v>
      </c>
      <c r="O1353" s="742">
        <v>1.5</v>
      </c>
      <c r="P1353" s="662">
        <v>364.56</v>
      </c>
      <c r="Q1353" s="677">
        <v>0.8</v>
      </c>
      <c r="R1353" s="661">
        <v>4</v>
      </c>
      <c r="S1353" s="677">
        <v>0.8</v>
      </c>
      <c r="T1353" s="742">
        <v>1</v>
      </c>
      <c r="U1353" s="700">
        <v>0.66666666666666663</v>
      </c>
    </row>
    <row r="1354" spans="1:21" ht="14.4" customHeight="1" x14ac:dyDescent="0.3">
      <c r="A1354" s="660">
        <v>32</v>
      </c>
      <c r="B1354" s="661" t="s">
        <v>587</v>
      </c>
      <c r="C1354" s="661">
        <v>89301322</v>
      </c>
      <c r="D1354" s="740" t="s">
        <v>6847</v>
      </c>
      <c r="E1354" s="741" t="s">
        <v>4627</v>
      </c>
      <c r="F1354" s="661" t="s">
        <v>4612</v>
      </c>
      <c r="G1354" s="661" t="s">
        <v>4885</v>
      </c>
      <c r="H1354" s="661" t="s">
        <v>588</v>
      </c>
      <c r="I1354" s="661" t="s">
        <v>815</v>
      </c>
      <c r="J1354" s="661" t="s">
        <v>816</v>
      </c>
      <c r="K1354" s="661" t="s">
        <v>4180</v>
      </c>
      <c r="L1354" s="662">
        <v>766.89</v>
      </c>
      <c r="M1354" s="662">
        <v>3067.56</v>
      </c>
      <c r="N1354" s="661">
        <v>4</v>
      </c>
      <c r="O1354" s="742">
        <v>2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32</v>
      </c>
      <c r="B1355" s="661" t="s">
        <v>587</v>
      </c>
      <c r="C1355" s="661">
        <v>89301322</v>
      </c>
      <c r="D1355" s="740" t="s">
        <v>6847</v>
      </c>
      <c r="E1355" s="741" t="s">
        <v>4627</v>
      </c>
      <c r="F1355" s="661" t="s">
        <v>4612</v>
      </c>
      <c r="G1355" s="661" t="s">
        <v>4886</v>
      </c>
      <c r="H1355" s="661" t="s">
        <v>588</v>
      </c>
      <c r="I1355" s="661" t="s">
        <v>831</v>
      </c>
      <c r="J1355" s="661" t="s">
        <v>832</v>
      </c>
      <c r="K1355" s="661" t="s">
        <v>833</v>
      </c>
      <c r="L1355" s="662">
        <v>33.79</v>
      </c>
      <c r="M1355" s="662">
        <v>101.37</v>
      </c>
      <c r="N1355" s="661">
        <v>3</v>
      </c>
      <c r="O1355" s="742">
        <v>1</v>
      </c>
      <c r="P1355" s="662">
        <v>101.37</v>
      </c>
      <c r="Q1355" s="677">
        <v>1</v>
      </c>
      <c r="R1355" s="661">
        <v>3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32</v>
      </c>
      <c r="B1356" s="661" t="s">
        <v>587</v>
      </c>
      <c r="C1356" s="661">
        <v>89301322</v>
      </c>
      <c r="D1356" s="740" t="s">
        <v>6847</v>
      </c>
      <c r="E1356" s="741" t="s">
        <v>4627</v>
      </c>
      <c r="F1356" s="661" t="s">
        <v>4612</v>
      </c>
      <c r="G1356" s="661" t="s">
        <v>4886</v>
      </c>
      <c r="H1356" s="661" t="s">
        <v>588</v>
      </c>
      <c r="I1356" s="661" t="s">
        <v>5054</v>
      </c>
      <c r="J1356" s="661" t="s">
        <v>5055</v>
      </c>
      <c r="K1356" s="661" t="s">
        <v>5056</v>
      </c>
      <c r="L1356" s="662">
        <v>0</v>
      </c>
      <c r="M1356" s="662">
        <v>0</v>
      </c>
      <c r="N1356" s="661">
        <v>2</v>
      </c>
      <c r="O1356" s="742">
        <v>1</v>
      </c>
      <c r="P1356" s="662">
        <v>0</v>
      </c>
      <c r="Q1356" s="677"/>
      <c r="R1356" s="661">
        <v>2</v>
      </c>
      <c r="S1356" s="677">
        <v>1</v>
      </c>
      <c r="T1356" s="742">
        <v>1</v>
      </c>
      <c r="U1356" s="700">
        <v>1</v>
      </c>
    </row>
    <row r="1357" spans="1:21" ht="14.4" customHeight="1" x14ac:dyDescent="0.3">
      <c r="A1357" s="660">
        <v>32</v>
      </c>
      <c r="B1357" s="661" t="s">
        <v>587</v>
      </c>
      <c r="C1357" s="661">
        <v>89301322</v>
      </c>
      <c r="D1357" s="740" t="s">
        <v>6847</v>
      </c>
      <c r="E1357" s="741" t="s">
        <v>4627</v>
      </c>
      <c r="F1357" s="661" t="s">
        <v>4612</v>
      </c>
      <c r="G1357" s="661" t="s">
        <v>4767</v>
      </c>
      <c r="H1357" s="661" t="s">
        <v>2441</v>
      </c>
      <c r="I1357" s="661" t="s">
        <v>2520</v>
      </c>
      <c r="J1357" s="661" t="s">
        <v>2521</v>
      </c>
      <c r="K1357" s="661" t="s">
        <v>4440</v>
      </c>
      <c r="L1357" s="662">
        <v>86.76</v>
      </c>
      <c r="M1357" s="662">
        <v>86.76</v>
      </c>
      <c r="N1357" s="661">
        <v>1</v>
      </c>
      <c r="O1357" s="742">
        <v>0.5</v>
      </c>
      <c r="P1357" s="662">
        <v>86.76</v>
      </c>
      <c r="Q1357" s="677">
        <v>1</v>
      </c>
      <c r="R1357" s="661">
        <v>1</v>
      </c>
      <c r="S1357" s="677">
        <v>1</v>
      </c>
      <c r="T1357" s="742">
        <v>0.5</v>
      </c>
      <c r="U1357" s="700">
        <v>1</v>
      </c>
    </row>
    <row r="1358" spans="1:21" ht="14.4" customHeight="1" x14ac:dyDescent="0.3">
      <c r="A1358" s="660">
        <v>32</v>
      </c>
      <c r="B1358" s="661" t="s">
        <v>587</v>
      </c>
      <c r="C1358" s="661">
        <v>89301322</v>
      </c>
      <c r="D1358" s="740" t="s">
        <v>6847</v>
      </c>
      <c r="E1358" s="741" t="s">
        <v>4627</v>
      </c>
      <c r="F1358" s="661" t="s">
        <v>4612</v>
      </c>
      <c r="G1358" s="661" t="s">
        <v>5656</v>
      </c>
      <c r="H1358" s="661" t="s">
        <v>2441</v>
      </c>
      <c r="I1358" s="661" t="s">
        <v>3864</v>
      </c>
      <c r="J1358" s="661" t="s">
        <v>3865</v>
      </c>
      <c r="K1358" s="661" t="s">
        <v>1146</v>
      </c>
      <c r="L1358" s="662">
        <v>109.53</v>
      </c>
      <c r="M1358" s="662">
        <v>219.06</v>
      </c>
      <c r="N1358" s="661">
        <v>2</v>
      </c>
      <c r="O1358" s="742">
        <v>0.5</v>
      </c>
      <c r="P1358" s="662">
        <v>219.06</v>
      </c>
      <c r="Q1358" s="677">
        <v>1</v>
      </c>
      <c r="R1358" s="661">
        <v>2</v>
      </c>
      <c r="S1358" s="677">
        <v>1</v>
      </c>
      <c r="T1358" s="742">
        <v>0.5</v>
      </c>
      <c r="U1358" s="700">
        <v>1</v>
      </c>
    </row>
    <row r="1359" spans="1:21" ht="14.4" customHeight="1" x14ac:dyDescent="0.3">
      <c r="A1359" s="660">
        <v>32</v>
      </c>
      <c r="B1359" s="661" t="s">
        <v>587</v>
      </c>
      <c r="C1359" s="661">
        <v>89301322</v>
      </c>
      <c r="D1359" s="740" t="s">
        <v>6847</v>
      </c>
      <c r="E1359" s="741" t="s">
        <v>4627</v>
      </c>
      <c r="F1359" s="661" t="s">
        <v>4612</v>
      </c>
      <c r="G1359" s="661" t="s">
        <v>5107</v>
      </c>
      <c r="H1359" s="661" t="s">
        <v>2441</v>
      </c>
      <c r="I1359" s="661" t="s">
        <v>5657</v>
      </c>
      <c r="J1359" s="661" t="s">
        <v>2670</v>
      </c>
      <c r="K1359" s="661" t="s">
        <v>5658</v>
      </c>
      <c r="L1359" s="662">
        <v>431.12</v>
      </c>
      <c r="M1359" s="662">
        <v>431.12</v>
      </c>
      <c r="N1359" s="661">
        <v>1</v>
      </c>
      <c r="O1359" s="742">
        <v>0.5</v>
      </c>
      <c r="P1359" s="662">
        <v>431.12</v>
      </c>
      <c r="Q1359" s="677">
        <v>1</v>
      </c>
      <c r="R1359" s="661">
        <v>1</v>
      </c>
      <c r="S1359" s="677">
        <v>1</v>
      </c>
      <c r="T1359" s="742">
        <v>0.5</v>
      </c>
      <c r="U1359" s="700">
        <v>1</v>
      </c>
    </row>
    <row r="1360" spans="1:21" ht="14.4" customHeight="1" x14ac:dyDescent="0.3">
      <c r="A1360" s="660">
        <v>32</v>
      </c>
      <c r="B1360" s="661" t="s">
        <v>587</v>
      </c>
      <c r="C1360" s="661">
        <v>89301322</v>
      </c>
      <c r="D1360" s="740" t="s">
        <v>6847</v>
      </c>
      <c r="E1360" s="741" t="s">
        <v>4627</v>
      </c>
      <c r="F1360" s="661" t="s">
        <v>4612</v>
      </c>
      <c r="G1360" s="661" t="s">
        <v>4690</v>
      </c>
      <c r="H1360" s="661" t="s">
        <v>588</v>
      </c>
      <c r="I1360" s="661" t="s">
        <v>1156</v>
      </c>
      <c r="J1360" s="661" t="s">
        <v>1157</v>
      </c>
      <c r="K1360" s="661" t="s">
        <v>4822</v>
      </c>
      <c r="L1360" s="662">
        <v>0</v>
      </c>
      <c r="M1360" s="662">
        <v>0</v>
      </c>
      <c r="N1360" s="661">
        <v>3</v>
      </c>
      <c r="O1360" s="742">
        <v>0.5</v>
      </c>
      <c r="P1360" s="662">
        <v>0</v>
      </c>
      <c r="Q1360" s="677"/>
      <c r="R1360" s="661">
        <v>3</v>
      </c>
      <c r="S1360" s="677">
        <v>1</v>
      </c>
      <c r="T1360" s="742">
        <v>0.5</v>
      </c>
      <c r="U1360" s="700">
        <v>1</v>
      </c>
    </row>
    <row r="1361" spans="1:21" ht="14.4" customHeight="1" x14ac:dyDescent="0.3">
      <c r="A1361" s="660">
        <v>32</v>
      </c>
      <c r="B1361" s="661" t="s">
        <v>587</v>
      </c>
      <c r="C1361" s="661">
        <v>89301322</v>
      </c>
      <c r="D1361" s="740" t="s">
        <v>6847</v>
      </c>
      <c r="E1361" s="741" t="s">
        <v>4627</v>
      </c>
      <c r="F1361" s="661" t="s">
        <v>4612</v>
      </c>
      <c r="G1361" s="661" t="s">
        <v>5004</v>
      </c>
      <c r="H1361" s="661" t="s">
        <v>588</v>
      </c>
      <c r="I1361" s="661" t="s">
        <v>2125</v>
      </c>
      <c r="J1361" s="661" t="s">
        <v>2126</v>
      </c>
      <c r="K1361" s="661" t="s">
        <v>2127</v>
      </c>
      <c r="L1361" s="662">
        <v>1172.22</v>
      </c>
      <c r="M1361" s="662">
        <v>5861.1</v>
      </c>
      <c r="N1361" s="661">
        <v>5</v>
      </c>
      <c r="O1361" s="742">
        <v>1</v>
      </c>
      <c r="P1361" s="662">
        <v>3516.66</v>
      </c>
      <c r="Q1361" s="677">
        <v>0.6</v>
      </c>
      <c r="R1361" s="661">
        <v>3</v>
      </c>
      <c r="S1361" s="677">
        <v>0.6</v>
      </c>
      <c r="T1361" s="742">
        <v>0.5</v>
      </c>
      <c r="U1361" s="700">
        <v>0.5</v>
      </c>
    </row>
    <row r="1362" spans="1:21" ht="14.4" customHeight="1" x14ac:dyDescent="0.3">
      <c r="A1362" s="660">
        <v>32</v>
      </c>
      <c r="B1362" s="661" t="s">
        <v>587</v>
      </c>
      <c r="C1362" s="661">
        <v>89301322</v>
      </c>
      <c r="D1362" s="740" t="s">
        <v>6847</v>
      </c>
      <c r="E1362" s="741" t="s">
        <v>4627</v>
      </c>
      <c r="F1362" s="661" t="s">
        <v>4612</v>
      </c>
      <c r="G1362" s="661" t="s">
        <v>5004</v>
      </c>
      <c r="H1362" s="661" t="s">
        <v>588</v>
      </c>
      <c r="I1362" s="661" t="s">
        <v>5005</v>
      </c>
      <c r="J1362" s="661" t="s">
        <v>2126</v>
      </c>
      <c r="K1362" s="661" t="s">
        <v>2127</v>
      </c>
      <c r="L1362" s="662">
        <v>1172.22</v>
      </c>
      <c r="M1362" s="662">
        <v>3516.66</v>
      </c>
      <c r="N1362" s="661">
        <v>3</v>
      </c>
      <c r="O1362" s="742">
        <v>1.5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32</v>
      </c>
      <c r="B1363" s="661" t="s">
        <v>587</v>
      </c>
      <c r="C1363" s="661">
        <v>89301322</v>
      </c>
      <c r="D1363" s="740" t="s">
        <v>6847</v>
      </c>
      <c r="E1363" s="741" t="s">
        <v>4627</v>
      </c>
      <c r="F1363" s="661" t="s">
        <v>4612</v>
      </c>
      <c r="G1363" s="661" t="s">
        <v>5060</v>
      </c>
      <c r="H1363" s="661" t="s">
        <v>2441</v>
      </c>
      <c r="I1363" s="661" t="s">
        <v>5659</v>
      </c>
      <c r="J1363" s="661" t="s">
        <v>2790</v>
      </c>
      <c r="K1363" s="661" t="s">
        <v>2791</v>
      </c>
      <c r="L1363" s="662">
        <v>115.18</v>
      </c>
      <c r="M1363" s="662">
        <v>460.72</v>
      </c>
      <c r="N1363" s="661">
        <v>4</v>
      </c>
      <c r="O1363" s="742">
        <v>1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32</v>
      </c>
      <c r="B1364" s="661" t="s">
        <v>587</v>
      </c>
      <c r="C1364" s="661">
        <v>89301322</v>
      </c>
      <c r="D1364" s="740" t="s">
        <v>6847</v>
      </c>
      <c r="E1364" s="741" t="s">
        <v>4627</v>
      </c>
      <c r="F1364" s="661" t="s">
        <v>4612</v>
      </c>
      <c r="G1364" s="661" t="s">
        <v>5060</v>
      </c>
      <c r="H1364" s="661" t="s">
        <v>588</v>
      </c>
      <c r="I1364" s="661" t="s">
        <v>5660</v>
      </c>
      <c r="J1364" s="661" t="s">
        <v>2790</v>
      </c>
      <c r="K1364" s="661" t="s">
        <v>5661</v>
      </c>
      <c r="L1364" s="662">
        <v>0</v>
      </c>
      <c r="M1364" s="662">
        <v>0</v>
      </c>
      <c r="N1364" s="661">
        <v>1</v>
      </c>
      <c r="O1364" s="742">
        <v>1</v>
      </c>
      <c r="P1364" s="662"/>
      <c r="Q1364" s="677"/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32</v>
      </c>
      <c r="B1365" s="661" t="s">
        <v>587</v>
      </c>
      <c r="C1365" s="661">
        <v>89301322</v>
      </c>
      <c r="D1365" s="740" t="s">
        <v>6847</v>
      </c>
      <c r="E1365" s="741" t="s">
        <v>4627</v>
      </c>
      <c r="F1365" s="661" t="s">
        <v>4612</v>
      </c>
      <c r="G1365" s="661" t="s">
        <v>5060</v>
      </c>
      <c r="H1365" s="661" t="s">
        <v>588</v>
      </c>
      <c r="I1365" s="661" t="s">
        <v>5558</v>
      </c>
      <c r="J1365" s="661" t="s">
        <v>5559</v>
      </c>
      <c r="K1365" s="661" t="s">
        <v>2791</v>
      </c>
      <c r="L1365" s="662">
        <v>115.18</v>
      </c>
      <c r="M1365" s="662">
        <v>345.54</v>
      </c>
      <c r="N1365" s="661">
        <v>3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32</v>
      </c>
      <c r="B1366" s="661" t="s">
        <v>587</v>
      </c>
      <c r="C1366" s="661">
        <v>89301322</v>
      </c>
      <c r="D1366" s="740" t="s">
        <v>6847</v>
      </c>
      <c r="E1366" s="741" t="s">
        <v>4627</v>
      </c>
      <c r="F1366" s="661" t="s">
        <v>4612</v>
      </c>
      <c r="G1366" s="661" t="s">
        <v>5060</v>
      </c>
      <c r="H1366" s="661" t="s">
        <v>2441</v>
      </c>
      <c r="I1366" s="661" t="s">
        <v>2789</v>
      </c>
      <c r="J1366" s="661" t="s">
        <v>2790</v>
      </c>
      <c r="K1366" s="661" t="s">
        <v>2791</v>
      </c>
      <c r="L1366" s="662">
        <v>106.3</v>
      </c>
      <c r="M1366" s="662">
        <v>318.89999999999998</v>
      </c>
      <c r="N1366" s="661">
        <v>3</v>
      </c>
      <c r="O1366" s="742">
        <v>0.5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32</v>
      </c>
      <c r="B1367" s="661" t="s">
        <v>587</v>
      </c>
      <c r="C1367" s="661">
        <v>89301322</v>
      </c>
      <c r="D1367" s="740" t="s">
        <v>6847</v>
      </c>
      <c r="E1367" s="741" t="s">
        <v>4627</v>
      </c>
      <c r="F1367" s="661" t="s">
        <v>4612</v>
      </c>
      <c r="G1367" s="661" t="s">
        <v>4932</v>
      </c>
      <c r="H1367" s="661" t="s">
        <v>2441</v>
      </c>
      <c r="I1367" s="661" t="s">
        <v>2504</v>
      </c>
      <c r="J1367" s="661" t="s">
        <v>2505</v>
      </c>
      <c r="K1367" s="661" t="s">
        <v>630</v>
      </c>
      <c r="L1367" s="662">
        <v>38.130000000000003</v>
      </c>
      <c r="M1367" s="662">
        <v>76.260000000000005</v>
      </c>
      <c r="N1367" s="661">
        <v>2</v>
      </c>
      <c r="O1367" s="742">
        <v>1</v>
      </c>
      <c r="P1367" s="662">
        <v>76.260000000000005</v>
      </c>
      <c r="Q1367" s="677">
        <v>1</v>
      </c>
      <c r="R1367" s="661">
        <v>2</v>
      </c>
      <c r="S1367" s="677">
        <v>1</v>
      </c>
      <c r="T1367" s="742">
        <v>1</v>
      </c>
      <c r="U1367" s="700">
        <v>1</v>
      </c>
    </row>
    <row r="1368" spans="1:21" ht="14.4" customHeight="1" x14ac:dyDescent="0.3">
      <c r="A1368" s="660">
        <v>32</v>
      </c>
      <c r="B1368" s="661" t="s">
        <v>587</v>
      </c>
      <c r="C1368" s="661">
        <v>89301322</v>
      </c>
      <c r="D1368" s="740" t="s">
        <v>6847</v>
      </c>
      <c r="E1368" s="741" t="s">
        <v>4627</v>
      </c>
      <c r="F1368" s="661" t="s">
        <v>4612</v>
      </c>
      <c r="G1368" s="661" t="s">
        <v>4823</v>
      </c>
      <c r="H1368" s="661" t="s">
        <v>588</v>
      </c>
      <c r="I1368" s="661" t="s">
        <v>993</v>
      </c>
      <c r="J1368" s="661" t="s">
        <v>1474</v>
      </c>
      <c r="K1368" s="661" t="s">
        <v>4933</v>
      </c>
      <c r="L1368" s="662">
        <v>33.68</v>
      </c>
      <c r="M1368" s="662">
        <v>101.03999999999999</v>
      </c>
      <c r="N1368" s="661">
        <v>3</v>
      </c>
      <c r="O1368" s="742">
        <v>0.5</v>
      </c>
      <c r="P1368" s="662">
        <v>101.03999999999999</v>
      </c>
      <c r="Q1368" s="677">
        <v>1</v>
      </c>
      <c r="R1368" s="661">
        <v>3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32</v>
      </c>
      <c r="B1369" s="661" t="s">
        <v>587</v>
      </c>
      <c r="C1369" s="661">
        <v>89301322</v>
      </c>
      <c r="D1369" s="740" t="s">
        <v>6847</v>
      </c>
      <c r="E1369" s="741" t="s">
        <v>4627</v>
      </c>
      <c r="F1369" s="661" t="s">
        <v>4612</v>
      </c>
      <c r="G1369" s="661" t="s">
        <v>5662</v>
      </c>
      <c r="H1369" s="661" t="s">
        <v>2441</v>
      </c>
      <c r="I1369" s="661" t="s">
        <v>5663</v>
      </c>
      <c r="J1369" s="661" t="s">
        <v>5664</v>
      </c>
      <c r="K1369" s="661" t="s">
        <v>5665</v>
      </c>
      <c r="L1369" s="662">
        <v>367.49</v>
      </c>
      <c r="M1369" s="662">
        <v>367.49</v>
      </c>
      <c r="N1369" s="661">
        <v>1</v>
      </c>
      <c r="O1369" s="742">
        <v>0.5</v>
      </c>
      <c r="P1369" s="662">
        <v>367.49</v>
      </c>
      <c r="Q1369" s="677">
        <v>1</v>
      </c>
      <c r="R1369" s="661">
        <v>1</v>
      </c>
      <c r="S1369" s="677">
        <v>1</v>
      </c>
      <c r="T1369" s="742">
        <v>0.5</v>
      </c>
      <c r="U1369" s="700">
        <v>1</v>
      </c>
    </row>
    <row r="1370" spans="1:21" ht="14.4" customHeight="1" x14ac:dyDescent="0.3">
      <c r="A1370" s="660">
        <v>32</v>
      </c>
      <c r="B1370" s="661" t="s">
        <v>587</v>
      </c>
      <c r="C1370" s="661">
        <v>89301322</v>
      </c>
      <c r="D1370" s="740" t="s">
        <v>6847</v>
      </c>
      <c r="E1370" s="741" t="s">
        <v>4627</v>
      </c>
      <c r="F1370" s="661" t="s">
        <v>4612</v>
      </c>
      <c r="G1370" s="661" t="s">
        <v>4935</v>
      </c>
      <c r="H1370" s="661" t="s">
        <v>588</v>
      </c>
      <c r="I1370" s="661" t="s">
        <v>5349</v>
      </c>
      <c r="J1370" s="661" t="s">
        <v>736</v>
      </c>
      <c r="K1370" s="661" t="s">
        <v>5350</v>
      </c>
      <c r="L1370" s="662">
        <v>0</v>
      </c>
      <c r="M1370" s="662">
        <v>0</v>
      </c>
      <c r="N1370" s="661">
        <v>2</v>
      </c>
      <c r="O1370" s="742">
        <v>0.5</v>
      </c>
      <c r="P1370" s="662"/>
      <c r="Q1370" s="677"/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32</v>
      </c>
      <c r="B1371" s="661" t="s">
        <v>587</v>
      </c>
      <c r="C1371" s="661">
        <v>89301322</v>
      </c>
      <c r="D1371" s="740" t="s">
        <v>6847</v>
      </c>
      <c r="E1371" s="741" t="s">
        <v>4627</v>
      </c>
      <c r="F1371" s="661" t="s">
        <v>4612</v>
      </c>
      <c r="G1371" s="661" t="s">
        <v>4693</v>
      </c>
      <c r="H1371" s="661" t="s">
        <v>2441</v>
      </c>
      <c r="I1371" s="661" t="s">
        <v>2688</v>
      </c>
      <c r="J1371" s="661" t="s">
        <v>2479</v>
      </c>
      <c r="K1371" s="661" t="s">
        <v>2689</v>
      </c>
      <c r="L1371" s="662">
        <v>468.96</v>
      </c>
      <c r="M1371" s="662">
        <v>937.92</v>
      </c>
      <c r="N1371" s="661">
        <v>2</v>
      </c>
      <c r="O1371" s="742">
        <v>1</v>
      </c>
      <c r="P1371" s="662">
        <v>937.92</v>
      </c>
      <c r="Q1371" s="677">
        <v>1</v>
      </c>
      <c r="R1371" s="661">
        <v>2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32</v>
      </c>
      <c r="B1372" s="661" t="s">
        <v>587</v>
      </c>
      <c r="C1372" s="661">
        <v>89301322</v>
      </c>
      <c r="D1372" s="740" t="s">
        <v>6847</v>
      </c>
      <c r="E1372" s="741" t="s">
        <v>4627</v>
      </c>
      <c r="F1372" s="661" t="s">
        <v>4612</v>
      </c>
      <c r="G1372" s="661" t="s">
        <v>4693</v>
      </c>
      <c r="H1372" s="661" t="s">
        <v>2441</v>
      </c>
      <c r="I1372" s="661" t="s">
        <v>2691</v>
      </c>
      <c r="J1372" s="661" t="s">
        <v>2479</v>
      </c>
      <c r="K1372" s="661" t="s">
        <v>2692</v>
      </c>
      <c r="L1372" s="662">
        <v>625.29</v>
      </c>
      <c r="M1372" s="662">
        <v>1875.87</v>
      </c>
      <c r="N1372" s="661">
        <v>3</v>
      </c>
      <c r="O1372" s="742">
        <v>0.5</v>
      </c>
      <c r="P1372" s="662">
        <v>1875.87</v>
      </c>
      <c r="Q1372" s="677">
        <v>1</v>
      </c>
      <c r="R1372" s="661">
        <v>3</v>
      </c>
      <c r="S1372" s="677">
        <v>1</v>
      </c>
      <c r="T1372" s="742">
        <v>0.5</v>
      </c>
      <c r="U1372" s="700">
        <v>1</v>
      </c>
    </row>
    <row r="1373" spans="1:21" ht="14.4" customHeight="1" x14ac:dyDescent="0.3">
      <c r="A1373" s="660">
        <v>32</v>
      </c>
      <c r="B1373" s="661" t="s">
        <v>587</v>
      </c>
      <c r="C1373" s="661">
        <v>89301322</v>
      </c>
      <c r="D1373" s="740" t="s">
        <v>6847</v>
      </c>
      <c r="E1373" s="741" t="s">
        <v>4627</v>
      </c>
      <c r="F1373" s="661" t="s">
        <v>4612</v>
      </c>
      <c r="G1373" s="661" t="s">
        <v>4693</v>
      </c>
      <c r="H1373" s="661" t="s">
        <v>2441</v>
      </c>
      <c r="I1373" s="661" t="s">
        <v>2478</v>
      </c>
      <c r="J1373" s="661" t="s">
        <v>2479</v>
      </c>
      <c r="K1373" s="661" t="s">
        <v>2480</v>
      </c>
      <c r="L1373" s="662">
        <v>937.93</v>
      </c>
      <c r="M1373" s="662">
        <v>937.93</v>
      </c>
      <c r="N1373" s="661">
        <v>1</v>
      </c>
      <c r="O1373" s="742">
        <v>1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32</v>
      </c>
      <c r="B1374" s="661" t="s">
        <v>587</v>
      </c>
      <c r="C1374" s="661">
        <v>89301322</v>
      </c>
      <c r="D1374" s="740" t="s">
        <v>6847</v>
      </c>
      <c r="E1374" s="741" t="s">
        <v>4627</v>
      </c>
      <c r="F1374" s="661" t="s">
        <v>4612</v>
      </c>
      <c r="G1374" s="661" t="s">
        <v>4693</v>
      </c>
      <c r="H1374" s="661" t="s">
        <v>2441</v>
      </c>
      <c r="I1374" s="661" t="s">
        <v>5666</v>
      </c>
      <c r="J1374" s="661" t="s">
        <v>2479</v>
      </c>
      <c r="K1374" s="661" t="s">
        <v>2749</v>
      </c>
      <c r="L1374" s="662">
        <v>0</v>
      </c>
      <c r="M1374" s="662">
        <v>0</v>
      </c>
      <c r="N1374" s="661">
        <v>3</v>
      </c>
      <c r="O1374" s="742">
        <v>0.5</v>
      </c>
      <c r="P1374" s="662"/>
      <c r="Q1374" s="677"/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32</v>
      </c>
      <c r="B1375" s="661" t="s">
        <v>587</v>
      </c>
      <c r="C1375" s="661">
        <v>89301322</v>
      </c>
      <c r="D1375" s="740" t="s">
        <v>6847</v>
      </c>
      <c r="E1375" s="741" t="s">
        <v>4627</v>
      </c>
      <c r="F1375" s="661" t="s">
        <v>4612</v>
      </c>
      <c r="G1375" s="661" t="s">
        <v>4693</v>
      </c>
      <c r="H1375" s="661" t="s">
        <v>2441</v>
      </c>
      <c r="I1375" s="661" t="s">
        <v>5069</v>
      </c>
      <c r="J1375" s="661" t="s">
        <v>2562</v>
      </c>
      <c r="K1375" s="661" t="s">
        <v>5070</v>
      </c>
      <c r="L1375" s="662">
        <v>349.94</v>
      </c>
      <c r="M1375" s="662">
        <v>1049.82</v>
      </c>
      <c r="N1375" s="661">
        <v>3</v>
      </c>
      <c r="O1375" s="742">
        <v>1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32</v>
      </c>
      <c r="B1376" s="661" t="s">
        <v>587</v>
      </c>
      <c r="C1376" s="661">
        <v>89301322</v>
      </c>
      <c r="D1376" s="740" t="s">
        <v>6847</v>
      </c>
      <c r="E1376" s="741" t="s">
        <v>4627</v>
      </c>
      <c r="F1376" s="661" t="s">
        <v>4612</v>
      </c>
      <c r="G1376" s="661" t="s">
        <v>4693</v>
      </c>
      <c r="H1376" s="661" t="s">
        <v>2441</v>
      </c>
      <c r="I1376" s="661" t="s">
        <v>4156</v>
      </c>
      <c r="J1376" s="661" t="s">
        <v>2562</v>
      </c>
      <c r="K1376" s="661" t="s">
        <v>2480</v>
      </c>
      <c r="L1376" s="662">
        <v>1749.69</v>
      </c>
      <c r="M1376" s="662">
        <v>1749.69</v>
      </c>
      <c r="N1376" s="661">
        <v>1</v>
      </c>
      <c r="O1376" s="742">
        <v>0.5</v>
      </c>
      <c r="P1376" s="662">
        <v>1749.69</v>
      </c>
      <c r="Q1376" s="677">
        <v>1</v>
      </c>
      <c r="R1376" s="661">
        <v>1</v>
      </c>
      <c r="S1376" s="677">
        <v>1</v>
      </c>
      <c r="T1376" s="742">
        <v>0.5</v>
      </c>
      <c r="U1376" s="700">
        <v>1</v>
      </c>
    </row>
    <row r="1377" spans="1:21" ht="14.4" customHeight="1" x14ac:dyDescent="0.3">
      <c r="A1377" s="660">
        <v>32</v>
      </c>
      <c r="B1377" s="661" t="s">
        <v>587</v>
      </c>
      <c r="C1377" s="661">
        <v>89301322</v>
      </c>
      <c r="D1377" s="740" t="s">
        <v>6847</v>
      </c>
      <c r="E1377" s="741" t="s">
        <v>4627</v>
      </c>
      <c r="F1377" s="661" t="s">
        <v>4612</v>
      </c>
      <c r="G1377" s="661" t="s">
        <v>4693</v>
      </c>
      <c r="H1377" s="661" t="s">
        <v>2441</v>
      </c>
      <c r="I1377" s="661" t="s">
        <v>2748</v>
      </c>
      <c r="J1377" s="661" t="s">
        <v>2562</v>
      </c>
      <c r="K1377" s="661" t="s">
        <v>2749</v>
      </c>
      <c r="L1377" s="662">
        <v>466.58</v>
      </c>
      <c r="M1377" s="662">
        <v>466.58</v>
      </c>
      <c r="N1377" s="661">
        <v>1</v>
      </c>
      <c r="O1377" s="742">
        <v>1</v>
      </c>
      <c r="P1377" s="662">
        <v>466.58</v>
      </c>
      <c r="Q1377" s="677">
        <v>1</v>
      </c>
      <c r="R1377" s="661">
        <v>1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32</v>
      </c>
      <c r="B1378" s="661" t="s">
        <v>587</v>
      </c>
      <c r="C1378" s="661">
        <v>89301322</v>
      </c>
      <c r="D1378" s="740" t="s">
        <v>6847</v>
      </c>
      <c r="E1378" s="741" t="s">
        <v>4627</v>
      </c>
      <c r="F1378" s="661" t="s">
        <v>4612</v>
      </c>
      <c r="G1378" s="661" t="s">
        <v>4693</v>
      </c>
      <c r="H1378" s="661" t="s">
        <v>2441</v>
      </c>
      <c r="I1378" s="661" t="s">
        <v>4159</v>
      </c>
      <c r="J1378" s="661" t="s">
        <v>2562</v>
      </c>
      <c r="K1378" s="661" t="s">
        <v>2486</v>
      </c>
      <c r="L1378" s="662">
        <v>2916.16</v>
      </c>
      <c r="M1378" s="662">
        <v>5832.32</v>
      </c>
      <c r="N1378" s="661">
        <v>2</v>
      </c>
      <c r="O1378" s="742">
        <v>0.5</v>
      </c>
      <c r="P1378" s="662">
        <v>5832.32</v>
      </c>
      <c r="Q1378" s="677">
        <v>1</v>
      </c>
      <c r="R1378" s="661">
        <v>2</v>
      </c>
      <c r="S1378" s="677">
        <v>1</v>
      </c>
      <c r="T1378" s="742">
        <v>0.5</v>
      </c>
      <c r="U1378" s="700">
        <v>1</v>
      </c>
    </row>
    <row r="1379" spans="1:21" ht="14.4" customHeight="1" x14ac:dyDescent="0.3">
      <c r="A1379" s="660">
        <v>32</v>
      </c>
      <c r="B1379" s="661" t="s">
        <v>587</v>
      </c>
      <c r="C1379" s="661">
        <v>89301322</v>
      </c>
      <c r="D1379" s="740" t="s">
        <v>6847</v>
      </c>
      <c r="E1379" s="741" t="s">
        <v>4627</v>
      </c>
      <c r="F1379" s="661" t="s">
        <v>4612</v>
      </c>
      <c r="G1379" s="661" t="s">
        <v>5667</v>
      </c>
      <c r="H1379" s="661" t="s">
        <v>588</v>
      </c>
      <c r="I1379" s="661" t="s">
        <v>5668</v>
      </c>
      <c r="J1379" s="661" t="s">
        <v>5669</v>
      </c>
      <c r="K1379" s="661" t="s">
        <v>5476</v>
      </c>
      <c r="L1379" s="662">
        <v>0</v>
      </c>
      <c r="M1379" s="662">
        <v>0</v>
      </c>
      <c r="N1379" s="661">
        <v>6</v>
      </c>
      <c r="O1379" s="742">
        <v>0.5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32</v>
      </c>
      <c r="B1380" s="661" t="s">
        <v>587</v>
      </c>
      <c r="C1380" s="661">
        <v>89301322</v>
      </c>
      <c r="D1380" s="740" t="s">
        <v>6847</v>
      </c>
      <c r="E1380" s="741" t="s">
        <v>4627</v>
      </c>
      <c r="F1380" s="661" t="s">
        <v>4612</v>
      </c>
      <c r="G1380" s="661" t="s">
        <v>5179</v>
      </c>
      <c r="H1380" s="661" t="s">
        <v>2441</v>
      </c>
      <c r="I1380" s="661" t="s">
        <v>2460</v>
      </c>
      <c r="J1380" s="661" t="s">
        <v>812</v>
      </c>
      <c r="K1380" s="661" t="s">
        <v>4499</v>
      </c>
      <c r="L1380" s="662">
        <v>59.55</v>
      </c>
      <c r="M1380" s="662">
        <v>119.1</v>
      </c>
      <c r="N1380" s="661">
        <v>2</v>
      </c>
      <c r="O1380" s="742">
        <v>0.5</v>
      </c>
      <c r="P1380" s="662">
        <v>119.1</v>
      </c>
      <c r="Q1380" s="677">
        <v>1</v>
      </c>
      <c r="R1380" s="661">
        <v>2</v>
      </c>
      <c r="S1380" s="677">
        <v>1</v>
      </c>
      <c r="T1380" s="742">
        <v>0.5</v>
      </c>
      <c r="U1380" s="700">
        <v>1</v>
      </c>
    </row>
    <row r="1381" spans="1:21" ht="14.4" customHeight="1" x14ac:dyDescent="0.3">
      <c r="A1381" s="660">
        <v>32</v>
      </c>
      <c r="B1381" s="661" t="s">
        <v>587</v>
      </c>
      <c r="C1381" s="661">
        <v>89301322</v>
      </c>
      <c r="D1381" s="740" t="s">
        <v>6847</v>
      </c>
      <c r="E1381" s="741" t="s">
        <v>4627</v>
      </c>
      <c r="F1381" s="661" t="s">
        <v>4612</v>
      </c>
      <c r="G1381" s="661" t="s">
        <v>4697</v>
      </c>
      <c r="H1381" s="661" t="s">
        <v>588</v>
      </c>
      <c r="I1381" s="661" t="s">
        <v>4893</v>
      </c>
      <c r="J1381" s="661" t="s">
        <v>4707</v>
      </c>
      <c r="K1381" s="661" t="s">
        <v>868</v>
      </c>
      <c r="L1381" s="662">
        <v>97.97</v>
      </c>
      <c r="M1381" s="662">
        <v>489.84999999999997</v>
      </c>
      <c r="N1381" s="661">
        <v>5</v>
      </c>
      <c r="O1381" s="742">
        <v>1.5</v>
      </c>
      <c r="P1381" s="662">
        <v>195.94</v>
      </c>
      <c r="Q1381" s="677">
        <v>0.4</v>
      </c>
      <c r="R1381" s="661">
        <v>2</v>
      </c>
      <c r="S1381" s="677">
        <v>0.4</v>
      </c>
      <c r="T1381" s="742">
        <v>0.5</v>
      </c>
      <c r="U1381" s="700">
        <v>0.33333333333333331</v>
      </c>
    </row>
    <row r="1382" spans="1:21" ht="14.4" customHeight="1" x14ac:dyDescent="0.3">
      <c r="A1382" s="660">
        <v>32</v>
      </c>
      <c r="B1382" s="661" t="s">
        <v>587</v>
      </c>
      <c r="C1382" s="661">
        <v>89301322</v>
      </c>
      <c r="D1382" s="740" t="s">
        <v>6847</v>
      </c>
      <c r="E1382" s="741" t="s">
        <v>4627</v>
      </c>
      <c r="F1382" s="661" t="s">
        <v>4612</v>
      </c>
      <c r="G1382" s="661" t="s">
        <v>4697</v>
      </c>
      <c r="H1382" s="661" t="s">
        <v>588</v>
      </c>
      <c r="I1382" s="661" t="s">
        <v>4706</v>
      </c>
      <c r="J1382" s="661" t="s">
        <v>4707</v>
      </c>
      <c r="K1382" s="661" t="s">
        <v>871</v>
      </c>
      <c r="L1382" s="662">
        <v>314.89999999999998</v>
      </c>
      <c r="M1382" s="662">
        <v>5668.2000000000007</v>
      </c>
      <c r="N1382" s="661">
        <v>18</v>
      </c>
      <c r="O1382" s="742">
        <v>11</v>
      </c>
      <c r="P1382" s="662">
        <v>2834.1000000000004</v>
      </c>
      <c r="Q1382" s="677">
        <v>0.5</v>
      </c>
      <c r="R1382" s="661">
        <v>9</v>
      </c>
      <c r="S1382" s="677">
        <v>0.5</v>
      </c>
      <c r="T1382" s="742">
        <v>4</v>
      </c>
      <c r="U1382" s="700">
        <v>0.36363636363636365</v>
      </c>
    </row>
    <row r="1383" spans="1:21" ht="14.4" customHeight="1" x14ac:dyDescent="0.3">
      <c r="A1383" s="660">
        <v>32</v>
      </c>
      <c r="B1383" s="661" t="s">
        <v>587</v>
      </c>
      <c r="C1383" s="661">
        <v>89301322</v>
      </c>
      <c r="D1383" s="740" t="s">
        <v>6847</v>
      </c>
      <c r="E1383" s="741" t="s">
        <v>4627</v>
      </c>
      <c r="F1383" s="661" t="s">
        <v>4612</v>
      </c>
      <c r="G1383" s="661" t="s">
        <v>4697</v>
      </c>
      <c r="H1383" s="661" t="s">
        <v>588</v>
      </c>
      <c r="I1383" s="661" t="s">
        <v>5469</v>
      </c>
      <c r="J1383" s="661" t="s">
        <v>3434</v>
      </c>
      <c r="K1383" s="661" t="s">
        <v>5470</v>
      </c>
      <c r="L1383" s="662">
        <v>0</v>
      </c>
      <c r="M1383" s="662">
        <v>0</v>
      </c>
      <c r="N1383" s="661">
        <v>1</v>
      </c>
      <c r="O1383" s="742">
        <v>0.5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32</v>
      </c>
      <c r="B1384" s="661" t="s">
        <v>587</v>
      </c>
      <c r="C1384" s="661">
        <v>89301322</v>
      </c>
      <c r="D1384" s="740" t="s">
        <v>6847</v>
      </c>
      <c r="E1384" s="741" t="s">
        <v>4627</v>
      </c>
      <c r="F1384" s="661" t="s">
        <v>4612</v>
      </c>
      <c r="G1384" s="661" t="s">
        <v>4697</v>
      </c>
      <c r="H1384" s="661" t="s">
        <v>588</v>
      </c>
      <c r="I1384" s="661" t="s">
        <v>870</v>
      </c>
      <c r="J1384" s="661" t="s">
        <v>867</v>
      </c>
      <c r="K1384" s="661" t="s">
        <v>4698</v>
      </c>
      <c r="L1384" s="662">
        <v>314.89999999999998</v>
      </c>
      <c r="M1384" s="662">
        <v>944.69999999999993</v>
      </c>
      <c r="N1384" s="661">
        <v>3</v>
      </c>
      <c r="O1384" s="742">
        <v>1.5</v>
      </c>
      <c r="P1384" s="662">
        <v>314.89999999999998</v>
      </c>
      <c r="Q1384" s="677">
        <v>0.33333333333333331</v>
      </c>
      <c r="R1384" s="661">
        <v>1</v>
      </c>
      <c r="S1384" s="677">
        <v>0.33333333333333331</v>
      </c>
      <c r="T1384" s="742">
        <v>0.5</v>
      </c>
      <c r="U1384" s="700">
        <v>0.33333333333333331</v>
      </c>
    </row>
    <row r="1385" spans="1:21" ht="14.4" customHeight="1" x14ac:dyDescent="0.3">
      <c r="A1385" s="660">
        <v>32</v>
      </c>
      <c r="B1385" s="661" t="s">
        <v>587</v>
      </c>
      <c r="C1385" s="661">
        <v>89301322</v>
      </c>
      <c r="D1385" s="740" t="s">
        <v>6847</v>
      </c>
      <c r="E1385" s="741" t="s">
        <v>4627</v>
      </c>
      <c r="F1385" s="661" t="s">
        <v>4612</v>
      </c>
      <c r="G1385" s="661" t="s">
        <v>4697</v>
      </c>
      <c r="H1385" s="661" t="s">
        <v>588</v>
      </c>
      <c r="I1385" s="661" t="s">
        <v>5670</v>
      </c>
      <c r="J1385" s="661" t="s">
        <v>5671</v>
      </c>
      <c r="K1385" s="661" t="s">
        <v>4804</v>
      </c>
      <c r="L1385" s="662">
        <v>0</v>
      </c>
      <c r="M1385" s="662">
        <v>0</v>
      </c>
      <c r="N1385" s="661">
        <v>1</v>
      </c>
      <c r="O1385" s="742">
        <v>1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32</v>
      </c>
      <c r="B1386" s="661" t="s">
        <v>587</v>
      </c>
      <c r="C1386" s="661">
        <v>89301322</v>
      </c>
      <c r="D1386" s="740" t="s">
        <v>6847</v>
      </c>
      <c r="E1386" s="741" t="s">
        <v>4627</v>
      </c>
      <c r="F1386" s="661" t="s">
        <v>4612</v>
      </c>
      <c r="G1386" s="661" t="s">
        <v>4778</v>
      </c>
      <c r="H1386" s="661" t="s">
        <v>2441</v>
      </c>
      <c r="I1386" s="661" t="s">
        <v>2701</v>
      </c>
      <c r="J1386" s="661" t="s">
        <v>2702</v>
      </c>
      <c r="K1386" s="661" t="s">
        <v>2703</v>
      </c>
      <c r="L1386" s="662">
        <v>497.4</v>
      </c>
      <c r="M1386" s="662">
        <v>497.4</v>
      </c>
      <c r="N1386" s="661">
        <v>1</v>
      </c>
      <c r="O1386" s="742">
        <v>0.5</v>
      </c>
      <c r="P1386" s="662">
        <v>497.4</v>
      </c>
      <c r="Q1386" s="677">
        <v>1</v>
      </c>
      <c r="R1386" s="661">
        <v>1</v>
      </c>
      <c r="S1386" s="677">
        <v>1</v>
      </c>
      <c r="T1386" s="742">
        <v>0.5</v>
      </c>
      <c r="U1386" s="700">
        <v>1</v>
      </c>
    </row>
    <row r="1387" spans="1:21" ht="14.4" customHeight="1" x14ac:dyDescent="0.3">
      <c r="A1387" s="660">
        <v>32</v>
      </c>
      <c r="B1387" s="661" t="s">
        <v>587</v>
      </c>
      <c r="C1387" s="661">
        <v>89301322</v>
      </c>
      <c r="D1387" s="740" t="s">
        <v>6847</v>
      </c>
      <c r="E1387" s="741" t="s">
        <v>4627</v>
      </c>
      <c r="F1387" s="661" t="s">
        <v>4612</v>
      </c>
      <c r="G1387" s="661" t="s">
        <v>4778</v>
      </c>
      <c r="H1387" s="661" t="s">
        <v>2441</v>
      </c>
      <c r="I1387" s="661" t="s">
        <v>2757</v>
      </c>
      <c r="J1387" s="661" t="s">
        <v>2758</v>
      </c>
      <c r="K1387" s="661" t="s">
        <v>4385</v>
      </c>
      <c r="L1387" s="662">
        <v>1359.61</v>
      </c>
      <c r="M1387" s="662">
        <v>1359.61</v>
      </c>
      <c r="N1387" s="661">
        <v>1</v>
      </c>
      <c r="O1387" s="742">
        <v>0.5</v>
      </c>
      <c r="P1387" s="662">
        <v>1359.61</v>
      </c>
      <c r="Q1387" s="677">
        <v>1</v>
      </c>
      <c r="R1387" s="661">
        <v>1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32</v>
      </c>
      <c r="B1388" s="661" t="s">
        <v>587</v>
      </c>
      <c r="C1388" s="661">
        <v>89301322</v>
      </c>
      <c r="D1388" s="740" t="s">
        <v>6847</v>
      </c>
      <c r="E1388" s="741" t="s">
        <v>4627</v>
      </c>
      <c r="F1388" s="661" t="s">
        <v>4612</v>
      </c>
      <c r="G1388" s="661" t="s">
        <v>4782</v>
      </c>
      <c r="H1388" s="661" t="s">
        <v>588</v>
      </c>
      <c r="I1388" s="661" t="s">
        <v>5672</v>
      </c>
      <c r="J1388" s="661" t="s">
        <v>1292</v>
      </c>
      <c r="K1388" s="661" t="s">
        <v>5673</v>
      </c>
      <c r="L1388" s="662">
        <v>0</v>
      </c>
      <c r="M1388" s="662">
        <v>0</v>
      </c>
      <c r="N1388" s="661">
        <v>2</v>
      </c>
      <c r="O1388" s="742">
        <v>1.5</v>
      </c>
      <c r="P1388" s="662">
        <v>0</v>
      </c>
      <c r="Q1388" s="677"/>
      <c r="R1388" s="661">
        <v>2</v>
      </c>
      <c r="S1388" s="677">
        <v>1</v>
      </c>
      <c r="T1388" s="742">
        <v>1.5</v>
      </c>
      <c r="U1388" s="700">
        <v>1</v>
      </c>
    </row>
    <row r="1389" spans="1:21" ht="14.4" customHeight="1" x14ac:dyDescent="0.3">
      <c r="A1389" s="660">
        <v>32</v>
      </c>
      <c r="B1389" s="661" t="s">
        <v>587</v>
      </c>
      <c r="C1389" s="661">
        <v>89301322</v>
      </c>
      <c r="D1389" s="740" t="s">
        <v>6847</v>
      </c>
      <c r="E1389" s="741" t="s">
        <v>4627</v>
      </c>
      <c r="F1389" s="661" t="s">
        <v>4612</v>
      </c>
      <c r="G1389" s="661" t="s">
        <v>4939</v>
      </c>
      <c r="H1389" s="661" t="s">
        <v>588</v>
      </c>
      <c r="I1389" s="661" t="s">
        <v>1223</v>
      </c>
      <c r="J1389" s="661" t="s">
        <v>1224</v>
      </c>
      <c r="K1389" s="661" t="s">
        <v>1225</v>
      </c>
      <c r="L1389" s="662">
        <v>50.47</v>
      </c>
      <c r="M1389" s="662">
        <v>100.94</v>
      </c>
      <c r="N1389" s="661">
        <v>2</v>
      </c>
      <c r="O1389" s="742">
        <v>0.5</v>
      </c>
      <c r="P1389" s="662">
        <v>100.94</v>
      </c>
      <c r="Q1389" s="677">
        <v>1</v>
      </c>
      <c r="R1389" s="661">
        <v>2</v>
      </c>
      <c r="S1389" s="677">
        <v>1</v>
      </c>
      <c r="T1389" s="742">
        <v>0.5</v>
      </c>
      <c r="U1389" s="700">
        <v>1</v>
      </c>
    </row>
    <row r="1390" spans="1:21" ht="14.4" customHeight="1" x14ac:dyDescent="0.3">
      <c r="A1390" s="660">
        <v>32</v>
      </c>
      <c r="B1390" s="661" t="s">
        <v>587</v>
      </c>
      <c r="C1390" s="661">
        <v>89301322</v>
      </c>
      <c r="D1390" s="740" t="s">
        <v>6847</v>
      </c>
      <c r="E1390" s="741" t="s">
        <v>4627</v>
      </c>
      <c r="F1390" s="661" t="s">
        <v>4612</v>
      </c>
      <c r="G1390" s="661" t="s">
        <v>4940</v>
      </c>
      <c r="H1390" s="661" t="s">
        <v>588</v>
      </c>
      <c r="I1390" s="661" t="s">
        <v>5197</v>
      </c>
      <c r="J1390" s="661" t="s">
        <v>5198</v>
      </c>
      <c r="K1390" s="661" t="s">
        <v>1378</v>
      </c>
      <c r="L1390" s="662">
        <v>610.14</v>
      </c>
      <c r="M1390" s="662">
        <v>1220.28</v>
      </c>
      <c r="N1390" s="661">
        <v>2</v>
      </c>
      <c r="O1390" s="742">
        <v>1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32</v>
      </c>
      <c r="B1391" s="661" t="s">
        <v>587</v>
      </c>
      <c r="C1391" s="661">
        <v>89301322</v>
      </c>
      <c r="D1391" s="740" t="s">
        <v>6847</v>
      </c>
      <c r="E1391" s="741" t="s">
        <v>4627</v>
      </c>
      <c r="F1391" s="661" t="s">
        <v>4612</v>
      </c>
      <c r="G1391" s="661" t="s">
        <v>5010</v>
      </c>
      <c r="H1391" s="661" t="s">
        <v>588</v>
      </c>
      <c r="I1391" s="661" t="s">
        <v>1392</v>
      </c>
      <c r="J1391" s="661" t="s">
        <v>1393</v>
      </c>
      <c r="K1391" s="661" t="s">
        <v>937</v>
      </c>
      <c r="L1391" s="662">
        <v>45.34</v>
      </c>
      <c r="M1391" s="662">
        <v>45.34</v>
      </c>
      <c r="N1391" s="661">
        <v>1</v>
      </c>
      <c r="O1391" s="742">
        <v>1</v>
      </c>
      <c r="P1391" s="662">
        <v>45.34</v>
      </c>
      <c r="Q1391" s="677">
        <v>1</v>
      </c>
      <c r="R1391" s="661">
        <v>1</v>
      </c>
      <c r="S1391" s="677">
        <v>1</v>
      </c>
      <c r="T1391" s="742">
        <v>1</v>
      </c>
      <c r="U1391" s="700">
        <v>1</v>
      </c>
    </row>
    <row r="1392" spans="1:21" ht="14.4" customHeight="1" x14ac:dyDescent="0.3">
      <c r="A1392" s="660">
        <v>32</v>
      </c>
      <c r="B1392" s="661" t="s">
        <v>587</v>
      </c>
      <c r="C1392" s="661">
        <v>89301322</v>
      </c>
      <c r="D1392" s="740" t="s">
        <v>6847</v>
      </c>
      <c r="E1392" s="741" t="s">
        <v>4627</v>
      </c>
      <c r="F1392" s="661" t="s">
        <v>4612</v>
      </c>
      <c r="G1392" s="661" t="s">
        <v>4980</v>
      </c>
      <c r="H1392" s="661" t="s">
        <v>2441</v>
      </c>
      <c r="I1392" s="661" t="s">
        <v>2840</v>
      </c>
      <c r="J1392" s="661" t="s">
        <v>2841</v>
      </c>
      <c r="K1392" s="661" t="s">
        <v>2842</v>
      </c>
      <c r="L1392" s="662">
        <v>126.28</v>
      </c>
      <c r="M1392" s="662">
        <v>126.28</v>
      </c>
      <c r="N1392" s="661">
        <v>1</v>
      </c>
      <c r="O1392" s="742">
        <v>1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32</v>
      </c>
      <c r="B1393" s="661" t="s">
        <v>587</v>
      </c>
      <c r="C1393" s="661">
        <v>89301322</v>
      </c>
      <c r="D1393" s="740" t="s">
        <v>6847</v>
      </c>
      <c r="E1393" s="741" t="s">
        <v>4627</v>
      </c>
      <c r="F1393" s="661" t="s">
        <v>4612</v>
      </c>
      <c r="G1393" s="661" t="s">
        <v>4980</v>
      </c>
      <c r="H1393" s="661" t="s">
        <v>2441</v>
      </c>
      <c r="I1393" s="661" t="s">
        <v>2845</v>
      </c>
      <c r="J1393" s="661" t="s">
        <v>2846</v>
      </c>
      <c r="K1393" s="661" t="s">
        <v>2842</v>
      </c>
      <c r="L1393" s="662">
        <v>126.28</v>
      </c>
      <c r="M1393" s="662">
        <v>126.28</v>
      </c>
      <c r="N1393" s="661">
        <v>1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32</v>
      </c>
      <c r="B1394" s="661" t="s">
        <v>587</v>
      </c>
      <c r="C1394" s="661">
        <v>89301322</v>
      </c>
      <c r="D1394" s="740" t="s">
        <v>6847</v>
      </c>
      <c r="E1394" s="741" t="s">
        <v>4627</v>
      </c>
      <c r="F1394" s="661" t="s">
        <v>4612</v>
      </c>
      <c r="G1394" s="661" t="s">
        <v>4708</v>
      </c>
      <c r="H1394" s="661" t="s">
        <v>588</v>
      </c>
      <c r="I1394" s="661" t="s">
        <v>684</v>
      </c>
      <c r="J1394" s="661" t="s">
        <v>5199</v>
      </c>
      <c r="K1394" s="661" t="s">
        <v>2387</v>
      </c>
      <c r="L1394" s="662">
        <v>22.88</v>
      </c>
      <c r="M1394" s="662">
        <v>22.88</v>
      </c>
      <c r="N1394" s="661">
        <v>1</v>
      </c>
      <c r="O1394" s="742">
        <v>1</v>
      </c>
      <c r="P1394" s="662">
        <v>22.88</v>
      </c>
      <c r="Q1394" s="677">
        <v>1</v>
      </c>
      <c r="R1394" s="661">
        <v>1</v>
      </c>
      <c r="S1394" s="677">
        <v>1</v>
      </c>
      <c r="T1394" s="742">
        <v>1</v>
      </c>
      <c r="U1394" s="700">
        <v>1</v>
      </c>
    </row>
    <row r="1395" spans="1:21" ht="14.4" customHeight="1" x14ac:dyDescent="0.3">
      <c r="A1395" s="660">
        <v>32</v>
      </c>
      <c r="B1395" s="661" t="s">
        <v>587</v>
      </c>
      <c r="C1395" s="661">
        <v>89301322</v>
      </c>
      <c r="D1395" s="740" t="s">
        <v>6847</v>
      </c>
      <c r="E1395" s="741" t="s">
        <v>4627</v>
      </c>
      <c r="F1395" s="661" t="s">
        <v>4612</v>
      </c>
      <c r="G1395" s="661" t="s">
        <v>4708</v>
      </c>
      <c r="H1395" s="661" t="s">
        <v>588</v>
      </c>
      <c r="I1395" s="661" t="s">
        <v>1519</v>
      </c>
      <c r="J1395" s="661" t="s">
        <v>4709</v>
      </c>
      <c r="K1395" s="661" t="s">
        <v>4710</v>
      </c>
      <c r="L1395" s="662">
        <v>91.52</v>
      </c>
      <c r="M1395" s="662">
        <v>915.19999999999993</v>
      </c>
      <c r="N1395" s="661">
        <v>10</v>
      </c>
      <c r="O1395" s="742">
        <v>2.5</v>
      </c>
      <c r="P1395" s="662">
        <v>732.16</v>
      </c>
      <c r="Q1395" s="677">
        <v>0.8</v>
      </c>
      <c r="R1395" s="661">
        <v>8</v>
      </c>
      <c r="S1395" s="677">
        <v>0.8</v>
      </c>
      <c r="T1395" s="742">
        <v>2</v>
      </c>
      <c r="U1395" s="700">
        <v>0.8</v>
      </c>
    </row>
    <row r="1396" spans="1:21" ht="14.4" customHeight="1" x14ac:dyDescent="0.3">
      <c r="A1396" s="660">
        <v>32</v>
      </c>
      <c r="B1396" s="661" t="s">
        <v>587</v>
      </c>
      <c r="C1396" s="661">
        <v>89301322</v>
      </c>
      <c r="D1396" s="740" t="s">
        <v>6847</v>
      </c>
      <c r="E1396" s="741" t="s">
        <v>4627</v>
      </c>
      <c r="F1396" s="661" t="s">
        <v>4612</v>
      </c>
      <c r="G1396" s="661" t="s">
        <v>4708</v>
      </c>
      <c r="H1396" s="661" t="s">
        <v>588</v>
      </c>
      <c r="I1396" s="661" t="s">
        <v>1519</v>
      </c>
      <c r="J1396" s="661" t="s">
        <v>4709</v>
      </c>
      <c r="K1396" s="661" t="s">
        <v>4710</v>
      </c>
      <c r="L1396" s="662">
        <v>103.62</v>
      </c>
      <c r="M1396" s="662">
        <v>828.96</v>
      </c>
      <c r="N1396" s="661">
        <v>8</v>
      </c>
      <c r="O1396" s="742">
        <v>1.5</v>
      </c>
      <c r="P1396" s="662">
        <v>621.72</v>
      </c>
      <c r="Q1396" s="677">
        <v>0.75</v>
      </c>
      <c r="R1396" s="661">
        <v>6</v>
      </c>
      <c r="S1396" s="677">
        <v>0.75</v>
      </c>
      <c r="T1396" s="742">
        <v>1</v>
      </c>
      <c r="U1396" s="700">
        <v>0.66666666666666663</v>
      </c>
    </row>
    <row r="1397" spans="1:21" ht="14.4" customHeight="1" x14ac:dyDescent="0.3">
      <c r="A1397" s="660">
        <v>32</v>
      </c>
      <c r="B1397" s="661" t="s">
        <v>587</v>
      </c>
      <c r="C1397" s="661">
        <v>89301322</v>
      </c>
      <c r="D1397" s="740" t="s">
        <v>6847</v>
      </c>
      <c r="E1397" s="741" t="s">
        <v>4627</v>
      </c>
      <c r="F1397" s="661" t="s">
        <v>4612</v>
      </c>
      <c r="G1397" s="661" t="s">
        <v>5204</v>
      </c>
      <c r="H1397" s="661" t="s">
        <v>588</v>
      </c>
      <c r="I1397" s="661" t="s">
        <v>5205</v>
      </c>
      <c r="J1397" s="661" t="s">
        <v>5206</v>
      </c>
      <c r="K1397" s="661" t="s">
        <v>5207</v>
      </c>
      <c r="L1397" s="662">
        <v>334.76</v>
      </c>
      <c r="M1397" s="662">
        <v>669.52</v>
      </c>
      <c r="N1397" s="661">
        <v>2</v>
      </c>
      <c r="O1397" s="742">
        <v>1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32</v>
      </c>
      <c r="B1398" s="661" t="s">
        <v>587</v>
      </c>
      <c r="C1398" s="661">
        <v>89301322</v>
      </c>
      <c r="D1398" s="740" t="s">
        <v>6847</v>
      </c>
      <c r="E1398" s="741" t="s">
        <v>4627</v>
      </c>
      <c r="F1398" s="661" t="s">
        <v>4612</v>
      </c>
      <c r="G1398" s="661" t="s">
        <v>4835</v>
      </c>
      <c r="H1398" s="661" t="s">
        <v>588</v>
      </c>
      <c r="I1398" s="661" t="s">
        <v>3386</v>
      </c>
      <c r="J1398" s="661" t="s">
        <v>1072</v>
      </c>
      <c r="K1398" s="661" t="s">
        <v>3387</v>
      </c>
      <c r="L1398" s="662">
        <v>330.74</v>
      </c>
      <c r="M1398" s="662">
        <v>661.48</v>
      </c>
      <c r="N1398" s="661">
        <v>2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32</v>
      </c>
      <c r="B1399" s="661" t="s">
        <v>587</v>
      </c>
      <c r="C1399" s="661">
        <v>89301322</v>
      </c>
      <c r="D1399" s="740" t="s">
        <v>6847</v>
      </c>
      <c r="E1399" s="741" t="s">
        <v>4627</v>
      </c>
      <c r="F1399" s="661" t="s">
        <v>4612</v>
      </c>
      <c r="G1399" s="661" t="s">
        <v>4783</v>
      </c>
      <c r="H1399" s="661" t="s">
        <v>2441</v>
      </c>
      <c r="I1399" s="661" t="s">
        <v>5674</v>
      </c>
      <c r="J1399" s="661" t="s">
        <v>2673</v>
      </c>
      <c r="K1399" s="661" t="s">
        <v>2683</v>
      </c>
      <c r="L1399" s="662">
        <v>391.77</v>
      </c>
      <c r="M1399" s="662">
        <v>1567.08</v>
      </c>
      <c r="N1399" s="661">
        <v>4</v>
      </c>
      <c r="O1399" s="742">
        <v>3</v>
      </c>
      <c r="P1399" s="662">
        <v>1175.31</v>
      </c>
      <c r="Q1399" s="677">
        <v>0.75</v>
      </c>
      <c r="R1399" s="661">
        <v>3</v>
      </c>
      <c r="S1399" s="677">
        <v>0.75</v>
      </c>
      <c r="T1399" s="742">
        <v>2</v>
      </c>
      <c r="U1399" s="700">
        <v>0.66666666666666663</v>
      </c>
    </row>
    <row r="1400" spans="1:21" ht="14.4" customHeight="1" x14ac:dyDescent="0.3">
      <c r="A1400" s="660">
        <v>32</v>
      </c>
      <c r="B1400" s="661" t="s">
        <v>587</v>
      </c>
      <c r="C1400" s="661">
        <v>89301322</v>
      </c>
      <c r="D1400" s="740" t="s">
        <v>6847</v>
      </c>
      <c r="E1400" s="741" t="s">
        <v>4627</v>
      </c>
      <c r="F1400" s="661" t="s">
        <v>4612</v>
      </c>
      <c r="G1400" s="661" t="s">
        <v>4783</v>
      </c>
      <c r="H1400" s="661" t="s">
        <v>2441</v>
      </c>
      <c r="I1400" s="661" t="s">
        <v>2604</v>
      </c>
      <c r="J1400" s="661" t="s">
        <v>2605</v>
      </c>
      <c r="K1400" s="661" t="s">
        <v>2606</v>
      </c>
      <c r="L1400" s="662">
        <v>605.65</v>
      </c>
      <c r="M1400" s="662">
        <v>1816.9499999999998</v>
      </c>
      <c r="N1400" s="661">
        <v>3</v>
      </c>
      <c r="O1400" s="742">
        <v>2.5</v>
      </c>
      <c r="P1400" s="662">
        <v>605.65</v>
      </c>
      <c r="Q1400" s="677">
        <v>0.33333333333333337</v>
      </c>
      <c r="R1400" s="661">
        <v>1</v>
      </c>
      <c r="S1400" s="677">
        <v>0.33333333333333331</v>
      </c>
      <c r="T1400" s="742">
        <v>1</v>
      </c>
      <c r="U1400" s="700">
        <v>0.4</v>
      </c>
    </row>
    <row r="1401" spans="1:21" ht="14.4" customHeight="1" x14ac:dyDescent="0.3">
      <c r="A1401" s="660">
        <v>32</v>
      </c>
      <c r="B1401" s="661" t="s">
        <v>587</v>
      </c>
      <c r="C1401" s="661">
        <v>89301322</v>
      </c>
      <c r="D1401" s="740" t="s">
        <v>6847</v>
      </c>
      <c r="E1401" s="741" t="s">
        <v>4627</v>
      </c>
      <c r="F1401" s="661" t="s">
        <v>4612</v>
      </c>
      <c r="G1401" s="661" t="s">
        <v>4898</v>
      </c>
      <c r="H1401" s="661" t="s">
        <v>588</v>
      </c>
      <c r="I1401" s="661" t="s">
        <v>1152</v>
      </c>
      <c r="J1401" s="661" t="s">
        <v>4899</v>
      </c>
      <c r="K1401" s="661" t="s">
        <v>4900</v>
      </c>
      <c r="L1401" s="662">
        <v>0</v>
      </c>
      <c r="M1401" s="662">
        <v>0</v>
      </c>
      <c r="N1401" s="661">
        <v>1</v>
      </c>
      <c r="O1401" s="742">
        <v>0.5</v>
      </c>
      <c r="P1401" s="662">
        <v>0</v>
      </c>
      <c r="Q1401" s="677"/>
      <c r="R1401" s="661">
        <v>1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32</v>
      </c>
      <c r="B1402" s="661" t="s">
        <v>587</v>
      </c>
      <c r="C1402" s="661">
        <v>89301322</v>
      </c>
      <c r="D1402" s="740" t="s">
        <v>6847</v>
      </c>
      <c r="E1402" s="741" t="s">
        <v>4627</v>
      </c>
      <c r="F1402" s="661" t="s">
        <v>4612</v>
      </c>
      <c r="G1402" s="661" t="s">
        <v>4901</v>
      </c>
      <c r="H1402" s="661" t="s">
        <v>588</v>
      </c>
      <c r="I1402" s="661" t="s">
        <v>5213</v>
      </c>
      <c r="J1402" s="661" t="s">
        <v>3381</v>
      </c>
      <c r="K1402" s="661" t="s">
        <v>5214</v>
      </c>
      <c r="L1402" s="662">
        <v>224.25</v>
      </c>
      <c r="M1402" s="662">
        <v>1569.75</v>
      </c>
      <c r="N1402" s="661">
        <v>7</v>
      </c>
      <c r="O1402" s="742">
        <v>4.5</v>
      </c>
      <c r="P1402" s="662">
        <v>224.25</v>
      </c>
      <c r="Q1402" s="677">
        <v>0.14285714285714285</v>
      </c>
      <c r="R1402" s="661">
        <v>1</v>
      </c>
      <c r="S1402" s="677">
        <v>0.14285714285714285</v>
      </c>
      <c r="T1402" s="742">
        <v>1</v>
      </c>
      <c r="U1402" s="700">
        <v>0.22222222222222221</v>
      </c>
    </row>
    <row r="1403" spans="1:21" ht="14.4" customHeight="1" x14ac:dyDescent="0.3">
      <c r="A1403" s="660">
        <v>32</v>
      </c>
      <c r="B1403" s="661" t="s">
        <v>587</v>
      </c>
      <c r="C1403" s="661">
        <v>89301322</v>
      </c>
      <c r="D1403" s="740" t="s">
        <v>6847</v>
      </c>
      <c r="E1403" s="741" t="s">
        <v>4627</v>
      </c>
      <c r="F1403" s="661" t="s">
        <v>4612</v>
      </c>
      <c r="G1403" s="661" t="s">
        <v>5675</v>
      </c>
      <c r="H1403" s="661" t="s">
        <v>2441</v>
      </c>
      <c r="I1403" s="661" t="s">
        <v>2639</v>
      </c>
      <c r="J1403" s="661" t="s">
        <v>2640</v>
      </c>
      <c r="K1403" s="661" t="s">
        <v>4535</v>
      </c>
      <c r="L1403" s="662">
        <v>94.8</v>
      </c>
      <c r="M1403" s="662">
        <v>94.8</v>
      </c>
      <c r="N1403" s="661">
        <v>1</v>
      </c>
      <c r="O1403" s="742">
        <v>0.5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32</v>
      </c>
      <c r="B1404" s="661" t="s">
        <v>587</v>
      </c>
      <c r="C1404" s="661">
        <v>89301322</v>
      </c>
      <c r="D1404" s="740" t="s">
        <v>6847</v>
      </c>
      <c r="E1404" s="741" t="s">
        <v>4627</v>
      </c>
      <c r="F1404" s="661" t="s">
        <v>4612</v>
      </c>
      <c r="G1404" s="661" t="s">
        <v>4784</v>
      </c>
      <c r="H1404" s="661" t="s">
        <v>588</v>
      </c>
      <c r="I1404" s="661" t="s">
        <v>1260</v>
      </c>
      <c r="J1404" s="661" t="s">
        <v>990</v>
      </c>
      <c r="K1404" s="661" t="s">
        <v>4785</v>
      </c>
      <c r="L1404" s="662">
        <v>0</v>
      </c>
      <c r="M1404" s="662">
        <v>0</v>
      </c>
      <c r="N1404" s="661">
        <v>3</v>
      </c>
      <c r="O1404" s="742">
        <v>1.5</v>
      </c>
      <c r="P1404" s="662"/>
      <c r="Q1404" s="677"/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32</v>
      </c>
      <c r="B1405" s="661" t="s">
        <v>587</v>
      </c>
      <c r="C1405" s="661">
        <v>89301322</v>
      </c>
      <c r="D1405" s="740" t="s">
        <v>6847</v>
      </c>
      <c r="E1405" s="741" t="s">
        <v>4627</v>
      </c>
      <c r="F1405" s="661" t="s">
        <v>4612</v>
      </c>
      <c r="G1405" s="661" t="s">
        <v>5568</v>
      </c>
      <c r="H1405" s="661" t="s">
        <v>588</v>
      </c>
      <c r="I1405" s="661" t="s">
        <v>5569</v>
      </c>
      <c r="J1405" s="661" t="s">
        <v>1443</v>
      </c>
      <c r="K1405" s="661" t="s">
        <v>5570</v>
      </c>
      <c r="L1405" s="662">
        <v>0</v>
      </c>
      <c r="M1405" s="662">
        <v>0</v>
      </c>
      <c r="N1405" s="661">
        <v>3</v>
      </c>
      <c r="O1405" s="742">
        <v>1.5</v>
      </c>
      <c r="P1405" s="662">
        <v>0</v>
      </c>
      <c r="Q1405" s="677"/>
      <c r="R1405" s="661">
        <v>2</v>
      </c>
      <c r="S1405" s="677">
        <v>0.66666666666666663</v>
      </c>
      <c r="T1405" s="742">
        <v>1</v>
      </c>
      <c r="U1405" s="700">
        <v>0.66666666666666663</v>
      </c>
    </row>
    <row r="1406" spans="1:21" ht="14.4" customHeight="1" x14ac:dyDescent="0.3">
      <c r="A1406" s="660">
        <v>32</v>
      </c>
      <c r="B1406" s="661" t="s">
        <v>587</v>
      </c>
      <c r="C1406" s="661">
        <v>89301322</v>
      </c>
      <c r="D1406" s="740" t="s">
        <v>6847</v>
      </c>
      <c r="E1406" s="741" t="s">
        <v>4627</v>
      </c>
      <c r="F1406" s="661" t="s">
        <v>4612</v>
      </c>
      <c r="G1406" s="661" t="s">
        <v>5676</v>
      </c>
      <c r="H1406" s="661" t="s">
        <v>2441</v>
      </c>
      <c r="I1406" s="661" t="s">
        <v>5677</v>
      </c>
      <c r="J1406" s="661" t="s">
        <v>5678</v>
      </c>
      <c r="K1406" s="661" t="s">
        <v>5679</v>
      </c>
      <c r="L1406" s="662">
        <v>217.65</v>
      </c>
      <c r="M1406" s="662">
        <v>217.65</v>
      </c>
      <c r="N1406" s="661">
        <v>1</v>
      </c>
      <c r="O1406" s="742">
        <v>0.5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32</v>
      </c>
      <c r="B1407" s="661" t="s">
        <v>587</v>
      </c>
      <c r="C1407" s="661">
        <v>89301322</v>
      </c>
      <c r="D1407" s="740" t="s">
        <v>6847</v>
      </c>
      <c r="E1407" s="741" t="s">
        <v>4627</v>
      </c>
      <c r="F1407" s="661" t="s">
        <v>4612</v>
      </c>
      <c r="G1407" s="661" t="s">
        <v>5680</v>
      </c>
      <c r="H1407" s="661" t="s">
        <v>588</v>
      </c>
      <c r="I1407" s="661" t="s">
        <v>5681</v>
      </c>
      <c r="J1407" s="661" t="s">
        <v>5682</v>
      </c>
      <c r="K1407" s="661" t="s">
        <v>5683</v>
      </c>
      <c r="L1407" s="662">
        <v>62.8</v>
      </c>
      <c r="M1407" s="662">
        <v>125.6</v>
      </c>
      <c r="N1407" s="661">
        <v>2</v>
      </c>
      <c r="O1407" s="742">
        <v>0.5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32</v>
      </c>
      <c r="B1408" s="661" t="s">
        <v>587</v>
      </c>
      <c r="C1408" s="661">
        <v>89301322</v>
      </c>
      <c r="D1408" s="740" t="s">
        <v>6847</v>
      </c>
      <c r="E1408" s="741" t="s">
        <v>4627</v>
      </c>
      <c r="F1408" s="661" t="s">
        <v>4612</v>
      </c>
      <c r="G1408" s="661" t="s">
        <v>5680</v>
      </c>
      <c r="H1408" s="661" t="s">
        <v>588</v>
      </c>
      <c r="I1408" s="661" t="s">
        <v>5684</v>
      </c>
      <c r="J1408" s="661" t="s">
        <v>5682</v>
      </c>
      <c r="K1408" s="661" t="s">
        <v>5685</v>
      </c>
      <c r="L1408" s="662">
        <v>125.6</v>
      </c>
      <c r="M1408" s="662">
        <v>502.4</v>
      </c>
      <c r="N1408" s="661">
        <v>4</v>
      </c>
      <c r="O1408" s="742">
        <v>1</v>
      </c>
      <c r="P1408" s="662">
        <v>251.2</v>
      </c>
      <c r="Q1408" s="677">
        <v>0.5</v>
      </c>
      <c r="R1408" s="661">
        <v>2</v>
      </c>
      <c r="S1408" s="677">
        <v>0.5</v>
      </c>
      <c r="T1408" s="742">
        <v>0.5</v>
      </c>
      <c r="U1408" s="700">
        <v>0.5</v>
      </c>
    </row>
    <row r="1409" spans="1:21" ht="14.4" customHeight="1" x14ac:dyDescent="0.3">
      <c r="A1409" s="660">
        <v>32</v>
      </c>
      <c r="B1409" s="661" t="s">
        <v>587</v>
      </c>
      <c r="C1409" s="661">
        <v>89301322</v>
      </c>
      <c r="D1409" s="740" t="s">
        <v>6847</v>
      </c>
      <c r="E1409" s="741" t="s">
        <v>4627</v>
      </c>
      <c r="F1409" s="661" t="s">
        <v>4612</v>
      </c>
      <c r="G1409" s="661" t="s">
        <v>4903</v>
      </c>
      <c r="H1409" s="661" t="s">
        <v>588</v>
      </c>
      <c r="I1409" s="661" t="s">
        <v>4944</v>
      </c>
      <c r="J1409" s="661" t="s">
        <v>4945</v>
      </c>
      <c r="K1409" s="661" t="s">
        <v>3914</v>
      </c>
      <c r="L1409" s="662">
        <v>203.02</v>
      </c>
      <c r="M1409" s="662">
        <v>406.04</v>
      </c>
      <c r="N1409" s="661">
        <v>2</v>
      </c>
      <c r="O1409" s="742">
        <v>0.5</v>
      </c>
      <c r="P1409" s="662">
        <v>406.04</v>
      </c>
      <c r="Q1409" s="677">
        <v>1</v>
      </c>
      <c r="R1409" s="661">
        <v>2</v>
      </c>
      <c r="S1409" s="677">
        <v>1</v>
      </c>
      <c r="T1409" s="742">
        <v>0.5</v>
      </c>
      <c r="U1409" s="700">
        <v>1</v>
      </c>
    </row>
    <row r="1410" spans="1:21" ht="14.4" customHeight="1" x14ac:dyDescent="0.3">
      <c r="A1410" s="660">
        <v>32</v>
      </c>
      <c r="B1410" s="661" t="s">
        <v>587</v>
      </c>
      <c r="C1410" s="661">
        <v>89301322</v>
      </c>
      <c r="D1410" s="740" t="s">
        <v>6847</v>
      </c>
      <c r="E1410" s="741" t="s">
        <v>4627</v>
      </c>
      <c r="F1410" s="661" t="s">
        <v>4612</v>
      </c>
      <c r="G1410" s="661" t="s">
        <v>4786</v>
      </c>
      <c r="H1410" s="661" t="s">
        <v>588</v>
      </c>
      <c r="I1410" s="661" t="s">
        <v>2913</v>
      </c>
      <c r="J1410" s="661" t="s">
        <v>2914</v>
      </c>
      <c r="K1410" s="661" t="s">
        <v>4986</v>
      </c>
      <c r="L1410" s="662">
        <v>23.46</v>
      </c>
      <c r="M1410" s="662">
        <v>23.46</v>
      </c>
      <c r="N1410" s="661">
        <v>1</v>
      </c>
      <c r="O1410" s="742">
        <v>0.5</v>
      </c>
      <c r="P1410" s="662">
        <v>23.46</v>
      </c>
      <c r="Q1410" s="677">
        <v>1</v>
      </c>
      <c r="R1410" s="661">
        <v>1</v>
      </c>
      <c r="S1410" s="677">
        <v>1</v>
      </c>
      <c r="T1410" s="742">
        <v>0.5</v>
      </c>
      <c r="U1410" s="700">
        <v>1</v>
      </c>
    </row>
    <row r="1411" spans="1:21" ht="14.4" customHeight="1" x14ac:dyDescent="0.3">
      <c r="A1411" s="660">
        <v>32</v>
      </c>
      <c r="B1411" s="661" t="s">
        <v>587</v>
      </c>
      <c r="C1411" s="661">
        <v>89301322</v>
      </c>
      <c r="D1411" s="740" t="s">
        <v>6847</v>
      </c>
      <c r="E1411" s="741" t="s">
        <v>4627</v>
      </c>
      <c r="F1411" s="661" t="s">
        <v>4612</v>
      </c>
      <c r="G1411" s="661" t="s">
        <v>4786</v>
      </c>
      <c r="H1411" s="661" t="s">
        <v>588</v>
      </c>
      <c r="I1411" s="661" t="s">
        <v>2979</v>
      </c>
      <c r="J1411" s="661" t="s">
        <v>2980</v>
      </c>
      <c r="K1411" s="661" t="s">
        <v>4787</v>
      </c>
      <c r="L1411" s="662">
        <v>53.54</v>
      </c>
      <c r="M1411" s="662">
        <v>1124.3400000000001</v>
      </c>
      <c r="N1411" s="661">
        <v>21</v>
      </c>
      <c r="O1411" s="742">
        <v>6</v>
      </c>
      <c r="P1411" s="662">
        <v>428.32000000000005</v>
      </c>
      <c r="Q1411" s="677">
        <v>0.38095238095238093</v>
      </c>
      <c r="R1411" s="661">
        <v>8</v>
      </c>
      <c r="S1411" s="677">
        <v>0.38095238095238093</v>
      </c>
      <c r="T1411" s="742">
        <v>2.5</v>
      </c>
      <c r="U1411" s="700">
        <v>0.41666666666666669</v>
      </c>
    </row>
    <row r="1412" spans="1:21" ht="14.4" customHeight="1" x14ac:dyDescent="0.3">
      <c r="A1412" s="660">
        <v>32</v>
      </c>
      <c r="B1412" s="661" t="s">
        <v>587</v>
      </c>
      <c r="C1412" s="661">
        <v>89301322</v>
      </c>
      <c r="D1412" s="740" t="s">
        <v>6847</v>
      </c>
      <c r="E1412" s="741" t="s">
        <v>4627</v>
      </c>
      <c r="F1412" s="661" t="s">
        <v>4612</v>
      </c>
      <c r="G1412" s="661" t="s">
        <v>5109</v>
      </c>
      <c r="H1412" s="661" t="s">
        <v>2441</v>
      </c>
      <c r="I1412" s="661" t="s">
        <v>2650</v>
      </c>
      <c r="J1412" s="661" t="s">
        <v>2464</v>
      </c>
      <c r="K1412" s="661" t="s">
        <v>2651</v>
      </c>
      <c r="L1412" s="662">
        <v>492.45</v>
      </c>
      <c r="M1412" s="662">
        <v>492.45</v>
      </c>
      <c r="N1412" s="661">
        <v>1</v>
      </c>
      <c r="O1412" s="742">
        <v>0.5</v>
      </c>
      <c r="P1412" s="662">
        <v>492.45</v>
      </c>
      <c r="Q1412" s="677">
        <v>1</v>
      </c>
      <c r="R1412" s="661">
        <v>1</v>
      </c>
      <c r="S1412" s="677">
        <v>1</v>
      </c>
      <c r="T1412" s="742">
        <v>0.5</v>
      </c>
      <c r="U1412" s="700">
        <v>1</v>
      </c>
    </row>
    <row r="1413" spans="1:21" ht="14.4" customHeight="1" x14ac:dyDescent="0.3">
      <c r="A1413" s="660">
        <v>32</v>
      </c>
      <c r="B1413" s="661" t="s">
        <v>587</v>
      </c>
      <c r="C1413" s="661">
        <v>89301322</v>
      </c>
      <c r="D1413" s="740" t="s">
        <v>6847</v>
      </c>
      <c r="E1413" s="741" t="s">
        <v>4627</v>
      </c>
      <c r="F1413" s="661" t="s">
        <v>4612</v>
      </c>
      <c r="G1413" s="661" t="s">
        <v>5109</v>
      </c>
      <c r="H1413" s="661" t="s">
        <v>2441</v>
      </c>
      <c r="I1413" s="661" t="s">
        <v>5686</v>
      </c>
      <c r="J1413" s="661" t="s">
        <v>2464</v>
      </c>
      <c r="K1413" s="661" t="s">
        <v>5687</v>
      </c>
      <c r="L1413" s="662">
        <v>547.16999999999996</v>
      </c>
      <c r="M1413" s="662">
        <v>547.16999999999996</v>
      </c>
      <c r="N1413" s="661">
        <v>1</v>
      </c>
      <c r="O1413" s="742">
        <v>0.5</v>
      </c>
      <c r="P1413" s="662">
        <v>547.16999999999996</v>
      </c>
      <c r="Q1413" s="677">
        <v>1</v>
      </c>
      <c r="R1413" s="661">
        <v>1</v>
      </c>
      <c r="S1413" s="677">
        <v>1</v>
      </c>
      <c r="T1413" s="742">
        <v>0.5</v>
      </c>
      <c r="U1413" s="700">
        <v>1</v>
      </c>
    </row>
    <row r="1414" spans="1:21" ht="14.4" customHeight="1" x14ac:dyDescent="0.3">
      <c r="A1414" s="660">
        <v>32</v>
      </c>
      <c r="B1414" s="661" t="s">
        <v>587</v>
      </c>
      <c r="C1414" s="661">
        <v>89301322</v>
      </c>
      <c r="D1414" s="740" t="s">
        <v>6847</v>
      </c>
      <c r="E1414" s="741" t="s">
        <v>4627</v>
      </c>
      <c r="F1414" s="661" t="s">
        <v>4612</v>
      </c>
      <c r="G1414" s="661" t="s">
        <v>5499</v>
      </c>
      <c r="H1414" s="661" t="s">
        <v>588</v>
      </c>
      <c r="I1414" s="661" t="s">
        <v>5688</v>
      </c>
      <c r="J1414" s="661" t="s">
        <v>5689</v>
      </c>
      <c r="K1414" s="661" t="s">
        <v>5690</v>
      </c>
      <c r="L1414" s="662">
        <v>0</v>
      </c>
      <c r="M1414" s="662">
        <v>0</v>
      </c>
      <c r="N1414" s="661">
        <v>1</v>
      </c>
      <c r="O1414" s="742">
        <v>0.5</v>
      </c>
      <c r="P1414" s="662"/>
      <c r="Q1414" s="677"/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32</v>
      </c>
      <c r="B1415" s="661" t="s">
        <v>587</v>
      </c>
      <c r="C1415" s="661">
        <v>89301322</v>
      </c>
      <c r="D1415" s="740" t="s">
        <v>6847</v>
      </c>
      <c r="E1415" s="741" t="s">
        <v>4627</v>
      </c>
      <c r="F1415" s="661" t="s">
        <v>4612</v>
      </c>
      <c r="G1415" s="661" t="s">
        <v>4910</v>
      </c>
      <c r="H1415" s="661" t="s">
        <v>2441</v>
      </c>
      <c r="I1415" s="661" t="s">
        <v>2488</v>
      </c>
      <c r="J1415" s="661" t="s">
        <v>2489</v>
      </c>
      <c r="K1415" s="661" t="s">
        <v>2490</v>
      </c>
      <c r="L1415" s="662">
        <v>32.74</v>
      </c>
      <c r="M1415" s="662">
        <v>32.74</v>
      </c>
      <c r="N1415" s="661">
        <v>1</v>
      </c>
      <c r="O1415" s="742">
        <v>1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32</v>
      </c>
      <c r="B1416" s="661" t="s">
        <v>587</v>
      </c>
      <c r="C1416" s="661">
        <v>89301322</v>
      </c>
      <c r="D1416" s="740" t="s">
        <v>6847</v>
      </c>
      <c r="E1416" s="741" t="s">
        <v>4627</v>
      </c>
      <c r="F1416" s="661" t="s">
        <v>4612</v>
      </c>
      <c r="G1416" s="661" t="s">
        <v>4913</v>
      </c>
      <c r="H1416" s="661" t="s">
        <v>2441</v>
      </c>
      <c r="I1416" s="661" t="s">
        <v>2768</v>
      </c>
      <c r="J1416" s="661" t="s">
        <v>2769</v>
      </c>
      <c r="K1416" s="661" t="s">
        <v>4484</v>
      </c>
      <c r="L1416" s="662">
        <v>1492.11</v>
      </c>
      <c r="M1416" s="662">
        <v>4476.33</v>
      </c>
      <c r="N1416" s="661">
        <v>3</v>
      </c>
      <c r="O1416" s="742">
        <v>1</v>
      </c>
      <c r="P1416" s="662">
        <v>4476.33</v>
      </c>
      <c r="Q1416" s="677">
        <v>1</v>
      </c>
      <c r="R1416" s="661">
        <v>3</v>
      </c>
      <c r="S1416" s="677">
        <v>1</v>
      </c>
      <c r="T1416" s="742">
        <v>1</v>
      </c>
      <c r="U1416" s="700">
        <v>1</v>
      </c>
    </row>
    <row r="1417" spans="1:21" ht="14.4" customHeight="1" x14ac:dyDescent="0.3">
      <c r="A1417" s="660">
        <v>32</v>
      </c>
      <c r="B1417" s="661" t="s">
        <v>587</v>
      </c>
      <c r="C1417" s="661">
        <v>89301322</v>
      </c>
      <c r="D1417" s="740" t="s">
        <v>6847</v>
      </c>
      <c r="E1417" s="741" t="s">
        <v>4627</v>
      </c>
      <c r="F1417" s="661" t="s">
        <v>4612</v>
      </c>
      <c r="G1417" s="661" t="s">
        <v>4794</v>
      </c>
      <c r="H1417" s="661" t="s">
        <v>588</v>
      </c>
      <c r="I1417" s="661" t="s">
        <v>1823</v>
      </c>
      <c r="J1417" s="661" t="s">
        <v>1824</v>
      </c>
      <c r="K1417" s="661" t="s">
        <v>4795</v>
      </c>
      <c r="L1417" s="662">
        <v>34140.99</v>
      </c>
      <c r="M1417" s="662">
        <v>34140.99</v>
      </c>
      <c r="N1417" s="661">
        <v>1</v>
      </c>
      <c r="O1417" s="742">
        <v>0.5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32</v>
      </c>
      <c r="B1418" s="661" t="s">
        <v>587</v>
      </c>
      <c r="C1418" s="661">
        <v>89301322</v>
      </c>
      <c r="D1418" s="740" t="s">
        <v>6847</v>
      </c>
      <c r="E1418" s="741" t="s">
        <v>4627</v>
      </c>
      <c r="F1418" s="661" t="s">
        <v>4612</v>
      </c>
      <c r="G1418" s="661" t="s">
        <v>5691</v>
      </c>
      <c r="H1418" s="661" t="s">
        <v>588</v>
      </c>
      <c r="I1418" s="661" t="s">
        <v>5692</v>
      </c>
      <c r="J1418" s="661" t="s">
        <v>5693</v>
      </c>
      <c r="K1418" s="661" t="s">
        <v>5694</v>
      </c>
      <c r="L1418" s="662">
        <v>0</v>
      </c>
      <c r="M1418" s="662">
        <v>0</v>
      </c>
      <c r="N1418" s="661">
        <v>1</v>
      </c>
      <c r="O1418" s="742">
        <v>1</v>
      </c>
      <c r="P1418" s="662">
        <v>0</v>
      </c>
      <c r="Q1418" s="677"/>
      <c r="R1418" s="661">
        <v>1</v>
      </c>
      <c r="S1418" s="677">
        <v>1</v>
      </c>
      <c r="T1418" s="742">
        <v>1</v>
      </c>
      <c r="U1418" s="700">
        <v>1</v>
      </c>
    </row>
    <row r="1419" spans="1:21" ht="14.4" customHeight="1" x14ac:dyDescent="0.3">
      <c r="A1419" s="660">
        <v>32</v>
      </c>
      <c r="B1419" s="661" t="s">
        <v>587</v>
      </c>
      <c r="C1419" s="661">
        <v>89301322</v>
      </c>
      <c r="D1419" s="740" t="s">
        <v>6847</v>
      </c>
      <c r="E1419" s="741" t="s">
        <v>4627</v>
      </c>
      <c r="F1419" s="661" t="s">
        <v>4612</v>
      </c>
      <c r="G1419" s="661" t="s">
        <v>5695</v>
      </c>
      <c r="H1419" s="661" t="s">
        <v>588</v>
      </c>
      <c r="I1419" s="661" t="s">
        <v>5696</v>
      </c>
      <c r="J1419" s="661" t="s">
        <v>5697</v>
      </c>
      <c r="K1419" s="661" t="s">
        <v>3692</v>
      </c>
      <c r="L1419" s="662">
        <v>0</v>
      </c>
      <c r="M1419" s="662">
        <v>0</v>
      </c>
      <c r="N1419" s="661">
        <v>3</v>
      </c>
      <c r="O1419" s="742">
        <v>0.5</v>
      </c>
      <c r="P1419" s="662"/>
      <c r="Q1419" s="677"/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32</v>
      </c>
      <c r="B1420" s="661" t="s">
        <v>587</v>
      </c>
      <c r="C1420" s="661">
        <v>89301322</v>
      </c>
      <c r="D1420" s="740" t="s">
        <v>6847</v>
      </c>
      <c r="E1420" s="741" t="s">
        <v>4627</v>
      </c>
      <c r="F1420" s="661" t="s">
        <v>4612</v>
      </c>
      <c r="G1420" s="661" t="s">
        <v>4796</v>
      </c>
      <c r="H1420" s="661" t="s">
        <v>588</v>
      </c>
      <c r="I1420" s="661" t="s">
        <v>1376</v>
      </c>
      <c r="J1420" s="661" t="s">
        <v>1377</v>
      </c>
      <c r="K1420" s="661" t="s">
        <v>1378</v>
      </c>
      <c r="L1420" s="662">
        <v>286.63</v>
      </c>
      <c r="M1420" s="662">
        <v>1146.52</v>
      </c>
      <c r="N1420" s="661">
        <v>4</v>
      </c>
      <c r="O1420" s="742">
        <v>3.5</v>
      </c>
      <c r="P1420" s="662">
        <v>286.63</v>
      </c>
      <c r="Q1420" s="677">
        <v>0.25</v>
      </c>
      <c r="R1420" s="661">
        <v>1</v>
      </c>
      <c r="S1420" s="677">
        <v>0.25</v>
      </c>
      <c r="T1420" s="742">
        <v>1</v>
      </c>
      <c r="U1420" s="700">
        <v>0.2857142857142857</v>
      </c>
    </row>
    <row r="1421" spans="1:21" ht="14.4" customHeight="1" x14ac:dyDescent="0.3">
      <c r="A1421" s="660">
        <v>32</v>
      </c>
      <c r="B1421" s="661" t="s">
        <v>587</v>
      </c>
      <c r="C1421" s="661">
        <v>89301322</v>
      </c>
      <c r="D1421" s="740" t="s">
        <v>6847</v>
      </c>
      <c r="E1421" s="741" t="s">
        <v>4627</v>
      </c>
      <c r="F1421" s="661" t="s">
        <v>4612</v>
      </c>
      <c r="G1421" s="661" t="s">
        <v>4951</v>
      </c>
      <c r="H1421" s="661" t="s">
        <v>588</v>
      </c>
      <c r="I1421" s="661" t="s">
        <v>5087</v>
      </c>
      <c r="J1421" s="661" t="s">
        <v>5017</v>
      </c>
      <c r="K1421" s="661" t="s">
        <v>1447</v>
      </c>
      <c r="L1421" s="662">
        <v>0</v>
      </c>
      <c r="M1421" s="662">
        <v>0</v>
      </c>
      <c r="N1421" s="661">
        <v>3</v>
      </c>
      <c r="O1421" s="742">
        <v>0.5</v>
      </c>
      <c r="P1421" s="662">
        <v>0</v>
      </c>
      <c r="Q1421" s="677"/>
      <c r="R1421" s="661">
        <v>3</v>
      </c>
      <c r="S1421" s="677">
        <v>1</v>
      </c>
      <c r="T1421" s="742">
        <v>0.5</v>
      </c>
      <c r="U1421" s="700">
        <v>1</v>
      </c>
    </row>
    <row r="1422" spans="1:21" ht="14.4" customHeight="1" x14ac:dyDescent="0.3">
      <c r="A1422" s="660">
        <v>32</v>
      </c>
      <c r="B1422" s="661" t="s">
        <v>587</v>
      </c>
      <c r="C1422" s="661">
        <v>89301322</v>
      </c>
      <c r="D1422" s="740" t="s">
        <v>6847</v>
      </c>
      <c r="E1422" s="741" t="s">
        <v>4627</v>
      </c>
      <c r="F1422" s="661" t="s">
        <v>4612</v>
      </c>
      <c r="G1422" s="661" t="s">
        <v>4951</v>
      </c>
      <c r="H1422" s="661" t="s">
        <v>588</v>
      </c>
      <c r="I1422" s="661" t="s">
        <v>5698</v>
      </c>
      <c r="J1422" s="661" t="s">
        <v>1927</v>
      </c>
      <c r="K1422" s="661" t="s">
        <v>5234</v>
      </c>
      <c r="L1422" s="662">
        <v>0</v>
      </c>
      <c r="M1422" s="662">
        <v>0</v>
      </c>
      <c r="N1422" s="661">
        <v>1</v>
      </c>
      <c r="O1422" s="742">
        <v>0.5</v>
      </c>
      <c r="P1422" s="662"/>
      <c r="Q1422" s="677"/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32</v>
      </c>
      <c r="B1423" s="661" t="s">
        <v>587</v>
      </c>
      <c r="C1423" s="661">
        <v>89301322</v>
      </c>
      <c r="D1423" s="740" t="s">
        <v>6847</v>
      </c>
      <c r="E1423" s="741" t="s">
        <v>4627</v>
      </c>
      <c r="F1423" s="661" t="s">
        <v>4612</v>
      </c>
      <c r="G1423" s="661" t="s">
        <v>4797</v>
      </c>
      <c r="H1423" s="661" t="s">
        <v>2441</v>
      </c>
      <c r="I1423" s="661" t="s">
        <v>5699</v>
      </c>
      <c r="J1423" s="661" t="s">
        <v>5515</v>
      </c>
      <c r="K1423" s="661" t="s">
        <v>4532</v>
      </c>
      <c r="L1423" s="662">
        <v>96.57</v>
      </c>
      <c r="M1423" s="662">
        <v>193.14</v>
      </c>
      <c r="N1423" s="661">
        <v>2</v>
      </c>
      <c r="O1423" s="742">
        <v>1.5</v>
      </c>
      <c r="P1423" s="662">
        <v>96.57</v>
      </c>
      <c r="Q1423" s="677">
        <v>0.5</v>
      </c>
      <c r="R1423" s="661">
        <v>1</v>
      </c>
      <c r="S1423" s="677">
        <v>0.5</v>
      </c>
      <c r="T1423" s="742">
        <v>1</v>
      </c>
      <c r="U1423" s="700">
        <v>0.66666666666666663</v>
      </c>
    </row>
    <row r="1424" spans="1:21" ht="14.4" customHeight="1" x14ac:dyDescent="0.3">
      <c r="A1424" s="660">
        <v>32</v>
      </c>
      <c r="B1424" s="661" t="s">
        <v>587</v>
      </c>
      <c r="C1424" s="661">
        <v>89301322</v>
      </c>
      <c r="D1424" s="740" t="s">
        <v>6847</v>
      </c>
      <c r="E1424" s="741" t="s">
        <v>4627</v>
      </c>
      <c r="F1424" s="661" t="s">
        <v>4612</v>
      </c>
      <c r="G1424" s="661" t="s">
        <v>4797</v>
      </c>
      <c r="H1424" s="661" t="s">
        <v>2441</v>
      </c>
      <c r="I1424" s="661" t="s">
        <v>5514</v>
      </c>
      <c r="J1424" s="661" t="s">
        <v>5515</v>
      </c>
      <c r="K1424" s="661" t="s">
        <v>3405</v>
      </c>
      <c r="L1424" s="662">
        <v>193.14</v>
      </c>
      <c r="M1424" s="662">
        <v>193.14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32</v>
      </c>
      <c r="B1425" s="661" t="s">
        <v>587</v>
      </c>
      <c r="C1425" s="661">
        <v>89301322</v>
      </c>
      <c r="D1425" s="740" t="s">
        <v>6847</v>
      </c>
      <c r="E1425" s="741" t="s">
        <v>4627</v>
      </c>
      <c r="F1425" s="661" t="s">
        <v>4612</v>
      </c>
      <c r="G1425" s="661" t="s">
        <v>4797</v>
      </c>
      <c r="H1425" s="661" t="s">
        <v>2441</v>
      </c>
      <c r="I1425" s="661" t="s">
        <v>2661</v>
      </c>
      <c r="J1425" s="661" t="s">
        <v>4398</v>
      </c>
      <c r="K1425" s="661" t="s">
        <v>4399</v>
      </c>
      <c r="L1425" s="662">
        <v>126.09</v>
      </c>
      <c r="M1425" s="662">
        <v>378.27</v>
      </c>
      <c r="N1425" s="661">
        <v>3</v>
      </c>
      <c r="O1425" s="742">
        <v>3</v>
      </c>
      <c r="P1425" s="662">
        <v>126.09</v>
      </c>
      <c r="Q1425" s="677">
        <v>0.33333333333333337</v>
      </c>
      <c r="R1425" s="661">
        <v>1</v>
      </c>
      <c r="S1425" s="677">
        <v>0.33333333333333331</v>
      </c>
      <c r="T1425" s="742">
        <v>1</v>
      </c>
      <c r="U1425" s="700">
        <v>0.33333333333333331</v>
      </c>
    </row>
    <row r="1426" spans="1:21" ht="14.4" customHeight="1" x14ac:dyDescent="0.3">
      <c r="A1426" s="660">
        <v>32</v>
      </c>
      <c r="B1426" s="661" t="s">
        <v>587</v>
      </c>
      <c r="C1426" s="661">
        <v>89301322</v>
      </c>
      <c r="D1426" s="740" t="s">
        <v>6847</v>
      </c>
      <c r="E1426" s="741" t="s">
        <v>4627</v>
      </c>
      <c r="F1426" s="661" t="s">
        <v>4612</v>
      </c>
      <c r="G1426" s="661" t="s">
        <v>4797</v>
      </c>
      <c r="H1426" s="661" t="s">
        <v>2441</v>
      </c>
      <c r="I1426" s="661" t="s">
        <v>5026</v>
      </c>
      <c r="J1426" s="661" t="s">
        <v>5027</v>
      </c>
      <c r="K1426" s="661" t="s">
        <v>3405</v>
      </c>
      <c r="L1426" s="662">
        <v>193.14</v>
      </c>
      <c r="M1426" s="662">
        <v>579.41999999999996</v>
      </c>
      <c r="N1426" s="661">
        <v>3</v>
      </c>
      <c r="O1426" s="742">
        <v>2</v>
      </c>
      <c r="P1426" s="662">
        <v>193.14</v>
      </c>
      <c r="Q1426" s="677">
        <v>0.33333333333333331</v>
      </c>
      <c r="R1426" s="661">
        <v>1</v>
      </c>
      <c r="S1426" s="677">
        <v>0.33333333333333331</v>
      </c>
      <c r="T1426" s="742">
        <v>0.5</v>
      </c>
      <c r="U1426" s="700">
        <v>0.25</v>
      </c>
    </row>
    <row r="1427" spans="1:21" ht="14.4" customHeight="1" x14ac:dyDescent="0.3">
      <c r="A1427" s="660">
        <v>32</v>
      </c>
      <c r="B1427" s="661" t="s">
        <v>587</v>
      </c>
      <c r="C1427" s="661">
        <v>89301322</v>
      </c>
      <c r="D1427" s="740" t="s">
        <v>6847</v>
      </c>
      <c r="E1427" s="741" t="s">
        <v>4627</v>
      </c>
      <c r="F1427" s="661" t="s">
        <v>4612</v>
      </c>
      <c r="G1427" s="661" t="s">
        <v>4914</v>
      </c>
      <c r="H1427" s="661" t="s">
        <v>588</v>
      </c>
      <c r="I1427" s="661" t="s">
        <v>2206</v>
      </c>
      <c r="J1427" s="661" t="s">
        <v>2207</v>
      </c>
      <c r="K1427" s="661" t="s">
        <v>1142</v>
      </c>
      <c r="L1427" s="662">
        <v>0</v>
      </c>
      <c r="M1427" s="662">
        <v>0</v>
      </c>
      <c r="N1427" s="661">
        <v>1</v>
      </c>
      <c r="O1427" s="742">
        <v>1</v>
      </c>
      <c r="P1427" s="662">
        <v>0</v>
      </c>
      <c r="Q1427" s="677"/>
      <c r="R1427" s="661">
        <v>1</v>
      </c>
      <c r="S1427" s="677">
        <v>1</v>
      </c>
      <c r="T1427" s="742">
        <v>1</v>
      </c>
      <c r="U1427" s="700">
        <v>1</v>
      </c>
    </row>
    <row r="1428" spans="1:21" ht="14.4" customHeight="1" x14ac:dyDescent="0.3">
      <c r="A1428" s="660">
        <v>32</v>
      </c>
      <c r="B1428" s="661" t="s">
        <v>587</v>
      </c>
      <c r="C1428" s="661">
        <v>89301322</v>
      </c>
      <c r="D1428" s="740" t="s">
        <v>6847</v>
      </c>
      <c r="E1428" s="741" t="s">
        <v>4627</v>
      </c>
      <c r="F1428" s="661" t="s">
        <v>4612</v>
      </c>
      <c r="G1428" s="661" t="s">
        <v>4914</v>
      </c>
      <c r="H1428" s="661" t="s">
        <v>588</v>
      </c>
      <c r="I1428" s="661" t="s">
        <v>2206</v>
      </c>
      <c r="J1428" s="661" t="s">
        <v>5018</v>
      </c>
      <c r="K1428" s="661" t="s">
        <v>1142</v>
      </c>
      <c r="L1428" s="662">
        <v>0</v>
      </c>
      <c r="M1428" s="662">
        <v>0</v>
      </c>
      <c r="N1428" s="661">
        <v>2</v>
      </c>
      <c r="O1428" s="742">
        <v>1.5</v>
      </c>
      <c r="P1428" s="662">
        <v>0</v>
      </c>
      <c r="Q1428" s="677"/>
      <c r="R1428" s="661">
        <v>2</v>
      </c>
      <c r="S1428" s="677">
        <v>1</v>
      </c>
      <c r="T1428" s="742">
        <v>1.5</v>
      </c>
      <c r="U1428" s="700">
        <v>1</v>
      </c>
    </row>
    <row r="1429" spans="1:21" ht="14.4" customHeight="1" x14ac:dyDescent="0.3">
      <c r="A1429" s="660">
        <v>32</v>
      </c>
      <c r="B1429" s="661" t="s">
        <v>587</v>
      </c>
      <c r="C1429" s="661">
        <v>89301322</v>
      </c>
      <c r="D1429" s="740" t="s">
        <v>6847</v>
      </c>
      <c r="E1429" s="741" t="s">
        <v>4627</v>
      </c>
      <c r="F1429" s="661" t="s">
        <v>4612</v>
      </c>
      <c r="G1429" s="661" t="s">
        <v>4914</v>
      </c>
      <c r="H1429" s="661" t="s">
        <v>588</v>
      </c>
      <c r="I1429" s="661" t="s">
        <v>5700</v>
      </c>
      <c r="J1429" s="661" t="s">
        <v>5018</v>
      </c>
      <c r="K1429" s="661" t="s">
        <v>4810</v>
      </c>
      <c r="L1429" s="662">
        <v>0</v>
      </c>
      <c r="M1429" s="662">
        <v>0</v>
      </c>
      <c r="N1429" s="661">
        <v>1</v>
      </c>
      <c r="O1429" s="742">
        <v>1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32</v>
      </c>
      <c r="B1430" s="661" t="s">
        <v>587</v>
      </c>
      <c r="C1430" s="661">
        <v>89301322</v>
      </c>
      <c r="D1430" s="740" t="s">
        <v>6847</v>
      </c>
      <c r="E1430" s="741" t="s">
        <v>4627</v>
      </c>
      <c r="F1430" s="661" t="s">
        <v>4612</v>
      </c>
      <c r="G1430" s="661" t="s">
        <v>4914</v>
      </c>
      <c r="H1430" s="661" t="s">
        <v>588</v>
      </c>
      <c r="I1430" s="661" t="s">
        <v>2009</v>
      </c>
      <c r="J1430" s="661" t="s">
        <v>5018</v>
      </c>
      <c r="K1430" s="661" t="s">
        <v>5019</v>
      </c>
      <c r="L1430" s="662">
        <v>0</v>
      </c>
      <c r="M1430" s="662">
        <v>0</v>
      </c>
      <c r="N1430" s="661">
        <v>1</v>
      </c>
      <c r="O1430" s="742">
        <v>1</v>
      </c>
      <c r="P1430" s="662">
        <v>0</v>
      </c>
      <c r="Q1430" s="677"/>
      <c r="R1430" s="661">
        <v>1</v>
      </c>
      <c r="S1430" s="677">
        <v>1</v>
      </c>
      <c r="T1430" s="742">
        <v>1</v>
      </c>
      <c r="U1430" s="700">
        <v>1</v>
      </c>
    </row>
    <row r="1431" spans="1:21" ht="14.4" customHeight="1" x14ac:dyDescent="0.3">
      <c r="A1431" s="660">
        <v>32</v>
      </c>
      <c r="B1431" s="661" t="s">
        <v>587</v>
      </c>
      <c r="C1431" s="661">
        <v>89301322</v>
      </c>
      <c r="D1431" s="740" t="s">
        <v>6847</v>
      </c>
      <c r="E1431" s="741" t="s">
        <v>4627</v>
      </c>
      <c r="F1431" s="661" t="s">
        <v>4612</v>
      </c>
      <c r="G1431" s="661" t="s">
        <v>4914</v>
      </c>
      <c r="H1431" s="661" t="s">
        <v>588</v>
      </c>
      <c r="I1431" s="661" t="s">
        <v>5401</v>
      </c>
      <c r="J1431" s="661" t="s">
        <v>5400</v>
      </c>
      <c r="K1431" s="661" t="s">
        <v>1142</v>
      </c>
      <c r="L1431" s="662">
        <v>0</v>
      </c>
      <c r="M1431" s="662">
        <v>0</v>
      </c>
      <c r="N1431" s="661">
        <v>3</v>
      </c>
      <c r="O1431" s="742">
        <v>0.5</v>
      </c>
      <c r="P1431" s="662">
        <v>0</v>
      </c>
      <c r="Q1431" s="677"/>
      <c r="R1431" s="661">
        <v>3</v>
      </c>
      <c r="S1431" s="677">
        <v>1</v>
      </c>
      <c r="T1431" s="742">
        <v>0.5</v>
      </c>
      <c r="U1431" s="700">
        <v>1</v>
      </c>
    </row>
    <row r="1432" spans="1:21" ht="14.4" customHeight="1" x14ac:dyDescent="0.3">
      <c r="A1432" s="660">
        <v>32</v>
      </c>
      <c r="B1432" s="661" t="s">
        <v>587</v>
      </c>
      <c r="C1432" s="661">
        <v>89301322</v>
      </c>
      <c r="D1432" s="740" t="s">
        <v>6847</v>
      </c>
      <c r="E1432" s="741" t="s">
        <v>4627</v>
      </c>
      <c r="F1432" s="661" t="s">
        <v>4612</v>
      </c>
      <c r="G1432" s="661" t="s">
        <v>4957</v>
      </c>
      <c r="H1432" s="661" t="s">
        <v>588</v>
      </c>
      <c r="I1432" s="661" t="s">
        <v>5020</v>
      </c>
      <c r="J1432" s="661" t="s">
        <v>4959</v>
      </c>
      <c r="K1432" s="661" t="s">
        <v>5015</v>
      </c>
      <c r="L1432" s="662">
        <v>0</v>
      </c>
      <c r="M1432" s="662">
        <v>0</v>
      </c>
      <c r="N1432" s="661">
        <v>1</v>
      </c>
      <c r="O1432" s="742">
        <v>0.5</v>
      </c>
      <c r="P1432" s="662">
        <v>0</v>
      </c>
      <c r="Q1432" s="677"/>
      <c r="R1432" s="661">
        <v>1</v>
      </c>
      <c r="S1432" s="677">
        <v>1</v>
      </c>
      <c r="T1432" s="742">
        <v>0.5</v>
      </c>
      <c r="U1432" s="700">
        <v>1</v>
      </c>
    </row>
    <row r="1433" spans="1:21" ht="14.4" customHeight="1" x14ac:dyDescent="0.3">
      <c r="A1433" s="660">
        <v>32</v>
      </c>
      <c r="B1433" s="661" t="s">
        <v>587</v>
      </c>
      <c r="C1433" s="661">
        <v>89301322</v>
      </c>
      <c r="D1433" s="740" t="s">
        <v>6847</v>
      </c>
      <c r="E1433" s="741" t="s">
        <v>4627</v>
      </c>
      <c r="F1433" s="661" t="s">
        <v>4612</v>
      </c>
      <c r="G1433" s="661" t="s">
        <v>5701</v>
      </c>
      <c r="H1433" s="661" t="s">
        <v>588</v>
      </c>
      <c r="I1433" s="661" t="s">
        <v>5702</v>
      </c>
      <c r="J1433" s="661" t="s">
        <v>5703</v>
      </c>
      <c r="K1433" s="661" t="s">
        <v>5704</v>
      </c>
      <c r="L1433" s="662">
        <v>3689.78</v>
      </c>
      <c r="M1433" s="662">
        <v>3689.78</v>
      </c>
      <c r="N1433" s="661">
        <v>1</v>
      </c>
      <c r="O1433" s="742">
        <v>1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32</v>
      </c>
      <c r="B1434" s="661" t="s">
        <v>587</v>
      </c>
      <c r="C1434" s="661">
        <v>89301322</v>
      </c>
      <c r="D1434" s="740" t="s">
        <v>6847</v>
      </c>
      <c r="E1434" s="741" t="s">
        <v>4627</v>
      </c>
      <c r="F1434" s="661" t="s">
        <v>4612</v>
      </c>
      <c r="G1434" s="661" t="s">
        <v>5705</v>
      </c>
      <c r="H1434" s="661" t="s">
        <v>588</v>
      </c>
      <c r="I1434" s="661" t="s">
        <v>5706</v>
      </c>
      <c r="J1434" s="661" t="s">
        <v>3281</v>
      </c>
      <c r="K1434" s="661" t="s">
        <v>5707</v>
      </c>
      <c r="L1434" s="662">
        <v>0</v>
      </c>
      <c r="M1434" s="662">
        <v>0</v>
      </c>
      <c r="N1434" s="661">
        <v>1</v>
      </c>
      <c r="O1434" s="742">
        <v>1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32</v>
      </c>
      <c r="B1435" s="661" t="s">
        <v>587</v>
      </c>
      <c r="C1435" s="661">
        <v>89301322</v>
      </c>
      <c r="D1435" s="740" t="s">
        <v>6847</v>
      </c>
      <c r="E1435" s="741" t="s">
        <v>4627</v>
      </c>
      <c r="F1435" s="661" t="s">
        <v>4612</v>
      </c>
      <c r="G1435" s="661" t="s">
        <v>5708</v>
      </c>
      <c r="H1435" s="661" t="s">
        <v>588</v>
      </c>
      <c r="I1435" s="661" t="s">
        <v>5709</v>
      </c>
      <c r="J1435" s="661" t="s">
        <v>5710</v>
      </c>
      <c r="K1435" s="661" t="s">
        <v>5711</v>
      </c>
      <c r="L1435" s="662">
        <v>24716.38</v>
      </c>
      <c r="M1435" s="662">
        <v>49432.76</v>
      </c>
      <c r="N1435" s="661">
        <v>2</v>
      </c>
      <c r="O1435" s="742">
        <v>0.5</v>
      </c>
      <c r="P1435" s="662">
        <v>49432.76</v>
      </c>
      <c r="Q1435" s="677">
        <v>1</v>
      </c>
      <c r="R1435" s="661">
        <v>2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32</v>
      </c>
      <c r="B1436" s="661" t="s">
        <v>587</v>
      </c>
      <c r="C1436" s="661">
        <v>89301322</v>
      </c>
      <c r="D1436" s="740" t="s">
        <v>6847</v>
      </c>
      <c r="E1436" s="741" t="s">
        <v>4628</v>
      </c>
      <c r="F1436" s="661" t="s">
        <v>4612</v>
      </c>
      <c r="G1436" s="661" t="s">
        <v>4654</v>
      </c>
      <c r="H1436" s="661" t="s">
        <v>588</v>
      </c>
      <c r="I1436" s="661" t="s">
        <v>1711</v>
      </c>
      <c r="J1436" s="661" t="s">
        <v>1712</v>
      </c>
      <c r="K1436" s="661" t="s">
        <v>1685</v>
      </c>
      <c r="L1436" s="662">
        <v>275.23</v>
      </c>
      <c r="M1436" s="662">
        <v>275.23</v>
      </c>
      <c r="N1436" s="661">
        <v>1</v>
      </c>
      <c r="O1436" s="742">
        <v>1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32</v>
      </c>
      <c r="B1437" s="661" t="s">
        <v>587</v>
      </c>
      <c r="C1437" s="661">
        <v>89301322</v>
      </c>
      <c r="D1437" s="740" t="s">
        <v>6847</v>
      </c>
      <c r="E1437" s="741" t="s">
        <v>4628</v>
      </c>
      <c r="F1437" s="661" t="s">
        <v>4612</v>
      </c>
      <c r="G1437" s="661" t="s">
        <v>4654</v>
      </c>
      <c r="H1437" s="661" t="s">
        <v>588</v>
      </c>
      <c r="I1437" s="661" t="s">
        <v>1805</v>
      </c>
      <c r="J1437" s="661" t="s">
        <v>1806</v>
      </c>
      <c r="K1437" s="661" t="s">
        <v>4712</v>
      </c>
      <c r="L1437" s="662">
        <v>1354.54</v>
      </c>
      <c r="M1437" s="662">
        <v>8127.24</v>
      </c>
      <c r="N1437" s="661">
        <v>6</v>
      </c>
      <c r="O1437" s="742">
        <v>3</v>
      </c>
      <c r="P1437" s="662">
        <v>6772.7</v>
      </c>
      <c r="Q1437" s="677">
        <v>0.83333333333333337</v>
      </c>
      <c r="R1437" s="661">
        <v>5</v>
      </c>
      <c r="S1437" s="677">
        <v>0.83333333333333337</v>
      </c>
      <c r="T1437" s="742">
        <v>2.5</v>
      </c>
      <c r="U1437" s="700">
        <v>0.83333333333333337</v>
      </c>
    </row>
    <row r="1438" spans="1:21" ht="14.4" customHeight="1" x14ac:dyDescent="0.3">
      <c r="A1438" s="660">
        <v>32</v>
      </c>
      <c r="B1438" s="661" t="s">
        <v>587</v>
      </c>
      <c r="C1438" s="661">
        <v>89301322</v>
      </c>
      <c r="D1438" s="740" t="s">
        <v>6847</v>
      </c>
      <c r="E1438" s="741" t="s">
        <v>4628</v>
      </c>
      <c r="F1438" s="661" t="s">
        <v>4612</v>
      </c>
      <c r="G1438" s="661" t="s">
        <v>4654</v>
      </c>
      <c r="H1438" s="661" t="s">
        <v>588</v>
      </c>
      <c r="I1438" s="661" t="s">
        <v>4920</v>
      </c>
      <c r="J1438" s="661" t="s">
        <v>1582</v>
      </c>
      <c r="K1438" s="661" t="s">
        <v>1583</v>
      </c>
      <c r="L1438" s="662">
        <v>483.76</v>
      </c>
      <c r="M1438" s="662">
        <v>483.76</v>
      </c>
      <c r="N1438" s="661">
        <v>1</v>
      </c>
      <c r="O1438" s="742">
        <v>0.5</v>
      </c>
      <c r="P1438" s="662">
        <v>483.76</v>
      </c>
      <c r="Q1438" s="677">
        <v>1</v>
      </c>
      <c r="R1438" s="661">
        <v>1</v>
      </c>
      <c r="S1438" s="677">
        <v>1</v>
      </c>
      <c r="T1438" s="742">
        <v>0.5</v>
      </c>
      <c r="U1438" s="700">
        <v>1</v>
      </c>
    </row>
    <row r="1439" spans="1:21" ht="14.4" customHeight="1" x14ac:dyDescent="0.3">
      <c r="A1439" s="660">
        <v>32</v>
      </c>
      <c r="B1439" s="661" t="s">
        <v>587</v>
      </c>
      <c r="C1439" s="661">
        <v>89301322</v>
      </c>
      <c r="D1439" s="740" t="s">
        <v>6847</v>
      </c>
      <c r="E1439" s="741" t="s">
        <v>4628</v>
      </c>
      <c r="F1439" s="661" t="s">
        <v>4612</v>
      </c>
      <c r="G1439" s="661" t="s">
        <v>4654</v>
      </c>
      <c r="H1439" s="661" t="s">
        <v>588</v>
      </c>
      <c r="I1439" s="661" t="s">
        <v>4713</v>
      </c>
      <c r="J1439" s="661" t="s">
        <v>1582</v>
      </c>
      <c r="K1439" s="661" t="s">
        <v>4714</v>
      </c>
      <c r="L1439" s="662">
        <v>0</v>
      </c>
      <c r="M1439" s="662">
        <v>0</v>
      </c>
      <c r="N1439" s="661">
        <v>8</v>
      </c>
      <c r="O1439" s="742">
        <v>4</v>
      </c>
      <c r="P1439" s="662">
        <v>0</v>
      </c>
      <c r="Q1439" s="677"/>
      <c r="R1439" s="661">
        <v>5</v>
      </c>
      <c r="S1439" s="677">
        <v>0.625</v>
      </c>
      <c r="T1439" s="742">
        <v>2.5</v>
      </c>
      <c r="U1439" s="700">
        <v>0.625</v>
      </c>
    </row>
    <row r="1440" spans="1:21" ht="14.4" customHeight="1" x14ac:dyDescent="0.3">
      <c r="A1440" s="660">
        <v>32</v>
      </c>
      <c r="B1440" s="661" t="s">
        <v>587</v>
      </c>
      <c r="C1440" s="661">
        <v>89301322</v>
      </c>
      <c r="D1440" s="740" t="s">
        <v>6847</v>
      </c>
      <c r="E1440" s="741" t="s">
        <v>4628</v>
      </c>
      <c r="F1440" s="661" t="s">
        <v>4612</v>
      </c>
      <c r="G1440" s="661" t="s">
        <v>4655</v>
      </c>
      <c r="H1440" s="661" t="s">
        <v>588</v>
      </c>
      <c r="I1440" s="661" t="s">
        <v>1268</v>
      </c>
      <c r="J1440" s="661" t="s">
        <v>1269</v>
      </c>
      <c r="K1440" s="661" t="s">
        <v>1270</v>
      </c>
      <c r="L1440" s="662">
        <v>95.25</v>
      </c>
      <c r="M1440" s="662">
        <v>381</v>
      </c>
      <c r="N1440" s="661">
        <v>4</v>
      </c>
      <c r="O1440" s="742">
        <v>2</v>
      </c>
      <c r="P1440" s="662">
        <v>285.75</v>
      </c>
      <c r="Q1440" s="677">
        <v>0.75</v>
      </c>
      <c r="R1440" s="661">
        <v>3</v>
      </c>
      <c r="S1440" s="677">
        <v>0.75</v>
      </c>
      <c r="T1440" s="742">
        <v>1.5</v>
      </c>
      <c r="U1440" s="700">
        <v>0.75</v>
      </c>
    </row>
    <row r="1441" spans="1:21" ht="14.4" customHeight="1" x14ac:dyDescent="0.3">
      <c r="A1441" s="660">
        <v>32</v>
      </c>
      <c r="B1441" s="661" t="s">
        <v>587</v>
      </c>
      <c r="C1441" s="661">
        <v>89301322</v>
      </c>
      <c r="D1441" s="740" t="s">
        <v>6847</v>
      </c>
      <c r="E1441" s="741" t="s">
        <v>4628</v>
      </c>
      <c r="F1441" s="661" t="s">
        <v>4612</v>
      </c>
      <c r="G1441" s="661" t="s">
        <v>4655</v>
      </c>
      <c r="H1441" s="661" t="s">
        <v>588</v>
      </c>
      <c r="I1441" s="661" t="s">
        <v>4717</v>
      </c>
      <c r="J1441" s="661" t="s">
        <v>728</v>
      </c>
      <c r="K1441" s="661" t="s">
        <v>4718</v>
      </c>
      <c r="L1441" s="662">
        <v>285.75</v>
      </c>
      <c r="M1441" s="662">
        <v>857.25</v>
      </c>
      <c r="N1441" s="661">
        <v>3</v>
      </c>
      <c r="O1441" s="742">
        <v>2.5</v>
      </c>
      <c r="P1441" s="662">
        <v>285.75</v>
      </c>
      <c r="Q1441" s="677">
        <v>0.33333333333333331</v>
      </c>
      <c r="R1441" s="661">
        <v>1</v>
      </c>
      <c r="S1441" s="677">
        <v>0.33333333333333331</v>
      </c>
      <c r="T1441" s="742">
        <v>0.5</v>
      </c>
      <c r="U1441" s="700">
        <v>0.2</v>
      </c>
    </row>
    <row r="1442" spans="1:21" ht="14.4" customHeight="1" x14ac:dyDescent="0.3">
      <c r="A1442" s="660">
        <v>32</v>
      </c>
      <c r="B1442" s="661" t="s">
        <v>587</v>
      </c>
      <c r="C1442" s="661">
        <v>89301322</v>
      </c>
      <c r="D1442" s="740" t="s">
        <v>6847</v>
      </c>
      <c r="E1442" s="741" t="s">
        <v>4628</v>
      </c>
      <c r="F1442" s="661" t="s">
        <v>4612</v>
      </c>
      <c r="G1442" s="661" t="s">
        <v>4719</v>
      </c>
      <c r="H1442" s="661" t="s">
        <v>2441</v>
      </c>
      <c r="I1442" s="661" t="s">
        <v>5712</v>
      </c>
      <c r="J1442" s="661" t="s">
        <v>5713</v>
      </c>
      <c r="K1442" s="661" t="s">
        <v>5714</v>
      </c>
      <c r="L1442" s="662">
        <v>16.27</v>
      </c>
      <c r="M1442" s="662">
        <v>16.27</v>
      </c>
      <c r="N1442" s="661">
        <v>1</v>
      </c>
      <c r="O1442" s="742">
        <v>0.5</v>
      </c>
      <c r="P1442" s="662">
        <v>16.27</v>
      </c>
      <c r="Q1442" s="677">
        <v>1</v>
      </c>
      <c r="R1442" s="661">
        <v>1</v>
      </c>
      <c r="S1442" s="677">
        <v>1</v>
      </c>
      <c r="T1442" s="742">
        <v>0.5</v>
      </c>
      <c r="U1442" s="700">
        <v>1</v>
      </c>
    </row>
    <row r="1443" spans="1:21" ht="14.4" customHeight="1" x14ac:dyDescent="0.3">
      <c r="A1443" s="660">
        <v>32</v>
      </c>
      <c r="B1443" s="661" t="s">
        <v>587</v>
      </c>
      <c r="C1443" s="661">
        <v>89301322</v>
      </c>
      <c r="D1443" s="740" t="s">
        <v>6847</v>
      </c>
      <c r="E1443" s="741" t="s">
        <v>4628</v>
      </c>
      <c r="F1443" s="661" t="s">
        <v>4612</v>
      </c>
      <c r="G1443" s="661" t="s">
        <v>4719</v>
      </c>
      <c r="H1443" s="661" t="s">
        <v>2441</v>
      </c>
      <c r="I1443" s="661" t="s">
        <v>2578</v>
      </c>
      <c r="J1443" s="661" t="s">
        <v>4520</v>
      </c>
      <c r="K1443" s="661" t="s">
        <v>4521</v>
      </c>
      <c r="L1443" s="662">
        <v>6.98</v>
      </c>
      <c r="M1443" s="662">
        <v>13.96</v>
      </c>
      <c r="N1443" s="661">
        <v>2</v>
      </c>
      <c r="O1443" s="742">
        <v>0.5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32</v>
      </c>
      <c r="B1444" s="661" t="s">
        <v>587</v>
      </c>
      <c r="C1444" s="661">
        <v>89301322</v>
      </c>
      <c r="D1444" s="740" t="s">
        <v>6847</v>
      </c>
      <c r="E1444" s="741" t="s">
        <v>4628</v>
      </c>
      <c r="F1444" s="661" t="s">
        <v>4612</v>
      </c>
      <c r="G1444" s="661" t="s">
        <v>4719</v>
      </c>
      <c r="H1444" s="661" t="s">
        <v>2441</v>
      </c>
      <c r="I1444" s="661" t="s">
        <v>5579</v>
      </c>
      <c r="J1444" s="661" t="s">
        <v>5580</v>
      </c>
      <c r="K1444" s="661" t="s">
        <v>5121</v>
      </c>
      <c r="L1444" s="662">
        <v>10.73</v>
      </c>
      <c r="M1444" s="662">
        <v>10.73</v>
      </c>
      <c r="N1444" s="661">
        <v>1</v>
      </c>
      <c r="O1444" s="742">
        <v>0.5</v>
      </c>
      <c r="P1444" s="662">
        <v>10.73</v>
      </c>
      <c r="Q1444" s="677">
        <v>1</v>
      </c>
      <c r="R1444" s="661">
        <v>1</v>
      </c>
      <c r="S1444" s="677">
        <v>1</v>
      </c>
      <c r="T1444" s="742">
        <v>0.5</v>
      </c>
      <c r="U1444" s="700">
        <v>1</v>
      </c>
    </row>
    <row r="1445" spans="1:21" ht="14.4" customHeight="1" x14ac:dyDescent="0.3">
      <c r="A1445" s="660">
        <v>32</v>
      </c>
      <c r="B1445" s="661" t="s">
        <v>587</v>
      </c>
      <c r="C1445" s="661">
        <v>89301322</v>
      </c>
      <c r="D1445" s="740" t="s">
        <v>6847</v>
      </c>
      <c r="E1445" s="741" t="s">
        <v>4628</v>
      </c>
      <c r="F1445" s="661" t="s">
        <v>4612</v>
      </c>
      <c r="G1445" s="661" t="s">
        <v>4994</v>
      </c>
      <c r="H1445" s="661" t="s">
        <v>588</v>
      </c>
      <c r="I1445" s="661" t="s">
        <v>5124</v>
      </c>
      <c r="J1445" s="661" t="s">
        <v>5125</v>
      </c>
      <c r="K1445" s="661" t="s">
        <v>1301</v>
      </c>
      <c r="L1445" s="662">
        <v>81.209999999999994</v>
      </c>
      <c r="M1445" s="662">
        <v>81.209999999999994</v>
      </c>
      <c r="N1445" s="661">
        <v>1</v>
      </c>
      <c r="O1445" s="742">
        <v>1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32</v>
      </c>
      <c r="B1446" s="661" t="s">
        <v>587</v>
      </c>
      <c r="C1446" s="661">
        <v>89301322</v>
      </c>
      <c r="D1446" s="740" t="s">
        <v>6847</v>
      </c>
      <c r="E1446" s="741" t="s">
        <v>4628</v>
      </c>
      <c r="F1446" s="661" t="s">
        <v>4612</v>
      </c>
      <c r="G1446" s="661" t="s">
        <v>4994</v>
      </c>
      <c r="H1446" s="661" t="s">
        <v>588</v>
      </c>
      <c r="I1446" s="661" t="s">
        <v>5715</v>
      </c>
      <c r="J1446" s="661" t="s">
        <v>5716</v>
      </c>
      <c r="K1446" s="661" t="s">
        <v>5717</v>
      </c>
      <c r="L1446" s="662">
        <v>0</v>
      </c>
      <c r="M1446" s="662">
        <v>0</v>
      </c>
      <c r="N1446" s="661">
        <v>1</v>
      </c>
      <c r="O1446" s="742">
        <v>0.5</v>
      </c>
      <c r="P1446" s="662">
        <v>0</v>
      </c>
      <c r="Q1446" s="677"/>
      <c r="R1446" s="661">
        <v>1</v>
      </c>
      <c r="S1446" s="677">
        <v>1</v>
      </c>
      <c r="T1446" s="742">
        <v>0.5</v>
      </c>
      <c r="U1446" s="700">
        <v>1</v>
      </c>
    </row>
    <row r="1447" spans="1:21" ht="14.4" customHeight="1" x14ac:dyDescent="0.3">
      <c r="A1447" s="660">
        <v>32</v>
      </c>
      <c r="B1447" s="661" t="s">
        <v>587</v>
      </c>
      <c r="C1447" s="661">
        <v>89301322</v>
      </c>
      <c r="D1447" s="740" t="s">
        <v>6847</v>
      </c>
      <c r="E1447" s="741" t="s">
        <v>4628</v>
      </c>
      <c r="F1447" s="661" t="s">
        <v>4612</v>
      </c>
      <c r="G1447" s="661" t="s">
        <v>4711</v>
      </c>
      <c r="H1447" s="661" t="s">
        <v>588</v>
      </c>
      <c r="I1447" s="661" t="s">
        <v>2909</v>
      </c>
      <c r="J1447" s="661" t="s">
        <v>4443</v>
      </c>
      <c r="K1447" s="661" t="s">
        <v>4444</v>
      </c>
      <c r="L1447" s="662">
        <v>333.31</v>
      </c>
      <c r="M1447" s="662">
        <v>1333.24</v>
      </c>
      <c r="N1447" s="661">
        <v>4</v>
      </c>
      <c r="O1447" s="742">
        <v>1</v>
      </c>
      <c r="P1447" s="662">
        <v>1333.24</v>
      </c>
      <c r="Q1447" s="677">
        <v>1</v>
      </c>
      <c r="R1447" s="661">
        <v>4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32</v>
      </c>
      <c r="B1448" s="661" t="s">
        <v>587</v>
      </c>
      <c r="C1448" s="661">
        <v>89301322</v>
      </c>
      <c r="D1448" s="740" t="s">
        <v>6847</v>
      </c>
      <c r="E1448" s="741" t="s">
        <v>4628</v>
      </c>
      <c r="F1448" s="661" t="s">
        <v>4612</v>
      </c>
      <c r="G1448" s="661" t="s">
        <v>4711</v>
      </c>
      <c r="H1448" s="661" t="s">
        <v>588</v>
      </c>
      <c r="I1448" s="661" t="s">
        <v>2909</v>
      </c>
      <c r="J1448" s="661" t="s">
        <v>4443</v>
      </c>
      <c r="K1448" s="661" t="s">
        <v>4444</v>
      </c>
      <c r="L1448" s="662">
        <v>156.86000000000001</v>
      </c>
      <c r="M1448" s="662">
        <v>156.86000000000001</v>
      </c>
      <c r="N1448" s="661">
        <v>1</v>
      </c>
      <c r="O1448" s="742">
        <v>0.5</v>
      </c>
      <c r="P1448" s="662">
        <v>156.86000000000001</v>
      </c>
      <c r="Q1448" s="677">
        <v>1</v>
      </c>
      <c r="R1448" s="661">
        <v>1</v>
      </c>
      <c r="S1448" s="677">
        <v>1</v>
      </c>
      <c r="T1448" s="742">
        <v>0.5</v>
      </c>
      <c r="U1448" s="700">
        <v>1</v>
      </c>
    </row>
    <row r="1449" spans="1:21" ht="14.4" customHeight="1" x14ac:dyDescent="0.3">
      <c r="A1449" s="660">
        <v>32</v>
      </c>
      <c r="B1449" s="661" t="s">
        <v>587</v>
      </c>
      <c r="C1449" s="661">
        <v>89301322</v>
      </c>
      <c r="D1449" s="740" t="s">
        <v>6847</v>
      </c>
      <c r="E1449" s="741" t="s">
        <v>4628</v>
      </c>
      <c r="F1449" s="661" t="s">
        <v>4612</v>
      </c>
      <c r="G1449" s="661" t="s">
        <v>5030</v>
      </c>
      <c r="H1449" s="661" t="s">
        <v>2441</v>
      </c>
      <c r="I1449" s="661" t="s">
        <v>3874</v>
      </c>
      <c r="J1449" s="661" t="s">
        <v>4577</v>
      </c>
      <c r="K1449" s="661" t="s">
        <v>2633</v>
      </c>
      <c r="L1449" s="662">
        <v>201.88</v>
      </c>
      <c r="M1449" s="662">
        <v>201.88</v>
      </c>
      <c r="N1449" s="661">
        <v>1</v>
      </c>
      <c r="O1449" s="742">
        <v>0.5</v>
      </c>
      <c r="P1449" s="662">
        <v>201.88</v>
      </c>
      <c r="Q1449" s="677">
        <v>1</v>
      </c>
      <c r="R1449" s="661">
        <v>1</v>
      </c>
      <c r="S1449" s="677">
        <v>1</v>
      </c>
      <c r="T1449" s="742">
        <v>0.5</v>
      </c>
      <c r="U1449" s="700">
        <v>1</v>
      </c>
    </row>
    <row r="1450" spans="1:21" ht="14.4" customHeight="1" x14ac:dyDescent="0.3">
      <c r="A1450" s="660">
        <v>32</v>
      </c>
      <c r="B1450" s="661" t="s">
        <v>587</v>
      </c>
      <c r="C1450" s="661">
        <v>89301322</v>
      </c>
      <c r="D1450" s="740" t="s">
        <v>6847</v>
      </c>
      <c r="E1450" s="741" t="s">
        <v>4628</v>
      </c>
      <c r="F1450" s="661" t="s">
        <v>4612</v>
      </c>
      <c r="G1450" s="661" t="s">
        <v>5090</v>
      </c>
      <c r="H1450" s="661" t="s">
        <v>588</v>
      </c>
      <c r="I1450" s="661" t="s">
        <v>5091</v>
      </c>
      <c r="J1450" s="661" t="s">
        <v>1571</v>
      </c>
      <c r="K1450" s="661" t="s">
        <v>5092</v>
      </c>
      <c r="L1450" s="662">
        <v>473.33</v>
      </c>
      <c r="M1450" s="662">
        <v>946.66</v>
      </c>
      <c r="N1450" s="661">
        <v>2</v>
      </c>
      <c r="O1450" s="742">
        <v>1</v>
      </c>
      <c r="P1450" s="662">
        <v>946.66</v>
      </c>
      <c r="Q1450" s="677">
        <v>1</v>
      </c>
      <c r="R1450" s="661">
        <v>2</v>
      </c>
      <c r="S1450" s="677">
        <v>1</v>
      </c>
      <c r="T1450" s="742">
        <v>1</v>
      </c>
      <c r="U1450" s="700">
        <v>1</v>
      </c>
    </row>
    <row r="1451" spans="1:21" ht="14.4" customHeight="1" x14ac:dyDescent="0.3">
      <c r="A1451" s="660">
        <v>32</v>
      </c>
      <c r="B1451" s="661" t="s">
        <v>587</v>
      </c>
      <c r="C1451" s="661">
        <v>89301322</v>
      </c>
      <c r="D1451" s="740" t="s">
        <v>6847</v>
      </c>
      <c r="E1451" s="741" t="s">
        <v>4628</v>
      </c>
      <c r="F1451" s="661" t="s">
        <v>4612</v>
      </c>
      <c r="G1451" s="661" t="s">
        <v>4721</v>
      </c>
      <c r="H1451" s="661" t="s">
        <v>588</v>
      </c>
      <c r="I1451" s="661" t="s">
        <v>4724</v>
      </c>
      <c r="J1451" s="661" t="s">
        <v>4722</v>
      </c>
      <c r="K1451" s="661" t="s">
        <v>4723</v>
      </c>
      <c r="L1451" s="662">
        <v>0</v>
      </c>
      <c r="M1451" s="662">
        <v>0</v>
      </c>
      <c r="N1451" s="661">
        <v>1</v>
      </c>
      <c r="O1451" s="742">
        <v>1</v>
      </c>
      <c r="P1451" s="662">
        <v>0</v>
      </c>
      <c r="Q1451" s="677"/>
      <c r="R1451" s="661">
        <v>1</v>
      </c>
      <c r="S1451" s="677">
        <v>1</v>
      </c>
      <c r="T1451" s="742">
        <v>1</v>
      </c>
      <c r="U1451" s="700">
        <v>1</v>
      </c>
    </row>
    <row r="1452" spans="1:21" ht="14.4" customHeight="1" x14ac:dyDescent="0.3">
      <c r="A1452" s="660">
        <v>32</v>
      </c>
      <c r="B1452" s="661" t="s">
        <v>587</v>
      </c>
      <c r="C1452" s="661">
        <v>89301322</v>
      </c>
      <c r="D1452" s="740" t="s">
        <v>6847</v>
      </c>
      <c r="E1452" s="741" t="s">
        <v>4628</v>
      </c>
      <c r="F1452" s="661" t="s">
        <v>4612</v>
      </c>
      <c r="G1452" s="661" t="s">
        <v>4721</v>
      </c>
      <c r="H1452" s="661" t="s">
        <v>588</v>
      </c>
      <c r="I1452" s="661" t="s">
        <v>5718</v>
      </c>
      <c r="J1452" s="661" t="s">
        <v>5249</v>
      </c>
      <c r="K1452" s="661" t="s">
        <v>3869</v>
      </c>
      <c r="L1452" s="662">
        <v>0</v>
      </c>
      <c r="M1452" s="662">
        <v>0</v>
      </c>
      <c r="N1452" s="661">
        <v>1</v>
      </c>
      <c r="O1452" s="742">
        <v>0.5</v>
      </c>
      <c r="P1452" s="662"/>
      <c r="Q1452" s="677"/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32</v>
      </c>
      <c r="B1453" s="661" t="s">
        <v>587</v>
      </c>
      <c r="C1453" s="661">
        <v>89301322</v>
      </c>
      <c r="D1453" s="740" t="s">
        <v>6847</v>
      </c>
      <c r="E1453" s="741" t="s">
        <v>4628</v>
      </c>
      <c r="F1453" s="661" t="s">
        <v>4612</v>
      </c>
      <c r="G1453" s="661" t="s">
        <v>4664</v>
      </c>
      <c r="H1453" s="661" t="s">
        <v>2441</v>
      </c>
      <c r="I1453" s="661" t="s">
        <v>3042</v>
      </c>
      <c r="J1453" s="661" t="s">
        <v>3043</v>
      </c>
      <c r="K1453" s="661" t="s">
        <v>4451</v>
      </c>
      <c r="L1453" s="662">
        <v>184.22</v>
      </c>
      <c r="M1453" s="662">
        <v>552.66</v>
      </c>
      <c r="N1453" s="661">
        <v>3</v>
      </c>
      <c r="O1453" s="742">
        <v>1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32</v>
      </c>
      <c r="B1454" s="661" t="s">
        <v>587</v>
      </c>
      <c r="C1454" s="661">
        <v>89301322</v>
      </c>
      <c r="D1454" s="740" t="s">
        <v>6847</v>
      </c>
      <c r="E1454" s="741" t="s">
        <v>4628</v>
      </c>
      <c r="F1454" s="661" t="s">
        <v>4612</v>
      </c>
      <c r="G1454" s="661" t="s">
        <v>4665</v>
      </c>
      <c r="H1454" s="661" t="s">
        <v>2441</v>
      </c>
      <c r="I1454" s="661" t="s">
        <v>2568</v>
      </c>
      <c r="J1454" s="661" t="s">
        <v>2453</v>
      </c>
      <c r="K1454" s="661" t="s">
        <v>1229</v>
      </c>
      <c r="L1454" s="662">
        <v>118.82</v>
      </c>
      <c r="M1454" s="662">
        <v>118.82</v>
      </c>
      <c r="N1454" s="661">
        <v>1</v>
      </c>
      <c r="O1454" s="742">
        <v>1</v>
      </c>
      <c r="P1454" s="662">
        <v>118.82</v>
      </c>
      <c r="Q1454" s="677">
        <v>1</v>
      </c>
      <c r="R1454" s="661">
        <v>1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32</v>
      </c>
      <c r="B1455" s="661" t="s">
        <v>587</v>
      </c>
      <c r="C1455" s="661">
        <v>89301322</v>
      </c>
      <c r="D1455" s="740" t="s">
        <v>6847</v>
      </c>
      <c r="E1455" s="741" t="s">
        <v>4628</v>
      </c>
      <c r="F1455" s="661" t="s">
        <v>4612</v>
      </c>
      <c r="G1455" s="661" t="s">
        <v>4726</v>
      </c>
      <c r="H1455" s="661" t="s">
        <v>2441</v>
      </c>
      <c r="I1455" s="661" t="s">
        <v>3046</v>
      </c>
      <c r="J1455" s="661" t="s">
        <v>3047</v>
      </c>
      <c r="K1455" s="661" t="s">
        <v>4451</v>
      </c>
      <c r="L1455" s="662">
        <v>69.86</v>
      </c>
      <c r="M1455" s="662">
        <v>139.72</v>
      </c>
      <c r="N1455" s="661">
        <v>2</v>
      </c>
      <c r="O1455" s="742">
        <v>1</v>
      </c>
      <c r="P1455" s="662">
        <v>139.72</v>
      </c>
      <c r="Q1455" s="677">
        <v>1</v>
      </c>
      <c r="R1455" s="661">
        <v>2</v>
      </c>
      <c r="S1455" s="677">
        <v>1</v>
      </c>
      <c r="T1455" s="742">
        <v>1</v>
      </c>
      <c r="U1455" s="700">
        <v>1</v>
      </c>
    </row>
    <row r="1456" spans="1:21" ht="14.4" customHeight="1" x14ac:dyDescent="0.3">
      <c r="A1456" s="660">
        <v>32</v>
      </c>
      <c r="B1456" s="661" t="s">
        <v>587</v>
      </c>
      <c r="C1456" s="661">
        <v>89301322</v>
      </c>
      <c r="D1456" s="740" t="s">
        <v>6847</v>
      </c>
      <c r="E1456" s="741" t="s">
        <v>4628</v>
      </c>
      <c r="F1456" s="661" t="s">
        <v>4612</v>
      </c>
      <c r="G1456" s="661" t="s">
        <v>4727</v>
      </c>
      <c r="H1456" s="661" t="s">
        <v>2441</v>
      </c>
      <c r="I1456" s="661" t="s">
        <v>5042</v>
      </c>
      <c r="J1456" s="661" t="s">
        <v>2475</v>
      </c>
      <c r="K1456" s="661" t="s">
        <v>2476</v>
      </c>
      <c r="L1456" s="662">
        <v>432.32</v>
      </c>
      <c r="M1456" s="662">
        <v>432.32</v>
      </c>
      <c r="N1456" s="661">
        <v>1</v>
      </c>
      <c r="O1456" s="742">
        <v>0.5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32</v>
      </c>
      <c r="B1457" s="661" t="s">
        <v>587</v>
      </c>
      <c r="C1457" s="661">
        <v>89301322</v>
      </c>
      <c r="D1457" s="740" t="s">
        <v>6847</v>
      </c>
      <c r="E1457" s="741" t="s">
        <v>4628</v>
      </c>
      <c r="F1457" s="661" t="s">
        <v>4612</v>
      </c>
      <c r="G1457" s="661" t="s">
        <v>4727</v>
      </c>
      <c r="H1457" s="661" t="s">
        <v>2441</v>
      </c>
      <c r="I1457" s="661" t="s">
        <v>2628</v>
      </c>
      <c r="J1457" s="661" t="s">
        <v>2629</v>
      </c>
      <c r="K1457" s="661" t="s">
        <v>4523</v>
      </c>
      <c r="L1457" s="662">
        <v>162.13</v>
      </c>
      <c r="M1457" s="662">
        <v>810.65</v>
      </c>
      <c r="N1457" s="661">
        <v>5</v>
      </c>
      <c r="O1457" s="742">
        <v>1.5</v>
      </c>
      <c r="P1457" s="662">
        <v>486.39</v>
      </c>
      <c r="Q1457" s="677">
        <v>0.6</v>
      </c>
      <c r="R1457" s="661">
        <v>3</v>
      </c>
      <c r="S1457" s="677">
        <v>0.6</v>
      </c>
      <c r="T1457" s="742">
        <v>1</v>
      </c>
      <c r="U1457" s="700">
        <v>0.66666666666666663</v>
      </c>
    </row>
    <row r="1458" spans="1:21" ht="14.4" customHeight="1" x14ac:dyDescent="0.3">
      <c r="A1458" s="660">
        <v>32</v>
      </c>
      <c r="B1458" s="661" t="s">
        <v>587</v>
      </c>
      <c r="C1458" s="661">
        <v>89301322</v>
      </c>
      <c r="D1458" s="740" t="s">
        <v>6847</v>
      </c>
      <c r="E1458" s="741" t="s">
        <v>4628</v>
      </c>
      <c r="F1458" s="661" t="s">
        <v>4612</v>
      </c>
      <c r="G1458" s="661" t="s">
        <v>4727</v>
      </c>
      <c r="H1458" s="661" t="s">
        <v>2441</v>
      </c>
      <c r="I1458" s="661" t="s">
        <v>2705</v>
      </c>
      <c r="J1458" s="661" t="s">
        <v>2475</v>
      </c>
      <c r="K1458" s="661" t="s">
        <v>4524</v>
      </c>
      <c r="L1458" s="662">
        <v>216.16</v>
      </c>
      <c r="M1458" s="662">
        <v>216.16</v>
      </c>
      <c r="N1458" s="661">
        <v>1</v>
      </c>
      <c r="O1458" s="742">
        <v>0.5</v>
      </c>
      <c r="P1458" s="662">
        <v>216.16</v>
      </c>
      <c r="Q1458" s="677">
        <v>1</v>
      </c>
      <c r="R1458" s="661">
        <v>1</v>
      </c>
      <c r="S1458" s="677">
        <v>1</v>
      </c>
      <c r="T1458" s="742">
        <v>0.5</v>
      </c>
      <c r="U1458" s="700">
        <v>1</v>
      </c>
    </row>
    <row r="1459" spans="1:21" ht="14.4" customHeight="1" x14ac:dyDescent="0.3">
      <c r="A1459" s="660">
        <v>32</v>
      </c>
      <c r="B1459" s="661" t="s">
        <v>587</v>
      </c>
      <c r="C1459" s="661">
        <v>89301322</v>
      </c>
      <c r="D1459" s="740" t="s">
        <v>6847</v>
      </c>
      <c r="E1459" s="741" t="s">
        <v>4628</v>
      </c>
      <c r="F1459" s="661" t="s">
        <v>4612</v>
      </c>
      <c r="G1459" s="661" t="s">
        <v>4727</v>
      </c>
      <c r="H1459" s="661" t="s">
        <v>2441</v>
      </c>
      <c r="I1459" s="661" t="s">
        <v>2474</v>
      </c>
      <c r="J1459" s="661" t="s">
        <v>2475</v>
      </c>
      <c r="K1459" s="661" t="s">
        <v>4525</v>
      </c>
      <c r="L1459" s="662">
        <v>432.32</v>
      </c>
      <c r="M1459" s="662">
        <v>2161.6</v>
      </c>
      <c r="N1459" s="661">
        <v>5</v>
      </c>
      <c r="O1459" s="742">
        <v>4</v>
      </c>
      <c r="P1459" s="662">
        <v>864.64</v>
      </c>
      <c r="Q1459" s="677">
        <v>0.4</v>
      </c>
      <c r="R1459" s="661">
        <v>2</v>
      </c>
      <c r="S1459" s="677">
        <v>0.4</v>
      </c>
      <c r="T1459" s="742">
        <v>2</v>
      </c>
      <c r="U1459" s="700">
        <v>0.5</v>
      </c>
    </row>
    <row r="1460" spans="1:21" ht="14.4" customHeight="1" x14ac:dyDescent="0.3">
      <c r="A1460" s="660">
        <v>32</v>
      </c>
      <c r="B1460" s="661" t="s">
        <v>587</v>
      </c>
      <c r="C1460" s="661">
        <v>89301322</v>
      </c>
      <c r="D1460" s="740" t="s">
        <v>6847</v>
      </c>
      <c r="E1460" s="741" t="s">
        <v>4628</v>
      </c>
      <c r="F1460" s="661" t="s">
        <v>4612</v>
      </c>
      <c r="G1460" s="661" t="s">
        <v>4728</v>
      </c>
      <c r="H1460" s="661" t="s">
        <v>588</v>
      </c>
      <c r="I1460" s="661" t="s">
        <v>2149</v>
      </c>
      <c r="J1460" s="661" t="s">
        <v>4729</v>
      </c>
      <c r="K1460" s="661" t="s">
        <v>4730</v>
      </c>
      <c r="L1460" s="662">
        <v>1012.96</v>
      </c>
      <c r="M1460" s="662">
        <v>1012.96</v>
      </c>
      <c r="N1460" s="661">
        <v>1</v>
      </c>
      <c r="O1460" s="742">
        <v>0.5</v>
      </c>
      <c r="P1460" s="662">
        <v>1012.96</v>
      </c>
      <c r="Q1460" s="677">
        <v>1</v>
      </c>
      <c r="R1460" s="661">
        <v>1</v>
      </c>
      <c r="S1460" s="677">
        <v>1</v>
      </c>
      <c r="T1460" s="742">
        <v>0.5</v>
      </c>
      <c r="U1460" s="700">
        <v>1</v>
      </c>
    </row>
    <row r="1461" spans="1:21" ht="14.4" customHeight="1" x14ac:dyDescent="0.3">
      <c r="A1461" s="660">
        <v>32</v>
      </c>
      <c r="B1461" s="661" t="s">
        <v>587</v>
      </c>
      <c r="C1461" s="661">
        <v>89301322</v>
      </c>
      <c r="D1461" s="740" t="s">
        <v>6847</v>
      </c>
      <c r="E1461" s="741" t="s">
        <v>4628</v>
      </c>
      <c r="F1461" s="661" t="s">
        <v>4612</v>
      </c>
      <c r="G1461" s="661" t="s">
        <v>4728</v>
      </c>
      <c r="H1461" s="661" t="s">
        <v>588</v>
      </c>
      <c r="I1461" s="661" t="s">
        <v>2278</v>
      </c>
      <c r="J1461" s="661" t="s">
        <v>4996</v>
      </c>
      <c r="K1461" s="661" t="s">
        <v>4997</v>
      </c>
      <c r="L1461" s="662">
        <v>2025.92</v>
      </c>
      <c r="M1461" s="662">
        <v>2025.92</v>
      </c>
      <c r="N1461" s="661">
        <v>1</v>
      </c>
      <c r="O1461" s="742">
        <v>0.5</v>
      </c>
      <c r="P1461" s="662">
        <v>2025.92</v>
      </c>
      <c r="Q1461" s="677">
        <v>1</v>
      </c>
      <c r="R1461" s="661">
        <v>1</v>
      </c>
      <c r="S1461" s="677">
        <v>1</v>
      </c>
      <c r="T1461" s="742">
        <v>0.5</v>
      </c>
      <c r="U1461" s="700">
        <v>1</v>
      </c>
    </row>
    <row r="1462" spans="1:21" ht="14.4" customHeight="1" x14ac:dyDescent="0.3">
      <c r="A1462" s="660">
        <v>32</v>
      </c>
      <c r="B1462" s="661" t="s">
        <v>587</v>
      </c>
      <c r="C1462" s="661">
        <v>89301322</v>
      </c>
      <c r="D1462" s="740" t="s">
        <v>6847</v>
      </c>
      <c r="E1462" s="741" t="s">
        <v>4628</v>
      </c>
      <c r="F1462" s="661" t="s">
        <v>4612</v>
      </c>
      <c r="G1462" s="661" t="s">
        <v>5130</v>
      </c>
      <c r="H1462" s="661" t="s">
        <v>588</v>
      </c>
      <c r="I1462" s="661" t="s">
        <v>746</v>
      </c>
      <c r="J1462" s="661" t="s">
        <v>5719</v>
      </c>
      <c r="K1462" s="661" t="s">
        <v>5150</v>
      </c>
      <c r="L1462" s="662">
        <v>18.940000000000001</v>
      </c>
      <c r="M1462" s="662">
        <v>56.820000000000007</v>
      </c>
      <c r="N1462" s="661">
        <v>3</v>
      </c>
      <c r="O1462" s="742">
        <v>0.5</v>
      </c>
      <c r="P1462" s="662">
        <v>56.820000000000007</v>
      </c>
      <c r="Q1462" s="677">
        <v>1</v>
      </c>
      <c r="R1462" s="661">
        <v>3</v>
      </c>
      <c r="S1462" s="677">
        <v>1</v>
      </c>
      <c r="T1462" s="742">
        <v>0.5</v>
      </c>
      <c r="U1462" s="700">
        <v>1</v>
      </c>
    </row>
    <row r="1463" spans="1:21" ht="14.4" customHeight="1" x14ac:dyDescent="0.3">
      <c r="A1463" s="660">
        <v>32</v>
      </c>
      <c r="B1463" s="661" t="s">
        <v>587</v>
      </c>
      <c r="C1463" s="661">
        <v>89301322</v>
      </c>
      <c r="D1463" s="740" t="s">
        <v>6847</v>
      </c>
      <c r="E1463" s="741" t="s">
        <v>4628</v>
      </c>
      <c r="F1463" s="661" t="s">
        <v>4612</v>
      </c>
      <c r="G1463" s="661" t="s">
        <v>4671</v>
      </c>
      <c r="H1463" s="661" t="s">
        <v>2441</v>
      </c>
      <c r="I1463" s="661" t="s">
        <v>3132</v>
      </c>
      <c r="J1463" s="661" t="s">
        <v>3133</v>
      </c>
      <c r="K1463" s="661" t="s">
        <v>4480</v>
      </c>
      <c r="L1463" s="662">
        <v>3127.19</v>
      </c>
      <c r="M1463" s="662">
        <v>21890.33</v>
      </c>
      <c r="N1463" s="661">
        <v>7</v>
      </c>
      <c r="O1463" s="742">
        <v>3</v>
      </c>
      <c r="P1463" s="662">
        <v>15635.95</v>
      </c>
      <c r="Q1463" s="677">
        <v>0.7142857142857143</v>
      </c>
      <c r="R1463" s="661">
        <v>5</v>
      </c>
      <c r="S1463" s="677">
        <v>0.7142857142857143</v>
      </c>
      <c r="T1463" s="742">
        <v>2</v>
      </c>
      <c r="U1463" s="700">
        <v>0.66666666666666663</v>
      </c>
    </row>
    <row r="1464" spans="1:21" ht="14.4" customHeight="1" x14ac:dyDescent="0.3">
      <c r="A1464" s="660">
        <v>32</v>
      </c>
      <c r="B1464" s="661" t="s">
        <v>587</v>
      </c>
      <c r="C1464" s="661">
        <v>89301322</v>
      </c>
      <c r="D1464" s="740" t="s">
        <v>6847</v>
      </c>
      <c r="E1464" s="741" t="s">
        <v>4628</v>
      </c>
      <c r="F1464" s="661" t="s">
        <v>4612</v>
      </c>
      <c r="G1464" s="661" t="s">
        <v>4813</v>
      </c>
      <c r="H1464" s="661" t="s">
        <v>588</v>
      </c>
      <c r="I1464" s="661" t="s">
        <v>4877</v>
      </c>
      <c r="J1464" s="661" t="s">
        <v>4814</v>
      </c>
      <c r="K1464" s="661" t="s">
        <v>4878</v>
      </c>
      <c r="L1464" s="662">
        <v>0</v>
      </c>
      <c r="M1464" s="662">
        <v>0</v>
      </c>
      <c r="N1464" s="661">
        <v>2</v>
      </c>
      <c r="O1464" s="742">
        <v>1.5</v>
      </c>
      <c r="P1464" s="662"/>
      <c r="Q1464" s="677"/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32</v>
      </c>
      <c r="B1465" s="661" t="s">
        <v>587</v>
      </c>
      <c r="C1465" s="661">
        <v>89301322</v>
      </c>
      <c r="D1465" s="740" t="s">
        <v>6847</v>
      </c>
      <c r="E1465" s="741" t="s">
        <v>4628</v>
      </c>
      <c r="F1465" s="661" t="s">
        <v>4612</v>
      </c>
      <c r="G1465" s="661" t="s">
        <v>4734</v>
      </c>
      <c r="H1465" s="661" t="s">
        <v>2441</v>
      </c>
      <c r="I1465" s="661" t="s">
        <v>4735</v>
      </c>
      <c r="J1465" s="661" t="s">
        <v>4736</v>
      </c>
      <c r="K1465" s="661" t="s">
        <v>4737</v>
      </c>
      <c r="L1465" s="662">
        <v>561.54</v>
      </c>
      <c r="M1465" s="662">
        <v>561.54</v>
      </c>
      <c r="N1465" s="661">
        <v>1</v>
      </c>
      <c r="O1465" s="742">
        <v>0.5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32</v>
      </c>
      <c r="B1466" s="661" t="s">
        <v>587</v>
      </c>
      <c r="C1466" s="661">
        <v>89301322</v>
      </c>
      <c r="D1466" s="740" t="s">
        <v>6847</v>
      </c>
      <c r="E1466" s="741" t="s">
        <v>4628</v>
      </c>
      <c r="F1466" s="661" t="s">
        <v>4612</v>
      </c>
      <c r="G1466" s="661" t="s">
        <v>4734</v>
      </c>
      <c r="H1466" s="661" t="s">
        <v>2441</v>
      </c>
      <c r="I1466" s="661" t="s">
        <v>4970</v>
      </c>
      <c r="J1466" s="661" t="s">
        <v>4509</v>
      </c>
      <c r="K1466" s="661" t="s">
        <v>4971</v>
      </c>
      <c r="L1466" s="662">
        <v>887.05</v>
      </c>
      <c r="M1466" s="662">
        <v>887.05</v>
      </c>
      <c r="N1466" s="661">
        <v>1</v>
      </c>
      <c r="O1466" s="742">
        <v>1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32</v>
      </c>
      <c r="B1467" s="661" t="s">
        <v>587</v>
      </c>
      <c r="C1467" s="661">
        <v>89301322</v>
      </c>
      <c r="D1467" s="740" t="s">
        <v>6847</v>
      </c>
      <c r="E1467" s="741" t="s">
        <v>4628</v>
      </c>
      <c r="F1467" s="661" t="s">
        <v>4612</v>
      </c>
      <c r="G1467" s="661" t="s">
        <v>4674</v>
      </c>
      <c r="H1467" s="661" t="s">
        <v>588</v>
      </c>
      <c r="I1467" s="661" t="s">
        <v>1035</v>
      </c>
      <c r="J1467" s="661" t="s">
        <v>1036</v>
      </c>
      <c r="K1467" s="661" t="s">
        <v>4675</v>
      </c>
      <c r="L1467" s="662">
        <v>163.9</v>
      </c>
      <c r="M1467" s="662">
        <v>4097.5</v>
      </c>
      <c r="N1467" s="661">
        <v>25</v>
      </c>
      <c r="O1467" s="742">
        <v>6.5</v>
      </c>
      <c r="P1467" s="662">
        <v>1147.3000000000002</v>
      </c>
      <c r="Q1467" s="677">
        <v>0.28000000000000003</v>
      </c>
      <c r="R1467" s="661">
        <v>7</v>
      </c>
      <c r="S1467" s="677">
        <v>0.28000000000000003</v>
      </c>
      <c r="T1467" s="742">
        <v>1.5</v>
      </c>
      <c r="U1467" s="700">
        <v>0.23076923076923078</v>
      </c>
    </row>
    <row r="1468" spans="1:21" ht="14.4" customHeight="1" x14ac:dyDescent="0.3">
      <c r="A1468" s="660">
        <v>32</v>
      </c>
      <c r="B1468" s="661" t="s">
        <v>587</v>
      </c>
      <c r="C1468" s="661">
        <v>89301322</v>
      </c>
      <c r="D1468" s="740" t="s">
        <v>6847</v>
      </c>
      <c r="E1468" s="741" t="s">
        <v>4628</v>
      </c>
      <c r="F1468" s="661" t="s">
        <v>4612</v>
      </c>
      <c r="G1468" s="661" t="s">
        <v>4742</v>
      </c>
      <c r="H1468" s="661" t="s">
        <v>588</v>
      </c>
      <c r="I1468" s="661" t="s">
        <v>4743</v>
      </c>
      <c r="J1468" s="661" t="s">
        <v>4744</v>
      </c>
      <c r="K1468" s="661" t="s">
        <v>4745</v>
      </c>
      <c r="L1468" s="662">
        <v>0</v>
      </c>
      <c r="M1468" s="662">
        <v>0</v>
      </c>
      <c r="N1468" s="661">
        <v>1</v>
      </c>
      <c r="O1468" s="742">
        <v>0.5</v>
      </c>
      <c r="P1468" s="662"/>
      <c r="Q1468" s="677"/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32</v>
      </c>
      <c r="B1469" s="661" t="s">
        <v>587</v>
      </c>
      <c r="C1469" s="661">
        <v>89301322</v>
      </c>
      <c r="D1469" s="740" t="s">
        <v>6847</v>
      </c>
      <c r="E1469" s="741" t="s">
        <v>4628</v>
      </c>
      <c r="F1469" s="661" t="s">
        <v>4612</v>
      </c>
      <c r="G1469" s="661" t="s">
        <v>4927</v>
      </c>
      <c r="H1469" s="661" t="s">
        <v>588</v>
      </c>
      <c r="I1469" s="661" t="s">
        <v>1366</v>
      </c>
      <c r="J1469" s="661" t="s">
        <v>1367</v>
      </c>
      <c r="K1469" s="661" t="s">
        <v>4928</v>
      </c>
      <c r="L1469" s="662">
        <v>439.17</v>
      </c>
      <c r="M1469" s="662">
        <v>439.17</v>
      </c>
      <c r="N1469" s="661">
        <v>1</v>
      </c>
      <c r="O1469" s="742">
        <v>1</v>
      </c>
      <c r="P1469" s="662">
        <v>439.17</v>
      </c>
      <c r="Q1469" s="677">
        <v>1</v>
      </c>
      <c r="R1469" s="661">
        <v>1</v>
      </c>
      <c r="S1469" s="677">
        <v>1</v>
      </c>
      <c r="T1469" s="742">
        <v>1</v>
      </c>
      <c r="U1469" s="700">
        <v>1</v>
      </c>
    </row>
    <row r="1470" spans="1:21" ht="14.4" customHeight="1" x14ac:dyDescent="0.3">
      <c r="A1470" s="660">
        <v>32</v>
      </c>
      <c r="B1470" s="661" t="s">
        <v>587</v>
      </c>
      <c r="C1470" s="661">
        <v>89301322</v>
      </c>
      <c r="D1470" s="740" t="s">
        <v>6847</v>
      </c>
      <c r="E1470" s="741" t="s">
        <v>4628</v>
      </c>
      <c r="F1470" s="661" t="s">
        <v>4612</v>
      </c>
      <c r="G1470" s="661" t="s">
        <v>5720</v>
      </c>
      <c r="H1470" s="661" t="s">
        <v>588</v>
      </c>
      <c r="I1470" s="661" t="s">
        <v>5721</v>
      </c>
      <c r="J1470" s="661" t="s">
        <v>5722</v>
      </c>
      <c r="K1470" s="661" t="s">
        <v>5019</v>
      </c>
      <c r="L1470" s="662">
        <v>0</v>
      </c>
      <c r="M1470" s="662">
        <v>0</v>
      </c>
      <c r="N1470" s="661">
        <v>1</v>
      </c>
      <c r="O1470" s="742">
        <v>0.5</v>
      </c>
      <c r="P1470" s="662">
        <v>0</v>
      </c>
      <c r="Q1470" s="677"/>
      <c r="R1470" s="661">
        <v>1</v>
      </c>
      <c r="S1470" s="677">
        <v>1</v>
      </c>
      <c r="T1470" s="742">
        <v>0.5</v>
      </c>
      <c r="U1470" s="700">
        <v>1</v>
      </c>
    </row>
    <row r="1471" spans="1:21" ht="14.4" customHeight="1" x14ac:dyDescent="0.3">
      <c r="A1471" s="660">
        <v>32</v>
      </c>
      <c r="B1471" s="661" t="s">
        <v>587</v>
      </c>
      <c r="C1471" s="661">
        <v>89301322</v>
      </c>
      <c r="D1471" s="740" t="s">
        <v>6847</v>
      </c>
      <c r="E1471" s="741" t="s">
        <v>4628</v>
      </c>
      <c r="F1471" s="661" t="s">
        <v>4612</v>
      </c>
      <c r="G1471" s="661" t="s">
        <v>5723</v>
      </c>
      <c r="H1471" s="661" t="s">
        <v>2441</v>
      </c>
      <c r="I1471" s="661" t="s">
        <v>5724</v>
      </c>
      <c r="J1471" s="661" t="s">
        <v>2566</v>
      </c>
      <c r="K1471" s="661" t="s">
        <v>5725</v>
      </c>
      <c r="L1471" s="662">
        <v>301.05</v>
      </c>
      <c r="M1471" s="662">
        <v>301.05</v>
      </c>
      <c r="N1471" s="661">
        <v>1</v>
      </c>
      <c r="O1471" s="742">
        <v>0.5</v>
      </c>
      <c r="P1471" s="662">
        <v>301.05</v>
      </c>
      <c r="Q1471" s="677">
        <v>1</v>
      </c>
      <c r="R1471" s="661">
        <v>1</v>
      </c>
      <c r="S1471" s="677">
        <v>1</v>
      </c>
      <c r="T1471" s="742">
        <v>0.5</v>
      </c>
      <c r="U1471" s="700">
        <v>1</v>
      </c>
    </row>
    <row r="1472" spans="1:21" ht="14.4" customHeight="1" x14ac:dyDescent="0.3">
      <c r="A1472" s="660">
        <v>32</v>
      </c>
      <c r="B1472" s="661" t="s">
        <v>587</v>
      </c>
      <c r="C1472" s="661">
        <v>89301322</v>
      </c>
      <c r="D1472" s="740" t="s">
        <v>6847</v>
      </c>
      <c r="E1472" s="741" t="s">
        <v>4628</v>
      </c>
      <c r="F1472" s="661" t="s">
        <v>4612</v>
      </c>
      <c r="G1472" s="661" t="s">
        <v>5312</v>
      </c>
      <c r="H1472" s="661" t="s">
        <v>588</v>
      </c>
      <c r="I1472" s="661" t="s">
        <v>3350</v>
      </c>
      <c r="J1472" s="661" t="s">
        <v>3351</v>
      </c>
      <c r="K1472" s="661" t="s">
        <v>4573</v>
      </c>
      <c r="L1472" s="662">
        <v>0</v>
      </c>
      <c r="M1472" s="662">
        <v>0</v>
      </c>
      <c r="N1472" s="661">
        <v>6</v>
      </c>
      <c r="O1472" s="742">
        <v>1.5</v>
      </c>
      <c r="P1472" s="662"/>
      <c r="Q1472" s="677"/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32</v>
      </c>
      <c r="B1473" s="661" t="s">
        <v>587</v>
      </c>
      <c r="C1473" s="661">
        <v>89301322</v>
      </c>
      <c r="D1473" s="740" t="s">
        <v>6847</v>
      </c>
      <c r="E1473" s="741" t="s">
        <v>4628</v>
      </c>
      <c r="F1473" s="661" t="s">
        <v>4612</v>
      </c>
      <c r="G1473" s="661" t="s">
        <v>5156</v>
      </c>
      <c r="H1473" s="661" t="s">
        <v>2441</v>
      </c>
      <c r="I1473" s="661" t="s">
        <v>5157</v>
      </c>
      <c r="J1473" s="661" t="s">
        <v>5158</v>
      </c>
      <c r="K1473" s="661" t="s">
        <v>5159</v>
      </c>
      <c r="L1473" s="662">
        <v>2279.02</v>
      </c>
      <c r="M1473" s="662">
        <v>15953.14</v>
      </c>
      <c r="N1473" s="661">
        <v>7</v>
      </c>
      <c r="O1473" s="742">
        <v>2</v>
      </c>
      <c r="P1473" s="662">
        <v>15953.14</v>
      </c>
      <c r="Q1473" s="677">
        <v>1</v>
      </c>
      <c r="R1473" s="661">
        <v>7</v>
      </c>
      <c r="S1473" s="677">
        <v>1</v>
      </c>
      <c r="T1473" s="742">
        <v>2</v>
      </c>
      <c r="U1473" s="700">
        <v>1</v>
      </c>
    </row>
    <row r="1474" spans="1:21" ht="14.4" customHeight="1" x14ac:dyDescent="0.3">
      <c r="A1474" s="660">
        <v>32</v>
      </c>
      <c r="B1474" s="661" t="s">
        <v>587</v>
      </c>
      <c r="C1474" s="661">
        <v>89301322</v>
      </c>
      <c r="D1474" s="740" t="s">
        <v>6847</v>
      </c>
      <c r="E1474" s="741" t="s">
        <v>4628</v>
      </c>
      <c r="F1474" s="661" t="s">
        <v>4612</v>
      </c>
      <c r="G1474" s="661" t="s">
        <v>5160</v>
      </c>
      <c r="H1474" s="661" t="s">
        <v>588</v>
      </c>
      <c r="I1474" s="661" t="s">
        <v>5315</v>
      </c>
      <c r="J1474" s="661" t="s">
        <v>840</v>
      </c>
      <c r="K1474" s="661" t="s">
        <v>5316</v>
      </c>
      <c r="L1474" s="662">
        <v>0</v>
      </c>
      <c r="M1474" s="662">
        <v>0</v>
      </c>
      <c r="N1474" s="661">
        <v>1</v>
      </c>
      <c r="O1474" s="742">
        <v>0.5</v>
      </c>
      <c r="P1474" s="662">
        <v>0</v>
      </c>
      <c r="Q1474" s="677"/>
      <c r="R1474" s="661">
        <v>1</v>
      </c>
      <c r="S1474" s="677">
        <v>1</v>
      </c>
      <c r="T1474" s="742">
        <v>0.5</v>
      </c>
      <c r="U1474" s="700">
        <v>1</v>
      </c>
    </row>
    <row r="1475" spans="1:21" ht="14.4" customHeight="1" x14ac:dyDescent="0.3">
      <c r="A1475" s="660">
        <v>32</v>
      </c>
      <c r="B1475" s="661" t="s">
        <v>587</v>
      </c>
      <c r="C1475" s="661">
        <v>89301322</v>
      </c>
      <c r="D1475" s="740" t="s">
        <v>6847</v>
      </c>
      <c r="E1475" s="741" t="s">
        <v>4628</v>
      </c>
      <c r="F1475" s="661" t="s">
        <v>4612</v>
      </c>
      <c r="G1475" s="661" t="s">
        <v>4702</v>
      </c>
      <c r="H1475" s="661" t="s">
        <v>588</v>
      </c>
      <c r="I1475" s="661" t="s">
        <v>5542</v>
      </c>
      <c r="J1475" s="661" t="s">
        <v>4704</v>
      </c>
      <c r="K1475" s="661"/>
      <c r="L1475" s="662">
        <v>0</v>
      </c>
      <c r="M1475" s="662">
        <v>0</v>
      </c>
      <c r="N1475" s="661">
        <v>1</v>
      </c>
      <c r="O1475" s="742">
        <v>1</v>
      </c>
      <c r="P1475" s="662"/>
      <c r="Q1475" s="677"/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32</v>
      </c>
      <c r="B1476" s="661" t="s">
        <v>587</v>
      </c>
      <c r="C1476" s="661">
        <v>89301322</v>
      </c>
      <c r="D1476" s="740" t="s">
        <v>6847</v>
      </c>
      <c r="E1476" s="741" t="s">
        <v>4628</v>
      </c>
      <c r="F1476" s="661" t="s">
        <v>4612</v>
      </c>
      <c r="G1476" s="661" t="s">
        <v>4999</v>
      </c>
      <c r="H1476" s="661" t="s">
        <v>588</v>
      </c>
      <c r="I1476" s="661" t="s">
        <v>5726</v>
      </c>
      <c r="J1476" s="661" t="s">
        <v>2896</v>
      </c>
      <c r="K1476" s="661" t="s">
        <v>5727</v>
      </c>
      <c r="L1476" s="662">
        <v>58.1</v>
      </c>
      <c r="M1476" s="662">
        <v>58.1</v>
      </c>
      <c r="N1476" s="661">
        <v>1</v>
      </c>
      <c r="O1476" s="742">
        <v>0.5</v>
      </c>
      <c r="P1476" s="662">
        <v>58.1</v>
      </c>
      <c r="Q1476" s="677">
        <v>1</v>
      </c>
      <c r="R1476" s="661">
        <v>1</v>
      </c>
      <c r="S1476" s="677">
        <v>1</v>
      </c>
      <c r="T1476" s="742">
        <v>0.5</v>
      </c>
      <c r="U1476" s="700">
        <v>1</v>
      </c>
    </row>
    <row r="1477" spans="1:21" ht="14.4" customHeight="1" x14ac:dyDescent="0.3">
      <c r="A1477" s="660">
        <v>32</v>
      </c>
      <c r="B1477" s="661" t="s">
        <v>587</v>
      </c>
      <c r="C1477" s="661">
        <v>89301322</v>
      </c>
      <c r="D1477" s="740" t="s">
        <v>6847</v>
      </c>
      <c r="E1477" s="741" t="s">
        <v>4628</v>
      </c>
      <c r="F1477" s="661" t="s">
        <v>4612</v>
      </c>
      <c r="G1477" s="661" t="s">
        <v>5728</v>
      </c>
      <c r="H1477" s="661" t="s">
        <v>588</v>
      </c>
      <c r="I1477" s="661" t="s">
        <v>5729</v>
      </c>
      <c r="J1477" s="661" t="s">
        <v>3987</v>
      </c>
      <c r="K1477" s="661" t="s">
        <v>5730</v>
      </c>
      <c r="L1477" s="662">
        <v>0</v>
      </c>
      <c r="M1477" s="662">
        <v>0</v>
      </c>
      <c r="N1477" s="661">
        <v>2</v>
      </c>
      <c r="O1477" s="742">
        <v>1</v>
      </c>
      <c r="P1477" s="662">
        <v>0</v>
      </c>
      <c r="Q1477" s="677"/>
      <c r="R1477" s="661">
        <v>2</v>
      </c>
      <c r="S1477" s="677">
        <v>1</v>
      </c>
      <c r="T1477" s="742">
        <v>1</v>
      </c>
      <c r="U1477" s="700">
        <v>1</v>
      </c>
    </row>
    <row r="1478" spans="1:21" ht="14.4" customHeight="1" x14ac:dyDescent="0.3">
      <c r="A1478" s="660">
        <v>32</v>
      </c>
      <c r="B1478" s="661" t="s">
        <v>587</v>
      </c>
      <c r="C1478" s="661">
        <v>89301322</v>
      </c>
      <c r="D1478" s="740" t="s">
        <v>6847</v>
      </c>
      <c r="E1478" s="741" t="s">
        <v>4628</v>
      </c>
      <c r="F1478" s="661" t="s">
        <v>4612</v>
      </c>
      <c r="G1478" s="661" t="s">
        <v>5731</v>
      </c>
      <c r="H1478" s="661" t="s">
        <v>588</v>
      </c>
      <c r="I1478" s="661" t="s">
        <v>5732</v>
      </c>
      <c r="J1478" s="661" t="s">
        <v>5733</v>
      </c>
      <c r="K1478" s="661" t="s">
        <v>5734</v>
      </c>
      <c r="L1478" s="662">
        <v>77.08</v>
      </c>
      <c r="M1478" s="662">
        <v>77.08</v>
      </c>
      <c r="N1478" s="661">
        <v>1</v>
      </c>
      <c r="O1478" s="742">
        <v>0.5</v>
      </c>
      <c r="P1478" s="662">
        <v>77.08</v>
      </c>
      <c r="Q1478" s="677">
        <v>1</v>
      </c>
      <c r="R1478" s="661">
        <v>1</v>
      </c>
      <c r="S1478" s="677">
        <v>1</v>
      </c>
      <c r="T1478" s="742">
        <v>0.5</v>
      </c>
      <c r="U1478" s="700">
        <v>1</v>
      </c>
    </row>
    <row r="1479" spans="1:21" ht="14.4" customHeight="1" x14ac:dyDescent="0.3">
      <c r="A1479" s="660">
        <v>32</v>
      </c>
      <c r="B1479" s="661" t="s">
        <v>587</v>
      </c>
      <c r="C1479" s="661">
        <v>89301322</v>
      </c>
      <c r="D1479" s="740" t="s">
        <v>6847</v>
      </c>
      <c r="E1479" s="741" t="s">
        <v>4628</v>
      </c>
      <c r="F1479" s="661" t="s">
        <v>4612</v>
      </c>
      <c r="G1479" s="661" t="s">
        <v>4755</v>
      </c>
      <c r="H1479" s="661" t="s">
        <v>2441</v>
      </c>
      <c r="I1479" s="661" t="s">
        <v>3049</v>
      </c>
      <c r="J1479" s="661" t="s">
        <v>3050</v>
      </c>
      <c r="K1479" s="661" t="s">
        <v>4458</v>
      </c>
      <c r="L1479" s="662">
        <v>116.8</v>
      </c>
      <c r="M1479" s="662">
        <v>116.8</v>
      </c>
      <c r="N1479" s="661">
        <v>1</v>
      </c>
      <c r="O1479" s="742">
        <v>0.5</v>
      </c>
      <c r="P1479" s="662">
        <v>116.8</v>
      </c>
      <c r="Q1479" s="677">
        <v>1</v>
      </c>
      <c r="R1479" s="661">
        <v>1</v>
      </c>
      <c r="S1479" s="677">
        <v>1</v>
      </c>
      <c r="T1479" s="742">
        <v>0.5</v>
      </c>
      <c r="U1479" s="700">
        <v>1</v>
      </c>
    </row>
    <row r="1480" spans="1:21" ht="14.4" customHeight="1" x14ac:dyDescent="0.3">
      <c r="A1480" s="660">
        <v>32</v>
      </c>
      <c r="B1480" s="661" t="s">
        <v>587</v>
      </c>
      <c r="C1480" s="661">
        <v>89301322</v>
      </c>
      <c r="D1480" s="740" t="s">
        <v>6847</v>
      </c>
      <c r="E1480" s="741" t="s">
        <v>4628</v>
      </c>
      <c r="F1480" s="661" t="s">
        <v>4612</v>
      </c>
      <c r="G1480" s="661" t="s">
        <v>4755</v>
      </c>
      <c r="H1480" s="661" t="s">
        <v>2441</v>
      </c>
      <c r="I1480" s="661" t="s">
        <v>5647</v>
      </c>
      <c r="J1480" s="661" t="s">
        <v>3050</v>
      </c>
      <c r="K1480" s="661" t="s">
        <v>5648</v>
      </c>
      <c r="L1480" s="662">
        <v>0</v>
      </c>
      <c r="M1480" s="662">
        <v>0</v>
      </c>
      <c r="N1480" s="661">
        <v>1</v>
      </c>
      <c r="O1480" s="742">
        <v>1</v>
      </c>
      <c r="P1480" s="662"/>
      <c r="Q1480" s="677"/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32</v>
      </c>
      <c r="B1481" s="661" t="s">
        <v>587</v>
      </c>
      <c r="C1481" s="661">
        <v>89301322</v>
      </c>
      <c r="D1481" s="740" t="s">
        <v>6847</v>
      </c>
      <c r="E1481" s="741" t="s">
        <v>4628</v>
      </c>
      <c r="F1481" s="661" t="s">
        <v>4612</v>
      </c>
      <c r="G1481" s="661" t="s">
        <v>4758</v>
      </c>
      <c r="H1481" s="661" t="s">
        <v>588</v>
      </c>
      <c r="I1481" s="661" t="s">
        <v>5118</v>
      </c>
      <c r="J1481" s="661" t="s">
        <v>4882</v>
      </c>
      <c r="K1481" s="661" t="s">
        <v>4883</v>
      </c>
      <c r="L1481" s="662">
        <v>0</v>
      </c>
      <c r="M1481" s="662">
        <v>0</v>
      </c>
      <c r="N1481" s="661">
        <v>1</v>
      </c>
      <c r="O1481" s="742">
        <v>1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32</v>
      </c>
      <c r="B1482" s="661" t="s">
        <v>587</v>
      </c>
      <c r="C1482" s="661">
        <v>89301322</v>
      </c>
      <c r="D1482" s="740" t="s">
        <v>6847</v>
      </c>
      <c r="E1482" s="741" t="s">
        <v>4628</v>
      </c>
      <c r="F1482" s="661" t="s">
        <v>4612</v>
      </c>
      <c r="G1482" s="661" t="s">
        <v>4761</v>
      </c>
      <c r="H1482" s="661" t="s">
        <v>588</v>
      </c>
      <c r="I1482" s="661" t="s">
        <v>4019</v>
      </c>
      <c r="J1482" s="661" t="s">
        <v>4020</v>
      </c>
      <c r="K1482" s="661" t="s">
        <v>4762</v>
      </c>
      <c r="L1482" s="662">
        <v>145.38999999999999</v>
      </c>
      <c r="M1482" s="662">
        <v>1744.6799999999998</v>
      </c>
      <c r="N1482" s="661">
        <v>12</v>
      </c>
      <c r="O1482" s="742">
        <v>2</v>
      </c>
      <c r="P1482" s="662">
        <v>436.16999999999996</v>
      </c>
      <c r="Q1482" s="677">
        <v>0.25</v>
      </c>
      <c r="R1482" s="661">
        <v>3</v>
      </c>
      <c r="S1482" s="677">
        <v>0.25</v>
      </c>
      <c r="T1482" s="742">
        <v>0.5</v>
      </c>
      <c r="U1482" s="700">
        <v>0.25</v>
      </c>
    </row>
    <row r="1483" spans="1:21" ht="14.4" customHeight="1" x14ac:dyDescent="0.3">
      <c r="A1483" s="660">
        <v>32</v>
      </c>
      <c r="B1483" s="661" t="s">
        <v>587</v>
      </c>
      <c r="C1483" s="661">
        <v>89301322</v>
      </c>
      <c r="D1483" s="740" t="s">
        <v>6847</v>
      </c>
      <c r="E1483" s="741" t="s">
        <v>4628</v>
      </c>
      <c r="F1483" s="661" t="s">
        <v>4612</v>
      </c>
      <c r="G1483" s="661" t="s">
        <v>5001</v>
      </c>
      <c r="H1483" s="661" t="s">
        <v>588</v>
      </c>
      <c r="I1483" s="661" t="s">
        <v>3201</v>
      </c>
      <c r="J1483" s="661" t="s">
        <v>5735</v>
      </c>
      <c r="K1483" s="661" t="s">
        <v>5736</v>
      </c>
      <c r="L1483" s="662">
        <v>25.4</v>
      </c>
      <c r="M1483" s="662">
        <v>25.4</v>
      </c>
      <c r="N1483" s="661">
        <v>1</v>
      </c>
      <c r="O1483" s="742">
        <v>0.5</v>
      </c>
      <c r="P1483" s="662">
        <v>25.4</v>
      </c>
      <c r="Q1483" s="677">
        <v>1</v>
      </c>
      <c r="R1483" s="661">
        <v>1</v>
      </c>
      <c r="S1483" s="677">
        <v>1</v>
      </c>
      <c r="T1483" s="742">
        <v>0.5</v>
      </c>
      <c r="U1483" s="700">
        <v>1</v>
      </c>
    </row>
    <row r="1484" spans="1:21" ht="14.4" customHeight="1" x14ac:dyDescent="0.3">
      <c r="A1484" s="660">
        <v>32</v>
      </c>
      <c r="B1484" s="661" t="s">
        <v>587</v>
      </c>
      <c r="C1484" s="661">
        <v>89301322</v>
      </c>
      <c r="D1484" s="740" t="s">
        <v>6847</v>
      </c>
      <c r="E1484" s="741" t="s">
        <v>4628</v>
      </c>
      <c r="F1484" s="661" t="s">
        <v>4612</v>
      </c>
      <c r="G1484" s="661" t="s">
        <v>5001</v>
      </c>
      <c r="H1484" s="661" t="s">
        <v>588</v>
      </c>
      <c r="I1484" s="661" t="s">
        <v>704</v>
      </c>
      <c r="J1484" s="661" t="s">
        <v>5002</v>
      </c>
      <c r="K1484" s="661" t="s">
        <v>5003</v>
      </c>
      <c r="L1484" s="662">
        <v>41.83</v>
      </c>
      <c r="M1484" s="662">
        <v>41.83</v>
      </c>
      <c r="N1484" s="661">
        <v>1</v>
      </c>
      <c r="O1484" s="742">
        <v>1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32</v>
      </c>
      <c r="B1485" s="661" t="s">
        <v>587</v>
      </c>
      <c r="C1485" s="661">
        <v>89301322</v>
      </c>
      <c r="D1485" s="740" t="s">
        <v>6847</v>
      </c>
      <c r="E1485" s="741" t="s">
        <v>4628</v>
      </c>
      <c r="F1485" s="661" t="s">
        <v>4612</v>
      </c>
      <c r="G1485" s="661" t="s">
        <v>4682</v>
      </c>
      <c r="H1485" s="661" t="s">
        <v>588</v>
      </c>
      <c r="I1485" s="661" t="s">
        <v>1279</v>
      </c>
      <c r="J1485" s="661" t="s">
        <v>1280</v>
      </c>
      <c r="K1485" s="661" t="s">
        <v>1281</v>
      </c>
      <c r="L1485" s="662">
        <v>61.29</v>
      </c>
      <c r="M1485" s="662">
        <v>61.29</v>
      </c>
      <c r="N1485" s="661">
        <v>1</v>
      </c>
      <c r="O1485" s="742">
        <v>1</v>
      </c>
      <c r="P1485" s="662">
        <v>61.29</v>
      </c>
      <c r="Q1485" s="677">
        <v>1</v>
      </c>
      <c r="R1485" s="661">
        <v>1</v>
      </c>
      <c r="S1485" s="677">
        <v>1</v>
      </c>
      <c r="T1485" s="742">
        <v>1</v>
      </c>
      <c r="U1485" s="700">
        <v>1</v>
      </c>
    </row>
    <row r="1486" spans="1:21" ht="14.4" customHeight="1" x14ac:dyDescent="0.3">
      <c r="A1486" s="660">
        <v>32</v>
      </c>
      <c r="B1486" s="661" t="s">
        <v>587</v>
      </c>
      <c r="C1486" s="661">
        <v>89301322</v>
      </c>
      <c r="D1486" s="740" t="s">
        <v>6847</v>
      </c>
      <c r="E1486" s="741" t="s">
        <v>4628</v>
      </c>
      <c r="F1486" s="661" t="s">
        <v>4612</v>
      </c>
      <c r="G1486" s="661" t="s">
        <v>4682</v>
      </c>
      <c r="H1486" s="661" t="s">
        <v>588</v>
      </c>
      <c r="I1486" s="661" t="s">
        <v>5327</v>
      </c>
      <c r="J1486" s="661" t="s">
        <v>1374</v>
      </c>
      <c r="K1486" s="661" t="s">
        <v>5328</v>
      </c>
      <c r="L1486" s="662">
        <v>0</v>
      </c>
      <c r="M1486" s="662">
        <v>0</v>
      </c>
      <c r="N1486" s="661">
        <v>1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32</v>
      </c>
      <c r="B1487" s="661" t="s">
        <v>587</v>
      </c>
      <c r="C1487" s="661">
        <v>89301322</v>
      </c>
      <c r="D1487" s="740" t="s">
        <v>6847</v>
      </c>
      <c r="E1487" s="741" t="s">
        <v>4628</v>
      </c>
      <c r="F1487" s="661" t="s">
        <v>4612</v>
      </c>
      <c r="G1487" s="661" t="s">
        <v>4686</v>
      </c>
      <c r="H1487" s="661" t="s">
        <v>588</v>
      </c>
      <c r="I1487" s="661" t="s">
        <v>2223</v>
      </c>
      <c r="J1487" s="661" t="s">
        <v>4688</v>
      </c>
      <c r="K1487" s="661" t="s">
        <v>4689</v>
      </c>
      <c r="L1487" s="662">
        <v>6196.71</v>
      </c>
      <c r="M1487" s="662">
        <v>6196.71</v>
      </c>
      <c r="N1487" s="661">
        <v>1</v>
      </c>
      <c r="O1487" s="742">
        <v>1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32</v>
      </c>
      <c r="B1488" s="661" t="s">
        <v>587</v>
      </c>
      <c r="C1488" s="661">
        <v>89301322</v>
      </c>
      <c r="D1488" s="740" t="s">
        <v>6847</v>
      </c>
      <c r="E1488" s="741" t="s">
        <v>4628</v>
      </c>
      <c r="F1488" s="661" t="s">
        <v>4612</v>
      </c>
      <c r="G1488" s="661" t="s">
        <v>4764</v>
      </c>
      <c r="H1488" s="661" t="s">
        <v>588</v>
      </c>
      <c r="I1488" s="661" t="s">
        <v>1043</v>
      </c>
      <c r="J1488" s="661" t="s">
        <v>4765</v>
      </c>
      <c r="K1488" s="661" t="s">
        <v>4766</v>
      </c>
      <c r="L1488" s="662">
        <v>91.14</v>
      </c>
      <c r="M1488" s="662">
        <v>546.84</v>
      </c>
      <c r="N1488" s="661">
        <v>6</v>
      </c>
      <c r="O1488" s="742">
        <v>2.5</v>
      </c>
      <c r="P1488" s="662">
        <v>546.84</v>
      </c>
      <c r="Q1488" s="677">
        <v>1</v>
      </c>
      <c r="R1488" s="661">
        <v>6</v>
      </c>
      <c r="S1488" s="677">
        <v>1</v>
      </c>
      <c r="T1488" s="742">
        <v>2.5</v>
      </c>
      <c r="U1488" s="700">
        <v>1</v>
      </c>
    </row>
    <row r="1489" spans="1:21" ht="14.4" customHeight="1" x14ac:dyDescent="0.3">
      <c r="A1489" s="660">
        <v>32</v>
      </c>
      <c r="B1489" s="661" t="s">
        <v>587</v>
      </c>
      <c r="C1489" s="661">
        <v>89301322</v>
      </c>
      <c r="D1489" s="740" t="s">
        <v>6847</v>
      </c>
      <c r="E1489" s="741" t="s">
        <v>4628</v>
      </c>
      <c r="F1489" s="661" t="s">
        <v>4612</v>
      </c>
      <c r="G1489" s="661" t="s">
        <v>4885</v>
      </c>
      <c r="H1489" s="661" t="s">
        <v>588</v>
      </c>
      <c r="I1489" s="661" t="s">
        <v>815</v>
      </c>
      <c r="J1489" s="661" t="s">
        <v>816</v>
      </c>
      <c r="K1489" s="661" t="s">
        <v>4180</v>
      </c>
      <c r="L1489" s="662">
        <v>709.97</v>
      </c>
      <c r="M1489" s="662">
        <v>709.97</v>
      </c>
      <c r="N1489" s="661">
        <v>1</v>
      </c>
      <c r="O1489" s="742">
        <v>1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32</v>
      </c>
      <c r="B1490" s="661" t="s">
        <v>587</v>
      </c>
      <c r="C1490" s="661">
        <v>89301322</v>
      </c>
      <c r="D1490" s="740" t="s">
        <v>6847</v>
      </c>
      <c r="E1490" s="741" t="s">
        <v>4628</v>
      </c>
      <c r="F1490" s="661" t="s">
        <v>4612</v>
      </c>
      <c r="G1490" s="661" t="s">
        <v>4888</v>
      </c>
      <c r="H1490" s="661" t="s">
        <v>2441</v>
      </c>
      <c r="I1490" s="661" t="s">
        <v>5737</v>
      </c>
      <c r="J1490" s="661" t="s">
        <v>2598</v>
      </c>
      <c r="K1490" s="661" t="s">
        <v>1242</v>
      </c>
      <c r="L1490" s="662">
        <v>356.47</v>
      </c>
      <c r="M1490" s="662">
        <v>712.94</v>
      </c>
      <c r="N1490" s="661">
        <v>2</v>
      </c>
      <c r="O1490" s="742">
        <v>0.5</v>
      </c>
      <c r="P1490" s="662">
        <v>712.94</v>
      </c>
      <c r="Q1490" s="677">
        <v>1</v>
      </c>
      <c r="R1490" s="661">
        <v>2</v>
      </c>
      <c r="S1490" s="677">
        <v>1</v>
      </c>
      <c r="T1490" s="742">
        <v>0.5</v>
      </c>
      <c r="U1490" s="700">
        <v>1</v>
      </c>
    </row>
    <row r="1491" spans="1:21" ht="14.4" customHeight="1" x14ac:dyDescent="0.3">
      <c r="A1491" s="660">
        <v>32</v>
      </c>
      <c r="B1491" s="661" t="s">
        <v>587</v>
      </c>
      <c r="C1491" s="661">
        <v>89301322</v>
      </c>
      <c r="D1491" s="740" t="s">
        <v>6847</v>
      </c>
      <c r="E1491" s="741" t="s">
        <v>4628</v>
      </c>
      <c r="F1491" s="661" t="s">
        <v>4612</v>
      </c>
      <c r="G1491" s="661" t="s">
        <v>4888</v>
      </c>
      <c r="H1491" s="661" t="s">
        <v>2441</v>
      </c>
      <c r="I1491" s="661" t="s">
        <v>5738</v>
      </c>
      <c r="J1491" s="661" t="s">
        <v>2598</v>
      </c>
      <c r="K1491" s="661" t="s">
        <v>1242</v>
      </c>
      <c r="L1491" s="662">
        <v>0</v>
      </c>
      <c r="M1491" s="662">
        <v>0</v>
      </c>
      <c r="N1491" s="661">
        <v>1</v>
      </c>
      <c r="O1491" s="742">
        <v>1</v>
      </c>
      <c r="P1491" s="662">
        <v>0</v>
      </c>
      <c r="Q1491" s="677"/>
      <c r="R1491" s="661">
        <v>1</v>
      </c>
      <c r="S1491" s="677">
        <v>1</v>
      </c>
      <c r="T1491" s="742">
        <v>1</v>
      </c>
      <c r="U1491" s="700">
        <v>1</v>
      </c>
    </row>
    <row r="1492" spans="1:21" ht="14.4" customHeight="1" x14ac:dyDescent="0.3">
      <c r="A1492" s="660">
        <v>32</v>
      </c>
      <c r="B1492" s="661" t="s">
        <v>587</v>
      </c>
      <c r="C1492" s="661">
        <v>89301322</v>
      </c>
      <c r="D1492" s="740" t="s">
        <v>6847</v>
      </c>
      <c r="E1492" s="741" t="s">
        <v>4628</v>
      </c>
      <c r="F1492" s="661" t="s">
        <v>4612</v>
      </c>
      <c r="G1492" s="661" t="s">
        <v>5739</v>
      </c>
      <c r="H1492" s="661" t="s">
        <v>588</v>
      </c>
      <c r="I1492" s="661" t="s">
        <v>5740</v>
      </c>
      <c r="J1492" s="661" t="s">
        <v>5741</v>
      </c>
      <c r="K1492" s="661" t="s">
        <v>5742</v>
      </c>
      <c r="L1492" s="662">
        <v>0</v>
      </c>
      <c r="M1492" s="662">
        <v>0</v>
      </c>
      <c r="N1492" s="661">
        <v>1</v>
      </c>
      <c r="O1492" s="742">
        <v>0.5</v>
      </c>
      <c r="P1492" s="662">
        <v>0</v>
      </c>
      <c r="Q1492" s="677"/>
      <c r="R1492" s="661">
        <v>1</v>
      </c>
      <c r="S1492" s="677">
        <v>1</v>
      </c>
      <c r="T1492" s="742">
        <v>0.5</v>
      </c>
      <c r="U1492" s="700">
        <v>1</v>
      </c>
    </row>
    <row r="1493" spans="1:21" ht="14.4" customHeight="1" x14ac:dyDescent="0.3">
      <c r="A1493" s="660">
        <v>32</v>
      </c>
      <c r="B1493" s="661" t="s">
        <v>587</v>
      </c>
      <c r="C1493" s="661">
        <v>89301322</v>
      </c>
      <c r="D1493" s="740" t="s">
        <v>6847</v>
      </c>
      <c r="E1493" s="741" t="s">
        <v>4628</v>
      </c>
      <c r="F1493" s="661" t="s">
        <v>4612</v>
      </c>
      <c r="G1493" s="661" t="s">
        <v>4690</v>
      </c>
      <c r="H1493" s="661" t="s">
        <v>588</v>
      </c>
      <c r="I1493" s="661" t="s">
        <v>851</v>
      </c>
      <c r="J1493" s="661" t="s">
        <v>4691</v>
      </c>
      <c r="K1493" s="661" t="s">
        <v>4692</v>
      </c>
      <c r="L1493" s="662">
        <v>0</v>
      </c>
      <c r="M1493" s="662">
        <v>0</v>
      </c>
      <c r="N1493" s="661">
        <v>1</v>
      </c>
      <c r="O1493" s="742">
        <v>1</v>
      </c>
      <c r="P1493" s="662"/>
      <c r="Q1493" s="677"/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32</v>
      </c>
      <c r="B1494" s="661" t="s">
        <v>587</v>
      </c>
      <c r="C1494" s="661">
        <v>89301322</v>
      </c>
      <c r="D1494" s="740" t="s">
        <v>6847</v>
      </c>
      <c r="E1494" s="741" t="s">
        <v>4628</v>
      </c>
      <c r="F1494" s="661" t="s">
        <v>4612</v>
      </c>
      <c r="G1494" s="661" t="s">
        <v>5452</v>
      </c>
      <c r="H1494" s="661" t="s">
        <v>588</v>
      </c>
      <c r="I1494" s="661" t="s">
        <v>1004</v>
      </c>
      <c r="J1494" s="661" t="s">
        <v>1005</v>
      </c>
      <c r="K1494" s="661" t="s">
        <v>5453</v>
      </c>
      <c r="L1494" s="662">
        <v>242.93</v>
      </c>
      <c r="M1494" s="662">
        <v>242.93</v>
      </c>
      <c r="N1494" s="661">
        <v>1</v>
      </c>
      <c r="O1494" s="742">
        <v>1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32</v>
      </c>
      <c r="B1495" s="661" t="s">
        <v>587</v>
      </c>
      <c r="C1495" s="661">
        <v>89301322</v>
      </c>
      <c r="D1495" s="740" t="s">
        <v>6847</v>
      </c>
      <c r="E1495" s="741" t="s">
        <v>4628</v>
      </c>
      <c r="F1495" s="661" t="s">
        <v>4612</v>
      </c>
      <c r="G1495" s="661" t="s">
        <v>4932</v>
      </c>
      <c r="H1495" s="661" t="s">
        <v>2441</v>
      </c>
      <c r="I1495" s="661" t="s">
        <v>2504</v>
      </c>
      <c r="J1495" s="661" t="s">
        <v>2505</v>
      </c>
      <c r="K1495" s="661" t="s">
        <v>630</v>
      </c>
      <c r="L1495" s="662">
        <v>38.130000000000003</v>
      </c>
      <c r="M1495" s="662">
        <v>38.130000000000003</v>
      </c>
      <c r="N1495" s="661">
        <v>1</v>
      </c>
      <c r="O1495" s="742">
        <v>1</v>
      </c>
      <c r="P1495" s="662">
        <v>38.130000000000003</v>
      </c>
      <c r="Q1495" s="677">
        <v>1</v>
      </c>
      <c r="R1495" s="661">
        <v>1</v>
      </c>
      <c r="S1495" s="677">
        <v>1</v>
      </c>
      <c r="T1495" s="742">
        <v>1</v>
      </c>
      <c r="U1495" s="700">
        <v>1</v>
      </c>
    </row>
    <row r="1496" spans="1:21" ht="14.4" customHeight="1" x14ac:dyDescent="0.3">
      <c r="A1496" s="660">
        <v>32</v>
      </c>
      <c r="B1496" s="661" t="s">
        <v>587</v>
      </c>
      <c r="C1496" s="661">
        <v>89301322</v>
      </c>
      <c r="D1496" s="740" t="s">
        <v>6847</v>
      </c>
      <c r="E1496" s="741" t="s">
        <v>4628</v>
      </c>
      <c r="F1496" s="661" t="s">
        <v>4612</v>
      </c>
      <c r="G1496" s="661" t="s">
        <v>4932</v>
      </c>
      <c r="H1496" s="661" t="s">
        <v>2441</v>
      </c>
      <c r="I1496" s="661" t="s">
        <v>2508</v>
      </c>
      <c r="J1496" s="661" t="s">
        <v>2509</v>
      </c>
      <c r="K1496" s="661" t="s">
        <v>4433</v>
      </c>
      <c r="L1496" s="662">
        <v>254.23</v>
      </c>
      <c r="M1496" s="662">
        <v>508.46</v>
      </c>
      <c r="N1496" s="661">
        <v>2</v>
      </c>
      <c r="O1496" s="742">
        <v>1</v>
      </c>
      <c r="P1496" s="662">
        <v>508.46</v>
      </c>
      <c r="Q1496" s="677">
        <v>1</v>
      </c>
      <c r="R1496" s="661">
        <v>2</v>
      </c>
      <c r="S1496" s="677">
        <v>1</v>
      </c>
      <c r="T1496" s="742">
        <v>1</v>
      </c>
      <c r="U1496" s="700">
        <v>1</v>
      </c>
    </row>
    <row r="1497" spans="1:21" ht="14.4" customHeight="1" x14ac:dyDescent="0.3">
      <c r="A1497" s="660">
        <v>32</v>
      </c>
      <c r="B1497" s="661" t="s">
        <v>587</v>
      </c>
      <c r="C1497" s="661">
        <v>89301322</v>
      </c>
      <c r="D1497" s="740" t="s">
        <v>6847</v>
      </c>
      <c r="E1497" s="741" t="s">
        <v>4628</v>
      </c>
      <c r="F1497" s="661" t="s">
        <v>4612</v>
      </c>
      <c r="G1497" s="661" t="s">
        <v>4823</v>
      </c>
      <c r="H1497" s="661" t="s">
        <v>588</v>
      </c>
      <c r="I1497" s="661" t="s">
        <v>5743</v>
      </c>
      <c r="J1497" s="661" t="s">
        <v>1834</v>
      </c>
      <c r="K1497" s="661" t="s">
        <v>5178</v>
      </c>
      <c r="L1497" s="662">
        <v>200.07</v>
      </c>
      <c r="M1497" s="662">
        <v>200.07</v>
      </c>
      <c r="N1497" s="661">
        <v>1</v>
      </c>
      <c r="O1497" s="742">
        <v>0.5</v>
      </c>
      <c r="P1497" s="662">
        <v>200.07</v>
      </c>
      <c r="Q1497" s="677">
        <v>1</v>
      </c>
      <c r="R1497" s="661">
        <v>1</v>
      </c>
      <c r="S1497" s="677">
        <v>1</v>
      </c>
      <c r="T1497" s="742">
        <v>0.5</v>
      </c>
      <c r="U1497" s="700">
        <v>1</v>
      </c>
    </row>
    <row r="1498" spans="1:21" ht="14.4" customHeight="1" x14ac:dyDescent="0.3">
      <c r="A1498" s="660">
        <v>32</v>
      </c>
      <c r="B1498" s="661" t="s">
        <v>587</v>
      </c>
      <c r="C1498" s="661">
        <v>89301322</v>
      </c>
      <c r="D1498" s="740" t="s">
        <v>6847</v>
      </c>
      <c r="E1498" s="741" t="s">
        <v>4628</v>
      </c>
      <c r="F1498" s="661" t="s">
        <v>4612</v>
      </c>
      <c r="G1498" s="661" t="s">
        <v>4823</v>
      </c>
      <c r="H1498" s="661" t="s">
        <v>588</v>
      </c>
      <c r="I1498" s="661" t="s">
        <v>5744</v>
      </c>
      <c r="J1498" s="661" t="s">
        <v>889</v>
      </c>
      <c r="K1498" s="661" t="s">
        <v>5745</v>
      </c>
      <c r="L1498" s="662">
        <v>0</v>
      </c>
      <c r="M1498" s="662">
        <v>0</v>
      </c>
      <c r="N1498" s="661">
        <v>1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32</v>
      </c>
      <c r="B1499" s="661" t="s">
        <v>587</v>
      </c>
      <c r="C1499" s="661">
        <v>89301322</v>
      </c>
      <c r="D1499" s="740" t="s">
        <v>6847</v>
      </c>
      <c r="E1499" s="741" t="s">
        <v>4628</v>
      </c>
      <c r="F1499" s="661" t="s">
        <v>4612</v>
      </c>
      <c r="G1499" s="661" t="s">
        <v>5746</v>
      </c>
      <c r="H1499" s="661" t="s">
        <v>588</v>
      </c>
      <c r="I1499" s="661" t="s">
        <v>2944</v>
      </c>
      <c r="J1499" s="661" t="s">
        <v>2945</v>
      </c>
      <c r="K1499" s="661" t="s">
        <v>2946</v>
      </c>
      <c r="L1499" s="662">
        <v>120.37</v>
      </c>
      <c r="M1499" s="662">
        <v>601.85</v>
      </c>
      <c r="N1499" s="661">
        <v>5</v>
      </c>
      <c r="O1499" s="742">
        <v>0.5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32</v>
      </c>
      <c r="B1500" s="661" t="s">
        <v>587</v>
      </c>
      <c r="C1500" s="661">
        <v>89301322</v>
      </c>
      <c r="D1500" s="740" t="s">
        <v>6847</v>
      </c>
      <c r="E1500" s="741" t="s">
        <v>4628</v>
      </c>
      <c r="F1500" s="661" t="s">
        <v>4612</v>
      </c>
      <c r="G1500" s="661" t="s">
        <v>4693</v>
      </c>
      <c r="H1500" s="661" t="s">
        <v>2441</v>
      </c>
      <c r="I1500" s="661" t="s">
        <v>4156</v>
      </c>
      <c r="J1500" s="661" t="s">
        <v>2562</v>
      </c>
      <c r="K1500" s="661" t="s">
        <v>2480</v>
      </c>
      <c r="L1500" s="662">
        <v>1749.69</v>
      </c>
      <c r="M1500" s="662">
        <v>1749.69</v>
      </c>
      <c r="N1500" s="661">
        <v>1</v>
      </c>
      <c r="O1500" s="742">
        <v>1</v>
      </c>
      <c r="P1500" s="662">
        <v>1749.69</v>
      </c>
      <c r="Q1500" s="677">
        <v>1</v>
      </c>
      <c r="R1500" s="661">
        <v>1</v>
      </c>
      <c r="S1500" s="677">
        <v>1</v>
      </c>
      <c r="T1500" s="742">
        <v>1</v>
      </c>
      <c r="U1500" s="700">
        <v>1</v>
      </c>
    </row>
    <row r="1501" spans="1:21" ht="14.4" customHeight="1" x14ac:dyDescent="0.3">
      <c r="A1501" s="660">
        <v>32</v>
      </c>
      <c r="B1501" s="661" t="s">
        <v>587</v>
      </c>
      <c r="C1501" s="661">
        <v>89301322</v>
      </c>
      <c r="D1501" s="740" t="s">
        <v>6847</v>
      </c>
      <c r="E1501" s="741" t="s">
        <v>4628</v>
      </c>
      <c r="F1501" s="661" t="s">
        <v>4612</v>
      </c>
      <c r="G1501" s="661" t="s">
        <v>4697</v>
      </c>
      <c r="H1501" s="661" t="s">
        <v>588</v>
      </c>
      <c r="I1501" s="661" t="s">
        <v>4706</v>
      </c>
      <c r="J1501" s="661" t="s">
        <v>4707</v>
      </c>
      <c r="K1501" s="661" t="s">
        <v>871</v>
      </c>
      <c r="L1501" s="662">
        <v>314.89999999999998</v>
      </c>
      <c r="M1501" s="662">
        <v>629.79999999999995</v>
      </c>
      <c r="N1501" s="661">
        <v>2</v>
      </c>
      <c r="O1501" s="742">
        <v>1</v>
      </c>
      <c r="P1501" s="662">
        <v>314.89999999999998</v>
      </c>
      <c r="Q1501" s="677">
        <v>0.5</v>
      </c>
      <c r="R1501" s="661">
        <v>1</v>
      </c>
      <c r="S1501" s="677">
        <v>0.5</v>
      </c>
      <c r="T1501" s="742">
        <v>0.5</v>
      </c>
      <c r="U1501" s="700">
        <v>0.5</v>
      </c>
    </row>
    <row r="1502" spans="1:21" ht="14.4" customHeight="1" x14ac:dyDescent="0.3">
      <c r="A1502" s="660">
        <v>32</v>
      </c>
      <c r="B1502" s="661" t="s">
        <v>587</v>
      </c>
      <c r="C1502" s="661">
        <v>89301322</v>
      </c>
      <c r="D1502" s="740" t="s">
        <v>6847</v>
      </c>
      <c r="E1502" s="741" t="s">
        <v>4628</v>
      </c>
      <c r="F1502" s="661" t="s">
        <v>4612</v>
      </c>
      <c r="G1502" s="661" t="s">
        <v>4697</v>
      </c>
      <c r="H1502" s="661" t="s">
        <v>588</v>
      </c>
      <c r="I1502" s="661" t="s">
        <v>866</v>
      </c>
      <c r="J1502" s="661" t="s">
        <v>867</v>
      </c>
      <c r="K1502" s="661" t="s">
        <v>4777</v>
      </c>
      <c r="L1502" s="662">
        <v>97.97</v>
      </c>
      <c r="M1502" s="662">
        <v>97.97</v>
      </c>
      <c r="N1502" s="661">
        <v>1</v>
      </c>
      <c r="O1502" s="742">
        <v>0.5</v>
      </c>
      <c r="P1502" s="662">
        <v>97.97</v>
      </c>
      <c r="Q1502" s="677">
        <v>1</v>
      </c>
      <c r="R1502" s="661">
        <v>1</v>
      </c>
      <c r="S1502" s="677">
        <v>1</v>
      </c>
      <c r="T1502" s="742">
        <v>0.5</v>
      </c>
      <c r="U1502" s="700">
        <v>1</v>
      </c>
    </row>
    <row r="1503" spans="1:21" ht="14.4" customHeight="1" x14ac:dyDescent="0.3">
      <c r="A1503" s="660">
        <v>32</v>
      </c>
      <c r="B1503" s="661" t="s">
        <v>587</v>
      </c>
      <c r="C1503" s="661">
        <v>89301322</v>
      </c>
      <c r="D1503" s="740" t="s">
        <v>6847</v>
      </c>
      <c r="E1503" s="741" t="s">
        <v>4628</v>
      </c>
      <c r="F1503" s="661" t="s">
        <v>4612</v>
      </c>
      <c r="G1503" s="661" t="s">
        <v>4697</v>
      </c>
      <c r="H1503" s="661" t="s">
        <v>588</v>
      </c>
      <c r="I1503" s="661" t="s">
        <v>870</v>
      </c>
      <c r="J1503" s="661" t="s">
        <v>867</v>
      </c>
      <c r="K1503" s="661" t="s">
        <v>4698</v>
      </c>
      <c r="L1503" s="662">
        <v>314.89999999999998</v>
      </c>
      <c r="M1503" s="662">
        <v>1889.3999999999999</v>
      </c>
      <c r="N1503" s="661">
        <v>6</v>
      </c>
      <c r="O1503" s="742">
        <v>3</v>
      </c>
      <c r="P1503" s="662">
        <v>944.69999999999993</v>
      </c>
      <c r="Q1503" s="677">
        <v>0.5</v>
      </c>
      <c r="R1503" s="661">
        <v>3</v>
      </c>
      <c r="S1503" s="677">
        <v>0.5</v>
      </c>
      <c r="T1503" s="742">
        <v>1.5</v>
      </c>
      <c r="U1503" s="700">
        <v>0.5</v>
      </c>
    </row>
    <row r="1504" spans="1:21" ht="14.4" customHeight="1" x14ac:dyDescent="0.3">
      <c r="A1504" s="660">
        <v>32</v>
      </c>
      <c r="B1504" s="661" t="s">
        <v>587</v>
      </c>
      <c r="C1504" s="661">
        <v>89301322</v>
      </c>
      <c r="D1504" s="740" t="s">
        <v>6847</v>
      </c>
      <c r="E1504" s="741" t="s">
        <v>4628</v>
      </c>
      <c r="F1504" s="661" t="s">
        <v>4612</v>
      </c>
      <c r="G1504" s="661" t="s">
        <v>4778</v>
      </c>
      <c r="H1504" s="661" t="s">
        <v>2441</v>
      </c>
      <c r="I1504" s="661" t="s">
        <v>2701</v>
      </c>
      <c r="J1504" s="661" t="s">
        <v>2702</v>
      </c>
      <c r="K1504" s="661" t="s">
        <v>2703</v>
      </c>
      <c r="L1504" s="662">
        <v>497.4</v>
      </c>
      <c r="M1504" s="662">
        <v>497.4</v>
      </c>
      <c r="N1504" s="661">
        <v>1</v>
      </c>
      <c r="O1504" s="742">
        <v>1</v>
      </c>
      <c r="P1504" s="662">
        <v>497.4</v>
      </c>
      <c r="Q1504" s="677">
        <v>1</v>
      </c>
      <c r="R1504" s="661">
        <v>1</v>
      </c>
      <c r="S1504" s="677">
        <v>1</v>
      </c>
      <c r="T1504" s="742">
        <v>1</v>
      </c>
      <c r="U1504" s="700">
        <v>1</v>
      </c>
    </row>
    <row r="1505" spans="1:21" ht="14.4" customHeight="1" x14ac:dyDescent="0.3">
      <c r="A1505" s="660">
        <v>32</v>
      </c>
      <c r="B1505" s="661" t="s">
        <v>587</v>
      </c>
      <c r="C1505" s="661">
        <v>89301322</v>
      </c>
      <c r="D1505" s="740" t="s">
        <v>6847</v>
      </c>
      <c r="E1505" s="741" t="s">
        <v>4628</v>
      </c>
      <c r="F1505" s="661" t="s">
        <v>4612</v>
      </c>
      <c r="G1505" s="661" t="s">
        <v>4939</v>
      </c>
      <c r="H1505" s="661" t="s">
        <v>588</v>
      </c>
      <c r="I1505" s="661" t="s">
        <v>1241</v>
      </c>
      <c r="J1505" s="661" t="s">
        <v>1224</v>
      </c>
      <c r="K1505" s="661" t="s">
        <v>1242</v>
      </c>
      <c r="L1505" s="662">
        <v>202.25</v>
      </c>
      <c r="M1505" s="662">
        <v>202.25</v>
      </c>
      <c r="N1505" s="661">
        <v>1</v>
      </c>
      <c r="O1505" s="742">
        <v>1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32</v>
      </c>
      <c r="B1506" s="661" t="s">
        <v>587</v>
      </c>
      <c r="C1506" s="661">
        <v>89301322</v>
      </c>
      <c r="D1506" s="740" t="s">
        <v>6847</v>
      </c>
      <c r="E1506" s="741" t="s">
        <v>4628</v>
      </c>
      <c r="F1506" s="661" t="s">
        <v>4612</v>
      </c>
      <c r="G1506" s="661" t="s">
        <v>4708</v>
      </c>
      <c r="H1506" s="661" t="s">
        <v>588</v>
      </c>
      <c r="I1506" s="661" t="s">
        <v>684</v>
      </c>
      <c r="J1506" s="661" t="s">
        <v>5199</v>
      </c>
      <c r="K1506" s="661" t="s">
        <v>2387</v>
      </c>
      <c r="L1506" s="662">
        <v>22.88</v>
      </c>
      <c r="M1506" s="662">
        <v>22.88</v>
      </c>
      <c r="N1506" s="661">
        <v>1</v>
      </c>
      <c r="O1506" s="742">
        <v>0.5</v>
      </c>
      <c r="P1506" s="662">
        <v>22.88</v>
      </c>
      <c r="Q1506" s="677">
        <v>1</v>
      </c>
      <c r="R1506" s="661">
        <v>1</v>
      </c>
      <c r="S1506" s="677">
        <v>1</v>
      </c>
      <c r="T1506" s="742">
        <v>0.5</v>
      </c>
      <c r="U1506" s="700">
        <v>1</v>
      </c>
    </row>
    <row r="1507" spans="1:21" ht="14.4" customHeight="1" x14ac:dyDescent="0.3">
      <c r="A1507" s="660">
        <v>32</v>
      </c>
      <c r="B1507" s="661" t="s">
        <v>587</v>
      </c>
      <c r="C1507" s="661">
        <v>89301322</v>
      </c>
      <c r="D1507" s="740" t="s">
        <v>6847</v>
      </c>
      <c r="E1507" s="741" t="s">
        <v>4628</v>
      </c>
      <c r="F1507" s="661" t="s">
        <v>4612</v>
      </c>
      <c r="G1507" s="661" t="s">
        <v>4708</v>
      </c>
      <c r="H1507" s="661" t="s">
        <v>588</v>
      </c>
      <c r="I1507" s="661" t="s">
        <v>1519</v>
      </c>
      <c r="J1507" s="661" t="s">
        <v>4709</v>
      </c>
      <c r="K1507" s="661" t="s">
        <v>4710</v>
      </c>
      <c r="L1507" s="662">
        <v>91.52</v>
      </c>
      <c r="M1507" s="662">
        <v>732.16</v>
      </c>
      <c r="N1507" s="661">
        <v>8</v>
      </c>
      <c r="O1507" s="742">
        <v>5</v>
      </c>
      <c r="P1507" s="662">
        <v>183.04</v>
      </c>
      <c r="Q1507" s="677">
        <v>0.25</v>
      </c>
      <c r="R1507" s="661">
        <v>2</v>
      </c>
      <c r="S1507" s="677">
        <v>0.25</v>
      </c>
      <c r="T1507" s="742">
        <v>2</v>
      </c>
      <c r="U1507" s="700">
        <v>0.4</v>
      </c>
    </row>
    <row r="1508" spans="1:21" ht="14.4" customHeight="1" x14ac:dyDescent="0.3">
      <c r="A1508" s="660">
        <v>32</v>
      </c>
      <c r="B1508" s="661" t="s">
        <v>587</v>
      </c>
      <c r="C1508" s="661">
        <v>89301322</v>
      </c>
      <c r="D1508" s="740" t="s">
        <v>6847</v>
      </c>
      <c r="E1508" s="741" t="s">
        <v>4628</v>
      </c>
      <c r="F1508" s="661" t="s">
        <v>4612</v>
      </c>
      <c r="G1508" s="661" t="s">
        <v>5747</v>
      </c>
      <c r="H1508" s="661" t="s">
        <v>588</v>
      </c>
      <c r="I1508" s="661" t="s">
        <v>5748</v>
      </c>
      <c r="J1508" s="661" t="s">
        <v>5749</v>
      </c>
      <c r="K1508" s="661" t="s">
        <v>5750</v>
      </c>
      <c r="L1508" s="662">
        <v>166.65</v>
      </c>
      <c r="M1508" s="662">
        <v>166.65</v>
      </c>
      <c r="N1508" s="661">
        <v>1</v>
      </c>
      <c r="O1508" s="742">
        <v>1</v>
      </c>
      <c r="P1508" s="662">
        <v>166.65</v>
      </c>
      <c r="Q1508" s="677">
        <v>1</v>
      </c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32</v>
      </c>
      <c r="B1509" s="661" t="s">
        <v>587</v>
      </c>
      <c r="C1509" s="661">
        <v>89301322</v>
      </c>
      <c r="D1509" s="740" t="s">
        <v>6847</v>
      </c>
      <c r="E1509" s="741" t="s">
        <v>4628</v>
      </c>
      <c r="F1509" s="661" t="s">
        <v>4612</v>
      </c>
      <c r="G1509" s="661" t="s">
        <v>5208</v>
      </c>
      <c r="H1509" s="661" t="s">
        <v>588</v>
      </c>
      <c r="I1509" s="661" t="s">
        <v>3365</v>
      </c>
      <c r="J1509" s="661" t="s">
        <v>1028</v>
      </c>
      <c r="K1509" s="661" t="s">
        <v>2328</v>
      </c>
      <c r="L1509" s="662">
        <v>0</v>
      </c>
      <c r="M1509" s="662">
        <v>0</v>
      </c>
      <c r="N1509" s="661">
        <v>1</v>
      </c>
      <c r="O1509" s="742">
        <v>1</v>
      </c>
      <c r="P1509" s="662">
        <v>0</v>
      </c>
      <c r="Q1509" s="677"/>
      <c r="R1509" s="661">
        <v>1</v>
      </c>
      <c r="S1509" s="677">
        <v>1</v>
      </c>
      <c r="T1509" s="742">
        <v>1</v>
      </c>
      <c r="U1509" s="700">
        <v>1</v>
      </c>
    </row>
    <row r="1510" spans="1:21" ht="14.4" customHeight="1" x14ac:dyDescent="0.3">
      <c r="A1510" s="660">
        <v>32</v>
      </c>
      <c r="B1510" s="661" t="s">
        <v>587</v>
      </c>
      <c r="C1510" s="661">
        <v>89301322</v>
      </c>
      <c r="D1510" s="740" t="s">
        <v>6847</v>
      </c>
      <c r="E1510" s="741" t="s">
        <v>4628</v>
      </c>
      <c r="F1510" s="661" t="s">
        <v>4612</v>
      </c>
      <c r="G1510" s="661" t="s">
        <v>4901</v>
      </c>
      <c r="H1510" s="661" t="s">
        <v>588</v>
      </c>
      <c r="I1510" s="661" t="s">
        <v>5751</v>
      </c>
      <c r="J1510" s="661" t="s">
        <v>5372</v>
      </c>
      <c r="K1510" s="661" t="s">
        <v>1928</v>
      </c>
      <c r="L1510" s="662">
        <v>29.97</v>
      </c>
      <c r="M1510" s="662">
        <v>59.94</v>
      </c>
      <c r="N1510" s="661">
        <v>2</v>
      </c>
      <c r="O1510" s="742">
        <v>1</v>
      </c>
      <c r="P1510" s="662"/>
      <c r="Q1510" s="677">
        <v>0</v>
      </c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32</v>
      </c>
      <c r="B1511" s="661" t="s">
        <v>587</v>
      </c>
      <c r="C1511" s="661">
        <v>89301322</v>
      </c>
      <c r="D1511" s="740" t="s">
        <v>6847</v>
      </c>
      <c r="E1511" s="741" t="s">
        <v>4628</v>
      </c>
      <c r="F1511" s="661" t="s">
        <v>4612</v>
      </c>
      <c r="G1511" s="661" t="s">
        <v>5568</v>
      </c>
      <c r="H1511" s="661" t="s">
        <v>588</v>
      </c>
      <c r="I1511" s="661" t="s">
        <v>5752</v>
      </c>
      <c r="J1511" s="661" t="s">
        <v>5753</v>
      </c>
      <c r="K1511" s="661" t="s">
        <v>5754</v>
      </c>
      <c r="L1511" s="662">
        <v>73.34</v>
      </c>
      <c r="M1511" s="662">
        <v>73.34</v>
      </c>
      <c r="N1511" s="661">
        <v>1</v>
      </c>
      <c r="O1511" s="742">
        <v>0.5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32</v>
      </c>
      <c r="B1512" s="661" t="s">
        <v>587</v>
      </c>
      <c r="C1512" s="661">
        <v>89301322</v>
      </c>
      <c r="D1512" s="740" t="s">
        <v>6847</v>
      </c>
      <c r="E1512" s="741" t="s">
        <v>4628</v>
      </c>
      <c r="F1512" s="661" t="s">
        <v>4612</v>
      </c>
      <c r="G1512" s="661" t="s">
        <v>4699</v>
      </c>
      <c r="H1512" s="661" t="s">
        <v>588</v>
      </c>
      <c r="I1512" s="661" t="s">
        <v>963</v>
      </c>
      <c r="J1512" s="661" t="s">
        <v>4700</v>
      </c>
      <c r="K1512" s="661" t="s">
        <v>4701</v>
      </c>
      <c r="L1512" s="662">
        <v>0</v>
      </c>
      <c r="M1512" s="662">
        <v>0</v>
      </c>
      <c r="N1512" s="661">
        <v>1</v>
      </c>
      <c r="O1512" s="742">
        <v>1</v>
      </c>
      <c r="P1512" s="662"/>
      <c r="Q1512" s="677"/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32</v>
      </c>
      <c r="B1513" s="661" t="s">
        <v>587</v>
      </c>
      <c r="C1513" s="661">
        <v>89301322</v>
      </c>
      <c r="D1513" s="740" t="s">
        <v>6847</v>
      </c>
      <c r="E1513" s="741" t="s">
        <v>4628</v>
      </c>
      <c r="F1513" s="661" t="s">
        <v>4612</v>
      </c>
      <c r="G1513" s="661" t="s">
        <v>4903</v>
      </c>
      <c r="H1513" s="661" t="s">
        <v>588</v>
      </c>
      <c r="I1513" s="661" t="s">
        <v>916</v>
      </c>
      <c r="J1513" s="661" t="s">
        <v>5080</v>
      </c>
      <c r="K1513" s="661" t="s">
        <v>2612</v>
      </c>
      <c r="L1513" s="662">
        <v>131.96</v>
      </c>
      <c r="M1513" s="662">
        <v>131.96</v>
      </c>
      <c r="N1513" s="661">
        <v>1</v>
      </c>
      <c r="O1513" s="742">
        <v>0.5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32</v>
      </c>
      <c r="B1514" s="661" t="s">
        <v>587</v>
      </c>
      <c r="C1514" s="661">
        <v>89301322</v>
      </c>
      <c r="D1514" s="740" t="s">
        <v>6847</v>
      </c>
      <c r="E1514" s="741" t="s">
        <v>4628</v>
      </c>
      <c r="F1514" s="661" t="s">
        <v>4612</v>
      </c>
      <c r="G1514" s="661" t="s">
        <v>4786</v>
      </c>
      <c r="H1514" s="661" t="s">
        <v>588</v>
      </c>
      <c r="I1514" s="661" t="s">
        <v>4985</v>
      </c>
      <c r="J1514" s="661" t="s">
        <v>2991</v>
      </c>
      <c r="K1514" s="661" t="s">
        <v>4986</v>
      </c>
      <c r="L1514" s="662">
        <v>23.46</v>
      </c>
      <c r="M1514" s="662">
        <v>23.46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32</v>
      </c>
      <c r="B1515" s="661" t="s">
        <v>587</v>
      </c>
      <c r="C1515" s="661">
        <v>89301322</v>
      </c>
      <c r="D1515" s="740" t="s">
        <v>6847</v>
      </c>
      <c r="E1515" s="741" t="s">
        <v>4628</v>
      </c>
      <c r="F1515" s="661" t="s">
        <v>4612</v>
      </c>
      <c r="G1515" s="661" t="s">
        <v>4786</v>
      </c>
      <c r="H1515" s="661" t="s">
        <v>588</v>
      </c>
      <c r="I1515" s="661" t="s">
        <v>2979</v>
      </c>
      <c r="J1515" s="661" t="s">
        <v>2980</v>
      </c>
      <c r="K1515" s="661" t="s">
        <v>4787</v>
      </c>
      <c r="L1515" s="662">
        <v>53.54</v>
      </c>
      <c r="M1515" s="662">
        <v>535.4</v>
      </c>
      <c r="N1515" s="661">
        <v>10</v>
      </c>
      <c r="O1515" s="742">
        <v>4</v>
      </c>
      <c r="P1515" s="662">
        <v>321.24</v>
      </c>
      <c r="Q1515" s="677">
        <v>0.60000000000000009</v>
      </c>
      <c r="R1515" s="661">
        <v>6</v>
      </c>
      <c r="S1515" s="677">
        <v>0.6</v>
      </c>
      <c r="T1515" s="742">
        <v>2.5</v>
      </c>
      <c r="U1515" s="700">
        <v>0.625</v>
      </c>
    </row>
    <row r="1516" spans="1:21" ht="14.4" customHeight="1" x14ac:dyDescent="0.3">
      <c r="A1516" s="660">
        <v>32</v>
      </c>
      <c r="B1516" s="661" t="s">
        <v>587</v>
      </c>
      <c r="C1516" s="661">
        <v>89301322</v>
      </c>
      <c r="D1516" s="740" t="s">
        <v>6847</v>
      </c>
      <c r="E1516" s="741" t="s">
        <v>4628</v>
      </c>
      <c r="F1516" s="661" t="s">
        <v>4612</v>
      </c>
      <c r="G1516" s="661" t="s">
        <v>4790</v>
      </c>
      <c r="H1516" s="661" t="s">
        <v>588</v>
      </c>
      <c r="I1516" s="661" t="s">
        <v>788</v>
      </c>
      <c r="J1516" s="661" t="s">
        <v>789</v>
      </c>
      <c r="K1516" s="661" t="s">
        <v>4791</v>
      </c>
      <c r="L1516" s="662">
        <v>57.85</v>
      </c>
      <c r="M1516" s="662">
        <v>57.85</v>
      </c>
      <c r="N1516" s="661">
        <v>1</v>
      </c>
      <c r="O1516" s="742">
        <v>0.5</v>
      </c>
      <c r="P1516" s="662">
        <v>57.85</v>
      </c>
      <c r="Q1516" s="677">
        <v>1</v>
      </c>
      <c r="R1516" s="661">
        <v>1</v>
      </c>
      <c r="S1516" s="677">
        <v>1</v>
      </c>
      <c r="T1516" s="742">
        <v>0.5</v>
      </c>
      <c r="U1516" s="700">
        <v>1</v>
      </c>
    </row>
    <row r="1517" spans="1:21" ht="14.4" customHeight="1" x14ac:dyDescent="0.3">
      <c r="A1517" s="660">
        <v>32</v>
      </c>
      <c r="B1517" s="661" t="s">
        <v>587</v>
      </c>
      <c r="C1517" s="661">
        <v>89301322</v>
      </c>
      <c r="D1517" s="740" t="s">
        <v>6847</v>
      </c>
      <c r="E1517" s="741" t="s">
        <v>4628</v>
      </c>
      <c r="F1517" s="661" t="s">
        <v>4612</v>
      </c>
      <c r="G1517" s="661" t="s">
        <v>4913</v>
      </c>
      <c r="H1517" s="661" t="s">
        <v>2441</v>
      </c>
      <c r="I1517" s="661" t="s">
        <v>2768</v>
      </c>
      <c r="J1517" s="661" t="s">
        <v>2769</v>
      </c>
      <c r="K1517" s="661" t="s">
        <v>4484</v>
      </c>
      <c r="L1517" s="662">
        <v>1492.11</v>
      </c>
      <c r="M1517" s="662">
        <v>1492.11</v>
      </c>
      <c r="N1517" s="661">
        <v>1</v>
      </c>
      <c r="O1517" s="742">
        <v>0.5</v>
      </c>
      <c r="P1517" s="662">
        <v>1492.11</v>
      </c>
      <c r="Q1517" s="677">
        <v>1</v>
      </c>
      <c r="R1517" s="661">
        <v>1</v>
      </c>
      <c r="S1517" s="677">
        <v>1</v>
      </c>
      <c r="T1517" s="742">
        <v>0.5</v>
      </c>
      <c r="U1517" s="700">
        <v>1</v>
      </c>
    </row>
    <row r="1518" spans="1:21" ht="14.4" customHeight="1" x14ac:dyDescent="0.3">
      <c r="A1518" s="660">
        <v>32</v>
      </c>
      <c r="B1518" s="661" t="s">
        <v>587</v>
      </c>
      <c r="C1518" s="661">
        <v>89301322</v>
      </c>
      <c r="D1518" s="740" t="s">
        <v>6847</v>
      </c>
      <c r="E1518" s="741" t="s">
        <v>4628</v>
      </c>
      <c r="F1518" s="661" t="s">
        <v>4612</v>
      </c>
      <c r="G1518" s="661" t="s">
        <v>4797</v>
      </c>
      <c r="H1518" s="661" t="s">
        <v>2441</v>
      </c>
      <c r="I1518" s="661" t="s">
        <v>2661</v>
      </c>
      <c r="J1518" s="661" t="s">
        <v>4398</v>
      </c>
      <c r="K1518" s="661" t="s">
        <v>4399</v>
      </c>
      <c r="L1518" s="662">
        <v>126.09</v>
      </c>
      <c r="M1518" s="662">
        <v>126.09</v>
      </c>
      <c r="N1518" s="661">
        <v>1</v>
      </c>
      <c r="O1518" s="742">
        <v>1</v>
      </c>
      <c r="P1518" s="662">
        <v>126.09</v>
      </c>
      <c r="Q1518" s="677">
        <v>1</v>
      </c>
      <c r="R1518" s="661">
        <v>1</v>
      </c>
      <c r="S1518" s="677">
        <v>1</v>
      </c>
      <c r="T1518" s="742">
        <v>1</v>
      </c>
      <c r="U1518" s="700">
        <v>1</v>
      </c>
    </row>
    <row r="1519" spans="1:21" ht="14.4" customHeight="1" x14ac:dyDescent="0.3">
      <c r="A1519" s="660">
        <v>32</v>
      </c>
      <c r="B1519" s="661" t="s">
        <v>587</v>
      </c>
      <c r="C1519" s="661">
        <v>89301322</v>
      </c>
      <c r="D1519" s="740" t="s">
        <v>6847</v>
      </c>
      <c r="E1519" s="741" t="s">
        <v>4628</v>
      </c>
      <c r="F1519" s="661" t="s">
        <v>4612</v>
      </c>
      <c r="G1519" s="661" t="s">
        <v>4914</v>
      </c>
      <c r="H1519" s="661" t="s">
        <v>588</v>
      </c>
      <c r="I1519" s="661" t="s">
        <v>5117</v>
      </c>
      <c r="J1519" s="661" t="s">
        <v>5018</v>
      </c>
      <c r="K1519" s="661" t="s">
        <v>1142</v>
      </c>
      <c r="L1519" s="662">
        <v>0</v>
      </c>
      <c r="M1519" s="662">
        <v>0</v>
      </c>
      <c r="N1519" s="661">
        <v>1</v>
      </c>
      <c r="O1519" s="742">
        <v>0.5</v>
      </c>
      <c r="P1519" s="662">
        <v>0</v>
      </c>
      <c r="Q1519" s="677"/>
      <c r="R1519" s="661">
        <v>1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32</v>
      </c>
      <c r="B1520" s="661" t="s">
        <v>587</v>
      </c>
      <c r="C1520" s="661">
        <v>89301322</v>
      </c>
      <c r="D1520" s="740" t="s">
        <v>6847</v>
      </c>
      <c r="E1520" s="741" t="s">
        <v>4628</v>
      </c>
      <c r="F1520" s="661" t="s">
        <v>4612</v>
      </c>
      <c r="G1520" s="661" t="s">
        <v>4914</v>
      </c>
      <c r="H1520" s="661" t="s">
        <v>588</v>
      </c>
      <c r="I1520" s="661" t="s">
        <v>5755</v>
      </c>
      <c r="J1520" s="661" t="s">
        <v>5403</v>
      </c>
      <c r="K1520" s="661" t="s">
        <v>1869</v>
      </c>
      <c r="L1520" s="662">
        <v>0</v>
      </c>
      <c r="M1520" s="662">
        <v>0</v>
      </c>
      <c r="N1520" s="661">
        <v>1</v>
      </c>
      <c r="O1520" s="742">
        <v>0.5</v>
      </c>
      <c r="P1520" s="662">
        <v>0</v>
      </c>
      <c r="Q1520" s="677"/>
      <c r="R1520" s="661">
        <v>1</v>
      </c>
      <c r="S1520" s="677">
        <v>1</v>
      </c>
      <c r="T1520" s="742">
        <v>0.5</v>
      </c>
      <c r="U1520" s="700">
        <v>1</v>
      </c>
    </row>
    <row r="1521" spans="1:21" ht="14.4" customHeight="1" x14ac:dyDescent="0.3">
      <c r="A1521" s="660">
        <v>32</v>
      </c>
      <c r="B1521" s="661" t="s">
        <v>587</v>
      </c>
      <c r="C1521" s="661">
        <v>89301322</v>
      </c>
      <c r="D1521" s="740" t="s">
        <v>6847</v>
      </c>
      <c r="E1521" s="741" t="s">
        <v>4628</v>
      </c>
      <c r="F1521" s="661" t="s">
        <v>4612</v>
      </c>
      <c r="G1521" s="661" t="s">
        <v>4914</v>
      </c>
      <c r="H1521" s="661" t="s">
        <v>588</v>
      </c>
      <c r="I1521" s="661" t="s">
        <v>5756</v>
      </c>
      <c r="J1521" s="661" t="s">
        <v>5757</v>
      </c>
      <c r="K1521" s="661" t="s">
        <v>5019</v>
      </c>
      <c r="L1521" s="662">
        <v>0</v>
      </c>
      <c r="M1521" s="662">
        <v>0</v>
      </c>
      <c r="N1521" s="661">
        <v>1</v>
      </c>
      <c r="O1521" s="742">
        <v>1</v>
      </c>
      <c r="P1521" s="662">
        <v>0</v>
      </c>
      <c r="Q1521" s="677"/>
      <c r="R1521" s="661">
        <v>1</v>
      </c>
      <c r="S1521" s="677">
        <v>1</v>
      </c>
      <c r="T1521" s="742">
        <v>1</v>
      </c>
      <c r="U1521" s="700">
        <v>1</v>
      </c>
    </row>
    <row r="1522" spans="1:21" ht="14.4" customHeight="1" x14ac:dyDescent="0.3">
      <c r="A1522" s="660">
        <v>32</v>
      </c>
      <c r="B1522" s="661" t="s">
        <v>587</v>
      </c>
      <c r="C1522" s="661">
        <v>89301322</v>
      </c>
      <c r="D1522" s="740" t="s">
        <v>6847</v>
      </c>
      <c r="E1522" s="741" t="s">
        <v>4628</v>
      </c>
      <c r="F1522" s="661" t="s">
        <v>4612</v>
      </c>
      <c r="G1522" s="661" t="s">
        <v>4914</v>
      </c>
      <c r="H1522" s="661" t="s">
        <v>588</v>
      </c>
      <c r="I1522" s="661" t="s">
        <v>5758</v>
      </c>
      <c r="J1522" s="661" t="s">
        <v>5403</v>
      </c>
      <c r="K1522" s="661" t="s">
        <v>1229</v>
      </c>
      <c r="L1522" s="662">
        <v>0</v>
      </c>
      <c r="M1522" s="662">
        <v>0</v>
      </c>
      <c r="N1522" s="661">
        <v>1</v>
      </c>
      <c r="O1522" s="742">
        <v>1</v>
      </c>
      <c r="P1522" s="662">
        <v>0</v>
      </c>
      <c r="Q1522" s="677"/>
      <c r="R1522" s="661">
        <v>1</v>
      </c>
      <c r="S1522" s="677">
        <v>1</v>
      </c>
      <c r="T1522" s="742">
        <v>1</v>
      </c>
      <c r="U1522" s="700">
        <v>1</v>
      </c>
    </row>
    <row r="1523" spans="1:21" ht="14.4" customHeight="1" x14ac:dyDescent="0.3">
      <c r="A1523" s="660">
        <v>32</v>
      </c>
      <c r="B1523" s="661" t="s">
        <v>587</v>
      </c>
      <c r="C1523" s="661">
        <v>89301322</v>
      </c>
      <c r="D1523" s="740" t="s">
        <v>6847</v>
      </c>
      <c r="E1523" s="741" t="s">
        <v>4628</v>
      </c>
      <c r="F1523" s="661" t="s">
        <v>4612</v>
      </c>
      <c r="G1523" s="661" t="s">
        <v>4914</v>
      </c>
      <c r="H1523" s="661" t="s">
        <v>588</v>
      </c>
      <c r="I1523" s="661" t="s">
        <v>5759</v>
      </c>
      <c r="J1523" s="661" t="s">
        <v>5400</v>
      </c>
      <c r="K1523" s="661" t="s">
        <v>1142</v>
      </c>
      <c r="L1523" s="662">
        <v>0</v>
      </c>
      <c r="M1523" s="662">
        <v>0</v>
      </c>
      <c r="N1523" s="661">
        <v>2</v>
      </c>
      <c r="O1523" s="742">
        <v>0.5</v>
      </c>
      <c r="P1523" s="662"/>
      <c r="Q1523" s="677"/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32</v>
      </c>
      <c r="B1524" s="661" t="s">
        <v>587</v>
      </c>
      <c r="C1524" s="661">
        <v>89301322</v>
      </c>
      <c r="D1524" s="740" t="s">
        <v>6847</v>
      </c>
      <c r="E1524" s="741" t="s">
        <v>4628</v>
      </c>
      <c r="F1524" s="661" t="s">
        <v>4612</v>
      </c>
      <c r="G1524" s="661" t="s">
        <v>4914</v>
      </c>
      <c r="H1524" s="661" t="s">
        <v>588</v>
      </c>
      <c r="I1524" s="661" t="s">
        <v>5576</v>
      </c>
      <c r="J1524" s="661" t="s">
        <v>5400</v>
      </c>
      <c r="K1524" s="661" t="s">
        <v>1142</v>
      </c>
      <c r="L1524" s="662">
        <v>0</v>
      </c>
      <c r="M1524" s="662">
        <v>0</v>
      </c>
      <c r="N1524" s="661">
        <v>1</v>
      </c>
      <c r="O1524" s="742">
        <v>1</v>
      </c>
      <c r="P1524" s="662">
        <v>0</v>
      </c>
      <c r="Q1524" s="677"/>
      <c r="R1524" s="661">
        <v>1</v>
      </c>
      <c r="S1524" s="677">
        <v>1</v>
      </c>
      <c r="T1524" s="742">
        <v>1</v>
      </c>
      <c r="U1524" s="700">
        <v>1</v>
      </c>
    </row>
    <row r="1525" spans="1:21" ht="14.4" customHeight="1" x14ac:dyDescent="0.3">
      <c r="A1525" s="660">
        <v>32</v>
      </c>
      <c r="B1525" s="661" t="s">
        <v>587</v>
      </c>
      <c r="C1525" s="661">
        <v>89301322</v>
      </c>
      <c r="D1525" s="740" t="s">
        <v>6847</v>
      </c>
      <c r="E1525" s="741" t="s">
        <v>4628</v>
      </c>
      <c r="F1525" s="661" t="s">
        <v>4612</v>
      </c>
      <c r="G1525" s="661" t="s">
        <v>5406</v>
      </c>
      <c r="H1525" s="661" t="s">
        <v>588</v>
      </c>
      <c r="I1525" s="661" t="s">
        <v>5407</v>
      </c>
      <c r="J1525" s="661" t="s">
        <v>5408</v>
      </c>
      <c r="K1525" s="661" t="s">
        <v>5409</v>
      </c>
      <c r="L1525" s="662">
        <v>238.94</v>
      </c>
      <c r="M1525" s="662">
        <v>477.88</v>
      </c>
      <c r="N1525" s="661">
        <v>2</v>
      </c>
      <c r="O1525" s="742">
        <v>1</v>
      </c>
      <c r="P1525" s="662">
        <v>477.88</v>
      </c>
      <c r="Q1525" s="677">
        <v>1</v>
      </c>
      <c r="R1525" s="661">
        <v>2</v>
      </c>
      <c r="S1525" s="677">
        <v>1</v>
      </c>
      <c r="T1525" s="742">
        <v>1</v>
      </c>
      <c r="U1525" s="700">
        <v>1</v>
      </c>
    </row>
    <row r="1526" spans="1:21" ht="14.4" customHeight="1" x14ac:dyDescent="0.3">
      <c r="A1526" s="660">
        <v>32</v>
      </c>
      <c r="B1526" s="661" t="s">
        <v>587</v>
      </c>
      <c r="C1526" s="661">
        <v>89301322</v>
      </c>
      <c r="D1526" s="740" t="s">
        <v>6847</v>
      </c>
      <c r="E1526" s="741" t="s">
        <v>4628</v>
      </c>
      <c r="F1526" s="661" t="s">
        <v>4613</v>
      </c>
      <c r="G1526" s="661" t="s">
        <v>4702</v>
      </c>
      <c r="H1526" s="661" t="s">
        <v>588</v>
      </c>
      <c r="I1526" s="661" t="s">
        <v>5760</v>
      </c>
      <c r="J1526" s="661" t="s">
        <v>4704</v>
      </c>
      <c r="K1526" s="661"/>
      <c r="L1526" s="662">
        <v>0</v>
      </c>
      <c r="M1526" s="662">
        <v>0</v>
      </c>
      <c r="N1526" s="661">
        <v>1</v>
      </c>
      <c r="O1526" s="742">
        <v>1</v>
      </c>
      <c r="P1526" s="662">
        <v>0</v>
      </c>
      <c r="Q1526" s="677"/>
      <c r="R1526" s="661">
        <v>1</v>
      </c>
      <c r="S1526" s="677">
        <v>1</v>
      </c>
      <c r="T1526" s="742">
        <v>1</v>
      </c>
      <c r="U1526" s="700">
        <v>1</v>
      </c>
    </row>
    <row r="1527" spans="1:21" ht="14.4" customHeight="1" x14ac:dyDescent="0.3">
      <c r="A1527" s="660">
        <v>32</v>
      </c>
      <c r="B1527" s="661" t="s">
        <v>587</v>
      </c>
      <c r="C1527" s="661">
        <v>89301322</v>
      </c>
      <c r="D1527" s="740" t="s">
        <v>6847</v>
      </c>
      <c r="E1527" s="741" t="s">
        <v>4630</v>
      </c>
      <c r="F1527" s="661" t="s">
        <v>4612</v>
      </c>
      <c r="G1527" s="661" t="s">
        <v>4654</v>
      </c>
      <c r="H1527" s="661" t="s">
        <v>588</v>
      </c>
      <c r="I1527" s="661" t="s">
        <v>1805</v>
      </c>
      <c r="J1527" s="661" t="s">
        <v>1806</v>
      </c>
      <c r="K1527" s="661" t="s">
        <v>4712</v>
      </c>
      <c r="L1527" s="662">
        <v>1354.54</v>
      </c>
      <c r="M1527" s="662">
        <v>8127.24</v>
      </c>
      <c r="N1527" s="661">
        <v>6</v>
      </c>
      <c r="O1527" s="742">
        <v>4</v>
      </c>
      <c r="P1527" s="662">
        <v>1354.54</v>
      </c>
      <c r="Q1527" s="677">
        <v>0.16666666666666666</v>
      </c>
      <c r="R1527" s="661">
        <v>1</v>
      </c>
      <c r="S1527" s="677">
        <v>0.16666666666666666</v>
      </c>
      <c r="T1527" s="742">
        <v>0.5</v>
      </c>
      <c r="U1527" s="700">
        <v>0.125</v>
      </c>
    </row>
    <row r="1528" spans="1:21" ht="14.4" customHeight="1" x14ac:dyDescent="0.3">
      <c r="A1528" s="660">
        <v>32</v>
      </c>
      <c r="B1528" s="661" t="s">
        <v>587</v>
      </c>
      <c r="C1528" s="661">
        <v>89301322</v>
      </c>
      <c r="D1528" s="740" t="s">
        <v>6847</v>
      </c>
      <c r="E1528" s="741" t="s">
        <v>4630</v>
      </c>
      <c r="F1528" s="661" t="s">
        <v>4612</v>
      </c>
      <c r="G1528" s="661" t="s">
        <v>4654</v>
      </c>
      <c r="H1528" s="661" t="s">
        <v>588</v>
      </c>
      <c r="I1528" s="661" t="s">
        <v>1683</v>
      </c>
      <c r="J1528" s="661" t="s">
        <v>1684</v>
      </c>
      <c r="K1528" s="661" t="s">
        <v>1685</v>
      </c>
      <c r="L1528" s="662">
        <v>275.23</v>
      </c>
      <c r="M1528" s="662">
        <v>275.23</v>
      </c>
      <c r="N1528" s="661">
        <v>1</v>
      </c>
      <c r="O1528" s="742">
        <v>1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32</v>
      </c>
      <c r="B1529" s="661" t="s">
        <v>587</v>
      </c>
      <c r="C1529" s="661">
        <v>89301322</v>
      </c>
      <c r="D1529" s="740" t="s">
        <v>6847</v>
      </c>
      <c r="E1529" s="741" t="s">
        <v>4630</v>
      </c>
      <c r="F1529" s="661" t="s">
        <v>4612</v>
      </c>
      <c r="G1529" s="661" t="s">
        <v>4654</v>
      </c>
      <c r="H1529" s="661" t="s">
        <v>588</v>
      </c>
      <c r="I1529" s="661" t="s">
        <v>3956</v>
      </c>
      <c r="J1529" s="661" t="s">
        <v>5411</v>
      </c>
      <c r="K1529" s="661" t="s">
        <v>5412</v>
      </c>
      <c r="L1529" s="662">
        <v>0</v>
      </c>
      <c r="M1529" s="662">
        <v>0</v>
      </c>
      <c r="N1529" s="661">
        <v>1</v>
      </c>
      <c r="O1529" s="742">
        <v>0.5</v>
      </c>
      <c r="P1529" s="662">
        <v>0</v>
      </c>
      <c r="Q1529" s="677"/>
      <c r="R1529" s="661">
        <v>1</v>
      </c>
      <c r="S1529" s="677">
        <v>1</v>
      </c>
      <c r="T1529" s="742">
        <v>0.5</v>
      </c>
      <c r="U1529" s="700">
        <v>1</v>
      </c>
    </row>
    <row r="1530" spans="1:21" ht="14.4" customHeight="1" x14ac:dyDescent="0.3">
      <c r="A1530" s="660">
        <v>32</v>
      </c>
      <c r="B1530" s="661" t="s">
        <v>587</v>
      </c>
      <c r="C1530" s="661">
        <v>89301322</v>
      </c>
      <c r="D1530" s="740" t="s">
        <v>6847</v>
      </c>
      <c r="E1530" s="741" t="s">
        <v>4630</v>
      </c>
      <c r="F1530" s="661" t="s">
        <v>4612</v>
      </c>
      <c r="G1530" s="661" t="s">
        <v>4654</v>
      </c>
      <c r="H1530" s="661" t="s">
        <v>588</v>
      </c>
      <c r="I1530" s="661" t="s">
        <v>4920</v>
      </c>
      <c r="J1530" s="661" t="s">
        <v>1582</v>
      </c>
      <c r="K1530" s="661" t="s">
        <v>1583</v>
      </c>
      <c r="L1530" s="662">
        <v>483.76</v>
      </c>
      <c r="M1530" s="662">
        <v>1451.28</v>
      </c>
      <c r="N1530" s="661">
        <v>3</v>
      </c>
      <c r="O1530" s="742">
        <v>1</v>
      </c>
      <c r="P1530" s="662">
        <v>483.76</v>
      </c>
      <c r="Q1530" s="677">
        <v>0.33333333333333331</v>
      </c>
      <c r="R1530" s="661">
        <v>1</v>
      </c>
      <c r="S1530" s="677">
        <v>0.33333333333333331</v>
      </c>
      <c r="T1530" s="742">
        <v>0.5</v>
      </c>
      <c r="U1530" s="700">
        <v>0.5</v>
      </c>
    </row>
    <row r="1531" spans="1:21" ht="14.4" customHeight="1" x14ac:dyDescent="0.3">
      <c r="A1531" s="660">
        <v>32</v>
      </c>
      <c r="B1531" s="661" t="s">
        <v>587</v>
      </c>
      <c r="C1531" s="661">
        <v>89301322</v>
      </c>
      <c r="D1531" s="740" t="s">
        <v>6847</v>
      </c>
      <c r="E1531" s="741" t="s">
        <v>4630</v>
      </c>
      <c r="F1531" s="661" t="s">
        <v>4612</v>
      </c>
      <c r="G1531" s="661" t="s">
        <v>4654</v>
      </c>
      <c r="H1531" s="661" t="s">
        <v>588</v>
      </c>
      <c r="I1531" s="661" t="s">
        <v>4713</v>
      </c>
      <c r="J1531" s="661" t="s">
        <v>1582</v>
      </c>
      <c r="K1531" s="661" t="s">
        <v>4714</v>
      </c>
      <c r="L1531" s="662">
        <v>0</v>
      </c>
      <c r="M1531" s="662">
        <v>0</v>
      </c>
      <c r="N1531" s="661">
        <v>1</v>
      </c>
      <c r="O1531" s="742">
        <v>0.5</v>
      </c>
      <c r="P1531" s="662">
        <v>0</v>
      </c>
      <c r="Q1531" s="677"/>
      <c r="R1531" s="661">
        <v>1</v>
      </c>
      <c r="S1531" s="677">
        <v>1</v>
      </c>
      <c r="T1531" s="742">
        <v>0.5</v>
      </c>
      <c r="U1531" s="700">
        <v>1</v>
      </c>
    </row>
    <row r="1532" spans="1:21" ht="14.4" customHeight="1" x14ac:dyDescent="0.3">
      <c r="A1532" s="660">
        <v>32</v>
      </c>
      <c r="B1532" s="661" t="s">
        <v>587</v>
      </c>
      <c r="C1532" s="661">
        <v>89301322</v>
      </c>
      <c r="D1532" s="740" t="s">
        <v>6847</v>
      </c>
      <c r="E1532" s="741" t="s">
        <v>4630</v>
      </c>
      <c r="F1532" s="661" t="s">
        <v>4612</v>
      </c>
      <c r="G1532" s="661" t="s">
        <v>4654</v>
      </c>
      <c r="H1532" s="661" t="s">
        <v>588</v>
      </c>
      <c r="I1532" s="661" t="s">
        <v>4715</v>
      </c>
      <c r="J1532" s="661" t="s">
        <v>1582</v>
      </c>
      <c r="K1532" s="661" t="s">
        <v>4714</v>
      </c>
      <c r="L1532" s="662">
        <v>0</v>
      </c>
      <c r="M1532" s="662">
        <v>0</v>
      </c>
      <c r="N1532" s="661">
        <v>2</v>
      </c>
      <c r="O1532" s="742">
        <v>0.5</v>
      </c>
      <c r="P1532" s="662"/>
      <c r="Q1532" s="677"/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32</v>
      </c>
      <c r="B1533" s="661" t="s">
        <v>587</v>
      </c>
      <c r="C1533" s="661">
        <v>89301322</v>
      </c>
      <c r="D1533" s="740" t="s">
        <v>6847</v>
      </c>
      <c r="E1533" s="741" t="s">
        <v>4630</v>
      </c>
      <c r="F1533" s="661" t="s">
        <v>4612</v>
      </c>
      <c r="G1533" s="661" t="s">
        <v>4655</v>
      </c>
      <c r="H1533" s="661" t="s">
        <v>588</v>
      </c>
      <c r="I1533" s="661" t="s">
        <v>1268</v>
      </c>
      <c r="J1533" s="661" t="s">
        <v>1269</v>
      </c>
      <c r="K1533" s="661" t="s">
        <v>1270</v>
      </c>
      <c r="L1533" s="662">
        <v>89.6</v>
      </c>
      <c r="M1533" s="662">
        <v>89.6</v>
      </c>
      <c r="N1533" s="661">
        <v>1</v>
      </c>
      <c r="O1533" s="742">
        <v>0.5</v>
      </c>
      <c r="P1533" s="662">
        <v>89.6</v>
      </c>
      <c r="Q1533" s="677">
        <v>1</v>
      </c>
      <c r="R1533" s="661">
        <v>1</v>
      </c>
      <c r="S1533" s="677">
        <v>1</v>
      </c>
      <c r="T1533" s="742">
        <v>0.5</v>
      </c>
      <c r="U1533" s="700">
        <v>1</v>
      </c>
    </row>
    <row r="1534" spans="1:21" ht="14.4" customHeight="1" x14ac:dyDescent="0.3">
      <c r="A1534" s="660">
        <v>32</v>
      </c>
      <c r="B1534" s="661" t="s">
        <v>587</v>
      </c>
      <c r="C1534" s="661">
        <v>89301322</v>
      </c>
      <c r="D1534" s="740" t="s">
        <v>6847</v>
      </c>
      <c r="E1534" s="741" t="s">
        <v>4630</v>
      </c>
      <c r="F1534" s="661" t="s">
        <v>4612</v>
      </c>
      <c r="G1534" s="661" t="s">
        <v>4655</v>
      </c>
      <c r="H1534" s="661" t="s">
        <v>588</v>
      </c>
      <c r="I1534" s="661" t="s">
        <v>1268</v>
      </c>
      <c r="J1534" s="661" t="s">
        <v>1269</v>
      </c>
      <c r="K1534" s="661" t="s">
        <v>1270</v>
      </c>
      <c r="L1534" s="662">
        <v>95.25</v>
      </c>
      <c r="M1534" s="662">
        <v>476.25</v>
      </c>
      <c r="N1534" s="661">
        <v>5</v>
      </c>
      <c r="O1534" s="742">
        <v>3.5</v>
      </c>
      <c r="P1534" s="662">
        <v>285.75</v>
      </c>
      <c r="Q1534" s="677">
        <v>0.6</v>
      </c>
      <c r="R1534" s="661">
        <v>3</v>
      </c>
      <c r="S1534" s="677">
        <v>0.6</v>
      </c>
      <c r="T1534" s="742">
        <v>1.5</v>
      </c>
      <c r="U1534" s="700">
        <v>0.42857142857142855</v>
      </c>
    </row>
    <row r="1535" spans="1:21" ht="14.4" customHeight="1" x14ac:dyDescent="0.3">
      <c r="A1535" s="660">
        <v>32</v>
      </c>
      <c r="B1535" s="661" t="s">
        <v>587</v>
      </c>
      <c r="C1535" s="661">
        <v>89301322</v>
      </c>
      <c r="D1535" s="740" t="s">
        <v>6847</v>
      </c>
      <c r="E1535" s="741" t="s">
        <v>4630</v>
      </c>
      <c r="F1535" s="661" t="s">
        <v>4612</v>
      </c>
      <c r="G1535" s="661" t="s">
        <v>4655</v>
      </c>
      <c r="H1535" s="661" t="s">
        <v>588</v>
      </c>
      <c r="I1535" s="661" t="s">
        <v>4854</v>
      </c>
      <c r="J1535" s="661" t="s">
        <v>4656</v>
      </c>
      <c r="K1535" s="661" t="s">
        <v>1270</v>
      </c>
      <c r="L1535" s="662">
        <v>0</v>
      </c>
      <c r="M1535" s="662">
        <v>0</v>
      </c>
      <c r="N1535" s="661">
        <v>1</v>
      </c>
      <c r="O1535" s="742">
        <v>0.5</v>
      </c>
      <c r="P1535" s="662">
        <v>0</v>
      </c>
      <c r="Q1535" s="677"/>
      <c r="R1535" s="661">
        <v>1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32</v>
      </c>
      <c r="B1536" s="661" t="s">
        <v>587</v>
      </c>
      <c r="C1536" s="661">
        <v>89301322</v>
      </c>
      <c r="D1536" s="740" t="s">
        <v>6847</v>
      </c>
      <c r="E1536" s="741" t="s">
        <v>4630</v>
      </c>
      <c r="F1536" s="661" t="s">
        <v>4612</v>
      </c>
      <c r="G1536" s="661" t="s">
        <v>4655</v>
      </c>
      <c r="H1536" s="661" t="s">
        <v>588</v>
      </c>
      <c r="I1536" s="661" t="s">
        <v>727</v>
      </c>
      <c r="J1536" s="661" t="s">
        <v>728</v>
      </c>
      <c r="K1536" s="661" t="s">
        <v>4716</v>
      </c>
      <c r="L1536" s="662">
        <v>42.42</v>
      </c>
      <c r="M1536" s="662">
        <v>84.84</v>
      </c>
      <c r="N1536" s="661">
        <v>2</v>
      </c>
      <c r="O1536" s="742">
        <v>1.5</v>
      </c>
      <c r="P1536" s="662">
        <v>84.84</v>
      </c>
      <c r="Q1536" s="677">
        <v>1</v>
      </c>
      <c r="R1536" s="661">
        <v>2</v>
      </c>
      <c r="S1536" s="677">
        <v>1</v>
      </c>
      <c r="T1536" s="742">
        <v>1.5</v>
      </c>
      <c r="U1536" s="700">
        <v>1</v>
      </c>
    </row>
    <row r="1537" spans="1:21" ht="14.4" customHeight="1" x14ac:dyDescent="0.3">
      <c r="A1537" s="660">
        <v>32</v>
      </c>
      <c r="B1537" s="661" t="s">
        <v>587</v>
      </c>
      <c r="C1537" s="661">
        <v>89301322</v>
      </c>
      <c r="D1537" s="740" t="s">
        <v>6847</v>
      </c>
      <c r="E1537" s="741" t="s">
        <v>4630</v>
      </c>
      <c r="F1537" s="661" t="s">
        <v>4612</v>
      </c>
      <c r="G1537" s="661" t="s">
        <v>4655</v>
      </c>
      <c r="H1537" s="661" t="s">
        <v>588</v>
      </c>
      <c r="I1537" s="661" t="s">
        <v>727</v>
      </c>
      <c r="J1537" s="661" t="s">
        <v>728</v>
      </c>
      <c r="K1537" s="661" t="s">
        <v>4716</v>
      </c>
      <c r="L1537" s="662">
        <v>85.72</v>
      </c>
      <c r="M1537" s="662">
        <v>257.15999999999997</v>
      </c>
      <c r="N1537" s="661">
        <v>3</v>
      </c>
      <c r="O1537" s="742">
        <v>2</v>
      </c>
      <c r="P1537" s="662">
        <v>171.44</v>
      </c>
      <c r="Q1537" s="677">
        <v>0.66666666666666674</v>
      </c>
      <c r="R1537" s="661">
        <v>2</v>
      </c>
      <c r="S1537" s="677">
        <v>0.66666666666666663</v>
      </c>
      <c r="T1537" s="742">
        <v>1.5</v>
      </c>
      <c r="U1537" s="700">
        <v>0.75</v>
      </c>
    </row>
    <row r="1538" spans="1:21" ht="14.4" customHeight="1" x14ac:dyDescent="0.3">
      <c r="A1538" s="660">
        <v>32</v>
      </c>
      <c r="B1538" s="661" t="s">
        <v>587</v>
      </c>
      <c r="C1538" s="661">
        <v>89301322</v>
      </c>
      <c r="D1538" s="740" t="s">
        <v>6847</v>
      </c>
      <c r="E1538" s="741" t="s">
        <v>4630</v>
      </c>
      <c r="F1538" s="661" t="s">
        <v>4612</v>
      </c>
      <c r="G1538" s="661" t="s">
        <v>4655</v>
      </c>
      <c r="H1538" s="661" t="s">
        <v>588</v>
      </c>
      <c r="I1538" s="661" t="s">
        <v>4717</v>
      </c>
      <c r="J1538" s="661" t="s">
        <v>728</v>
      </c>
      <c r="K1538" s="661" t="s">
        <v>4718</v>
      </c>
      <c r="L1538" s="662">
        <v>285.75</v>
      </c>
      <c r="M1538" s="662">
        <v>285.75</v>
      </c>
      <c r="N1538" s="661">
        <v>1</v>
      </c>
      <c r="O1538" s="742">
        <v>1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32</v>
      </c>
      <c r="B1539" s="661" t="s">
        <v>587</v>
      </c>
      <c r="C1539" s="661">
        <v>89301322</v>
      </c>
      <c r="D1539" s="740" t="s">
        <v>6847</v>
      </c>
      <c r="E1539" s="741" t="s">
        <v>4630</v>
      </c>
      <c r="F1539" s="661" t="s">
        <v>4612</v>
      </c>
      <c r="G1539" s="661" t="s">
        <v>4655</v>
      </c>
      <c r="H1539" s="661" t="s">
        <v>588</v>
      </c>
      <c r="I1539" s="661" t="s">
        <v>757</v>
      </c>
      <c r="J1539" s="661" t="s">
        <v>4656</v>
      </c>
      <c r="K1539" s="661" t="s">
        <v>4657</v>
      </c>
      <c r="L1539" s="662">
        <v>44.8</v>
      </c>
      <c r="M1539" s="662">
        <v>89.6</v>
      </c>
      <c r="N1539" s="661">
        <v>2</v>
      </c>
      <c r="O1539" s="742">
        <v>1</v>
      </c>
      <c r="P1539" s="662">
        <v>44.8</v>
      </c>
      <c r="Q1539" s="677">
        <v>0.5</v>
      </c>
      <c r="R1539" s="661">
        <v>1</v>
      </c>
      <c r="S1539" s="677">
        <v>0.5</v>
      </c>
      <c r="T1539" s="742">
        <v>0.5</v>
      </c>
      <c r="U1539" s="700">
        <v>0.5</v>
      </c>
    </row>
    <row r="1540" spans="1:21" ht="14.4" customHeight="1" x14ac:dyDescent="0.3">
      <c r="A1540" s="660">
        <v>32</v>
      </c>
      <c r="B1540" s="661" t="s">
        <v>587</v>
      </c>
      <c r="C1540" s="661">
        <v>89301322</v>
      </c>
      <c r="D1540" s="740" t="s">
        <v>6847</v>
      </c>
      <c r="E1540" s="741" t="s">
        <v>4630</v>
      </c>
      <c r="F1540" s="661" t="s">
        <v>4612</v>
      </c>
      <c r="G1540" s="661" t="s">
        <v>4719</v>
      </c>
      <c r="H1540" s="661" t="s">
        <v>588</v>
      </c>
      <c r="I1540" s="661" t="s">
        <v>5119</v>
      </c>
      <c r="J1540" s="661" t="s">
        <v>5120</v>
      </c>
      <c r="K1540" s="661" t="s">
        <v>5121</v>
      </c>
      <c r="L1540" s="662">
        <v>10.73</v>
      </c>
      <c r="M1540" s="662">
        <v>10.73</v>
      </c>
      <c r="N1540" s="661">
        <v>1</v>
      </c>
      <c r="O1540" s="742">
        <v>0.5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32</v>
      </c>
      <c r="B1541" s="661" t="s">
        <v>587</v>
      </c>
      <c r="C1541" s="661">
        <v>89301322</v>
      </c>
      <c r="D1541" s="740" t="s">
        <v>6847</v>
      </c>
      <c r="E1541" s="741" t="s">
        <v>4630</v>
      </c>
      <c r="F1541" s="661" t="s">
        <v>4612</v>
      </c>
      <c r="G1541" s="661" t="s">
        <v>4719</v>
      </c>
      <c r="H1541" s="661" t="s">
        <v>588</v>
      </c>
      <c r="I1541" s="661" t="s">
        <v>5122</v>
      </c>
      <c r="J1541" s="661" t="s">
        <v>5123</v>
      </c>
      <c r="K1541" s="661" t="s">
        <v>4521</v>
      </c>
      <c r="L1541" s="662">
        <v>5.37</v>
      </c>
      <c r="M1541" s="662">
        <v>5.37</v>
      </c>
      <c r="N1541" s="661">
        <v>1</v>
      </c>
      <c r="O1541" s="742">
        <v>0.5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32</v>
      </c>
      <c r="B1542" s="661" t="s">
        <v>587</v>
      </c>
      <c r="C1542" s="661">
        <v>89301322</v>
      </c>
      <c r="D1542" s="740" t="s">
        <v>6847</v>
      </c>
      <c r="E1542" s="741" t="s">
        <v>4630</v>
      </c>
      <c r="F1542" s="661" t="s">
        <v>4612</v>
      </c>
      <c r="G1542" s="661" t="s">
        <v>4994</v>
      </c>
      <c r="H1542" s="661" t="s">
        <v>588</v>
      </c>
      <c r="I1542" s="661" t="s">
        <v>4995</v>
      </c>
      <c r="J1542" s="661" t="s">
        <v>1296</v>
      </c>
      <c r="K1542" s="661" t="s">
        <v>1297</v>
      </c>
      <c r="L1542" s="662">
        <v>0</v>
      </c>
      <c r="M1542" s="662">
        <v>0</v>
      </c>
      <c r="N1542" s="661">
        <v>5</v>
      </c>
      <c r="O1542" s="742">
        <v>3.5</v>
      </c>
      <c r="P1542" s="662">
        <v>0</v>
      </c>
      <c r="Q1542" s="677"/>
      <c r="R1542" s="661">
        <v>5</v>
      </c>
      <c r="S1542" s="677">
        <v>1</v>
      </c>
      <c r="T1542" s="742">
        <v>3.5</v>
      </c>
      <c r="U1542" s="700">
        <v>1</v>
      </c>
    </row>
    <row r="1543" spans="1:21" ht="14.4" customHeight="1" x14ac:dyDescent="0.3">
      <c r="A1543" s="660">
        <v>32</v>
      </c>
      <c r="B1543" s="661" t="s">
        <v>587</v>
      </c>
      <c r="C1543" s="661">
        <v>89301322</v>
      </c>
      <c r="D1543" s="740" t="s">
        <v>6847</v>
      </c>
      <c r="E1543" s="741" t="s">
        <v>4630</v>
      </c>
      <c r="F1543" s="661" t="s">
        <v>4612</v>
      </c>
      <c r="G1543" s="661" t="s">
        <v>4994</v>
      </c>
      <c r="H1543" s="661" t="s">
        <v>588</v>
      </c>
      <c r="I1543" s="661" t="s">
        <v>1295</v>
      </c>
      <c r="J1543" s="661" t="s">
        <v>1296</v>
      </c>
      <c r="K1543" s="661" t="s">
        <v>1297</v>
      </c>
      <c r="L1543" s="662">
        <v>60.92</v>
      </c>
      <c r="M1543" s="662">
        <v>60.92</v>
      </c>
      <c r="N1543" s="661">
        <v>1</v>
      </c>
      <c r="O1543" s="742">
        <v>0.5</v>
      </c>
      <c r="P1543" s="662">
        <v>60.92</v>
      </c>
      <c r="Q1543" s="677">
        <v>1</v>
      </c>
      <c r="R1543" s="661">
        <v>1</v>
      </c>
      <c r="S1543" s="677">
        <v>1</v>
      </c>
      <c r="T1543" s="742">
        <v>0.5</v>
      </c>
      <c r="U1543" s="700">
        <v>1</v>
      </c>
    </row>
    <row r="1544" spans="1:21" ht="14.4" customHeight="1" x14ac:dyDescent="0.3">
      <c r="A1544" s="660">
        <v>32</v>
      </c>
      <c r="B1544" s="661" t="s">
        <v>587</v>
      </c>
      <c r="C1544" s="661">
        <v>89301322</v>
      </c>
      <c r="D1544" s="740" t="s">
        <v>6847</v>
      </c>
      <c r="E1544" s="741" t="s">
        <v>4630</v>
      </c>
      <c r="F1544" s="661" t="s">
        <v>4612</v>
      </c>
      <c r="G1544" s="661" t="s">
        <v>4711</v>
      </c>
      <c r="H1544" s="661" t="s">
        <v>588</v>
      </c>
      <c r="I1544" s="661" t="s">
        <v>4856</v>
      </c>
      <c r="J1544" s="661" t="s">
        <v>4844</v>
      </c>
      <c r="K1544" s="661" t="s">
        <v>4444</v>
      </c>
      <c r="L1544" s="662">
        <v>156.86000000000001</v>
      </c>
      <c r="M1544" s="662">
        <v>156.86000000000001</v>
      </c>
      <c r="N1544" s="661">
        <v>1</v>
      </c>
      <c r="O1544" s="742">
        <v>0.5</v>
      </c>
      <c r="P1544" s="662"/>
      <c r="Q1544" s="677">
        <v>0</v>
      </c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32</v>
      </c>
      <c r="B1545" s="661" t="s">
        <v>587</v>
      </c>
      <c r="C1545" s="661">
        <v>89301322</v>
      </c>
      <c r="D1545" s="740" t="s">
        <v>6847</v>
      </c>
      <c r="E1545" s="741" t="s">
        <v>4630</v>
      </c>
      <c r="F1545" s="661" t="s">
        <v>4612</v>
      </c>
      <c r="G1545" s="661" t="s">
        <v>4711</v>
      </c>
      <c r="H1545" s="661" t="s">
        <v>588</v>
      </c>
      <c r="I1545" s="661" t="s">
        <v>4857</v>
      </c>
      <c r="J1545" s="661" t="s">
        <v>4443</v>
      </c>
      <c r="K1545" s="661" t="s">
        <v>4858</v>
      </c>
      <c r="L1545" s="662">
        <v>0</v>
      </c>
      <c r="M1545" s="662">
        <v>0</v>
      </c>
      <c r="N1545" s="661">
        <v>1</v>
      </c>
      <c r="O1545" s="742">
        <v>0.5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32</v>
      </c>
      <c r="B1546" s="661" t="s">
        <v>587</v>
      </c>
      <c r="C1546" s="661">
        <v>89301322</v>
      </c>
      <c r="D1546" s="740" t="s">
        <v>6847</v>
      </c>
      <c r="E1546" s="741" t="s">
        <v>4630</v>
      </c>
      <c r="F1546" s="661" t="s">
        <v>4612</v>
      </c>
      <c r="G1546" s="661" t="s">
        <v>4711</v>
      </c>
      <c r="H1546" s="661" t="s">
        <v>588</v>
      </c>
      <c r="I1546" s="661" t="s">
        <v>2909</v>
      </c>
      <c r="J1546" s="661" t="s">
        <v>4443</v>
      </c>
      <c r="K1546" s="661" t="s">
        <v>4444</v>
      </c>
      <c r="L1546" s="662">
        <v>333.31</v>
      </c>
      <c r="M1546" s="662">
        <v>333.31</v>
      </c>
      <c r="N1546" s="661">
        <v>1</v>
      </c>
      <c r="O1546" s="742">
        <v>1</v>
      </c>
      <c r="P1546" s="662">
        <v>333.31</v>
      </c>
      <c r="Q1546" s="677">
        <v>1</v>
      </c>
      <c r="R1546" s="661">
        <v>1</v>
      </c>
      <c r="S1546" s="677">
        <v>1</v>
      </c>
      <c r="T1546" s="742">
        <v>1</v>
      </c>
      <c r="U1546" s="700">
        <v>1</v>
      </c>
    </row>
    <row r="1547" spans="1:21" ht="14.4" customHeight="1" x14ac:dyDescent="0.3">
      <c r="A1547" s="660">
        <v>32</v>
      </c>
      <c r="B1547" s="661" t="s">
        <v>587</v>
      </c>
      <c r="C1547" s="661">
        <v>89301322</v>
      </c>
      <c r="D1547" s="740" t="s">
        <v>6847</v>
      </c>
      <c r="E1547" s="741" t="s">
        <v>4630</v>
      </c>
      <c r="F1547" s="661" t="s">
        <v>4612</v>
      </c>
      <c r="G1547" s="661" t="s">
        <v>4711</v>
      </c>
      <c r="H1547" s="661" t="s">
        <v>588</v>
      </c>
      <c r="I1547" s="661" t="s">
        <v>2909</v>
      </c>
      <c r="J1547" s="661" t="s">
        <v>4443</v>
      </c>
      <c r="K1547" s="661" t="s">
        <v>4444</v>
      </c>
      <c r="L1547" s="662">
        <v>156.86000000000001</v>
      </c>
      <c r="M1547" s="662">
        <v>784.30000000000007</v>
      </c>
      <c r="N1547" s="661">
        <v>5</v>
      </c>
      <c r="O1547" s="742">
        <v>2.5</v>
      </c>
      <c r="P1547" s="662">
        <v>784.30000000000007</v>
      </c>
      <c r="Q1547" s="677">
        <v>1</v>
      </c>
      <c r="R1547" s="661">
        <v>5</v>
      </c>
      <c r="S1547" s="677">
        <v>1</v>
      </c>
      <c r="T1547" s="742">
        <v>2.5</v>
      </c>
      <c r="U1547" s="700">
        <v>1</v>
      </c>
    </row>
    <row r="1548" spans="1:21" ht="14.4" customHeight="1" x14ac:dyDescent="0.3">
      <c r="A1548" s="660">
        <v>32</v>
      </c>
      <c r="B1548" s="661" t="s">
        <v>587</v>
      </c>
      <c r="C1548" s="661">
        <v>89301322</v>
      </c>
      <c r="D1548" s="740" t="s">
        <v>6847</v>
      </c>
      <c r="E1548" s="741" t="s">
        <v>4630</v>
      </c>
      <c r="F1548" s="661" t="s">
        <v>4612</v>
      </c>
      <c r="G1548" s="661" t="s">
        <v>5243</v>
      </c>
      <c r="H1548" s="661" t="s">
        <v>588</v>
      </c>
      <c r="I1548" s="661" t="s">
        <v>5244</v>
      </c>
      <c r="J1548" s="661" t="s">
        <v>5245</v>
      </c>
      <c r="K1548" s="661" t="s">
        <v>5246</v>
      </c>
      <c r="L1548" s="662">
        <v>10744.75</v>
      </c>
      <c r="M1548" s="662">
        <v>42979</v>
      </c>
      <c r="N1548" s="661">
        <v>4</v>
      </c>
      <c r="O1548" s="742">
        <v>0.5</v>
      </c>
      <c r="P1548" s="662">
        <v>42979</v>
      </c>
      <c r="Q1548" s="677">
        <v>1</v>
      </c>
      <c r="R1548" s="661">
        <v>4</v>
      </c>
      <c r="S1548" s="677">
        <v>1</v>
      </c>
      <c r="T1548" s="742">
        <v>0.5</v>
      </c>
      <c r="U1548" s="700">
        <v>1</v>
      </c>
    </row>
    <row r="1549" spans="1:21" ht="14.4" customHeight="1" x14ac:dyDescent="0.3">
      <c r="A1549" s="660">
        <v>32</v>
      </c>
      <c r="B1549" s="661" t="s">
        <v>587</v>
      </c>
      <c r="C1549" s="661">
        <v>89301322</v>
      </c>
      <c r="D1549" s="740" t="s">
        <v>6847</v>
      </c>
      <c r="E1549" s="741" t="s">
        <v>4630</v>
      </c>
      <c r="F1549" s="661" t="s">
        <v>4612</v>
      </c>
      <c r="G1549" s="661" t="s">
        <v>5090</v>
      </c>
      <c r="H1549" s="661" t="s">
        <v>588</v>
      </c>
      <c r="I1549" s="661" t="s">
        <v>5761</v>
      </c>
      <c r="J1549" s="661" t="s">
        <v>1571</v>
      </c>
      <c r="K1549" s="661" t="s">
        <v>5092</v>
      </c>
      <c r="L1549" s="662">
        <v>473.33</v>
      </c>
      <c r="M1549" s="662">
        <v>473.33</v>
      </c>
      <c r="N1549" s="661">
        <v>1</v>
      </c>
      <c r="O1549" s="742">
        <v>0.5</v>
      </c>
      <c r="P1549" s="662">
        <v>473.33</v>
      </c>
      <c r="Q1549" s="677">
        <v>1</v>
      </c>
      <c r="R1549" s="661">
        <v>1</v>
      </c>
      <c r="S1549" s="677">
        <v>1</v>
      </c>
      <c r="T1549" s="742">
        <v>0.5</v>
      </c>
      <c r="U1549" s="700">
        <v>1</v>
      </c>
    </row>
    <row r="1550" spans="1:21" ht="14.4" customHeight="1" x14ac:dyDescent="0.3">
      <c r="A1550" s="660">
        <v>32</v>
      </c>
      <c r="B1550" s="661" t="s">
        <v>587</v>
      </c>
      <c r="C1550" s="661">
        <v>89301322</v>
      </c>
      <c r="D1550" s="740" t="s">
        <v>6847</v>
      </c>
      <c r="E1550" s="741" t="s">
        <v>4630</v>
      </c>
      <c r="F1550" s="661" t="s">
        <v>4612</v>
      </c>
      <c r="G1550" s="661" t="s">
        <v>5090</v>
      </c>
      <c r="H1550" s="661" t="s">
        <v>588</v>
      </c>
      <c r="I1550" s="661" t="s">
        <v>1570</v>
      </c>
      <c r="J1550" s="661" t="s">
        <v>1571</v>
      </c>
      <c r="K1550" s="661" t="s">
        <v>5092</v>
      </c>
      <c r="L1550" s="662">
        <v>473.33</v>
      </c>
      <c r="M1550" s="662">
        <v>473.33</v>
      </c>
      <c r="N1550" s="661">
        <v>1</v>
      </c>
      <c r="O1550" s="742">
        <v>0.5</v>
      </c>
      <c r="P1550" s="662">
        <v>473.33</v>
      </c>
      <c r="Q1550" s="677">
        <v>1</v>
      </c>
      <c r="R1550" s="661">
        <v>1</v>
      </c>
      <c r="S1550" s="677">
        <v>1</v>
      </c>
      <c r="T1550" s="742">
        <v>0.5</v>
      </c>
      <c r="U1550" s="700">
        <v>1</v>
      </c>
    </row>
    <row r="1551" spans="1:21" ht="14.4" customHeight="1" x14ac:dyDescent="0.3">
      <c r="A1551" s="660">
        <v>32</v>
      </c>
      <c r="B1551" s="661" t="s">
        <v>587</v>
      </c>
      <c r="C1551" s="661">
        <v>89301322</v>
      </c>
      <c r="D1551" s="740" t="s">
        <v>6847</v>
      </c>
      <c r="E1551" s="741" t="s">
        <v>4630</v>
      </c>
      <c r="F1551" s="661" t="s">
        <v>4612</v>
      </c>
      <c r="G1551" s="661" t="s">
        <v>4720</v>
      </c>
      <c r="H1551" s="661" t="s">
        <v>2441</v>
      </c>
      <c r="I1551" s="661" t="s">
        <v>2533</v>
      </c>
      <c r="J1551" s="661" t="s">
        <v>2534</v>
      </c>
      <c r="K1551" s="661" t="s">
        <v>2535</v>
      </c>
      <c r="L1551" s="662">
        <v>41.89</v>
      </c>
      <c r="M1551" s="662">
        <v>41.89</v>
      </c>
      <c r="N1551" s="661">
        <v>1</v>
      </c>
      <c r="O1551" s="742">
        <v>0.5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32</v>
      </c>
      <c r="B1552" s="661" t="s">
        <v>587</v>
      </c>
      <c r="C1552" s="661">
        <v>89301322</v>
      </c>
      <c r="D1552" s="740" t="s">
        <v>6847</v>
      </c>
      <c r="E1552" s="741" t="s">
        <v>4630</v>
      </c>
      <c r="F1552" s="661" t="s">
        <v>4612</v>
      </c>
      <c r="G1552" s="661" t="s">
        <v>4721</v>
      </c>
      <c r="H1552" s="661" t="s">
        <v>588</v>
      </c>
      <c r="I1552" s="661" t="s">
        <v>1087</v>
      </c>
      <c r="J1552" s="661" t="s">
        <v>4722</v>
      </c>
      <c r="K1552" s="661" t="s">
        <v>4723</v>
      </c>
      <c r="L1552" s="662">
        <v>0</v>
      </c>
      <c r="M1552" s="662">
        <v>0</v>
      </c>
      <c r="N1552" s="661">
        <v>6</v>
      </c>
      <c r="O1552" s="742">
        <v>4.5</v>
      </c>
      <c r="P1552" s="662">
        <v>0</v>
      </c>
      <c r="Q1552" s="677"/>
      <c r="R1552" s="661">
        <v>5</v>
      </c>
      <c r="S1552" s="677">
        <v>0.83333333333333337</v>
      </c>
      <c r="T1552" s="742">
        <v>3.5</v>
      </c>
      <c r="U1552" s="700">
        <v>0.77777777777777779</v>
      </c>
    </row>
    <row r="1553" spans="1:21" ht="14.4" customHeight="1" x14ac:dyDescent="0.3">
      <c r="A1553" s="660">
        <v>32</v>
      </c>
      <c r="B1553" s="661" t="s">
        <v>587</v>
      </c>
      <c r="C1553" s="661">
        <v>89301322</v>
      </c>
      <c r="D1553" s="740" t="s">
        <v>6847</v>
      </c>
      <c r="E1553" s="741" t="s">
        <v>4630</v>
      </c>
      <c r="F1553" s="661" t="s">
        <v>4612</v>
      </c>
      <c r="G1553" s="661" t="s">
        <v>4721</v>
      </c>
      <c r="H1553" s="661" t="s">
        <v>588</v>
      </c>
      <c r="I1553" s="661" t="s">
        <v>5762</v>
      </c>
      <c r="J1553" s="661" t="s">
        <v>5249</v>
      </c>
      <c r="K1553" s="661" t="s">
        <v>3869</v>
      </c>
      <c r="L1553" s="662">
        <v>0</v>
      </c>
      <c r="M1553" s="662">
        <v>0</v>
      </c>
      <c r="N1553" s="661">
        <v>1</v>
      </c>
      <c r="O1553" s="742">
        <v>1</v>
      </c>
      <c r="P1553" s="662"/>
      <c r="Q1553" s="677"/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32</v>
      </c>
      <c r="B1554" s="661" t="s">
        <v>587</v>
      </c>
      <c r="C1554" s="661">
        <v>89301322</v>
      </c>
      <c r="D1554" s="740" t="s">
        <v>6847</v>
      </c>
      <c r="E1554" s="741" t="s">
        <v>4630</v>
      </c>
      <c r="F1554" s="661" t="s">
        <v>4612</v>
      </c>
      <c r="G1554" s="661" t="s">
        <v>4664</v>
      </c>
      <c r="H1554" s="661" t="s">
        <v>2441</v>
      </c>
      <c r="I1554" s="661" t="s">
        <v>3042</v>
      </c>
      <c r="J1554" s="661" t="s">
        <v>3043</v>
      </c>
      <c r="K1554" s="661" t="s">
        <v>4451</v>
      </c>
      <c r="L1554" s="662">
        <v>178.27</v>
      </c>
      <c r="M1554" s="662">
        <v>178.27</v>
      </c>
      <c r="N1554" s="661">
        <v>1</v>
      </c>
      <c r="O1554" s="742">
        <v>0.5</v>
      </c>
      <c r="P1554" s="662">
        <v>178.27</v>
      </c>
      <c r="Q1554" s="677">
        <v>1</v>
      </c>
      <c r="R1554" s="661">
        <v>1</v>
      </c>
      <c r="S1554" s="677">
        <v>1</v>
      </c>
      <c r="T1554" s="742">
        <v>0.5</v>
      </c>
      <c r="U1554" s="700">
        <v>1</v>
      </c>
    </row>
    <row r="1555" spans="1:21" ht="14.4" customHeight="1" x14ac:dyDescent="0.3">
      <c r="A1555" s="660">
        <v>32</v>
      </c>
      <c r="B1555" s="661" t="s">
        <v>587</v>
      </c>
      <c r="C1555" s="661">
        <v>89301322</v>
      </c>
      <c r="D1555" s="740" t="s">
        <v>6847</v>
      </c>
      <c r="E1555" s="741" t="s">
        <v>4630</v>
      </c>
      <c r="F1555" s="661" t="s">
        <v>4612</v>
      </c>
      <c r="G1555" s="661" t="s">
        <v>4664</v>
      </c>
      <c r="H1555" s="661" t="s">
        <v>2441</v>
      </c>
      <c r="I1555" s="661" t="s">
        <v>3042</v>
      </c>
      <c r="J1555" s="661" t="s">
        <v>3043</v>
      </c>
      <c r="K1555" s="661" t="s">
        <v>4451</v>
      </c>
      <c r="L1555" s="662">
        <v>184.22</v>
      </c>
      <c r="M1555" s="662">
        <v>184.22</v>
      </c>
      <c r="N1555" s="661">
        <v>1</v>
      </c>
      <c r="O1555" s="742">
        <v>1</v>
      </c>
      <c r="P1555" s="662">
        <v>184.22</v>
      </c>
      <c r="Q1555" s="677">
        <v>1</v>
      </c>
      <c r="R1555" s="661">
        <v>1</v>
      </c>
      <c r="S1555" s="677">
        <v>1</v>
      </c>
      <c r="T1555" s="742">
        <v>1</v>
      </c>
      <c r="U1555" s="700">
        <v>1</v>
      </c>
    </row>
    <row r="1556" spans="1:21" ht="14.4" customHeight="1" x14ac:dyDescent="0.3">
      <c r="A1556" s="660">
        <v>32</v>
      </c>
      <c r="B1556" s="661" t="s">
        <v>587</v>
      </c>
      <c r="C1556" s="661">
        <v>89301322</v>
      </c>
      <c r="D1556" s="740" t="s">
        <v>6847</v>
      </c>
      <c r="E1556" s="741" t="s">
        <v>4630</v>
      </c>
      <c r="F1556" s="661" t="s">
        <v>4612</v>
      </c>
      <c r="G1556" s="661" t="s">
        <v>4665</v>
      </c>
      <c r="H1556" s="661" t="s">
        <v>2441</v>
      </c>
      <c r="I1556" s="661" t="s">
        <v>2568</v>
      </c>
      <c r="J1556" s="661" t="s">
        <v>2453</v>
      </c>
      <c r="K1556" s="661" t="s">
        <v>1229</v>
      </c>
      <c r="L1556" s="662">
        <v>118.82</v>
      </c>
      <c r="M1556" s="662">
        <v>237.64</v>
      </c>
      <c r="N1556" s="661">
        <v>2</v>
      </c>
      <c r="O1556" s="742">
        <v>1.5</v>
      </c>
      <c r="P1556" s="662">
        <v>237.64</v>
      </c>
      <c r="Q1556" s="677">
        <v>1</v>
      </c>
      <c r="R1556" s="661">
        <v>2</v>
      </c>
      <c r="S1556" s="677">
        <v>1</v>
      </c>
      <c r="T1556" s="742">
        <v>1.5</v>
      </c>
      <c r="U1556" s="700">
        <v>1</v>
      </c>
    </row>
    <row r="1557" spans="1:21" ht="14.4" customHeight="1" x14ac:dyDescent="0.3">
      <c r="A1557" s="660">
        <v>32</v>
      </c>
      <c r="B1557" s="661" t="s">
        <v>587</v>
      </c>
      <c r="C1557" s="661">
        <v>89301322</v>
      </c>
      <c r="D1557" s="740" t="s">
        <v>6847</v>
      </c>
      <c r="E1557" s="741" t="s">
        <v>4630</v>
      </c>
      <c r="F1557" s="661" t="s">
        <v>4612</v>
      </c>
      <c r="G1557" s="661" t="s">
        <v>4726</v>
      </c>
      <c r="H1557" s="661" t="s">
        <v>2441</v>
      </c>
      <c r="I1557" s="661" t="s">
        <v>3046</v>
      </c>
      <c r="J1557" s="661" t="s">
        <v>3047</v>
      </c>
      <c r="K1557" s="661" t="s">
        <v>4451</v>
      </c>
      <c r="L1557" s="662">
        <v>69.86</v>
      </c>
      <c r="M1557" s="662">
        <v>139.72</v>
      </c>
      <c r="N1557" s="661">
        <v>2</v>
      </c>
      <c r="O1557" s="742">
        <v>1</v>
      </c>
      <c r="P1557" s="662">
        <v>139.72</v>
      </c>
      <c r="Q1557" s="677">
        <v>1</v>
      </c>
      <c r="R1557" s="661">
        <v>2</v>
      </c>
      <c r="S1557" s="677">
        <v>1</v>
      </c>
      <c r="T1557" s="742">
        <v>1</v>
      </c>
      <c r="U1557" s="700">
        <v>1</v>
      </c>
    </row>
    <row r="1558" spans="1:21" ht="14.4" customHeight="1" x14ac:dyDescent="0.3">
      <c r="A1558" s="660">
        <v>32</v>
      </c>
      <c r="B1558" s="661" t="s">
        <v>587</v>
      </c>
      <c r="C1558" s="661">
        <v>89301322</v>
      </c>
      <c r="D1558" s="740" t="s">
        <v>6847</v>
      </c>
      <c r="E1558" s="741" t="s">
        <v>4630</v>
      </c>
      <c r="F1558" s="661" t="s">
        <v>4612</v>
      </c>
      <c r="G1558" s="661" t="s">
        <v>4727</v>
      </c>
      <c r="H1558" s="661" t="s">
        <v>2441</v>
      </c>
      <c r="I1558" s="661" t="s">
        <v>2705</v>
      </c>
      <c r="J1558" s="661" t="s">
        <v>2475</v>
      </c>
      <c r="K1558" s="661" t="s">
        <v>4524</v>
      </c>
      <c r="L1558" s="662">
        <v>138</v>
      </c>
      <c r="M1558" s="662">
        <v>276</v>
      </c>
      <c r="N1558" s="661">
        <v>2</v>
      </c>
      <c r="O1558" s="742">
        <v>1.5</v>
      </c>
      <c r="P1558" s="662">
        <v>276</v>
      </c>
      <c r="Q1558" s="677">
        <v>1</v>
      </c>
      <c r="R1558" s="661">
        <v>2</v>
      </c>
      <c r="S1558" s="677">
        <v>1</v>
      </c>
      <c r="T1558" s="742">
        <v>1.5</v>
      </c>
      <c r="U1558" s="700">
        <v>1</v>
      </c>
    </row>
    <row r="1559" spans="1:21" ht="14.4" customHeight="1" x14ac:dyDescent="0.3">
      <c r="A1559" s="660">
        <v>32</v>
      </c>
      <c r="B1559" s="661" t="s">
        <v>587</v>
      </c>
      <c r="C1559" s="661">
        <v>89301322</v>
      </c>
      <c r="D1559" s="740" t="s">
        <v>6847</v>
      </c>
      <c r="E1559" s="741" t="s">
        <v>4630</v>
      </c>
      <c r="F1559" s="661" t="s">
        <v>4612</v>
      </c>
      <c r="G1559" s="661" t="s">
        <v>5256</v>
      </c>
      <c r="H1559" s="661" t="s">
        <v>588</v>
      </c>
      <c r="I1559" s="661" t="s">
        <v>2434</v>
      </c>
      <c r="J1559" s="661" t="s">
        <v>2435</v>
      </c>
      <c r="K1559" s="661" t="s">
        <v>2436</v>
      </c>
      <c r="L1559" s="662">
        <v>0</v>
      </c>
      <c r="M1559" s="662">
        <v>0</v>
      </c>
      <c r="N1559" s="661">
        <v>2</v>
      </c>
      <c r="O1559" s="742">
        <v>1</v>
      </c>
      <c r="P1559" s="662">
        <v>0</v>
      </c>
      <c r="Q1559" s="677"/>
      <c r="R1559" s="661">
        <v>2</v>
      </c>
      <c r="S1559" s="677">
        <v>1</v>
      </c>
      <c r="T1559" s="742">
        <v>1</v>
      </c>
      <c r="U1559" s="700">
        <v>1</v>
      </c>
    </row>
    <row r="1560" spans="1:21" ht="14.4" customHeight="1" x14ac:dyDescent="0.3">
      <c r="A1560" s="660">
        <v>32</v>
      </c>
      <c r="B1560" s="661" t="s">
        <v>587</v>
      </c>
      <c r="C1560" s="661">
        <v>89301322</v>
      </c>
      <c r="D1560" s="740" t="s">
        <v>6847</v>
      </c>
      <c r="E1560" s="741" t="s">
        <v>4630</v>
      </c>
      <c r="F1560" s="661" t="s">
        <v>4612</v>
      </c>
      <c r="G1560" s="661" t="s">
        <v>4728</v>
      </c>
      <c r="H1560" s="661" t="s">
        <v>588</v>
      </c>
      <c r="I1560" s="661" t="s">
        <v>1809</v>
      </c>
      <c r="J1560" s="661" t="s">
        <v>5532</v>
      </c>
      <c r="K1560" s="661" t="s">
        <v>5533</v>
      </c>
      <c r="L1560" s="662">
        <v>506.48</v>
      </c>
      <c r="M1560" s="662">
        <v>2532.4</v>
      </c>
      <c r="N1560" s="661">
        <v>5</v>
      </c>
      <c r="O1560" s="742">
        <v>3</v>
      </c>
      <c r="P1560" s="662">
        <v>2532.4</v>
      </c>
      <c r="Q1560" s="677">
        <v>1</v>
      </c>
      <c r="R1560" s="661">
        <v>5</v>
      </c>
      <c r="S1560" s="677">
        <v>1</v>
      </c>
      <c r="T1560" s="742">
        <v>3</v>
      </c>
      <c r="U1560" s="700">
        <v>1</v>
      </c>
    </row>
    <row r="1561" spans="1:21" ht="14.4" customHeight="1" x14ac:dyDescent="0.3">
      <c r="A1561" s="660">
        <v>32</v>
      </c>
      <c r="B1561" s="661" t="s">
        <v>587</v>
      </c>
      <c r="C1561" s="661">
        <v>89301322</v>
      </c>
      <c r="D1561" s="740" t="s">
        <v>6847</v>
      </c>
      <c r="E1561" s="741" t="s">
        <v>4630</v>
      </c>
      <c r="F1561" s="661" t="s">
        <v>4612</v>
      </c>
      <c r="G1561" s="661" t="s">
        <v>4728</v>
      </c>
      <c r="H1561" s="661" t="s">
        <v>588</v>
      </c>
      <c r="I1561" s="661" t="s">
        <v>2149</v>
      </c>
      <c r="J1561" s="661" t="s">
        <v>4729</v>
      </c>
      <c r="K1561" s="661" t="s">
        <v>4730</v>
      </c>
      <c r="L1561" s="662">
        <v>1012.96</v>
      </c>
      <c r="M1561" s="662">
        <v>4051.84</v>
      </c>
      <c r="N1561" s="661">
        <v>4</v>
      </c>
      <c r="O1561" s="742">
        <v>2.5</v>
      </c>
      <c r="P1561" s="662">
        <v>3038.88</v>
      </c>
      <c r="Q1561" s="677">
        <v>0.75</v>
      </c>
      <c r="R1561" s="661">
        <v>3</v>
      </c>
      <c r="S1561" s="677">
        <v>0.75</v>
      </c>
      <c r="T1561" s="742">
        <v>1.5</v>
      </c>
      <c r="U1561" s="700">
        <v>0.6</v>
      </c>
    </row>
    <row r="1562" spans="1:21" ht="14.4" customHeight="1" x14ac:dyDescent="0.3">
      <c r="A1562" s="660">
        <v>32</v>
      </c>
      <c r="B1562" s="661" t="s">
        <v>587</v>
      </c>
      <c r="C1562" s="661">
        <v>89301322</v>
      </c>
      <c r="D1562" s="740" t="s">
        <v>6847</v>
      </c>
      <c r="E1562" s="741" t="s">
        <v>4630</v>
      </c>
      <c r="F1562" s="661" t="s">
        <v>4612</v>
      </c>
      <c r="G1562" s="661" t="s">
        <v>4728</v>
      </c>
      <c r="H1562" s="661" t="s">
        <v>588</v>
      </c>
      <c r="I1562" s="661" t="s">
        <v>2278</v>
      </c>
      <c r="J1562" s="661" t="s">
        <v>4996</v>
      </c>
      <c r="K1562" s="661" t="s">
        <v>4997</v>
      </c>
      <c r="L1562" s="662">
        <v>2025.92</v>
      </c>
      <c r="M1562" s="662">
        <v>2025.92</v>
      </c>
      <c r="N1562" s="661">
        <v>1</v>
      </c>
      <c r="O1562" s="742">
        <v>0.5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32</v>
      </c>
      <c r="B1563" s="661" t="s">
        <v>587</v>
      </c>
      <c r="C1563" s="661">
        <v>89301322</v>
      </c>
      <c r="D1563" s="740" t="s">
        <v>6847</v>
      </c>
      <c r="E1563" s="741" t="s">
        <v>4630</v>
      </c>
      <c r="F1563" s="661" t="s">
        <v>4612</v>
      </c>
      <c r="G1563" s="661" t="s">
        <v>4728</v>
      </c>
      <c r="H1563" s="661" t="s">
        <v>588</v>
      </c>
      <c r="I1563" s="661" t="s">
        <v>1886</v>
      </c>
      <c r="J1563" s="661" t="s">
        <v>1887</v>
      </c>
      <c r="K1563" s="661" t="s">
        <v>5110</v>
      </c>
      <c r="L1563" s="662">
        <v>2025.92</v>
      </c>
      <c r="M1563" s="662">
        <v>32414.719999999987</v>
      </c>
      <c r="N1563" s="661">
        <v>16</v>
      </c>
      <c r="O1563" s="742">
        <v>12</v>
      </c>
      <c r="P1563" s="662">
        <v>30388.799999999988</v>
      </c>
      <c r="Q1563" s="677">
        <v>0.9375</v>
      </c>
      <c r="R1563" s="661">
        <v>15</v>
      </c>
      <c r="S1563" s="677">
        <v>0.9375</v>
      </c>
      <c r="T1563" s="742">
        <v>11.5</v>
      </c>
      <c r="U1563" s="700">
        <v>0.95833333333333337</v>
      </c>
    </row>
    <row r="1564" spans="1:21" ht="14.4" customHeight="1" x14ac:dyDescent="0.3">
      <c r="A1564" s="660">
        <v>32</v>
      </c>
      <c r="B1564" s="661" t="s">
        <v>587</v>
      </c>
      <c r="C1564" s="661">
        <v>89301322</v>
      </c>
      <c r="D1564" s="740" t="s">
        <v>6847</v>
      </c>
      <c r="E1564" s="741" t="s">
        <v>4630</v>
      </c>
      <c r="F1564" s="661" t="s">
        <v>4612</v>
      </c>
      <c r="G1564" s="661" t="s">
        <v>5111</v>
      </c>
      <c r="H1564" s="661" t="s">
        <v>588</v>
      </c>
      <c r="I1564" s="661" t="s">
        <v>5132</v>
      </c>
      <c r="J1564" s="661" t="s">
        <v>5133</v>
      </c>
      <c r="K1564" s="661" t="s">
        <v>5134</v>
      </c>
      <c r="L1564" s="662">
        <v>84.78</v>
      </c>
      <c r="M1564" s="662">
        <v>254.34</v>
      </c>
      <c r="N1564" s="661">
        <v>3</v>
      </c>
      <c r="O1564" s="742">
        <v>2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32</v>
      </c>
      <c r="B1565" s="661" t="s">
        <v>587</v>
      </c>
      <c r="C1565" s="661">
        <v>89301322</v>
      </c>
      <c r="D1565" s="740" t="s">
        <v>6847</v>
      </c>
      <c r="E1565" s="741" t="s">
        <v>4630</v>
      </c>
      <c r="F1565" s="661" t="s">
        <v>4612</v>
      </c>
      <c r="G1565" s="661" t="s">
        <v>5270</v>
      </c>
      <c r="H1565" s="661" t="s">
        <v>588</v>
      </c>
      <c r="I1565" s="661" t="s">
        <v>3393</v>
      </c>
      <c r="J1565" s="661" t="s">
        <v>3394</v>
      </c>
      <c r="K1565" s="661" t="s">
        <v>5271</v>
      </c>
      <c r="L1565" s="662">
        <v>1166.48</v>
      </c>
      <c r="M1565" s="662">
        <v>1166.48</v>
      </c>
      <c r="N1565" s="661">
        <v>1</v>
      </c>
      <c r="O1565" s="742">
        <v>0.5</v>
      </c>
      <c r="P1565" s="662">
        <v>1166.48</v>
      </c>
      <c r="Q1565" s="677">
        <v>1</v>
      </c>
      <c r="R1565" s="661">
        <v>1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32</v>
      </c>
      <c r="B1566" s="661" t="s">
        <v>587</v>
      </c>
      <c r="C1566" s="661">
        <v>89301322</v>
      </c>
      <c r="D1566" s="740" t="s">
        <v>6847</v>
      </c>
      <c r="E1566" s="741" t="s">
        <v>4630</v>
      </c>
      <c r="F1566" s="661" t="s">
        <v>4612</v>
      </c>
      <c r="G1566" s="661" t="s">
        <v>4671</v>
      </c>
      <c r="H1566" s="661" t="s">
        <v>588</v>
      </c>
      <c r="I1566" s="661" t="s">
        <v>4875</v>
      </c>
      <c r="J1566" s="661" t="s">
        <v>3133</v>
      </c>
      <c r="K1566" s="661" t="s">
        <v>4876</v>
      </c>
      <c r="L1566" s="662">
        <v>0</v>
      </c>
      <c r="M1566" s="662">
        <v>0</v>
      </c>
      <c r="N1566" s="661">
        <v>1</v>
      </c>
      <c r="O1566" s="742">
        <v>0.5</v>
      </c>
      <c r="P1566" s="662">
        <v>0</v>
      </c>
      <c r="Q1566" s="677"/>
      <c r="R1566" s="661">
        <v>1</v>
      </c>
      <c r="S1566" s="677">
        <v>1</v>
      </c>
      <c r="T1566" s="742">
        <v>0.5</v>
      </c>
      <c r="U1566" s="700">
        <v>1</v>
      </c>
    </row>
    <row r="1567" spans="1:21" ht="14.4" customHeight="1" x14ac:dyDescent="0.3">
      <c r="A1567" s="660">
        <v>32</v>
      </c>
      <c r="B1567" s="661" t="s">
        <v>587</v>
      </c>
      <c r="C1567" s="661">
        <v>89301322</v>
      </c>
      <c r="D1567" s="740" t="s">
        <v>6847</v>
      </c>
      <c r="E1567" s="741" t="s">
        <v>4630</v>
      </c>
      <c r="F1567" s="661" t="s">
        <v>4612</v>
      </c>
      <c r="G1567" s="661" t="s">
        <v>4671</v>
      </c>
      <c r="H1567" s="661" t="s">
        <v>2441</v>
      </c>
      <c r="I1567" s="661" t="s">
        <v>3132</v>
      </c>
      <c r="J1567" s="661" t="s">
        <v>3133</v>
      </c>
      <c r="K1567" s="661" t="s">
        <v>4480</v>
      </c>
      <c r="L1567" s="662">
        <v>3127.19</v>
      </c>
      <c r="M1567" s="662">
        <v>62543.8</v>
      </c>
      <c r="N1567" s="661">
        <v>20</v>
      </c>
      <c r="O1567" s="742">
        <v>10.5</v>
      </c>
      <c r="P1567" s="662">
        <v>46907.850000000006</v>
      </c>
      <c r="Q1567" s="677">
        <v>0.75000000000000011</v>
      </c>
      <c r="R1567" s="661">
        <v>15</v>
      </c>
      <c r="S1567" s="677">
        <v>0.75</v>
      </c>
      <c r="T1567" s="742">
        <v>9</v>
      </c>
      <c r="U1567" s="700">
        <v>0.8571428571428571</v>
      </c>
    </row>
    <row r="1568" spans="1:21" ht="14.4" customHeight="1" x14ac:dyDescent="0.3">
      <c r="A1568" s="660">
        <v>32</v>
      </c>
      <c r="B1568" s="661" t="s">
        <v>587</v>
      </c>
      <c r="C1568" s="661">
        <v>89301322</v>
      </c>
      <c r="D1568" s="740" t="s">
        <v>6847</v>
      </c>
      <c r="E1568" s="741" t="s">
        <v>4630</v>
      </c>
      <c r="F1568" s="661" t="s">
        <v>4612</v>
      </c>
      <c r="G1568" s="661" t="s">
        <v>4671</v>
      </c>
      <c r="H1568" s="661" t="s">
        <v>2441</v>
      </c>
      <c r="I1568" s="661" t="s">
        <v>4672</v>
      </c>
      <c r="J1568" s="661" t="s">
        <v>3133</v>
      </c>
      <c r="K1568" s="661" t="s">
        <v>4673</v>
      </c>
      <c r="L1568" s="662">
        <v>782.22</v>
      </c>
      <c r="M1568" s="662">
        <v>6257.76</v>
      </c>
      <c r="N1568" s="661">
        <v>8</v>
      </c>
      <c r="O1568" s="742">
        <v>3</v>
      </c>
      <c r="P1568" s="662">
        <v>4693.3200000000006</v>
      </c>
      <c r="Q1568" s="677">
        <v>0.75000000000000011</v>
      </c>
      <c r="R1568" s="661">
        <v>6</v>
      </c>
      <c r="S1568" s="677">
        <v>0.75</v>
      </c>
      <c r="T1568" s="742">
        <v>2</v>
      </c>
      <c r="U1568" s="700">
        <v>0.66666666666666663</v>
      </c>
    </row>
    <row r="1569" spans="1:21" ht="14.4" customHeight="1" x14ac:dyDescent="0.3">
      <c r="A1569" s="660">
        <v>32</v>
      </c>
      <c r="B1569" s="661" t="s">
        <v>587</v>
      </c>
      <c r="C1569" s="661">
        <v>89301322</v>
      </c>
      <c r="D1569" s="740" t="s">
        <v>6847</v>
      </c>
      <c r="E1569" s="741" t="s">
        <v>4630</v>
      </c>
      <c r="F1569" s="661" t="s">
        <v>4612</v>
      </c>
      <c r="G1569" s="661" t="s">
        <v>4674</v>
      </c>
      <c r="H1569" s="661" t="s">
        <v>588</v>
      </c>
      <c r="I1569" s="661" t="s">
        <v>1035</v>
      </c>
      <c r="J1569" s="661" t="s">
        <v>1036</v>
      </c>
      <c r="K1569" s="661" t="s">
        <v>4675</v>
      </c>
      <c r="L1569" s="662">
        <v>163.9</v>
      </c>
      <c r="M1569" s="662">
        <v>1475.1</v>
      </c>
      <c r="N1569" s="661">
        <v>9</v>
      </c>
      <c r="O1569" s="742">
        <v>3</v>
      </c>
      <c r="P1569" s="662">
        <v>819.5</v>
      </c>
      <c r="Q1569" s="677">
        <v>0.55555555555555558</v>
      </c>
      <c r="R1569" s="661">
        <v>5</v>
      </c>
      <c r="S1569" s="677">
        <v>0.55555555555555558</v>
      </c>
      <c r="T1569" s="742">
        <v>2</v>
      </c>
      <c r="U1569" s="700">
        <v>0.66666666666666663</v>
      </c>
    </row>
    <row r="1570" spans="1:21" ht="14.4" customHeight="1" x14ac:dyDescent="0.3">
      <c r="A1570" s="660">
        <v>32</v>
      </c>
      <c r="B1570" s="661" t="s">
        <v>587</v>
      </c>
      <c r="C1570" s="661">
        <v>89301322</v>
      </c>
      <c r="D1570" s="740" t="s">
        <v>6847</v>
      </c>
      <c r="E1570" s="741" t="s">
        <v>4630</v>
      </c>
      <c r="F1570" s="661" t="s">
        <v>4612</v>
      </c>
      <c r="G1570" s="661" t="s">
        <v>4927</v>
      </c>
      <c r="H1570" s="661" t="s">
        <v>588</v>
      </c>
      <c r="I1570" s="661" t="s">
        <v>1366</v>
      </c>
      <c r="J1570" s="661" t="s">
        <v>1367</v>
      </c>
      <c r="K1570" s="661" t="s">
        <v>4928</v>
      </c>
      <c r="L1570" s="662">
        <v>1023.02</v>
      </c>
      <c r="M1570" s="662">
        <v>12276.240000000002</v>
      </c>
      <c r="N1570" s="661">
        <v>12</v>
      </c>
      <c r="O1570" s="742">
        <v>7.5</v>
      </c>
      <c r="P1570" s="662">
        <v>5115.1000000000004</v>
      </c>
      <c r="Q1570" s="677">
        <v>0.41666666666666663</v>
      </c>
      <c r="R1570" s="661">
        <v>5</v>
      </c>
      <c r="S1570" s="677">
        <v>0.41666666666666669</v>
      </c>
      <c r="T1570" s="742">
        <v>3</v>
      </c>
      <c r="U1570" s="700">
        <v>0.4</v>
      </c>
    </row>
    <row r="1571" spans="1:21" ht="14.4" customHeight="1" x14ac:dyDescent="0.3">
      <c r="A1571" s="660">
        <v>32</v>
      </c>
      <c r="B1571" s="661" t="s">
        <v>587</v>
      </c>
      <c r="C1571" s="661">
        <v>89301322</v>
      </c>
      <c r="D1571" s="740" t="s">
        <v>6847</v>
      </c>
      <c r="E1571" s="741" t="s">
        <v>4630</v>
      </c>
      <c r="F1571" s="661" t="s">
        <v>4612</v>
      </c>
      <c r="G1571" s="661" t="s">
        <v>4927</v>
      </c>
      <c r="H1571" s="661" t="s">
        <v>588</v>
      </c>
      <c r="I1571" s="661" t="s">
        <v>1366</v>
      </c>
      <c r="J1571" s="661" t="s">
        <v>1367</v>
      </c>
      <c r="K1571" s="661" t="s">
        <v>4928</v>
      </c>
      <c r="L1571" s="662">
        <v>439.17</v>
      </c>
      <c r="M1571" s="662">
        <v>3513.3599999999997</v>
      </c>
      <c r="N1571" s="661">
        <v>8</v>
      </c>
      <c r="O1571" s="742">
        <v>5</v>
      </c>
      <c r="P1571" s="662">
        <v>2195.85</v>
      </c>
      <c r="Q1571" s="677">
        <v>0.625</v>
      </c>
      <c r="R1571" s="661">
        <v>5</v>
      </c>
      <c r="S1571" s="677">
        <v>0.625</v>
      </c>
      <c r="T1571" s="742">
        <v>3</v>
      </c>
      <c r="U1571" s="700">
        <v>0.6</v>
      </c>
    </row>
    <row r="1572" spans="1:21" ht="14.4" customHeight="1" x14ac:dyDescent="0.3">
      <c r="A1572" s="660">
        <v>32</v>
      </c>
      <c r="B1572" s="661" t="s">
        <v>587</v>
      </c>
      <c r="C1572" s="661">
        <v>89301322</v>
      </c>
      <c r="D1572" s="740" t="s">
        <v>6847</v>
      </c>
      <c r="E1572" s="741" t="s">
        <v>4630</v>
      </c>
      <c r="F1572" s="661" t="s">
        <v>4612</v>
      </c>
      <c r="G1572" s="661" t="s">
        <v>5156</v>
      </c>
      <c r="H1572" s="661" t="s">
        <v>2441</v>
      </c>
      <c r="I1572" s="661" t="s">
        <v>5763</v>
      </c>
      <c r="J1572" s="661" t="s">
        <v>5764</v>
      </c>
      <c r="K1572" s="661" t="s">
        <v>5765</v>
      </c>
      <c r="L1572" s="662">
        <v>4558.03</v>
      </c>
      <c r="M1572" s="662">
        <v>31906.21</v>
      </c>
      <c r="N1572" s="661">
        <v>7</v>
      </c>
      <c r="O1572" s="742">
        <v>0.5</v>
      </c>
      <c r="P1572" s="662">
        <v>31906.21</v>
      </c>
      <c r="Q1572" s="677">
        <v>1</v>
      </c>
      <c r="R1572" s="661">
        <v>7</v>
      </c>
      <c r="S1572" s="677">
        <v>1</v>
      </c>
      <c r="T1572" s="742">
        <v>0.5</v>
      </c>
      <c r="U1572" s="700">
        <v>1</v>
      </c>
    </row>
    <row r="1573" spans="1:21" ht="14.4" customHeight="1" x14ac:dyDescent="0.3">
      <c r="A1573" s="660">
        <v>32</v>
      </c>
      <c r="B1573" s="661" t="s">
        <v>587</v>
      </c>
      <c r="C1573" s="661">
        <v>89301322</v>
      </c>
      <c r="D1573" s="740" t="s">
        <v>6847</v>
      </c>
      <c r="E1573" s="741" t="s">
        <v>4630</v>
      </c>
      <c r="F1573" s="661" t="s">
        <v>4612</v>
      </c>
      <c r="G1573" s="661" t="s">
        <v>5156</v>
      </c>
      <c r="H1573" s="661" t="s">
        <v>2441</v>
      </c>
      <c r="I1573" s="661" t="s">
        <v>5157</v>
      </c>
      <c r="J1573" s="661" t="s">
        <v>5158</v>
      </c>
      <c r="K1573" s="661" t="s">
        <v>5159</v>
      </c>
      <c r="L1573" s="662">
        <v>2449.89</v>
      </c>
      <c r="M1573" s="662">
        <v>17149.23</v>
      </c>
      <c r="N1573" s="661">
        <v>7</v>
      </c>
      <c r="O1573" s="742">
        <v>1</v>
      </c>
      <c r="P1573" s="662">
        <v>17149.23</v>
      </c>
      <c r="Q1573" s="677">
        <v>1</v>
      </c>
      <c r="R1573" s="661">
        <v>7</v>
      </c>
      <c r="S1573" s="677">
        <v>1</v>
      </c>
      <c r="T1573" s="742">
        <v>1</v>
      </c>
      <c r="U1573" s="700">
        <v>1</v>
      </c>
    </row>
    <row r="1574" spans="1:21" ht="14.4" customHeight="1" x14ac:dyDescent="0.3">
      <c r="A1574" s="660">
        <v>32</v>
      </c>
      <c r="B1574" s="661" t="s">
        <v>587</v>
      </c>
      <c r="C1574" s="661">
        <v>89301322</v>
      </c>
      <c r="D1574" s="740" t="s">
        <v>6847</v>
      </c>
      <c r="E1574" s="741" t="s">
        <v>4630</v>
      </c>
      <c r="F1574" s="661" t="s">
        <v>4612</v>
      </c>
      <c r="G1574" s="661" t="s">
        <v>5156</v>
      </c>
      <c r="H1574" s="661" t="s">
        <v>2441</v>
      </c>
      <c r="I1574" s="661" t="s">
        <v>5157</v>
      </c>
      <c r="J1574" s="661" t="s">
        <v>5158</v>
      </c>
      <c r="K1574" s="661" t="s">
        <v>5159</v>
      </c>
      <c r="L1574" s="662">
        <v>2279.02</v>
      </c>
      <c r="M1574" s="662">
        <v>11395.099999999999</v>
      </c>
      <c r="N1574" s="661">
        <v>5</v>
      </c>
      <c r="O1574" s="742">
        <v>2</v>
      </c>
      <c r="P1574" s="662">
        <v>11395.099999999999</v>
      </c>
      <c r="Q1574" s="677">
        <v>1</v>
      </c>
      <c r="R1574" s="661">
        <v>5</v>
      </c>
      <c r="S1574" s="677">
        <v>1</v>
      </c>
      <c r="T1574" s="742">
        <v>2</v>
      </c>
      <c r="U1574" s="700">
        <v>1</v>
      </c>
    </row>
    <row r="1575" spans="1:21" ht="14.4" customHeight="1" x14ac:dyDescent="0.3">
      <c r="A1575" s="660">
        <v>32</v>
      </c>
      <c r="B1575" s="661" t="s">
        <v>587</v>
      </c>
      <c r="C1575" s="661">
        <v>89301322</v>
      </c>
      <c r="D1575" s="740" t="s">
        <v>6847</v>
      </c>
      <c r="E1575" s="741" t="s">
        <v>4630</v>
      </c>
      <c r="F1575" s="661" t="s">
        <v>4612</v>
      </c>
      <c r="G1575" s="661" t="s">
        <v>4750</v>
      </c>
      <c r="H1575" s="661" t="s">
        <v>588</v>
      </c>
      <c r="I1575" s="661" t="s">
        <v>3125</v>
      </c>
      <c r="J1575" s="661" t="s">
        <v>3126</v>
      </c>
      <c r="K1575" s="661" t="s">
        <v>4480</v>
      </c>
      <c r="L1575" s="662">
        <v>614.78</v>
      </c>
      <c r="M1575" s="662">
        <v>614.78</v>
      </c>
      <c r="N1575" s="661">
        <v>1</v>
      </c>
      <c r="O1575" s="742">
        <v>1</v>
      </c>
      <c r="P1575" s="662">
        <v>614.78</v>
      </c>
      <c r="Q1575" s="677">
        <v>1</v>
      </c>
      <c r="R1575" s="661">
        <v>1</v>
      </c>
      <c r="S1575" s="677">
        <v>1</v>
      </c>
      <c r="T1575" s="742">
        <v>1</v>
      </c>
      <c r="U1575" s="700">
        <v>1</v>
      </c>
    </row>
    <row r="1576" spans="1:21" ht="14.4" customHeight="1" x14ac:dyDescent="0.3">
      <c r="A1576" s="660">
        <v>32</v>
      </c>
      <c r="B1576" s="661" t="s">
        <v>587</v>
      </c>
      <c r="C1576" s="661">
        <v>89301322</v>
      </c>
      <c r="D1576" s="740" t="s">
        <v>6847</v>
      </c>
      <c r="E1576" s="741" t="s">
        <v>4630</v>
      </c>
      <c r="F1576" s="661" t="s">
        <v>4612</v>
      </c>
      <c r="G1576" s="661" t="s">
        <v>5435</v>
      </c>
      <c r="H1576" s="661" t="s">
        <v>588</v>
      </c>
      <c r="I1576" s="661" t="s">
        <v>712</v>
      </c>
      <c r="J1576" s="661" t="s">
        <v>713</v>
      </c>
      <c r="K1576" s="661" t="s">
        <v>5436</v>
      </c>
      <c r="L1576" s="662">
        <v>0</v>
      </c>
      <c r="M1576" s="662">
        <v>0</v>
      </c>
      <c r="N1576" s="661">
        <v>1</v>
      </c>
      <c r="O1576" s="742">
        <v>1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32</v>
      </c>
      <c r="B1577" s="661" t="s">
        <v>587</v>
      </c>
      <c r="C1577" s="661">
        <v>89301322</v>
      </c>
      <c r="D1577" s="740" t="s">
        <v>6847</v>
      </c>
      <c r="E1577" s="741" t="s">
        <v>4630</v>
      </c>
      <c r="F1577" s="661" t="s">
        <v>4612</v>
      </c>
      <c r="G1577" s="661" t="s">
        <v>4755</v>
      </c>
      <c r="H1577" s="661" t="s">
        <v>2441</v>
      </c>
      <c r="I1577" s="661" t="s">
        <v>4756</v>
      </c>
      <c r="J1577" s="661" t="s">
        <v>3074</v>
      </c>
      <c r="K1577" s="661" t="s">
        <v>4757</v>
      </c>
      <c r="L1577" s="662">
        <v>87.6</v>
      </c>
      <c r="M1577" s="662">
        <v>262.79999999999995</v>
      </c>
      <c r="N1577" s="661">
        <v>3</v>
      </c>
      <c r="O1577" s="742">
        <v>2</v>
      </c>
      <c r="P1577" s="662">
        <v>175.2</v>
      </c>
      <c r="Q1577" s="677">
        <v>0.66666666666666674</v>
      </c>
      <c r="R1577" s="661">
        <v>2</v>
      </c>
      <c r="S1577" s="677">
        <v>0.66666666666666663</v>
      </c>
      <c r="T1577" s="742">
        <v>1.5</v>
      </c>
      <c r="U1577" s="700">
        <v>0.75</v>
      </c>
    </row>
    <row r="1578" spans="1:21" ht="14.4" customHeight="1" x14ac:dyDescent="0.3">
      <c r="A1578" s="660">
        <v>32</v>
      </c>
      <c r="B1578" s="661" t="s">
        <v>587</v>
      </c>
      <c r="C1578" s="661">
        <v>89301322</v>
      </c>
      <c r="D1578" s="740" t="s">
        <v>6847</v>
      </c>
      <c r="E1578" s="741" t="s">
        <v>4630</v>
      </c>
      <c r="F1578" s="661" t="s">
        <v>4612</v>
      </c>
      <c r="G1578" s="661" t="s">
        <v>4755</v>
      </c>
      <c r="H1578" s="661" t="s">
        <v>2441</v>
      </c>
      <c r="I1578" s="661" t="s">
        <v>3049</v>
      </c>
      <c r="J1578" s="661" t="s">
        <v>3050</v>
      </c>
      <c r="K1578" s="661" t="s">
        <v>4458</v>
      </c>
      <c r="L1578" s="662">
        <v>116.8</v>
      </c>
      <c r="M1578" s="662">
        <v>116.8</v>
      </c>
      <c r="N1578" s="661">
        <v>1</v>
      </c>
      <c r="O1578" s="742">
        <v>0.5</v>
      </c>
      <c r="P1578" s="662">
        <v>116.8</v>
      </c>
      <c r="Q1578" s="677">
        <v>1</v>
      </c>
      <c r="R1578" s="661">
        <v>1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32</v>
      </c>
      <c r="B1579" s="661" t="s">
        <v>587</v>
      </c>
      <c r="C1579" s="661">
        <v>89301322</v>
      </c>
      <c r="D1579" s="740" t="s">
        <v>6847</v>
      </c>
      <c r="E1579" s="741" t="s">
        <v>4630</v>
      </c>
      <c r="F1579" s="661" t="s">
        <v>4612</v>
      </c>
      <c r="G1579" s="661" t="s">
        <v>4761</v>
      </c>
      <c r="H1579" s="661" t="s">
        <v>588</v>
      </c>
      <c r="I1579" s="661" t="s">
        <v>4019</v>
      </c>
      <c r="J1579" s="661" t="s">
        <v>4020</v>
      </c>
      <c r="K1579" s="661" t="s">
        <v>4762</v>
      </c>
      <c r="L1579" s="662">
        <v>145.38999999999999</v>
      </c>
      <c r="M1579" s="662">
        <v>872.33999999999992</v>
      </c>
      <c r="N1579" s="661">
        <v>6</v>
      </c>
      <c r="O1579" s="742">
        <v>3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32</v>
      </c>
      <c r="B1580" s="661" t="s">
        <v>587</v>
      </c>
      <c r="C1580" s="661">
        <v>89301322</v>
      </c>
      <c r="D1580" s="740" t="s">
        <v>6847</v>
      </c>
      <c r="E1580" s="741" t="s">
        <v>4630</v>
      </c>
      <c r="F1580" s="661" t="s">
        <v>4612</v>
      </c>
      <c r="G1580" s="661" t="s">
        <v>4761</v>
      </c>
      <c r="H1580" s="661" t="s">
        <v>588</v>
      </c>
      <c r="I1580" s="661" t="s">
        <v>4019</v>
      </c>
      <c r="J1580" s="661" t="s">
        <v>4020</v>
      </c>
      <c r="K1580" s="661" t="s">
        <v>4762</v>
      </c>
      <c r="L1580" s="662">
        <v>80.650000000000006</v>
      </c>
      <c r="M1580" s="662">
        <v>483.9</v>
      </c>
      <c r="N1580" s="661">
        <v>6</v>
      </c>
      <c r="O1580" s="742">
        <v>5</v>
      </c>
      <c r="P1580" s="662">
        <v>403.25</v>
      </c>
      <c r="Q1580" s="677">
        <v>0.83333333333333337</v>
      </c>
      <c r="R1580" s="661">
        <v>5</v>
      </c>
      <c r="S1580" s="677">
        <v>0.83333333333333337</v>
      </c>
      <c r="T1580" s="742">
        <v>4</v>
      </c>
      <c r="U1580" s="700">
        <v>0.8</v>
      </c>
    </row>
    <row r="1581" spans="1:21" ht="14.4" customHeight="1" x14ac:dyDescent="0.3">
      <c r="A1581" s="660">
        <v>32</v>
      </c>
      <c r="B1581" s="661" t="s">
        <v>587</v>
      </c>
      <c r="C1581" s="661">
        <v>89301322</v>
      </c>
      <c r="D1581" s="740" t="s">
        <v>6847</v>
      </c>
      <c r="E1581" s="741" t="s">
        <v>4630</v>
      </c>
      <c r="F1581" s="661" t="s">
        <v>4612</v>
      </c>
      <c r="G1581" s="661" t="s">
        <v>5443</v>
      </c>
      <c r="H1581" s="661" t="s">
        <v>588</v>
      </c>
      <c r="I1581" s="661" t="s">
        <v>2309</v>
      </c>
      <c r="J1581" s="661" t="s">
        <v>2310</v>
      </c>
      <c r="K1581" s="661" t="s">
        <v>2311</v>
      </c>
      <c r="L1581" s="662">
        <v>92.91</v>
      </c>
      <c r="M1581" s="662">
        <v>557.46</v>
      </c>
      <c r="N1581" s="661">
        <v>6</v>
      </c>
      <c r="O1581" s="742">
        <v>3</v>
      </c>
      <c r="P1581" s="662">
        <v>464.55</v>
      </c>
      <c r="Q1581" s="677">
        <v>0.83333333333333326</v>
      </c>
      <c r="R1581" s="661">
        <v>5</v>
      </c>
      <c r="S1581" s="677">
        <v>0.83333333333333337</v>
      </c>
      <c r="T1581" s="742">
        <v>2</v>
      </c>
      <c r="U1581" s="700">
        <v>0.66666666666666663</v>
      </c>
    </row>
    <row r="1582" spans="1:21" ht="14.4" customHeight="1" x14ac:dyDescent="0.3">
      <c r="A1582" s="660">
        <v>32</v>
      </c>
      <c r="B1582" s="661" t="s">
        <v>587</v>
      </c>
      <c r="C1582" s="661">
        <v>89301322</v>
      </c>
      <c r="D1582" s="740" t="s">
        <v>6847</v>
      </c>
      <c r="E1582" s="741" t="s">
        <v>4630</v>
      </c>
      <c r="F1582" s="661" t="s">
        <v>4612</v>
      </c>
      <c r="G1582" s="661" t="s">
        <v>5001</v>
      </c>
      <c r="H1582" s="661" t="s">
        <v>588</v>
      </c>
      <c r="I1582" s="661" t="s">
        <v>704</v>
      </c>
      <c r="J1582" s="661" t="s">
        <v>5002</v>
      </c>
      <c r="K1582" s="661" t="s">
        <v>5003</v>
      </c>
      <c r="L1582" s="662">
        <v>41.83</v>
      </c>
      <c r="M1582" s="662">
        <v>41.83</v>
      </c>
      <c r="N1582" s="661">
        <v>1</v>
      </c>
      <c r="O1582" s="742"/>
      <c r="P1582" s="662"/>
      <c r="Q1582" s="677">
        <v>0</v>
      </c>
      <c r="R1582" s="661"/>
      <c r="S1582" s="677">
        <v>0</v>
      </c>
      <c r="T1582" s="742"/>
      <c r="U1582" s="700"/>
    </row>
    <row r="1583" spans="1:21" ht="14.4" customHeight="1" x14ac:dyDescent="0.3">
      <c r="A1583" s="660">
        <v>32</v>
      </c>
      <c r="B1583" s="661" t="s">
        <v>587</v>
      </c>
      <c r="C1583" s="661">
        <v>89301322</v>
      </c>
      <c r="D1583" s="740" t="s">
        <v>6847</v>
      </c>
      <c r="E1583" s="741" t="s">
        <v>4630</v>
      </c>
      <c r="F1583" s="661" t="s">
        <v>4612</v>
      </c>
      <c r="G1583" s="661" t="s">
        <v>4682</v>
      </c>
      <c r="H1583" s="661" t="s">
        <v>588</v>
      </c>
      <c r="I1583" s="661" t="s">
        <v>1234</v>
      </c>
      <c r="J1583" s="661" t="s">
        <v>4684</v>
      </c>
      <c r="K1583" s="661" t="s">
        <v>5766</v>
      </c>
      <c r="L1583" s="662">
        <v>36.78</v>
      </c>
      <c r="M1583" s="662">
        <v>36.78</v>
      </c>
      <c r="N1583" s="661">
        <v>1</v>
      </c>
      <c r="O1583" s="742">
        <v>1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32</v>
      </c>
      <c r="B1584" s="661" t="s">
        <v>587</v>
      </c>
      <c r="C1584" s="661">
        <v>89301322</v>
      </c>
      <c r="D1584" s="740" t="s">
        <v>6847</v>
      </c>
      <c r="E1584" s="741" t="s">
        <v>4630</v>
      </c>
      <c r="F1584" s="661" t="s">
        <v>4612</v>
      </c>
      <c r="G1584" s="661" t="s">
        <v>4682</v>
      </c>
      <c r="H1584" s="661" t="s">
        <v>588</v>
      </c>
      <c r="I1584" s="661" t="s">
        <v>1234</v>
      </c>
      <c r="J1584" s="661" t="s">
        <v>4684</v>
      </c>
      <c r="K1584" s="661" t="s">
        <v>5766</v>
      </c>
      <c r="L1584" s="662">
        <v>33.090000000000003</v>
      </c>
      <c r="M1584" s="662">
        <v>33.090000000000003</v>
      </c>
      <c r="N1584" s="661">
        <v>1</v>
      </c>
      <c r="O1584" s="742">
        <v>0.5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32</v>
      </c>
      <c r="B1585" s="661" t="s">
        <v>587</v>
      </c>
      <c r="C1585" s="661">
        <v>89301322</v>
      </c>
      <c r="D1585" s="740" t="s">
        <v>6847</v>
      </c>
      <c r="E1585" s="741" t="s">
        <v>4630</v>
      </c>
      <c r="F1585" s="661" t="s">
        <v>4612</v>
      </c>
      <c r="G1585" s="661" t="s">
        <v>4682</v>
      </c>
      <c r="H1585" s="661" t="s">
        <v>588</v>
      </c>
      <c r="I1585" s="661" t="s">
        <v>4763</v>
      </c>
      <c r="J1585" s="661" t="s">
        <v>4684</v>
      </c>
      <c r="K1585" s="661" t="s">
        <v>4499</v>
      </c>
      <c r="L1585" s="662">
        <v>0</v>
      </c>
      <c r="M1585" s="662">
        <v>0</v>
      </c>
      <c r="N1585" s="661">
        <v>1</v>
      </c>
      <c r="O1585" s="742">
        <v>0.5</v>
      </c>
      <c r="P1585" s="662"/>
      <c r="Q1585" s="677"/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32</v>
      </c>
      <c r="B1586" s="661" t="s">
        <v>587</v>
      </c>
      <c r="C1586" s="661">
        <v>89301322</v>
      </c>
      <c r="D1586" s="740" t="s">
        <v>6847</v>
      </c>
      <c r="E1586" s="741" t="s">
        <v>4630</v>
      </c>
      <c r="F1586" s="661" t="s">
        <v>4612</v>
      </c>
      <c r="G1586" s="661" t="s">
        <v>4682</v>
      </c>
      <c r="H1586" s="661" t="s">
        <v>588</v>
      </c>
      <c r="I1586" s="661" t="s">
        <v>1279</v>
      </c>
      <c r="J1586" s="661" t="s">
        <v>1280</v>
      </c>
      <c r="K1586" s="661" t="s">
        <v>1281</v>
      </c>
      <c r="L1586" s="662">
        <v>61.29</v>
      </c>
      <c r="M1586" s="662">
        <v>61.29</v>
      </c>
      <c r="N1586" s="661">
        <v>1</v>
      </c>
      <c r="O1586" s="742">
        <v>1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32</v>
      </c>
      <c r="B1587" s="661" t="s">
        <v>587</v>
      </c>
      <c r="C1587" s="661">
        <v>89301322</v>
      </c>
      <c r="D1587" s="740" t="s">
        <v>6847</v>
      </c>
      <c r="E1587" s="741" t="s">
        <v>4630</v>
      </c>
      <c r="F1587" s="661" t="s">
        <v>4612</v>
      </c>
      <c r="G1587" s="661" t="s">
        <v>4686</v>
      </c>
      <c r="H1587" s="661" t="s">
        <v>588</v>
      </c>
      <c r="I1587" s="661" t="s">
        <v>2223</v>
      </c>
      <c r="J1587" s="661" t="s">
        <v>4688</v>
      </c>
      <c r="K1587" s="661" t="s">
        <v>4689</v>
      </c>
      <c r="L1587" s="662">
        <v>6196.71</v>
      </c>
      <c r="M1587" s="662">
        <v>6196.71</v>
      </c>
      <c r="N1587" s="661">
        <v>1</v>
      </c>
      <c r="O1587" s="742">
        <v>0.5</v>
      </c>
      <c r="P1587" s="662">
        <v>6196.71</v>
      </c>
      <c r="Q1587" s="677">
        <v>1</v>
      </c>
      <c r="R1587" s="661">
        <v>1</v>
      </c>
      <c r="S1587" s="677">
        <v>1</v>
      </c>
      <c r="T1587" s="742">
        <v>0.5</v>
      </c>
      <c r="U1587" s="700">
        <v>1</v>
      </c>
    </row>
    <row r="1588" spans="1:21" ht="14.4" customHeight="1" x14ac:dyDescent="0.3">
      <c r="A1588" s="660">
        <v>32</v>
      </c>
      <c r="B1588" s="661" t="s">
        <v>587</v>
      </c>
      <c r="C1588" s="661">
        <v>89301322</v>
      </c>
      <c r="D1588" s="740" t="s">
        <v>6847</v>
      </c>
      <c r="E1588" s="741" t="s">
        <v>4630</v>
      </c>
      <c r="F1588" s="661" t="s">
        <v>4612</v>
      </c>
      <c r="G1588" s="661" t="s">
        <v>4764</v>
      </c>
      <c r="H1588" s="661" t="s">
        <v>588</v>
      </c>
      <c r="I1588" s="661" t="s">
        <v>1043</v>
      </c>
      <c r="J1588" s="661" t="s">
        <v>4765</v>
      </c>
      <c r="K1588" s="661" t="s">
        <v>4766</v>
      </c>
      <c r="L1588" s="662">
        <v>91.14</v>
      </c>
      <c r="M1588" s="662">
        <v>637.98</v>
      </c>
      <c r="N1588" s="661">
        <v>7</v>
      </c>
      <c r="O1588" s="742">
        <v>3.5</v>
      </c>
      <c r="P1588" s="662">
        <v>455.7</v>
      </c>
      <c r="Q1588" s="677">
        <v>0.7142857142857143</v>
      </c>
      <c r="R1588" s="661">
        <v>5</v>
      </c>
      <c r="S1588" s="677">
        <v>0.7142857142857143</v>
      </c>
      <c r="T1588" s="742">
        <v>2.5</v>
      </c>
      <c r="U1588" s="700">
        <v>0.7142857142857143</v>
      </c>
    </row>
    <row r="1589" spans="1:21" ht="14.4" customHeight="1" x14ac:dyDescent="0.3">
      <c r="A1589" s="660">
        <v>32</v>
      </c>
      <c r="B1589" s="661" t="s">
        <v>587</v>
      </c>
      <c r="C1589" s="661">
        <v>89301322</v>
      </c>
      <c r="D1589" s="740" t="s">
        <v>6847</v>
      </c>
      <c r="E1589" s="741" t="s">
        <v>4630</v>
      </c>
      <c r="F1589" s="661" t="s">
        <v>4612</v>
      </c>
      <c r="G1589" s="661" t="s">
        <v>4972</v>
      </c>
      <c r="H1589" s="661" t="s">
        <v>2441</v>
      </c>
      <c r="I1589" s="661" t="s">
        <v>2643</v>
      </c>
      <c r="J1589" s="661" t="s">
        <v>2513</v>
      </c>
      <c r="K1589" s="661" t="s">
        <v>2644</v>
      </c>
      <c r="L1589" s="662">
        <v>0</v>
      </c>
      <c r="M1589" s="662">
        <v>0</v>
      </c>
      <c r="N1589" s="661">
        <v>1</v>
      </c>
      <c r="O1589" s="742">
        <v>0.5</v>
      </c>
      <c r="P1589" s="662">
        <v>0</v>
      </c>
      <c r="Q1589" s="677"/>
      <c r="R1589" s="661">
        <v>1</v>
      </c>
      <c r="S1589" s="677">
        <v>1</v>
      </c>
      <c r="T1589" s="742">
        <v>0.5</v>
      </c>
      <c r="U1589" s="700">
        <v>1</v>
      </c>
    </row>
    <row r="1590" spans="1:21" ht="14.4" customHeight="1" x14ac:dyDescent="0.3">
      <c r="A1590" s="660">
        <v>32</v>
      </c>
      <c r="B1590" s="661" t="s">
        <v>587</v>
      </c>
      <c r="C1590" s="661">
        <v>89301322</v>
      </c>
      <c r="D1590" s="740" t="s">
        <v>6847</v>
      </c>
      <c r="E1590" s="741" t="s">
        <v>4630</v>
      </c>
      <c r="F1590" s="661" t="s">
        <v>4612</v>
      </c>
      <c r="G1590" s="661" t="s">
        <v>5333</v>
      </c>
      <c r="H1590" s="661" t="s">
        <v>2441</v>
      </c>
      <c r="I1590" s="661" t="s">
        <v>3847</v>
      </c>
      <c r="J1590" s="661" t="s">
        <v>4566</v>
      </c>
      <c r="K1590" s="661" t="s">
        <v>4567</v>
      </c>
      <c r="L1590" s="662">
        <v>97.97</v>
      </c>
      <c r="M1590" s="662">
        <v>97.97</v>
      </c>
      <c r="N1590" s="661">
        <v>1</v>
      </c>
      <c r="O1590" s="742">
        <v>0.5</v>
      </c>
      <c r="P1590" s="662">
        <v>97.97</v>
      </c>
      <c r="Q1590" s="677">
        <v>1</v>
      </c>
      <c r="R1590" s="661">
        <v>1</v>
      </c>
      <c r="S1590" s="677">
        <v>1</v>
      </c>
      <c r="T1590" s="742">
        <v>0.5</v>
      </c>
      <c r="U1590" s="700">
        <v>1</v>
      </c>
    </row>
    <row r="1591" spans="1:21" ht="14.4" customHeight="1" x14ac:dyDescent="0.3">
      <c r="A1591" s="660">
        <v>32</v>
      </c>
      <c r="B1591" s="661" t="s">
        <v>587</v>
      </c>
      <c r="C1591" s="661">
        <v>89301322</v>
      </c>
      <c r="D1591" s="740" t="s">
        <v>6847</v>
      </c>
      <c r="E1591" s="741" t="s">
        <v>4630</v>
      </c>
      <c r="F1591" s="661" t="s">
        <v>4612</v>
      </c>
      <c r="G1591" s="661" t="s">
        <v>4767</v>
      </c>
      <c r="H1591" s="661" t="s">
        <v>588</v>
      </c>
      <c r="I1591" s="661" t="s">
        <v>1380</v>
      </c>
      <c r="J1591" s="661" t="s">
        <v>5168</v>
      </c>
      <c r="K1591" s="661" t="s">
        <v>5169</v>
      </c>
      <c r="L1591" s="662">
        <v>50.57</v>
      </c>
      <c r="M1591" s="662">
        <v>50.57</v>
      </c>
      <c r="N1591" s="661">
        <v>1</v>
      </c>
      <c r="O1591" s="742">
        <v>1</v>
      </c>
      <c r="P1591" s="662">
        <v>50.57</v>
      </c>
      <c r="Q1591" s="677">
        <v>1</v>
      </c>
      <c r="R1591" s="661">
        <v>1</v>
      </c>
      <c r="S1591" s="677">
        <v>1</v>
      </c>
      <c r="T1591" s="742">
        <v>1</v>
      </c>
      <c r="U1591" s="700">
        <v>1</v>
      </c>
    </row>
    <row r="1592" spans="1:21" ht="14.4" customHeight="1" x14ac:dyDescent="0.3">
      <c r="A1592" s="660">
        <v>32</v>
      </c>
      <c r="B1592" s="661" t="s">
        <v>587</v>
      </c>
      <c r="C1592" s="661">
        <v>89301322</v>
      </c>
      <c r="D1592" s="740" t="s">
        <v>6847</v>
      </c>
      <c r="E1592" s="741" t="s">
        <v>4630</v>
      </c>
      <c r="F1592" s="661" t="s">
        <v>4612</v>
      </c>
      <c r="G1592" s="661" t="s">
        <v>4690</v>
      </c>
      <c r="H1592" s="661" t="s">
        <v>588</v>
      </c>
      <c r="I1592" s="661" t="s">
        <v>851</v>
      </c>
      <c r="J1592" s="661" t="s">
        <v>4691</v>
      </c>
      <c r="K1592" s="661" t="s">
        <v>4692</v>
      </c>
      <c r="L1592" s="662">
        <v>0</v>
      </c>
      <c r="M1592" s="662">
        <v>0</v>
      </c>
      <c r="N1592" s="661">
        <v>2</v>
      </c>
      <c r="O1592" s="742">
        <v>1</v>
      </c>
      <c r="P1592" s="662">
        <v>0</v>
      </c>
      <c r="Q1592" s="677"/>
      <c r="R1592" s="661">
        <v>2</v>
      </c>
      <c r="S1592" s="677">
        <v>1</v>
      </c>
      <c r="T1592" s="742">
        <v>1</v>
      </c>
      <c r="U1592" s="700">
        <v>1</v>
      </c>
    </row>
    <row r="1593" spans="1:21" ht="14.4" customHeight="1" x14ac:dyDescent="0.3">
      <c r="A1593" s="660">
        <v>32</v>
      </c>
      <c r="B1593" s="661" t="s">
        <v>587</v>
      </c>
      <c r="C1593" s="661">
        <v>89301322</v>
      </c>
      <c r="D1593" s="740" t="s">
        <v>6847</v>
      </c>
      <c r="E1593" s="741" t="s">
        <v>4630</v>
      </c>
      <c r="F1593" s="661" t="s">
        <v>4612</v>
      </c>
      <c r="G1593" s="661" t="s">
        <v>4690</v>
      </c>
      <c r="H1593" s="661" t="s">
        <v>588</v>
      </c>
      <c r="I1593" s="661" t="s">
        <v>4773</v>
      </c>
      <c r="J1593" s="661" t="s">
        <v>4691</v>
      </c>
      <c r="K1593" s="661" t="s">
        <v>4774</v>
      </c>
      <c r="L1593" s="662">
        <v>0</v>
      </c>
      <c r="M1593" s="662">
        <v>0</v>
      </c>
      <c r="N1593" s="661">
        <v>3</v>
      </c>
      <c r="O1593" s="742">
        <v>2.5</v>
      </c>
      <c r="P1593" s="662">
        <v>0</v>
      </c>
      <c r="Q1593" s="677"/>
      <c r="R1593" s="661">
        <v>3</v>
      </c>
      <c r="S1593" s="677">
        <v>1</v>
      </c>
      <c r="T1593" s="742">
        <v>2.5</v>
      </c>
      <c r="U1593" s="700">
        <v>1</v>
      </c>
    </row>
    <row r="1594" spans="1:21" ht="14.4" customHeight="1" x14ac:dyDescent="0.3">
      <c r="A1594" s="660">
        <v>32</v>
      </c>
      <c r="B1594" s="661" t="s">
        <v>587</v>
      </c>
      <c r="C1594" s="661">
        <v>89301322</v>
      </c>
      <c r="D1594" s="740" t="s">
        <v>6847</v>
      </c>
      <c r="E1594" s="741" t="s">
        <v>4630</v>
      </c>
      <c r="F1594" s="661" t="s">
        <v>4612</v>
      </c>
      <c r="G1594" s="661" t="s">
        <v>4690</v>
      </c>
      <c r="H1594" s="661" t="s">
        <v>588</v>
      </c>
      <c r="I1594" s="661" t="s">
        <v>1156</v>
      </c>
      <c r="J1594" s="661" t="s">
        <v>1157</v>
      </c>
      <c r="K1594" s="661" t="s">
        <v>4822</v>
      </c>
      <c r="L1594" s="662">
        <v>0</v>
      </c>
      <c r="M1594" s="662">
        <v>0</v>
      </c>
      <c r="N1594" s="661">
        <v>6</v>
      </c>
      <c r="O1594" s="742">
        <v>3</v>
      </c>
      <c r="P1594" s="662">
        <v>0</v>
      </c>
      <c r="Q1594" s="677"/>
      <c r="R1594" s="661">
        <v>6</v>
      </c>
      <c r="S1594" s="677">
        <v>1</v>
      </c>
      <c r="T1594" s="742">
        <v>3</v>
      </c>
      <c r="U1594" s="700">
        <v>1</v>
      </c>
    </row>
    <row r="1595" spans="1:21" ht="14.4" customHeight="1" x14ac:dyDescent="0.3">
      <c r="A1595" s="660">
        <v>32</v>
      </c>
      <c r="B1595" s="661" t="s">
        <v>587</v>
      </c>
      <c r="C1595" s="661">
        <v>89301322</v>
      </c>
      <c r="D1595" s="740" t="s">
        <v>6847</v>
      </c>
      <c r="E1595" s="741" t="s">
        <v>4630</v>
      </c>
      <c r="F1595" s="661" t="s">
        <v>4612</v>
      </c>
      <c r="G1595" s="661" t="s">
        <v>4690</v>
      </c>
      <c r="H1595" s="661" t="s">
        <v>588</v>
      </c>
      <c r="I1595" s="661" t="s">
        <v>5057</v>
      </c>
      <c r="J1595" s="661" t="s">
        <v>5058</v>
      </c>
      <c r="K1595" s="661" t="s">
        <v>5059</v>
      </c>
      <c r="L1595" s="662">
        <v>0</v>
      </c>
      <c r="M1595" s="662">
        <v>0</v>
      </c>
      <c r="N1595" s="661">
        <v>1</v>
      </c>
      <c r="O1595" s="742">
        <v>1</v>
      </c>
      <c r="P1595" s="662">
        <v>0</v>
      </c>
      <c r="Q1595" s="677"/>
      <c r="R1595" s="661">
        <v>1</v>
      </c>
      <c r="S1595" s="677">
        <v>1</v>
      </c>
      <c r="T1595" s="742">
        <v>1</v>
      </c>
      <c r="U1595" s="700">
        <v>1</v>
      </c>
    </row>
    <row r="1596" spans="1:21" ht="14.4" customHeight="1" x14ac:dyDescent="0.3">
      <c r="A1596" s="660">
        <v>32</v>
      </c>
      <c r="B1596" s="661" t="s">
        <v>587</v>
      </c>
      <c r="C1596" s="661">
        <v>89301322</v>
      </c>
      <c r="D1596" s="740" t="s">
        <v>6847</v>
      </c>
      <c r="E1596" s="741" t="s">
        <v>4630</v>
      </c>
      <c r="F1596" s="661" t="s">
        <v>4612</v>
      </c>
      <c r="G1596" s="661" t="s">
        <v>5004</v>
      </c>
      <c r="H1596" s="661" t="s">
        <v>588</v>
      </c>
      <c r="I1596" s="661" t="s">
        <v>2125</v>
      </c>
      <c r="J1596" s="661" t="s">
        <v>2126</v>
      </c>
      <c r="K1596" s="661" t="s">
        <v>2127</v>
      </c>
      <c r="L1596" s="662">
        <v>1172.22</v>
      </c>
      <c r="M1596" s="662">
        <v>2344.44</v>
      </c>
      <c r="N1596" s="661">
        <v>2</v>
      </c>
      <c r="O1596" s="742">
        <v>1.5</v>
      </c>
      <c r="P1596" s="662">
        <v>1172.22</v>
      </c>
      <c r="Q1596" s="677">
        <v>0.5</v>
      </c>
      <c r="R1596" s="661">
        <v>1</v>
      </c>
      <c r="S1596" s="677">
        <v>0.5</v>
      </c>
      <c r="T1596" s="742">
        <v>0.5</v>
      </c>
      <c r="U1596" s="700">
        <v>0.33333333333333331</v>
      </c>
    </row>
    <row r="1597" spans="1:21" ht="14.4" customHeight="1" x14ac:dyDescent="0.3">
      <c r="A1597" s="660">
        <v>32</v>
      </c>
      <c r="B1597" s="661" t="s">
        <v>587</v>
      </c>
      <c r="C1597" s="661">
        <v>89301322</v>
      </c>
      <c r="D1597" s="740" t="s">
        <v>6847</v>
      </c>
      <c r="E1597" s="741" t="s">
        <v>4630</v>
      </c>
      <c r="F1597" s="661" t="s">
        <v>4612</v>
      </c>
      <c r="G1597" s="661" t="s">
        <v>5454</v>
      </c>
      <c r="H1597" s="661" t="s">
        <v>2441</v>
      </c>
      <c r="I1597" s="661" t="s">
        <v>5767</v>
      </c>
      <c r="J1597" s="661" t="s">
        <v>5456</v>
      </c>
      <c r="K1597" s="661" t="s">
        <v>5768</v>
      </c>
      <c r="L1597" s="662">
        <v>119.11</v>
      </c>
      <c r="M1597" s="662">
        <v>119.11</v>
      </c>
      <c r="N1597" s="661">
        <v>1</v>
      </c>
      <c r="O1597" s="742">
        <v>1</v>
      </c>
      <c r="P1597" s="662">
        <v>119.11</v>
      </c>
      <c r="Q1597" s="677">
        <v>1</v>
      </c>
      <c r="R1597" s="661">
        <v>1</v>
      </c>
      <c r="S1597" s="677">
        <v>1</v>
      </c>
      <c r="T1597" s="742">
        <v>1</v>
      </c>
      <c r="U1597" s="700">
        <v>1</v>
      </c>
    </row>
    <row r="1598" spans="1:21" ht="14.4" customHeight="1" x14ac:dyDescent="0.3">
      <c r="A1598" s="660">
        <v>32</v>
      </c>
      <c r="B1598" s="661" t="s">
        <v>587</v>
      </c>
      <c r="C1598" s="661">
        <v>89301322</v>
      </c>
      <c r="D1598" s="740" t="s">
        <v>6847</v>
      </c>
      <c r="E1598" s="741" t="s">
        <v>4630</v>
      </c>
      <c r="F1598" s="661" t="s">
        <v>4612</v>
      </c>
      <c r="G1598" s="661" t="s">
        <v>4974</v>
      </c>
      <c r="H1598" s="661" t="s">
        <v>588</v>
      </c>
      <c r="I1598" s="661" t="s">
        <v>1122</v>
      </c>
      <c r="J1598" s="661" t="s">
        <v>4975</v>
      </c>
      <c r="K1598" s="661" t="s">
        <v>4976</v>
      </c>
      <c r="L1598" s="662">
        <v>56.01</v>
      </c>
      <c r="M1598" s="662">
        <v>112.02</v>
      </c>
      <c r="N1598" s="661">
        <v>2</v>
      </c>
      <c r="O1598" s="742">
        <v>1</v>
      </c>
      <c r="P1598" s="662">
        <v>112.02</v>
      </c>
      <c r="Q1598" s="677">
        <v>1</v>
      </c>
      <c r="R1598" s="661">
        <v>2</v>
      </c>
      <c r="S1598" s="677">
        <v>1</v>
      </c>
      <c r="T1598" s="742">
        <v>1</v>
      </c>
      <c r="U1598" s="700">
        <v>1</v>
      </c>
    </row>
    <row r="1599" spans="1:21" ht="14.4" customHeight="1" x14ac:dyDescent="0.3">
      <c r="A1599" s="660">
        <v>32</v>
      </c>
      <c r="B1599" s="661" t="s">
        <v>587</v>
      </c>
      <c r="C1599" s="661">
        <v>89301322</v>
      </c>
      <c r="D1599" s="740" t="s">
        <v>6847</v>
      </c>
      <c r="E1599" s="741" t="s">
        <v>4630</v>
      </c>
      <c r="F1599" s="661" t="s">
        <v>4612</v>
      </c>
      <c r="G1599" s="661" t="s">
        <v>4823</v>
      </c>
      <c r="H1599" s="661" t="s">
        <v>588</v>
      </c>
      <c r="I1599" s="661" t="s">
        <v>920</v>
      </c>
      <c r="J1599" s="661" t="s">
        <v>4892</v>
      </c>
      <c r="K1599" s="661" t="s">
        <v>1835</v>
      </c>
      <c r="L1599" s="662">
        <v>60.02</v>
      </c>
      <c r="M1599" s="662">
        <v>60.02</v>
      </c>
      <c r="N1599" s="661">
        <v>1</v>
      </c>
      <c r="O1599" s="742">
        <v>0.5</v>
      </c>
      <c r="P1599" s="662">
        <v>60.02</v>
      </c>
      <c r="Q1599" s="677">
        <v>1</v>
      </c>
      <c r="R1599" s="661">
        <v>1</v>
      </c>
      <c r="S1599" s="677">
        <v>1</v>
      </c>
      <c r="T1599" s="742">
        <v>0.5</v>
      </c>
      <c r="U1599" s="700">
        <v>1</v>
      </c>
    </row>
    <row r="1600" spans="1:21" ht="14.4" customHeight="1" x14ac:dyDescent="0.3">
      <c r="A1600" s="660">
        <v>32</v>
      </c>
      <c r="B1600" s="661" t="s">
        <v>587</v>
      </c>
      <c r="C1600" s="661">
        <v>89301322</v>
      </c>
      <c r="D1600" s="740" t="s">
        <v>6847</v>
      </c>
      <c r="E1600" s="741" t="s">
        <v>4630</v>
      </c>
      <c r="F1600" s="661" t="s">
        <v>4612</v>
      </c>
      <c r="G1600" s="661" t="s">
        <v>5662</v>
      </c>
      <c r="H1600" s="661" t="s">
        <v>588</v>
      </c>
      <c r="I1600" s="661" t="s">
        <v>5769</v>
      </c>
      <c r="J1600" s="661" t="s">
        <v>5770</v>
      </c>
      <c r="K1600" s="661" t="s">
        <v>4405</v>
      </c>
      <c r="L1600" s="662">
        <v>146.99</v>
      </c>
      <c r="M1600" s="662">
        <v>146.99</v>
      </c>
      <c r="N1600" s="661">
        <v>1</v>
      </c>
      <c r="O1600" s="742">
        <v>0.5</v>
      </c>
      <c r="P1600" s="662">
        <v>146.99</v>
      </c>
      <c r="Q1600" s="677">
        <v>1</v>
      </c>
      <c r="R1600" s="661">
        <v>1</v>
      </c>
      <c r="S1600" s="677">
        <v>1</v>
      </c>
      <c r="T1600" s="742">
        <v>0.5</v>
      </c>
      <c r="U1600" s="700">
        <v>1</v>
      </c>
    </row>
    <row r="1601" spans="1:21" ht="14.4" customHeight="1" x14ac:dyDescent="0.3">
      <c r="A1601" s="660">
        <v>32</v>
      </c>
      <c r="B1601" s="661" t="s">
        <v>587</v>
      </c>
      <c r="C1601" s="661">
        <v>89301322</v>
      </c>
      <c r="D1601" s="740" t="s">
        <v>6847</v>
      </c>
      <c r="E1601" s="741" t="s">
        <v>4630</v>
      </c>
      <c r="F1601" s="661" t="s">
        <v>4612</v>
      </c>
      <c r="G1601" s="661" t="s">
        <v>4693</v>
      </c>
      <c r="H1601" s="661" t="s">
        <v>2441</v>
      </c>
      <c r="I1601" s="661" t="s">
        <v>2478</v>
      </c>
      <c r="J1601" s="661" t="s">
        <v>2479</v>
      </c>
      <c r="K1601" s="661" t="s">
        <v>2480</v>
      </c>
      <c r="L1601" s="662">
        <v>937.93</v>
      </c>
      <c r="M1601" s="662">
        <v>1875.86</v>
      </c>
      <c r="N1601" s="661">
        <v>2</v>
      </c>
      <c r="O1601" s="742">
        <v>1.5</v>
      </c>
      <c r="P1601" s="662">
        <v>937.93</v>
      </c>
      <c r="Q1601" s="677">
        <v>0.5</v>
      </c>
      <c r="R1601" s="661">
        <v>1</v>
      </c>
      <c r="S1601" s="677">
        <v>0.5</v>
      </c>
      <c r="T1601" s="742">
        <v>1</v>
      </c>
      <c r="U1601" s="700">
        <v>0.66666666666666663</v>
      </c>
    </row>
    <row r="1602" spans="1:21" ht="14.4" customHeight="1" x14ac:dyDescent="0.3">
      <c r="A1602" s="660">
        <v>32</v>
      </c>
      <c r="B1602" s="661" t="s">
        <v>587</v>
      </c>
      <c r="C1602" s="661">
        <v>89301322</v>
      </c>
      <c r="D1602" s="740" t="s">
        <v>6847</v>
      </c>
      <c r="E1602" s="741" t="s">
        <v>4630</v>
      </c>
      <c r="F1602" s="661" t="s">
        <v>4612</v>
      </c>
      <c r="G1602" s="661" t="s">
        <v>4693</v>
      </c>
      <c r="H1602" s="661" t="s">
        <v>2441</v>
      </c>
      <c r="I1602" s="661" t="s">
        <v>4156</v>
      </c>
      <c r="J1602" s="661" t="s">
        <v>2562</v>
      </c>
      <c r="K1602" s="661" t="s">
        <v>2480</v>
      </c>
      <c r="L1602" s="662">
        <v>1749.69</v>
      </c>
      <c r="M1602" s="662">
        <v>1749.69</v>
      </c>
      <c r="N1602" s="661">
        <v>1</v>
      </c>
      <c r="O1602" s="742">
        <v>0.5</v>
      </c>
      <c r="P1602" s="662">
        <v>1749.69</v>
      </c>
      <c r="Q1602" s="677">
        <v>1</v>
      </c>
      <c r="R1602" s="661">
        <v>1</v>
      </c>
      <c r="S1602" s="677">
        <v>1</v>
      </c>
      <c r="T1602" s="742">
        <v>0.5</v>
      </c>
      <c r="U1602" s="700">
        <v>1</v>
      </c>
    </row>
    <row r="1603" spans="1:21" ht="14.4" customHeight="1" x14ac:dyDescent="0.3">
      <c r="A1603" s="660">
        <v>32</v>
      </c>
      <c r="B1603" s="661" t="s">
        <v>587</v>
      </c>
      <c r="C1603" s="661">
        <v>89301322</v>
      </c>
      <c r="D1603" s="740" t="s">
        <v>6847</v>
      </c>
      <c r="E1603" s="741" t="s">
        <v>4630</v>
      </c>
      <c r="F1603" s="661" t="s">
        <v>4612</v>
      </c>
      <c r="G1603" s="661" t="s">
        <v>4693</v>
      </c>
      <c r="H1603" s="661" t="s">
        <v>2441</v>
      </c>
      <c r="I1603" s="661" t="s">
        <v>2561</v>
      </c>
      <c r="J1603" s="661" t="s">
        <v>2562</v>
      </c>
      <c r="K1603" s="661" t="s">
        <v>2483</v>
      </c>
      <c r="L1603" s="662">
        <v>2332.92</v>
      </c>
      <c r="M1603" s="662">
        <v>11664.6</v>
      </c>
      <c r="N1603" s="661">
        <v>5</v>
      </c>
      <c r="O1603" s="742">
        <v>3.5</v>
      </c>
      <c r="P1603" s="662">
        <v>11664.6</v>
      </c>
      <c r="Q1603" s="677">
        <v>1</v>
      </c>
      <c r="R1603" s="661">
        <v>5</v>
      </c>
      <c r="S1603" s="677">
        <v>1</v>
      </c>
      <c r="T1603" s="742">
        <v>3.5</v>
      </c>
      <c r="U1603" s="700">
        <v>1</v>
      </c>
    </row>
    <row r="1604" spans="1:21" ht="14.4" customHeight="1" x14ac:dyDescent="0.3">
      <c r="A1604" s="660">
        <v>32</v>
      </c>
      <c r="B1604" s="661" t="s">
        <v>587</v>
      </c>
      <c r="C1604" s="661">
        <v>89301322</v>
      </c>
      <c r="D1604" s="740" t="s">
        <v>6847</v>
      </c>
      <c r="E1604" s="741" t="s">
        <v>4630</v>
      </c>
      <c r="F1604" s="661" t="s">
        <v>4612</v>
      </c>
      <c r="G1604" s="661" t="s">
        <v>4697</v>
      </c>
      <c r="H1604" s="661" t="s">
        <v>588</v>
      </c>
      <c r="I1604" s="661" t="s">
        <v>5771</v>
      </c>
      <c r="J1604" s="661" t="s">
        <v>867</v>
      </c>
      <c r="K1604" s="661" t="s">
        <v>5772</v>
      </c>
      <c r="L1604" s="662">
        <v>0</v>
      </c>
      <c r="M1604" s="662">
        <v>0</v>
      </c>
      <c r="N1604" s="661">
        <v>1</v>
      </c>
      <c r="O1604" s="742">
        <v>0.5</v>
      </c>
      <c r="P1604" s="662">
        <v>0</v>
      </c>
      <c r="Q1604" s="677"/>
      <c r="R1604" s="661">
        <v>1</v>
      </c>
      <c r="S1604" s="677">
        <v>1</v>
      </c>
      <c r="T1604" s="742">
        <v>0.5</v>
      </c>
      <c r="U1604" s="700">
        <v>1</v>
      </c>
    </row>
    <row r="1605" spans="1:21" ht="14.4" customHeight="1" x14ac:dyDescent="0.3">
      <c r="A1605" s="660">
        <v>32</v>
      </c>
      <c r="B1605" s="661" t="s">
        <v>587</v>
      </c>
      <c r="C1605" s="661">
        <v>89301322</v>
      </c>
      <c r="D1605" s="740" t="s">
        <v>6847</v>
      </c>
      <c r="E1605" s="741" t="s">
        <v>4630</v>
      </c>
      <c r="F1605" s="661" t="s">
        <v>4612</v>
      </c>
      <c r="G1605" s="661" t="s">
        <v>4697</v>
      </c>
      <c r="H1605" s="661" t="s">
        <v>588</v>
      </c>
      <c r="I1605" s="661" t="s">
        <v>4893</v>
      </c>
      <c r="J1605" s="661" t="s">
        <v>4707</v>
      </c>
      <c r="K1605" s="661" t="s">
        <v>868</v>
      </c>
      <c r="L1605" s="662">
        <v>97.97</v>
      </c>
      <c r="M1605" s="662">
        <v>97.97</v>
      </c>
      <c r="N1605" s="661">
        <v>1</v>
      </c>
      <c r="O1605" s="742">
        <v>1</v>
      </c>
      <c r="P1605" s="662">
        <v>97.97</v>
      </c>
      <c r="Q1605" s="677">
        <v>1</v>
      </c>
      <c r="R1605" s="661">
        <v>1</v>
      </c>
      <c r="S1605" s="677">
        <v>1</v>
      </c>
      <c r="T1605" s="742">
        <v>1</v>
      </c>
      <c r="U1605" s="700">
        <v>1</v>
      </c>
    </row>
    <row r="1606" spans="1:21" ht="14.4" customHeight="1" x14ac:dyDescent="0.3">
      <c r="A1606" s="660">
        <v>32</v>
      </c>
      <c r="B1606" s="661" t="s">
        <v>587</v>
      </c>
      <c r="C1606" s="661">
        <v>89301322</v>
      </c>
      <c r="D1606" s="740" t="s">
        <v>6847</v>
      </c>
      <c r="E1606" s="741" t="s">
        <v>4630</v>
      </c>
      <c r="F1606" s="661" t="s">
        <v>4612</v>
      </c>
      <c r="G1606" s="661" t="s">
        <v>4697</v>
      </c>
      <c r="H1606" s="661" t="s">
        <v>588</v>
      </c>
      <c r="I1606" s="661" t="s">
        <v>4706</v>
      </c>
      <c r="J1606" s="661" t="s">
        <v>4707</v>
      </c>
      <c r="K1606" s="661" t="s">
        <v>871</v>
      </c>
      <c r="L1606" s="662">
        <v>314.89999999999998</v>
      </c>
      <c r="M1606" s="662">
        <v>1574.5</v>
      </c>
      <c r="N1606" s="661">
        <v>5</v>
      </c>
      <c r="O1606" s="742">
        <v>3.5</v>
      </c>
      <c r="P1606" s="662">
        <v>1259.5999999999999</v>
      </c>
      <c r="Q1606" s="677">
        <v>0.79999999999999993</v>
      </c>
      <c r="R1606" s="661">
        <v>4</v>
      </c>
      <c r="S1606" s="677">
        <v>0.8</v>
      </c>
      <c r="T1606" s="742">
        <v>2.5</v>
      </c>
      <c r="U1606" s="700">
        <v>0.7142857142857143</v>
      </c>
    </row>
    <row r="1607" spans="1:21" ht="14.4" customHeight="1" x14ac:dyDescent="0.3">
      <c r="A1607" s="660">
        <v>32</v>
      </c>
      <c r="B1607" s="661" t="s">
        <v>587</v>
      </c>
      <c r="C1607" s="661">
        <v>89301322</v>
      </c>
      <c r="D1607" s="740" t="s">
        <v>6847</v>
      </c>
      <c r="E1607" s="741" t="s">
        <v>4630</v>
      </c>
      <c r="F1607" s="661" t="s">
        <v>4612</v>
      </c>
      <c r="G1607" s="661" t="s">
        <v>4697</v>
      </c>
      <c r="H1607" s="661" t="s">
        <v>588</v>
      </c>
      <c r="I1607" s="661" t="s">
        <v>870</v>
      </c>
      <c r="J1607" s="661" t="s">
        <v>867</v>
      </c>
      <c r="K1607" s="661" t="s">
        <v>4698</v>
      </c>
      <c r="L1607" s="662">
        <v>314.89999999999998</v>
      </c>
      <c r="M1607" s="662">
        <v>2834.1000000000004</v>
      </c>
      <c r="N1607" s="661">
        <v>9</v>
      </c>
      <c r="O1607" s="742">
        <v>7</v>
      </c>
      <c r="P1607" s="662">
        <v>2519.2000000000003</v>
      </c>
      <c r="Q1607" s="677">
        <v>0.88888888888888884</v>
      </c>
      <c r="R1607" s="661">
        <v>8</v>
      </c>
      <c r="S1607" s="677">
        <v>0.88888888888888884</v>
      </c>
      <c r="T1607" s="742">
        <v>6</v>
      </c>
      <c r="U1607" s="700">
        <v>0.8571428571428571</v>
      </c>
    </row>
    <row r="1608" spans="1:21" ht="14.4" customHeight="1" x14ac:dyDescent="0.3">
      <c r="A1608" s="660">
        <v>32</v>
      </c>
      <c r="B1608" s="661" t="s">
        <v>587</v>
      </c>
      <c r="C1608" s="661">
        <v>89301322</v>
      </c>
      <c r="D1608" s="740" t="s">
        <v>6847</v>
      </c>
      <c r="E1608" s="741" t="s">
        <v>4630</v>
      </c>
      <c r="F1608" s="661" t="s">
        <v>4612</v>
      </c>
      <c r="G1608" s="661" t="s">
        <v>4939</v>
      </c>
      <c r="H1608" s="661" t="s">
        <v>588</v>
      </c>
      <c r="I1608" s="661" t="s">
        <v>1223</v>
      </c>
      <c r="J1608" s="661" t="s">
        <v>1224</v>
      </c>
      <c r="K1608" s="661" t="s">
        <v>1225</v>
      </c>
      <c r="L1608" s="662">
        <v>50.47</v>
      </c>
      <c r="M1608" s="662">
        <v>50.47</v>
      </c>
      <c r="N1608" s="661">
        <v>1</v>
      </c>
      <c r="O1608" s="742">
        <v>0.5</v>
      </c>
      <c r="P1608" s="662">
        <v>50.47</v>
      </c>
      <c r="Q1608" s="677">
        <v>1</v>
      </c>
      <c r="R1608" s="661">
        <v>1</v>
      </c>
      <c r="S1608" s="677">
        <v>1</v>
      </c>
      <c r="T1608" s="742">
        <v>0.5</v>
      </c>
      <c r="U1608" s="700">
        <v>1</v>
      </c>
    </row>
    <row r="1609" spans="1:21" ht="14.4" customHeight="1" x14ac:dyDescent="0.3">
      <c r="A1609" s="660">
        <v>32</v>
      </c>
      <c r="B1609" s="661" t="s">
        <v>587</v>
      </c>
      <c r="C1609" s="661">
        <v>89301322</v>
      </c>
      <c r="D1609" s="740" t="s">
        <v>6847</v>
      </c>
      <c r="E1609" s="741" t="s">
        <v>4630</v>
      </c>
      <c r="F1609" s="661" t="s">
        <v>4612</v>
      </c>
      <c r="G1609" s="661" t="s">
        <v>5009</v>
      </c>
      <c r="H1609" s="661" t="s">
        <v>588</v>
      </c>
      <c r="I1609" s="661" t="s">
        <v>5565</v>
      </c>
      <c r="J1609" s="661" t="s">
        <v>5566</v>
      </c>
      <c r="K1609" s="661" t="s">
        <v>1146</v>
      </c>
      <c r="L1609" s="662">
        <v>180.7</v>
      </c>
      <c r="M1609" s="662">
        <v>180.7</v>
      </c>
      <c r="N1609" s="661">
        <v>1</v>
      </c>
      <c r="O1609" s="742">
        <v>1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32</v>
      </c>
      <c r="B1610" s="661" t="s">
        <v>587</v>
      </c>
      <c r="C1610" s="661">
        <v>89301322</v>
      </c>
      <c r="D1610" s="740" t="s">
        <v>6847</v>
      </c>
      <c r="E1610" s="741" t="s">
        <v>4630</v>
      </c>
      <c r="F1610" s="661" t="s">
        <v>4612</v>
      </c>
      <c r="G1610" s="661" t="s">
        <v>4980</v>
      </c>
      <c r="H1610" s="661" t="s">
        <v>2441</v>
      </c>
      <c r="I1610" s="661" t="s">
        <v>2881</v>
      </c>
      <c r="J1610" s="661" t="s">
        <v>2882</v>
      </c>
      <c r="K1610" s="661" t="s">
        <v>2842</v>
      </c>
      <c r="L1610" s="662">
        <v>82.04</v>
      </c>
      <c r="M1610" s="662">
        <v>820.40000000000009</v>
      </c>
      <c r="N1610" s="661">
        <v>10</v>
      </c>
      <c r="O1610" s="742">
        <v>1</v>
      </c>
      <c r="P1610" s="662">
        <v>574.28000000000009</v>
      </c>
      <c r="Q1610" s="677">
        <v>0.70000000000000007</v>
      </c>
      <c r="R1610" s="661">
        <v>7</v>
      </c>
      <c r="S1610" s="677">
        <v>0.7</v>
      </c>
      <c r="T1610" s="742">
        <v>0.5</v>
      </c>
      <c r="U1610" s="700">
        <v>0.5</v>
      </c>
    </row>
    <row r="1611" spans="1:21" ht="14.4" customHeight="1" x14ac:dyDescent="0.3">
      <c r="A1611" s="660">
        <v>32</v>
      </c>
      <c r="B1611" s="661" t="s">
        <v>587</v>
      </c>
      <c r="C1611" s="661">
        <v>89301322</v>
      </c>
      <c r="D1611" s="740" t="s">
        <v>6847</v>
      </c>
      <c r="E1611" s="741" t="s">
        <v>4630</v>
      </c>
      <c r="F1611" s="661" t="s">
        <v>4612</v>
      </c>
      <c r="G1611" s="661" t="s">
        <v>4980</v>
      </c>
      <c r="H1611" s="661" t="s">
        <v>2441</v>
      </c>
      <c r="I1611" s="661" t="s">
        <v>2883</v>
      </c>
      <c r="J1611" s="661" t="s">
        <v>2884</v>
      </c>
      <c r="K1611" s="661" t="s">
        <v>2842</v>
      </c>
      <c r="L1611" s="662">
        <v>82.04</v>
      </c>
      <c r="M1611" s="662">
        <v>246.12</v>
      </c>
      <c r="N1611" s="661">
        <v>3</v>
      </c>
      <c r="O1611" s="742">
        <v>0.5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32</v>
      </c>
      <c r="B1612" s="661" t="s">
        <v>587</v>
      </c>
      <c r="C1612" s="661">
        <v>89301322</v>
      </c>
      <c r="D1612" s="740" t="s">
        <v>6847</v>
      </c>
      <c r="E1612" s="741" t="s">
        <v>4630</v>
      </c>
      <c r="F1612" s="661" t="s">
        <v>4612</v>
      </c>
      <c r="G1612" s="661" t="s">
        <v>4708</v>
      </c>
      <c r="H1612" s="661" t="s">
        <v>588</v>
      </c>
      <c r="I1612" s="661" t="s">
        <v>684</v>
      </c>
      <c r="J1612" s="661" t="s">
        <v>5199</v>
      </c>
      <c r="K1612" s="661" t="s">
        <v>2387</v>
      </c>
      <c r="L1612" s="662">
        <v>22.88</v>
      </c>
      <c r="M1612" s="662">
        <v>68.64</v>
      </c>
      <c r="N1612" s="661">
        <v>3</v>
      </c>
      <c r="O1612" s="742">
        <v>2.5</v>
      </c>
      <c r="P1612" s="662">
        <v>68.64</v>
      </c>
      <c r="Q1612" s="677">
        <v>1</v>
      </c>
      <c r="R1612" s="661">
        <v>3</v>
      </c>
      <c r="S1612" s="677">
        <v>1</v>
      </c>
      <c r="T1612" s="742">
        <v>2.5</v>
      </c>
      <c r="U1612" s="700">
        <v>1</v>
      </c>
    </row>
    <row r="1613" spans="1:21" ht="14.4" customHeight="1" x14ac:dyDescent="0.3">
      <c r="A1613" s="660">
        <v>32</v>
      </c>
      <c r="B1613" s="661" t="s">
        <v>587</v>
      </c>
      <c r="C1613" s="661">
        <v>89301322</v>
      </c>
      <c r="D1613" s="740" t="s">
        <v>6847</v>
      </c>
      <c r="E1613" s="741" t="s">
        <v>4630</v>
      </c>
      <c r="F1613" s="661" t="s">
        <v>4612</v>
      </c>
      <c r="G1613" s="661" t="s">
        <v>4708</v>
      </c>
      <c r="H1613" s="661" t="s">
        <v>588</v>
      </c>
      <c r="I1613" s="661" t="s">
        <v>684</v>
      </c>
      <c r="J1613" s="661" t="s">
        <v>5199</v>
      </c>
      <c r="K1613" s="661" t="s">
        <v>2387</v>
      </c>
      <c r="L1613" s="662">
        <v>25.91</v>
      </c>
      <c r="M1613" s="662">
        <v>77.73</v>
      </c>
      <c r="N1613" s="661">
        <v>3</v>
      </c>
      <c r="O1613" s="742">
        <v>2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32</v>
      </c>
      <c r="B1614" s="661" t="s">
        <v>587</v>
      </c>
      <c r="C1614" s="661">
        <v>89301322</v>
      </c>
      <c r="D1614" s="740" t="s">
        <v>6847</v>
      </c>
      <c r="E1614" s="741" t="s">
        <v>4630</v>
      </c>
      <c r="F1614" s="661" t="s">
        <v>4612</v>
      </c>
      <c r="G1614" s="661" t="s">
        <v>4708</v>
      </c>
      <c r="H1614" s="661" t="s">
        <v>588</v>
      </c>
      <c r="I1614" s="661" t="s">
        <v>1519</v>
      </c>
      <c r="J1614" s="661" t="s">
        <v>4709</v>
      </c>
      <c r="K1614" s="661" t="s">
        <v>4710</v>
      </c>
      <c r="L1614" s="662">
        <v>91.52</v>
      </c>
      <c r="M1614" s="662">
        <v>366.08</v>
      </c>
      <c r="N1614" s="661">
        <v>4</v>
      </c>
      <c r="O1614" s="742">
        <v>1.5</v>
      </c>
      <c r="P1614" s="662">
        <v>366.08</v>
      </c>
      <c r="Q1614" s="677">
        <v>1</v>
      </c>
      <c r="R1614" s="661">
        <v>4</v>
      </c>
      <c r="S1614" s="677">
        <v>1</v>
      </c>
      <c r="T1614" s="742">
        <v>1.5</v>
      </c>
      <c r="U1614" s="700">
        <v>1</v>
      </c>
    </row>
    <row r="1615" spans="1:21" ht="14.4" customHeight="1" x14ac:dyDescent="0.3">
      <c r="A1615" s="660">
        <v>32</v>
      </c>
      <c r="B1615" s="661" t="s">
        <v>587</v>
      </c>
      <c r="C1615" s="661">
        <v>89301322</v>
      </c>
      <c r="D1615" s="740" t="s">
        <v>6847</v>
      </c>
      <c r="E1615" s="741" t="s">
        <v>4630</v>
      </c>
      <c r="F1615" s="661" t="s">
        <v>4612</v>
      </c>
      <c r="G1615" s="661" t="s">
        <v>4708</v>
      </c>
      <c r="H1615" s="661" t="s">
        <v>588</v>
      </c>
      <c r="I1615" s="661" t="s">
        <v>1519</v>
      </c>
      <c r="J1615" s="661" t="s">
        <v>4709</v>
      </c>
      <c r="K1615" s="661" t="s">
        <v>4710</v>
      </c>
      <c r="L1615" s="662">
        <v>103.62</v>
      </c>
      <c r="M1615" s="662">
        <v>1243.44</v>
      </c>
      <c r="N1615" s="661">
        <v>12</v>
      </c>
      <c r="O1615" s="742">
        <v>3</v>
      </c>
      <c r="P1615" s="662">
        <v>1243.44</v>
      </c>
      <c r="Q1615" s="677">
        <v>1</v>
      </c>
      <c r="R1615" s="661">
        <v>12</v>
      </c>
      <c r="S1615" s="677">
        <v>1</v>
      </c>
      <c r="T1615" s="742">
        <v>3</v>
      </c>
      <c r="U1615" s="700">
        <v>1</v>
      </c>
    </row>
    <row r="1616" spans="1:21" ht="14.4" customHeight="1" x14ac:dyDescent="0.3">
      <c r="A1616" s="660">
        <v>32</v>
      </c>
      <c r="B1616" s="661" t="s">
        <v>587</v>
      </c>
      <c r="C1616" s="661">
        <v>89301322</v>
      </c>
      <c r="D1616" s="740" t="s">
        <v>6847</v>
      </c>
      <c r="E1616" s="741" t="s">
        <v>4630</v>
      </c>
      <c r="F1616" s="661" t="s">
        <v>4612</v>
      </c>
      <c r="G1616" s="661" t="s">
        <v>5200</v>
      </c>
      <c r="H1616" s="661" t="s">
        <v>2441</v>
      </c>
      <c r="I1616" s="661" t="s">
        <v>4161</v>
      </c>
      <c r="J1616" s="661" t="s">
        <v>4162</v>
      </c>
      <c r="K1616" s="661" t="s">
        <v>4163</v>
      </c>
      <c r="L1616" s="662">
        <v>56.01</v>
      </c>
      <c r="M1616" s="662">
        <v>112.02</v>
      </c>
      <c r="N1616" s="661">
        <v>2</v>
      </c>
      <c r="O1616" s="742">
        <v>1.5</v>
      </c>
      <c r="P1616" s="662">
        <v>112.02</v>
      </c>
      <c r="Q1616" s="677">
        <v>1</v>
      </c>
      <c r="R1616" s="661">
        <v>2</v>
      </c>
      <c r="S1616" s="677">
        <v>1</v>
      </c>
      <c r="T1616" s="742">
        <v>1.5</v>
      </c>
      <c r="U1616" s="700">
        <v>1</v>
      </c>
    </row>
    <row r="1617" spans="1:21" ht="14.4" customHeight="1" x14ac:dyDescent="0.3">
      <c r="A1617" s="660">
        <v>32</v>
      </c>
      <c r="B1617" s="661" t="s">
        <v>587</v>
      </c>
      <c r="C1617" s="661">
        <v>89301322</v>
      </c>
      <c r="D1617" s="740" t="s">
        <v>6847</v>
      </c>
      <c r="E1617" s="741" t="s">
        <v>4630</v>
      </c>
      <c r="F1617" s="661" t="s">
        <v>4612</v>
      </c>
      <c r="G1617" s="661" t="s">
        <v>5200</v>
      </c>
      <c r="H1617" s="661" t="s">
        <v>2441</v>
      </c>
      <c r="I1617" s="661" t="s">
        <v>5363</v>
      </c>
      <c r="J1617" s="661" t="s">
        <v>4162</v>
      </c>
      <c r="K1617" s="661" t="s">
        <v>5092</v>
      </c>
      <c r="L1617" s="662">
        <v>140.03</v>
      </c>
      <c r="M1617" s="662">
        <v>140.03</v>
      </c>
      <c r="N1617" s="661">
        <v>1</v>
      </c>
      <c r="O1617" s="742">
        <v>1</v>
      </c>
      <c r="P1617" s="662"/>
      <c r="Q1617" s="677">
        <v>0</v>
      </c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32</v>
      </c>
      <c r="B1618" s="661" t="s">
        <v>587</v>
      </c>
      <c r="C1618" s="661">
        <v>89301322</v>
      </c>
      <c r="D1618" s="740" t="s">
        <v>6847</v>
      </c>
      <c r="E1618" s="741" t="s">
        <v>4630</v>
      </c>
      <c r="F1618" s="661" t="s">
        <v>4612</v>
      </c>
      <c r="G1618" s="661" t="s">
        <v>4901</v>
      </c>
      <c r="H1618" s="661" t="s">
        <v>588</v>
      </c>
      <c r="I1618" s="661" t="s">
        <v>5213</v>
      </c>
      <c r="J1618" s="661" t="s">
        <v>3381</v>
      </c>
      <c r="K1618" s="661" t="s">
        <v>5214</v>
      </c>
      <c r="L1618" s="662">
        <v>224.25</v>
      </c>
      <c r="M1618" s="662">
        <v>672.75</v>
      </c>
      <c r="N1618" s="661">
        <v>3</v>
      </c>
      <c r="O1618" s="742">
        <v>1.5</v>
      </c>
      <c r="P1618" s="662">
        <v>224.25</v>
      </c>
      <c r="Q1618" s="677">
        <v>0.33333333333333331</v>
      </c>
      <c r="R1618" s="661">
        <v>1</v>
      </c>
      <c r="S1618" s="677">
        <v>0.33333333333333331</v>
      </c>
      <c r="T1618" s="742">
        <v>0.5</v>
      </c>
      <c r="U1618" s="700">
        <v>0.33333333333333331</v>
      </c>
    </row>
    <row r="1619" spans="1:21" ht="14.4" customHeight="1" x14ac:dyDescent="0.3">
      <c r="A1619" s="660">
        <v>32</v>
      </c>
      <c r="B1619" s="661" t="s">
        <v>587</v>
      </c>
      <c r="C1619" s="661">
        <v>89301322</v>
      </c>
      <c r="D1619" s="740" t="s">
        <v>6847</v>
      </c>
      <c r="E1619" s="741" t="s">
        <v>4630</v>
      </c>
      <c r="F1619" s="661" t="s">
        <v>4612</v>
      </c>
      <c r="G1619" s="661" t="s">
        <v>4901</v>
      </c>
      <c r="H1619" s="661" t="s">
        <v>588</v>
      </c>
      <c r="I1619" s="661" t="s">
        <v>5371</v>
      </c>
      <c r="J1619" s="661" t="s">
        <v>5372</v>
      </c>
      <c r="K1619" s="661" t="s">
        <v>4953</v>
      </c>
      <c r="L1619" s="662">
        <v>74.930000000000007</v>
      </c>
      <c r="M1619" s="662">
        <v>149.86000000000001</v>
      </c>
      <c r="N1619" s="661">
        <v>2</v>
      </c>
      <c r="O1619" s="742">
        <v>1</v>
      </c>
      <c r="P1619" s="662">
        <v>149.86000000000001</v>
      </c>
      <c r="Q1619" s="677">
        <v>1</v>
      </c>
      <c r="R1619" s="661">
        <v>2</v>
      </c>
      <c r="S1619" s="677">
        <v>1</v>
      </c>
      <c r="T1619" s="742">
        <v>1</v>
      </c>
      <c r="U1619" s="700">
        <v>1</v>
      </c>
    </row>
    <row r="1620" spans="1:21" ht="14.4" customHeight="1" x14ac:dyDescent="0.3">
      <c r="A1620" s="660">
        <v>32</v>
      </c>
      <c r="B1620" s="661" t="s">
        <v>587</v>
      </c>
      <c r="C1620" s="661">
        <v>89301322</v>
      </c>
      <c r="D1620" s="740" t="s">
        <v>6847</v>
      </c>
      <c r="E1620" s="741" t="s">
        <v>4630</v>
      </c>
      <c r="F1620" s="661" t="s">
        <v>4612</v>
      </c>
      <c r="G1620" s="661" t="s">
        <v>4784</v>
      </c>
      <c r="H1620" s="661" t="s">
        <v>588</v>
      </c>
      <c r="I1620" s="661" t="s">
        <v>5773</v>
      </c>
      <c r="J1620" s="661" t="s">
        <v>990</v>
      </c>
      <c r="K1620" s="661" t="s">
        <v>5774</v>
      </c>
      <c r="L1620" s="662">
        <v>0</v>
      </c>
      <c r="M1620" s="662">
        <v>0</v>
      </c>
      <c r="N1620" s="661">
        <v>1</v>
      </c>
      <c r="O1620" s="742">
        <v>1</v>
      </c>
      <c r="P1620" s="662">
        <v>0</v>
      </c>
      <c r="Q1620" s="677"/>
      <c r="R1620" s="661">
        <v>1</v>
      </c>
      <c r="S1620" s="677">
        <v>1</v>
      </c>
      <c r="T1620" s="742">
        <v>1</v>
      </c>
      <c r="U1620" s="700">
        <v>1</v>
      </c>
    </row>
    <row r="1621" spans="1:21" ht="14.4" customHeight="1" x14ac:dyDescent="0.3">
      <c r="A1621" s="660">
        <v>32</v>
      </c>
      <c r="B1621" s="661" t="s">
        <v>587</v>
      </c>
      <c r="C1621" s="661">
        <v>89301322</v>
      </c>
      <c r="D1621" s="740" t="s">
        <v>6847</v>
      </c>
      <c r="E1621" s="741" t="s">
        <v>4630</v>
      </c>
      <c r="F1621" s="661" t="s">
        <v>4612</v>
      </c>
      <c r="G1621" s="661" t="s">
        <v>4699</v>
      </c>
      <c r="H1621" s="661" t="s">
        <v>588</v>
      </c>
      <c r="I1621" s="661" t="s">
        <v>963</v>
      </c>
      <c r="J1621" s="661" t="s">
        <v>4700</v>
      </c>
      <c r="K1621" s="661" t="s">
        <v>4701</v>
      </c>
      <c r="L1621" s="662">
        <v>0</v>
      </c>
      <c r="M1621" s="662">
        <v>0</v>
      </c>
      <c r="N1621" s="661">
        <v>3</v>
      </c>
      <c r="O1621" s="742">
        <v>2</v>
      </c>
      <c r="P1621" s="662">
        <v>0</v>
      </c>
      <c r="Q1621" s="677"/>
      <c r="R1621" s="661">
        <v>3</v>
      </c>
      <c r="S1621" s="677">
        <v>1</v>
      </c>
      <c r="T1621" s="742">
        <v>2</v>
      </c>
      <c r="U1621" s="700">
        <v>1</v>
      </c>
    </row>
    <row r="1622" spans="1:21" ht="14.4" customHeight="1" x14ac:dyDescent="0.3">
      <c r="A1622" s="660">
        <v>32</v>
      </c>
      <c r="B1622" s="661" t="s">
        <v>587</v>
      </c>
      <c r="C1622" s="661">
        <v>89301322</v>
      </c>
      <c r="D1622" s="740" t="s">
        <v>6847</v>
      </c>
      <c r="E1622" s="741" t="s">
        <v>4630</v>
      </c>
      <c r="F1622" s="661" t="s">
        <v>4612</v>
      </c>
      <c r="G1622" s="661" t="s">
        <v>4786</v>
      </c>
      <c r="H1622" s="661" t="s">
        <v>588</v>
      </c>
      <c r="I1622" s="661" t="s">
        <v>4985</v>
      </c>
      <c r="J1622" s="661" t="s">
        <v>2991</v>
      </c>
      <c r="K1622" s="661" t="s">
        <v>4986</v>
      </c>
      <c r="L1622" s="662">
        <v>23.46</v>
      </c>
      <c r="M1622" s="662">
        <v>164.22</v>
      </c>
      <c r="N1622" s="661">
        <v>7</v>
      </c>
      <c r="O1622" s="742">
        <v>3.5</v>
      </c>
      <c r="P1622" s="662">
        <v>93.84</v>
      </c>
      <c r="Q1622" s="677">
        <v>0.57142857142857151</v>
      </c>
      <c r="R1622" s="661">
        <v>4</v>
      </c>
      <c r="S1622" s="677">
        <v>0.5714285714285714</v>
      </c>
      <c r="T1622" s="742">
        <v>2</v>
      </c>
      <c r="U1622" s="700">
        <v>0.5714285714285714</v>
      </c>
    </row>
    <row r="1623" spans="1:21" ht="14.4" customHeight="1" x14ac:dyDescent="0.3">
      <c r="A1623" s="660">
        <v>32</v>
      </c>
      <c r="B1623" s="661" t="s">
        <v>587</v>
      </c>
      <c r="C1623" s="661">
        <v>89301322</v>
      </c>
      <c r="D1623" s="740" t="s">
        <v>6847</v>
      </c>
      <c r="E1623" s="741" t="s">
        <v>4630</v>
      </c>
      <c r="F1623" s="661" t="s">
        <v>4612</v>
      </c>
      <c r="G1623" s="661" t="s">
        <v>4786</v>
      </c>
      <c r="H1623" s="661" t="s">
        <v>588</v>
      </c>
      <c r="I1623" s="661" t="s">
        <v>2913</v>
      </c>
      <c r="J1623" s="661" t="s">
        <v>2914</v>
      </c>
      <c r="K1623" s="661" t="s">
        <v>4986</v>
      </c>
      <c r="L1623" s="662">
        <v>23.46</v>
      </c>
      <c r="M1623" s="662">
        <v>70.38</v>
      </c>
      <c r="N1623" s="661">
        <v>3</v>
      </c>
      <c r="O1623" s="742">
        <v>2</v>
      </c>
      <c r="P1623" s="662">
        <v>70.38</v>
      </c>
      <c r="Q1623" s="677">
        <v>1</v>
      </c>
      <c r="R1623" s="661">
        <v>3</v>
      </c>
      <c r="S1623" s="677">
        <v>1</v>
      </c>
      <c r="T1623" s="742">
        <v>2</v>
      </c>
      <c r="U1623" s="700">
        <v>1</v>
      </c>
    </row>
    <row r="1624" spans="1:21" ht="14.4" customHeight="1" x14ac:dyDescent="0.3">
      <c r="A1624" s="660">
        <v>32</v>
      </c>
      <c r="B1624" s="661" t="s">
        <v>587</v>
      </c>
      <c r="C1624" s="661">
        <v>89301322</v>
      </c>
      <c r="D1624" s="740" t="s">
        <v>6847</v>
      </c>
      <c r="E1624" s="741" t="s">
        <v>4630</v>
      </c>
      <c r="F1624" s="661" t="s">
        <v>4612</v>
      </c>
      <c r="G1624" s="661" t="s">
        <v>4786</v>
      </c>
      <c r="H1624" s="661" t="s">
        <v>588</v>
      </c>
      <c r="I1624" s="661" t="s">
        <v>2979</v>
      </c>
      <c r="J1624" s="661" t="s">
        <v>2980</v>
      </c>
      <c r="K1624" s="661" t="s">
        <v>4787</v>
      </c>
      <c r="L1624" s="662">
        <v>53.54</v>
      </c>
      <c r="M1624" s="662">
        <v>267.7</v>
      </c>
      <c r="N1624" s="661">
        <v>5</v>
      </c>
      <c r="O1624" s="742">
        <v>3.5</v>
      </c>
      <c r="P1624" s="662">
        <v>214.16</v>
      </c>
      <c r="Q1624" s="677">
        <v>0.8</v>
      </c>
      <c r="R1624" s="661">
        <v>4</v>
      </c>
      <c r="S1624" s="677">
        <v>0.8</v>
      </c>
      <c r="T1624" s="742">
        <v>2.5</v>
      </c>
      <c r="U1624" s="700">
        <v>0.7142857142857143</v>
      </c>
    </row>
    <row r="1625" spans="1:21" ht="14.4" customHeight="1" x14ac:dyDescent="0.3">
      <c r="A1625" s="660">
        <v>32</v>
      </c>
      <c r="B1625" s="661" t="s">
        <v>587</v>
      </c>
      <c r="C1625" s="661">
        <v>89301322</v>
      </c>
      <c r="D1625" s="740" t="s">
        <v>6847</v>
      </c>
      <c r="E1625" s="741" t="s">
        <v>4630</v>
      </c>
      <c r="F1625" s="661" t="s">
        <v>4612</v>
      </c>
      <c r="G1625" s="661" t="s">
        <v>5775</v>
      </c>
      <c r="H1625" s="661" t="s">
        <v>588</v>
      </c>
      <c r="I1625" s="661" t="s">
        <v>3690</v>
      </c>
      <c r="J1625" s="661" t="s">
        <v>3691</v>
      </c>
      <c r="K1625" s="661" t="s">
        <v>3692</v>
      </c>
      <c r="L1625" s="662">
        <v>0</v>
      </c>
      <c r="M1625" s="662">
        <v>0</v>
      </c>
      <c r="N1625" s="661">
        <v>1</v>
      </c>
      <c r="O1625" s="742">
        <v>0.5</v>
      </c>
      <c r="P1625" s="662"/>
      <c r="Q1625" s="677"/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32</v>
      </c>
      <c r="B1626" s="661" t="s">
        <v>587</v>
      </c>
      <c r="C1626" s="661">
        <v>89301322</v>
      </c>
      <c r="D1626" s="740" t="s">
        <v>6847</v>
      </c>
      <c r="E1626" s="741" t="s">
        <v>4630</v>
      </c>
      <c r="F1626" s="661" t="s">
        <v>4612</v>
      </c>
      <c r="G1626" s="661" t="s">
        <v>4913</v>
      </c>
      <c r="H1626" s="661" t="s">
        <v>2441</v>
      </c>
      <c r="I1626" s="661" t="s">
        <v>2768</v>
      </c>
      <c r="J1626" s="661" t="s">
        <v>2769</v>
      </c>
      <c r="K1626" s="661" t="s">
        <v>4484</v>
      </c>
      <c r="L1626" s="662">
        <v>1492.11</v>
      </c>
      <c r="M1626" s="662">
        <v>28350.090000000004</v>
      </c>
      <c r="N1626" s="661">
        <v>19</v>
      </c>
      <c r="O1626" s="742">
        <v>11</v>
      </c>
      <c r="P1626" s="662">
        <v>23873.760000000006</v>
      </c>
      <c r="Q1626" s="677">
        <v>0.8421052631578948</v>
      </c>
      <c r="R1626" s="661">
        <v>16</v>
      </c>
      <c r="S1626" s="677">
        <v>0.84210526315789469</v>
      </c>
      <c r="T1626" s="742">
        <v>9</v>
      </c>
      <c r="U1626" s="700">
        <v>0.81818181818181823</v>
      </c>
    </row>
    <row r="1627" spans="1:21" ht="14.4" customHeight="1" x14ac:dyDescent="0.3">
      <c r="A1627" s="660">
        <v>32</v>
      </c>
      <c r="B1627" s="661" t="s">
        <v>587</v>
      </c>
      <c r="C1627" s="661">
        <v>89301322</v>
      </c>
      <c r="D1627" s="740" t="s">
        <v>6847</v>
      </c>
      <c r="E1627" s="741" t="s">
        <v>4630</v>
      </c>
      <c r="F1627" s="661" t="s">
        <v>4612</v>
      </c>
      <c r="G1627" s="661" t="s">
        <v>5088</v>
      </c>
      <c r="H1627" s="661" t="s">
        <v>2441</v>
      </c>
      <c r="I1627" s="661" t="s">
        <v>3140</v>
      </c>
      <c r="J1627" s="661" t="s">
        <v>3137</v>
      </c>
      <c r="K1627" s="661" t="s">
        <v>4482</v>
      </c>
      <c r="L1627" s="662">
        <v>14478.77</v>
      </c>
      <c r="M1627" s="662">
        <v>28957.54</v>
      </c>
      <c r="N1627" s="661">
        <v>2</v>
      </c>
      <c r="O1627" s="742">
        <v>1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32</v>
      </c>
      <c r="B1628" s="661" t="s">
        <v>587</v>
      </c>
      <c r="C1628" s="661">
        <v>89301322</v>
      </c>
      <c r="D1628" s="740" t="s">
        <v>6847</v>
      </c>
      <c r="E1628" s="741" t="s">
        <v>4630</v>
      </c>
      <c r="F1628" s="661" t="s">
        <v>4612</v>
      </c>
      <c r="G1628" s="661" t="s">
        <v>4797</v>
      </c>
      <c r="H1628" s="661" t="s">
        <v>2441</v>
      </c>
      <c r="I1628" s="661" t="s">
        <v>5776</v>
      </c>
      <c r="J1628" s="661" t="s">
        <v>5777</v>
      </c>
      <c r="K1628" s="661" t="s">
        <v>5778</v>
      </c>
      <c r="L1628" s="662">
        <v>49.01</v>
      </c>
      <c r="M1628" s="662">
        <v>49.01</v>
      </c>
      <c r="N1628" s="661">
        <v>1</v>
      </c>
      <c r="O1628" s="742">
        <v>1</v>
      </c>
      <c r="P1628" s="662">
        <v>49.01</v>
      </c>
      <c r="Q1628" s="677">
        <v>1</v>
      </c>
      <c r="R1628" s="661">
        <v>1</v>
      </c>
      <c r="S1628" s="677">
        <v>1</v>
      </c>
      <c r="T1628" s="742">
        <v>1</v>
      </c>
      <c r="U1628" s="700">
        <v>1</v>
      </c>
    </row>
    <row r="1629" spans="1:21" ht="14.4" customHeight="1" x14ac:dyDescent="0.3">
      <c r="A1629" s="660">
        <v>32</v>
      </c>
      <c r="B1629" s="661" t="s">
        <v>587</v>
      </c>
      <c r="C1629" s="661">
        <v>89301322</v>
      </c>
      <c r="D1629" s="740" t="s">
        <v>6847</v>
      </c>
      <c r="E1629" s="741" t="s">
        <v>4630</v>
      </c>
      <c r="F1629" s="661" t="s">
        <v>4612</v>
      </c>
      <c r="G1629" s="661" t="s">
        <v>4797</v>
      </c>
      <c r="H1629" s="661" t="s">
        <v>2441</v>
      </c>
      <c r="I1629" s="661" t="s">
        <v>2661</v>
      </c>
      <c r="J1629" s="661" t="s">
        <v>4398</v>
      </c>
      <c r="K1629" s="661" t="s">
        <v>4399</v>
      </c>
      <c r="L1629" s="662">
        <v>156.25</v>
      </c>
      <c r="M1629" s="662">
        <v>156.25</v>
      </c>
      <c r="N1629" s="661">
        <v>1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32</v>
      </c>
      <c r="B1630" s="661" t="s">
        <v>587</v>
      </c>
      <c r="C1630" s="661">
        <v>89301322</v>
      </c>
      <c r="D1630" s="740" t="s">
        <v>6847</v>
      </c>
      <c r="E1630" s="741" t="s">
        <v>4630</v>
      </c>
      <c r="F1630" s="661" t="s">
        <v>4612</v>
      </c>
      <c r="G1630" s="661" t="s">
        <v>4914</v>
      </c>
      <c r="H1630" s="661" t="s">
        <v>588</v>
      </c>
      <c r="I1630" s="661" t="s">
        <v>5401</v>
      </c>
      <c r="J1630" s="661" t="s">
        <v>5400</v>
      </c>
      <c r="K1630" s="661" t="s">
        <v>1142</v>
      </c>
      <c r="L1630" s="662">
        <v>0</v>
      </c>
      <c r="M1630" s="662">
        <v>0</v>
      </c>
      <c r="N1630" s="661">
        <v>1</v>
      </c>
      <c r="O1630" s="742">
        <v>0.5</v>
      </c>
      <c r="P1630" s="662"/>
      <c r="Q1630" s="677"/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32</v>
      </c>
      <c r="B1631" s="661" t="s">
        <v>587</v>
      </c>
      <c r="C1631" s="661">
        <v>89301322</v>
      </c>
      <c r="D1631" s="740" t="s">
        <v>6847</v>
      </c>
      <c r="E1631" s="741" t="s">
        <v>4631</v>
      </c>
      <c r="F1631" s="661" t="s">
        <v>4612</v>
      </c>
      <c r="G1631" s="661" t="s">
        <v>4654</v>
      </c>
      <c r="H1631" s="661" t="s">
        <v>588</v>
      </c>
      <c r="I1631" s="661" t="s">
        <v>2982</v>
      </c>
      <c r="J1631" s="661" t="s">
        <v>2983</v>
      </c>
      <c r="K1631" s="661" t="s">
        <v>2984</v>
      </c>
      <c r="L1631" s="662">
        <v>0</v>
      </c>
      <c r="M1631" s="662">
        <v>0</v>
      </c>
      <c r="N1631" s="661">
        <v>2</v>
      </c>
      <c r="O1631" s="742">
        <v>1</v>
      </c>
      <c r="P1631" s="662"/>
      <c r="Q1631" s="677"/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32</v>
      </c>
      <c r="B1632" s="661" t="s">
        <v>587</v>
      </c>
      <c r="C1632" s="661">
        <v>89301322</v>
      </c>
      <c r="D1632" s="740" t="s">
        <v>6847</v>
      </c>
      <c r="E1632" s="741" t="s">
        <v>4631</v>
      </c>
      <c r="F1632" s="661" t="s">
        <v>4612</v>
      </c>
      <c r="G1632" s="661" t="s">
        <v>4654</v>
      </c>
      <c r="H1632" s="661" t="s">
        <v>588</v>
      </c>
      <c r="I1632" s="661" t="s">
        <v>1711</v>
      </c>
      <c r="J1632" s="661" t="s">
        <v>1712</v>
      </c>
      <c r="K1632" s="661" t="s">
        <v>1685</v>
      </c>
      <c r="L1632" s="662">
        <v>275.23</v>
      </c>
      <c r="M1632" s="662">
        <v>550.46</v>
      </c>
      <c r="N1632" s="661">
        <v>2</v>
      </c>
      <c r="O1632" s="742">
        <v>0.5</v>
      </c>
      <c r="P1632" s="662">
        <v>550.46</v>
      </c>
      <c r="Q1632" s="677">
        <v>1</v>
      </c>
      <c r="R1632" s="661">
        <v>2</v>
      </c>
      <c r="S1632" s="677">
        <v>1</v>
      </c>
      <c r="T1632" s="742">
        <v>0.5</v>
      </c>
      <c r="U1632" s="700">
        <v>1</v>
      </c>
    </row>
    <row r="1633" spans="1:21" ht="14.4" customHeight="1" x14ac:dyDescent="0.3">
      <c r="A1633" s="660">
        <v>32</v>
      </c>
      <c r="B1633" s="661" t="s">
        <v>587</v>
      </c>
      <c r="C1633" s="661">
        <v>89301322</v>
      </c>
      <c r="D1633" s="740" t="s">
        <v>6847</v>
      </c>
      <c r="E1633" s="741" t="s">
        <v>4631</v>
      </c>
      <c r="F1633" s="661" t="s">
        <v>4612</v>
      </c>
      <c r="G1633" s="661" t="s">
        <v>4654</v>
      </c>
      <c r="H1633" s="661" t="s">
        <v>588</v>
      </c>
      <c r="I1633" s="661" t="s">
        <v>1805</v>
      </c>
      <c r="J1633" s="661" t="s">
        <v>1806</v>
      </c>
      <c r="K1633" s="661" t="s">
        <v>4712</v>
      </c>
      <c r="L1633" s="662">
        <v>1354.54</v>
      </c>
      <c r="M1633" s="662">
        <v>10836.32</v>
      </c>
      <c r="N1633" s="661">
        <v>8</v>
      </c>
      <c r="O1633" s="742">
        <v>5</v>
      </c>
      <c r="P1633" s="662">
        <v>8127.24</v>
      </c>
      <c r="Q1633" s="677">
        <v>0.75</v>
      </c>
      <c r="R1633" s="661">
        <v>6</v>
      </c>
      <c r="S1633" s="677">
        <v>0.75</v>
      </c>
      <c r="T1633" s="742">
        <v>4</v>
      </c>
      <c r="U1633" s="700">
        <v>0.8</v>
      </c>
    </row>
    <row r="1634" spans="1:21" ht="14.4" customHeight="1" x14ac:dyDescent="0.3">
      <c r="A1634" s="660">
        <v>32</v>
      </c>
      <c r="B1634" s="661" t="s">
        <v>587</v>
      </c>
      <c r="C1634" s="661">
        <v>89301322</v>
      </c>
      <c r="D1634" s="740" t="s">
        <v>6847</v>
      </c>
      <c r="E1634" s="741" t="s">
        <v>4631</v>
      </c>
      <c r="F1634" s="661" t="s">
        <v>4612</v>
      </c>
      <c r="G1634" s="661" t="s">
        <v>4654</v>
      </c>
      <c r="H1634" s="661" t="s">
        <v>588</v>
      </c>
      <c r="I1634" s="661" t="s">
        <v>3016</v>
      </c>
      <c r="J1634" s="661" t="s">
        <v>5411</v>
      </c>
      <c r="K1634" s="661" t="s">
        <v>5779</v>
      </c>
      <c r="L1634" s="662">
        <v>0</v>
      </c>
      <c r="M1634" s="662">
        <v>0</v>
      </c>
      <c r="N1634" s="661">
        <v>2</v>
      </c>
      <c r="O1634" s="742">
        <v>0.5</v>
      </c>
      <c r="P1634" s="662">
        <v>0</v>
      </c>
      <c r="Q1634" s="677"/>
      <c r="R1634" s="661">
        <v>2</v>
      </c>
      <c r="S1634" s="677">
        <v>1</v>
      </c>
      <c r="T1634" s="742">
        <v>0.5</v>
      </c>
      <c r="U1634" s="700">
        <v>1</v>
      </c>
    </row>
    <row r="1635" spans="1:21" ht="14.4" customHeight="1" x14ac:dyDescent="0.3">
      <c r="A1635" s="660">
        <v>32</v>
      </c>
      <c r="B1635" s="661" t="s">
        <v>587</v>
      </c>
      <c r="C1635" s="661">
        <v>89301322</v>
      </c>
      <c r="D1635" s="740" t="s">
        <v>6847</v>
      </c>
      <c r="E1635" s="741" t="s">
        <v>4631</v>
      </c>
      <c r="F1635" s="661" t="s">
        <v>4612</v>
      </c>
      <c r="G1635" s="661" t="s">
        <v>4654</v>
      </c>
      <c r="H1635" s="661" t="s">
        <v>588</v>
      </c>
      <c r="I1635" s="661" t="s">
        <v>5413</v>
      </c>
      <c r="J1635" s="661" t="s">
        <v>1684</v>
      </c>
      <c r="K1635" s="661" t="s">
        <v>1685</v>
      </c>
      <c r="L1635" s="662">
        <v>275.23</v>
      </c>
      <c r="M1635" s="662">
        <v>275.23</v>
      </c>
      <c r="N1635" s="661">
        <v>1</v>
      </c>
      <c r="O1635" s="742">
        <v>0.5</v>
      </c>
      <c r="P1635" s="662">
        <v>275.23</v>
      </c>
      <c r="Q1635" s="677">
        <v>1</v>
      </c>
      <c r="R1635" s="661">
        <v>1</v>
      </c>
      <c r="S1635" s="677">
        <v>1</v>
      </c>
      <c r="T1635" s="742">
        <v>0.5</v>
      </c>
      <c r="U1635" s="700">
        <v>1</v>
      </c>
    </row>
    <row r="1636" spans="1:21" ht="14.4" customHeight="1" x14ac:dyDescent="0.3">
      <c r="A1636" s="660">
        <v>32</v>
      </c>
      <c r="B1636" s="661" t="s">
        <v>587</v>
      </c>
      <c r="C1636" s="661">
        <v>89301322</v>
      </c>
      <c r="D1636" s="740" t="s">
        <v>6847</v>
      </c>
      <c r="E1636" s="741" t="s">
        <v>4631</v>
      </c>
      <c r="F1636" s="661" t="s">
        <v>4612</v>
      </c>
      <c r="G1636" s="661" t="s">
        <v>4654</v>
      </c>
      <c r="H1636" s="661" t="s">
        <v>588</v>
      </c>
      <c r="I1636" s="661" t="s">
        <v>4920</v>
      </c>
      <c r="J1636" s="661" t="s">
        <v>1582</v>
      </c>
      <c r="K1636" s="661" t="s">
        <v>1583</v>
      </c>
      <c r="L1636" s="662">
        <v>483.76</v>
      </c>
      <c r="M1636" s="662">
        <v>1451.28</v>
      </c>
      <c r="N1636" s="661">
        <v>3</v>
      </c>
      <c r="O1636" s="742">
        <v>0.5</v>
      </c>
      <c r="P1636" s="662">
        <v>1451.28</v>
      </c>
      <c r="Q1636" s="677">
        <v>1</v>
      </c>
      <c r="R1636" s="661">
        <v>3</v>
      </c>
      <c r="S1636" s="677">
        <v>1</v>
      </c>
      <c r="T1636" s="742">
        <v>0.5</v>
      </c>
      <c r="U1636" s="700">
        <v>1</v>
      </c>
    </row>
    <row r="1637" spans="1:21" ht="14.4" customHeight="1" x14ac:dyDescent="0.3">
      <c r="A1637" s="660">
        <v>32</v>
      </c>
      <c r="B1637" s="661" t="s">
        <v>587</v>
      </c>
      <c r="C1637" s="661">
        <v>89301322</v>
      </c>
      <c r="D1637" s="740" t="s">
        <v>6847</v>
      </c>
      <c r="E1637" s="741" t="s">
        <v>4631</v>
      </c>
      <c r="F1637" s="661" t="s">
        <v>4612</v>
      </c>
      <c r="G1637" s="661" t="s">
        <v>4654</v>
      </c>
      <c r="H1637" s="661" t="s">
        <v>588</v>
      </c>
      <c r="I1637" s="661" t="s">
        <v>4713</v>
      </c>
      <c r="J1637" s="661" t="s">
        <v>1582</v>
      </c>
      <c r="K1637" s="661" t="s">
        <v>4714</v>
      </c>
      <c r="L1637" s="662">
        <v>0</v>
      </c>
      <c r="M1637" s="662">
        <v>0</v>
      </c>
      <c r="N1637" s="661">
        <v>2</v>
      </c>
      <c r="O1637" s="742">
        <v>0.5</v>
      </c>
      <c r="P1637" s="662">
        <v>0</v>
      </c>
      <c r="Q1637" s="677"/>
      <c r="R1637" s="661">
        <v>2</v>
      </c>
      <c r="S1637" s="677">
        <v>1</v>
      </c>
      <c r="T1637" s="742">
        <v>0.5</v>
      </c>
      <c r="U1637" s="700">
        <v>1</v>
      </c>
    </row>
    <row r="1638" spans="1:21" ht="14.4" customHeight="1" x14ac:dyDescent="0.3">
      <c r="A1638" s="660">
        <v>32</v>
      </c>
      <c r="B1638" s="661" t="s">
        <v>587</v>
      </c>
      <c r="C1638" s="661">
        <v>89301322</v>
      </c>
      <c r="D1638" s="740" t="s">
        <v>6847</v>
      </c>
      <c r="E1638" s="741" t="s">
        <v>4631</v>
      </c>
      <c r="F1638" s="661" t="s">
        <v>4612</v>
      </c>
      <c r="G1638" s="661" t="s">
        <v>4849</v>
      </c>
      <c r="H1638" s="661" t="s">
        <v>588</v>
      </c>
      <c r="I1638" s="661" t="s">
        <v>1551</v>
      </c>
      <c r="J1638" s="661" t="s">
        <v>4393</v>
      </c>
      <c r="K1638" s="661" t="s">
        <v>4394</v>
      </c>
      <c r="L1638" s="662">
        <v>416.46</v>
      </c>
      <c r="M1638" s="662">
        <v>832.92</v>
      </c>
      <c r="N1638" s="661">
        <v>2</v>
      </c>
      <c r="O1638" s="742">
        <v>1</v>
      </c>
      <c r="P1638" s="662">
        <v>416.46</v>
      </c>
      <c r="Q1638" s="677">
        <v>0.5</v>
      </c>
      <c r="R1638" s="661">
        <v>1</v>
      </c>
      <c r="S1638" s="677">
        <v>0.5</v>
      </c>
      <c r="T1638" s="742">
        <v>0.5</v>
      </c>
      <c r="U1638" s="700">
        <v>0.5</v>
      </c>
    </row>
    <row r="1639" spans="1:21" ht="14.4" customHeight="1" x14ac:dyDescent="0.3">
      <c r="A1639" s="660">
        <v>32</v>
      </c>
      <c r="B1639" s="661" t="s">
        <v>587</v>
      </c>
      <c r="C1639" s="661">
        <v>89301322</v>
      </c>
      <c r="D1639" s="740" t="s">
        <v>6847</v>
      </c>
      <c r="E1639" s="741" t="s">
        <v>4631</v>
      </c>
      <c r="F1639" s="661" t="s">
        <v>4612</v>
      </c>
      <c r="G1639" s="661" t="s">
        <v>4849</v>
      </c>
      <c r="H1639" s="661" t="s">
        <v>588</v>
      </c>
      <c r="I1639" s="661" t="s">
        <v>4852</v>
      </c>
      <c r="J1639" s="661" t="s">
        <v>4393</v>
      </c>
      <c r="K1639" s="661" t="s">
        <v>4394</v>
      </c>
      <c r="L1639" s="662">
        <v>416.46</v>
      </c>
      <c r="M1639" s="662">
        <v>832.92</v>
      </c>
      <c r="N1639" s="661">
        <v>2</v>
      </c>
      <c r="O1639" s="742">
        <v>0.5</v>
      </c>
      <c r="P1639" s="662"/>
      <c r="Q1639" s="677">
        <v>0</v>
      </c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32</v>
      </c>
      <c r="B1640" s="661" t="s">
        <v>587</v>
      </c>
      <c r="C1640" s="661">
        <v>89301322</v>
      </c>
      <c r="D1640" s="740" t="s">
        <v>6847</v>
      </c>
      <c r="E1640" s="741" t="s">
        <v>4631</v>
      </c>
      <c r="F1640" s="661" t="s">
        <v>4612</v>
      </c>
      <c r="G1640" s="661" t="s">
        <v>4655</v>
      </c>
      <c r="H1640" s="661" t="s">
        <v>588</v>
      </c>
      <c r="I1640" s="661" t="s">
        <v>4853</v>
      </c>
      <c r="J1640" s="661" t="s">
        <v>1269</v>
      </c>
      <c r="K1640" s="661" t="s">
        <v>4657</v>
      </c>
      <c r="L1640" s="662">
        <v>0</v>
      </c>
      <c r="M1640" s="662">
        <v>0</v>
      </c>
      <c r="N1640" s="661">
        <v>1</v>
      </c>
      <c r="O1640" s="742">
        <v>1</v>
      </c>
      <c r="P1640" s="662"/>
      <c r="Q1640" s="677"/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32</v>
      </c>
      <c r="B1641" s="661" t="s">
        <v>587</v>
      </c>
      <c r="C1641" s="661">
        <v>89301322</v>
      </c>
      <c r="D1641" s="740" t="s">
        <v>6847</v>
      </c>
      <c r="E1641" s="741" t="s">
        <v>4631</v>
      </c>
      <c r="F1641" s="661" t="s">
        <v>4612</v>
      </c>
      <c r="G1641" s="661" t="s">
        <v>4655</v>
      </c>
      <c r="H1641" s="661" t="s">
        <v>588</v>
      </c>
      <c r="I1641" s="661" t="s">
        <v>1268</v>
      </c>
      <c r="J1641" s="661" t="s">
        <v>1269</v>
      </c>
      <c r="K1641" s="661" t="s">
        <v>1270</v>
      </c>
      <c r="L1641" s="662">
        <v>89.6</v>
      </c>
      <c r="M1641" s="662">
        <v>448</v>
      </c>
      <c r="N1641" s="661">
        <v>5</v>
      </c>
      <c r="O1641" s="742">
        <v>3</v>
      </c>
      <c r="P1641" s="662">
        <v>89.6</v>
      </c>
      <c r="Q1641" s="677">
        <v>0.19999999999999998</v>
      </c>
      <c r="R1641" s="661">
        <v>1</v>
      </c>
      <c r="S1641" s="677">
        <v>0.2</v>
      </c>
      <c r="T1641" s="742">
        <v>0.5</v>
      </c>
      <c r="U1641" s="700">
        <v>0.16666666666666666</v>
      </c>
    </row>
    <row r="1642" spans="1:21" ht="14.4" customHeight="1" x14ac:dyDescent="0.3">
      <c r="A1642" s="660">
        <v>32</v>
      </c>
      <c r="B1642" s="661" t="s">
        <v>587</v>
      </c>
      <c r="C1642" s="661">
        <v>89301322</v>
      </c>
      <c r="D1642" s="740" t="s">
        <v>6847</v>
      </c>
      <c r="E1642" s="741" t="s">
        <v>4631</v>
      </c>
      <c r="F1642" s="661" t="s">
        <v>4612</v>
      </c>
      <c r="G1642" s="661" t="s">
        <v>4655</v>
      </c>
      <c r="H1642" s="661" t="s">
        <v>588</v>
      </c>
      <c r="I1642" s="661" t="s">
        <v>1268</v>
      </c>
      <c r="J1642" s="661" t="s">
        <v>1269</v>
      </c>
      <c r="K1642" s="661" t="s">
        <v>1270</v>
      </c>
      <c r="L1642" s="662">
        <v>95.25</v>
      </c>
      <c r="M1642" s="662">
        <v>666.75</v>
      </c>
      <c r="N1642" s="661">
        <v>7</v>
      </c>
      <c r="O1642" s="742">
        <v>5</v>
      </c>
      <c r="P1642" s="662">
        <v>381</v>
      </c>
      <c r="Q1642" s="677">
        <v>0.5714285714285714</v>
      </c>
      <c r="R1642" s="661">
        <v>4</v>
      </c>
      <c r="S1642" s="677">
        <v>0.5714285714285714</v>
      </c>
      <c r="T1642" s="742">
        <v>3.5</v>
      </c>
      <c r="U1642" s="700">
        <v>0.7</v>
      </c>
    </row>
    <row r="1643" spans="1:21" ht="14.4" customHeight="1" x14ac:dyDescent="0.3">
      <c r="A1643" s="660">
        <v>32</v>
      </c>
      <c r="B1643" s="661" t="s">
        <v>587</v>
      </c>
      <c r="C1643" s="661">
        <v>89301322</v>
      </c>
      <c r="D1643" s="740" t="s">
        <v>6847</v>
      </c>
      <c r="E1643" s="741" t="s">
        <v>4631</v>
      </c>
      <c r="F1643" s="661" t="s">
        <v>4612</v>
      </c>
      <c r="G1643" s="661" t="s">
        <v>4655</v>
      </c>
      <c r="H1643" s="661" t="s">
        <v>588</v>
      </c>
      <c r="I1643" s="661" t="s">
        <v>4854</v>
      </c>
      <c r="J1643" s="661" t="s">
        <v>4656</v>
      </c>
      <c r="K1643" s="661" t="s">
        <v>1270</v>
      </c>
      <c r="L1643" s="662">
        <v>0</v>
      </c>
      <c r="M1643" s="662">
        <v>0</v>
      </c>
      <c r="N1643" s="661">
        <v>1</v>
      </c>
      <c r="O1643" s="742">
        <v>0.5</v>
      </c>
      <c r="P1643" s="662">
        <v>0</v>
      </c>
      <c r="Q1643" s="677"/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32</v>
      </c>
      <c r="B1644" s="661" t="s">
        <v>587</v>
      </c>
      <c r="C1644" s="661">
        <v>89301322</v>
      </c>
      <c r="D1644" s="740" t="s">
        <v>6847</v>
      </c>
      <c r="E1644" s="741" t="s">
        <v>4631</v>
      </c>
      <c r="F1644" s="661" t="s">
        <v>4612</v>
      </c>
      <c r="G1644" s="661" t="s">
        <v>4655</v>
      </c>
      <c r="H1644" s="661" t="s">
        <v>588</v>
      </c>
      <c r="I1644" s="661" t="s">
        <v>727</v>
      </c>
      <c r="J1644" s="661" t="s">
        <v>728</v>
      </c>
      <c r="K1644" s="661" t="s">
        <v>4716</v>
      </c>
      <c r="L1644" s="662">
        <v>42.42</v>
      </c>
      <c r="M1644" s="662">
        <v>339.36000000000007</v>
      </c>
      <c r="N1644" s="661">
        <v>8</v>
      </c>
      <c r="O1644" s="742">
        <v>4.5</v>
      </c>
      <c r="P1644" s="662">
        <v>296.94000000000005</v>
      </c>
      <c r="Q1644" s="677">
        <v>0.875</v>
      </c>
      <c r="R1644" s="661">
        <v>7</v>
      </c>
      <c r="S1644" s="677">
        <v>0.875</v>
      </c>
      <c r="T1644" s="742">
        <v>3.5</v>
      </c>
      <c r="U1644" s="700">
        <v>0.77777777777777779</v>
      </c>
    </row>
    <row r="1645" spans="1:21" ht="14.4" customHeight="1" x14ac:dyDescent="0.3">
      <c r="A1645" s="660">
        <v>32</v>
      </c>
      <c r="B1645" s="661" t="s">
        <v>587</v>
      </c>
      <c r="C1645" s="661">
        <v>89301322</v>
      </c>
      <c r="D1645" s="740" t="s">
        <v>6847</v>
      </c>
      <c r="E1645" s="741" t="s">
        <v>4631</v>
      </c>
      <c r="F1645" s="661" t="s">
        <v>4612</v>
      </c>
      <c r="G1645" s="661" t="s">
        <v>4655</v>
      </c>
      <c r="H1645" s="661" t="s">
        <v>588</v>
      </c>
      <c r="I1645" s="661" t="s">
        <v>4717</v>
      </c>
      <c r="J1645" s="661" t="s">
        <v>728</v>
      </c>
      <c r="K1645" s="661" t="s">
        <v>4718</v>
      </c>
      <c r="L1645" s="662">
        <v>141.38999999999999</v>
      </c>
      <c r="M1645" s="662">
        <v>282.77999999999997</v>
      </c>
      <c r="N1645" s="661">
        <v>2</v>
      </c>
      <c r="O1645" s="742">
        <v>1.5</v>
      </c>
      <c r="P1645" s="662">
        <v>141.38999999999999</v>
      </c>
      <c r="Q1645" s="677">
        <v>0.5</v>
      </c>
      <c r="R1645" s="661">
        <v>1</v>
      </c>
      <c r="S1645" s="677">
        <v>0.5</v>
      </c>
      <c r="T1645" s="742">
        <v>0.5</v>
      </c>
      <c r="U1645" s="700">
        <v>0.33333333333333331</v>
      </c>
    </row>
    <row r="1646" spans="1:21" ht="14.4" customHeight="1" x14ac:dyDescent="0.3">
      <c r="A1646" s="660">
        <v>32</v>
      </c>
      <c r="B1646" s="661" t="s">
        <v>587</v>
      </c>
      <c r="C1646" s="661">
        <v>89301322</v>
      </c>
      <c r="D1646" s="740" t="s">
        <v>6847</v>
      </c>
      <c r="E1646" s="741" t="s">
        <v>4631</v>
      </c>
      <c r="F1646" s="661" t="s">
        <v>4612</v>
      </c>
      <c r="G1646" s="661" t="s">
        <v>4655</v>
      </c>
      <c r="H1646" s="661" t="s">
        <v>588</v>
      </c>
      <c r="I1646" s="661" t="s">
        <v>4717</v>
      </c>
      <c r="J1646" s="661" t="s">
        <v>728</v>
      </c>
      <c r="K1646" s="661" t="s">
        <v>4718</v>
      </c>
      <c r="L1646" s="662">
        <v>285.75</v>
      </c>
      <c r="M1646" s="662">
        <v>571.5</v>
      </c>
      <c r="N1646" s="661">
        <v>2</v>
      </c>
      <c r="O1646" s="742">
        <v>1.5</v>
      </c>
      <c r="P1646" s="662">
        <v>285.75</v>
      </c>
      <c r="Q1646" s="677">
        <v>0.5</v>
      </c>
      <c r="R1646" s="661">
        <v>1</v>
      </c>
      <c r="S1646" s="677">
        <v>0.5</v>
      </c>
      <c r="T1646" s="742">
        <v>1</v>
      </c>
      <c r="U1646" s="700">
        <v>0.66666666666666663</v>
      </c>
    </row>
    <row r="1647" spans="1:21" ht="14.4" customHeight="1" x14ac:dyDescent="0.3">
      <c r="A1647" s="660">
        <v>32</v>
      </c>
      <c r="B1647" s="661" t="s">
        <v>587</v>
      </c>
      <c r="C1647" s="661">
        <v>89301322</v>
      </c>
      <c r="D1647" s="740" t="s">
        <v>6847</v>
      </c>
      <c r="E1647" s="741" t="s">
        <v>4631</v>
      </c>
      <c r="F1647" s="661" t="s">
        <v>4612</v>
      </c>
      <c r="G1647" s="661" t="s">
        <v>4655</v>
      </c>
      <c r="H1647" s="661" t="s">
        <v>588</v>
      </c>
      <c r="I1647" s="661" t="s">
        <v>757</v>
      </c>
      <c r="J1647" s="661" t="s">
        <v>4656</v>
      </c>
      <c r="K1647" s="661" t="s">
        <v>4657</v>
      </c>
      <c r="L1647" s="662">
        <v>44.8</v>
      </c>
      <c r="M1647" s="662">
        <v>358.4</v>
      </c>
      <c r="N1647" s="661">
        <v>8</v>
      </c>
      <c r="O1647" s="742">
        <v>4.5</v>
      </c>
      <c r="P1647" s="662">
        <v>268.8</v>
      </c>
      <c r="Q1647" s="677">
        <v>0.75000000000000011</v>
      </c>
      <c r="R1647" s="661">
        <v>6</v>
      </c>
      <c r="S1647" s="677">
        <v>0.75</v>
      </c>
      <c r="T1647" s="742">
        <v>3.5</v>
      </c>
      <c r="U1647" s="700">
        <v>0.77777777777777779</v>
      </c>
    </row>
    <row r="1648" spans="1:21" ht="14.4" customHeight="1" x14ac:dyDescent="0.3">
      <c r="A1648" s="660">
        <v>32</v>
      </c>
      <c r="B1648" s="661" t="s">
        <v>587</v>
      </c>
      <c r="C1648" s="661">
        <v>89301322</v>
      </c>
      <c r="D1648" s="740" t="s">
        <v>6847</v>
      </c>
      <c r="E1648" s="741" t="s">
        <v>4631</v>
      </c>
      <c r="F1648" s="661" t="s">
        <v>4612</v>
      </c>
      <c r="G1648" s="661" t="s">
        <v>5780</v>
      </c>
      <c r="H1648" s="661" t="s">
        <v>588</v>
      </c>
      <c r="I1648" s="661" t="s">
        <v>5781</v>
      </c>
      <c r="J1648" s="661" t="s">
        <v>5782</v>
      </c>
      <c r="K1648" s="661" t="s">
        <v>5783</v>
      </c>
      <c r="L1648" s="662">
        <v>0</v>
      </c>
      <c r="M1648" s="662">
        <v>0</v>
      </c>
      <c r="N1648" s="661">
        <v>1</v>
      </c>
      <c r="O1648" s="742">
        <v>1</v>
      </c>
      <c r="P1648" s="662">
        <v>0</v>
      </c>
      <c r="Q1648" s="677"/>
      <c r="R1648" s="661">
        <v>1</v>
      </c>
      <c r="S1648" s="677">
        <v>1</v>
      </c>
      <c r="T1648" s="742">
        <v>1</v>
      </c>
      <c r="U1648" s="700">
        <v>1</v>
      </c>
    </row>
    <row r="1649" spans="1:21" ht="14.4" customHeight="1" x14ac:dyDescent="0.3">
      <c r="A1649" s="660">
        <v>32</v>
      </c>
      <c r="B1649" s="661" t="s">
        <v>587</v>
      </c>
      <c r="C1649" s="661">
        <v>89301322</v>
      </c>
      <c r="D1649" s="740" t="s">
        <v>6847</v>
      </c>
      <c r="E1649" s="741" t="s">
        <v>4631</v>
      </c>
      <c r="F1649" s="661" t="s">
        <v>4612</v>
      </c>
      <c r="G1649" s="661" t="s">
        <v>5028</v>
      </c>
      <c r="H1649" s="661" t="s">
        <v>2441</v>
      </c>
      <c r="I1649" s="661" t="s">
        <v>3844</v>
      </c>
      <c r="J1649" s="661" t="s">
        <v>2601</v>
      </c>
      <c r="K1649" s="661" t="s">
        <v>4573</v>
      </c>
      <c r="L1649" s="662">
        <v>75.28</v>
      </c>
      <c r="M1649" s="662">
        <v>75.28</v>
      </c>
      <c r="N1649" s="661">
        <v>1</v>
      </c>
      <c r="O1649" s="742">
        <v>0.5</v>
      </c>
      <c r="P1649" s="662">
        <v>75.28</v>
      </c>
      <c r="Q1649" s="677">
        <v>1</v>
      </c>
      <c r="R1649" s="661">
        <v>1</v>
      </c>
      <c r="S1649" s="677">
        <v>1</v>
      </c>
      <c r="T1649" s="742">
        <v>0.5</v>
      </c>
      <c r="U1649" s="700">
        <v>1</v>
      </c>
    </row>
    <row r="1650" spans="1:21" ht="14.4" customHeight="1" x14ac:dyDescent="0.3">
      <c r="A1650" s="660">
        <v>32</v>
      </c>
      <c r="B1650" s="661" t="s">
        <v>587</v>
      </c>
      <c r="C1650" s="661">
        <v>89301322</v>
      </c>
      <c r="D1650" s="740" t="s">
        <v>6847</v>
      </c>
      <c r="E1650" s="741" t="s">
        <v>4631</v>
      </c>
      <c r="F1650" s="661" t="s">
        <v>4612</v>
      </c>
      <c r="G1650" s="661" t="s">
        <v>4994</v>
      </c>
      <c r="H1650" s="661" t="s">
        <v>588</v>
      </c>
      <c r="I1650" s="661" t="s">
        <v>5784</v>
      </c>
      <c r="J1650" s="661" t="s">
        <v>1300</v>
      </c>
      <c r="K1650" s="661" t="s">
        <v>1301</v>
      </c>
      <c r="L1650" s="662">
        <v>81.209999999999994</v>
      </c>
      <c r="M1650" s="662">
        <v>162.41999999999999</v>
      </c>
      <c r="N1650" s="661">
        <v>2</v>
      </c>
      <c r="O1650" s="742">
        <v>1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32</v>
      </c>
      <c r="B1651" s="661" t="s">
        <v>587</v>
      </c>
      <c r="C1651" s="661">
        <v>89301322</v>
      </c>
      <c r="D1651" s="740" t="s">
        <v>6847</v>
      </c>
      <c r="E1651" s="741" t="s">
        <v>4631</v>
      </c>
      <c r="F1651" s="661" t="s">
        <v>4612</v>
      </c>
      <c r="G1651" s="661" t="s">
        <v>4994</v>
      </c>
      <c r="H1651" s="661" t="s">
        <v>588</v>
      </c>
      <c r="I1651" s="661" t="s">
        <v>1295</v>
      </c>
      <c r="J1651" s="661" t="s">
        <v>1296</v>
      </c>
      <c r="K1651" s="661" t="s">
        <v>1297</v>
      </c>
      <c r="L1651" s="662">
        <v>60.92</v>
      </c>
      <c r="M1651" s="662">
        <v>60.92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32</v>
      </c>
      <c r="B1652" s="661" t="s">
        <v>587</v>
      </c>
      <c r="C1652" s="661">
        <v>89301322</v>
      </c>
      <c r="D1652" s="740" t="s">
        <v>6847</v>
      </c>
      <c r="E1652" s="741" t="s">
        <v>4631</v>
      </c>
      <c r="F1652" s="661" t="s">
        <v>4612</v>
      </c>
      <c r="G1652" s="661" t="s">
        <v>4994</v>
      </c>
      <c r="H1652" s="661" t="s">
        <v>588</v>
      </c>
      <c r="I1652" s="661" t="s">
        <v>5785</v>
      </c>
      <c r="J1652" s="661" t="s">
        <v>5716</v>
      </c>
      <c r="K1652" s="661" t="s">
        <v>1297</v>
      </c>
      <c r="L1652" s="662">
        <v>60.92</v>
      </c>
      <c r="M1652" s="662">
        <v>60.92</v>
      </c>
      <c r="N1652" s="661">
        <v>1</v>
      </c>
      <c r="O1652" s="742">
        <v>0.5</v>
      </c>
      <c r="P1652" s="662">
        <v>60.92</v>
      </c>
      <c r="Q1652" s="677">
        <v>1</v>
      </c>
      <c r="R1652" s="661">
        <v>1</v>
      </c>
      <c r="S1652" s="677">
        <v>1</v>
      </c>
      <c r="T1652" s="742">
        <v>0.5</v>
      </c>
      <c r="U1652" s="700">
        <v>1</v>
      </c>
    </row>
    <row r="1653" spans="1:21" ht="14.4" customHeight="1" x14ac:dyDescent="0.3">
      <c r="A1653" s="660">
        <v>32</v>
      </c>
      <c r="B1653" s="661" t="s">
        <v>587</v>
      </c>
      <c r="C1653" s="661">
        <v>89301322</v>
      </c>
      <c r="D1653" s="740" t="s">
        <v>6847</v>
      </c>
      <c r="E1653" s="741" t="s">
        <v>4631</v>
      </c>
      <c r="F1653" s="661" t="s">
        <v>4612</v>
      </c>
      <c r="G1653" s="661" t="s">
        <v>4711</v>
      </c>
      <c r="H1653" s="661" t="s">
        <v>588</v>
      </c>
      <c r="I1653" s="661" t="s">
        <v>4856</v>
      </c>
      <c r="J1653" s="661" t="s">
        <v>4844</v>
      </c>
      <c r="K1653" s="661" t="s">
        <v>4444</v>
      </c>
      <c r="L1653" s="662">
        <v>156.86000000000001</v>
      </c>
      <c r="M1653" s="662">
        <v>627.44000000000005</v>
      </c>
      <c r="N1653" s="661">
        <v>4</v>
      </c>
      <c r="O1653" s="742">
        <v>2.5</v>
      </c>
      <c r="P1653" s="662">
        <v>470.58000000000004</v>
      </c>
      <c r="Q1653" s="677">
        <v>0.75</v>
      </c>
      <c r="R1653" s="661">
        <v>3</v>
      </c>
      <c r="S1653" s="677">
        <v>0.75</v>
      </c>
      <c r="T1653" s="742">
        <v>2</v>
      </c>
      <c r="U1653" s="700">
        <v>0.8</v>
      </c>
    </row>
    <row r="1654" spans="1:21" ht="14.4" customHeight="1" x14ac:dyDescent="0.3">
      <c r="A1654" s="660">
        <v>32</v>
      </c>
      <c r="B1654" s="661" t="s">
        <v>587</v>
      </c>
      <c r="C1654" s="661">
        <v>89301322</v>
      </c>
      <c r="D1654" s="740" t="s">
        <v>6847</v>
      </c>
      <c r="E1654" s="741" t="s">
        <v>4631</v>
      </c>
      <c r="F1654" s="661" t="s">
        <v>4612</v>
      </c>
      <c r="G1654" s="661" t="s">
        <v>4711</v>
      </c>
      <c r="H1654" s="661" t="s">
        <v>588</v>
      </c>
      <c r="I1654" s="661" t="s">
        <v>4857</v>
      </c>
      <c r="J1654" s="661" t="s">
        <v>4443</v>
      </c>
      <c r="K1654" s="661" t="s">
        <v>4858</v>
      </c>
      <c r="L1654" s="662">
        <v>0</v>
      </c>
      <c r="M1654" s="662">
        <v>0</v>
      </c>
      <c r="N1654" s="661">
        <v>3</v>
      </c>
      <c r="O1654" s="742">
        <v>2</v>
      </c>
      <c r="P1654" s="662">
        <v>0</v>
      </c>
      <c r="Q1654" s="677"/>
      <c r="R1654" s="661">
        <v>3</v>
      </c>
      <c r="S1654" s="677">
        <v>1</v>
      </c>
      <c r="T1654" s="742">
        <v>2</v>
      </c>
      <c r="U1654" s="700">
        <v>1</v>
      </c>
    </row>
    <row r="1655" spans="1:21" ht="14.4" customHeight="1" x14ac:dyDescent="0.3">
      <c r="A1655" s="660">
        <v>32</v>
      </c>
      <c r="B1655" s="661" t="s">
        <v>587</v>
      </c>
      <c r="C1655" s="661">
        <v>89301322</v>
      </c>
      <c r="D1655" s="740" t="s">
        <v>6847</v>
      </c>
      <c r="E1655" s="741" t="s">
        <v>4631</v>
      </c>
      <c r="F1655" s="661" t="s">
        <v>4612</v>
      </c>
      <c r="G1655" s="661" t="s">
        <v>4711</v>
      </c>
      <c r="H1655" s="661" t="s">
        <v>588</v>
      </c>
      <c r="I1655" s="661" t="s">
        <v>2909</v>
      </c>
      <c r="J1655" s="661" t="s">
        <v>4443</v>
      </c>
      <c r="K1655" s="661" t="s">
        <v>4444</v>
      </c>
      <c r="L1655" s="662">
        <v>333.31</v>
      </c>
      <c r="M1655" s="662">
        <v>333.31</v>
      </c>
      <c r="N1655" s="661">
        <v>1</v>
      </c>
      <c r="O1655" s="742">
        <v>0.5</v>
      </c>
      <c r="P1655" s="662">
        <v>333.31</v>
      </c>
      <c r="Q1655" s="677">
        <v>1</v>
      </c>
      <c r="R1655" s="661">
        <v>1</v>
      </c>
      <c r="S1655" s="677">
        <v>1</v>
      </c>
      <c r="T1655" s="742">
        <v>0.5</v>
      </c>
      <c r="U1655" s="700">
        <v>1</v>
      </c>
    </row>
    <row r="1656" spans="1:21" ht="14.4" customHeight="1" x14ac:dyDescent="0.3">
      <c r="A1656" s="660">
        <v>32</v>
      </c>
      <c r="B1656" s="661" t="s">
        <v>587</v>
      </c>
      <c r="C1656" s="661">
        <v>89301322</v>
      </c>
      <c r="D1656" s="740" t="s">
        <v>6847</v>
      </c>
      <c r="E1656" s="741" t="s">
        <v>4631</v>
      </c>
      <c r="F1656" s="661" t="s">
        <v>4612</v>
      </c>
      <c r="G1656" s="661" t="s">
        <v>4711</v>
      </c>
      <c r="H1656" s="661" t="s">
        <v>588</v>
      </c>
      <c r="I1656" s="661" t="s">
        <v>2909</v>
      </c>
      <c r="J1656" s="661" t="s">
        <v>4443</v>
      </c>
      <c r="K1656" s="661" t="s">
        <v>4444</v>
      </c>
      <c r="L1656" s="662">
        <v>156.86000000000001</v>
      </c>
      <c r="M1656" s="662">
        <v>2039.18</v>
      </c>
      <c r="N1656" s="661">
        <v>13</v>
      </c>
      <c r="O1656" s="742">
        <v>5</v>
      </c>
      <c r="P1656" s="662">
        <v>1098.02</v>
      </c>
      <c r="Q1656" s="677">
        <v>0.53846153846153844</v>
      </c>
      <c r="R1656" s="661">
        <v>7</v>
      </c>
      <c r="S1656" s="677">
        <v>0.53846153846153844</v>
      </c>
      <c r="T1656" s="742">
        <v>3</v>
      </c>
      <c r="U1656" s="700">
        <v>0.6</v>
      </c>
    </row>
    <row r="1657" spans="1:21" ht="14.4" customHeight="1" x14ac:dyDescent="0.3">
      <c r="A1657" s="660">
        <v>32</v>
      </c>
      <c r="B1657" s="661" t="s">
        <v>587</v>
      </c>
      <c r="C1657" s="661">
        <v>89301322</v>
      </c>
      <c r="D1657" s="740" t="s">
        <v>6847</v>
      </c>
      <c r="E1657" s="741" t="s">
        <v>4631</v>
      </c>
      <c r="F1657" s="661" t="s">
        <v>4612</v>
      </c>
      <c r="G1657" s="661" t="s">
        <v>4711</v>
      </c>
      <c r="H1657" s="661" t="s">
        <v>588</v>
      </c>
      <c r="I1657" s="661" t="s">
        <v>5416</v>
      </c>
      <c r="J1657" s="661" t="s">
        <v>5417</v>
      </c>
      <c r="K1657" s="661" t="s">
        <v>5418</v>
      </c>
      <c r="L1657" s="662">
        <v>151.61000000000001</v>
      </c>
      <c r="M1657" s="662">
        <v>151.61000000000001</v>
      </c>
      <c r="N1657" s="661">
        <v>1</v>
      </c>
      <c r="O1657" s="742">
        <v>0.5</v>
      </c>
      <c r="P1657" s="662">
        <v>151.61000000000001</v>
      </c>
      <c r="Q1657" s="677">
        <v>1</v>
      </c>
      <c r="R1657" s="661">
        <v>1</v>
      </c>
      <c r="S1657" s="677">
        <v>1</v>
      </c>
      <c r="T1657" s="742">
        <v>0.5</v>
      </c>
      <c r="U1657" s="700">
        <v>1</v>
      </c>
    </row>
    <row r="1658" spans="1:21" ht="14.4" customHeight="1" x14ac:dyDescent="0.3">
      <c r="A1658" s="660">
        <v>32</v>
      </c>
      <c r="B1658" s="661" t="s">
        <v>587</v>
      </c>
      <c r="C1658" s="661">
        <v>89301322</v>
      </c>
      <c r="D1658" s="740" t="s">
        <v>6847</v>
      </c>
      <c r="E1658" s="741" t="s">
        <v>4631</v>
      </c>
      <c r="F1658" s="661" t="s">
        <v>4612</v>
      </c>
      <c r="G1658" s="661" t="s">
        <v>4711</v>
      </c>
      <c r="H1658" s="661" t="s">
        <v>588</v>
      </c>
      <c r="I1658" s="661" t="s">
        <v>4859</v>
      </c>
      <c r="J1658" s="661" t="s">
        <v>4443</v>
      </c>
      <c r="K1658" s="661" t="s">
        <v>4444</v>
      </c>
      <c r="L1658" s="662">
        <v>156.86000000000001</v>
      </c>
      <c r="M1658" s="662">
        <v>156.86000000000001</v>
      </c>
      <c r="N1658" s="661">
        <v>1</v>
      </c>
      <c r="O1658" s="742">
        <v>0.5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32</v>
      </c>
      <c r="B1659" s="661" t="s">
        <v>587</v>
      </c>
      <c r="C1659" s="661">
        <v>89301322</v>
      </c>
      <c r="D1659" s="740" t="s">
        <v>6847</v>
      </c>
      <c r="E1659" s="741" t="s">
        <v>4631</v>
      </c>
      <c r="F1659" s="661" t="s">
        <v>4612</v>
      </c>
      <c r="G1659" s="661" t="s">
        <v>4711</v>
      </c>
      <c r="H1659" s="661" t="s">
        <v>588</v>
      </c>
      <c r="I1659" s="661" t="s">
        <v>5584</v>
      </c>
      <c r="J1659" s="661" t="s">
        <v>4443</v>
      </c>
      <c r="K1659" s="661" t="s">
        <v>5585</v>
      </c>
      <c r="L1659" s="662">
        <v>235.29</v>
      </c>
      <c r="M1659" s="662">
        <v>941.16</v>
      </c>
      <c r="N1659" s="661">
        <v>4</v>
      </c>
      <c r="O1659" s="742">
        <v>2.5</v>
      </c>
      <c r="P1659" s="662">
        <v>705.87</v>
      </c>
      <c r="Q1659" s="677">
        <v>0.75</v>
      </c>
      <c r="R1659" s="661">
        <v>3</v>
      </c>
      <c r="S1659" s="677">
        <v>0.75</v>
      </c>
      <c r="T1659" s="742">
        <v>1.5</v>
      </c>
      <c r="U1659" s="700">
        <v>0.6</v>
      </c>
    </row>
    <row r="1660" spans="1:21" ht="14.4" customHeight="1" x14ac:dyDescent="0.3">
      <c r="A1660" s="660">
        <v>32</v>
      </c>
      <c r="B1660" s="661" t="s">
        <v>587</v>
      </c>
      <c r="C1660" s="661">
        <v>89301322</v>
      </c>
      <c r="D1660" s="740" t="s">
        <v>6847</v>
      </c>
      <c r="E1660" s="741" t="s">
        <v>4631</v>
      </c>
      <c r="F1660" s="661" t="s">
        <v>4612</v>
      </c>
      <c r="G1660" s="661" t="s">
        <v>5243</v>
      </c>
      <c r="H1660" s="661" t="s">
        <v>588</v>
      </c>
      <c r="I1660" s="661" t="s">
        <v>5244</v>
      </c>
      <c r="J1660" s="661" t="s">
        <v>5245</v>
      </c>
      <c r="K1660" s="661" t="s">
        <v>5246</v>
      </c>
      <c r="L1660" s="662">
        <v>10744.75</v>
      </c>
      <c r="M1660" s="662">
        <v>96702.75</v>
      </c>
      <c r="N1660" s="661">
        <v>9</v>
      </c>
      <c r="O1660" s="742">
        <v>1.5</v>
      </c>
      <c r="P1660" s="662">
        <v>96702.75</v>
      </c>
      <c r="Q1660" s="677">
        <v>1</v>
      </c>
      <c r="R1660" s="661">
        <v>9</v>
      </c>
      <c r="S1660" s="677">
        <v>1</v>
      </c>
      <c r="T1660" s="742">
        <v>1.5</v>
      </c>
      <c r="U1660" s="700">
        <v>1</v>
      </c>
    </row>
    <row r="1661" spans="1:21" ht="14.4" customHeight="1" x14ac:dyDescent="0.3">
      <c r="A1661" s="660">
        <v>32</v>
      </c>
      <c r="B1661" s="661" t="s">
        <v>587</v>
      </c>
      <c r="C1661" s="661">
        <v>89301322</v>
      </c>
      <c r="D1661" s="740" t="s">
        <v>6847</v>
      </c>
      <c r="E1661" s="741" t="s">
        <v>4631</v>
      </c>
      <c r="F1661" s="661" t="s">
        <v>4612</v>
      </c>
      <c r="G1661" s="661" t="s">
        <v>5248</v>
      </c>
      <c r="H1661" s="661" t="s">
        <v>2441</v>
      </c>
      <c r="I1661" s="661" t="s">
        <v>3081</v>
      </c>
      <c r="J1661" s="661" t="s">
        <v>3082</v>
      </c>
      <c r="K1661" s="661" t="s">
        <v>3083</v>
      </c>
      <c r="L1661" s="662">
        <v>125.14</v>
      </c>
      <c r="M1661" s="662">
        <v>125.14</v>
      </c>
      <c r="N1661" s="661">
        <v>1</v>
      </c>
      <c r="O1661" s="742">
        <v>1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32</v>
      </c>
      <c r="B1662" s="661" t="s">
        <v>587</v>
      </c>
      <c r="C1662" s="661">
        <v>89301322</v>
      </c>
      <c r="D1662" s="740" t="s">
        <v>6847</v>
      </c>
      <c r="E1662" s="741" t="s">
        <v>4631</v>
      </c>
      <c r="F1662" s="661" t="s">
        <v>4612</v>
      </c>
      <c r="G1662" s="661" t="s">
        <v>4963</v>
      </c>
      <c r="H1662" s="661" t="s">
        <v>588</v>
      </c>
      <c r="I1662" s="661" t="s">
        <v>5786</v>
      </c>
      <c r="J1662" s="661" t="s">
        <v>5787</v>
      </c>
      <c r="K1662" s="661" t="s">
        <v>5788</v>
      </c>
      <c r="L1662" s="662">
        <v>31.43</v>
      </c>
      <c r="M1662" s="662">
        <v>62.86</v>
      </c>
      <c r="N1662" s="661">
        <v>2</v>
      </c>
      <c r="O1662" s="742">
        <v>1</v>
      </c>
      <c r="P1662" s="662"/>
      <c r="Q1662" s="677">
        <v>0</v>
      </c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32</v>
      </c>
      <c r="B1663" s="661" t="s">
        <v>587</v>
      </c>
      <c r="C1663" s="661">
        <v>89301322</v>
      </c>
      <c r="D1663" s="740" t="s">
        <v>6847</v>
      </c>
      <c r="E1663" s="741" t="s">
        <v>4631</v>
      </c>
      <c r="F1663" s="661" t="s">
        <v>4612</v>
      </c>
      <c r="G1663" s="661" t="s">
        <v>4963</v>
      </c>
      <c r="H1663" s="661" t="s">
        <v>588</v>
      </c>
      <c r="I1663" s="661" t="s">
        <v>5789</v>
      </c>
      <c r="J1663" s="661" t="s">
        <v>5790</v>
      </c>
      <c r="K1663" s="661" t="s">
        <v>1225</v>
      </c>
      <c r="L1663" s="662">
        <v>0</v>
      </c>
      <c r="M1663" s="662">
        <v>0</v>
      </c>
      <c r="N1663" s="661">
        <v>1</v>
      </c>
      <c r="O1663" s="742">
        <v>0.5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32</v>
      </c>
      <c r="B1664" s="661" t="s">
        <v>587</v>
      </c>
      <c r="C1664" s="661">
        <v>89301322</v>
      </c>
      <c r="D1664" s="740" t="s">
        <v>6847</v>
      </c>
      <c r="E1664" s="741" t="s">
        <v>4631</v>
      </c>
      <c r="F1664" s="661" t="s">
        <v>4612</v>
      </c>
      <c r="G1664" s="661" t="s">
        <v>4721</v>
      </c>
      <c r="H1664" s="661" t="s">
        <v>588</v>
      </c>
      <c r="I1664" s="661" t="s">
        <v>1091</v>
      </c>
      <c r="J1664" s="661" t="s">
        <v>5249</v>
      </c>
      <c r="K1664" s="661" t="s">
        <v>3869</v>
      </c>
      <c r="L1664" s="662">
        <v>0</v>
      </c>
      <c r="M1664" s="662">
        <v>0</v>
      </c>
      <c r="N1664" s="661">
        <v>6</v>
      </c>
      <c r="O1664" s="742">
        <v>1.5</v>
      </c>
      <c r="P1664" s="662">
        <v>0</v>
      </c>
      <c r="Q1664" s="677"/>
      <c r="R1664" s="661">
        <v>6</v>
      </c>
      <c r="S1664" s="677">
        <v>1</v>
      </c>
      <c r="T1664" s="742">
        <v>1.5</v>
      </c>
      <c r="U1664" s="700">
        <v>1</v>
      </c>
    </row>
    <row r="1665" spans="1:21" ht="14.4" customHeight="1" x14ac:dyDescent="0.3">
      <c r="A1665" s="660">
        <v>32</v>
      </c>
      <c r="B1665" s="661" t="s">
        <v>587</v>
      </c>
      <c r="C1665" s="661">
        <v>89301322</v>
      </c>
      <c r="D1665" s="740" t="s">
        <v>6847</v>
      </c>
      <c r="E1665" s="741" t="s">
        <v>4631</v>
      </c>
      <c r="F1665" s="661" t="s">
        <v>4612</v>
      </c>
      <c r="G1665" s="661" t="s">
        <v>4664</v>
      </c>
      <c r="H1665" s="661" t="s">
        <v>2441</v>
      </c>
      <c r="I1665" s="661" t="s">
        <v>3042</v>
      </c>
      <c r="J1665" s="661" t="s">
        <v>3043</v>
      </c>
      <c r="K1665" s="661" t="s">
        <v>4451</v>
      </c>
      <c r="L1665" s="662">
        <v>178.27</v>
      </c>
      <c r="M1665" s="662">
        <v>1069.6200000000001</v>
      </c>
      <c r="N1665" s="661">
        <v>6</v>
      </c>
      <c r="O1665" s="742">
        <v>3.5</v>
      </c>
      <c r="P1665" s="662">
        <v>891.35</v>
      </c>
      <c r="Q1665" s="677">
        <v>0.83333333333333326</v>
      </c>
      <c r="R1665" s="661">
        <v>5</v>
      </c>
      <c r="S1665" s="677">
        <v>0.83333333333333337</v>
      </c>
      <c r="T1665" s="742">
        <v>3</v>
      </c>
      <c r="U1665" s="700">
        <v>0.8571428571428571</v>
      </c>
    </row>
    <row r="1666" spans="1:21" ht="14.4" customHeight="1" x14ac:dyDescent="0.3">
      <c r="A1666" s="660">
        <v>32</v>
      </c>
      <c r="B1666" s="661" t="s">
        <v>587</v>
      </c>
      <c r="C1666" s="661">
        <v>89301322</v>
      </c>
      <c r="D1666" s="740" t="s">
        <v>6847</v>
      </c>
      <c r="E1666" s="741" t="s">
        <v>4631</v>
      </c>
      <c r="F1666" s="661" t="s">
        <v>4612</v>
      </c>
      <c r="G1666" s="661" t="s">
        <v>4664</v>
      </c>
      <c r="H1666" s="661" t="s">
        <v>2441</v>
      </c>
      <c r="I1666" s="661" t="s">
        <v>3042</v>
      </c>
      <c r="J1666" s="661" t="s">
        <v>3043</v>
      </c>
      <c r="K1666" s="661" t="s">
        <v>4451</v>
      </c>
      <c r="L1666" s="662">
        <v>184.22</v>
      </c>
      <c r="M1666" s="662">
        <v>368.44</v>
      </c>
      <c r="N1666" s="661">
        <v>2</v>
      </c>
      <c r="O1666" s="742">
        <v>0.5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32</v>
      </c>
      <c r="B1667" s="661" t="s">
        <v>587</v>
      </c>
      <c r="C1667" s="661">
        <v>89301322</v>
      </c>
      <c r="D1667" s="740" t="s">
        <v>6847</v>
      </c>
      <c r="E1667" s="741" t="s">
        <v>4631</v>
      </c>
      <c r="F1667" s="661" t="s">
        <v>4612</v>
      </c>
      <c r="G1667" s="661" t="s">
        <v>4665</v>
      </c>
      <c r="H1667" s="661" t="s">
        <v>2441</v>
      </c>
      <c r="I1667" s="661" t="s">
        <v>5420</v>
      </c>
      <c r="J1667" s="661" t="s">
        <v>2453</v>
      </c>
      <c r="K1667" s="661" t="s">
        <v>1139</v>
      </c>
      <c r="L1667" s="662">
        <v>0</v>
      </c>
      <c r="M1667" s="662">
        <v>0</v>
      </c>
      <c r="N1667" s="661">
        <v>2</v>
      </c>
      <c r="O1667" s="742">
        <v>1.5</v>
      </c>
      <c r="P1667" s="662">
        <v>0</v>
      </c>
      <c r="Q1667" s="677"/>
      <c r="R1667" s="661">
        <v>1</v>
      </c>
      <c r="S1667" s="677">
        <v>0.5</v>
      </c>
      <c r="T1667" s="742">
        <v>0.5</v>
      </c>
      <c r="U1667" s="700">
        <v>0.33333333333333331</v>
      </c>
    </row>
    <row r="1668" spans="1:21" ht="14.4" customHeight="1" x14ac:dyDescent="0.3">
      <c r="A1668" s="660">
        <v>32</v>
      </c>
      <c r="B1668" s="661" t="s">
        <v>587</v>
      </c>
      <c r="C1668" s="661">
        <v>89301322</v>
      </c>
      <c r="D1668" s="740" t="s">
        <v>6847</v>
      </c>
      <c r="E1668" s="741" t="s">
        <v>4631</v>
      </c>
      <c r="F1668" s="661" t="s">
        <v>4612</v>
      </c>
      <c r="G1668" s="661" t="s">
        <v>4665</v>
      </c>
      <c r="H1668" s="661" t="s">
        <v>2441</v>
      </c>
      <c r="I1668" s="661" t="s">
        <v>2568</v>
      </c>
      <c r="J1668" s="661" t="s">
        <v>2453</v>
      </c>
      <c r="K1668" s="661" t="s">
        <v>1229</v>
      </c>
      <c r="L1668" s="662">
        <v>137.74</v>
      </c>
      <c r="M1668" s="662">
        <v>137.74</v>
      </c>
      <c r="N1668" s="661">
        <v>1</v>
      </c>
      <c r="O1668" s="742">
        <v>0.5</v>
      </c>
      <c r="P1668" s="662">
        <v>137.74</v>
      </c>
      <c r="Q1668" s="677">
        <v>1</v>
      </c>
      <c r="R1668" s="661">
        <v>1</v>
      </c>
      <c r="S1668" s="677">
        <v>1</v>
      </c>
      <c r="T1668" s="742">
        <v>0.5</v>
      </c>
      <c r="U1668" s="700">
        <v>1</v>
      </c>
    </row>
    <row r="1669" spans="1:21" ht="14.4" customHeight="1" x14ac:dyDescent="0.3">
      <c r="A1669" s="660">
        <v>32</v>
      </c>
      <c r="B1669" s="661" t="s">
        <v>587</v>
      </c>
      <c r="C1669" s="661">
        <v>89301322</v>
      </c>
      <c r="D1669" s="740" t="s">
        <v>6847</v>
      </c>
      <c r="E1669" s="741" t="s">
        <v>4631</v>
      </c>
      <c r="F1669" s="661" t="s">
        <v>4612</v>
      </c>
      <c r="G1669" s="661" t="s">
        <v>4665</v>
      </c>
      <c r="H1669" s="661" t="s">
        <v>2441</v>
      </c>
      <c r="I1669" s="661" t="s">
        <v>2568</v>
      </c>
      <c r="J1669" s="661" t="s">
        <v>2453</v>
      </c>
      <c r="K1669" s="661" t="s">
        <v>1229</v>
      </c>
      <c r="L1669" s="662">
        <v>118.82</v>
      </c>
      <c r="M1669" s="662">
        <v>594.09999999999991</v>
      </c>
      <c r="N1669" s="661">
        <v>5</v>
      </c>
      <c r="O1669" s="742">
        <v>3</v>
      </c>
      <c r="P1669" s="662">
        <v>475.28</v>
      </c>
      <c r="Q1669" s="677">
        <v>0.8</v>
      </c>
      <c r="R1669" s="661">
        <v>4</v>
      </c>
      <c r="S1669" s="677">
        <v>0.8</v>
      </c>
      <c r="T1669" s="742">
        <v>2.5</v>
      </c>
      <c r="U1669" s="700">
        <v>0.83333333333333337</v>
      </c>
    </row>
    <row r="1670" spans="1:21" ht="14.4" customHeight="1" x14ac:dyDescent="0.3">
      <c r="A1670" s="660">
        <v>32</v>
      </c>
      <c r="B1670" s="661" t="s">
        <v>587</v>
      </c>
      <c r="C1670" s="661">
        <v>89301322</v>
      </c>
      <c r="D1670" s="740" t="s">
        <v>6847</v>
      </c>
      <c r="E1670" s="741" t="s">
        <v>4631</v>
      </c>
      <c r="F1670" s="661" t="s">
        <v>4612</v>
      </c>
      <c r="G1670" s="661" t="s">
        <v>4726</v>
      </c>
      <c r="H1670" s="661" t="s">
        <v>2441</v>
      </c>
      <c r="I1670" s="661" t="s">
        <v>4806</v>
      </c>
      <c r="J1670" s="661" t="s">
        <v>4807</v>
      </c>
      <c r="K1670" s="661" t="s">
        <v>4450</v>
      </c>
      <c r="L1670" s="662">
        <v>52.4</v>
      </c>
      <c r="M1670" s="662">
        <v>52.4</v>
      </c>
      <c r="N1670" s="661">
        <v>1</v>
      </c>
      <c r="O1670" s="742">
        <v>0.5</v>
      </c>
      <c r="P1670" s="662">
        <v>52.4</v>
      </c>
      <c r="Q1670" s="677">
        <v>1</v>
      </c>
      <c r="R1670" s="661">
        <v>1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32</v>
      </c>
      <c r="B1671" s="661" t="s">
        <v>587</v>
      </c>
      <c r="C1671" s="661">
        <v>89301322</v>
      </c>
      <c r="D1671" s="740" t="s">
        <v>6847</v>
      </c>
      <c r="E1671" s="741" t="s">
        <v>4631</v>
      </c>
      <c r="F1671" s="661" t="s">
        <v>4612</v>
      </c>
      <c r="G1671" s="661" t="s">
        <v>4726</v>
      </c>
      <c r="H1671" s="661" t="s">
        <v>2441</v>
      </c>
      <c r="I1671" s="661" t="s">
        <v>3046</v>
      </c>
      <c r="J1671" s="661" t="s">
        <v>3047</v>
      </c>
      <c r="K1671" s="661" t="s">
        <v>4451</v>
      </c>
      <c r="L1671" s="662">
        <v>69.86</v>
      </c>
      <c r="M1671" s="662">
        <v>628.74</v>
      </c>
      <c r="N1671" s="661">
        <v>9</v>
      </c>
      <c r="O1671" s="742">
        <v>2.5</v>
      </c>
      <c r="P1671" s="662">
        <v>349.29999999999995</v>
      </c>
      <c r="Q1671" s="677">
        <v>0.55555555555555547</v>
      </c>
      <c r="R1671" s="661">
        <v>5</v>
      </c>
      <c r="S1671" s="677">
        <v>0.55555555555555558</v>
      </c>
      <c r="T1671" s="742">
        <v>1.5</v>
      </c>
      <c r="U1671" s="700">
        <v>0.6</v>
      </c>
    </row>
    <row r="1672" spans="1:21" ht="14.4" customHeight="1" x14ac:dyDescent="0.3">
      <c r="A1672" s="660">
        <v>32</v>
      </c>
      <c r="B1672" s="661" t="s">
        <v>587</v>
      </c>
      <c r="C1672" s="661">
        <v>89301322</v>
      </c>
      <c r="D1672" s="740" t="s">
        <v>6847</v>
      </c>
      <c r="E1672" s="741" t="s">
        <v>4631</v>
      </c>
      <c r="F1672" s="661" t="s">
        <v>4612</v>
      </c>
      <c r="G1672" s="661" t="s">
        <v>4727</v>
      </c>
      <c r="H1672" s="661" t="s">
        <v>2441</v>
      </c>
      <c r="I1672" s="661" t="s">
        <v>5042</v>
      </c>
      <c r="J1672" s="661" t="s">
        <v>2475</v>
      </c>
      <c r="K1672" s="661" t="s">
        <v>2476</v>
      </c>
      <c r="L1672" s="662">
        <v>276</v>
      </c>
      <c r="M1672" s="662">
        <v>276</v>
      </c>
      <c r="N1672" s="661">
        <v>1</v>
      </c>
      <c r="O1672" s="742">
        <v>0.5</v>
      </c>
      <c r="P1672" s="662">
        <v>276</v>
      </c>
      <c r="Q1672" s="677">
        <v>1</v>
      </c>
      <c r="R1672" s="661">
        <v>1</v>
      </c>
      <c r="S1672" s="677">
        <v>1</v>
      </c>
      <c r="T1672" s="742">
        <v>0.5</v>
      </c>
      <c r="U1672" s="700">
        <v>1</v>
      </c>
    </row>
    <row r="1673" spans="1:21" ht="14.4" customHeight="1" x14ac:dyDescent="0.3">
      <c r="A1673" s="660">
        <v>32</v>
      </c>
      <c r="B1673" s="661" t="s">
        <v>587</v>
      </c>
      <c r="C1673" s="661">
        <v>89301322</v>
      </c>
      <c r="D1673" s="740" t="s">
        <v>6847</v>
      </c>
      <c r="E1673" s="741" t="s">
        <v>4631</v>
      </c>
      <c r="F1673" s="661" t="s">
        <v>4612</v>
      </c>
      <c r="G1673" s="661" t="s">
        <v>4727</v>
      </c>
      <c r="H1673" s="661" t="s">
        <v>2441</v>
      </c>
      <c r="I1673" s="661" t="s">
        <v>2628</v>
      </c>
      <c r="J1673" s="661" t="s">
        <v>2629</v>
      </c>
      <c r="K1673" s="661" t="s">
        <v>4523</v>
      </c>
      <c r="L1673" s="662">
        <v>162.13</v>
      </c>
      <c r="M1673" s="662">
        <v>486.39</v>
      </c>
      <c r="N1673" s="661">
        <v>3</v>
      </c>
      <c r="O1673" s="742">
        <v>1.5</v>
      </c>
      <c r="P1673" s="662">
        <v>486.39</v>
      </c>
      <c r="Q1673" s="677">
        <v>1</v>
      </c>
      <c r="R1673" s="661">
        <v>3</v>
      </c>
      <c r="S1673" s="677">
        <v>1</v>
      </c>
      <c r="T1673" s="742">
        <v>1.5</v>
      </c>
      <c r="U1673" s="700">
        <v>1</v>
      </c>
    </row>
    <row r="1674" spans="1:21" ht="14.4" customHeight="1" x14ac:dyDescent="0.3">
      <c r="A1674" s="660">
        <v>32</v>
      </c>
      <c r="B1674" s="661" t="s">
        <v>587</v>
      </c>
      <c r="C1674" s="661">
        <v>89301322</v>
      </c>
      <c r="D1674" s="740" t="s">
        <v>6847</v>
      </c>
      <c r="E1674" s="741" t="s">
        <v>4631</v>
      </c>
      <c r="F1674" s="661" t="s">
        <v>4612</v>
      </c>
      <c r="G1674" s="661" t="s">
        <v>4727</v>
      </c>
      <c r="H1674" s="661" t="s">
        <v>2441</v>
      </c>
      <c r="I1674" s="661" t="s">
        <v>2628</v>
      </c>
      <c r="J1674" s="661" t="s">
        <v>2629</v>
      </c>
      <c r="K1674" s="661" t="s">
        <v>4523</v>
      </c>
      <c r="L1674" s="662">
        <v>68.989999999999995</v>
      </c>
      <c r="M1674" s="662">
        <v>206.96999999999997</v>
      </c>
      <c r="N1674" s="661">
        <v>3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32</v>
      </c>
      <c r="B1675" s="661" t="s">
        <v>587</v>
      </c>
      <c r="C1675" s="661">
        <v>89301322</v>
      </c>
      <c r="D1675" s="740" t="s">
        <v>6847</v>
      </c>
      <c r="E1675" s="741" t="s">
        <v>4631</v>
      </c>
      <c r="F1675" s="661" t="s">
        <v>4612</v>
      </c>
      <c r="G1675" s="661" t="s">
        <v>4727</v>
      </c>
      <c r="H1675" s="661" t="s">
        <v>2441</v>
      </c>
      <c r="I1675" s="661" t="s">
        <v>2705</v>
      </c>
      <c r="J1675" s="661" t="s">
        <v>2475</v>
      </c>
      <c r="K1675" s="661" t="s">
        <v>4524</v>
      </c>
      <c r="L1675" s="662">
        <v>216.16</v>
      </c>
      <c r="M1675" s="662">
        <v>216.16</v>
      </c>
      <c r="N1675" s="661">
        <v>1</v>
      </c>
      <c r="O1675" s="742">
        <v>0.5</v>
      </c>
      <c r="P1675" s="662">
        <v>216.16</v>
      </c>
      <c r="Q1675" s="677">
        <v>1</v>
      </c>
      <c r="R1675" s="661">
        <v>1</v>
      </c>
      <c r="S1675" s="677">
        <v>1</v>
      </c>
      <c r="T1675" s="742">
        <v>0.5</v>
      </c>
      <c r="U1675" s="700">
        <v>1</v>
      </c>
    </row>
    <row r="1676" spans="1:21" ht="14.4" customHeight="1" x14ac:dyDescent="0.3">
      <c r="A1676" s="660">
        <v>32</v>
      </c>
      <c r="B1676" s="661" t="s">
        <v>587</v>
      </c>
      <c r="C1676" s="661">
        <v>89301322</v>
      </c>
      <c r="D1676" s="740" t="s">
        <v>6847</v>
      </c>
      <c r="E1676" s="741" t="s">
        <v>4631</v>
      </c>
      <c r="F1676" s="661" t="s">
        <v>4612</v>
      </c>
      <c r="G1676" s="661" t="s">
        <v>4727</v>
      </c>
      <c r="H1676" s="661" t="s">
        <v>2441</v>
      </c>
      <c r="I1676" s="661" t="s">
        <v>2705</v>
      </c>
      <c r="J1676" s="661" t="s">
        <v>2475</v>
      </c>
      <c r="K1676" s="661" t="s">
        <v>4524</v>
      </c>
      <c r="L1676" s="662">
        <v>138</v>
      </c>
      <c r="M1676" s="662">
        <v>414</v>
      </c>
      <c r="N1676" s="661">
        <v>3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32</v>
      </c>
      <c r="B1677" s="661" t="s">
        <v>587</v>
      </c>
      <c r="C1677" s="661">
        <v>89301322</v>
      </c>
      <c r="D1677" s="740" t="s">
        <v>6847</v>
      </c>
      <c r="E1677" s="741" t="s">
        <v>4631</v>
      </c>
      <c r="F1677" s="661" t="s">
        <v>4612</v>
      </c>
      <c r="G1677" s="661" t="s">
        <v>4727</v>
      </c>
      <c r="H1677" s="661" t="s">
        <v>2441</v>
      </c>
      <c r="I1677" s="661" t="s">
        <v>2474</v>
      </c>
      <c r="J1677" s="661" t="s">
        <v>2475</v>
      </c>
      <c r="K1677" s="661" t="s">
        <v>4525</v>
      </c>
      <c r="L1677" s="662">
        <v>432.32</v>
      </c>
      <c r="M1677" s="662">
        <v>432.32</v>
      </c>
      <c r="N1677" s="661">
        <v>1</v>
      </c>
      <c r="O1677" s="742">
        <v>0.5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32</v>
      </c>
      <c r="B1678" s="661" t="s">
        <v>587</v>
      </c>
      <c r="C1678" s="661">
        <v>89301322</v>
      </c>
      <c r="D1678" s="740" t="s">
        <v>6847</v>
      </c>
      <c r="E1678" s="741" t="s">
        <v>4631</v>
      </c>
      <c r="F1678" s="661" t="s">
        <v>4612</v>
      </c>
      <c r="G1678" s="661" t="s">
        <v>5256</v>
      </c>
      <c r="H1678" s="661" t="s">
        <v>588</v>
      </c>
      <c r="I1678" s="661" t="s">
        <v>2434</v>
      </c>
      <c r="J1678" s="661" t="s">
        <v>2435</v>
      </c>
      <c r="K1678" s="661" t="s">
        <v>2436</v>
      </c>
      <c r="L1678" s="662">
        <v>0</v>
      </c>
      <c r="M1678" s="662">
        <v>0</v>
      </c>
      <c r="N1678" s="661">
        <v>5</v>
      </c>
      <c r="O1678" s="742">
        <v>1</v>
      </c>
      <c r="P1678" s="662">
        <v>0</v>
      </c>
      <c r="Q1678" s="677"/>
      <c r="R1678" s="661">
        <v>3</v>
      </c>
      <c r="S1678" s="677">
        <v>0.6</v>
      </c>
      <c r="T1678" s="742">
        <v>0.5</v>
      </c>
      <c r="U1678" s="700">
        <v>0.5</v>
      </c>
    </row>
    <row r="1679" spans="1:21" ht="14.4" customHeight="1" x14ac:dyDescent="0.3">
      <c r="A1679" s="660">
        <v>32</v>
      </c>
      <c r="B1679" s="661" t="s">
        <v>587</v>
      </c>
      <c r="C1679" s="661">
        <v>89301322</v>
      </c>
      <c r="D1679" s="740" t="s">
        <v>6847</v>
      </c>
      <c r="E1679" s="741" t="s">
        <v>4631</v>
      </c>
      <c r="F1679" s="661" t="s">
        <v>4612</v>
      </c>
      <c r="G1679" s="661" t="s">
        <v>4728</v>
      </c>
      <c r="H1679" s="661" t="s">
        <v>588</v>
      </c>
      <c r="I1679" s="661" t="s">
        <v>1809</v>
      </c>
      <c r="J1679" s="661" t="s">
        <v>5532</v>
      </c>
      <c r="K1679" s="661" t="s">
        <v>5533</v>
      </c>
      <c r="L1679" s="662">
        <v>506.48</v>
      </c>
      <c r="M1679" s="662">
        <v>1012.96</v>
      </c>
      <c r="N1679" s="661">
        <v>2</v>
      </c>
      <c r="O1679" s="742">
        <v>1.5</v>
      </c>
      <c r="P1679" s="662">
        <v>506.48</v>
      </c>
      <c r="Q1679" s="677">
        <v>0.5</v>
      </c>
      <c r="R1679" s="661">
        <v>1</v>
      </c>
      <c r="S1679" s="677">
        <v>0.5</v>
      </c>
      <c r="T1679" s="742">
        <v>1</v>
      </c>
      <c r="U1679" s="700">
        <v>0.66666666666666663</v>
      </c>
    </row>
    <row r="1680" spans="1:21" ht="14.4" customHeight="1" x14ac:dyDescent="0.3">
      <c r="A1680" s="660">
        <v>32</v>
      </c>
      <c r="B1680" s="661" t="s">
        <v>587</v>
      </c>
      <c r="C1680" s="661">
        <v>89301322</v>
      </c>
      <c r="D1680" s="740" t="s">
        <v>6847</v>
      </c>
      <c r="E1680" s="741" t="s">
        <v>4631</v>
      </c>
      <c r="F1680" s="661" t="s">
        <v>4612</v>
      </c>
      <c r="G1680" s="661" t="s">
        <v>4728</v>
      </c>
      <c r="H1680" s="661" t="s">
        <v>588</v>
      </c>
      <c r="I1680" s="661" t="s">
        <v>2149</v>
      </c>
      <c r="J1680" s="661" t="s">
        <v>4729</v>
      </c>
      <c r="K1680" s="661" t="s">
        <v>4730</v>
      </c>
      <c r="L1680" s="662">
        <v>1012.96</v>
      </c>
      <c r="M1680" s="662">
        <v>3038.88</v>
      </c>
      <c r="N1680" s="661">
        <v>3</v>
      </c>
      <c r="O1680" s="742">
        <v>1.5</v>
      </c>
      <c r="P1680" s="662">
        <v>2025.92</v>
      </c>
      <c r="Q1680" s="677">
        <v>0.66666666666666663</v>
      </c>
      <c r="R1680" s="661">
        <v>2</v>
      </c>
      <c r="S1680" s="677">
        <v>0.66666666666666663</v>
      </c>
      <c r="T1680" s="742">
        <v>1</v>
      </c>
      <c r="U1680" s="700">
        <v>0.66666666666666663</v>
      </c>
    </row>
    <row r="1681" spans="1:21" ht="14.4" customHeight="1" x14ac:dyDescent="0.3">
      <c r="A1681" s="660">
        <v>32</v>
      </c>
      <c r="B1681" s="661" t="s">
        <v>587</v>
      </c>
      <c r="C1681" s="661">
        <v>89301322</v>
      </c>
      <c r="D1681" s="740" t="s">
        <v>6847</v>
      </c>
      <c r="E1681" s="741" t="s">
        <v>4631</v>
      </c>
      <c r="F1681" s="661" t="s">
        <v>4612</v>
      </c>
      <c r="G1681" s="661" t="s">
        <v>4728</v>
      </c>
      <c r="H1681" s="661" t="s">
        <v>588</v>
      </c>
      <c r="I1681" s="661" t="s">
        <v>2278</v>
      </c>
      <c r="J1681" s="661" t="s">
        <v>4996</v>
      </c>
      <c r="K1681" s="661" t="s">
        <v>4997</v>
      </c>
      <c r="L1681" s="662">
        <v>2025.92</v>
      </c>
      <c r="M1681" s="662">
        <v>6077.76</v>
      </c>
      <c r="N1681" s="661">
        <v>3</v>
      </c>
      <c r="O1681" s="742">
        <v>1.5</v>
      </c>
      <c r="P1681" s="662">
        <v>4051.84</v>
      </c>
      <c r="Q1681" s="677">
        <v>0.66666666666666663</v>
      </c>
      <c r="R1681" s="661">
        <v>2</v>
      </c>
      <c r="S1681" s="677">
        <v>0.66666666666666663</v>
      </c>
      <c r="T1681" s="742">
        <v>1</v>
      </c>
      <c r="U1681" s="700">
        <v>0.66666666666666663</v>
      </c>
    </row>
    <row r="1682" spans="1:21" ht="14.4" customHeight="1" x14ac:dyDescent="0.3">
      <c r="A1682" s="660">
        <v>32</v>
      </c>
      <c r="B1682" s="661" t="s">
        <v>587</v>
      </c>
      <c r="C1682" s="661">
        <v>89301322</v>
      </c>
      <c r="D1682" s="740" t="s">
        <v>6847</v>
      </c>
      <c r="E1682" s="741" t="s">
        <v>4631</v>
      </c>
      <c r="F1682" s="661" t="s">
        <v>4612</v>
      </c>
      <c r="G1682" s="661" t="s">
        <v>4728</v>
      </c>
      <c r="H1682" s="661" t="s">
        <v>588</v>
      </c>
      <c r="I1682" s="661" t="s">
        <v>1886</v>
      </c>
      <c r="J1682" s="661" t="s">
        <v>1887</v>
      </c>
      <c r="K1682" s="661" t="s">
        <v>5110</v>
      </c>
      <c r="L1682" s="662">
        <v>2025.92</v>
      </c>
      <c r="M1682" s="662">
        <v>2025.92</v>
      </c>
      <c r="N1682" s="661">
        <v>1</v>
      </c>
      <c r="O1682" s="742">
        <v>1</v>
      </c>
      <c r="P1682" s="662">
        <v>2025.92</v>
      </c>
      <c r="Q1682" s="677">
        <v>1</v>
      </c>
      <c r="R1682" s="661">
        <v>1</v>
      </c>
      <c r="S1682" s="677">
        <v>1</v>
      </c>
      <c r="T1682" s="742">
        <v>1</v>
      </c>
      <c r="U1682" s="700">
        <v>1</v>
      </c>
    </row>
    <row r="1683" spans="1:21" ht="14.4" customHeight="1" x14ac:dyDescent="0.3">
      <c r="A1683" s="660">
        <v>32</v>
      </c>
      <c r="B1683" s="661" t="s">
        <v>587</v>
      </c>
      <c r="C1683" s="661">
        <v>89301322</v>
      </c>
      <c r="D1683" s="740" t="s">
        <v>6847</v>
      </c>
      <c r="E1683" s="741" t="s">
        <v>4631</v>
      </c>
      <c r="F1683" s="661" t="s">
        <v>4612</v>
      </c>
      <c r="G1683" s="661" t="s">
        <v>5259</v>
      </c>
      <c r="H1683" s="661" t="s">
        <v>588</v>
      </c>
      <c r="I1683" s="661" t="s">
        <v>5260</v>
      </c>
      <c r="J1683" s="661" t="s">
        <v>5261</v>
      </c>
      <c r="K1683" s="661" t="s">
        <v>4677</v>
      </c>
      <c r="L1683" s="662">
        <v>6492.55</v>
      </c>
      <c r="M1683" s="662">
        <v>38955.300000000003</v>
      </c>
      <c r="N1683" s="661">
        <v>6</v>
      </c>
      <c r="O1683" s="742">
        <v>1.5</v>
      </c>
      <c r="P1683" s="662">
        <v>38955.300000000003</v>
      </c>
      <c r="Q1683" s="677">
        <v>1</v>
      </c>
      <c r="R1683" s="661">
        <v>6</v>
      </c>
      <c r="S1683" s="677">
        <v>1</v>
      </c>
      <c r="T1683" s="742">
        <v>1.5</v>
      </c>
      <c r="U1683" s="700">
        <v>1</v>
      </c>
    </row>
    <row r="1684" spans="1:21" ht="14.4" customHeight="1" x14ac:dyDescent="0.3">
      <c r="A1684" s="660">
        <v>32</v>
      </c>
      <c r="B1684" s="661" t="s">
        <v>587</v>
      </c>
      <c r="C1684" s="661">
        <v>89301322</v>
      </c>
      <c r="D1684" s="740" t="s">
        <v>6847</v>
      </c>
      <c r="E1684" s="741" t="s">
        <v>4631</v>
      </c>
      <c r="F1684" s="661" t="s">
        <v>4612</v>
      </c>
      <c r="G1684" s="661" t="s">
        <v>4811</v>
      </c>
      <c r="H1684" s="661" t="s">
        <v>588</v>
      </c>
      <c r="I1684" s="661" t="s">
        <v>1578</v>
      </c>
      <c r="J1684" s="661" t="s">
        <v>1579</v>
      </c>
      <c r="K1684" s="661" t="s">
        <v>1580</v>
      </c>
      <c r="L1684" s="662">
        <v>359.63</v>
      </c>
      <c r="M1684" s="662">
        <v>719.26</v>
      </c>
      <c r="N1684" s="661">
        <v>2</v>
      </c>
      <c r="O1684" s="742">
        <v>1.5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32</v>
      </c>
      <c r="B1685" s="661" t="s">
        <v>587</v>
      </c>
      <c r="C1685" s="661">
        <v>89301322</v>
      </c>
      <c r="D1685" s="740" t="s">
        <v>6847</v>
      </c>
      <c r="E1685" s="741" t="s">
        <v>4631</v>
      </c>
      <c r="F1685" s="661" t="s">
        <v>4612</v>
      </c>
      <c r="G1685" s="661" t="s">
        <v>4811</v>
      </c>
      <c r="H1685" s="661" t="s">
        <v>588</v>
      </c>
      <c r="I1685" s="661" t="s">
        <v>5129</v>
      </c>
      <c r="J1685" s="661" t="s">
        <v>1579</v>
      </c>
      <c r="K1685" s="661" t="s">
        <v>630</v>
      </c>
      <c r="L1685" s="662">
        <v>0</v>
      </c>
      <c r="M1685" s="662">
        <v>0</v>
      </c>
      <c r="N1685" s="661">
        <v>1</v>
      </c>
      <c r="O1685" s="742">
        <v>0.5</v>
      </c>
      <c r="P1685" s="662">
        <v>0</v>
      </c>
      <c r="Q1685" s="677"/>
      <c r="R1685" s="661">
        <v>1</v>
      </c>
      <c r="S1685" s="677">
        <v>1</v>
      </c>
      <c r="T1685" s="742">
        <v>0.5</v>
      </c>
      <c r="U1685" s="700">
        <v>1</v>
      </c>
    </row>
    <row r="1686" spans="1:21" ht="14.4" customHeight="1" x14ac:dyDescent="0.3">
      <c r="A1686" s="660">
        <v>32</v>
      </c>
      <c r="B1686" s="661" t="s">
        <v>587</v>
      </c>
      <c r="C1686" s="661">
        <v>89301322</v>
      </c>
      <c r="D1686" s="740" t="s">
        <v>6847</v>
      </c>
      <c r="E1686" s="741" t="s">
        <v>4631</v>
      </c>
      <c r="F1686" s="661" t="s">
        <v>4612</v>
      </c>
      <c r="G1686" s="661" t="s">
        <v>5791</v>
      </c>
      <c r="H1686" s="661" t="s">
        <v>588</v>
      </c>
      <c r="I1686" s="661" t="s">
        <v>5792</v>
      </c>
      <c r="J1686" s="661" t="s">
        <v>5793</v>
      </c>
      <c r="K1686" s="661" t="s">
        <v>5794</v>
      </c>
      <c r="L1686" s="662">
        <v>0</v>
      </c>
      <c r="M1686" s="662">
        <v>0</v>
      </c>
      <c r="N1686" s="661">
        <v>1</v>
      </c>
      <c r="O1686" s="742">
        <v>1</v>
      </c>
      <c r="P1686" s="662"/>
      <c r="Q1686" s="677"/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32</v>
      </c>
      <c r="B1687" s="661" t="s">
        <v>587</v>
      </c>
      <c r="C1687" s="661">
        <v>89301322</v>
      </c>
      <c r="D1687" s="740" t="s">
        <v>6847</v>
      </c>
      <c r="E1687" s="741" t="s">
        <v>4631</v>
      </c>
      <c r="F1687" s="661" t="s">
        <v>4612</v>
      </c>
      <c r="G1687" s="661" t="s">
        <v>4812</v>
      </c>
      <c r="H1687" s="661" t="s">
        <v>588</v>
      </c>
      <c r="I1687" s="661" t="s">
        <v>819</v>
      </c>
      <c r="J1687" s="661" t="s">
        <v>820</v>
      </c>
      <c r="K1687" s="661" t="s">
        <v>4390</v>
      </c>
      <c r="L1687" s="662">
        <v>115.3</v>
      </c>
      <c r="M1687" s="662">
        <v>230.6</v>
      </c>
      <c r="N1687" s="661">
        <v>2</v>
      </c>
      <c r="O1687" s="742">
        <v>1</v>
      </c>
      <c r="P1687" s="662">
        <v>115.3</v>
      </c>
      <c r="Q1687" s="677">
        <v>0.5</v>
      </c>
      <c r="R1687" s="661">
        <v>1</v>
      </c>
      <c r="S1687" s="677">
        <v>0.5</v>
      </c>
      <c r="T1687" s="742">
        <v>0.5</v>
      </c>
      <c r="U1687" s="700">
        <v>0.5</v>
      </c>
    </row>
    <row r="1688" spans="1:21" ht="14.4" customHeight="1" x14ac:dyDescent="0.3">
      <c r="A1688" s="660">
        <v>32</v>
      </c>
      <c r="B1688" s="661" t="s">
        <v>587</v>
      </c>
      <c r="C1688" s="661">
        <v>89301322</v>
      </c>
      <c r="D1688" s="740" t="s">
        <v>6847</v>
      </c>
      <c r="E1688" s="741" t="s">
        <v>4631</v>
      </c>
      <c r="F1688" s="661" t="s">
        <v>4612</v>
      </c>
      <c r="G1688" s="661" t="s">
        <v>4812</v>
      </c>
      <c r="H1688" s="661" t="s">
        <v>588</v>
      </c>
      <c r="I1688" s="661" t="s">
        <v>1168</v>
      </c>
      <c r="J1688" s="661" t="s">
        <v>820</v>
      </c>
      <c r="K1688" s="661" t="s">
        <v>5112</v>
      </c>
      <c r="L1688" s="662">
        <v>57.65</v>
      </c>
      <c r="M1688" s="662">
        <v>57.65</v>
      </c>
      <c r="N1688" s="661">
        <v>1</v>
      </c>
      <c r="O1688" s="742">
        <v>0.5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32</v>
      </c>
      <c r="B1689" s="661" t="s">
        <v>587</v>
      </c>
      <c r="C1689" s="661">
        <v>89301322</v>
      </c>
      <c r="D1689" s="740" t="s">
        <v>6847</v>
      </c>
      <c r="E1689" s="741" t="s">
        <v>4631</v>
      </c>
      <c r="F1689" s="661" t="s">
        <v>4612</v>
      </c>
      <c r="G1689" s="661" t="s">
        <v>5270</v>
      </c>
      <c r="H1689" s="661" t="s">
        <v>588</v>
      </c>
      <c r="I1689" s="661" t="s">
        <v>5795</v>
      </c>
      <c r="J1689" s="661" t="s">
        <v>5796</v>
      </c>
      <c r="K1689" s="661" t="s">
        <v>5797</v>
      </c>
      <c r="L1689" s="662">
        <v>2332.9499999999998</v>
      </c>
      <c r="M1689" s="662">
        <v>4665.8999999999996</v>
      </c>
      <c r="N1689" s="661">
        <v>2</v>
      </c>
      <c r="O1689" s="742">
        <v>1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32</v>
      </c>
      <c r="B1690" s="661" t="s">
        <v>587</v>
      </c>
      <c r="C1690" s="661">
        <v>89301322</v>
      </c>
      <c r="D1690" s="740" t="s">
        <v>6847</v>
      </c>
      <c r="E1690" s="741" t="s">
        <v>4631</v>
      </c>
      <c r="F1690" s="661" t="s">
        <v>4612</v>
      </c>
      <c r="G1690" s="661" t="s">
        <v>4873</v>
      </c>
      <c r="H1690" s="661" t="s">
        <v>588</v>
      </c>
      <c r="I1690" s="661" t="s">
        <v>1079</v>
      </c>
      <c r="J1690" s="661" t="s">
        <v>1187</v>
      </c>
      <c r="K1690" s="661" t="s">
        <v>4874</v>
      </c>
      <c r="L1690" s="662">
        <v>128.9</v>
      </c>
      <c r="M1690" s="662">
        <v>128.9</v>
      </c>
      <c r="N1690" s="661">
        <v>1</v>
      </c>
      <c r="O1690" s="742">
        <v>0.5</v>
      </c>
      <c r="P1690" s="662"/>
      <c r="Q1690" s="677">
        <v>0</v>
      </c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32</v>
      </c>
      <c r="B1691" s="661" t="s">
        <v>587</v>
      </c>
      <c r="C1691" s="661">
        <v>89301322</v>
      </c>
      <c r="D1691" s="740" t="s">
        <v>6847</v>
      </c>
      <c r="E1691" s="741" t="s">
        <v>4631</v>
      </c>
      <c r="F1691" s="661" t="s">
        <v>4612</v>
      </c>
      <c r="G1691" s="661" t="s">
        <v>4873</v>
      </c>
      <c r="H1691" s="661" t="s">
        <v>588</v>
      </c>
      <c r="I1691" s="661" t="s">
        <v>5138</v>
      </c>
      <c r="J1691" s="661" t="s">
        <v>1187</v>
      </c>
      <c r="K1691" s="661" t="s">
        <v>5139</v>
      </c>
      <c r="L1691" s="662">
        <v>0</v>
      </c>
      <c r="M1691" s="662">
        <v>0</v>
      </c>
      <c r="N1691" s="661">
        <v>4</v>
      </c>
      <c r="O1691" s="742">
        <v>2</v>
      </c>
      <c r="P1691" s="662">
        <v>0</v>
      </c>
      <c r="Q1691" s="677"/>
      <c r="R1691" s="661">
        <v>3</v>
      </c>
      <c r="S1691" s="677">
        <v>0.75</v>
      </c>
      <c r="T1691" s="742">
        <v>1.5</v>
      </c>
      <c r="U1691" s="700">
        <v>0.75</v>
      </c>
    </row>
    <row r="1692" spans="1:21" ht="14.4" customHeight="1" x14ac:dyDescent="0.3">
      <c r="A1692" s="660">
        <v>32</v>
      </c>
      <c r="B1692" s="661" t="s">
        <v>587</v>
      </c>
      <c r="C1692" s="661">
        <v>89301322</v>
      </c>
      <c r="D1692" s="740" t="s">
        <v>6847</v>
      </c>
      <c r="E1692" s="741" t="s">
        <v>4631</v>
      </c>
      <c r="F1692" s="661" t="s">
        <v>4612</v>
      </c>
      <c r="G1692" s="661" t="s">
        <v>4873</v>
      </c>
      <c r="H1692" s="661" t="s">
        <v>588</v>
      </c>
      <c r="I1692" s="661" t="s">
        <v>1186</v>
      </c>
      <c r="J1692" s="661" t="s">
        <v>1187</v>
      </c>
      <c r="K1692" s="661" t="s">
        <v>1188</v>
      </c>
      <c r="L1692" s="662">
        <v>386.72</v>
      </c>
      <c r="M1692" s="662">
        <v>773.44</v>
      </c>
      <c r="N1692" s="661">
        <v>2</v>
      </c>
      <c r="O1692" s="742">
        <v>1.5</v>
      </c>
      <c r="P1692" s="662"/>
      <c r="Q1692" s="677">
        <v>0</v>
      </c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32</v>
      </c>
      <c r="B1693" s="661" t="s">
        <v>587</v>
      </c>
      <c r="C1693" s="661">
        <v>89301322</v>
      </c>
      <c r="D1693" s="740" t="s">
        <v>6847</v>
      </c>
      <c r="E1693" s="741" t="s">
        <v>4631</v>
      </c>
      <c r="F1693" s="661" t="s">
        <v>4612</v>
      </c>
      <c r="G1693" s="661" t="s">
        <v>5798</v>
      </c>
      <c r="H1693" s="661" t="s">
        <v>588</v>
      </c>
      <c r="I1693" s="661" t="s">
        <v>1023</v>
      </c>
      <c r="J1693" s="661" t="s">
        <v>1024</v>
      </c>
      <c r="K1693" s="661" t="s">
        <v>5409</v>
      </c>
      <c r="L1693" s="662">
        <v>84.26</v>
      </c>
      <c r="M1693" s="662">
        <v>84.26</v>
      </c>
      <c r="N1693" s="661">
        <v>1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32</v>
      </c>
      <c r="B1694" s="661" t="s">
        <v>587</v>
      </c>
      <c r="C1694" s="661">
        <v>89301322</v>
      </c>
      <c r="D1694" s="740" t="s">
        <v>6847</v>
      </c>
      <c r="E1694" s="741" t="s">
        <v>4631</v>
      </c>
      <c r="F1694" s="661" t="s">
        <v>4612</v>
      </c>
      <c r="G1694" s="661" t="s">
        <v>4731</v>
      </c>
      <c r="H1694" s="661" t="s">
        <v>588</v>
      </c>
      <c r="I1694" s="661" t="s">
        <v>4732</v>
      </c>
      <c r="J1694" s="661" t="s">
        <v>4733</v>
      </c>
      <c r="K1694" s="661" t="s">
        <v>1142</v>
      </c>
      <c r="L1694" s="662">
        <v>13168.84</v>
      </c>
      <c r="M1694" s="662">
        <v>26337.68</v>
      </c>
      <c r="N1694" s="661">
        <v>2</v>
      </c>
      <c r="O1694" s="742">
        <v>0.5</v>
      </c>
      <c r="P1694" s="662">
        <v>26337.68</v>
      </c>
      <c r="Q1694" s="677">
        <v>1</v>
      </c>
      <c r="R1694" s="661">
        <v>2</v>
      </c>
      <c r="S1694" s="677">
        <v>1</v>
      </c>
      <c r="T1694" s="742">
        <v>0.5</v>
      </c>
      <c r="U1694" s="700">
        <v>1</v>
      </c>
    </row>
    <row r="1695" spans="1:21" ht="14.4" customHeight="1" x14ac:dyDescent="0.3">
      <c r="A1695" s="660">
        <v>32</v>
      </c>
      <c r="B1695" s="661" t="s">
        <v>587</v>
      </c>
      <c r="C1695" s="661">
        <v>89301322</v>
      </c>
      <c r="D1695" s="740" t="s">
        <v>6847</v>
      </c>
      <c r="E1695" s="741" t="s">
        <v>4631</v>
      </c>
      <c r="F1695" s="661" t="s">
        <v>4612</v>
      </c>
      <c r="G1695" s="661" t="s">
        <v>4671</v>
      </c>
      <c r="H1695" s="661" t="s">
        <v>2441</v>
      </c>
      <c r="I1695" s="661" t="s">
        <v>3132</v>
      </c>
      <c r="J1695" s="661" t="s">
        <v>3133</v>
      </c>
      <c r="K1695" s="661" t="s">
        <v>4480</v>
      </c>
      <c r="L1695" s="662">
        <v>3127.19</v>
      </c>
      <c r="M1695" s="662">
        <v>84434.13</v>
      </c>
      <c r="N1695" s="661">
        <v>27</v>
      </c>
      <c r="O1695" s="742">
        <v>14</v>
      </c>
      <c r="P1695" s="662">
        <v>31271.899999999994</v>
      </c>
      <c r="Q1695" s="677">
        <v>0.37037037037037029</v>
      </c>
      <c r="R1695" s="661">
        <v>10</v>
      </c>
      <c r="S1695" s="677">
        <v>0.37037037037037035</v>
      </c>
      <c r="T1695" s="742">
        <v>6</v>
      </c>
      <c r="U1695" s="700">
        <v>0.42857142857142855</v>
      </c>
    </row>
    <row r="1696" spans="1:21" ht="14.4" customHeight="1" x14ac:dyDescent="0.3">
      <c r="A1696" s="660">
        <v>32</v>
      </c>
      <c r="B1696" s="661" t="s">
        <v>587</v>
      </c>
      <c r="C1696" s="661">
        <v>89301322</v>
      </c>
      <c r="D1696" s="740" t="s">
        <v>6847</v>
      </c>
      <c r="E1696" s="741" t="s">
        <v>4631</v>
      </c>
      <c r="F1696" s="661" t="s">
        <v>4612</v>
      </c>
      <c r="G1696" s="661" t="s">
        <v>4671</v>
      </c>
      <c r="H1696" s="661" t="s">
        <v>2441</v>
      </c>
      <c r="I1696" s="661" t="s">
        <v>4672</v>
      </c>
      <c r="J1696" s="661" t="s">
        <v>3133</v>
      </c>
      <c r="K1696" s="661" t="s">
        <v>4673</v>
      </c>
      <c r="L1696" s="662">
        <v>782.22</v>
      </c>
      <c r="M1696" s="662">
        <v>7039.9800000000005</v>
      </c>
      <c r="N1696" s="661">
        <v>9</v>
      </c>
      <c r="O1696" s="742">
        <v>4.5</v>
      </c>
      <c r="P1696" s="662">
        <v>4693.3200000000006</v>
      </c>
      <c r="Q1696" s="677">
        <v>0.66666666666666674</v>
      </c>
      <c r="R1696" s="661">
        <v>6</v>
      </c>
      <c r="S1696" s="677">
        <v>0.66666666666666663</v>
      </c>
      <c r="T1696" s="742">
        <v>3</v>
      </c>
      <c r="U1696" s="700">
        <v>0.66666666666666663</v>
      </c>
    </row>
    <row r="1697" spans="1:21" ht="14.4" customHeight="1" x14ac:dyDescent="0.3">
      <c r="A1697" s="660">
        <v>32</v>
      </c>
      <c r="B1697" s="661" t="s">
        <v>587</v>
      </c>
      <c r="C1697" s="661">
        <v>89301322</v>
      </c>
      <c r="D1697" s="740" t="s">
        <v>6847</v>
      </c>
      <c r="E1697" s="741" t="s">
        <v>4631</v>
      </c>
      <c r="F1697" s="661" t="s">
        <v>4612</v>
      </c>
      <c r="G1697" s="661" t="s">
        <v>4813</v>
      </c>
      <c r="H1697" s="661" t="s">
        <v>588</v>
      </c>
      <c r="I1697" s="661" t="s">
        <v>5043</v>
      </c>
      <c r="J1697" s="661" t="s">
        <v>5044</v>
      </c>
      <c r="K1697" s="661" t="s">
        <v>4878</v>
      </c>
      <c r="L1697" s="662">
        <v>26.64</v>
      </c>
      <c r="M1697" s="662">
        <v>26.64</v>
      </c>
      <c r="N1697" s="661">
        <v>1</v>
      </c>
      <c r="O1697" s="742">
        <v>0.5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32</v>
      </c>
      <c r="B1698" s="661" t="s">
        <v>587</v>
      </c>
      <c r="C1698" s="661">
        <v>89301322</v>
      </c>
      <c r="D1698" s="740" t="s">
        <v>6847</v>
      </c>
      <c r="E1698" s="741" t="s">
        <v>4631</v>
      </c>
      <c r="F1698" s="661" t="s">
        <v>4612</v>
      </c>
      <c r="G1698" s="661" t="s">
        <v>4813</v>
      </c>
      <c r="H1698" s="661" t="s">
        <v>588</v>
      </c>
      <c r="I1698" s="661" t="s">
        <v>4877</v>
      </c>
      <c r="J1698" s="661" t="s">
        <v>4814</v>
      </c>
      <c r="K1698" s="661" t="s">
        <v>4878</v>
      </c>
      <c r="L1698" s="662">
        <v>0</v>
      </c>
      <c r="M1698" s="662">
        <v>0</v>
      </c>
      <c r="N1698" s="661">
        <v>1</v>
      </c>
      <c r="O1698" s="742">
        <v>0.5</v>
      </c>
      <c r="P1698" s="662">
        <v>0</v>
      </c>
      <c r="Q1698" s="677"/>
      <c r="R1698" s="661">
        <v>1</v>
      </c>
      <c r="S1698" s="677">
        <v>1</v>
      </c>
      <c r="T1698" s="742">
        <v>0.5</v>
      </c>
      <c r="U1698" s="700">
        <v>1</v>
      </c>
    </row>
    <row r="1699" spans="1:21" ht="14.4" customHeight="1" x14ac:dyDescent="0.3">
      <c r="A1699" s="660">
        <v>32</v>
      </c>
      <c r="B1699" s="661" t="s">
        <v>587</v>
      </c>
      <c r="C1699" s="661">
        <v>89301322</v>
      </c>
      <c r="D1699" s="740" t="s">
        <v>6847</v>
      </c>
      <c r="E1699" s="741" t="s">
        <v>4631</v>
      </c>
      <c r="F1699" s="661" t="s">
        <v>4612</v>
      </c>
      <c r="G1699" s="661" t="s">
        <v>4813</v>
      </c>
      <c r="H1699" s="661" t="s">
        <v>588</v>
      </c>
      <c r="I1699" s="661" t="s">
        <v>1175</v>
      </c>
      <c r="J1699" s="661" t="s">
        <v>4814</v>
      </c>
      <c r="K1699" s="661" t="s">
        <v>4815</v>
      </c>
      <c r="L1699" s="662">
        <v>66.599999999999994</v>
      </c>
      <c r="M1699" s="662">
        <v>133.19999999999999</v>
      </c>
      <c r="N1699" s="661">
        <v>2</v>
      </c>
      <c r="O1699" s="742">
        <v>1</v>
      </c>
      <c r="P1699" s="662">
        <v>66.599999999999994</v>
      </c>
      <c r="Q1699" s="677">
        <v>0.5</v>
      </c>
      <c r="R1699" s="661">
        <v>1</v>
      </c>
      <c r="S1699" s="677">
        <v>0.5</v>
      </c>
      <c r="T1699" s="742">
        <v>0.5</v>
      </c>
      <c r="U1699" s="700">
        <v>0.5</v>
      </c>
    </row>
    <row r="1700" spans="1:21" ht="14.4" customHeight="1" x14ac:dyDescent="0.3">
      <c r="A1700" s="660">
        <v>32</v>
      </c>
      <c r="B1700" s="661" t="s">
        <v>587</v>
      </c>
      <c r="C1700" s="661">
        <v>89301322</v>
      </c>
      <c r="D1700" s="740" t="s">
        <v>6847</v>
      </c>
      <c r="E1700" s="741" t="s">
        <v>4631</v>
      </c>
      <c r="F1700" s="661" t="s">
        <v>4612</v>
      </c>
      <c r="G1700" s="661" t="s">
        <v>5799</v>
      </c>
      <c r="H1700" s="661" t="s">
        <v>588</v>
      </c>
      <c r="I1700" s="661" t="s">
        <v>708</v>
      </c>
      <c r="J1700" s="661" t="s">
        <v>709</v>
      </c>
      <c r="K1700" s="661" t="s">
        <v>5800</v>
      </c>
      <c r="L1700" s="662">
        <v>103.12</v>
      </c>
      <c r="M1700" s="662">
        <v>103.12</v>
      </c>
      <c r="N1700" s="661">
        <v>1</v>
      </c>
      <c r="O1700" s="742">
        <v>1</v>
      </c>
      <c r="P1700" s="662">
        <v>103.12</v>
      </c>
      <c r="Q1700" s="677">
        <v>1</v>
      </c>
      <c r="R1700" s="661">
        <v>1</v>
      </c>
      <c r="S1700" s="677">
        <v>1</v>
      </c>
      <c r="T1700" s="742">
        <v>1</v>
      </c>
      <c r="U1700" s="700">
        <v>1</v>
      </c>
    </row>
    <row r="1701" spans="1:21" ht="14.4" customHeight="1" x14ac:dyDescent="0.3">
      <c r="A1701" s="660">
        <v>32</v>
      </c>
      <c r="B1701" s="661" t="s">
        <v>587</v>
      </c>
      <c r="C1701" s="661">
        <v>89301322</v>
      </c>
      <c r="D1701" s="740" t="s">
        <v>6847</v>
      </c>
      <c r="E1701" s="741" t="s">
        <v>4631</v>
      </c>
      <c r="F1701" s="661" t="s">
        <v>4612</v>
      </c>
      <c r="G1701" s="661" t="s">
        <v>4738</v>
      </c>
      <c r="H1701" s="661" t="s">
        <v>2441</v>
      </c>
      <c r="I1701" s="661" t="s">
        <v>2740</v>
      </c>
      <c r="J1701" s="661" t="s">
        <v>2741</v>
      </c>
      <c r="K1701" s="661" t="s">
        <v>4387</v>
      </c>
      <c r="L1701" s="662">
        <v>664.23</v>
      </c>
      <c r="M1701" s="662">
        <v>664.23</v>
      </c>
      <c r="N1701" s="661">
        <v>1</v>
      </c>
      <c r="O1701" s="742">
        <v>0.5</v>
      </c>
      <c r="P1701" s="662">
        <v>664.23</v>
      </c>
      <c r="Q1701" s="677">
        <v>1</v>
      </c>
      <c r="R1701" s="661">
        <v>1</v>
      </c>
      <c r="S1701" s="677">
        <v>1</v>
      </c>
      <c r="T1701" s="742">
        <v>0.5</v>
      </c>
      <c r="U1701" s="700">
        <v>1</v>
      </c>
    </row>
    <row r="1702" spans="1:21" ht="14.4" customHeight="1" x14ac:dyDescent="0.3">
      <c r="A1702" s="660">
        <v>32</v>
      </c>
      <c r="B1702" s="661" t="s">
        <v>587</v>
      </c>
      <c r="C1702" s="661">
        <v>89301322</v>
      </c>
      <c r="D1702" s="740" t="s">
        <v>6847</v>
      </c>
      <c r="E1702" s="741" t="s">
        <v>4631</v>
      </c>
      <c r="F1702" s="661" t="s">
        <v>4612</v>
      </c>
      <c r="G1702" s="661" t="s">
        <v>4674</v>
      </c>
      <c r="H1702" s="661" t="s">
        <v>588</v>
      </c>
      <c r="I1702" s="661" t="s">
        <v>1536</v>
      </c>
      <c r="J1702" s="661" t="s">
        <v>1537</v>
      </c>
      <c r="K1702" s="661" t="s">
        <v>1538</v>
      </c>
      <c r="L1702" s="662">
        <v>0</v>
      </c>
      <c r="M1702" s="662">
        <v>0</v>
      </c>
      <c r="N1702" s="661">
        <v>8</v>
      </c>
      <c r="O1702" s="742">
        <v>2</v>
      </c>
      <c r="P1702" s="662"/>
      <c r="Q1702" s="677"/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32</v>
      </c>
      <c r="B1703" s="661" t="s">
        <v>587</v>
      </c>
      <c r="C1703" s="661">
        <v>89301322</v>
      </c>
      <c r="D1703" s="740" t="s">
        <v>6847</v>
      </c>
      <c r="E1703" s="741" t="s">
        <v>4631</v>
      </c>
      <c r="F1703" s="661" t="s">
        <v>4612</v>
      </c>
      <c r="G1703" s="661" t="s">
        <v>4674</v>
      </c>
      <c r="H1703" s="661" t="s">
        <v>588</v>
      </c>
      <c r="I1703" s="661" t="s">
        <v>1035</v>
      </c>
      <c r="J1703" s="661" t="s">
        <v>1036</v>
      </c>
      <c r="K1703" s="661" t="s">
        <v>4675</v>
      </c>
      <c r="L1703" s="662">
        <v>163.9</v>
      </c>
      <c r="M1703" s="662">
        <v>1311.2</v>
      </c>
      <c r="N1703" s="661">
        <v>8</v>
      </c>
      <c r="O1703" s="742">
        <v>3.5</v>
      </c>
      <c r="P1703" s="662">
        <v>491.70000000000005</v>
      </c>
      <c r="Q1703" s="677">
        <v>0.375</v>
      </c>
      <c r="R1703" s="661">
        <v>3</v>
      </c>
      <c r="S1703" s="677">
        <v>0.375</v>
      </c>
      <c r="T1703" s="742">
        <v>1.5</v>
      </c>
      <c r="U1703" s="700">
        <v>0.42857142857142855</v>
      </c>
    </row>
    <row r="1704" spans="1:21" ht="14.4" customHeight="1" x14ac:dyDescent="0.3">
      <c r="A1704" s="660">
        <v>32</v>
      </c>
      <c r="B1704" s="661" t="s">
        <v>587</v>
      </c>
      <c r="C1704" s="661">
        <v>89301322</v>
      </c>
      <c r="D1704" s="740" t="s">
        <v>6847</v>
      </c>
      <c r="E1704" s="741" t="s">
        <v>4631</v>
      </c>
      <c r="F1704" s="661" t="s">
        <v>4612</v>
      </c>
      <c r="G1704" s="661" t="s">
        <v>5047</v>
      </c>
      <c r="H1704" s="661" t="s">
        <v>588</v>
      </c>
      <c r="I1704" s="661" t="s">
        <v>5301</v>
      </c>
      <c r="J1704" s="661" t="s">
        <v>1145</v>
      </c>
      <c r="K1704" s="661" t="s">
        <v>1281</v>
      </c>
      <c r="L1704" s="662">
        <v>0</v>
      </c>
      <c r="M1704" s="662">
        <v>0</v>
      </c>
      <c r="N1704" s="661">
        <v>1</v>
      </c>
      <c r="O1704" s="742">
        <v>0.5</v>
      </c>
      <c r="P1704" s="662">
        <v>0</v>
      </c>
      <c r="Q1704" s="677"/>
      <c r="R1704" s="661">
        <v>1</v>
      </c>
      <c r="S1704" s="677">
        <v>1</v>
      </c>
      <c r="T1704" s="742">
        <v>0.5</v>
      </c>
      <c r="U1704" s="700">
        <v>1</v>
      </c>
    </row>
    <row r="1705" spans="1:21" ht="14.4" customHeight="1" x14ac:dyDescent="0.3">
      <c r="A1705" s="660">
        <v>32</v>
      </c>
      <c r="B1705" s="661" t="s">
        <v>587</v>
      </c>
      <c r="C1705" s="661">
        <v>89301322</v>
      </c>
      <c r="D1705" s="740" t="s">
        <v>6847</v>
      </c>
      <c r="E1705" s="741" t="s">
        <v>4631</v>
      </c>
      <c r="F1705" s="661" t="s">
        <v>4612</v>
      </c>
      <c r="G1705" s="661" t="s">
        <v>4927</v>
      </c>
      <c r="H1705" s="661" t="s">
        <v>588</v>
      </c>
      <c r="I1705" s="661" t="s">
        <v>1366</v>
      </c>
      <c r="J1705" s="661" t="s">
        <v>1367</v>
      </c>
      <c r="K1705" s="661" t="s">
        <v>4928</v>
      </c>
      <c r="L1705" s="662">
        <v>1023.02</v>
      </c>
      <c r="M1705" s="662">
        <v>15345.300000000001</v>
      </c>
      <c r="N1705" s="661">
        <v>15</v>
      </c>
      <c r="O1705" s="742">
        <v>8.5</v>
      </c>
      <c r="P1705" s="662">
        <v>5115.1000000000004</v>
      </c>
      <c r="Q1705" s="677">
        <v>0.33333333333333331</v>
      </c>
      <c r="R1705" s="661">
        <v>5</v>
      </c>
      <c r="S1705" s="677">
        <v>0.33333333333333331</v>
      </c>
      <c r="T1705" s="742">
        <v>3.5</v>
      </c>
      <c r="U1705" s="700">
        <v>0.41176470588235292</v>
      </c>
    </row>
    <row r="1706" spans="1:21" ht="14.4" customHeight="1" x14ac:dyDescent="0.3">
      <c r="A1706" s="660">
        <v>32</v>
      </c>
      <c r="B1706" s="661" t="s">
        <v>587</v>
      </c>
      <c r="C1706" s="661">
        <v>89301322</v>
      </c>
      <c r="D1706" s="740" t="s">
        <v>6847</v>
      </c>
      <c r="E1706" s="741" t="s">
        <v>4631</v>
      </c>
      <c r="F1706" s="661" t="s">
        <v>4612</v>
      </c>
      <c r="G1706" s="661" t="s">
        <v>4927</v>
      </c>
      <c r="H1706" s="661" t="s">
        <v>588</v>
      </c>
      <c r="I1706" s="661" t="s">
        <v>1366</v>
      </c>
      <c r="J1706" s="661" t="s">
        <v>1367</v>
      </c>
      <c r="K1706" s="661" t="s">
        <v>4928</v>
      </c>
      <c r="L1706" s="662">
        <v>439.17</v>
      </c>
      <c r="M1706" s="662">
        <v>6587.55</v>
      </c>
      <c r="N1706" s="661">
        <v>15</v>
      </c>
      <c r="O1706" s="742">
        <v>9.5</v>
      </c>
      <c r="P1706" s="662">
        <v>3074.19</v>
      </c>
      <c r="Q1706" s="677">
        <v>0.46666666666666667</v>
      </c>
      <c r="R1706" s="661">
        <v>7</v>
      </c>
      <c r="S1706" s="677">
        <v>0.46666666666666667</v>
      </c>
      <c r="T1706" s="742">
        <v>3.5</v>
      </c>
      <c r="U1706" s="700">
        <v>0.36842105263157893</v>
      </c>
    </row>
    <row r="1707" spans="1:21" ht="14.4" customHeight="1" x14ac:dyDescent="0.3">
      <c r="A1707" s="660">
        <v>32</v>
      </c>
      <c r="B1707" s="661" t="s">
        <v>587</v>
      </c>
      <c r="C1707" s="661">
        <v>89301322</v>
      </c>
      <c r="D1707" s="740" t="s">
        <v>6847</v>
      </c>
      <c r="E1707" s="741" t="s">
        <v>4631</v>
      </c>
      <c r="F1707" s="661" t="s">
        <v>4612</v>
      </c>
      <c r="G1707" s="661" t="s">
        <v>4676</v>
      </c>
      <c r="H1707" s="661" t="s">
        <v>588</v>
      </c>
      <c r="I1707" s="661" t="s">
        <v>1248</v>
      </c>
      <c r="J1707" s="661" t="s">
        <v>1249</v>
      </c>
      <c r="K1707" s="661" t="s">
        <v>1250</v>
      </c>
      <c r="L1707" s="662">
        <v>24.22</v>
      </c>
      <c r="M1707" s="662">
        <v>24.22</v>
      </c>
      <c r="N1707" s="661">
        <v>1</v>
      </c>
      <c r="O1707" s="742">
        <v>0.5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32</v>
      </c>
      <c r="B1708" s="661" t="s">
        <v>587</v>
      </c>
      <c r="C1708" s="661">
        <v>89301322</v>
      </c>
      <c r="D1708" s="740" t="s">
        <v>6847</v>
      </c>
      <c r="E1708" s="741" t="s">
        <v>4631</v>
      </c>
      <c r="F1708" s="661" t="s">
        <v>4612</v>
      </c>
      <c r="G1708" s="661" t="s">
        <v>4746</v>
      </c>
      <c r="H1708" s="661" t="s">
        <v>588</v>
      </c>
      <c r="I1708" s="661" t="s">
        <v>5306</v>
      </c>
      <c r="J1708" s="661" t="s">
        <v>5307</v>
      </c>
      <c r="K1708" s="661" t="s">
        <v>5308</v>
      </c>
      <c r="L1708" s="662">
        <v>50.62</v>
      </c>
      <c r="M1708" s="662">
        <v>50.62</v>
      </c>
      <c r="N1708" s="661">
        <v>1</v>
      </c>
      <c r="O1708" s="742">
        <v>0.5</v>
      </c>
      <c r="P1708" s="662">
        <v>50.62</v>
      </c>
      <c r="Q1708" s="677">
        <v>1</v>
      </c>
      <c r="R1708" s="661">
        <v>1</v>
      </c>
      <c r="S1708" s="677">
        <v>1</v>
      </c>
      <c r="T1708" s="742">
        <v>0.5</v>
      </c>
      <c r="U1708" s="700">
        <v>1</v>
      </c>
    </row>
    <row r="1709" spans="1:21" ht="14.4" customHeight="1" x14ac:dyDescent="0.3">
      <c r="A1709" s="660">
        <v>32</v>
      </c>
      <c r="B1709" s="661" t="s">
        <v>587</v>
      </c>
      <c r="C1709" s="661">
        <v>89301322</v>
      </c>
      <c r="D1709" s="740" t="s">
        <v>6847</v>
      </c>
      <c r="E1709" s="741" t="s">
        <v>4631</v>
      </c>
      <c r="F1709" s="661" t="s">
        <v>4612</v>
      </c>
      <c r="G1709" s="661" t="s">
        <v>5156</v>
      </c>
      <c r="H1709" s="661" t="s">
        <v>2441</v>
      </c>
      <c r="I1709" s="661" t="s">
        <v>5157</v>
      </c>
      <c r="J1709" s="661" t="s">
        <v>5158</v>
      </c>
      <c r="K1709" s="661" t="s">
        <v>5159</v>
      </c>
      <c r="L1709" s="662">
        <v>2279.02</v>
      </c>
      <c r="M1709" s="662">
        <v>4558.04</v>
      </c>
      <c r="N1709" s="661">
        <v>2</v>
      </c>
      <c r="O1709" s="742">
        <v>1</v>
      </c>
      <c r="P1709" s="662">
        <v>4558.04</v>
      </c>
      <c r="Q1709" s="677">
        <v>1</v>
      </c>
      <c r="R1709" s="661">
        <v>2</v>
      </c>
      <c r="S1709" s="677">
        <v>1</v>
      </c>
      <c r="T1709" s="742">
        <v>1</v>
      </c>
      <c r="U1709" s="700">
        <v>1</v>
      </c>
    </row>
    <row r="1710" spans="1:21" ht="14.4" customHeight="1" x14ac:dyDescent="0.3">
      <c r="A1710" s="660">
        <v>32</v>
      </c>
      <c r="B1710" s="661" t="s">
        <v>587</v>
      </c>
      <c r="C1710" s="661">
        <v>89301322</v>
      </c>
      <c r="D1710" s="740" t="s">
        <v>6847</v>
      </c>
      <c r="E1710" s="741" t="s">
        <v>4631</v>
      </c>
      <c r="F1710" s="661" t="s">
        <v>4612</v>
      </c>
      <c r="G1710" s="661" t="s">
        <v>4750</v>
      </c>
      <c r="H1710" s="661" t="s">
        <v>588</v>
      </c>
      <c r="I1710" s="661" t="s">
        <v>3125</v>
      </c>
      <c r="J1710" s="661" t="s">
        <v>3126</v>
      </c>
      <c r="K1710" s="661" t="s">
        <v>4480</v>
      </c>
      <c r="L1710" s="662">
        <v>614.78</v>
      </c>
      <c r="M1710" s="662">
        <v>3688.68</v>
      </c>
      <c r="N1710" s="661">
        <v>6</v>
      </c>
      <c r="O1710" s="742">
        <v>2</v>
      </c>
      <c r="P1710" s="662">
        <v>1844.34</v>
      </c>
      <c r="Q1710" s="677">
        <v>0.5</v>
      </c>
      <c r="R1710" s="661">
        <v>3</v>
      </c>
      <c r="S1710" s="677">
        <v>0.5</v>
      </c>
      <c r="T1710" s="742">
        <v>1</v>
      </c>
      <c r="U1710" s="700">
        <v>0.5</v>
      </c>
    </row>
    <row r="1711" spans="1:21" ht="14.4" customHeight="1" x14ac:dyDescent="0.3">
      <c r="A1711" s="660">
        <v>32</v>
      </c>
      <c r="B1711" s="661" t="s">
        <v>587</v>
      </c>
      <c r="C1711" s="661">
        <v>89301322</v>
      </c>
      <c r="D1711" s="740" t="s">
        <v>6847</v>
      </c>
      <c r="E1711" s="741" t="s">
        <v>4631</v>
      </c>
      <c r="F1711" s="661" t="s">
        <v>4612</v>
      </c>
      <c r="G1711" s="661" t="s">
        <v>4999</v>
      </c>
      <c r="H1711" s="661" t="s">
        <v>588</v>
      </c>
      <c r="I1711" s="661" t="s">
        <v>2895</v>
      </c>
      <c r="J1711" s="661" t="s">
        <v>2896</v>
      </c>
      <c r="K1711" s="661" t="s">
        <v>5000</v>
      </c>
      <c r="L1711" s="662">
        <v>50.27</v>
      </c>
      <c r="M1711" s="662">
        <v>150.81</v>
      </c>
      <c r="N1711" s="661">
        <v>3</v>
      </c>
      <c r="O1711" s="742">
        <v>1.5</v>
      </c>
      <c r="P1711" s="662">
        <v>50.27</v>
      </c>
      <c r="Q1711" s="677">
        <v>0.33333333333333337</v>
      </c>
      <c r="R1711" s="661">
        <v>1</v>
      </c>
      <c r="S1711" s="677">
        <v>0.33333333333333331</v>
      </c>
      <c r="T1711" s="742">
        <v>0.5</v>
      </c>
      <c r="U1711" s="700">
        <v>0.33333333333333331</v>
      </c>
    </row>
    <row r="1712" spans="1:21" ht="14.4" customHeight="1" x14ac:dyDescent="0.3">
      <c r="A1712" s="660">
        <v>32</v>
      </c>
      <c r="B1712" s="661" t="s">
        <v>587</v>
      </c>
      <c r="C1712" s="661">
        <v>89301322</v>
      </c>
      <c r="D1712" s="740" t="s">
        <v>6847</v>
      </c>
      <c r="E1712" s="741" t="s">
        <v>4631</v>
      </c>
      <c r="F1712" s="661" t="s">
        <v>4612</v>
      </c>
      <c r="G1712" s="661" t="s">
        <v>4999</v>
      </c>
      <c r="H1712" s="661" t="s">
        <v>588</v>
      </c>
      <c r="I1712" s="661" t="s">
        <v>5726</v>
      </c>
      <c r="J1712" s="661" t="s">
        <v>2896</v>
      </c>
      <c r="K1712" s="661" t="s">
        <v>5727</v>
      </c>
      <c r="L1712" s="662">
        <v>58.1</v>
      </c>
      <c r="M1712" s="662">
        <v>116.2</v>
      </c>
      <c r="N1712" s="661">
        <v>2</v>
      </c>
      <c r="O1712" s="742">
        <v>1.5</v>
      </c>
      <c r="P1712" s="662">
        <v>58.1</v>
      </c>
      <c r="Q1712" s="677">
        <v>0.5</v>
      </c>
      <c r="R1712" s="661">
        <v>1</v>
      </c>
      <c r="S1712" s="677">
        <v>0.5</v>
      </c>
      <c r="T1712" s="742">
        <v>0.5</v>
      </c>
      <c r="U1712" s="700">
        <v>0.33333333333333331</v>
      </c>
    </row>
    <row r="1713" spans="1:21" ht="14.4" customHeight="1" x14ac:dyDescent="0.3">
      <c r="A1713" s="660">
        <v>32</v>
      </c>
      <c r="B1713" s="661" t="s">
        <v>587</v>
      </c>
      <c r="C1713" s="661">
        <v>89301322</v>
      </c>
      <c r="D1713" s="740" t="s">
        <v>6847</v>
      </c>
      <c r="E1713" s="741" t="s">
        <v>4631</v>
      </c>
      <c r="F1713" s="661" t="s">
        <v>4612</v>
      </c>
      <c r="G1713" s="661" t="s">
        <v>4752</v>
      </c>
      <c r="H1713" s="661" t="s">
        <v>588</v>
      </c>
      <c r="I1713" s="661" t="s">
        <v>1237</v>
      </c>
      <c r="J1713" s="661" t="s">
        <v>1238</v>
      </c>
      <c r="K1713" s="661" t="s">
        <v>4881</v>
      </c>
      <c r="L1713" s="662">
        <v>0</v>
      </c>
      <c r="M1713" s="662">
        <v>0</v>
      </c>
      <c r="N1713" s="661">
        <v>1</v>
      </c>
      <c r="O1713" s="742">
        <v>0.5</v>
      </c>
      <c r="P1713" s="662"/>
      <c r="Q1713" s="677"/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32</v>
      </c>
      <c r="B1714" s="661" t="s">
        <v>587</v>
      </c>
      <c r="C1714" s="661">
        <v>89301322</v>
      </c>
      <c r="D1714" s="740" t="s">
        <v>6847</v>
      </c>
      <c r="E1714" s="741" t="s">
        <v>4631</v>
      </c>
      <c r="F1714" s="661" t="s">
        <v>4612</v>
      </c>
      <c r="G1714" s="661" t="s">
        <v>4755</v>
      </c>
      <c r="H1714" s="661" t="s">
        <v>2441</v>
      </c>
      <c r="I1714" s="661" t="s">
        <v>3049</v>
      </c>
      <c r="J1714" s="661" t="s">
        <v>3050</v>
      </c>
      <c r="K1714" s="661" t="s">
        <v>4458</v>
      </c>
      <c r="L1714" s="662">
        <v>116.8</v>
      </c>
      <c r="M1714" s="662">
        <v>700.8</v>
      </c>
      <c r="N1714" s="661">
        <v>6</v>
      </c>
      <c r="O1714" s="742">
        <v>2.5</v>
      </c>
      <c r="P1714" s="662">
        <v>116.8</v>
      </c>
      <c r="Q1714" s="677">
        <v>0.16666666666666669</v>
      </c>
      <c r="R1714" s="661">
        <v>1</v>
      </c>
      <c r="S1714" s="677">
        <v>0.16666666666666666</v>
      </c>
      <c r="T1714" s="742">
        <v>0.5</v>
      </c>
      <c r="U1714" s="700">
        <v>0.2</v>
      </c>
    </row>
    <row r="1715" spans="1:21" ht="14.4" customHeight="1" x14ac:dyDescent="0.3">
      <c r="A1715" s="660">
        <v>32</v>
      </c>
      <c r="B1715" s="661" t="s">
        <v>587</v>
      </c>
      <c r="C1715" s="661">
        <v>89301322</v>
      </c>
      <c r="D1715" s="740" t="s">
        <v>6847</v>
      </c>
      <c r="E1715" s="741" t="s">
        <v>4631</v>
      </c>
      <c r="F1715" s="661" t="s">
        <v>4612</v>
      </c>
      <c r="G1715" s="661" t="s">
        <v>4681</v>
      </c>
      <c r="H1715" s="661" t="s">
        <v>2441</v>
      </c>
      <c r="I1715" s="661" t="s">
        <v>3069</v>
      </c>
      <c r="J1715" s="661" t="s">
        <v>3070</v>
      </c>
      <c r="K1715" s="661" t="s">
        <v>3071</v>
      </c>
      <c r="L1715" s="662">
        <v>154.01</v>
      </c>
      <c r="M1715" s="662">
        <v>462.03</v>
      </c>
      <c r="N1715" s="661">
        <v>3</v>
      </c>
      <c r="O1715" s="742">
        <v>1.5</v>
      </c>
      <c r="P1715" s="662">
        <v>462.03</v>
      </c>
      <c r="Q1715" s="677">
        <v>1</v>
      </c>
      <c r="R1715" s="661">
        <v>3</v>
      </c>
      <c r="S1715" s="677">
        <v>1</v>
      </c>
      <c r="T1715" s="742">
        <v>1.5</v>
      </c>
      <c r="U1715" s="700">
        <v>1</v>
      </c>
    </row>
    <row r="1716" spans="1:21" ht="14.4" customHeight="1" x14ac:dyDescent="0.3">
      <c r="A1716" s="660">
        <v>32</v>
      </c>
      <c r="B1716" s="661" t="s">
        <v>587</v>
      </c>
      <c r="C1716" s="661">
        <v>89301322</v>
      </c>
      <c r="D1716" s="740" t="s">
        <v>6847</v>
      </c>
      <c r="E1716" s="741" t="s">
        <v>4631</v>
      </c>
      <c r="F1716" s="661" t="s">
        <v>4612</v>
      </c>
      <c r="G1716" s="661" t="s">
        <v>5437</v>
      </c>
      <c r="H1716" s="661" t="s">
        <v>588</v>
      </c>
      <c r="I1716" s="661" t="s">
        <v>827</v>
      </c>
      <c r="J1716" s="661" t="s">
        <v>5438</v>
      </c>
      <c r="K1716" s="661" t="s">
        <v>5439</v>
      </c>
      <c r="L1716" s="662">
        <v>55.71</v>
      </c>
      <c r="M1716" s="662">
        <v>55.71</v>
      </c>
      <c r="N1716" s="661">
        <v>1</v>
      </c>
      <c r="O1716" s="742">
        <v>0.5</v>
      </c>
      <c r="P1716" s="662">
        <v>55.71</v>
      </c>
      <c r="Q1716" s="677">
        <v>1</v>
      </c>
      <c r="R1716" s="661">
        <v>1</v>
      </c>
      <c r="S1716" s="677">
        <v>1</v>
      </c>
      <c r="T1716" s="742">
        <v>0.5</v>
      </c>
      <c r="U1716" s="700">
        <v>1</v>
      </c>
    </row>
    <row r="1717" spans="1:21" ht="14.4" customHeight="1" x14ac:dyDescent="0.3">
      <c r="A1717" s="660">
        <v>32</v>
      </c>
      <c r="B1717" s="661" t="s">
        <v>587</v>
      </c>
      <c r="C1717" s="661">
        <v>89301322</v>
      </c>
      <c r="D1717" s="740" t="s">
        <v>6847</v>
      </c>
      <c r="E1717" s="741" t="s">
        <v>4631</v>
      </c>
      <c r="F1717" s="661" t="s">
        <v>4612</v>
      </c>
      <c r="G1717" s="661" t="s">
        <v>5437</v>
      </c>
      <c r="H1717" s="661" t="s">
        <v>588</v>
      </c>
      <c r="I1717" s="661" t="s">
        <v>5801</v>
      </c>
      <c r="J1717" s="661" t="s">
        <v>5802</v>
      </c>
      <c r="K1717" s="661" t="s">
        <v>1972</v>
      </c>
      <c r="L1717" s="662">
        <v>59.43</v>
      </c>
      <c r="M1717" s="662">
        <v>59.43</v>
      </c>
      <c r="N1717" s="661">
        <v>1</v>
      </c>
      <c r="O1717" s="742">
        <v>0.5</v>
      </c>
      <c r="P1717" s="662">
        <v>59.43</v>
      </c>
      <c r="Q1717" s="677">
        <v>1</v>
      </c>
      <c r="R1717" s="661">
        <v>1</v>
      </c>
      <c r="S1717" s="677">
        <v>1</v>
      </c>
      <c r="T1717" s="742">
        <v>0.5</v>
      </c>
      <c r="U1717" s="700">
        <v>1</v>
      </c>
    </row>
    <row r="1718" spans="1:21" ht="14.4" customHeight="1" x14ac:dyDescent="0.3">
      <c r="A1718" s="660">
        <v>32</v>
      </c>
      <c r="B1718" s="661" t="s">
        <v>587</v>
      </c>
      <c r="C1718" s="661">
        <v>89301322</v>
      </c>
      <c r="D1718" s="740" t="s">
        <v>6847</v>
      </c>
      <c r="E1718" s="741" t="s">
        <v>4631</v>
      </c>
      <c r="F1718" s="661" t="s">
        <v>4612</v>
      </c>
      <c r="G1718" s="661" t="s">
        <v>4758</v>
      </c>
      <c r="H1718" s="661" t="s">
        <v>588</v>
      </c>
      <c r="I1718" s="661" t="s">
        <v>970</v>
      </c>
      <c r="J1718" s="661" t="s">
        <v>4759</v>
      </c>
      <c r="K1718" s="661" t="s">
        <v>4760</v>
      </c>
      <c r="L1718" s="662">
        <v>54.04</v>
      </c>
      <c r="M1718" s="662">
        <v>162.12</v>
      </c>
      <c r="N1718" s="661">
        <v>3</v>
      </c>
      <c r="O1718" s="742">
        <v>0.5</v>
      </c>
      <c r="P1718" s="662">
        <v>162.12</v>
      </c>
      <c r="Q1718" s="677">
        <v>1</v>
      </c>
      <c r="R1718" s="661">
        <v>3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32</v>
      </c>
      <c r="B1719" s="661" t="s">
        <v>587</v>
      </c>
      <c r="C1719" s="661">
        <v>89301322</v>
      </c>
      <c r="D1719" s="740" t="s">
        <v>6847</v>
      </c>
      <c r="E1719" s="741" t="s">
        <v>4631</v>
      </c>
      <c r="F1719" s="661" t="s">
        <v>4612</v>
      </c>
      <c r="G1719" s="661" t="s">
        <v>4758</v>
      </c>
      <c r="H1719" s="661" t="s">
        <v>588</v>
      </c>
      <c r="I1719" s="661" t="s">
        <v>5118</v>
      </c>
      <c r="J1719" s="661" t="s">
        <v>4882</v>
      </c>
      <c r="K1719" s="661" t="s">
        <v>4883</v>
      </c>
      <c r="L1719" s="662">
        <v>0</v>
      </c>
      <c r="M1719" s="662">
        <v>0</v>
      </c>
      <c r="N1719" s="661">
        <v>5</v>
      </c>
      <c r="O1719" s="742">
        <v>1</v>
      </c>
      <c r="P1719" s="662">
        <v>0</v>
      </c>
      <c r="Q1719" s="677"/>
      <c r="R1719" s="661">
        <v>5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32</v>
      </c>
      <c r="B1720" s="661" t="s">
        <v>587</v>
      </c>
      <c r="C1720" s="661">
        <v>89301322</v>
      </c>
      <c r="D1720" s="740" t="s">
        <v>6847</v>
      </c>
      <c r="E1720" s="741" t="s">
        <v>4631</v>
      </c>
      <c r="F1720" s="661" t="s">
        <v>4612</v>
      </c>
      <c r="G1720" s="661" t="s">
        <v>4761</v>
      </c>
      <c r="H1720" s="661" t="s">
        <v>588</v>
      </c>
      <c r="I1720" s="661" t="s">
        <v>4019</v>
      </c>
      <c r="J1720" s="661" t="s">
        <v>4020</v>
      </c>
      <c r="K1720" s="661" t="s">
        <v>4762</v>
      </c>
      <c r="L1720" s="662">
        <v>80.650000000000006</v>
      </c>
      <c r="M1720" s="662">
        <v>161.30000000000001</v>
      </c>
      <c r="N1720" s="661">
        <v>2</v>
      </c>
      <c r="O1720" s="742">
        <v>1</v>
      </c>
      <c r="P1720" s="662"/>
      <c r="Q1720" s="677">
        <v>0</v>
      </c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32</v>
      </c>
      <c r="B1721" s="661" t="s">
        <v>587</v>
      </c>
      <c r="C1721" s="661">
        <v>89301322</v>
      </c>
      <c r="D1721" s="740" t="s">
        <v>6847</v>
      </c>
      <c r="E1721" s="741" t="s">
        <v>4631</v>
      </c>
      <c r="F1721" s="661" t="s">
        <v>4612</v>
      </c>
      <c r="G1721" s="661" t="s">
        <v>5001</v>
      </c>
      <c r="H1721" s="661" t="s">
        <v>588</v>
      </c>
      <c r="I1721" s="661" t="s">
        <v>704</v>
      </c>
      <c r="J1721" s="661" t="s">
        <v>5002</v>
      </c>
      <c r="K1721" s="661" t="s">
        <v>5003</v>
      </c>
      <c r="L1721" s="662">
        <v>41.83</v>
      </c>
      <c r="M1721" s="662">
        <v>41.83</v>
      </c>
      <c r="N1721" s="661">
        <v>1</v>
      </c>
      <c r="O1721" s="742">
        <v>1</v>
      </c>
      <c r="P1721" s="662">
        <v>41.83</v>
      </c>
      <c r="Q1721" s="677">
        <v>1</v>
      </c>
      <c r="R1721" s="661">
        <v>1</v>
      </c>
      <c r="S1721" s="677">
        <v>1</v>
      </c>
      <c r="T1721" s="742">
        <v>1</v>
      </c>
      <c r="U1721" s="700">
        <v>1</v>
      </c>
    </row>
    <row r="1722" spans="1:21" ht="14.4" customHeight="1" x14ac:dyDescent="0.3">
      <c r="A1722" s="660">
        <v>32</v>
      </c>
      <c r="B1722" s="661" t="s">
        <v>587</v>
      </c>
      <c r="C1722" s="661">
        <v>89301322</v>
      </c>
      <c r="D1722" s="740" t="s">
        <v>6847</v>
      </c>
      <c r="E1722" s="741" t="s">
        <v>4631</v>
      </c>
      <c r="F1722" s="661" t="s">
        <v>4612</v>
      </c>
      <c r="G1722" s="661" t="s">
        <v>4682</v>
      </c>
      <c r="H1722" s="661" t="s">
        <v>588</v>
      </c>
      <c r="I1722" s="661" t="s">
        <v>1279</v>
      </c>
      <c r="J1722" s="661" t="s">
        <v>1280</v>
      </c>
      <c r="K1722" s="661" t="s">
        <v>1281</v>
      </c>
      <c r="L1722" s="662">
        <v>61.29</v>
      </c>
      <c r="M1722" s="662">
        <v>306.45</v>
      </c>
      <c r="N1722" s="661">
        <v>5</v>
      </c>
      <c r="O1722" s="742">
        <v>3</v>
      </c>
      <c r="P1722" s="662">
        <v>245.16</v>
      </c>
      <c r="Q1722" s="677">
        <v>0.8</v>
      </c>
      <c r="R1722" s="661">
        <v>4</v>
      </c>
      <c r="S1722" s="677">
        <v>0.8</v>
      </c>
      <c r="T1722" s="742">
        <v>2.5</v>
      </c>
      <c r="U1722" s="700">
        <v>0.83333333333333337</v>
      </c>
    </row>
    <row r="1723" spans="1:21" ht="14.4" customHeight="1" x14ac:dyDescent="0.3">
      <c r="A1723" s="660">
        <v>32</v>
      </c>
      <c r="B1723" s="661" t="s">
        <v>587</v>
      </c>
      <c r="C1723" s="661">
        <v>89301322</v>
      </c>
      <c r="D1723" s="740" t="s">
        <v>6847</v>
      </c>
      <c r="E1723" s="741" t="s">
        <v>4631</v>
      </c>
      <c r="F1723" s="661" t="s">
        <v>4612</v>
      </c>
      <c r="G1723" s="661" t="s">
        <v>4682</v>
      </c>
      <c r="H1723" s="661" t="s">
        <v>588</v>
      </c>
      <c r="I1723" s="661" t="s">
        <v>1279</v>
      </c>
      <c r="J1723" s="661" t="s">
        <v>1280</v>
      </c>
      <c r="K1723" s="661" t="s">
        <v>1281</v>
      </c>
      <c r="L1723" s="662">
        <v>55.14</v>
      </c>
      <c r="M1723" s="662">
        <v>55.14</v>
      </c>
      <c r="N1723" s="661">
        <v>1</v>
      </c>
      <c r="O1723" s="742">
        <v>1</v>
      </c>
      <c r="P1723" s="662"/>
      <c r="Q1723" s="677">
        <v>0</v>
      </c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32</v>
      </c>
      <c r="B1724" s="661" t="s">
        <v>587</v>
      </c>
      <c r="C1724" s="661">
        <v>89301322</v>
      </c>
      <c r="D1724" s="740" t="s">
        <v>6847</v>
      </c>
      <c r="E1724" s="741" t="s">
        <v>4631</v>
      </c>
      <c r="F1724" s="661" t="s">
        <v>4612</v>
      </c>
      <c r="G1724" s="661" t="s">
        <v>4682</v>
      </c>
      <c r="H1724" s="661" t="s">
        <v>588</v>
      </c>
      <c r="I1724" s="661" t="s">
        <v>5803</v>
      </c>
      <c r="J1724" s="661" t="s">
        <v>4684</v>
      </c>
      <c r="K1724" s="661" t="s">
        <v>5804</v>
      </c>
      <c r="L1724" s="662">
        <v>0</v>
      </c>
      <c r="M1724" s="662">
        <v>0</v>
      </c>
      <c r="N1724" s="661">
        <v>2</v>
      </c>
      <c r="O1724" s="742">
        <v>2</v>
      </c>
      <c r="P1724" s="662">
        <v>0</v>
      </c>
      <c r="Q1724" s="677"/>
      <c r="R1724" s="661">
        <v>1</v>
      </c>
      <c r="S1724" s="677">
        <v>0.5</v>
      </c>
      <c r="T1724" s="742">
        <v>1</v>
      </c>
      <c r="U1724" s="700">
        <v>0.5</v>
      </c>
    </row>
    <row r="1725" spans="1:21" ht="14.4" customHeight="1" x14ac:dyDescent="0.3">
      <c r="A1725" s="660">
        <v>32</v>
      </c>
      <c r="B1725" s="661" t="s">
        <v>587</v>
      </c>
      <c r="C1725" s="661">
        <v>89301322</v>
      </c>
      <c r="D1725" s="740" t="s">
        <v>6847</v>
      </c>
      <c r="E1725" s="741" t="s">
        <v>4631</v>
      </c>
      <c r="F1725" s="661" t="s">
        <v>4612</v>
      </c>
      <c r="G1725" s="661" t="s">
        <v>4682</v>
      </c>
      <c r="H1725" s="661" t="s">
        <v>588</v>
      </c>
      <c r="I1725" s="661" t="s">
        <v>4683</v>
      </c>
      <c r="J1725" s="661" t="s">
        <v>4684</v>
      </c>
      <c r="K1725" s="661" t="s">
        <v>4685</v>
      </c>
      <c r="L1725" s="662">
        <v>34.31</v>
      </c>
      <c r="M1725" s="662">
        <v>34.31</v>
      </c>
      <c r="N1725" s="661">
        <v>1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32</v>
      </c>
      <c r="B1726" s="661" t="s">
        <v>587</v>
      </c>
      <c r="C1726" s="661">
        <v>89301322</v>
      </c>
      <c r="D1726" s="740" t="s">
        <v>6847</v>
      </c>
      <c r="E1726" s="741" t="s">
        <v>4631</v>
      </c>
      <c r="F1726" s="661" t="s">
        <v>4612</v>
      </c>
      <c r="G1726" s="661" t="s">
        <v>4686</v>
      </c>
      <c r="H1726" s="661" t="s">
        <v>588</v>
      </c>
      <c r="I1726" s="661" t="s">
        <v>2223</v>
      </c>
      <c r="J1726" s="661" t="s">
        <v>4688</v>
      </c>
      <c r="K1726" s="661" t="s">
        <v>4689</v>
      </c>
      <c r="L1726" s="662">
        <v>6196.71</v>
      </c>
      <c r="M1726" s="662">
        <v>18590.13</v>
      </c>
      <c r="N1726" s="661">
        <v>3</v>
      </c>
      <c r="O1726" s="742">
        <v>0.5</v>
      </c>
      <c r="P1726" s="662">
        <v>18590.13</v>
      </c>
      <c r="Q1726" s="677">
        <v>1</v>
      </c>
      <c r="R1726" s="661">
        <v>3</v>
      </c>
      <c r="S1726" s="677">
        <v>1</v>
      </c>
      <c r="T1726" s="742">
        <v>0.5</v>
      </c>
      <c r="U1726" s="700">
        <v>1</v>
      </c>
    </row>
    <row r="1727" spans="1:21" ht="14.4" customHeight="1" x14ac:dyDescent="0.3">
      <c r="A1727" s="660">
        <v>32</v>
      </c>
      <c r="B1727" s="661" t="s">
        <v>587</v>
      </c>
      <c r="C1727" s="661">
        <v>89301322</v>
      </c>
      <c r="D1727" s="740" t="s">
        <v>6847</v>
      </c>
      <c r="E1727" s="741" t="s">
        <v>4631</v>
      </c>
      <c r="F1727" s="661" t="s">
        <v>4612</v>
      </c>
      <c r="G1727" s="661" t="s">
        <v>4764</v>
      </c>
      <c r="H1727" s="661" t="s">
        <v>588</v>
      </c>
      <c r="I1727" s="661" t="s">
        <v>1043</v>
      </c>
      <c r="J1727" s="661" t="s">
        <v>4765</v>
      </c>
      <c r="K1727" s="661" t="s">
        <v>4766</v>
      </c>
      <c r="L1727" s="662">
        <v>91.14</v>
      </c>
      <c r="M1727" s="662">
        <v>2005.08</v>
      </c>
      <c r="N1727" s="661">
        <v>22</v>
      </c>
      <c r="O1727" s="742">
        <v>8</v>
      </c>
      <c r="P1727" s="662">
        <v>911.4</v>
      </c>
      <c r="Q1727" s="677">
        <v>0.45454545454545453</v>
      </c>
      <c r="R1727" s="661">
        <v>10</v>
      </c>
      <c r="S1727" s="677">
        <v>0.45454545454545453</v>
      </c>
      <c r="T1727" s="742">
        <v>3</v>
      </c>
      <c r="U1727" s="700">
        <v>0.375</v>
      </c>
    </row>
    <row r="1728" spans="1:21" ht="14.4" customHeight="1" x14ac:dyDescent="0.3">
      <c r="A1728" s="660">
        <v>32</v>
      </c>
      <c r="B1728" s="661" t="s">
        <v>587</v>
      </c>
      <c r="C1728" s="661">
        <v>89301322</v>
      </c>
      <c r="D1728" s="740" t="s">
        <v>6847</v>
      </c>
      <c r="E1728" s="741" t="s">
        <v>4631</v>
      </c>
      <c r="F1728" s="661" t="s">
        <v>4612</v>
      </c>
      <c r="G1728" s="661" t="s">
        <v>5445</v>
      </c>
      <c r="H1728" s="661" t="s">
        <v>588</v>
      </c>
      <c r="I1728" s="661" t="s">
        <v>5446</v>
      </c>
      <c r="J1728" s="661" t="s">
        <v>5447</v>
      </c>
      <c r="K1728" s="661" t="s">
        <v>4701</v>
      </c>
      <c r="L1728" s="662">
        <v>116.11</v>
      </c>
      <c r="M1728" s="662">
        <v>116.11</v>
      </c>
      <c r="N1728" s="661">
        <v>1</v>
      </c>
      <c r="O1728" s="742">
        <v>1</v>
      </c>
      <c r="P1728" s="662"/>
      <c r="Q1728" s="677">
        <v>0</v>
      </c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32</v>
      </c>
      <c r="B1729" s="661" t="s">
        <v>587</v>
      </c>
      <c r="C1729" s="661">
        <v>89301322</v>
      </c>
      <c r="D1729" s="740" t="s">
        <v>6847</v>
      </c>
      <c r="E1729" s="741" t="s">
        <v>4631</v>
      </c>
      <c r="F1729" s="661" t="s">
        <v>4612</v>
      </c>
      <c r="G1729" s="661" t="s">
        <v>5805</v>
      </c>
      <c r="H1729" s="661" t="s">
        <v>2441</v>
      </c>
      <c r="I1729" s="661" t="s">
        <v>5806</v>
      </c>
      <c r="J1729" s="661" t="s">
        <v>5807</v>
      </c>
      <c r="K1729" s="661" t="s">
        <v>5808</v>
      </c>
      <c r="L1729" s="662">
        <v>139.71</v>
      </c>
      <c r="M1729" s="662">
        <v>139.71</v>
      </c>
      <c r="N1729" s="661">
        <v>1</v>
      </c>
      <c r="O1729" s="742">
        <v>0.5</v>
      </c>
      <c r="P1729" s="662">
        <v>139.71</v>
      </c>
      <c r="Q1729" s="677">
        <v>1</v>
      </c>
      <c r="R1729" s="661">
        <v>1</v>
      </c>
      <c r="S1729" s="677">
        <v>1</v>
      </c>
      <c r="T1729" s="742">
        <v>0.5</v>
      </c>
      <c r="U1729" s="700">
        <v>1</v>
      </c>
    </row>
    <row r="1730" spans="1:21" ht="14.4" customHeight="1" x14ac:dyDescent="0.3">
      <c r="A1730" s="660">
        <v>32</v>
      </c>
      <c r="B1730" s="661" t="s">
        <v>587</v>
      </c>
      <c r="C1730" s="661">
        <v>89301322</v>
      </c>
      <c r="D1730" s="740" t="s">
        <v>6847</v>
      </c>
      <c r="E1730" s="741" t="s">
        <v>4631</v>
      </c>
      <c r="F1730" s="661" t="s">
        <v>4612</v>
      </c>
      <c r="G1730" s="661" t="s">
        <v>4972</v>
      </c>
      <c r="H1730" s="661" t="s">
        <v>2441</v>
      </c>
      <c r="I1730" s="661" t="s">
        <v>2643</v>
      </c>
      <c r="J1730" s="661" t="s">
        <v>2513</v>
      </c>
      <c r="K1730" s="661" t="s">
        <v>2644</v>
      </c>
      <c r="L1730" s="662">
        <v>0</v>
      </c>
      <c r="M1730" s="662">
        <v>0</v>
      </c>
      <c r="N1730" s="661">
        <v>1</v>
      </c>
      <c r="O1730" s="742">
        <v>0.5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32</v>
      </c>
      <c r="B1731" s="661" t="s">
        <v>587</v>
      </c>
      <c r="C1731" s="661">
        <v>89301322</v>
      </c>
      <c r="D1731" s="740" t="s">
        <v>6847</v>
      </c>
      <c r="E1731" s="741" t="s">
        <v>4631</v>
      </c>
      <c r="F1731" s="661" t="s">
        <v>4612</v>
      </c>
      <c r="G1731" s="661" t="s">
        <v>4886</v>
      </c>
      <c r="H1731" s="661" t="s">
        <v>588</v>
      </c>
      <c r="I1731" s="661" t="s">
        <v>1435</v>
      </c>
      <c r="J1731" s="661" t="s">
        <v>1436</v>
      </c>
      <c r="K1731" s="661" t="s">
        <v>1437</v>
      </c>
      <c r="L1731" s="662">
        <v>0</v>
      </c>
      <c r="M1731" s="662">
        <v>0</v>
      </c>
      <c r="N1731" s="661">
        <v>1</v>
      </c>
      <c r="O1731" s="742">
        <v>0.5</v>
      </c>
      <c r="P1731" s="662"/>
      <c r="Q1731" s="677"/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32</v>
      </c>
      <c r="B1732" s="661" t="s">
        <v>587</v>
      </c>
      <c r="C1732" s="661">
        <v>89301322</v>
      </c>
      <c r="D1732" s="740" t="s">
        <v>6847</v>
      </c>
      <c r="E1732" s="741" t="s">
        <v>4631</v>
      </c>
      <c r="F1732" s="661" t="s">
        <v>4612</v>
      </c>
      <c r="G1732" s="661" t="s">
        <v>4767</v>
      </c>
      <c r="H1732" s="661" t="s">
        <v>2441</v>
      </c>
      <c r="I1732" s="661" t="s">
        <v>5809</v>
      </c>
      <c r="J1732" s="661" t="s">
        <v>5810</v>
      </c>
      <c r="K1732" s="661" t="s">
        <v>5811</v>
      </c>
      <c r="L1732" s="662">
        <v>65.069999999999993</v>
      </c>
      <c r="M1732" s="662">
        <v>65.069999999999993</v>
      </c>
      <c r="N1732" s="661">
        <v>1</v>
      </c>
      <c r="O1732" s="742">
        <v>1</v>
      </c>
      <c r="P1732" s="662">
        <v>65.069999999999993</v>
      </c>
      <c r="Q1732" s="677">
        <v>1</v>
      </c>
      <c r="R1732" s="661">
        <v>1</v>
      </c>
      <c r="S1732" s="677">
        <v>1</v>
      </c>
      <c r="T1732" s="742">
        <v>1</v>
      </c>
      <c r="U1732" s="700">
        <v>1</v>
      </c>
    </row>
    <row r="1733" spans="1:21" ht="14.4" customHeight="1" x14ac:dyDescent="0.3">
      <c r="A1733" s="660">
        <v>32</v>
      </c>
      <c r="B1733" s="661" t="s">
        <v>587</v>
      </c>
      <c r="C1733" s="661">
        <v>89301322</v>
      </c>
      <c r="D1733" s="740" t="s">
        <v>6847</v>
      </c>
      <c r="E1733" s="741" t="s">
        <v>4631</v>
      </c>
      <c r="F1733" s="661" t="s">
        <v>4612</v>
      </c>
      <c r="G1733" s="661" t="s">
        <v>4767</v>
      </c>
      <c r="H1733" s="661" t="s">
        <v>2441</v>
      </c>
      <c r="I1733" s="661" t="s">
        <v>5115</v>
      </c>
      <c r="J1733" s="661" t="s">
        <v>651</v>
      </c>
      <c r="K1733" s="661" t="s">
        <v>5116</v>
      </c>
      <c r="L1733" s="662">
        <v>50.57</v>
      </c>
      <c r="M1733" s="662">
        <v>50.57</v>
      </c>
      <c r="N1733" s="661">
        <v>1</v>
      </c>
      <c r="O1733" s="742">
        <v>0.5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32</v>
      </c>
      <c r="B1734" s="661" t="s">
        <v>587</v>
      </c>
      <c r="C1734" s="661">
        <v>89301322</v>
      </c>
      <c r="D1734" s="740" t="s">
        <v>6847</v>
      </c>
      <c r="E1734" s="741" t="s">
        <v>4631</v>
      </c>
      <c r="F1734" s="661" t="s">
        <v>4612</v>
      </c>
      <c r="G1734" s="661" t="s">
        <v>5739</v>
      </c>
      <c r="H1734" s="661" t="s">
        <v>2441</v>
      </c>
      <c r="I1734" s="661" t="s">
        <v>2467</v>
      </c>
      <c r="J1734" s="661" t="s">
        <v>2468</v>
      </c>
      <c r="K1734" s="661" t="s">
        <v>1258</v>
      </c>
      <c r="L1734" s="662">
        <v>27.11</v>
      </c>
      <c r="M1734" s="662">
        <v>27.11</v>
      </c>
      <c r="N1734" s="661">
        <v>1</v>
      </c>
      <c r="O1734" s="742">
        <v>0.5</v>
      </c>
      <c r="P1734" s="662">
        <v>27.11</v>
      </c>
      <c r="Q1734" s="677">
        <v>1</v>
      </c>
      <c r="R1734" s="661">
        <v>1</v>
      </c>
      <c r="S1734" s="677">
        <v>1</v>
      </c>
      <c r="T1734" s="742">
        <v>0.5</v>
      </c>
      <c r="U1734" s="700">
        <v>1</v>
      </c>
    </row>
    <row r="1735" spans="1:21" ht="14.4" customHeight="1" x14ac:dyDescent="0.3">
      <c r="A1735" s="660">
        <v>32</v>
      </c>
      <c r="B1735" s="661" t="s">
        <v>587</v>
      </c>
      <c r="C1735" s="661">
        <v>89301322</v>
      </c>
      <c r="D1735" s="740" t="s">
        <v>6847</v>
      </c>
      <c r="E1735" s="741" t="s">
        <v>4631</v>
      </c>
      <c r="F1735" s="661" t="s">
        <v>4612</v>
      </c>
      <c r="G1735" s="661" t="s">
        <v>4690</v>
      </c>
      <c r="H1735" s="661" t="s">
        <v>588</v>
      </c>
      <c r="I1735" s="661" t="s">
        <v>5812</v>
      </c>
      <c r="J1735" s="661" t="s">
        <v>5813</v>
      </c>
      <c r="K1735" s="661" t="s">
        <v>5059</v>
      </c>
      <c r="L1735" s="662">
        <v>35.409999999999997</v>
      </c>
      <c r="M1735" s="662">
        <v>35.409999999999997</v>
      </c>
      <c r="N1735" s="661">
        <v>1</v>
      </c>
      <c r="O1735" s="742">
        <v>1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32</v>
      </c>
      <c r="B1736" s="661" t="s">
        <v>587</v>
      </c>
      <c r="C1736" s="661">
        <v>89301322</v>
      </c>
      <c r="D1736" s="740" t="s">
        <v>6847</v>
      </c>
      <c r="E1736" s="741" t="s">
        <v>4631</v>
      </c>
      <c r="F1736" s="661" t="s">
        <v>4612</v>
      </c>
      <c r="G1736" s="661" t="s">
        <v>4690</v>
      </c>
      <c r="H1736" s="661" t="s">
        <v>588</v>
      </c>
      <c r="I1736" s="661" t="s">
        <v>851</v>
      </c>
      <c r="J1736" s="661" t="s">
        <v>4691</v>
      </c>
      <c r="K1736" s="661" t="s">
        <v>4692</v>
      </c>
      <c r="L1736" s="662">
        <v>0</v>
      </c>
      <c r="M1736" s="662">
        <v>0</v>
      </c>
      <c r="N1736" s="661">
        <v>1</v>
      </c>
      <c r="O1736" s="742">
        <v>0.5</v>
      </c>
      <c r="P1736" s="662"/>
      <c r="Q1736" s="677"/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32</v>
      </c>
      <c r="B1737" s="661" t="s">
        <v>587</v>
      </c>
      <c r="C1737" s="661">
        <v>89301322</v>
      </c>
      <c r="D1737" s="740" t="s">
        <v>6847</v>
      </c>
      <c r="E1737" s="741" t="s">
        <v>4631</v>
      </c>
      <c r="F1737" s="661" t="s">
        <v>4612</v>
      </c>
      <c r="G1737" s="661" t="s">
        <v>4690</v>
      </c>
      <c r="H1737" s="661" t="s">
        <v>588</v>
      </c>
      <c r="I1737" s="661" t="s">
        <v>1098</v>
      </c>
      <c r="J1737" s="661" t="s">
        <v>5450</v>
      </c>
      <c r="K1737" s="661" t="s">
        <v>5451</v>
      </c>
      <c r="L1737" s="662">
        <v>0</v>
      </c>
      <c r="M1737" s="662">
        <v>0</v>
      </c>
      <c r="N1737" s="661">
        <v>4</v>
      </c>
      <c r="O1737" s="742">
        <v>3</v>
      </c>
      <c r="P1737" s="662">
        <v>0</v>
      </c>
      <c r="Q1737" s="677"/>
      <c r="R1737" s="661">
        <v>1</v>
      </c>
      <c r="S1737" s="677">
        <v>0.25</v>
      </c>
      <c r="T1737" s="742">
        <v>0.5</v>
      </c>
      <c r="U1737" s="700">
        <v>0.16666666666666666</v>
      </c>
    </row>
    <row r="1738" spans="1:21" ht="14.4" customHeight="1" x14ac:dyDescent="0.3">
      <c r="A1738" s="660">
        <v>32</v>
      </c>
      <c r="B1738" s="661" t="s">
        <v>587</v>
      </c>
      <c r="C1738" s="661">
        <v>89301322</v>
      </c>
      <c r="D1738" s="740" t="s">
        <v>6847</v>
      </c>
      <c r="E1738" s="741" t="s">
        <v>4631</v>
      </c>
      <c r="F1738" s="661" t="s">
        <v>4612</v>
      </c>
      <c r="G1738" s="661" t="s">
        <v>5340</v>
      </c>
      <c r="H1738" s="661" t="s">
        <v>588</v>
      </c>
      <c r="I1738" s="661" t="s">
        <v>5341</v>
      </c>
      <c r="J1738" s="661" t="s">
        <v>5342</v>
      </c>
      <c r="K1738" s="661" t="s">
        <v>4573</v>
      </c>
      <c r="L1738" s="662">
        <v>64.13</v>
      </c>
      <c r="M1738" s="662">
        <v>64.13</v>
      </c>
      <c r="N1738" s="661">
        <v>1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32</v>
      </c>
      <c r="B1739" s="661" t="s">
        <v>587</v>
      </c>
      <c r="C1739" s="661">
        <v>89301322</v>
      </c>
      <c r="D1739" s="740" t="s">
        <v>6847</v>
      </c>
      <c r="E1739" s="741" t="s">
        <v>4631</v>
      </c>
      <c r="F1739" s="661" t="s">
        <v>4612</v>
      </c>
      <c r="G1739" s="661" t="s">
        <v>5004</v>
      </c>
      <c r="H1739" s="661" t="s">
        <v>588</v>
      </c>
      <c r="I1739" s="661" t="s">
        <v>2125</v>
      </c>
      <c r="J1739" s="661" t="s">
        <v>2126</v>
      </c>
      <c r="K1739" s="661" t="s">
        <v>2127</v>
      </c>
      <c r="L1739" s="662">
        <v>1172.22</v>
      </c>
      <c r="M1739" s="662">
        <v>1172.22</v>
      </c>
      <c r="N1739" s="661">
        <v>1</v>
      </c>
      <c r="O1739" s="742">
        <v>0.5</v>
      </c>
      <c r="P1739" s="662">
        <v>1172.22</v>
      </c>
      <c r="Q1739" s="677">
        <v>1</v>
      </c>
      <c r="R1739" s="661">
        <v>1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32</v>
      </c>
      <c r="B1740" s="661" t="s">
        <v>587</v>
      </c>
      <c r="C1740" s="661">
        <v>89301322</v>
      </c>
      <c r="D1740" s="740" t="s">
        <v>6847</v>
      </c>
      <c r="E1740" s="741" t="s">
        <v>4631</v>
      </c>
      <c r="F1740" s="661" t="s">
        <v>4612</v>
      </c>
      <c r="G1740" s="661" t="s">
        <v>5004</v>
      </c>
      <c r="H1740" s="661" t="s">
        <v>588</v>
      </c>
      <c r="I1740" s="661" t="s">
        <v>5814</v>
      </c>
      <c r="J1740" s="661" t="s">
        <v>5815</v>
      </c>
      <c r="K1740" s="661" t="s">
        <v>2127</v>
      </c>
      <c r="L1740" s="662">
        <v>1172.22</v>
      </c>
      <c r="M1740" s="662">
        <v>3516.66</v>
      </c>
      <c r="N1740" s="661">
        <v>3</v>
      </c>
      <c r="O1740" s="742">
        <v>1</v>
      </c>
      <c r="P1740" s="662"/>
      <c r="Q1740" s="677">
        <v>0</v>
      </c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32</v>
      </c>
      <c r="B1741" s="661" t="s">
        <v>587</v>
      </c>
      <c r="C1741" s="661">
        <v>89301322</v>
      </c>
      <c r="D1741" s="740" t="s">
        <v>6847</v>
      </c>
      <c r="E1741" s="741" t="s">
        <v>4631</v>
      </c>
      <c r="F1741" s="661" t="s">
        <v>4612</v>
      </c>
      <c r="G1741" s="661" t="s">
        <v>4932</v>
      </c>
      <c r="H1741" s="661" t="s">
        <v>2441</v>
      </c>
      <c r="I1741" s="661" t="s">
        <v>2504</v>
      </c>
      <c r="J1741" s="661" t="s">
        <v>2505</v>
      </c>
      <c r="K1741" s="661" t="s">
        <v>630</v>
      </c>
      <c r="L1741" s="662">
        <v>38.85</v>
      </c>
      <c r="M1741" s="662">
        <v>38.85</v>
      </c>
      <c r="N1741" s="661">
        <v>1</v>
      </c>
      <c r="O1741" s="742">
        <v>0.5</v>
      </c>
      <c r="P1741" s="662">
        <v>38.85</v>
      </c>
      <c r="Q1741" s="677">
        <v>1</v>
      </c>
      <c r="R1741" s="661">
        <v>1</v>
      </c>
      <c r="S1741" s="677">
        <v>1</v>
      </c>
      <c r="T1741" s="742">
        <v>0.5</v>
      </c>
      <c r="U1741" s="700">
        <v>1</v>
      </c>
    </row>
    <row r="1742" spans="1:21" ht="14.4" customHeight="1" x14ac:dyDescent="0.3">
      <c r="A1742" s="660">
        <v>32</v>
      </c>
      <c r="B1742" s="661" t="s">
        <v>587</v>
      </c>
      <c r="C1742" s="661">
        <v>89301322</v>
      </c>
      <c r="D1742" s="740" t="s">
        <v>6847</v>
      </c>
      <c r="E1742" s="741" t="s">
        <v>4631</v>
      </c>
      <c r="F1742" s="661" t="s">
        <v>4612</v>
      </c>
      <c r="G1742" s="661" t="s">
        <v>4823</v>
      </c>
      <c r="H1742" s="661" t="s">
        <v>588</v>
      </c>
      <c r="I1742" s="661" t="s">
        <v>5067</v>
      </c>
      <c r="J1742" s="661" t="s">
        <v>1288</v>
      </c>
      <c r="K1742" s="661" t="s">
        <v>1289</v>
      </c>
      <c r="L1742" s="662">
        <v>49.92</v>
      </c>
      <c r="M1742" s="662">
        <v>49.92</v>
      </c>
      <c r="N1742" s="661">
        <v>1</v>
      </c>
      <c r="O1742" s="742">
        <v>0.5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32</v>
      </c>
      <c r="B1743" s="661" t="s">
        <v>587</v>
      </c>
      <c r="C1743" s="661">
        <v>89301322</v>
      </c>
      <c r="D1743" s="740" t="s">
        <v>6847</v>
      </c>
      <c r="E1743" s="741" t="s">
        <v>4631</v>
      </c>
      <c r="F1743" s="661" t="s">
        <v>4612</v>
      </c>
      <c r="G1743" s="661" t="s">
        <v>5816</v>
      </c>
      <c r="H1743" s="661" t="s">
        <v>588</v>
      </c>
      <c r="I1743" s="661" t="s">
        <v>3550</v>
      </c>
      <c r="J1743" s="661" t="s">
        <v>3551</v>
      </c>
      <c r="K1743" s="661" t="s">
        <v>3552</v>
      </c>
      <c r="L1743" s="662">
        <v>99.15</v>
      </c>
      <c r="M1743" s="662">
        <v>99.15</v>
      </c>
      <c r="N1743" s="661">
        <v>1</v>
      </c>
      <c r="O1743" s="742">
        <v>0.5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32</v>
      </c>
      <c r="B1744" s="661" t="s">
        <v>587</v>
      </c>
      <c r="C1744" s="661">
        <v>89301322</v>
      </c>
      <c r="D1744" s="740" t="s">
        <v>6847</v>
      </c>
      <c r="E1744" s="741" t="s">
        <v>4631</v>
      </c>
      <c r="F1744" s="661" t="s">
        <v>4612</v>
      </c>
      <c r="G1744" s="661" t="s">
        <v>4693</v>
      </c>
      <c r="H1744" s="661" t="s">
        <v>2441</v>
      </c>
      <c r="I1744" s="661" t="s">
        <v>2688</v>
      </c>
      <c r="J1744" s="661" t="s">
        <v>2479</v>
      </c>
      <c r="K1744" s="661" t="s">
        <v>2689</v>
      </c>
      <c r="L1744" s="662">
        <v>468.96</v>
      </c>
      <c r="M1744" s="662">
        <v>468.96</v>
      </c>
      <c r="N1744" s="661">
        <v>1</v>
      </c>
      <c r="O1744" s="742">
        <v>1</v>
      </c>
      <c r="P1744" s="662"/>
      <c r="Q1744" s="677">
        <v>0</v>
      </c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32</v>
      </c>
      <c r="B1745" s="661" t="s">
        <v>587</v>
      </c>
      <c r="C1745" s="661">
        <v>89301322</v>
      </c>
      <c r="D1745" s="740" t="s">
        <v>6847</v>
      </c>
      <c r="E1745" s="741" t="s">
        <v>4631</v>
      </c>
      <c r="F1745" s="661" t="s">
        <v>4612</v>
      </c>
      <c r="G1745" s="661" t="s">
        <v>4693</v>
      </c>
      <c r="H1745" s="661" t="s">
        <v>2441</v>
      </c>
      <c r="I1745" s="661" t="s">
        <v>2691</v>
      </c>
      <c r="J1745" s="661" t="s">
        <v>2479</v>
      </c>
      <c r="K1745" s="661" t="s">
        <v>2692</v>
      </c>
      <c r="L1745" s="662">
        <v>625.29</v>
      </c>
      <c r="M1745" s="662">
        <v>2501.16</v>
      </c>
      <c r="N1745" s="661">
        <v>4</v>
      </c>
      <c r="O1745" s="742">
        <v>2.5</v>
      </c>
      <c r="P1745" s="662">
        <v>2501.16</v>
      </c>
      <c r="Q1745" s="677">
        <v>1</v>
      </c>
      <c r="R1745" s="661">
        <v>4</v>
      </c>
      <c r="S1745" s="677">
        <v>1</v>
      </c>
      <c r="T1745" s="742">
        <v>2.5</v>
      </c>
      <c r="U1745" s="700">
        <v>1</v>
      </c>
    </row>
    <row r="1746" spans="1:21" ht="14.4" customHeight="1" x14ac:dyDescent="0.3">
      <c r="A1746" s="660">
        <v>32</v>
      </c>
      <c r="B1746" s="661" t="s">
        <v>587</v>
      </c>
      <c r="C1746" s="661">
        <v>89301322</v>
      </c>
      <c r="D1746" s="740" t="s">
        <v>6847</v>
      </c>
      <c r="E1746" s="741" t="s">
        <v>4631</v>
      </c>
      <c r="F1746" s="661" t="s">
        <v>4612</v>
      </c>
      <c r="G1746" s="661" t="s">
        <v>4693</v>
      </c>
      <c r="H1746" s="661" t="s">
        <v>2441</v>
      </c>
      <c r="I1746" s="661" t="s">
        <v>5465</v>
      </c>
      <c r="J1746" s="661" t="s">
        <v>2479</v>
      </c>
      <c r="K1746" s="661" t="s">
        <v>5070</v>
      </c>
      <c r="L1746" s="662">
        <v>187.59</v>
      </c>
      <c r="M1746" s="662">
        <v>375.18</v>
      </c>
      <c r="N1746" s="661">
        <v>2</v>
      </c>
      <c r="O1746" s="742">
        <v>1</v>
      </c>
      <c r="P1746" s="662">
        <v>375.18</v>
      </c>
      <c r="Q1746" s="677">
        <v>1</v>
      </c>
      <c r="R1746" s="661">
        <v>2</v>
      </c>
      <c r="S1746" s="677">
        <v>1</v>
      </c>
      <c r="T1746" s="742">
        <v>1</v>
      </c>
      <c r="U1746" s="700">
        <v>1</v>
      </c>
    </row>
    <row r="1747" spans="1:21" ht="14.4" customHeight="1" x14ac:dyDescent="0.3">
      <c r="A1747" s="660">
        <v>32</v>
      </c>
      <c r="B1747" s="661" t="s">
        <v>587</v>
      </c>
      <c r="C1747" s="661">
        <v>89301322</v>
      </c>
      <c r="D1747" s="740" t="s">
        <v>6847</v>
      </c>
      <c r="E1747" s="741" t="s">
        <v>4631</v>
      </c>
      <c r="F1747" s="661" t="s">
        <v>4612</v>
      </c>
      <c r="G1747" s="661" t="s">
        <v>4693</v>
      </c>
      <c r="H1747" s="661" t="s">
        <v>2441</v>
      </c>
      <c r="I1747" s="661" t="s">
        <v>2478</v>
      </c>
      <c r="J1747" s="661" t="s">
        <v>2479</v>
      </c>
      <c r="K1747" s="661" t="s">
        <v>2480</v>
      </c>
      <c r="L1747" s="662">
        <v>937.93</v>
      </c>
      <c r="M1747" s="662">
        <v>7503.4400000000005</v>
      </c>
      <c r="N1747" s="661">
        <v>8</v>
      </c>
      <c r="O1747" s="742">
        <v>2</v>
      </c>
      <c r="P1747" s="662">
        <v>6565.51</v>
      </c>
      <c r="Q1747" s="677">
        <v>0.875</v>
      </c>
      <c r="R1747" s="661">
        <v>7</v>
      </c>
      <c r="S1747" s="677">
        <v>0.875</v>
      </c>
      <c r="T1747" s="742">
        <v>1.5</v>
      </c>
      <c r="U1747" s="700">
        <v>0.75</v>
      </c>
    </row>
    <row r="1748" spans="1:21" ht="14.4" customHeight="1" x14ac:dyDescent="0.3">
      <c r="A1748" s="660">
        <v>32</v>
      </c>
      <c r="B1748" s="661" t="s">
        <v>587</v>
      </c>
      <c r="C1748" s="661">
        <v>89301322</v>
      </c>
      <c r="D1748" s="740" t="s">
        <v>6847</v>
      </c>
      <c r="E1748" s="741" t="s">
        <v>4631</v>
      </c>
      <c r="F1748" s="661" t="s">
        <v>4612</v>
      </c>
      <c r="G1748" s="661" t="s">
        <v>4693</v>
      </c>
      <c r="H1748" s="661" t="s">
        <v>2441</v>
      </c>
      <c r="I1748" s="661" t="s">
        <v>2482</v>
      </c>
      <c r="J1748" s="661" t="s">
        <v>2479</v>
      </c>
      <c r="K1748" s="661" t="s">
        <v>2483</v>
      </c>
      <c r="L1748" s="662">
        <v>1166.47</v>
      </c>
      <c r="M1748" s="662">
        <v>2332.94</v>
      </c>
      <c r="N1748" s="661">
        <v>2</v>
      </c>
      <c r="O1748" s="742">
        <v>1</v>
      </c>
      <c r="P1748" s="662">
        <v>2332.94</v>
      </c>
      <c r="Q1748" s="677">
        <v>1</v>
      </c>
      <c r="R1748" s="661">
        <v>2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32</v>
      </c>
      <c r="B1749" s="661" t="s">
        <v>587</v>
      </c>
      <c r="C1749" s="661">
        <v>89301322</v>
      </c>
      <c r="D1749" s="740" t="s">
        <v>6847</v>
      </c>
      <c r="E1749" s="741" t="s">
        <v>4631</v>
      </c>
      <c r="F1749" s="661" t="s">
        <v>4612</v>
      </c>
      <c r="G1749" s="661" t="s">
        <v>4693</v>
      </c>
      <c r="H1749" s="661" t="s">
        <v>2441</v>
      </c>
      <c r="I1749" s="661" t="s">
        <v>2485</v>
      </c>
      <c r="J1749" s="661" t="s">
        <v>2479</v>
      </c>
      <c r="K1749" s="661" t="s">
        <v>2486</v>
      </c>
      <c r="L1749" s="662">
        <v>1458.07</v>
      </c>
      <c r="M1749" s="662">
        <v>5832.28</v>
      </c>
      <c r="N1749" s="661">
        <v>4</v>
      </c>
      <c r="O1749" s="742">
        <v>2</v>
      </c>
      <c r="P1749" s="662">
        <v>5832.28</v>
      </c>
      <c r="Q1749" s="677">
        <v>1</v>
      </c>
      <c r="R1749" s="661">
        <v>4</v>
      </c>
      <c r="S1749" s="677">
        <v>1</v>
      </c>
      <c r="T1749" s="742">
        <v>2</v>
      </c>
      <c r="U1749" s="700">
        <v>1</v>
      </c>
    </row>
    <row r="1750" spans="1:21" ht="14.4" customHeight="1" x14ac:dyDescent="0.3">
      <c r="A1750" s="660">
        <v>32</v>
      </c>
      <c r="B1750" s="661" t="s">
        <v>587</v>
      </c>
      <c r="C1750" s="661">
        <v>89301322</v>
      </c>
      <c r="D1750" s="740" t="s">
        <v>6847</v>
      </c>
      <c r="E1750" s="741" t="s">
        <v>4631</v>
      </c>
      <c r="F1750" s="661" t="s">
        <v>4612</v>
      </c>
      <c r="G1750" s="661" t="s">
        <v>4693</v>
      </c>
      <c r="H1750" s="661" t="s">
        <v>2441</v>
      </c>
      <c r="I1750" s="661" t="s">
        <v>4156</v>
      </c>
      <c r="J1750" s="661" t="s">
        <v>2562</v>
      </c>
      <c r="K1750" s="661" t="s">
        <v>2480</v>
      </c>
      <c r="L1750" s="662">
        <v>1749.69</v>
      </c>
      <c r="M1750" s="662">
        <v>12247.830000000002</v>
      </c>
      <c r="N1750" s="661">
        <v>7</v>
      </c>
      <c r="O1750" s="742">
        <v>3.5</v>
      </c>
      <c r="P1750" s="662">
        <v>12247.830000000002</v>
      </c>
      <c r="Q1750" s="677">
        <v>1</v>
      </c>
      <c r="R1750" s="661">
        <v>7</v>
      </c>
      <c r="S1750" s="677">
        <v>1</v>
      </c>
      <c r="T1750" s="742">
        <v>3.5</v>
      </c>
      <c r="U1750" s="700">
        <v>1</v>
      </c>
    </row>
    <row r="1751" spans="1:21" ht="14.4" customHeight="1" x14ac:dyDescent="0.3">
      <c r="A1751" s="660">
        <v>32</v>
      </c>
      <c r="B1751" s="661" t="s">
        <v>587</v>
      </c>
      <c r="C1751" s="661">
        <v>89301322</v>
      </c>
      <c r="D1751" s="740" t="s">
        <v>6847</v>
      </c>
      <c r="E1751" s="741" t="s">
        <v>4631</v>
      </c>
      <c r="F1751" s="661" t="s">
        <v>4612</v>
      </c>
      <c r="G1751" s="661" t="s">
        <v>4693</v>
      </c>
      <c r="H1751" s="661" t="s">
        <v>2441</v>
      </c>
      <c r="I1751" s="661" t="s">
        <v>2748</v>
      </c>
      <c r="J1751" s="661" t="s">
        <v>2562</v>
      </c>
      <c r="K1751" s="661" t="s">
        <v>2749</v>
      </c>
      <c r="L1751" s="662">
        <v>466.58</v>
      </c>
      <c r="M1751" s="662">
        <v>466.58</v>
      </c>
      <c r="N1751" s="661">
        <v>1</v>
      </c>
      <c r="O1751" s="742">
        <v>1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32</v>
      </c>
      <c r="B1752" s="661" t="s">
        <v>587</v>
      </c>
      <c r="C1752" s="661">
        <v>89301322</v>
      </c>
      <c r="D1752" s="740" t="s">
        <v>6847</v>
      </c>
      <c r="E1752" s="741" t="s">
        <v>4631</v>
      </c>
      <c r="F1752" s="661" t="s">
        <v>4612</v>
      </c>
      <c r="G1752" s="661" t="s">
        <v>4693</v>
      </c>
      <c r="H1752" s="661" t="s">
        <v>2441</v>
      </c>
      <c r="I1752" s="661" t="s">
        <v>2561</v>
      </c>
      <c r="J1752" s="661" t="s">
        <v>2562</v>
      </c>
      <c r="K1752" s="661" t="s">
        <v>2483</v>
      </c>
      <c r="L1752" s="662">
        <v>2332.92</v>
      </c>
      <c r="M1752" s="662">
        <v>20996.28</v>
      </c>
      <c r="N1752" s="661">
        <v>9</v>
      </c>
      <c r="O1752" s="742">
        <v>2</v>
      </c>
      <c r="P1752" s="662">
        <v>20996.28</v>
      </c>
      <c r="Q1752" s="677">
        <v>1</v>
      </c>
      <c r="R1752" s="661">
        <v>9</v>
      </c>
      <c r="S1752" s="677">
        <v>1</v>
      </c>
      <c r="T1752" s="742">
        <v>2</v>
      </c>
      <c r="U1752" s="700">
        <v>1</v>
      </c>
    </row>
    <row r="1753" spans="1:21" ht="14.4" customHeight="1" x14ac:dyDescent="0.3">
      <c r="A1753" s="660">
        <v>32</v>
      </c>
      <c r="B1753" s="661" t="s">
        <v>587</v>
      </c>
      <c r="C1753" s="661">
        <v>89301322</v>
      </c>
      <c r="D1753" s="740" t="s">
        <v>6847</v>
      </c>
      <c r="E1753" s="741" t="s">
        <v>4631</v>
      </c>
      <c r="F1753" s="661" t="s">
        <v>4612</v>
      </c>
      <c r="G1753" s="661" t="s">
        <v>5351</v>
      </c>
      <c r="H1753" s="661" t="s">
        <v>588</v>
      </c>
      <c r="I1753" s="661" t="s">
        <v>1031</v>
      </c>
      <c r="J1753" s="661" t="s">
        <v>1032</v>
      </c>
      <c r="K1753" s="661" t="s">
        <v>4825</v>
      </c>
      <c r="L1753" s="662">
        <v>140.59</v>
      </c>
      <c r="M1753" s="662">
        <v>562.36</v>
      </c>
      <c r="N1753" s="661">
        <v>4</v>
      </c>
      <c r="O1753" s="742">
        <v>0.5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32</v>
      </c>
      <c r="B1754" s="661" t="s">
        <v>587</v>
      </c>
      <c r="C1754" s="661">
        <v>89301322</v>
      </c>
      <c r="D1754" s="740" t="s">
        <v>6847</v>
      </c>
      <c r="E1754" s="741" t="s">
        <v>4631</v>
      </c>
      <c r="F1754" s="661" t="s">
        <v>4612</v>
      </c>
      <c r="G1754" s="661" t="s">
        <v>5179</v>
      </c>
      <c r="H1754" s="661" t="s">
        <v>2441</v>
      </c>
      <c r="I1754" s="661" t="s">
        <v>2460</v>
      </c>
      <c r="J1754" s="661" t="s">
        <v>812</v>
      </c>
      <c r="K1754" s="661" t="s">
        <v>4499</v>
      </c>
      <c r="L1754" s="662">
        <v>96.63</v>
      </c>
      <c r="M1754" s="662">
        <v>96.63</v>
      </c>
      <c r="N1754" s="661">
        <v>1</v>
      </c>
      <c r="O1754" s="742">
        <v>1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32</v>
      </c>
      <c r="B1755" s="661" t="s">
        <v>587</v>
      </c>
      <c r="C1755" s="661">
        <v>89301322</v>
      </c>
      <c r="D1755" s="740" t="s">
        <v>6847</v>
      </c>
      <c r="E1755" s="741" t="s">
        <v>4631</v>
      </c>
      <c r="F1755" s="661" t="s">
        <v>4612</v>
      </c>
      <c r="G1755" s="661" t="s">
        <v>5179</v>
      </c>
      <c r="H1755" s="661" t="s">
        <v>588</v>
      </c>
      <c r="I1755" s="661" t="s">
        <v>2089</v>
      </c>
      <c r="J1755" s="661" t="s">
        <v>812</v>
      </c>
      <c r="K1755" s="661" t="s">
        <v>5817</v>
      </c>
      <c r="L1755" s="662">
        <v>59.55</v>
      </c>
      <c r="M1755" s="662">
        <v>59.55</v>
      </c>
      <c r="N1755" s="661">
        <v>1</v>
      </c>
      <c r="O1755" s="742">
        <v>0.5</v>
      </c>
      <c r="P1755" s="662">
        <v>59.55</v>
      </c>
      <c r="Q1755" s="677">
        <v>1</v>
      </c>
      <c r="R1755" s="661">
        <v>1</v>
      </c>
      <c r="S1755" s="677">
        <v>1</v>
      </c>
      <c r="T1755" s="742">
        <v>0.5</v>
      </c>
      <c r="U1755" s="700">
        <v>1</v>
      </c>
    </row>
    <row r="1756" spans="1:21" ht="14.4" customHeight="1" x14ac:dyDescent="0.3">
      <c r="A1756" s="660">
        <v>32</v>
      </c>
      <c r="B1756" s="661" t="s">
        <v>587</v>
      </c>
      <c r="C1756" s="661">
        <v>89301322</v>
      </c>
      <c r="D1756" s="740" t="s">
        <v>6847</v>
      </c>
      <c r="E1756" s="741" t="s">
        <v>4631</v>
      </c>
      <c r="F1756" s="661" t="s">
        <v>4612</v>
      </c>
      <c r="G1756" s="661" t="s">
        <v>5179</v>
      </c>
      <c r="H1756" s="661" t="s">
        <v>588</v>
      </c>
      <c r="I1756" s="661" t="s">
        <v>2089</v>
      </c>
      <c r="J1756" s="661" t="s">
        <v>812</v>
      </c>
      <c r="K1756" s="661" t="s">
        <v>5817</v>
      </c>
      <c r="L1756" s="662">
        <v>50.62</v>
      </c>
      <c r="M1756" s="662">
        <v>50.62</v>
      </c>
      <c r="N1756" s="661">
        <v>1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32</v>
      </c>
      <c r="B1757" s="661" t="s">
        <v>587</v>
      </c>
      <c r="C1757" s="661">
        <v>89301322</v>
      </c>
      <c r="D1757" s="740" t="s">
        <v>6847</v>
      </c>
      <c r="E1757" s="741" t="s">
        <v>4631</v>
      </c>
      <c r="F1757" s="661" t="s">
        <v>4612</v>
      </c>
      <c r="G1757" s="661" t="s">
        <v>4694</v>
      </c>
      <c r="H1757" s="661" t="s">
        <v>2441</v>
      </c>
      <c r="I1757" s="661" t="s">
        <v>3057</v>
      </c>
      <c r="J1757" s="661" t="s">
        <v>3058</v>
      </c>
      <c r="K1757" s="661" t="s">
        <v>4465</v>
      </c>
      <c r="L1757" s="662">
        <v>69.86</v>
      </c>
      <c r="M1757" s="662">
        <v>139.72</v>
      </c>
      <c r="N1757" s="661">
        <v>2</v>
      </c>
      <c r="O1757" s="742">
        <v>0.5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32</v>
      </c>
      <c r="B1758" s="661" t="s">
        <v>587</v>
      </c>
      <c r="C1758" s="661">
        <v>89301322</v>
      </c>
      <c r="D1758" s="740" t="s">
        <v>6847</v>
      </c>
      <c r="E1758" s="741" t="s">
        <v>4631</v>
      </c>
      <c r="F1758" s="661" t="s">
        <v>4612</v>
      </c>
      <c r="G1758" s="661" t="s">
        <v>4697</v>
      </c>
      <c r="H1758" s="661" t="s">
        <v>588</v>
      </c>
      <c r="I1758" s="661" t="s">
        <v>4893</v>
      </c>
      <c r="J1758" s="661" t="s">
        <v>4707</v>
      </c>
      <c r="K1758" s="661" t="s">
        <v>868</v>
      </c>
      <c r="L1758" s="662">
        <v>97.97</v>
      </c>
      <c r="M1758" s="662">
        <v>979.7</v>
      </c>
      <c r="N1758" s="661">
        <v>10</v>
      </c>
      <c r="O1758" s="742">
        <v>4.5</v>
      </c>
      <c r="P1758" s="662">
        <v>783.76</v>
      </c>
      <c r="Q1758" s="677">
        <v>0.79999999999999993</v>
      </c>
      <c r="R1758" s="661">
        <v>8</v>
      </c>
      <c r="S1758" s="677">
        <v>0.8</v>
      </c>
      <c r="T1758" s="742">
        <v>3.5</v>
      </c>
      <c r="U1758" s="700">
        <v>0.77777777777777779</v>
      </c>
    </row>
    <row r="1759" spans="1:21" ht="14.4" customHeight="1" x14ac:dyDescent="0.3">
      <c r="A1759" s="660">
        <v>32</v>
      </c>
      <c r="B1759" s="661" t="s">
        <v>587</v>
      </c>
      <c r="C1759" s="661">
        <v>89301322</v>
      </c>
      <c r="D1759" s="740" t="s">
        <v>6847</v>
      </c>
      <c r="E1759" s="741" t="s">
        <v>4631</v>
      </c>
      <c r="F1759" s="661" t="s">
        <v>4612</v>
      </c>
      <c r="G1759" s="661" t="s">
        <v>4697</v>
      </c>
      <c r="H1759" s="661" t="s">
        <v>588</v>
      </c>
      <c r="I1759" s="661" t="s">
        <v>4706</v>
      </c>
      <c r="J1759" s="661" t="s">
        <v>4707</v>
      </c>
      <c r="K1759" s="661" t="s">
        <v>871</v>
      </c>
      <c r="L1759" s="662">
        <v>314.89999999999998</v>
      </c>
      <c r="M1759" s="662">
        <v>5353.3</v>
      </c>
      <c r="N1759" s="661">
        <v>17</v>
      </c>
      <c r="O1759" s="742">
        <v>9</v>
      </c>
      <c r="P1759" s="662">
        <v>3149</v>
      </c>
      <c r="Q1759" s="677">
        <v>0.58823529411764708</v>
      </c>
      <c r="R1759" s="661">
        <v>10</v>
      </c>
      <c r="S1759" s="677">
        <v>0.58823529411764708</v>
      </c>
      <c r="T1759" s="742">
        <v>4.5</v>
      </c>
      <c r="U1759" s="700">
        <v>0.5</v>
      </c>
    </row>
    <row r="1760" spans="1:21" ht="14.4" customHeight="1" x14ac:dyDescent="0.3">
      <c r="A1760" s="660">
        <v>32</v>
      </c>
      <c r="B1760" s="661" t="s">
        <v>587</v>
      </c>
      <c r="C1760" s="661">
        <v>89301322</v>
      </c>
      <c r="D1760" s="740" t="s">
        <v>6847</v>
      </c>
      <c r="E1760" s="741" t="s">
        <v>4631</v>
      </c>
      <c r="F1760" s="661" t="s">
        <v>4612</v>
      </c>
      <c r="G1760" s="661" t="s">
        <v>4697</v>
      </c>
      <c r="H1760" s="661" t="s">
        <v>588</v>
      </c>
      <c r="I1760" s="661" t="s">
        <v>866</v>
      </c>
      <c r="J1760" s="661" t="s">
        <v>867</v>
      </c>
      <c r="K1760" s="661" t="s">
        <v>4777</v>
      </c>
      <c r="L1760" s="662">
        <v>97.97</v>
      </c>
      <c r="M1760" s="662">
        <v>97.97</v>
      </c>
      <c r="N1760" s="661">
        <v>1</v>
      </c>
      <c r="O1760" s="742">
        <v>0.5</v>
      </c>
      <c r="P1760" s="662">
        <v>97.97</v>
      </c>
      <c r="Q1760" s="677">
        <v>1</v>
      </c>
      <c r="R1760" s="661">
        <v>1</v>
      </c>
      <c r="S1760" s="677">
        <v>1</v>
      </c>
      <c r="T1760" s="742">
        <v>0.5</v>
      </c>
      <c r="U1760" s="700">
        <v>1</v>
      </c>
    </row>
    <row r="1761" spans="1:21" ht="14.4" customHeight="1" x14ac:dyDescent="0.3">
      <c r="A1761" s="660">
        <v>32</v>
      </c>
      <c r="B1761" s="661" t="s">
        <v>587</v>
      </c>
      <c r="C1761" s="661">
        <v>89301322</v>
      </c>
      <c r="D1761" s="740" t="s">
        <v>6847</v>
      </c>
      <c r="E1761" s="741" t="s">
        <v>4631</v>
      </c>
      <c r="F1761" s="661" t="s">
        <v>4612</v>
      </c>
      <c r="G1761" s="661" t="s">
        <v>4697</v>
      </c>
      <c r="H1761" s="661" t="s">
        <v>588</v>
      </c>
      <c r="I1761" s="661" t="s">
        <v>870</v>
      </c>
      <c r="J1761" s="661" t="s">
        <v>867</v>
      </c>
      <c r="K1761" s="661" t="s">
        <v>4698</v>
      </c>
      <c r="L1761" s="662">
        <v>314.89999999999998</v>
      </c>
      <c r="M1761" s="662">
        <v>1259.5999999999999</v>
      </c>
      <c r="N1761" s="661">
        <v>4</v>
      </c>
      <c r="O1761" s="742">
        <v>2.5</v>
      </c>
      <c r="P1761" s="662">
        <v>629.79999999999995</v>
      </c>
      <c r="Q1761" s="677">
        <v>0.5</v>
      </c>
      <c r="R1761" s="661">
        <v>2</v>
      </c>
      <c r="S1761" s="677">
        <v>0.5</v>
      </c>
      <c r="T1761" s="742">
        <v>1</v>
      </c>
      <c r="U1761" s="700">
        <v>0.4</v>
      </c>
    </row>
    <row r="1762" spans="1:21" ht="14.4" customHeight="1" x14ac:dyDescent="0.3">
      <c r="A1762" s="660">
        <v>32</v>
      </c>
      <c r="B1762" s="661" t="s">
        <v>587</v>
      </c>
      <c r="C1762" s="661">
        <v>89301322</v>
      </c>
      <c r="D1762" s="740" t="s">
        <v>6847</v>
      </c>
      <c r="E1762" s="741" t="s">
        <v>4631</v>
      </c>
      <c r="F1762" s="661" t="s">
        <v>4612</v>
      </c>
      <c r="G1762" s="661" t="s">
        <v>4697</v>
      </c>
      <c r="H1762" s="661" t="s">
        <v>588</v>
      </c>
      <c r="I1762" s="661" t="s">
        <v>5818</v>
      </c>
      <c r="J1762" s="661" t="s">
        <v>5819</v>
      </c>
      <c r="K1762" s="661" t="s">
        <v>5354</v>
      </c>
      <c r="L1762" s="662">
        <v>195.92</v>
      </c>
      <c r="M1762" s="662">
        <v>195.92</v>
      </c>
      <c r="N1762" s="661">
        <v>1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32</v>
      </c>
      <c r="B1763" s="661" t="s">
        <v>587</v>
      </c>
      <c r="C1763" s="661">
        <v>89301322</v>
      </c>
      <c r="D1763" s="740" t="s">
        <v>6847</v>
      </c>
      <c r="E1763" s="741" t="s">
        <v>4631</v>
      </c>
      <c r="F1763" s="661" t="s">
        <v>4612</v>
      </c>
      <c r="G1763" s="661" t="s">
        <v>4778</v>
      </c>
      <c r="H1763" s="661" t="s">
        <v>2441</v>
      </c>
      <c r="I1763" s="661" t="s">
        <v>2701</v>
      </c>
      <c r="J1763" s="661" t="s">
        <v>2702</v>
      </c>
      <c r="K1763" s="661" t="s">
        <v>2703</v>
      </c>
      <c r="L1763" s="662">
        <v>497.4</v>
      </c>
      <c r="M1763" s="662">
        <v>5471.4</v>
      </c>
      <c r="N1763" s="661">
        <v>11</v>
      </c>
      <c r="O1763" s="742">
        <v>7.5</v>
      </c>
      <c r="P1763" s="662">
        <v>4974</v>
      </c>
      <c r="Q1763" s="677">
        <v>0.90909090909090917</v>
      </c>
      <c r="R1763" s="661">
        <v>10</v>
      </c>
      <c r="S1763" s="677">
        <v>0.90909090909090906</v>
      </c>
      <c r="T1763" s="742">
        <v>7</v>
      </c>
      <c r="U1763" s="700">
        <v>0.93333333333333335</v>
      </c>
    </row>
    <row r="1764" spans="1:21" ht="14.4" customHeight="1" x14ac:dyDescent="0.3">
      <c r="A1764" s="660">
        <v>32</v>
      </c>
      <c r="B1764" s="661" t="s">
        <v>587</v>
      </c>
      <c r="C1764" s="661">
        <v>89301322</v>
      </c>
      <c r="D1764" s="740" t="s">
        <v>6847</v>
      </c>
      <c r="E1764" s="741" t="s">
        <v>4631</v>
      </c>
      <c r="F1764" s="661" t="s">
        <v>4612</v>
      </c>
      <c r="G1764" s="661" t="s">
        <v>4778</v>
      </c>
      <c r="H1764" s="661" t="s">
        <v>2441</v>
      </c>
      <c r="I1764" s="661" t="s">
        <v>3908</v>
      </c>
      <c r="J1764" s="661" t="s">
        <v>3909</v>
      </c>
      <c r="K1764" s="661" t="s">
        <v>4568</v>
      </c>
      <c r="L1764" s="662">
        <v>1359.61</v>
      </c>
      <c r="M1764" s="662">
        <v>5438.44</v>
      </c>
      <c r="N1764" s="661">
        <v>4</v>
      </c>
      <c r="O1764" s="742">
        <v>3</v>
      </c>
      <c r="P1764" s="662">
        <v>1359.61</v>
      </c>
      <c r="Q1764" s="677">
        <v>0.25</v>
      </c>
      <c r="R1764" s="661">
        <v>1</v>
      </c>
      <c r="S1764" s="677">
        <v>0.25</v>
      </c>
      <c r="T1764" s="742">
        <v>1</v>
      </c>
      <c r="U1764" s="700">
        <v>0.33333333333333331</v>
      </c>
    </row>
    <row r="1765" spans="1:21" ht="14.4" customHeight="1" x14ac:dyDescent="0.3">
      <c r="A1765" s="660">
        <v>32</v>
      </c>
      <c r="B1765" s="661" t="s">
        <v>587</v>
      </c>
      <c r="C1765" s="661">
        <v>89301322</v>
      </c>
      <c r="D1765" s="740" t="s">
        <v>6847</v>
      </c>
      <c r="E1765" s="741" t="s">
        <v>4631</v>
      </c>
      <c r="F1765" s="661" t="s">
        <v>4612</v>
      </c>
      <c r="G1765" s="661" t="s">
        <v>4778</v>
      </c>
      <c r="H1765" s="661" t="s">
        <v>2441</v>
      </c>
      <c r="I1765" s="661" t="s">
        <v>2757</v>
      </c>
      <c r="J1765" s="661" t="s">
        <v>2758</v>
      </c>
      <c r="K1765" s="661" t="s">
        <v>4385</v>
      </c>
      <c r="L1765" s="662">
        <v>1359.61</v>
      </c>
      <c r="M1765" s="662">
        <v>1359.61</v>
      </c>
      <c r="N1765" s="661">
        <v>1</v>
      </c>
      <c r="O1765" s="742">
        <v>0.5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32</v>
      </c>
      <c r="B1766" s="661" t="s">
        <v>587</v>
      </c>
      <c r="C1766" s="661">
        <v>89301322</v>
      </c>
      <c r="D1766" s="740" t="s">
        <v>6847</v>
      </c>
      <c r="E1766" s="741" t="s">
        <v>4631</v>
      </c>
      <c r="F1766" s="661" t="s">
        <v>4612</v>
      </c>
      <c r="G1766" s="661" t="s">
        <v>4826</v>
      </c>
      <c r="H1766" s="661" t="s">
        <v>588</v>
      </c>
      <c r="I1766" s="661" t="s">
        <v>769</v>
      </c>
      <c r="J1766" s="661" t="s">
        <v>4827</v>
      </c>
      <c r="K1766" s="661" t="s">
        <v>4660</v>
      </c>
      <c r="L1766" s="662">
        <v>0</v>
      </c>
      <c r="M1766" s="662">
        <v>0</v>
      </c>
      <c r="N1766" s="661">
        <v>1</v>
      </c>
      <c r="O1766" s="742">
        <v>1</v>
      </c>
      <c r="P1766" s="662">
        <v>0</v>
      </c>
      <c r="Q1766" s="677"/>
      <c r="R1766" s="661">
        <v>1</v>
      </c>
      <c r="S1766" s="677">
        <v>1</v>
      </c>
      <c r="T1766" s="742">
        <v>1</v>
      </c>
      <c r="U1766" s="700">
        <v>1</v>
      </c>
    </row>
    <row r="1767" spans="1:21" ht="14.4" customHeight="1" x14ac:dyDescent="0.3">
      <c r="A1767" s="660">
        <v>32</v>
      </c>
      <c r="B1767" s="661" t="s">
        <v>587</v>
      </c>
      <c r="C1767" s="661">
        <v>89301322</v>
      </c>
      <c r="D1767" s="740" t="s">
        <v>6847</v>
      </c>
      <c r="E1767" s="741" t="s">
        <v>4631</v>
      </c>
      <c r="F1767" s="661" t="s">
        <v>4612</v>
      </c>
      <c r="G1767" s="661" t="s">
        <v>4980</v>
      </c>
      <c r="H1767" s="661" t="s">
        <v>2441</v>
      </c>
      <c r="I1767" s="661" t="s">
        <v>2881</v>
      </c>
      <c r="J1767" s="661" t="s">
        <v>2882</v>
      </c>
      <c r="K1767" s="661" t="s">
        <v>2842</v>
      </c>
      <c r="L1767" s="662">
        <v>82.04</v>
      </c>
      <c r="M1767" s="662">
        <v>410.20000000000005</v>
      </c>
      <c r="N1767" s="661">
        <v>5</v>
      </c>
      <c r="O1767" s="742">
        <v>0.5</v>
      </c>
      <c r="P1767" s="662">
        <v>410.20000000000005</v>
      </c>
      <c r="Q1767" s="677">
        <v>1</v>
      </c>
      <c r="R1767" s="661">
        <v>5</v>
      </c>
      <c r="S1767" s="677">
        <v>1</v>
      </c>
      <c r="T1767" s="742">
        <v>0.5</v>
      </c>
      <c r="U1767" s="700">
        <v>1</v>
      </c>
    </row>
    <row r="1768" spans="1:21" ht="14.4" customHeight="1" x14ac:dyDescent="0.3">
      <c r="A1768" s="660">
        <v>32</v>
      </c>
      <c r="B1768" s="661" t="s">
        <v>587</v>
      </c>
      <c r="C1768" s="661">
        <v>89301322</v>
      </c>
      <c r="D1768" s="740" t="s">
        <v>6847</v>
      </c>
      <c r="E1768" s="741" t="s">
        <v>4631</v>
      </c>
      <c r="F1768" s="661" t="s">
        <v>4612</v>
      </c>
      <c r="G1768" s="661" t="s">
        <v>5820</v>
      </c>
      <c r="H1768" s="661" t="s">
        <v>588</v>
      </c>
      <c r="I1768" s="661" t="s">
        <v>1351</v>
      </c>
      <c r="J1768" s="661" t="s">
        <v>1352</v>
      </c>
      <c r="K1768" s="661" t="s">
        <v>1353</v>
      </c>
      <c r="L1768" s="662">
        <v>73.260000000000005</v>
      </c>
      <c r="M1768" s="662">
        <v>73.260000000000005</v>
      </c>
      <c r="N1768" s="661">
        <v>1</v>
      </c>
      <c r="O1768" s="742">
        <v>0.5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32</v>
      </c>
      <c r="B1769" s="661" t="s">
        <v>587</v>
      </c>
      <c r="C1769" s="661">
        <v>89301322</v>
      </c>
      <c r="D1769" s="740" t="s">
        <v>6847</v>
      </c>
      <c r="E1769" s="741" t="s">
        <v>4631</v>
      </c>
      <c r="F1769" s="661" t="s">
        <v>4612</v>
      </c>
      <c r="G1769" s="661" t="s">
        <v>4708</v>
      </c>
      <c r="H1769" s="661" t="s">
        <v>588</v>
      </c>
      <c r="I1769" s="661" t="s">
        <v>684</v>
      </c>
      <c r="J1769" s="661" t="s">
        <v>5199</v>
      </c>
      <c r="K1769" s="661" t="s">
        <v>2387</v>
      </c>
      <c r="L1769" s="662">
        <v>22.88</v>
      </c>
      <c r="M1769" s="662">
        <v>91.52</v>
      </c>
      <c r="N1769" s="661">
        <v>4</v>
      </c>
      <c r="O1769" s="742">
        <v>1.5</v>
      </c>
      <c r="P1769" s="662"/>
      <c r="Q1769" s="677">
        <v>0</v>
      </c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32</v>
      </c>
      <c r="B1770" s="661" t="s">
        <v>587</v>
      </c>
      <c r="C1770" s="661">
        <v>89301322</v>
      </c>
      <c r="D1770" s="740" t="s">
        <v>6847</v>
      </c>
      <c r="E1770" s="741" t="s">
        <v>4631</v>
      </c>
      <c r="F1770" s="661" t="s">
        <v>4612</v>
      </c>
      <c r="G1770" s="661" t="s">
        <v>4708</v>
      </c>
      <c r="H1770" s="661" t="s">
        <v>588</v>
      </c>
      <c r="I1770" s="661" t="s">
        <v>1519</v>
      </c>
      <c r="J1770" s="661" t="s">
        <v>4709</v>
      </c>
      <c r="K1770" s="661" t="s">
        <v>4710</v>
      </c>
      <c r="L1770" s="662">
        <v>91.52</v>
      </c>
      <c r="M1770" s="662">
        <v>915.2</v>
      </c>
      <c r="N1770" s="661">
        <v>10</v>
      </c>
      <c r="O1770" s="742">
        <v>4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32</v>
      </c>
      <c r="B1771" s="661" t="s">
        <v>587</v>
      </c>
      <c r="C1771" s="661">
        <v>89301322</v>
      </c>
      <c r="D1771" s="740" t="s">
        <v>6847</v>
      </c>
      <c r="E1771" s="741" t="s">
        <v>4631</v>
      </c>
      <c r="F1771" s="661" t="s">
        <v>4612</v>
      </c>
      <c r="G1771" s="661" t="s">
        <v>4708</v>
      </c>
      <c r="H1771" s="661" t="s">
        <v>588</v>
      </c>
      <c r="I1771" s="661" t="s">
        <v>1519</v>
      </c>
      <c r="J1771" s="661" t="s">
        <v>4709</v>
      </c>
      <c r="K1771" s="661" t="s">
        <v>4710</v>
      </c>
      <c r="L1771" s="662">
        <v>103.62</v>
      </c>
      <c r="M1771" s="662">
        <v>2072.4</v>
      </c>
      <c r="N1771" s="661">
        <v>20</v>
      </c>
      <c r="O1771" s="742">
        <v>9.5</v>
      </c>
      <c r="P1771" s="662">
        <v>1450.68</v>
      </c>
      <c r="Q1771" s="677">
        <v>0.7</v>
      </c>
      <c r="R1771" s="661">
        <v>14</v>
      </c>
      <c r="S1771" s="677">
        <v>0.7</v>
      </c>
      <c r="T1771" s="742">
        <v>7.5</v>
      </c>
      <c r="U1771" s="700">
        <v>0.78947368421052633</v>
      </c>
    </row>
    <row r="1772" spans="1:21" ht="14.4" customHeight="1" x14ac:dyDescent="0.3">
      <c r="A1772" s="660">
        <v>32</v>
      </c>
      <c r="B1772" s="661" t="s">
        <v>587</v>
      </c>
      <c r="C1772" s="661">
        <v>89301322</v>
      </c>
      <c r="D1772" s="740" t="s">
        <v>6847</v>
      </c>
      <c r="E1772" s="741" t="s">
        <v>4631</v>
      </c>
      <c r="F1772" s="661" t="s">
        <v>4612</v>
      </c>
      <c r="G1772" s="661" t="s">
        <v>5208</v>
      </c>
      <c r="H1772" s="661" t="s">
        <v>588</v>
      </c>
      <c r="I1772" s="661" t="s">
        <v>1027</v>
      </c>
      <c r="J1772" s="661" t="s">
        <v>1028</v>
      </c>
      <c r="K1772" s="661" t="s">
        <v>5567</v>
      </c>
      <c r="L1772" s="662">
        <v>0</v>
      </c>
      <c r="M1772" s="662">
        <v>0</v>
      </c>
      <c r="N1772" s="661">
        <v>1</v>
      </c>
      <c r="O1772" s="742">
        <v>0.5</v>
      </c>
      <c r="P1772" s="662"/>
      <c r="Q1772" s="677"/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32</v>
      </c>
      <c r="B1773" s="661" t="s">
        <v>587</v>
      </c>
      <c r="C1773" s="661">
        <v>89301322</v>
      </c>
      <c r="D1773" s="740" t="s">
        <v>6847</v>
      </c>
      <c r="E1773" s="741" t="s">
        <v>4631</v>
      </c>
      <c r="F1773" s="661" t="s">
        <v>4612</v>
      </c>
      <c r="G1773" s="661" t="s">
        <v>5208</v>
      </c>
      <c r="H1773" s="661" t="s">
        <v>588</v>
      </c>
      <c r="I1773" s="661" t="s">
        <v>3365</v>
      </c>
      <c r="J1773" s="661" t="s">
        <v>1028</v>
      </c>
      <c r="K1773" s="661" t="s">
        <v>2328</v>
      </c>
      <c r="L1773" s="662">
        <v>0</v>
      </c>
      <c r="M1773" s="662">
        <v>0</v>
      </c>
      <c r="N1773" s="661">
        <v>1</v>
      </c>
      <c r="O1773" s="742">
        <v>0.5</v>
      </c>
      <c r="P1773" s="662">
        <v>0</v>
      </c>
      <c r="Q1773" s="677"/>
      <c r="R1773" s="661">
        <v>1</v>
      </c>
      <c r="S1773" s="677">
        <v>1</v>
      </c>
      <c r="T1773" s="742">
        <v>0.5</v>
      </c>
      <c r="U1773" s="700">
        <v>1</v>
      </c>
    </row>
    <row r="1774" spans="1:21" ht="14.4" customHeight="1" x14ac:dyDescent="0.3">
      <c r="A1774" s="660">
        <v>32</v>
      </c>
      <c r="B1774" s="661" t="s">
        <v>587</v>
      </c>
      <c r="C1774" s="661">
        <v>89301322</v>
      </c>
      <c r="D1774" s="740" t="s">
        <v>6847</v>
      </c>
      <c r="E1774" s="741" t="s">
        <v>4631</v>
      </c>
      <c r="F1774" s="661" t="s">
        <v>4612</v>
      </c>
      <c r="G1774" s="661" t="s">
        <v>5011</v>
      </c>
      <c r="H1774" s="661" t="s">
        <v>588</v>
      </c>
      <c r="I1774" s="661" t="s">
        <v>1252</v>
      </c>
      <c r="J1774" s="661" t="s">
        <v>5012</v>
      </c>
      <c r="K1774" s="661" t="s">
        <v>4710</v>
      </c>
      <c r="L1774" s="662">
        <v>0</v>
      </c>
      <c r="M1774" s="662">
        <v>0</v>
      </c>
      <c r="N1774" s="661">
        <v>2</v>
      </c>
      <c r="O1774" s="742">
        <v>0.5</v>
      </c>
      <c r="P1774" s="662"/>
      <c r="Q1774" s="677"/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32</v>
      </c>
      <c r="B1775" s="661" t="s">
        <v>587</v>
      </c>
      <c r="C1775" s="661">
        <v>89301322</v>
      </c>
      <c r="D1775" s="740" t="s">
        <v>6847</v>
      </c>
      <c r="E1775" s="741" t="s">
        <v>4631</v>
      </c>
      <c r="F1775" s="661" t="s">
        <v>4612</v>
      </c>
      <c r="G1775" s="661" t="s">
        <v>5481</v>
      </c>
      <c r="H1775" s="661" t="s">
        <v>588</v>
      </c>
      <c r="I1775" s="661" t="s">
        <v>5821</v>
      </c>
      <c r="J1775" s="661" t="s">
        <v>5822</v>
      </c>
      <c r="K1775" s="661" t="s">
        <v>5823</v>
      </c>
      <c r="L1775" s="662">
        <v>0</v>
      </c>
      <c r="M1775" s="662">
        <v>0</v>
      </c>
      <c r="N1775" s="661">
        <v>1</v>
      </c>
      <c r="O1775" s="742">
        <v>0.5</v>
      </c>
      <c r="P1775" s="662">
        <v>0</v>
      </c>
      <c r="Q1775" s="677"/>
      <c r="R1775" s="661">
        <v>1</v>
      </c>
      <c r="S1775" s="677">
        <v>1</v>
      </c>
      <c r="T1775" s="742">
        <v>0.5</v>
      </c>
      <c r="U1775" s="700">
        <v>1</v>
      </c>
    </row>
    <row r="1776" spans="1:21" ht="14.4" customHeight="1" x14ac:dyDescent="0.3">
      <c r="A1776" s="660">
        <v>32</v>
      </c>
      <c r="B1776" s="661" t="s">
        <v>587</v>
      </c>
      <c r="C1776" s="661">
        <v>89301322</v>
      </c>
      <c r="D1776" s="740" t="s">
        <v>6847</v>
      </c>
      <c r="E1776" s="741" t="s">
        <v>4631</v>
      </c>
      <c r="F1776" s="661" t="s">
        <v>4612</v>
      </c>
      <c r="G1776" s="661" t="s">
        <v>5485</v>
      </c>
      <c r="H1776" s="661" t="s">
        <v>588</v>
      </c>
      <c r="I1776" s="661" t="s">
        <v>5489</v>
      </c>
      <c r="J1776" s="661" t="s">
        <v>5487</v>
      </c>
      <c r="K1776" s="661" t="s">
        <v>5207</v>
      </c>
      <c r="L1776" s="662">
        <v>0</v>
      </c>
      <c r="M1776" s="662">
        <v>0</v>
      </c>
      <c r="N1776" s="661">
        <v>1</v>
      </c>
      <c r="O1776" s="742">
        <v>0.5</v>
      </c>
      <c r="P1776" s="662"/>
      <c r="Q1776" s="677"/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32</v>
      </c>
      <c r="B1777" s="661" t="s">
        <v>587</v>
      </c>
      <c r="C1777" s="661">
        <v>89301322</v>
      </c>
      <c r="D1777" s="740" t="s">
        <v>6847</v>
      </c>
      <c r="E1777" s="741" t="s">
        <v>4631</v>
      </c>
      <c r="F1777" s="661" t="s">
        <v>4612</v>
      </c>
      <c r="G1777" s="661" t="s">
        <v>4898</v>
      </c>
      <c r="H1777" s="661" t="s">
        <v>588</v>
      </c>
      <c r="I1777" s="661" t="s">
        <v>1152</v>
      </c>
      <c r="J1777" s="661" t="s">
        <v>4899</v>
      </c>
      <c r="K1777" s="661" t="s">
        <v>4900</v>
      </c>
      <c r="L1777" s="662">
        <v>0</v>
      </c>
      <c r="M1777" s="662">
        <v>0</v>
      </c>
      <c r="N1777" s="661">
        <v>2</v>
      </c>
      <c r="O1777" s="742">
        <v>1.5</v>
      </c>
      <c r="P1777" s="662"/>
      <c r="Q1777" s="677"/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32</v>
      </c>
      <c r="B1778" s="661" t="s">
        <v>587</v>
      </c>
      <c r="C1778" s="661">
        <v>89301322</v>
      </c>
      <c r="D1778" s="740" t="s">
        <v>6847</v>
      </c>
      <c r="E1778" s="741" t="s">
        <v>4631</v>
      </c>
      <c r="F1778" s="661" t="s">
        <v>4612</v>
      </c>
      <c r="G1778" s="661" t="s">
        <v>4898</v>
      </c>
      <c r="H1778" s="661" t="s">
        <v>588</v>
      </c>
      <c r="I1778" s="661" t="s">
        <v>5490</v>
      </c>
      <c r="J1778" s="661" t="s">
        <v>5491</v>
      </c>
      <c r="K1778" s="661" t="s">
        <v>5492</v>
      </c>
      <c r="L1778" s="662">
        <v>0</v>
      </c>
      <c r="M1778" s="662">
        <v>0</v>
      </c>
      <c r="N1778" s="661">
        <v>3</v>
      </c>
      <c r="O1778" s="742">
        <v>0.5</v>
      </c>
      <c r="P1778" s="662">
        <v>0</v>
      </c>
      <c r="Q1778" s="677"/>
      <c r="R1778" s="661">
        <v>3</v>
      </c>
      <c r="S1778" s="677">
        <v>1</v>
      </c>
      <c r="T1778" s="742">
        <v>0.5</v>
      </c>
      <c r="U1778" s="700">
        <v>1</v>
      </c>
    </row>
    <row r="1779" spans="1:21" ht="14.4" customHeight="1" x14ac:dyDescent="0.3">
      <c r="A1779" s="660">
        <v>32</v>
      </c>
      <c r="B1779" s="661" t="s">
        <v>587</v>
      </c>
      <c r="C1779" s="661">
        <v>89301322</v>
      </c>
      <c r="D1779" s="740" t="s">
        <v>6847</v>
      </c>
      <c r="E1779" s="741" t="s">
        <v>4631</v>
      </c>
      <c r="F1779" s="661" t="s">
        <v>4612</v>
      </c>
      <c r="G1779" s="661" t="s">
        <v>4901</v>
      </c>
      <c r="H1779" s="661" t="s">
        <v>588</v>
      </c>
      <c r="I1779" s="661" t="s">
        <v>5212</v>
      </c>
      <c r="J1779" s="661" t="s">
        <v>3381</v>
      </c>
      <c r="K1779" s="661" t="s">
        <v>4600</v>
      </c>
      <c r="L1779" s="662">
        <v>0</v>
      </c>
      <c r="M1779" s="662">
        <v>0</v>
      </c>
      <c r="N1779" s="661">
        <v>1</v>
      </c>
      <c r="O1779" s="742">
        <v>0.5</v>
      </c>
      <c r="P1779" s="662"/>
      <c r="Q1779" s="677"/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32</v>
      </c>
      <c r="B1780" s="661" t="s">
        <v>587</v>
      </c>
      <c r="C1780" s="661">
        <v>89301322</v>
      </c>
      <c r="D1780" s="740" t="s">
        <v>6847</v>
      </c>
      <c r="E1780" s="741" t="s">
        <v>4631</v>
      </c>
      <c r="F1780" s="661" t="s">
        <v>4612</v>
      </c>
      <c r="G1780" s="661" t="s">
        <v>4901</v>
      </c>
      <c r="H1780" s="661" t="s">
        <v>588</v>
      </c>
      <c r="I1780" s="661" t="s">
        <v>5213</v>
      </c>
      <c r="J1780" s="661" t="s">
        <v>3381</v>
      </c>
      <c r="K1780" s="661" t="s">
        <v>5214</v>
      </c>
      <c r="L1780" s="662">
        <v>224.25</v>
      </c>
      <c r="M1780" s="662">
        <v>1794</v>
      </c>
      <c r="N1780" s="661">
        <v>8</v>
      </c>
      <c r="O1780" s="742">
        <v>5.5</v>
      </c>
      <c r="P1780" s="662">
        <v>897</v>
      </c>
      <c r="Q1780" s="677">
        <v>0.5</v>
      </c>
      <c r="R1780" s="661">
        <v>4</v>
      </c>
      <c r="S1780" s="677">
        <v>0.5</v>
      </c>
      <c r="T1780" s="742">
        <v>2</v>
      </c>
      <c r="U1780" s="700">
        <v>0.36363636363636365</v>
      </c>
    </row>
    <row r="1781" spans="1:21" ht="14.4" customHeight="1" x14ac:dyDescent="0.3">
      <c r="A1781" s="660">
        <v>32</v>
      </c>
      <c r="B1781" s="661" t="s">
        <v>587</v>
      </c>
      <c r="C1781" s="661">
        <v>89301322</v>
      </c>
      <c r="D1781" s="740" t="s">
        <v>6847</v>
      </c>
      <c r="E1781" s="741" t="s">
        <v>4631</v>
      </c>
      <c r="F1781" s="661" t="s">
        <v>4612</v>
      </c>
      <c r="G1781" s="661" t="s">
        <v>4901</v>
      </c>
      <c r="H1781" s="661" t="s">
        <v>588</v>
      </c>
      <c r="I1781" s="661" t="s">
        <v>5824</v>
      </c>
      <c r="J1781" s="661" t="s">
        <v>5370</v>
      </c>
      <c r="K1781" s="661" t="s">
        <v>5825</v>
      </c>
      <c r="L1781" s="662">
        <v>44.96</v>
      </c>
      <c r="M1781" s="662">
        <v>44.96</v>
      </c>
      <c r="N1781" s="661">
        <v>1</v>
      </c>
      <c r="O1781" s="742">
        <v>1</v>
      </c>
      <c r="P1781" s="662">
        <v>44.96</v>
      </c>
      <c r="Q1781" s="677">
        <v>1</v>
      </c>
      <c r="R1781" s="661">
        <v>1</v>
      </c>
      <c r="S1781" s="677">
        <v>1</v>
      </c>
      <c r="T1781" s="742">
        <v>1</v>
      </c>
      <c r="U1781" s="700">
        <v>1</v>
      </c>
    </row>
    <row r="1782" spans="1:21" ht="14.4" customHeight="1" x14ac:dyDescent="0.3">
      <c r="A1782" s="660">
        <v>32</v>
      </c>
      <c r="B1782" s="661" t="s">
        <v>587</v>
      </c>
      <c r="C1782" s="661">
        <v>89301322</v>
      </c>
      <c r="D1782" s="740" t="s">
        <v>6847</v>
      </c>
      <c r="E1782" s="741" t="s">
        <v>4631</v>
      </c>
      <c r="F1782" s="661" t="s">
        <v>4612</v>
      </c>
      <c r="G1782" s="661" t="s">
        <v>4901</v>
      </c>
      <c r="H1782" s="661" t="s">
        <v>588</v>
      </c>
      <c r="I1782" s="661" t="s">
        <v>5371</v>
      </c>
      <c r="J1782" s="661" t="s">
        <v>5372</v>
      </c>
      <c r="K1782" s="661" t="s">
        <v>4953</v>
      </c>
      <c r="L1782" s="662">
        <v>74.930000000000007</v>
      </c>
      <c r="M1782" s="662">
        <v>74.930000000000007</v>
      </c>
      <c r="N1782" s="661">
        <v>1</v>
      </c>
      <c r="O1782" s="742">
        <v>1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32</v>
      </c>
      <c r="B1783" s="661" t="s">
        <v>587</v>
      </c>
      <c r="C1783" s="661">
        <v>89301322</v>
      </c>
      <c r="D1783" s="740" t="s">
        <v>6847</v>
      </c>
      <c r="E1783" s="741" t="s">
        <v>4631</v>
      </c>
      <c r="F1783" s="661" t="s">
        <v>4612</v>
      </c>
      <c r="G1783" s="661" t="s">
        <v>4901</v>
      </c>
      <c r="H1783" s="661" t="s">
        <v>588</v>
      </c>
      <c r="I1783" s="661" t="s">
        <v>3380</v>
      </c>
      <c r="J1783" s="661" t="s">
        <v>3381</v>
      </c>
      <c r="K1783" s="661" t="s">
        <v>4902</v>
      </c>
      <c r="L1783" s="662">
        <v>112.13</v>
      </c>
      <c r="M1783" s="662">
        <v>224.26</v>
      </c>
      <c r="N1783" s="661">
        <v>2</v>
      </c>
      <c r="O1783" s="742">
        <v>1.5</v>
      </c>
      <c r="P1783" s="662">
        <v>112.13</v>
      </c>
      <c r="Q1783" s="677">
        <v>0.5</v>
      </c>
      <c r="R1783" s="661">
        <v>1</v>
      </c>
      <c r="S1783" s="677">
        <v>0.5</v>
      </c>
      <c r="T1783" s="742">
        <v>0.5</v>
      </c>
      <c r="U1783" s="700">
        <v>0.33333333333333331</v>
      </c>
    </row>
    <row r="1784" spans="1:21" ht="14.4" customHeight="1" x14ac:dyDescent="0.3">
      <c r="A1784" s="660">
        <v>32</v>
      </c>
      <c r="B1784" s="661" t="s">
        <v>587</v>
      </c>
      <c r="C1784" s="661">
        <v>89301322</v>
      </c>
      <c r="D1784" s="740" t="s">
        <v>6847</v>
      </c>
      <c r="E1784" s="741" t="s">
        <v>4631</v>
      </c>
      <c r="F1784" s="661" t="s">
        <v>4612</v>
      </c>
      <c r="G1784" s="661" t="s">
        <v>4784</v>
      </c>
      <c r="H1784" s="661" t="s">
        <v>588</v>
      </c>
      <c r="I1784" s="661" t="s">
        <v>1260</v>
      </c>
      <c r="J1784" s="661" t="s">
        <v>990</v>
      </c>
      <c r="K1784" s="661" t="s">
        <v>4785</v>
      </c>
      <c r="L1784" s="662">
        <v>0</v>
      </c>
      <c r="M1784" s="662">
        <v>0</v>
      </c>
      <c r="N1784" s="661">
        <v>1</v>
      </c>
      <c r="O1784" s="742">
        <v>1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32</v>
      </c>
      <c r="B1785" s="661" t="s">
        <v>587</v>
      </c>
      <c r="C1785" s="661">
        <v>89301322</v>
      </c>
      <c r="D1785" s="740" t="s">
        <v>6847</v>
      </c>
      <c r="E1785" s="741" t="s">
        <v>4631</v>
      </c>
      <c r="F1785" s="661" t="s">
        <v>4612</v>
      </c>
      <c r="G1785" s="661" t="s">
        <v>5568</v>
      </c>
      <c r="H1785" s="661" t="s">
        <v>588</v>
      </c>
      <c r="I1785" s="661" t="s">
        <v>1442</v>
      </c>
      <c r="J1785" s="661" t="s">
        <v>1443</v>
      </c>
      <c r="K1785" s="661" t="s">
        <v>1444</v>
      </c>
      <c r="L1785" s="662">
        <v>0</v>
      </c>
      <c r="M1785" s="662">
        <v>0</v>
      </c>
      <c r="N1785" s="661">
        <v>1</v>
      </c>
      <c r="O1785" s="742">
        <v>0.5</v>
      </c>
      <c r="P1785" s="662">
        <v>0</v>
      </c>
      <c r="Q1785" s="677"/>
      <c r="R1785" s="661">
        <v>1</v>
      </c>
      <c r="S1785" s="677">
        <v>1</v>
      </c>
      <c r="T1785" s="742">
        <v>0.5</v>
      </c>
      <c r="U1785" s="700">
        <v>1</v>
      </c>
    </row>
    <row r="1786" spans="1:21" ht="14.4" customHeight="1" x14ac:dyDescent="0.3">
      <c r="A1786" s="660">
        <v>32</v>
      </c>
      <c r="B1786" s="661" t="s">
        <v>587</v>
      </c>
      <c r="C1786" s="661">
        <v>89301322</v>
      </c>
      <c r="D1786" s="740" t="s">
        <v>6847</v>
      </c>
      <c r="E1786" s="741" t="s">
        <v>4631</v>
      </c>
      <c r="F1786" s="661" t="s">
        <v>4612</v>
      </c>
      <c r="G1786" s="661" t="s">
        <v>5568</v>
      </c>
      <c r="H1786" s="661" t="s">
        <v>588</v>
      </c>
      <c r="I1786" s="661" t="s">
        <v>5826</v>
      </c>
      <c r="J1786" s="661" t="s">
        <v>1443</v>
      </c>
      <c r="K1786" s="661" t="s">
        <v>1444</v>
      </c>
      <c r="L1786" s="662">
        <v>0</v>
      </c>
      <c r="M1786" s="662">
        <v>0</v>
      </c>
      <c r="N1786" s="661">
        <v>1</v>
      </c>
      <c r="O1786" s="742">
        <v>0.5</v>
      </c>
      <c r="P1786" s="662">
        <v>0</v>
      </c>
      <c r="Q1786" s="677"/>
      <c r="R1786" s="661">
        <v>1</v>
      </c>
      <c r="S1786" s="677">
        <v>1</v>
      </c>
      <c r="T1786" s="742">
        <v>0.5</v>
      </c>
      <c r="U1786" s="700">
        <v>1</v>
      </c>
    </row>
    <row r="1787" spans="1:21" ht="14.4" customHeight="1" x14ac:dyDescent="0.3">
      <c r="A1787" s="660">
        <v>32</v>
      </c>
      <c r="B1787" s="661" t="s">
        <v>587</v>
      </c>
      <c r="C1787" s="661">
        <v>89301322</v>
      </c>
      <c r="D1787" s="740" t="s">
        <v>6847</v>
      </c>
      <c r="E1787" s="741" t="s">
        <v>4631</v>
      </c>
      <c r="F1787" s="661" t="s">
        <v>4612</v>
      </c>
      <c r="G1787" s="661" t="s">
        <v>4699</v>
      </c>
      <c r="H1787" s="661" t="s">
        <v>588</v>
      </c>
      <c r="I1787" s="661" t="s">
        <v>963</v>
      </c>
      <c r="J1787" s="661" t="s">
        <v>4700</v>
      </c>
      <c r="K1787" s="661" t="s">
        <v>4701</v>
      </c>
      <c r="L1787" s="662">
        <v>0</v>
      </c>
      <c r="M1787" s="662">
        <v>0</v>
      </c>
      <c r="N1787" s="661">
        <v>2</v>
      </c>
      <c r="O1787" s="742">
        <v>0.5</v>
      </c>
      <c r="P1787" s="662">
        <v>0</v>
      </c>
      <c r="Q1787" s="677"/>
      <c r="R1787" s="661">
        <v>2</v>
      </c>
      <c r="S1787" s="677">
        <v>1</v>
      </c>
      <c r="T1787" s="742">
        <v>0.5</v>
      </c>
      <c r="U1787" s="700">
        <v>1</v>
      </c>
    </row>
    <row r="1788" spans="1:21" ht="14.4" customHeight="1" x14ac:dyDescent="0.3">
      <c r="A1788" s="660">
        <v>32</v>
      </c>
      <c r="B1788" s="661" t="s">
        <v>587</v>
      </c>
      <c r="C1788" s="661">
        <v>89301322</v>
      </c>
      <c r="D1788" s="740" t="s">
        <v>6847</v>
      </c>
      <c r="E1788" s="741" t="s">
        <v>4631</v>
      </c>
      <c r="F1788" s="661" t="s">
        <v>4612</v>
      </c>
      <c r="G1788" s="661" t="s">
        <v>4903</v>
      </c>
      <c r="H1788" s="661" t="s">
        <v>588</v>
      </c>
      <c r="I1788" s="661" t="s">
        <v>765</v>
      </c>
      <c r="J1788" s="661" t="s">
        <v>766</v>
      </c>
      <c r="K1788" s="661" t="s">
        <v>4904</v>
      </c>
      <c r="L1788" s="662">
        <v>43.99</v>
      </c>
      <c r="M1788" s="662">
        <v>87.98</v>
      </c>
      <c r="N1788" s="661">
        <v>2</v>
      </c>
      <c r="O1788" s="742">
        <v>0.5</v>
      </c>
      <c r="P1788" s="662">
        <v>87.98</v>
      </c>
      <c r="Q1788" s="677">
        <v>1</v>
      </c>
      <c r="R1788" s="661">
        <v>2</v>
      </c>
      <c r="S1788" s="677">
        <v>1</v>
      </c>
      <c r="T1788" s="742">
        <v>0.5</v>
      </c>
      <c r="U1788" s="700">
        <v>1</v>
      </c>
    </row>
    <row r="1789" spans="1:21" ht="14.4" customHeight="1" x14ac:dyDescent="0.3">
      <c r="A1789" s="660">
        <v>32</v>
      </c>
      <c r="B1789" s="661" t="s">
        <v>587</v>
      </c>
      <c r="C1789" s="661">
        <v>89301322</v>
      </c>
      <c r="D1789" s="740" t="s">
        <v>6847</v>
      </c>
      <c r="E1789" s="741" t="s">
        <v>4631</v>
      </c>
      <c r="F1789" s="661" t="s">
        <v>4612</v>
      </c>
      <c r="G1789" s="661" t="s">
        <v>4786</v>
      </c>
      <c r="H1789" s="661" t="s">
        <v>588</v>
      </c>
      <c r="I1789" s="661" t="s">
        <v>4985</v>
      </c>
      <c r="J1789" s="661" t="s">
        <v>2991</v>
      </c>
      <c r="K1789" s="661" t="s">
        <v>4986</v>
      </c>
      <c r="L1789" s="662">
        <v>23.46</v>
      </c>
      <c r="M1789" s="662">
        <v>70.38</v>
      </c>
      <c r="N1789" s="661">
        <v>3</v>
      </c>
      <c r="O1789" s="742">
        <v>1.5</v>
      </c>
      <c r="P1789" s="662">
        <v>23.46</v>
      </c>
      <c r="Q1789" s="677">
        <v>0.33333333333333337</v>
      </c>
      <c r="R1789" s="661">
        <v>1</v>
      </c>
      <c r="S1789" s="677">
        <v>0.33333333333333331</v>
      </c>
      <c r="T1789" s="742">
        <v>1</v>
      </c>
      <c r="U1789" s="700">
        <v>0.66666666666666663</v>
      </c>
    </row>
    <row r="1790" spans="1:21" ht="14.4" customHeight="1" x14ac:dyDescent="0.3">
      <c r="A1790" s="660">
        <v>32</v>
      </c>
      <c r="B1790" s="661" t="s">
        <v>587</v>
      </c>
      <c r="C1790" s="661">
        <v>89301322</v>
      </c>
      <c r="D1790" s="740" t="s">
        <v>6847</v>
      </c>
      <c r="E1790" s="741" t="s">
        <v>4631</v>
      </c>
      <c r="F1790" s="661" t="s">
        <v>4612</v>
      </c>
      <c r="G1790" s="661" t="s">
        <v>4786</v>
      </c>
      <c r="H1790" s="661" t="s">
        <v>588</v>
      </c>
      <c r="I1790" s="661" t="s">
        <v>2979</v>
      </c>
      <c r="J1790" s="661" t="s">
        <v>2980</v>
      </c>
      <c r="K1790" s="661" t="s">
        <v>4787</v>
      </c>
      <c r="L1790" s="662">
        <v>53.54</v>
      </c>
      <c r="M1790" s="662">
        <v>267.7</v>
      </c>
      <c r="N1790" s="661">
        <v>5</v>
      </c>
      <c r="O1790" s="742">
        <v>2.5</v>
      </c>
      <c r="P1790" s="662">
        <v>214.16</v>
      </c>
      <c r="Q1790" s="677">
        <v>0.8</v>
      </c>
      <c r="R1790" s="661">
        <v>4</v>
      </c>
      <c r="S1790" s="677">
        <v>0.8</v>
      </c>
      <c r="T1790" s="742">
        <v>1.5</v>
      </c>
      <c r="U1790" s="700">
        <v>0.6</v>
      </c>
    </row>
    <row r="1791" spans="1:21" ht="14.4" customHeight="1" x14ac:dyDescent="0.3">
      <c r="A1791" s="660">
        <v>32</v>
      </c>
      <c r="B1791" s="661" t="s">
        <v>587</v>
      </c>
      <c r="C1791" s="661">
        <v>89301322</v>
      </c>
      <c r="D1791" s="740" t="s">
        <v>6847</v>
      </c>
      <c r="E1791" s="741" t="s">
        <v>4631</v>
      </c>
      <c r="F1791" s="661" t="s">
        <v>4612</v>
      </c>
      <c r="G1791" s="661" t="s">
        <v>5220</v>
      </c>
      <c r="H1791" s="661" t="s">
        <v>2441</v>
      </c>
      <c r="I1791" s="661" t="s">
        <v>2786</v>
      </c>
      <c r="J1791" s="661" t="s">
        <v>2787</v>
      </c>
      <c r="K1791" s="661" t="s">
        <v>4507</v>
      </c>
      <c r="L1791" s="662">
        <v>104.19</v>
      </c>
      <c r="M1791" s="662">
        <v>312.57</v>
      </c>
      <c r="N1791" s="661">
        <v>3</v>
      </c>
      <c r="O1791" s="742">
        <v>0.5</v>
      </c>
      <c r="P1791" s="662">
        <v>312.57</v>
      </c>
      <c r="Q1791" s="677">
        <v>1</v>
      </c>
      <c r="R1791" s="661">
        <v>3</v>
      </c>
      <c r="S1791" s="677">
        <v>1</v>
      </c>
      <c r="T1791" s="742">
        <v>0.5</v>
      </c>
      <c r="U1791" s="700">
        <v>1</v>
      </c>
    </row>
    <row r="1792" spans="1:21" ht="14.4" customHeight="1" x14ac:dyDescent="0.3">
      <c r="A1792" s="660">
        <v>32</v>
      </c>
      <c r="B1792" s="661" t="s">
        <v>587</v>
      </c>
      <c r="C1792" s="661">
        <v>89301322</v>
      </c>
      <c r="D1792" s="740" t="s">
        <v>6847</v>
      </c>
      <c r="E1792" s="741" t="s">
        <v>4631</v>
      </c>
      <c r="F1792" s="661" t="s">
        <v>4612</v>
      </c>
      <c r="G1792" s="661" t="s">
        <v>4790</v>
      </c>
      <c r="H1792" s="661" t="s">
        <v>588</v>
      </c>
      <c r="I1792" s="661" t="s">
        <v>3427</v>
      </c>
      <c r="J1792" s="661" t="s">
        <v>789</v>
      </c>
      <c r="K1792" s="661" t="s">
        <v>5382</v>
      </c>
      <c r="L1792" s="662">
        <v>89.66</v>
      </c>
      <c r="M1792" s="662">
        <v>179.32</v>
      </c>
      <c r="N1792" s="661">
        <v>2</v>
      </c>
      <c r="O1792" s="742">
        <v>1</v>
      </c>
      <c r="P1792" s="662">
        <v>179.32</v>
      </c>
      <c r="Q1792" s="677">
        <v>1</v>
      </c>
      <c r="R1792" s="661">
        <v>2</v>
      </c>
      <c r="S1792" s="677">
        <v>1</v>
      </c>
      <c r="T1792" s="742">
        <v>1</v>
      </c>
      <c r="U1792" s="700">
        <v>1</v>
      </c>
    </row>
    <row r="1793" spans="1:21" ht="14.4" customHeight="1" x14ac:dyDescent="0.3">
      <c r="A1793" s="660">
        <v>32</v>
      </c>
      <c r="B1793" s="661" t="s">
        <v>587</v>
      </c>
      <c r="C1793" s="661">
        <v>89301322</v>
      </c>
      <c r="D1793" s="740" t="s">
        <v>6847</v>
      </c>
      <c r="E1793" s="741" t="s">
        <v>4631</v>
      </c>
      <c r="F1793" s="661" t="s">
        <v>4612</v>
      </c>
      <c r="G1793" s="661" t="s">
        <v>4910</v>
      </c>
      <c r="H1793" s="661" t="s">
        <v>2441</v>
      </c>
      <c r="I1793" s="661" t="s">
        <v>5506</v>
      </c>
      <c r="J1793" s="661" t="s">
        <v>2695</v>
      </c>
      <c r="K1793" s="661" t="s">
        <v>5507</v>
      </c>
      <c r="L1793" s="662">
        <v>32.74</v>
      </c>
      <c r="M1793" s="662">
        <v>65.48</v>
      </c>
      <c r="N1793" s="661">
        <v>2</v>
      </c>
      <c r="O1793" s="742">
        <v>0.5</v>
      </c>
      <c r="P1793" s="662">
        <v>65.48</v>
      </c>
      <c r="Q1793" s="677">
        <v>1</v>
      </c>
      <c r="R1793" s="661">
        <v>2</v>
      </c>
      <c r="S1793" s="677">
        <v>1</v>
      </c>
      <c r="T1793" s="742">
        <v>0.5</v>
      </c>
      <c r="U1793" s="700">
        <v>1</v>
      </c>
    </row>
    <row r="1794" spans="1:21" ht="14.4" customHeight="1" x14ac:dyDescent="0.3">
      <c r="A1794" s="660">
        <v>32</v>
      </c>
      <c r="B1794" s="661" t="s">
        <v>587</v>
      </c>
      <c r="C1794" s="661">
        <v>89301322</v>
      </c>
      <c r="D1794" s="740" t="s">
        <v>6847</v>
      </c>
      <c r="E1794" s="741" t="s">
        <v>4631</v>
      </c>
      <c r="F1794" s="661" t="s">
        <v>4612</v>
      </c>
      <c r="G1794" s="661" t="s">
        <v>4910</v>
      </c>
      <c r="H1794" s="661" t="s">
        <v>2441</v>
      </c>
      <c r="I1794" s="661" t="s">
        <v>2488</v>
      </c>
      <c r="J1794" s="661" t="s">
        <v>2489</v>
      </c>
      <c r="K1794" s="661" t="s">
        <v>2490</v>
      </c>
      <c r="L1794" s="662">
        <v>32.74</v>
      </c>
      <c r="M1794" s="662">
        <v>98.22</v>
      </c>
      <c r="N1794" s="661">
        <v>3</v>
      </c>
      <c r="O1794" s="742">
        <v>1</v>
      </c>
      <c r="P1794" s="662">
        <v>65.48</v>
      </c>
      <c r="Q1794" s="677">
        <v>0.66666666666666674</v>
      </c>
      <c r="R1794" s="661">
        <v>2</v>
      </c>
      <c r="S1794" s="677">
        <v>0.66666666666666663</v>
      </c>
      <c r="T1794" s="742">
        <v>0.5</v>
      </c>
      <c r="U1794" s="700">
        <v>0.5</v>
      </c>
    </row>
    <row r="1795" spans="1:21" ht="14.4" customHeight="1" x14ac:dyDescent="0.3">
      <c r="A1795" s="660">
        <v>32</v>
      </c>
      <c r="B1795" s="661" t="s">
        <v>587</v>
      </c>
      <c r="C1795" s="661">
        <v>89301322</v>
      </c>
      <c r="D1795" s="740" t="s">
        <v>6847</v>
      </c>
      <c r="E1795" s="741" t="s">
        <v>4631</v>
      </c>
      <c r="F1795" s="661" t="s">
        <v>4612</v>
      </c>
      <c r="G1795" s="661" t="s">
        <v>4910</v>
      </c>
      <c r="H1795" s="661" t="s">
        <v>2441</v>
      </c>
      <c r="I1795" s="661" t="s">
        <v>3858</v>
      </c>
      <c r="J1795" s="661" t="s">
        <v>2558</v>
      </c>
      <c r="K1795" s="661" t="s">
        <v>4583</v>
      </c>
      <c r="L1795" s="662">
        <v>98.23</v>
      </c>
      <c r="M1795" s="662">
        <v>98.23</v>
      </c>
      <c r="N1795" s="661">
        <v>1</v>
      </c>
      <c r="O1795" s="742">
        <v>0.5</v>
      </c>
      <c r="P1795" s="662">
        <v>98.23</v>
      </c>
      <c r="Q1795" s="677">
        <v>1</v>
      </c>
      <c r="R1795" s="661">
        <v>1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32</v>
      </c>
      <c r="B1796" s="661" t="s">
        <v>587</v>
      </c>
      <c r="C1796" s="661">
        <v>89301322</v>
      </c>
      <c r="D1796" s="740" t="s">
        <v>6847</v>
      </c>
      <c r="E1796" s="741" t="s">
        <v>4631</v>
      </c>
      <c r="F1796" s="661" t="s">
        <v>4612</v>
      </c>
      <c r="G1796" s="661" t="s">
        <v>4910</v>
      </c>
      <c r="H1796" s="661" t="s">
        <v>2441</v>
      </c>
      <c r="I1796" s="661" t="s">
        <v>2557</v>
      </c>
      <c r="J1796" s="661" t="s">
        <v>2558</v>
      </c>
      <c r="K1796" s="661" t="s">
        <v>4503</v>
      </c>
      <c r="L1796" s="662">
        <v>163.72999999999999</v>
      </c>
      <c r="M1796" s="662">
        <v>327.45999999999998</v>
      </c>
      <c r="N1796" s="661">
        <v>2</v>
      </c>
      <c r="O1796" s="742">
        <v>1.5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32</v>
      </c>
      <c r="B1797" s="661" t="s">
        <v>587</v>
      </c>
      <c r="C1797" s="661">
        <v>89301322</v>
      </c>
      <c r="D1797" s="740" t="s">
        <v>6847</v>
      </c>
      <c r="E1797" s="741" t="s">
        <v>4631</v>
      </c>
      <c r="F1797" s="661" t="s">
        <v>4612</v>
      </c>
      <c r="G1797" s="661" t="s">
        <v>4836</v>
      </c>
      <c r="H1797" s="661" t="s">
        <v>588</v>
      </c>
      <c r="I1797" s="661" t="s">
        <v>5224</v>
      </c>
      <c r="J1797" s="661" t="s">
        <v>4838</v>
      </c>
      <c r="K1797" s="661" t="s">
        <v>1258</v>
      </c>
      <c r="L1797" s="662">
        <v>78.64</v>
      </c>
      <c r="M1797" s="662">
        <v>157.28</v>
      </c>
      <c r="N1797" s="661">
        <v>2</v>
      </c>
      <c r="O1797" s="742">
        <v>1.5</v>
      </c>
      <c r="P1797" s="662">
        <v>78.64</v>
      </c>
      <c r="Q1797" s="677">
        <v>0.5</v>
      </c>
      <c r="R1797" s="661">
        <v>1</v>
      </c>
      <c r="S1797" s="677">
        <v>0.5</v>
      </c>
      <c r="T1797" s="742">
        <v>0.5</v>
      </c>
      <c r="U1797" s="700">
        <v>0.33333333333333331</v>
      </c>
    </row>
    <row r="1798" spans="1:21" ht="14.4" customHeight="1" x14ac:dyDescent="0.3">
      <c r="A1798" s="660">
        <v>32</v>
      </c>
      <c r="B1798" s="661" t="s">
        <v>587</v>
      </c>
      <c r="C1798" s="661">
        <v>89301322</v>
      </c>
      <c r="D1798" s="740" t="s">
        <v>6847</v>
      </c>
      <c r="E1798" s="741" t="s">
        <v>4631</v>
      </c>
      <c r="F1798" s="661" t="s">
        <v>4612</v>
      </c>
      <c r="G1798" s="661" t="s">
        <v>4836</v>
      </c>
      <c r="H1798" s="661" t="s">
        <v>588</v>
      </c>
      <c r="I1798" s="661" t="s">
        <v>5827</v>
      </c>
      <c r="J1798" s="661" t="s">
        <v>5828</v>
      </c>
      <c r="K1798" s="661" t="s">
        <v>821</v>
      </c>
      <c r="L1798" s="662">
        <v>0</v>
      </c>
      <c r="M1798" s="662">
        <v>0</v>
      </c>
      <c r="N1798" s="661">
        <v>1</v>
      </c>
      <c r="O1798" s="742">
        <v>0.5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32</v>
      </c>
      <c r="B1799" s="661" t="s">
        <v>587</v>
      </c>
      <c r="C1799" s="661">
        <v>89301322</v>
      </c>
      <c r="D1799" s="740" t="s">
        <v>6847</v>
      </c>
      <c r="E1799" s="741" t="s">
        <v>4631</v>
      </c>
      <c r="F1799" s="661" t="s">
        <v>4612</v>
      </c>
      <c r="G1799" s="661" t="s">
        <v>4836</v>
      </c>
      <c r="H1799" s="661" t="s">
        <v>588</v>
      </c>
      <c r="I1799" s="661" t="s">
        <v>5829</v>
      </c>
      <c r="J1799" s="661" t="s">
        <v>5828</v>
      </c>
      <c r="K1799" s="661" t="s">
        <v>5830</v>
      </c>
      <c r="L1799" s="662">
        <v>0</v>
      </c>
      <c r="M1799" s="662">
        <v>0</v>
      </c>
      <c r="N1799" s="661">
        <v>1</v>
      </c>
      <c r="O1799" s="742">
        <v>0.5</v>
      </c>
      <c r="P1799" s="662"/>
      <c r="Q1799" s="677"/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32</v>
      </c>
      <c r="B1800" s="661" t="s">
        <v>587</v>
      </c>
      <c r="C1800" s="661">
        <v>89301322</v>
      </c>
      <c r="D1800" s="740" t="s">
        <v>6847</v>
      </c>
      <c r="E1800" s="741" t="s">
        <v>4631</v>
      </c>
      <c r="F1800" s="661" t="s">
        <v>4612</v>
      </c>
      <c r="G1800" s="661" t="s">
        <v>5226</v>
      </c>
      <c r="H1800" s="661" t="s">
        <v>588</v>
      </c>
      <c r="I1800" s="661" t="s">
        <v>3743</v>
      </c>
      <c r="J1800" s="661" t="s">
        <v>3744</v>
      </c>
      <c r="K1800" s="661" t="s">
        <v>5227</v>
      </c>
      <c r="L1800" s="662">
        <v>5598.35</v>
      </c>
      <c r="M1800" s="662">
        <v>22393.4</v>
      </c>
      <c r="N1800" s="661">
        <v>4</v>
      </c>
      <c r="O1800" s="742">
        <v>2</v>
      </c>
      <c r="P1800" s="662">
        <v>22393.4</v>
      </c>
      <c r="Q1800" s="677">
        <v>1</v>
      </c>
      <c r="R1800" s="661">
        <v>4</v>
      </c>
      <c r="S1800" s="677">
        <v>1</v>
      </c>
      <c r="T1800" s="742">
        <v>2</v>
      </c>
      <c r="U1800" s="700">
        <v>1</v>
      </c>
    </row>
    <row r="1801" spans="1:21" ht="14.4" customHeight="1" x14ac:dyDescent="0.3">
      <c r="A1801" s="660">
        <v>32</v>
      </c>
      <c r="B1801" s="661" t="s">
        <v>587</v>
      </c>
      <c r="C1801" s="661">
        <v>89301322</v>
      </c>
      <c r="D1801" s="740" t="s">
        <v>6847</v>
      </c>
      <c r="E1801" s="741" t="s">
        <v>4631</v>
      </c>
      <c r="F1801" s="661" t="s">
        <v>4612</v>
      </c>
      <c r="G1801" s="661" t="s">
        <v>4913</v>
      </c>
      <c r="H1801" s="661" t="s">
        <v>2441</v>
      </c>
      <c r="I1801" s="661" t="s">
        <v>2768</v>
      </c>
      <c r="J1801" s="661" t="s">
        <v>2769</v>
      </c>
      <c r="K1801" s="661" t="s">
        <v>4484</v>
      </c>
      <c r="L1801" s="662">
        <v>1492.11</v>
      </c>
      <c r="M1801" s="662">
        <v>8952.66</v>
      </c>
      <c r="N1801" s="661">
        <v>6</v>
      </c>
      <c r="O1801" s="742">
        <v>5</v>
      </c>
      <c r="P1801" s="662">
        <v>4476.33</v>
      </c>
      <c r="Q1801" s="677">
        <v>0.5</v>
      </c>
      <c r="R1801" s="661">
        <v>3</v>
      </c>
      <c r="S1801" s="677">
        <v>0.5</v>
      </c>
      <c r="T1801" s="742">
        <v>2.5</v>
      </c>
      <c r="U1801" s="700">
        <v>0.5</v>
      </c>
    </row>
    <row r="1802" spans="1:21" ht="14.4" customHeight="1" x14ac:dyDescent="0.3">
      <c r="A1802" s="660">
        <v>32</v>
      </c>
      <c r="B1802" s="661" t="s">
        <v>587</v>
      </c>
      <c r="C1802" s="661">
        <v>89301322</v>
      </c>
      <c r="D1802" s="740" t="s">
        <v>6847</v>
      </c>
      <c r="E1802" s="741" t="s">
        <v>4631</v>
      </c>
      <c r="F1802" s="661" t="s">
        <v>4612</v>
      </c>
      <c r="G1802" s="661" t="s">
        <v>4796</v>
      </c>
      <c r="H1802" s="661" t="s">
        <v>588</v>
      </c>
      <c r="I1802" s="661" t="s">
        <v>1376</v>
      </c>
      <c r="J1802" s="661" t="s">
        <v>1377</v>
      </c>
      <c r="K1802" s="661" t="s">
        <v>1378</v>
      </c>
      <c r="L1802" s="662">
        <v>284.3</v>
      </c>
      <c r="M1802" s="662">
        <v>284.3</v>
      </c>
      <c r="N1802" s="661">
        <v>1</v>
      </c>
      <c r="O1802" s="742">
        <v>0.5</v>
      </c>
      <c r="P1802" s="662">
        <v>284.3</v>
      </c>
      <c r="Q1802" s="677">
        <v>1</v>
      </c>
      <c r="R1802" s="661">
        <v>1</v>
      </c>
      <c r="S1802" s="677">
        <v>1</v>
      </c>
      <c r="T1802" s="742">
        <v>0.5</v>
      </c>
      <c r="U1802" s="700">
        <v>1</v>
      </c>
    </row>
    <row r="1803" spans="1:21" ht="14.4" customHeight="1" x14ac:dyDescent="0.3">
      <c r="A1803" s="660">
        <v>32</v>
      </c>
      <c r="B1803" s="661" t="s">
        <v>587</v>
      </c>
      <c r="C1803" s="661">
        <v>89301322</v>
      </c>
      <c r="D1803" s="740" t="s">
        <v>6847</v>
      </c>
      <c r="E1803" s="741" t="s">
        <v>4631</v>
      </c>
      <c r="F1803" s="661" t="s">
        <v>4612</v>
      </c>
      <c r="G1803" s="661" t="s">
        <v>4796</v>
      </c>
      <c r="H1803" s="661" t="s">
        <v>588</v>
      </c>
      <c r="I1803" s="661" t="s">
        <v>5831</v>
      </c>
      <c r="J1803" s="661" t="s">
        <v>5229</v>
      </c>
      <c r="K1803" s="661" t="s">
        <v>5832</v>
      </c>
      <c r="L1803" s="662">
        <v>0</v>
      </c>
      <c r="M1803" s="662">
        <v>0</v>
      </c>
      <c r="N1803" s="661">
        <v>1</v>
      </c>
      <c r="O1803" s="742">
        <v>1</v>
      </c>
      <c r="P1803" s="662"/>
      <c r="Q1803" s="677"/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32</v>
      </c>
      <c r="B1804" s="661" t="s">
        <v>587</v>
      </c>
      <c r="C1804" s="661">
        <v>89301322</v>
      </c>
      <c r="D1804" s="740" t="s">
        <v>6847</v>
      </c>
      <c r="E1804" s="741" t="s">
        <v>4631</v>
      </c>
      <c r="F1804" s="661" t="s">
        <v>4612</v>
      </c>
      <c r="G1804" s="661" t="s">
        <v>5088</v>
      </c>
      <c r="H1804" s="661" t="s">
        <v>2441</v>
      </c>
      <c r="I1804" s="661" t="s">
        <v>3140</v>
      </c>
      <c r="J1804" s="661" t="s">
        <v>3137</v>
      </c>
      <c r="K1804" s="661" t="s">
        <v>4482</v>
      </c>
      <c r="L1804" s="662">
        <v>14478.77</v>
      </c>
      <c r="M1804" s="662">
        <v>28957.54</v>
      </c>
      <c r="N1804" s="661">
        <v>2</v>
      </c>
      <c r="O1804" s="742">
        <v>1</v>
      </c>
      <c r="P1804" s="662">
        <v>28957.54</v>
      </c>
      <c r="Q1804" s="677">
        <v>1</v>
      </c>
      <c r="R1804" s="661">
        <v>2</v>
      </c>
      <c r="S1804" s="677">
        <v>1</v>
      </c>
      <c r="T1804" s="742">
        <v>1</v>
      </c>
      <c r="U1804" s="700">
        <v>1</v>
      </c>
    </row>
    <row r="1805" spans="1:21" ht="14.4" customHeight="1" x14ac:dyDescent="0.3">
      <c r="A1805" s="660">
        <v>32</v>
      </c>
      <c r="B1805" s="661" t="s">
        <v>587</v>
      </c>
      <c r="C1805" s="661">
        <v>89301322</v>
      </c>
      <c r="D1805" s="740" t="s">
        <v>6847</v>
      </c>
      <c r="E1805" s="741" t="s">
        <v>4631</v>
      </c>
      <c r="F1805" s="661" t="s">
        <v>4612</v>
      </c>
      <c r="G1805" s="661" t="s">
        <v>4797</v>
      </c>
      <c r="H1805" s="661" t="s">
        <v>2441</v>
      </c>
      <c r="I1805" s="661" t="s">
        <v>5776</v>
      </c>
      <c r="J1805" s="661" t="s">
        <v>5777</v>
      </c>
      <c r="K1805" s="661" t="s">
        <v>5778</v>
      </c>
      <c r="L1805" s="662">
        <v>49.01</v>
      </c>
      <c r="M1805" s="662">
        <v>49.01</v>
      </c>
      <c r="N1805" s="661">
        <v>1</v>
      </c>
      <c r="O1805" s="742">
        <v>1</v>
      </c>
      <c r="P1805" s="662">
        <v>49.01</v>
      </c>
      <c r="Q1805" s="677">
        <v>1</v>
      </c>
      <c r="R1805" s="661">
        <v>1</v>
      </c>
      <c r="S1805" s="677">
        <v>1</v>
      </c>
      <c r="T1805" s="742">
        <v>1</v>
      </c>
      <c r="U1805" s="700">
        <v>1</v>
      </c>
    </row>
    <row r="1806" spans="1:21" ht="14.4" customHeight="1" x14ac:dyDescent="0.3">
      <c r="A1806" s="660">
        <v>32</v>
      </c>
      <c r="B1806" s="661" t="s">
        <v>587</v>
      </c>
      <c r="C1806" s="661">
        <v>89301322</v>
      </c>
      <c r="D1806" s="740" t="s">
        <v>6847</v>
      </c>
      <c r="E1806" s="741" t="s">
        <v>4631</v>
      </c>
      <c r="F1806" s="661" t="s">
        <v>4612</v>
      </c>
      <c r="G1806" s="661" t="s">
        <v>4914</v>
      </c>
      <c r="H1806" s="661" t="s">
        <v>588</v>
      </c>
      <c r="I1806" s="661" t="s">
        <v>5117</v>
      </c>
      <c r="J1806" s="661" t="s">
        <v>5018</v>
      </c>
      <c r="K1806" s="661" t="s">
        <v>1142</v>
      </c>
      <c r="L1806" s="662">
        <v>0</v>
      </c>
      <c r="M1806" s="662">
        <v>0</v>
      </c>
      <c r="N1806" s="661">
        <v>2</v>
      </c>
      <c r="O1806" s="742">
        <v>1</v>
      </c>
      <c r="P1806" s="662">
        <v>0</v>
      </c>
      <c r="Q1806" s="677"/>
      <c r="R1806" s="661">
        <v>1</v>
      </c>
      <c r="S1806" s="677">
        <v>0.5</v>
      </c>
      <c r="T1806" s="742">
        <v>0.5</v>
      </c>
      <c r="U1806" s="700">
        <v>0.5</v>
      </c>
    </row>
    <row r="1807" spans="1:21" ht="14.4" customHeight="1" x14ac:dyDescent="0.3">
      <c r="A1807" s="660">
        <v>32</v>
      </c>
      <c r="B1807" s="661" t="s">
        <v>587</v>
      </c>
      <c r="C1807" s="661">
        <v>89301322</v>
      </c>
      <c r="D1807" s="740" t="s">
        <v>6847</v>
      </c>
      <c r="E1807" s="741" t="s">
        <v>4631</v>
      </c>
      <c r="F1807" s="661" t="s">
        <v>4612</v>
      </c>
      <c r="G1807" s="661" t="s">
        <v>4914</v>
      </c>
      <c r="H1807" s="661" t="s">
        <v>588</v>
      </c>
      <c r="I1807" s="661" t="s">
        <v>2009</v>
      </c>
      <c r="J1807" s="661" t="s">
        <v>5018</v>
      </c>
      <c r="K1807" s="661" t="s">
        <v>5019</v>
      </c>
      <c r="L1807" s="662">
        <v>0</v>
      </c>
      <c r="M1807" s="662">
        <v>0</v>
      </c>
      <c r="N1807" s="661">
        <v>1</v>
      </c>
      <c r="O1807" s="742">
        <v>1</v>
      </c>
      <c r="P1807" s="662">
        <v>0</v>
      </c>
      <c r="Q1807" s="677"/>
      <c r="R1807" s="661">
        <v>1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32</v>
      </c>
      <c r="B1808" s="661" t="s">
        <v>587</v>
      </c>
      <c r="C1808" s="661">
        <v>89301322</v>
      </c>
      <c r="D1808" s="740" t="s">
        <v>6847</v>
      </c>
      <c r="E1808" s="741" t="s">
        <v>4631</v>
      </c>
      <c r="F1808" s="661" t="s">
        <v>4612</v>
      </c>
      <c r="G1808" s="661" t="s">
        <v>4914</v>
      </c>
      <c r="H1808" s="661" t="s">
        <v>588</v>
      </c>
      <c r="I1808" s="661" t="s">
        <v>5401</v>
      </c>
      <c r="J1808" s="661" t="s">
        <v>5400</v>
      </c>
      <c r="K1808" s="661" t="s">
        <v>1142</v>
      </c>
      <c r="L1808" s="662">
        <v>0</v>
      </c>
      <c r="M1808" s="662">
        <v>0</v>
      </c>
      <c r="N1808" s="661">
        <v>4</v>
      </c>
      <c r="O1808" s="742">
        <v>2</v>
      </c>
      <c r="P1808" s="662">
        <v>0</v>
      </c>
      <c r="Q1808" s="677"/>
      <c r="R1808" s="661">
        <v>2</v>
      </c>
      <c r="S1808" s="677">
        <v>0.5</v>
      </c>
      <c r="T1808" s="742">
        <v>0.5</v>
      </c>
      <c r="U1808" s="700">
        <v>0.25</v>
      </c>
    </row>
    <row r="1809" spans="1:21" ht="14.4" customHeight="1" x14ac:dyDescent="0.3">
      <c r="A1809" s="660">
        <v>32</v>
      </c>
      <c r="B1809" s="661" t="s">
        <v>587</v>
      </c>
      <c r="C1809" s="661">
        <v>89301322</v>
      </c>
      <c r="D1809" s="740" t="s">
        <v>6847</v>
      </c>
      <c r="E1809" s="741" t="s">
        <v>4631</v>
      </c>
      <c r="F1809" s="661" t="s">
        <v>4612</v>
      </c>
      <c r="G1809" s="661" t="s">
        <v>4914</v>
      </c>
      <c r="H1809" s="661" t="s">
        <v>588</v>
      </c>
      <c r="I1809" s="661" t="s">
        <v>5574</v>
      </c>
      <c r="J1809" s="661" t="s">
        <v>5018</v>
      </c>
      <c r="K1809" s="661" t="s">
        <v>1229</v>
      </c>
      <c r="L1809" s="662">
        <v>0</v>
      </c>
      <c r="M1809" s="662">
        <v>0</v>
      </c>
      <c r="N1809" s="661">
        <v>1</v>
      </c>
      <c r="O1809" s="742">
        <v>0.5</v>
      </c>
      <c r="P1809" s="662">
        <v>0</v>
      </c>
      <c r="Q1809" s="677"/>
      <c r="R1809" s="661">
        <v>1</v>
      </c>
      <c r="S1809" s="677">
        <v>1</v>
      </c>
      <c r="T1809" s="742">
        <v>0.5</v>
      </c>
      <c r="U1809" s="700">
        <v>1</v>
      </c>
    </row>
    <row r="1810" spans="1:21" ht="14.4" customHeight="1" x14ac:dyDescent="0.3">
      <c r="A1810" s="660">
        <v>32</v>
      </c>
      <c r="B1810" s="661" t="s">
        <v>587</v>
      </c>
      <c r="C1810" s="661">
        <v>89301322</v>
      </c>
      <c r="D1810" s="740" t="s">
        <v>6847</v>
      </c>
      <c r="E1810" s="741" t="s">
        <v>4631</v>
      </c>
      <c r="F1810" s="661" t="s">
        <v>4612</v>
      </c>
      <c r="G1810" s="661" t="s">
        <v>4914</v>
      </c>
      <c r="H1810" s="661" t="s">
        <v>588</v>
      </c>
      <c r="I1810" s="661" t="s">
        <v>5833</v>
      </c>
      <c r="J1810" s="661" t="s">
        <v>5400</v>
      </c>
      <c r="K1810" s="661" t="s">
        <v>1142</v>
      </c>
      <c r="L1810" s="662">
        <v>0</v>
      </c>
      <c r="M1810" s="662">
        <v>0</v>
      </c>
      <c r="N1810" s="661">
        <v>3</v>
      </c>
      <c r="O1810" s="742">
        <v>2</v>
      </c>
      <c r="P1810" s="662">
        <v>0</v>
      </c>
      <c r="Q1810" s="677"/>
      <c r="R1810" s="661">
        <v>3</v>
      </c>
      <c r="S1810" s="677">
        <v>1</v>
      </c>
      <c r="T1810" s="742">
        <v>2</v>
      </c>
      <c r="U1810" s="700">
        <v>1</v>
      </c>
    </row>
    <row r="1811" spans="1:21" ht="14.4" customHeight="1" x14ac:dyDescent="0.3">
      <c r="A1811" s="660">
        <v>32</v>
      </c>
      <c r="B1811" s="661" t="s">
        <v>587</v>
      </c>
      <c r="C1811" s="661">
        <v>89301322</v>
      </c>
      <c r="D1811" s="740" t="s">
        <v>6847</v>
      </c>
      <c r="E1811" s="741" t="s">
        <v>4631</v>
      </c>
      <c r="F1811" s="661" t="s">
        <v>4612</v>
      </c>
      <c r="G1811" s="661" t="s">
        <v>5231</v>
      </c>
      <c r="H1811" s="661" t="s">
        <v>588</v>
      </c>
      <c r="I1811" s="661" t="s">
        <v>5232</v>
      </c>
      <c r="J1811" s="661" t="s">
        <v>5233</v>
      </c>
      <c r="K1811" s="661" t="s">
        <v>5234</v>
      </c>
      <c r="L1811" s="662">
        <v>149.86000000000001</v>
      </c>
      <c r="M1811" s="662">
        <v>149.86000000000001</v>
      </c>
      <c r="N1811" s="661">
        <v>1</v>
      </c>
      <c r="O1811" s="742">
        <v>1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32</v>
      </c>
      <c r="B1812" s="661" t="s">
        <v>587</v>
      </c>
      <c r="C1812" s="661">
        <v>89301322</v>
      </c>
      <c r="D1812" s="740" t="s">
        <v>6847</v>
      </c>
      <c r="E1812" s="741" t="s">
        <v>4631</v>
      </c>
      <c r="F1812" s="661" t="s">
        <v>4612</v>
      </c>
      <c r="G1812" s="661" t="s">
        <v>5834</v>
      </c>
      <c r="H1812" s="661" t="s">
        <v>2441</v>
      </c>
      <c r="I1812" s="661" t="s">
        <v>4252</v>
      </c>
      <c r="J1812" s="661" t="s">
        <v>4253</v>
      </c>
      <c r="K1812" s="661" t="s">
        <v>4600</v>
      </c>
      <c r="L1812" s="662">
        <v>29546.74</v>
      </c>
      <c r="M1812" s="662">
        <v>59093.48</v>
      </c>
      <c r="N1812" s="661">
        <v>2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32</v>
      </c>
      <c r="B1813" s="661" t="s">
        <v>587</v>
      </c>
      <c r="C1813" s="661">
        <v>89301322</v>
      </c>
      <c r="D1813" s="740" t="s">
        <v>6847</v>
      </c>
      <c r="E1813" s="741" t="s">
        <v>4631</v>
      </c>
      <c r="F1813" s="661" t="s">
        <v>4612</v>
      </c>
      <c r="G1813" s="661" t="s">
        <v>5834</v>
      </c>
      <c r="H1813" s="661" t="s">
        <v>2441</v>
      </c>
      <c r="I1813" s="661" t="s">
        <v>5835</v>
      </c>
      <c r="J1813" s="661" t="s">
        <v>4257</v>
      </c>
      <c r="K1813" s="661" t="s">
        <v>5836</v>
      </c>
      <c r="L1813" s="662">
        <v>177280.42</v>
      </c>
      <c r="M1813" s="662">
        <v>177280.42</v>
      </c>
      <c r="N1813" s="661">
        <v>1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32</v>
      </c>
      <c r="B1814" s="661" t="s">
        <v>587</v>
      </c>
      <c r="C1814" s="661">
        <v>89301322</v>
      </c>
      <c r="D1814" s="740" t="s">
        <v>6847</v>
      </c>
      <c r="E1814" s="741" t="s">
        <v>4631</v>
      </c>
      <c r="F1814" s="661" t="s">
        <v>4612</v>
      </c>
      <c r="G1814" s="661" t="s">
        <v>5837</v>
      </c>
      <c r="H1814" s="661" t="s">
        <v>588</v>
      </c>
      <c r="I1814" s="661" t="s">
        <v>5838</v>
      </c>
      <c r="J1814" s="661" t="s">
        <v>5839</v>
      </c>
      <c r="K1814" s="661" t="s">
        <v>5840</v>
      </c>
      <c r="L1814" s="662">
        <v>0</v>
      </c>
      <c r="M1814" s="662">
        <v>0</v>
      </c>
      <c r="N1814" s="661">
        <v>1</v>
      </c>
      <c r="O1814" s="742">
        <v>0.5</v>
      </c>
      <c r="P1814" s="662">
        <v>0</v>
      </c>
      <c r="Q1814" s="677"/>
      <c r="R1814" s="661">
        <v>1</v>
      </c>
      <c r="S1814" s="677">
        <v>1</v>
      </c>
      <c r="T1814" s="742">
        <v>0.5</v>
      </c>
      <c r="U1814" s="700">
        <v>1</v>
      </c>
    </row>
    <row r="1815" spans="1:21" ht="14.4" customHeight="1" x14ac:dyDescent="0.3">
      <c r="A1815" s="660">
        <v>32</v>
      </c>
      <c r="B1815" s="661" t="s">
        <v>587</v>
      </c>
      <c r="C1815" s="661">
        <v>89301322</v>
      </c>
      <c r="D1815" s="740" t="s">
        <v>6847</v>
      </c>
      <c r="E1815" s="741" t="s">
        <v>4632</v>
      </c>
      <c r="F1815" s="661" t="s">
        <v>4612</v>
      </c>
      <c r="G1815" s="661" t="s">
        <v>4654</v>
      </c>
      <c r="H1815" s="661" t="s">
        <v>588</v>
      </c>
      <c r="I1815" s="661" t="s">
        <v>1711</v>
      </c>
      <c r="J1815" s="661" t="s">
        <v>1712</v>
      </c>
      <c r="K1815" s="661" t="s">
        <v>1685</v>
      </c>
      <c r="L1815" s="662">
        <v>275.23</v>
      </c>
      <c r="M1815" s="662">
        <v>1376.15</v>
      </c>
      <c r="N1815" s="661">
        <v>5</v>
      </c>
      <c r="O1815" s="742">
        <v>2.5</v>
      </c>
      <c r="P1815" s="662">
        <v>550.46</v>
      </c>
      <c r="Q1815" s="677">
        <v>0.4</v>
      </c>
      <c r="R1815" s="661">
        <v>2</v>
      </c>
      <c r="S1815" s="677">
        <v>0.4</v>
      </c>
      <c r="T1815" s="742">
        <v>1</v>
      </c>
      <c r="U1815" s="700">
        <v>0.4</v>
      </c>
    </row>
    <row r="1816" spans="1:21" ht="14.4" customHeight="1" x14ac:dyDescent="0.3">
      <c r="A1816" s="660">
        <v>32</v>
      </c>
      <c r="B1816" s="661" t="s">
        <v>587</v>
      </c>
      <c r="C1816" s="661">
        <v>89301322</v>
      </c>
      <c r="D1816" s="740" t="s">
        <v>6847</v>
      </c>
      <c r="E1816" s="741" t="s">
        <v>4632</v>
      </c>
      <c r="F1816" s="661" t="s">
        <v>4612</v>
      </c>
      <c r="G1816" s="661" t="s">
        <v>4654</v>
      </c>
      <c r="H1816" s="661" t="s">
        <v>588</v>
      </c>
      <c r="I1816" s="661" t="s">
        <v>3016</v>
      </c>
      <c r="J1816" s="661" t="s">
        <v>5411</v>
      </c>
      <c r="K1816" s="661" t="s">
        <v>5779</v>
      </c>
      <c r="L1816" s="662">
        <v>0</v>
      </c>
      <c r="M1816" s="662">
        <v>0</v>
      </c>
      <c r="N1816" s="661">
        <v>1</v>
      </c>
      <c r="O1816" s="742">
        <v>0.5</v>
      </c>
      <c r="P1816" s="662"/>
      <c r="Q1816" s="677"/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32</v>
      </c>
      <c r="B1817" s="661" t="s">
        <v>587</v>
      </c>
      <c r="C1817" s="661">
        <v>89301322</v>
      </c>
      <c r="D1817" s="740" t="s">
        <v>6847</v>
      </c>
      <c r="E1817" s="741" t="s">
        <v>4632</v>
      </c>
      <c r="F1817" s="661" t="s">
        <v>4612</v>
      </c>
      <c r="G1817" s="661" t="s">
        <v>4654</v>
      </c>
      <c r="H1817" s="661" t="s">
        <v>588</v>
      </c>
      <c r="I1817" s="661" t="s">
        <v>4713</v>
      </c>
      <c r="J1817" s="661" t="s">
        <v>1582</v>
      </c>
      <c r="K1817" s="661" t="s">
        <v>4714</v>
      </c>
      <c r="L1817" s="662">
        <v>0</v>
      </c>
      <c r="M1817" s="662">
        <v>0</v>
      </c>
      <c r="N1817" s="661">
        <v>3</v>
      </c>
      <c r="O1817" s="742">
        <v>1</v>
      </c>
      <c r="P1817" s="662">
        <v>0</v>
      </c>
      <c r="Q1817" s="677"/>
      <c r="R1817" s="661">
        <v>1</v>
      </c>
      <c r="S1817" s="677">
        <v>0.33333333333333331</v>
      </c>
      <c r="T1817" s="742">
        <v>0.5</v>
      </c>
      <c r="U1817" s="700">
        <v>0.5</v>
      </c>
    </row>
    <row r="1818" spans="1:21" ht="14.4" customHeight="1" x14ac:dyDescent="0.3">
      <c r="A1818" s="660">
        <v>32</v>
      </c>
      <c r="B1818" s="661" t="s">
        <v>587</v>
      </c>
      <c r="C1818" s="661">
        <v>89301322</v>
      </c>
      <c r="D1818" s="740" t="s">
        <v>6847</v>
      </c>
      <c r="E1818" s="741" t="s">
        <v>4632</v>
      </c>
      <c r="F1818" s="661" t="s">
        <v>4612</v>
      </c>
      <c r="G1818" s="661" t="s">
        <v>5237</v>
      </c>
      <c r="H1818" s="661" t="s">
        <v>588</v>
      </c>
      <c r="I1818" s="661" t="s">
        <v>5841</v>
      </c>
      <c r="J1818" s="661" t="s">
        <v>5842</v>
      </c>
      <c r="K1818" s="661" t="s">
        <v>5843</v>
      </c>
      <c r="L1818" s="662">
        <v>0</v>
      </c>
      <c r="M1818" s="662">
        <v>0</v>
      </c>
      <c r="N1818" s="661">
        <v>1</v>
      </c>
      <c r="O1818" s="742">
        <v>0.5</v>
      </c>
      <c r="P1818" s="662"/>
      <c r="Q1818" s="677"/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32</v>
      </c>
      <c r="B1819" s="661" t="s">
        <v>587</v>
      </c>
      <c r="C1819" s="661">
        <v>89301322</v>
      </c>
      <c r="D1819" s="740" t="s">
        <v>6847</v>
      </c>
      <c r="E1819" s="741" t="s">
        <v>4632</v>
      </c>
      <c r="F1819" s="661" t="s">
        <v>4612</v>
      </c>
      <c r="G1819" s="661" t="s">
        <v>4655</v>
      </c>
      <c r="H1819" s="661" t="s">
        <v>588</v>
      </c>
      <c r="I1819" s="661" t="s">
        <v>1268</v>
      </c>
      <c r="J1819" s="661" t="s">
        <v>1269</v>
      </c>
      <c r="K1819" s="661" t="s">
        <v>1270</v>
      </c>
      <c r="L1819" s="662">
        <v>89.6</v>
      </c>
      <c r="M1819" s="662">
        <v>179.2</v>
      </c>
      <c r="N1819" s="661">
        <v>2</v>
      </c>
      <c r="O1819" s="742">
        <v>1.5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32</v>
      </c>
      <c r="B1820" s="661" t="s">
        <v>587</v>
      </c>
      <c r="C1820" s="661">
        <v>89301322</v>
      </c>
      <c r="D1820" s="740" t="s">
        <v>6847</v>
      </c>
      <c r="E1820" s="741" t="s">
        <v>4632</v>
      </c>
      <c r="F1820" s="661" t="s">
        <v>4612</v>
      </c>
      <c r="G1820" s="661" t="s">
        <v>4655</v>
      </c>
      <c r="H1820" s="661" t="s">
        <v>588</v>
      </c>
      <c r="I1820" s="661" t="s">
        <v>4717</v>
      </c>
      <c r="J1820" s="661" t="s">
        <v>728</v>
      </c>
      <c r="K1820" s="661" t="s">
        <v>4718</v>
      </c>
      <c r="L1820" s="662">
        <v>141.38999999999999</v>
      </c>
      <c r="M1820" s="662">
        <v>141.38999999999999</v>
      </c>
      <c r="N1820" s="661">
        <v>1</v>
      </c>
      <c r="O1820" s="742">
        <v>0.5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32</v>
      </c>
      <c r="B1821" s="661" t="s">
        <v>587</v>
      </c>
      <c r="C1821" s="661">
        <v>89301322</v>
      </c>
      <c r="D1821" s="740" t="s">
        <v>6847</v>
      </c>
      <c r="E1821" s="741" t="s">
        <v>4632</v>
      </c>
      <c r="F1821" s="661" t="s">
        <v>4612</v>
      </c>
      <c r="G1821" s="661" t="s">
        <v>4655</v>
      </c>
      <c r="H1821" s="661" t="s">
        <v>588</v>
      </c>
      <c r="I1821" s="661" t="s">
        <v>757</v>
      </c>
      <c r="J1821" s="661" t="s">
        <v>4656</v>
      </c>
      <c r="K1821" s="661" t="s">
        <v>4657</v>
      </c>
      <c r="L1821" s="662">
        <v>44.8</v>
      </c>
      <c r="M1821" s="662">
        <v>44.8</v>
      </c>
      <c r="N1821" s="661">
        <v>1</v>
      </c>
      <c r="O1821" s="742">
        <v>1</v>
      </c>
      <c r="P1821" s="662">
        <v>44.8</v>
      </c>
      <c r="Q1821" s="677">
        <v>1</v>
      </c>
      <c r="R1821" s="661">
        <v>1</v>
      </c>
      <c r="S1821" s="677">
        <v>1</v>
      </c>
      <c r="T1821" s="742">
        <v>1</v>
      </c>
      <c r="U1821" s="700">
        <v>1</v>
      </c>
    </row>
    <row r="1822" spans="1:21" ht="14.4" customHeight="1" x14ac:dyDescent="0.3">
      <c r="A1822" s="660">
        <v>32</v>
      </c>
      <c r="B1822" s="661" t="s">
        <v>587</v>
      </c>
      <c r="C1822" s="661">
        <v>89301322</v>
      </c>
      <c r="D1822" s="740" t="s">
        <v>6847</v>
      </c>
      <c r="E1822" s="741" t="s">
        <v>4632</v>
      </c>
      <c r="F1822" s="661" t="s">
        <v>4612</v>
      </c>
      <c r="G1822" s="661" t="s">
        <v>4655</v>
      </c>
      <c r="H1822" s="661" t="s">
        <v>588</v>
      </c>
      <c r="I1822" s="661" t="s">
        <v>4658</v>
      </c>
      <c r="J1822" s="661" t="s">
        <v>4656</v>
      </c>
      <c r="K1822" s="661" t="s">
        <v>4657</v>
      </c>
      <c r="L1822" s="662">
        <v>44.8</v>
      </c>
      <c r="M1822" s="662">
        <v>223.99999999999997</v>
      </c>
      <c r="N1822" s="661">
        <v>5</v>
      </c>
      <c r="O1822" s="742">
        <v>1.5</v>
      </c>
      <c r="P1822" s="662">
        <v>134.39999999999998</v>
      </c>
      <c r="Q1822" s="677">
        <v>0.6</v>
      </c>
      <c r="R1822" s="661">
        <v>3</v>
      </c>
      <c r="S1822" s="677">
        <v>0.6</v>
      </c>
      <c r="T1822" s="742">
        <v>1</v>
      </c>
      <c r="U1822" s="700">
        <v>0.66666666666666663</v>
      </c>
    </row>
    <row r="1823" spans="1:21" ht="14.4" customHeight="1" x14ac:dyDescent="0.3">
      <c r="A1823" s="660">
        <v>32</v>
      </c>
      <c r="B1823" s="661" t="s">
        <v>587</v>
      </c>
      <c r="C1823" s="661">
        <v>89301322</v>
      </c>
      <c r="D1823" s="740" t="s">
        <v>6847</v>
      </c>
      <c r="E1823" s="741" t="s">
        <v>4632</v>
      </c>
      <c r="F1823" s="661" t="s">
        <v>4612</v>
      </c>
      <c r="G1823" s="661" t="s">
        <v>4855</v>
      </c>
      <c r="H1823" s="661" t="s">
        <v>588</v>
      </c>
      <c r="I1823" s="661" t="s">
        <v>1871</v>
      </c>
      <c r="J1823" s="661" t="s">
        <v>1872</v>
      </c>
      <c r="K1823" s="661" t="s">
        <v>1873</v>
      </c>
      <c r="L1823" s="662">
        <v>0</v>
      </c>
      <c r="M1823" s="662">
        <v>0</v>
      </c>
      <c r="N1823" s="661">
        <v>1</v>
      </c>
      <c r="O1823" s="742">
        <v>0.5</v>
      </c>
      <c r="P1823" s="662">
        <v>0</v>
      </c>
      <c r="Q1823" s="677"/>
      <c r="R1823" s="661">
        <v>1</v>
      </c>
      <c r="S1823" s="677">
        <v>1</v>
      </c>
      <c r="T1823" s="742">
        <v>0.5</v>
      </c>
      <c r="U1823" s="700">
        <v>1</v>
      </c>
    </row>
    <row r="1824" spans="1:21" ht="14.4" customHeight="1" x14ac:dyDescent="0.3">
      <c r="A1824" s="660">
        <v>32</v>
      </c>
      <c r="B1824" s="661" t="s">
        <v>587</v>
      </c>
      <c r="C1824" s="661">
        <v>89301322</v>
      </c>
      <c r="D1824" s="740" t="s">
        <v>6847</v>
      </c>
      <c r="E1824" s="741" t="s">
        <v>4632</v>
      </c>
      <c r="F1824" s="661" t="s">
        <v>4612</v>
      </c>
      <c r="G1824" s="661" t="s">
        <v>4855</v>
      </c>
      <c r="H1824" s="661" t="s">
        <v>588</v>
      </c>
      <c r="I1824" s="661" t="s">
        <v>5414</v>
      </c>
      <c r="J1824" s="661" t="s">
        <v>5415</v>
      </c>
      <c r="K1824" s="661" t="s">
        <v>1873</v>
      </c>
      <c r="L1824" s="662">
        <v>0</v>
      </c>
      <c r="M1824" s="662">
        <v>0</v>
      </c>
      <c r="N1824" s="661">
        <v>1</v>
      </c>
      <c r="O1824" s="742">
        <v>0.5</v>
      </c>
      <c r="P1824" s="662">
        <v>0</v>
      </c>
      <c r="Q1824" s="677"/>
      <c r="R1824" s="661">
        <v>1</v>
      </c>
      <c r="S1824" s="677">
        <v>1</v>
      </c>
      <c r="T1824" s="742">
        <v>0.5</v>
      </c>
      <c r="U1824" s="700">
        <v>1</v>
      </c>
    </row>
    <row r="1825" spans="1:21" ht="14.4" customHeight="1" x14ac:dyDescent="0.3">
      <c r="A1825" s="660">
        <v>32</v>
      </c>
      <c r="B1825" s="661" t="s">
        <v>587</v>
      </c>
      <c r="C1825" s="661">
        <v>89301322</v>
      </c>
      <c r="D1825" s="740" t="s">
        <v>6847</v>
      </c>
      <c r="E1825" s="741" t="s">
        <v>4632</v>
      </c>
      <c r="F1825" s="661" t="s">
        <v>4612</v>
      </c>
      <c r="G1825" s="661" t="s">
        <v>5028</v>
      </c>
      <c r="H1825" s="661" t="s">
        <v>2441</v>
      </c>
      <c r="I1825" s="661" t="s">
        <v>4149</v>
      </c>
      <c r="J1825" s="661" t="s">
        <v>2601</v>
      </c>
      <c r="K1825" s="661" t="s">
        <v>4593</v>
      </c>
      <c r="L1825" s="662">
        <v>150.55000000000001</v>
      </c>
      <c r="M1825" s="662">
        <v>301.10000000000002</v>
      </c>
      <c r="N1825" s="661">
        <v>2</v>
      </c>
      <c r="O1825" s="742">
        <v>0.5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32</v>
      </c>
      <c r="B1826" s="661" t="s">
        <v>587</v>
      </c>
      <c r="C1826" s="661">
        <v>89301322</v>
      </c>
      <c r="D1826" s="740" t="s">
        <v>6847</v>
      </c>
      <c r="E1826" s="741" t="s">
        <v>4632</v>
      </c>
      <c r="F1826" s="661" t="s">
        <v>4612</v>
      </c>
      <c r="G1826" s="661" t="s">
        <v>5028</v>
      </c>
      <c r="H1826" s="661" t="s">
        <v>588</v>
      </c>
      <c r="I1826" s="661" t="s">
        <v>5844</v>
      </c>
      <c r="J1826" s="661" t="s">
        <v>5845</v>
      </c>
      <c r="K1826" s="661" t="s">
        <v>5846</v>
      </c>
      <c r="L1826" s="662">
        <v>125.46</v>
      </c>
      <c r="M1826" s="662">
        <v>376.38</v>
      </c>
      <c r="N1826" s="661">
        <v>3</v>
      </c>
      <c r="O1826" s="742">
        <v>0.5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32</v>
      </c>
      <c r="B1827" s="661" t="s">
        <v>587</v>
      </c>
      <c r="C1827" s="661">
        <v>89301322</v>
      </c>
      <c r="D1827" s="740" t="s">
        <v>6847</v>
      </c>
      <c r="E1827" s="741" t="s">
        <v>4632</v>
      </c>
      <c r="F1827" s="661" t="s">
        <v>4612</v>
      </c>
      <c r="G1827" s="661" t="s">
        <v>4711</v>
      </c>
      <c r="H1827" s="661" t="s">
        <v>588</v>
      </c>
      <c r="I1827" s="661" t="s">
        <v>2909</v>
      </c>
      <c r="J1827" s="661" t="s">
        <v>4443</v>
      </c>
      <c r="K1827" s="661" t="s">
        <v>4444</v>
      </c>
      <c r="L1827" s="662">
        <v>156.86000000000001</v>
      </c>
      <c r="M1827" s="662">
        <v>313.72000000000003</v>
      </c>
      <c r="N1827" s="661">
        <v>2</v>
      </c>
      <c r="O1827" s="742">
        <v>0.5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32</v>
      </c>
      <c r="B1828" s="661" t="s">
        <v>587</v>
      </c>
      <c r="C1828" s="661">
        <v>89301322</v>
      </c>
      <c r="D1828" s="740" t="s">
        <v>6847</v>
      </c>
      <c r="E1828" s="741" t="s">
        <v>4632</v>
      </c>
      <c r="F1828" s="661" t="s">
        <v>4612</v>
      </c>
      <c r="G1828" s="661" t="s">
        <v>4711</v>
      </c>
      <c r="H1828" s="661" t="s">
        <v>588</v>
      </c>
      <c r="I1828" s="661" t="s">
        <v>5416</v>
      </c>
      <c r="J1828" s="661" t="s">
        <v>5417</v>
      </c>
      <c r="K1828" s="661" t="s">
        <v>5418</v>
      </c>
      <c r="L1828" s="662">
        <v>151.61000000000001</v>
      </c>
      <c r="M1828" s="662">
        <v>303.22000000000003</v>
      </c>
      <c r="N1828" s="661">
        <v>2</v>
      </c>
      <c r="O1828" s="742">
        <v>1.5</v>
      </c>
      <c r="P1828" s="662">
        <v>151.61000000000001</v>
      </c>
      <c r="Q1828" s="677">
        <v>0.5</v>
      </c>
      <c r="R1828" s="661">
        <v>1</v>
      </c>
      <c r="S1828" s="677">
        <v>0.5</v>
      </c>
      <c r="T1828" s="742">
        <v>0.5</v>
      </c>
      <c r="U1828" s="700">
        <v>0.33333333333333331</v>
      </c>
    </row>
    <row r="1829" spans="1:21" ht="14.4" customHeight="1" x14ac:dyDescent="0.3">
      <c r="A1829" s="660">
        <v>32</v>
      </c>
      <c r="B1829" s="661" t="s">
        <v>587</v>
      </c>
      <c r="C1829" s="661">
        <v>89301322</v>
      </c>
      <c r="D1829" s="740" t="s">
        <v>6847</v>
      </c>
      <c r="E1829" s="741" t="s">
        <v>4632</v>
      </c>
      <c r="F1829" s="661" t="s">
        <v>4612</v>
      </c>
      <c r="G1829" s="661" t="s">
        <v>5847</v>
      </c>
      <c r="H1829" s="661" t="s">
        <v>588</v>
      </c>
      <c r="I1829" s="661" t="s">
        <v>5848</v>
      </c>
      <c r="J1829" s="661" t="s">
        <v>5849</v>
      </c>
      <c r="K1829" s="661" t="s">
        <v>5850</v>
      </c>
      <c r="L1829" s="662">
        <v>33.72</v>
      </c>
      <c r="M1829" s="662">
        <v>67.44</v>
      </c>
      <c r="N1829" s="661">
        <v>2</v>
      </c>
      <c r="O1829" s="742">
        <v>0.5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32</v>
      </c>
      <c r="B1830" s="661" t="s">
        <v>587</v>
      </c>
      <c r="C1830" s="661">
        <v>89301322</v>
      </c>
      <c r="D1830" s="740" t="s">
        <v>6847</v>
      </c>
      <c r="E1830" s="741" t="s">
        <v>4632</v>
      </c>
      <c r="F1830" s="661" t="s">
        <v>4612</v>
      </c>
      <c r="G1830" s="661" t="s">
        <v>5030</v>
      </c>
      <c r="H1830" s="661" t="s">
        <v>2441</v>
      </c>
      <c r="I1830" s="661" t="s">
        <v>2678</v>
      </c>
      <c r="J1830" s="661" t="s">
        <v>2679</v>
      </c>
      <c r="K1830" s="661" t="s">
        <v>1869</v>
      </c>
      <c r="L1830" s="662">
        <v>217.65</v>
      </c>
      <c r="M1830" s="662">
        <v>217.65</v>
      </c>
      <c r="N1830" s="661">
        <v>1</v>
      </c>
      <c r="O1830" s="742">
        <v>0.5</v>
      </c>
      <c r="P1830" s="662">
        <v>217.65</v>
      </c>
      <c r="Q1830" s="677">
        <v>1</v>
      </c>
      <c r="R1830" s="661">
        <v>1</v>
      </c>
      <c r="S1830" s="677">
        <v>1</v>
      </c>
      <c r="T1830" s="742">
        <v>0.5</v>
      </c>
      <c r="U1830" s="700">
        <v>1</v>
      </c>
    </row>
    <row r="1831" spans="1:21" ht="14.4" customHeight="1" x14ac:dyDescent="0.3">
      <c r="A1831" s="660">
        <v>32</v>
      </c>
      <c r="B1831" s="661" t="s">
        <v>587</v>
      </c>
      <c r="C1831" s="661">
        <v>89301322</v>
      </c>
      <c r="D1831" s="740" t="s">
        <v>6847</v>
      </c>
      <c r="E1831" s="741" t="s">
        <v>4632</v>
      </c>
      <c r="F1831" s="661" t="s">
        <v>4612</v>
      </c>
      <c r="G1831" s="661" t="s">
        <v>5030</v>
      </c>
      <c r="H1831" s="661" t="s">
        <v>2441</v>
      </c>
      <c r="I1831" s="661" t="s">
        <v>5851</v>
      </c>
      <c r="J1831" s="661" t="s">
        <v>4423</v>
      </c>
      <c r="K1831" s="661" t="s">
        <v>5679</v>
      </c>
      <c r="L1831" s="662">
        <v>435.3</v>
      </c>
      <c r="M1831" s="662">
        <v>435.3</v>
      </c>
      <c r="N1831" s="661">
        <v>1</v>
      </c>
      <c r="O1831" s="742">
        <v>1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32</v>
      </c>
      <c r="B1832" s="661" t="s">
        <v>587</v>
      </c>
      <c r="C1832" s="661">
        <v>89301322</v>
      </c>
      <c r="D1832" s="740" t="s">
        <v>6847</v>
      </c>
      <c r="E1832" s="741" t="s">
        <v>4632</v>
      </c>
      <c r="F1832" s="661" t="s">
        <v>4612</v>
      </c>
      <c r="G1832" s="661" t="s">
        <v>5030</v>
      </c>
      <c r="H1832" s="661" t="s">
        <v>2441</v>
      </c>
      <c r="I1832" s="661" t="s">
        <v>5852</v>
      </c>
      <c r="J1832" s="661" t="s">
        <v>4577</v>
      </c>
      <c r="K1832" s="661" t="s">
        <v>5285</v>
      </c>
      <c r="L1832" s="662">
        <v>672.94</v>
      </c>
      <c r="M1832" s="662">
        <v>672.94</v>
      </c>
      <c r="N1832" s="661">
        <v>1</v>
      </c>
      <c r="O1832" s="742">
        <v>0.5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32</v>
      </c>
      <c r="B1833" s="661" t="s">
        <v>587</v>
      </c>
      <c r="C1833" s="661">
        <v>89301322</v>
      </c>
      <c r="D1833" s="740" t="s">
        <v>6847</v>
      </c>
      <c r="E1833" s="741" t="s">
        <v>4632</v>
      </c>
      <c r="F1833" s="661" t="s">
        <v>4612</v>
      </c>
      <c r="G1833" s="661" t="s">
        <v>5591</v>
      </c>
      <c r="H1833" s="661" t="s">
        <v>2441</v>
      </c>
      <c r="I1833" s="661" t="s">
        <v>1461</v>
      </c>
      <c r="J1833" s="661" t="s">
        <v>5592</v>
      </c>
      <c r="K1833" s="661" t="s">
        <v>5593</v>
      </c>
      <c r="L1833" s="662">
        <v>137.6</v>
      </c>
      <c r="M1833" s="662">
        <v>275.2</v>
      </c>
      <c r="N1833" s="661">
        <v>2</v>
      </c>
      <c r="O1833" s="742">
        <v>0.5</v>
      </c>
      <c r="P1833" s="662">
        <v>275.2</v>
      </c>
      <c r="Q1833" s="677">
        <v>1</v>
      </c>
      <c r="R1833" s="661">
        <v>2</v>
      </c>
      <c r="S1833" s="677">
        <v>1</v>
      </c>
      <c r="T1833" s="742">
        <v>0.5</v>
      </c>
      <c r="U1833" s="700">
        <v>1</v>
      </c>
    </row>
    <row r="1834" spans="1:21" ht="14.4" customHeight="1" x14ac:dyDescent="0.3">
      <c r="A1834" s="660">
        <v>32</v>
      </c>
      <c r="B1834" s="661" t="s">
        <v>587</v>
      </c>
      <c r="C1834" s="661">
        <v>89301322</v>
      </c>
      <c r="D1834" s="740" t="s">
        <v>6847</v>
      </c>
      <c r="E1834" s="741" t="s">
        <v>4632</v>
      </c>
      <c r="F1834" s="661" t="s">
        <v>4612</v>
      </c>
      <c r="G1834" s="661" t="s">
        <v>4963</v>
      </c>
      <c r="H1834" s="661" t="s">
        <v>588</v>
      </c>
      <c r="I1834" s="661" t="s">
        <v>5853</v>
      </c>
      <c r="J1834" s="661" t="s">
        <v>2527</v>
      </c>
      <c r="K1834" s="661" t="s">
        <v>2683</v>
      </c>
      <c r="L1834" s="662">
        <v>180.02</v>
      </c>
      <c r="M1834" s="662">
        <v>180.02</v>
      </c>
      <c r="N1834" s="661">
        <v>1</v>
      </c>
      <c r="O1834" s="742">
        <v>1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32</v>
      </c>
      <c r="B1835" s="661" t="s">
        <v>587</v>
      </c>
      <c r="C1835" s="661">
        <v>89301322</v>
      </c>
      <c r="D1835" s="740" t="s">
        <v>6847</v>
      </c>
      <c r="E1835" s="741" t="s">
        <v>4632</v>
      </c>
      <c r="F1835" s="661" t="s">
        <v>4612</v>
      </c>
      <c r="G1835" s="661" t="s">
        <v>4963</v>
      </c>
      <c r="H1835" s="661" t="s">
        <v>2441</v>
      </c>
      <c r="I1835" s="661" t="s">
        <v>2526</v>
      </c>
      <c r="J1835" s="661" t="s">
        <v>2527</v>
      </c>
      <c r="K1835" s="661" t="s">
        <v>1229</v>
      </c>
      <c r="L1835" s="662">
        <v>60.02</v>
      </c>
      <c r="M1835" s="662">
        <v>180.06</v>
      </c>
      <c r="N1835" s="661">
        <v>3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32</v>
      </c>
      <c r="B1836" s="661" t="s">
        <v>587</v>
      </c>
      <c r="C1836" s="661">
        <v>89301322</v>
      </c>
      <c r="D1836" s="740" t="s">
        <v>6847</v>
      </c>
      <c r="E1836" s="741" t="s">
        <v>4632</v>
      </c>
      <c r="F1836" s="661" t="s">
        <v>4612</v>
      </c>
      <c r="G1836" s="661" t="s">
        <v>5854</v>
      </c>
      <c r="H1836" s="661" t="s">
        <v>2441</v>
      </c>
      <c r="I1836" s="661" t="s">
        <v>5855</v>
      </c>
      <c r="J1836" s="661" t="s">
        <v>5856</v>
      </c>
      <c r="K1836" s="661" t="s">
        <v>1258</v>
      </c>
      <c r="L1836" s="662">
        <v>59.25</v>
      </c>
      <c r="M1836" s="662">
        <v>177.75</v>
      </c>
      <c r="N1836" s="661">
        <v>3</v>
      </c>
      <c r="O1836" s="742">
        <v>1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32</v>
      </c>
      <c r="B1837" s="661" t="s">
        <v>587</v>
      </c>
      <c r="C1837" s="661">
        <v>89301322</v>
      </c>
      <c r="D1837" s="740" t="s">
        <v>6847</v>
      </c>
      <c r="E1837" s="741" t="s">
        <v>4632</v>
      </c>
      <c r="F1837" s="661" t="s">
        <v>4612</v>
      </c>
      <c r="G1837" s="661" t="s">
        <v>4665</v>
      </c>
      <c r="H1837" s="661" t="s">
        <v>2441</v>
      </c>
      <c r="I1837" s="661" t="s">
        <v>2452</v>
      </c>
      <c r="J1837" s="661" t="s">
        <v>2453</v>
      </c>
      <c r="K1837" s="661" t="s">
        <v>4539</v>
      </c>
      <c r="L1837" s="662">
        <v>237.65</v>
      </c>
      <c r="M1837" s="662">
        <v>475.3</v>
      </c>
      <c r="N1837" s="661">
        <v>2</v>
      </c>
      <c r="O1837" s="742">
        <v>1.5</v>
      </c>
      <c r="P1837" s="662">
        <v>237.65</v>
      </c>
      <c r="Q1837" s="677">
        <v>0.5</v>
      </c>
      <c r="R1837" s="661">
        <v>1</v>
      </c>
      <c r="S1837" s="677">
        <v>0.5</v>
      </c>
      <c r="T1837" s="742">
        <v>1</v>
      </c>
      <c r="U1837" s="700">
        <v>0.66666666666666663</v>
      </c>
    </row>
    <row r="1838" spans="1:21" ht="14.4" customHeight="1" x14ac:dyDescent="0.3">
      <c r="A1838" s="660">
        <v>32</v>
      </c>
      <c r="B1838" s="661" t="s">
        <v>587</v>
      </c>
      <c r="C1838" s="661">
        <v>89301322</v>
      </c>
      <c r="D1838" s="740" t="s">
        <v>6847</v>
      </c>
      <c r="E1838" s="741" t="s">
        <v>4632</v>
      </c>
      <c r="F1838" s="661" t="s">
        <v>4612</v>
      </c>
      <c r="G1838" s="661" t="s">
        <v>4726</v>
      </c>
      <c r="H1838" s="661" t="s">
        <v>2441</v>
      </c>
      <c r="I1838" s="661" t="s">
        <v>4806</v>
      </c>
      <c r="J1838" s="661" t="s">
        <v>4807</v>
      </c>
      <c r="K1838" s="661" t="s">
        <v>4450</v>
      </c>
      <c r="L1838" s="662">
        <v>52.4</v>
      </c>
      <c r="M1838" s="662">
        <v>209.6</v>
      </c>
      <c r="N1838" s="661">
        <v>4</v>
      </c>
      <c r="O1838" s="742">
        <v>1.5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32</v>
      </c>
      <c r="B1839" s="661" t="s">
        <v>587</v>
      </c>
      <c r="C1839" s="661">
        <v>89301322</v>
      </c>
      <c r="D1839" s="740" t="s">
        <v>6847</v>
      </c>
      <c r="E1839" s="741" t="s">
        <v>4632</v>
      </c>
      <c r="F1839" s="661" t="s">
        <v>4612</v>
      </c>
      <c r="G1839" s="661" t="s">
        <v>4727</v>
      </c>
      <c r="H1839" s="661" t="s">
        <v>2441</v>
      </c>
      <c r="I1839" s="661" t="s">
        <v>2628</v>
      </c>
      <c r="J1839" s="661" t="s">
        <v>2629</v>
      </c>
      <c r="K1839" s="661" t="s">
        <v>4523</v>
      </c>
      <c r="L1839" s="662">
        <v>68.989999999999995</v>
      </c>
      <c r="M1839" s="662">
        <v>206.96999999999997</v>
      </c>
      <c r="N1839" s="661">
        <v>3</v>
      </c>
      <c r="O1839" s="742">
        <v>0.5</v>
      </c>
      <c r="P1839" s="662">
        <v>206.96999999999997</v>
      </c>
      <c r="Q1839" s="677">
        <v>1</v>
      </c>
      <c r="R1839" s="661">
        <v>3</v>
      </c>
      <c r="S1839" s="677">
        <v>1</v>
      </c>
      <c r="T1839" s="742">
        <v>0.5</v>
      </c>
      <c r="U1839" s="700">
        <v>1</v>
      </c>
    </row>
    <row r="1840" spans="1:21" ht="14.4" customHeight="1" x14ac:dyDescent="0.3">
      <c r="A1840" s="660">
        <v>32</v>
      </c>
      <c r="B1840" s="661" t="s">
        <v>587</v>
      </c>
      <c r="C1840" s="661">
        <v>89301322</v>
      </c>
      <c r="D1840" s="740" t="s">
        <v>6847</v>
      </c>
      <c r="E1840" s="741" t="s">
        <v>4632</v>
      </c>
      <c r="F1840" s="661" t="s">
        <v>4612</v>
      </c>
      <c r="G1840" s="661" t="s">
        <v>4727</v>
      </c>
      <c r="H1840" s="661" t="s">
        <v>2441</v>
      </c>
      <c r="I1840" s="661" t="s">
        <v>2474</v>
      </c>
      <c r="J1840" s="661" t="s">
        <v>2475</v>
      </c>
      <c r="K1840" s="661" t="s">
        <v>4525</v>
      </c>
      <c r="L1840" s="662">
        <v>276</v>
      </c>
      <c r="M1840" s="662">
        <v>828</v>
      </c>
      <c r="N1840" s="661">
        <v>3</v>
      </c>
      <c r="O1840" s="742">
        <v>2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32</v>
      </c>
      <c r="B1841" s="661" t="s">
        <v>587</v>
      </c>
      <c r="C1841" s="661">
        <v>89301322</v>
      </c>
      <c r="D1841" s="740" t="s">
        <v>6847</v>
      </c>
      <c r="E1841" s="741" t="s">
        <v>4632</v>
      </c>
      <c r="F1841" s="661" t="s">
        <v>4612</v>
      </c>
      <c r="G1841" s="661" t="s">
        <v>4727</v>
      </c>
      <c r="H1841" s="661" t="s">
        <v>588</v>
      </c>
      <c r="I1841" s="661" t="s">
        <v>5857</v>
      </c>
      <c r="J1841" s="661" t="s">
        <v>2629</v>
      </c>
      <c r="K1841" s="661" t="s">
        <v>5858</v>
      </c>
      <c r="L1841" s="662">
        <v>0</v>
      </c>
      <c r="M1841" s="662">
        <v>0</v>
      </c>
      <c r="N1841" s="661">
        <v>1</v>
      </c>
      <c r="O1841" s="742">
        <v>0.5</v>
      </c>
      <c r="P1841" s="662">
        <v>0</v>
      </c>
      <c r="Q1841" s="677"/>
      <c r="R1841" s="661">
        <v>1</v>
      </c>
      <c r="S1841" s="677">
        <v>1</v>
      </c>
      <c r="T1841" s="742">
        <v>0.5</v>
      </c>
      <c r="U1841" s="700">
        <v>1</v>
      </c>
    </row>
    <row r="1842" spans="1:21" ht="14.4" customHeight="1" x14ac:dyDescent="0.3">
      <c r="A1842" s="660">
        <v>32</v>
      </c>
      <c r="B1842" s="661" t="s">
        <v>587</v>
      </c>
      <c r="C1842" s="661">
        <v>89301322</v>
      </c>
      <c r="D1842" s="740" t="s">
        <v>6847</v>
      </c>
      <c r="E1842" s="741" t="s">
        <v>4632</v>
      </c>
      <c r="F1842" s="661" t="s">
        <v>4612</v>
      </c>
      <c r="G1842" s="661" t="s">
        <v>4727</v>
      </c>
      <c r="H1842" s="661" t="s">
        <v>588</v>
      </c>
      <c r="I1842" s="661" t="s">
        <v>4808</v>
      </c>
      <c r="J1842" s="661" t="s">
        <v>4809</v>
      </c>
      <c r="K1842" s="661" t="s">
        <v>4810</v>
      </c>
      <c r="L1842" s="662">
        <v>64.39</v>
      </c>
      <c r="M1842" s="662">
        <v>193.17000000000002</v>
      </c>
      <c r="N1842" s="661">
        <v>3</v>
      </c>
      <c r="O1842" s="742">
        <v>0.5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32</v>
      </c>
      <c r="B1843" s="661" t="s">
        <v>587</v>
      </c>
      <c r="C1843" s="661">
        <v>89301322</v>
      </c>
      <c r="D1843" s="740" t="s">
        <v>6847</v>
      </c>
      <c r="E1843" s="741" t="s">
        <v>4632</v>
      </c>
      <c r="F1843" s="661" t="s">
        <v>4612</v>
      </c>
      <c r="G1843" s="661" t="s">
        <v>4811</v>
      </c>
      <c r="H1843" s="661" t="s">
        <v>588</v>
      </c>
      <c r="I1843" s="661" t="s">
        <v>5859</v>
      </c>
      <c r="J1843" s="661" t="s">
        <v>1579</v>
      </c>
      <c r="K1843" s="661" t="s">
        <v>5458</v>
      </c>
      <c r="L1843" s="662">
        <v>0</v>
      </c>
      <c r="M1843" s="662">
        <v>0</v>
      </c>
      <c r="N1843" s="661">
        <v>4</v>
      </c>
      <c r="O1843" s="742">
        <v>1</v>
      </c>
      <c r="P1843" s="662">
        <v>0</v>
      </c>
      <c r="Q1843" s="677"/>
      <c r="R1843" s="661">
        <v>2</v>
      </c>
      <c r="S1843" s="677">
        <v>0.5</v>
      </c>
      <c r="T1843" s="742">
        <v>0.5</v>
      </c>
      <c r="U1843" s="700">
        <v>0.5</v>
      </c>
    </row>
    <row r="1844" spans="1:21" ht="14.4" customHeight="1" x14ac:dyDescent="0.3">
      <c r="A1844" s="660">
        <v>32</v>
      </c>
      <c r="B1844" s="661" t="s">
        <v>587</v>
      </c>
      <c r="C1844" s="661">
        <v>89301322</v>
      </c>
      <c r="D1844" s="740" t="s">
        <v>6847</v>
      </c>
      <c r="E1844" s="741" t="s">
        <v>4632</v>
      </c>
      <c r="F1844" s="661" t="s">
        <v>4612</v>
      </c>
      <c r="G1844" s="661" t="s">
        <v>4812</v>
      </c>
      <c r="H1844" s="661" t="s">
        <v>588</v>
      </c>
      <c r="I1844" s="661" t="s">
        <v>2368</v>
      </c>
      <c r="J1844" s="661" t="s">
        <v>820</v>
      </c>
      <c r="K1844" s="661" t="s">
        <v>2369</v>
      </c>
      <c r="L1844" s="662">
        <v>230.59</v>
      </c>
      <c r="M1844" s="662">
        <v>461.18</v>
      </c>
      <c r="N1844" s="661">
        <v>2</v>
      </c>
      <c r="O1844" s="742">
        <v>1</v>
      </c>
      <c r="P1844" s="662">
        <v>461.18</v>
      </c>
      <c r="Q1844" s="677">
        <v>1</v>
      </c>
      <c r="R1844" s="661">
        <v>2</v>
      </c>
      <c r="S1844" s="677">
        <v>1</v>
      </c>
      <c r="T1844" s="742">
        <v>1</v>
      </c>
      <c r="U1844" s="700">
        <v>1</v>
      </c>
    </row>
    <row r="1845" spans="1:21" ht="14.4" customHeight="1" x14ac:dyDescent="0.3">
      <c r="A1845" s="660">
        <v>32</v>
      </c>
      <c r="B1845" s="661" t="s">
        <v>587</v>
      </c>
      <c r="C1845" s="661">
        <v>89301322</v>
      </c>
      <c r="D1845" s="740" t="s">
        <v>6847</v>
      </c>
      <c r="E1845" s="741" t="s">
        <v>4632</v>
      </c>
      <c r="F1845" s="661" t="s">
        <v>4612</v>
      </c>
      <c r="G1845" s="661" t="s">
        <v>4812</v>
      </c>
      <c r="H1845" s="661" t="s">
        <v>588</v>
      </c>
      <c r="I1845" s="661" t="s">
        <v>5860</v>
      </c>
      <c r="J1845" s="661" t="s">
        <v>820</v>
      </c>
      <c r="K1845" s="661" t="s">
        <v>2369</v>
      </c>
      <c r="L1845" s="662">
        <v>0</v>
      </c>
      <c r="M1845" s="662">
        <v>0</v>
      </c>
      <c r="N1845" s="661">
        <v>1</v>
      </c>
      <c r="O1845" s="742">
        <v>1</v>
      </c>
      <c r="P1845" s="662"/>
      <c r="Q1845" s="677"/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32</v>
      </c>
      <c r="B1846" s="661" t="s">
        <v>587</v>
      </c>
      <c r="C1846" s="661">
        <v>89301322</v>
      </c>
      <c r="D1846" s="740" t="s">
        <v>6847</v>
      </c>
      <c r="E1846" s="741" t="s">
        <v>4632</v>
      </c>
      <c r="F1846" s="661" t="s">
        <v>4612</v>
      </c>
      <c r="G1846" s="661" t="s">
        <v>4671</v>
      </c>
      <c r="H1846" s="661" t="s">
        <v>2441</v>
      </c>
      <c r="I1846" s="661" t="s">
        <v>3132</v>
      </c>
      <c r="J1846" s="661" t="s">
        <v>3133</v>
      </c>
      <c r="K1846" s="661" t="s">
        <v>4480</v>
      </c>
      <c r="L1846" s="662">
        <v>3127.19</v>
      </c>
      <c r="M1846" s="662">
        <v>40653.47</v>
      </c>
      <c r="N1846" s="661">
        <v>13</v>
      </c>
      <c r="O1846" s="742">
        <v>3.5</v>
      </c>
      <c r="P1846" s="662">
        <v>21890.33</v>
      </c>
      <c r="Q1846" s="677">
        <v>0.53846153846153844</v>
      </c>
      <c r="R1846" s="661">
        <v>7</v>
      </c>
      <c r="S1846" s="677">
        <v>0.53846153846153844</v>
      </c>
      <c r="T1846" s="742">
        <v>2.5</v>
      </c>
      <c r="U1846" s="700">
        <v>0.7142857142857143</v>
      </c>
    </row>
    <row r="1847" spans="1:21" ht="14.4" customHeight="1" x14ac:dyDescent="0.3">
      <c r="A1847" s="660">
        <v>32</v>
      </c>
      <c r="B1847" s="661" t="s">
        <v>587</v>
      </c>
      <c r="C1847" s="661">
        <v>89301322</v>
      </c>
      <c r="D1847" s="740" t="s">
        <v>6847</v>
      </c>
      <c r="E1847" s="741" t="s">
        <v>4632</v>
      </c>
      <c r="F1847" s="661" t="s">
        <v>4612</v>
      </c>
      <c r="G1847" s="661" t="s">
        <v>4813</v>
      </c>
      <c r="H1847" s="661" t="s">
        <v>588</v>
      </c>
      <c r="I1847" s="661" t="s">
        <v>5861</v>
      </c>
      <c r="J1847" s="661" t="s">
        <v>967</v>
      </c>
      <c r="K1847" s="661" t="s">
        <v>5862</v>
      </c>
      <c r="L1847" s="662">
        <v>205.5</v>
      </c>
      <c r="M1847" s="662">
        <v>616.5</v>
      </c>
      <c r="N1847" s="661">
        <v>3</v>
      </c>
      <c r="O1847" s="742">
        <v>2</v>
      </c>
      <c r="P1847" s="662">
        <v>205.5</v>
      </c>
      <c r="Q1847" s="677">
        <v>0.33333333333333331</v>
      </c>
      <c r="R1847" s="661">
        <v>1</v>
      </c>
      <c r="S1847" s="677">
        <v>0.33333333333333331</v>
      </c>
      <c r="T1847" s="742">
        <v>0.5</v>
      </c>
      <c r="U1847" s="700">
        <v>0.25</v>
      </c>
    </row>
    <row r="1848" spans="1:21" ht="14.4" customHeight="1" x14ac:dyDescent="0.3">
      <c r="A1848" s="660">
        <v>32</v>
      </c>
      <c r="B1848" s="661" t="s">
        <v>587</v>
      </c>
      <c r="C1848" s="661">
        <v>89301322</v>
      </c>
      <c r="D1848" s="740" t="s">
        <v>6847</v>
      </c>
      <c r="E1848" s="741" t="s">
        <v>4632</v>
      </c>
      <c r="F1848" s="661" t="s">
        <v>4612</v>
      </c>
      <c r="G1848" s="661" t="s">
        <v>4813</v>
      </c>
      <c r="H1848" s="661" t="s">
        <v>588</v>
      </c>
      <c r="I1848" s="661" t="s">
        <v>1175</v>
      </c>
      <c r="J1848" s="661" t="s">
        <v>4814</v>
      </c>
      <c r="K1848" s="661" t="s">
        <v>4815</v>
      </c>
      <c r="L1848" s="662">
        <v>66.599999999999994</v>
      </c>
      <c r="M1848" s="662">
        <v>732.59999999999991</v>
      </c>
      <c r="N1848" s="661">
        <v>11</v>
      </c>
      <c r="O1848" s="742">
        <v>4</v>
      </c>
      <c r="P1848" s="662">
        <v>399.59999999999997</v>
      </c>
      <c r="Q1848" s="677">
        <v>0.54545454545454553</v>
      </c>
      <c r="R1848" s="661">
        <v>6</v>
      </c>
      <c r="S1848" s="677">
        <v>0.54545454545454541</v>
      </c>
      <c r="T1848" s="742">
        <v>2.5</v>
      </c>
      <c r="U1848" s="700">
        <v>0.625</v>
      </c>
    </row>
    <row r="1849" spans="1:21" ht="14.4" customHeight="1" x14ac:dyDescent="0.3">
      <c r="A1849" s="660">
        <v>32</v>
      </c>
      <c r="B1849" s="661" t="s">
        <v>587</v>
      </c>
      <c r="C1849" s="661">
        <v>89301322</v>
      </c>
      <c r="D1849" s="740" t="s">
        <v>6847</v>
      </c>
      <c r="E1849" s="741" t="s">
        <v>4632</v>
      </c>
      <c r="F1849" s="661" t="s">
        <v>4612</v>
      </c>
      <c r="G1849" s="661" t="s">
        <v>4734</v>
      </c>
      <c r="H1849" s="661" t="s">
        <v>2441</v>
      </c>
      <c r="I1849" s="661" t="s">
        <v>4970</v>
      </c>
      <c r="J1849" s="661" t="s">
        <v>4509</v>
      </c>
      <c r="K1849" s="661" t="s">
        <v>4971</v>
      </c>
      <c r="L1849" s="662">
        <v>887.05</v>
      </c>
      <c r="M1849" s="662">
        <v>21289.199999999997</v>
      </c>
      <c r="N1849" s="661">
        <v>24</v>
      </c>
      <c r="O1849" s="742">
        <v>6.5</v>
      </c>
      <c r="P1849" s="662">
        <v>7096.4</v>
      </c>
      <c r="Q1849" s="677">
        <v>0.33333333333333337</v>
      </c>
      <c r="R1849" s="661">
        <v>8</v>
      </c>
      <c r="S1849" s="677">
        <v>0.33333333333333331</v>
      </c>
      <c r="T1849" s="742">
        <v>2</v>
      </c>
      <c r="U1849" s="700">
        <v>0.30769230769230771</v>
      </c>
    </row>
    <row r="1850" spans="1:21" ht="14.4" customHeight="1" x14ac:dyDescent="0.3">
      <c r="A1850" s="660">
        <v>32</v>
      </c>
      <c r="B1850" s="661" t="s">
        <v>587</v>
      </c>
      <c r="C1850" s="661">
        <v>89301322</v>
      </c>
      <c r="D1850" s="740" t="s">
        <v>6847</v>
      </c>
      <c r="E1850" s="741" t="s">
        <v>4632</v>
      </c>
      <c r="F1850" s="661" t="s">
        <v>4612</v>
      </c>
      <c r="G1850" s="661" t="s">
        <v>4734</v>
      </c>
      <c r="H1850" s="661" t="s">
        <v>2441</v>
      </c>
      <c r="I1850" s="661" t="s">
        <v>2764</v>
      </c>
      <c r="J1850" s="661" t="s">
        <v>3902</v>
      </c>
      <c r="K1850" s="661" t="s">
        <v>3903</v>
      </c>
      <c r="L1850" s="662">
        <v>499.8</v>
      </c>
      <c r="M1850" s="662">
        <v>1999.2</v>
      </c>
      <c r="N1850" s="661">
        <v>4</v>
      </c>
      <c r="O1850" s="742">
        <v>0.5</v>
      </c>
      <c r="P1850" s="662">
        <v>1999.2</v>
      </c>
      <c r="Q1850" s="677">
        <v>1</v>
      </c>
      <c r="R1850" s="661">
        <v>4</v>
      </c>
      <c r="S1850" s="677">
        <v>1</v>
      </c>
      <c r="T1850" s="742">
        <v>0.5</v>
      </c>
      <c r="U1850" s="700">
        <v>1</v>
      </c>
    </row>
    <row r="1851" spans="1:21" ht="14.4" customHeight="1" x14ac:dyDescent="0.3">
      <c r="A1851" s="660">
        <v>32</v>
      </c>
      <c r="B1851" s="661" t="s">
        <v>587</v>
      </c>
      <c r="C1851" s="661">
        <v>89301322</v>
      </c>
      <c r="D1851" s="740" t="s">
        <v>6847</v>
      </c>
      <c r="E1851" s="741" t="s">
        <v>4632</v>
      </c>
      <c r="F1851" s="661" t="s">
        <v>4612</v>
      </c>
      <c r="G1851" s="661" t="s">
        <v>4674</v>
      </c>
      <c r="H1851" s="661" t="s">
        <v>588</v>
      </c>
      <c r="I1851" s="661" t="s">
        <v>1035</v>
      </c>
      <c r="J1851" s="661" t="s">
        <v>1036</v>
      </c>
      <c r="K1851" s="661" t="s">
        <v>4675</v>
      </c>
      <c r="L1851" s="662">
        <v>163.9</v>
      </c>
      <c r="M1851" s="662">
        <v>3114.1000000000004</v>
      </c>
      <c r="N1851" s="661">
        <v>19</v>
      </c>
      <c r="O1851" s="742">
        <v>4.5</v>
      </c>
      <c r="P1851" s="662">
        <v>983.40000000000009</v>
      </c>
      <c r="Q1851" s="677">
        <v>0.31578947368421051</v>
      </c>
      <c r="R1851" s="661">
        <v>6</v>
      </c>
      <c r="S1851" s="677">
        <v>0.31578947368421051</v>
      </c>
      <c r="T1851" s="742">
        <v>1</v>
      </c>
      <c r="U1851" s="700">
        <v>0.22222222222222221</v>
      </c>
    </row>
    <row r="1852" spans="1:21" ht="14.4" customHeight="1" x14ac:dyDescent="0.3">
      <c r="A1852" s="660">
        <v>32</v>
      </c>
      <c r="B1852" s="661" t="s">
        <v>587</v>
      </c>
      <c r="C1852" s="661">
        <v>89301322</v>
      </c>
      <c r="D1852" s="740" t="s">
        <v>6847</v>
      </c>
      <c r="E1852" s="741" t="s">
        <v>4632</v>
      </c>
      <c r="F1852" s="661" t="s">
        <v>4612</v>
      </c>
      <c r="G1852" s="661" t="s">
        <v>5047</v>
      </c>
      <c r="H1852" s="661" t="s">
        <v>588</v>
      </c>
      <c r="I1852" s="661" t="s">
        <v>1144</v>
      </c>
      <c r="J1852" s="661" t="s">
        <v>1145</v>
      </c>
      <c r="K1852" s="661" t="s">
        <v>1146</v>
      </c>
      <c r="L1852" s="662">
        <v>33.729999999999997</v>
      </c>
      <c r="M1852" s="662">
        <v>101.19</v>
      </c>
      <c r="N1852" s="661">
        <v>3</v>
      </c>
      <c r="O1852" s="742">
        <v>0.5</v>
      </c>
      <c r="P1852" s="662">
        <v>101.19</v>
      </c>
      <c r="Q1852" s="677">
        <v>1</v>
      </c>
      <c r="R1852" s="661">
        <v>3</v>
      </c>
      <c r="S1852" s="677">
        <v>1</v>
      </c>
      <c r="T1852" s="742">
        <v>0.5</v>
      </c>
      <c r="U1852" s="700">
        <v>1</v>
      </c>
    </row>
    <row r="1853" spans="1:21" ht="14.4" customHeight="1" x14ac:dyDescent="0.3">
      <c r="A1853" s="660">
        <v>32</v>
      </c>
      <c r="B1853" s="661" t="s">
        <v>587</v>
      </c>
      <c r="C1853" s="661">
        <v>89301322</v>
      </c>
      <c r="D1853" s="740" t="s">
        <v>6847</v>
      </c>
      <c r="E1853" s="741" t="s">
        <v>4632</v>
      </c>
      <c r="F1853" s="661" t="s">
        <v>4612</v>
      </c>
      <c r="G1853" s="661" t="s">
        <v>4742</v>
      </c>
      <c r="H1853" s="661" t="s">
        <v>588</v>
      </c>
      <c r="I1853" s="661" t="s">
        <v>5151</v>
      </c>
      <c r="J1853" s="661" t="s">
        <v>4744</v>
      </c>
      <c r="K1853" s="661" t="s">
        <v>3408</v>
      </c>
      <c r="L1853" s="662">
        <v>0</v>
      </c>
      <c r="M1853" s="662">
        <v>0</v>
      </c>
      <c r="N1853" s="661">
        <v>1</v>
      </c>
      <c r="O1853" s="742">
        <v>0.5</v>
      </c>
      <c r="P1853" s="662"/>
      <c r="Q1853" s="677"/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32</v>
      </c>
      <c r="B1854" s="661" t="s">
        <v>587</v>
      </c>
      <c r="C1854" s="661">
        <v>89301322</v>
      </c>
      <c r="D1854" s="740" t="s">
        <v>6847</v>
      </c>
      <c r="E1854" s="741" t="s">
        <v>4632</v>
      </c>
      <c r="F1854" s="661" t="s">
        <v>4612</v>
      </c>
      <c r="G1854" s="661" t="s">
        <v>4927</v>
      </c>
      <c r="H1854" s="661" t="s">
        <v>588</v>
      </c>
      <c r="I1854" s="661" t="s">
        <v>1366</v>
      </c>
      <c r="J1854" s="661" t="s">
        <v>1367</v>
      </c>
      <c r="K1854" s="661" t="s">
        <v>4928</v>
      </c>
      <c r="L1854" s="662">
        <v>439.17</v>
      </c>
      <c r="M1854" s="662">
        <v>439.17</v>
      </c>
      <c r="N1854" s="661">
        <v>1</v>
      </c>
      <c r="O1854" s="742">
        <v>0.5</v>
      </c>
      <c r="P1854" s="662">
        <v>439.17</v>
      </c>
      <c r="Q1854" s="677">
        <v>1</v>
      </c>
      <c r="R1854" s="661">
        <v>1</v>
      </c>
      <c r="S1854" s="677">
        <v>1</v>
      </c>
      <c r="T1854" s="742">
        <v>0.5</v>
      </c>
      <c r="U1854" s="700">
        <v>1</v>
      </c>
    </row>
    <row r="1855" spans="1:21" ht="14.4" customHeight="1" x14ac:dyDescent="0.3">
      <c r="A1855" s="660">
        <v>32</v>
      </c>
      <c r="B1855" s="661" t="s">
        <v>587</v>
      </c>
      <c r="C1855" s="661">
        <v>89301322</v>
      </c>
      <c r="D1855" s="740" t="s">
        <v>6847</v>
      </c>
      <c r="E1855" s="741" t="s">
        <v>4632</v>
      </c>
      <c r="F1855" s="661" t="s">
        <v>4612</v>
      </c>
      <c r="G1855" s="661" t="s">
        <v>4676</v>
      </c>
      <c r="H1855" s="661" t="s">
        <v>588</v>
      </c>
      <c r="I1855" s="661" t="s">
        <v>1248</v>
      </c>
      <c r="J1855" s="661" t="s">
        <v>1249</v>
      </c>
      <c r="K1855" s="661" t="s">
        <v>1250</v>
      </c>
      <c r="L1855" s="662">
        <v>24.22</v>
      </c>
      <c r="M1855" s="662">
        <v>96.88</v>
      </c>
      <c r="N1855" s="661">
        <v>4</v>
      </c>
      <c r="O1855" s="742">
        <v>1</v>
      </c>
      <c r="P1855" s="662">
        <v>96.88</v>
      </c>
      <c r="Q1855" s="677">
        <v>1</v>
      </c>
      <c r="R1855" s="661">
        <v>4</v>
      </c>
      <c r="S1855" s="677">
        <v>1</v>
      </c>
      <c r="T1855" s="742">
        <v>1</v>
      </c>
      <c r="U1855" s="700">
        <v>1</v>
      </c>
    </row>
    <row r="1856" spans="1:21" ht="14.4" customHeight="1" x14ac:dyDescent="0.3">
      <c r="A1856" s="660">
        <v>32</v>
      </c>
      <c r="B1856" s="661" t="s">
        <v>587</v>
      </c>
      <c r="C1856" s="661">
        <v>89301322</v>
      </c>
      <c r="D1856" s="740" t="s">
        <v>6847</v>
      </c>
      <c r="E1856" s="741" t="s">
        <v>4632</v>
      </c>
      <c r="F1856" s="661" t="s">
        <v>4612</v>
      </c>
      <c r="G1856" s="661" t="s">
        <v>4676</v>
      </c>
      <c r="H1856" s="661" t="s">
        <v>588</v>
      </c>
      <c r="I1856" s="661" t="s">
        <v>847</v>
      </c>
      <c r="J1856" s="661" t="s">
        <v>848</v>
      </c>
      <c r="K1856" s="661" t="s">
        <v>4677</v>
      </c>
      <c r="L1856" s="662">
        <v>40.36</v>
      </c>
      <c r="M1856" s="662">
        <v>726.48000000000013</v>
      </c>
      <c r="N1856" s="661">
        <v>18</v>
      </c>
      <c r="O1856" s="742">
        <v>9</v>
      </c>
      <c r="P1856" s="662">
        <v>403.60000000000008</v>
      </c>
      <c r="Q1856" s="677">
        <v>0.55555555555555558</v>
      </c>
      <c r="R1856" s="661">
        <v>10</v>
      </c>
      <c r="S1856" s="677">
        <v>0.55555555555555558</v>
      </c>
      <c r="T1856" s="742">
        <v>4.5</v>
      </c>
      <c r="U1856" s="700">
        <v>0.5</v>
      </c>
    </row>
    <row r="1857" spans="1:21" ht="14.4" customHeight="1" x14ac:dyDescent="0.3">
      <c r="A1857" s="660">
        <v>32</v>
      </c>
      <c r="B1857" s="661" t="s">
        <v>587</v>
      </c>
      <c r="C1857" s="661">
        <v>89301322</v>
      </c>
      <c r="D1857" s="740" t="s">
        <v>6847</v>
      </c>
      <c r="E1857" s="741" t="s">
        <v>4632</v>
      </c>
      <c r="F1857" s="661" t="s">
        <v>4612</v>
      </c>
      <c r="G1857" s="661" t="s">
        <v>4676</v>
      </c>
      <c r="H1857" s="661" t="s">
        <v>588</v>
      </c>
      <c r="I1857" s="661" t="s">
        <v>847</v>
      </c>
      <c r="J1857" s="661" t="s">
        <v>848</v>
      </c>
      <c r="K1857" s="661" t="s">
        <v>4677</v>
      </c>
      <c r="L1857" s="662">
        <v>57.51</v>
      </c>
      <c r="M1857" s="662">
        <v>172.53</v>
      </c>
      <c r="N1857" s="661">
        <v>3</v>
      </c>
      <c r="O1857" s="742">
        <v>1.5</v>
      </c>
      <c r="P1857" s="662">
        <v>57.51</v>
      </c>
      <c r="Q1857" s="677">
        <v>0.33333333333333331</v>
      </c>
      <c r="R1857" s="661">
        <v>1</v>
      </c>
      <c r="S1857" s="677">
        <v>0.33333333333333331</v>
      </c>
      <c r="T1857" s="742">
        <v>0.5</v>
      </c>
      <c r="U1857" s="700">
        <v>0.33333333333333331</v>
      </c>
    </row>
    <row r="1858" spans="1:21" ht="14.4" customHeight="1" x14ac:dyDescent="0.3">
      <c r="A1858" s="660">
        <v>32</v>
      </c>
      <c r="B1858" s="661" t="s">
        <v>587</v>
      </c>
      <c r="C1858" s="661">
        <v>89301322</v>
      </c>
      <c r="D1858" s="740" t="s">
        <v>6847</v>
      </c>
      <c r="E1858" s="741" t="s">
        <v>4632</v>
      </c>
      <c r="F1858" s="661" t="s">
        <v>4612</v>
      </c>
      <c r="G1858" s="661" t="s">
        <v>4676</v>
      </c>
      <c r="H1858" s="661" t="s">
        <v>588</v>
      </c>
      <c r="I1858" s="661" t="s">
        <v>5863</v>
      </c>
      <c r="J1858" s="661" t="s">
        <v>1249</v>
      </c>
      <c r="K1858" s="661" t="s">
        <v>1250</v>
      </c>
      <c r="L1858" s="662">
        <v>24.22</v>
      </c>
      <c r="M1858" s="662">
        <v>72.66</v>
      </c>
      <c r="N1858" s="661">
        <v>3</v>
      </c>
      <c r="O1858" s="742">
        <v>0.5</v>
      </c>
      <c r="P1858" s="662">
        <v>72.66</v>
      </c>
      <c r="Q1858" s="677">
        <v>1</v>
      </c>
      <c r="R1858" s="661">
        <v>3</v>
      </c>
      <c r="S1858" s="677">
        <v>1</v>
      </c>
      <c r="T1858" s="742">
        <v>0.5</v>
      </c>
      <c r="U1858" s="700">
        <v>1</v>
      </c>
    </row>
    <row r="1859" spans="1:21" ht="14.4" customHeight="1" x14ac:dyDescent="0.3">
      <c r="A1859" s="660">
        <v>32</v>
      </c>
      <c r="B1859" s="661" t="s">
        <v>587</v>
      </c>
      <c r="C1859" s="661">
        <v>89301322</v>
      </c>
      <c r="D1859" s="740" t="s">
        <v>6847</v>
      </c>
      <c r="E1859" s="741" t="s">
        <v>4632</v>
      </c>
      <c r="F1859" s="661" t="s">
        <v>4612</v>
      </c>
      <c r="G1859" s="661" t="s">
        <v>4676</v>
      </c>
      <c r="H1859" s="661" t="s">
        <v>588</v>
      </c>
      <c r="I1859" s="661" t="s">
        <v>5863</v>
      </c>
      <c r="J1859" s="661" t="s">
        <v>1249</v>
      </c>
      <c r="K1859" s="661" t="s">
        <v>1250</v>
      </c>
      <c r="L1859" s="662">
        <v>34.5</v>
      </c>
      <c r="M1859" s="662">
        <v>172.5</v>
      </c>
      <c r="N1859" s="661">
        <v>5</v>
      </c>
      <c r="O1859" s="742">
        <v>1.5</v>
      </c>
      <c r="P1859" s="662">
        <v>69</v>
      </c>
      <c r="Q1859" s="677">
        <v>0.4</v>
      </c>
      <c r="R1859" s="661">
        <v>2</v>
      </c>
      <c r="S1859" s="677">
        <v>0.4</v>
      </c>
      <c r="T1859" s="742">
        <v>1</v>
      </c>
      <c r="U1859" s="700">
        <v>0.66666666666666663</v>
      </c>
    </row>
    <row r="1860" spans="1:21" ht="14.4" customHeight="1" x14ac:dyDescent="0.3">
      <c r="A1860" s="660">
        <v>32</v>
      </c>
      <c r="B1860" s="661" t="s">
        <v>587</v>
      </c>
      <c r="C1860" s="661">
        <v>89301322</v>
      </c>
      <c r="D1860" s="740" t="s">
        <v>6847</v>
      </c>
      <c r="E1860" s="741" t="s">
        <v>4632</v>
      </c>
      <c r="F1860" s="661" t="s">
        <v>4612</v>
      </c>
      <c r="G1860" s="661" t="s">
        <v>5049</v>
      </c>
      <c r="H1860" s="661" t="s">
        <v>588</v>
      </c>
      <c r="I1860" s="661" t="s">
        <v>1405</v>
      </c>
      <c r="J1860" s="661" t="s">
        <v>1406</v>
      </c>
      <c r="K1860" s="661" t="s">
        <v>5050</v>
      </c>
      <c r="L1860" s="662">
        <v>63.67</v>
      </c>
      <c r="M1860" s="662">
        <v>191.01</v>
      </c>
      <c r="N1860" s="661">
        <v>3</v>
      </c>
      <c r="O1860" s="742">
        <v>0.5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32</v>
      </c>
      <c r="B1861" s="661" t="s">
        <v>587</v>
      </c>
      <c r="C1861" s="661">
        <v>89301322</v>
      </c>
      <c r="D1861" s="740" t="s">
        <v>6847</v>
      </c>
      <c r="E1861" s="741" t="s">
        <v>4632</v>
      </c>
      <c r="F1861" s="661" t="s">
        <v>4612</v>
      </c>
      <c r="G1861" s="661" t="s">
        <v>5628</v>
      </c>
      <c r="H1861" s="661" t="s">
        <v>588</v>
      </c>
      <c r="I1861" s="661" t="s">
        <v>5864</v>
      </c>
      <c r="J1861" s="661" t="s">
        <v>5865</v>
      </c>
      <c r="K1861" s="661" t="s">
        <v>5866</v>
      </c>
      <c r="L1861" s="662">
        <v>134.97</v>
      </c>
      <c r="M1861" s="662">
        <v>269.94</v>
      </c>
      <c r="N1861" s="661">
        <v>2</v>
      </c>
      <c r="O1861" s="742">
        <v>0.5</v>
      </c>
      <c r="P1861" s="662">
        <v>269.94</v>
      </c>
      <c r="Q1861" s="677">
        <v>1</v>
      </c>
      <c r="R1861" s="661">
        <v>2</v>
      </c>
      <c r="S1861" s="677">
        <v>1</v>
      </c>
      <c r="T1861" s="742">
        <v>0.5</v>
      </c>
      <c r="U1861" s="700">
        <v>1</v>
      </c>
    </row>
    <row r="1862" spans="1:21" ht="14.4" customHeight="1" x14ac:dyDescent="0.3">
      <c r="A1862" s="660">
        <v>32</v>
      </c>
      <c r="B1862" s="661" t="s">
        <v>587</v>
      </c>
      <c r="C1862" s="661">
        <v>89301322</v>
      </c>
      <c r="D1862" s="740" t="s">
        <v>6847</v>
      </c>
      <c r="E1862" s="741" t="s">
        <v>4632</v>
      </c>
      <c r="F1862" s="661" t="s">
        <v>4612</v>
      </c>
      <c r="G1862" s="661" t="s">
        <v>5867</v>
      </c>
      <c r="H1862" s="661" t="s">
        <v>588</v>
      </c>
      <c r="I1862" s="661" t="s">
        <v>5868</v>
      </c>
      <c r="J1862" s="661" t="s">
        <v>5869</v>
      </c>
      <c r="K1862" s="661" t="s">
        <v>5870</v>
      </c>
      <c r="L1862" s="662">
        <v>0</v>
      </c>
      <c r="M1862" s="662">
        <v>0</v>
      </c>
      <c r="N1862" s="661">
        <v>2</v>
      </c>
      <c r="O1862" s="742">
        <v>0.5</v>
      </c>
      <c r="P1862" s="662">
        <v>0</v>
      </c>
      <c r="Q1862" s="677"/>
      <c r="R1862" s="661">
        <v>2</v>
      </c>
      <c r="S1862" s="677">
        <v>1</v>
      </c>
      <c r="T1862" s="742">
        <v>0.5</v>
      </c>
      <c r="U1862" s="700">
        <v>1</v>
      </c>
    </row>
    <row r="1863" spans="1:21" ht="14.4" customHeight="1" x14ac:dyDescent="0.3">
      <c r="A1863" s="660">
        <v>32</v>
      </c>
      <c r="B1863" s="661" t="s">
        <v>587</v>
      </c>
      <c r="C1863" s="661">
        <v>89301322</v>
      </c>
      <c r="D1863" s="740" t="s">
        <v>6847</v>
      </c>
      <c r="E1863" s="741" t="s">
        <v>4632</v>
      </c>
      <c r="F1863" s="661" t="s">
        <v>4612</v>
      </c>
      <c r="G1863" s="661" t="s">
        <v>5871</v>
      </c>
      <c r="H1863" s="661" t="s">
        <v>588</v>
      </c>
      <c r="I1863" s="661" t="s">
        <v>5872</v>
      </c>
      <c r="J1863" s="661" t="s">
        <v>5873</v>
      </c>
      <c r="K1863" s="661" t="s">
        <v>5874</v>
      </c>
      <c r="L1863" s="662">
        <v>99.91</v>
      </c>
      <c r="M1863" s="662">
        <v>299.73</v>
      </c>
      <c r="N1863" s="661">
        <v>3</v>
      </c>
      <c r="O1863" s="742">
        <v>0.5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32</v>
      </c>
      <c r="B1864" s="661" t="s">
        <v>587</v>
      </c>
      <c r="C1864" s="661">
        <v>89301322</v>
      </c>
      <c r="D1864" s="740" t="s">
        <v>6847</v>
      </c>
      <c r="E1864" s="741" t="s">
        <v>4632</v>
      </c>
      <c r="F1864" s="661" t="s">
        <v>4612</v>
      </c>
      <c r="G1864" s="661" t="s">
        <v>4755</v>
      </c>
      <c r="H1864" s="661" t="s">
        <v>2441</v>
      </c>
      <c r="I1864" s="661" t="s">
        <v>3049</v>
      </c>
      <c r="J1864" s="661" t="s">
        <v>3050</v>
      </c>
      <c r="K1864" s="661" t="s">
        <v>4458</v>
      </c>
      <c r="L1864" s="662">
        <v>116.8</v>
      </c>
      <c r="M1864" s="662">
        <v>116.8</v>
      </c>
      <c r="N1864" s="661">
        <v>1</v>
      </c>
      <c r="O1864" s="742">
        <v>0.5</v>
      </c>
      <c r="P1864" s="662">
        <v>116.8</v>
      </c>
      <c r="Q1864" s="677">
        <v>1</v>
      </c>
      <c r="R1864" s="661">
        <v>1</v>
      </c>
      <c r="S1864" s="677">
        <v>1</v>
      </c>
      <c r="T1864" s="742">
        <v>0.5</v>
      </c>
      <c r="U1864" s="700">
        <v>1</v>
      </c>
    </row>
    <row r="1865" spans="1:21" ht="14.4" customHeight="1" x14ac:dyDescent="0.3">
      <c r="A1865" s="660">
        <v>32</v>
      </c>
      <c r="B1865" s="661" t="s">
        <v>587</v>
      </c>
      <c r="C1865" s="661">
        <v>89301322</v>
      </c>
      <c r="D1865" s="740" t="s">
        <v>6847</v>
      </c>
      <c r="E1865" s="741" t="s">
        <v>4632</v>
      </c>
      <c r="F1865" s="661" t="s">
        <v>4612</v>
      </c>
      <c r="G1865" s="661" t="s">
        <v>4755</v>
      </c>
      <c r="H1865" s="661" t="s">
        <v>2441</v>
      </c>
      <c r="I1865" s="661" t="s">
        <v>5647</v>
      </c>
      <c r="J1865" s="661" t="s">
        <v>3050</v>
      </c>
      <c r="K1865" s="661" t="s">
        <v>5648</v>
      </c>
      <c r="L1865" s="662">
        <v>0</v>
      </c>
      <c r="M1865" s="662">
        <v>0</v>
      </c>
      <c r="N1865" s="661">
        <v>8</v>
      </c>
      <c r="O1865" s="742">
        <v>1</v>
      </c>
      <c r="P1865" s="662">
        <v>0</v>
      </c>
      <c r="Q1865" s="677"/>
      <c r="R1865" s="661">
        <v>4</v>
      </c>
      <c r="S1865" s="677">
        <v>0.5</v>
      </c>
      <c r="T1865" s="742">
        <v>0.5</v>
      </c>
      <c r="U1865" s="700">
        <v>0.5</v>
      </c>
    </row>
    <row r="1866" spans="1:21" ht="14.4" customHeight="1" x14ac:dyDescent="0.3">
      <c r="A1866" s="660">
        <v>32</v>
      </c>
      <c r="B1866" s="661" t="s">
        <v>587</v>
      </c>
      <c r="C1866" s="661">
        <v>89301322</v>
      </c>
      <c r="D1866" s="740" t="s">
        <v>6847</v>
      </c>
      <c r="E1866" s="741" t="s">
        <v>4632</v>
      </c>
      <c r="F1866" s="661" t="s">
        <v>4612</v>
      </c>
      <c r="G1866" s="661" t="s">
        <v>4758</v>
      </c>
      <c r="H1866" s="661" t="s">
        <v>588</v>
      </c>
      <c r="I1866" s="661" t="s">
        <v>4884</v>
      </c>
      <c r="J1866" s="661" t="s">
        <v>4759</v>
      </c>
      <c r="K1866" s="661" t="s">
        <v>4760</v>
      </c>
      <c r="L1866" s="662">
        <v>0</v>
      </c>
      <c r="M1866" s="662">
        <v>0</v>
      </c>
      <c r="N1866" s="661">
        <v>5</v>
      </c>
      <c r="O1866" s="742">
        <v>1.5</v>
      </c>
      <c r="P1866" s="662">
        <v>0</v>
      </c>
      <c r="Q1866" s="677"/>
      <c r="R1866" s="661">
        <v>5</v>
      </c>
      <c r="S1866" s="677">
        <v>1</v>
      </c>
      <c r="T1866" s="742">
        <v>1.5</v>
      </c>
      <c r="U1866" s="700">
        <v>1</v>
      </c>
    </row>
    <row r="1867" spans="1:21" ht="14.4" customHeight="1" x14ac:dyDescent="0.3">
      <c r="A1867" s="660">
        <v>32</v>
      </c>
      <c r="B1867" s="661" t="s">
        <v>587</v>
      </c>
      <c r="C1867" s="661">
        <v>89301322</v>
      </c>
      <c r="D1867" s="740" t="s">
        <v>6847</v>
      </c>
      <c r="E1867" s="741" t="s">
        <v>4632</v>
      </c>
      <c r="F1867" s="661" t="s">
        <v>4612</v>
      </c>
      <c r="G1867" s="661" t="s">
        <v>4758</v>
      </c>
      <c r="H1867" s="661" t="s">
        <v>588</v>
      </c>
      <c r="I1867" s="661" t="s">
        <v>5118</v>
      </c>
      <c r="J1867" s="661" t="s">
        <v>4882</v>
      </c>
      <c r="K1867" s="661" t="s">
        <v>4883</v>
      </c>
      <c r="L1867" s="662">
        <v>0</v>
      </c>
      <c r="M1867" s="662">
        <v>0</v>
      </c>
      <c r="N1867" s="661">
        <v>4</v>
      </c>
      <c r="O1867" s="742">
        <v>1</v>
      </c>
      <c r="P1867" s="662">
        <v>0</v>
      </c>
      <c r="Q1867" s="677"/>
      <c r="R1867" s="661">
        <v>2</v>
      </c>
      <c r="S1867" s="677">
        <v>0.5</v>
      </c>
      <c r="T1867" s="742">
        <v>0.5</v>
      </c>
      <c r="U1867" s="700">
        <v>0.5</v>
      </c>
    </row>
    <row r="1868" spans="1:21" ht="14.4" customHeight="1" x14ac:dyDescent="0.3">
      <c r="A1868" s="660">
        <v>32</v>
      </c>
      <c r="B1868" s="661" t="s">
        <v>587</v>
      </c>
      <c r="C1868" s="661">
        <v>89301322</v>
      </c>
      <c r="D1868" s="740" t="s">
        <v>6847</v>
      </c>
      <c r="E1868" s="741" t="s">
        <v>4632</v>
      </c>
      <c r="F1868" s="661" t="s">
        <v>4612</v>
      </c>
      <c r="G1868" s="661" t="s">
        <v>4682</v>
      </c>
      <c r="H1868" s="661" t="s">
        <v>588</v>
      </c>
      <c r="I1868" s="661" t="s">
        <v>1279</v>
      </c>
      <c r="J1868" s="661" t="s">
        <v>1280</v>
      </c>
      <c r="K1868" s="661" t="s">
        <v>1281</v>
      </c>
      <c r="L1868" s="662">
        <v>55.14</v>
      </c>
      <c r="M1868" s="662">
        <v>110.28</v>
      </c>
      <c r="N1868" s="661">
        <v>2</v>
      </c>
      <c r="O1868" s="742">
        <v>1.5</v>
      </c>
      <c r="P1868" s="662">
        <v>55.14</v>
      </c>
      <c r="Q1868" s="677">
        <v>0.5</v>
      </c>
      <c r="R1868" s="661">
        <v>1</v>
      </c>
      <c r="S1868" s="677">
        <v>0.5</v>
      </c>
      <c r="T1868" s="742">
        <v>0.5</v>
      </c>
      <c r="U1868" s="700">
        <v>0.33333333333333331</v>
      </c>
    </row>
    <row r="1869" spans="1:21" ht="14.4" customHeight="1" x14ac:dyDescent="0.3">
      <c r="A1869" s="660">
        <v>32</v>
      </c>
      <c r="B1869" s="661" t="s">
        <v>587</v>
      </c>
      <c r="C1869" s="661">
        <v>89301322</v>
      </c>
      <c r="D1869" s="740" t="s">
        <v>6847</v>
      </c>
      <c r="E1869" s="741" t="s">
        <v>4632</v>
      </c>
      <c r="F1869" s="661" t="s">
        <v>4612</v>
      </c>
      <c r="G1869" s="661" t="s">
        <v>4682</v>
      </c>
      <c r="H1869" s="661" t="s">
        <v>588</v>
      </c>
      <c r="I1869" s="661" t="s">
        <v>4683</v>
      </c>
      <c r="J1869" s="661" t="s">
        <v>4684</v>
      </c>
      <c r="K1869" s="661" t="s">
        <v>4685</v>
      </c>
      <c r="L1869" s="662">
        <v>34.31</v>
      </c>
      <c r="M1869" s="662">
        <v>137.24</v>
      </c>
      <c r="N1869" s="661">
        <v>4</v>
      </c>
      <c r="O1869" s="742">
        <v>2</v>
      </c>
      <c r="P1869" s="662">
        <v>34.31</v>
      </c>
      <c r="Q1869" s="677">
        <v>0.25</v>
      </c>
      <c r="R1869" s="661">
        <v>1</v>
      </c>
      <c r="S1869" s="677">
        <v>0.25</v>
      </c>
      <c r="T1869" s="742">
        <v>0.5</v>
      </c>
      <c r="U1869" s="700">
        <v>0.25</v>
      </c>
    </row>
    <row r="1870" spans="1:21" ht="14.4" customHeight="1" x14ac:dyDescent="0.3">
      <c r="A1870" s="660">
        <v>32</v>
      </c>
      <c r="B1870" s="661" t="s">
        <v>587</v>
      </c>
      <c r="C1870" s="661">
        <v>89301322</v>
      </c>
      <c r="D1870" s="740" t="s">
        <v>6847</v>
      </c>
      <c r="E1870" s="741" t="s">
        <v>4632</v>
      </c>
      <c r="F1870" s="661" t="s">
        <v>4612</v>
      </c>
      <c r="G1870" s="661" t="s">
        <v>4682</v>
      </c>
      <c r="H1870" s="661" t="s">
        <v>588</v>
      </c>
      <c r="I1870" s="661" t="s">
        <v>4683</v>
      </c>
      <c r="J1870" s="661" t="s">
        <v>4684</v>
      </c>
      <c r="K1870" s="661" t="s">
        <v>4685</v>
      </c>
      <c r="L1870" s="662">
        <v>30.88</v>
      </c>
      <c r="M1870" s="662">
        <v>185.28</v>
      </c>
      <c r="N1870" s="661">
        <v>6</v>
      </c>
      <c r="O1870" s="742">
        <v>4.5</v>
      </c>
      <c r="P1870" s="662">
        <v>123.52</v>
      </c>
      <c r="Q1870" s="677">
        <v>0.66666666666666663</v>
      </c>
      <c r="R1870" s="661">
        <v>4</v>
      </c>
      <c r="S1870" s="677">
        <v>0.66666666666666663</v>
      </c>
      <c r="T1870" s="742">
        <v>2.5</v>
      </c>
      <c r="U1870" s="700">
        <v>0.55555555555555558</v>
      </c>
    </row>
    <row r="1871" spans="1:21" ht="14.4" customHeight="1" x14ac:dyDescent="0.3">
      <c r="A1871" s="660">
        <v>32</v>
      </c>
      <c r="B1871" s="661" t="s">
        <v>587</v>
      </c>
      <c r="C1871" s="661">
        <v>89301322</v>
      </c>
      <c r="D1871" s="740" t="s">
        <v>6847</v>
      </c>
      <c r="E1871" s="741" t="s">
        <v>4632</v>
      </c>
      <c r="F1871" s="661" t="s">
        <v>4612</v>
      </c>
      <c r="G1871" s="661" t="s">
        <v>4686</v>
      </c>
      <c r="H1871" s="661" t="s">
        <v>588</v>
      </c>
      <c r="I1871" s="661" t="s">
        <v>2223</v>
      </c>
      <c r="J1871" s="661" t="s">
        <v>4688</v>
      </c>
      <c r="K1871" s="661" t="s">
        <v>4689</v>
      </c>
      <c r="L1871" s="662">
        <v>6196.71</v>
      </c>
      <c r="M1871" s="662">
        <v>61967.100000000006</v>
      </c>
      <c r="N1871" s="661">
        <v>10</v>
      </c>
      <c r="O1871" s="742">
        <v>3</v>
      </c>
      <c r="P1871" s="662">
        <v>12393.42</v>
      </c>
      <c r="Q1871" s="677">
        <v>0.19999999999999998</v>
      </c>
      <c r="R1871" s="661">
        <v>2</v>
      </c>
      <c r="S1871" s="677">
        <v>0.2</v>
      </c>
      <c r="T1871" s="742">
        <v>1</v>
      </c>
      <c r="U1871" s="700">
        <v>0.33333333333333331</v>
      </c>
    </row>
    <row r="1872" spans="1:21" ht="14.4" customHeight="1" x14ac:dyDescent="0.3">
      <c r="A1872" s="660">
        <v>32</v>
      </c>
      <c r="B1872" s="661" t="s">
        <v>587</v>
      </c>
      <c r="C1872" s="661">
        <v>89301322</v>
      </c>
      <c r="D1872" s="740" t="s">
        <v>6847</v>
      </c>
      <c r="E1872" s="741" t="s">
        <v>4632</v>
      </c>
      <c r="F1872" s="661" t="s">
        <v>4612</v>
      </c>
      <c r="G1872" s="661" t="s">
        <v>4686</v>
      </c>
      <c r="H1872" s="661" t="s">
        <v>588</v>
      </c>
      <c r="I1872" s="661" t="s">
        <v>4929</v>
      </c>
      <c r="J1872" s="661" t="s">
        <v>4688</v>
      </c>
      <c r="K1872" s="661" t="s">
        <v>4689</v>
      </c>
      <c r="L1872" s="662">
        <v>6196.71</v>
      </c>
      <c r="M1872" s="662">
        <v>37180.26</v>
      </c>
      <c r="N1872" s="661">
        <v>6</v>
      </c>
      <c r="O1872" s="742">
        <v>1.5</v>
      </c>
      <c r="P1872" s="662">
        <v>12393.42</v>
      </c>
      <c r="Q1872" s="677">
        <v>0.33333333333333331</v>
      </c>
      <c r="R1872" s="661">
        <v>2</v>
      </c>
      <c r="S1872" s="677">
        <v>0.33333333333333331</v>
      </c>
      <c r="T1872" s="742">
        <v>0.5</v>
      </c>
      <c r="U1872" s="700">
        <v>0.33333333333333331</v>
      </c>
    </row>
    <row r="1873" spans="1:21" ht="14.4" customHeight="1" x14ac:dyDescent="0.3">
      <c r="A1873" s="660">
        <v>32</v>
      </c>
      <c r="B1873" s="661" t="s">
        <v>587</v>
      </c>
      <c r="C1873" s="661">
        <v>89301322</v>
      </c>
      <c r="D1873" s="740" t="s">
        <v>6847</v>
      </c>
      <c r="E1873" s="741" t="s">
        <v>4632</v>
      </c>
      <c r="F1873" s="661" t="s">
        <v>4612</v>
      </c>
      <c r="G1873" s="661" t="s">
        <v>4686</v>
      </c>
      <c r="H1873" s="661" t="s">
        <v>588</v>
      </c>
      <c r="I1873" s="661" t="s">
        <v>4687</v>
      </c>
      <c r="J1873" s="661" t="s">
        <v>4688</v>
      </c>
      <c r="K1873" s="661" t="s">
        <v>4689</v>
      </c>
      <c r="L1873" s="662">
        <v>6196.71</v>
      </c>
      <c r="M1873" s="662">
        <v>18590.13</v>
      </c>
      <c r="N1873" s="661">
        <v>3</v>
      </c>
      <c r="O1873" s="742">
        <v>1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32</v>
      </c>
      <c r="B1874" s="661" t="s">
        <v>587</v>
      </c>
      <c r="C1874" s="661">
        <v>89301322</v>
      </c>
      <c r="D1874" s="740" t="s">
        <v>6847</v>
      </c>
      <c r="E1874" s="741" t="s">
        <v>4632</v>
      </c>
      <c r="F1874" s="661" t="s">
        <v>4612</v>
      </c>
      <c r="G1874" s="661" t="s">
        <v>4764</v>
      </c>
      <c r="H1874" s="661" t="s">
        <v>588</v>
      </c>
      <c r="I1874" s="661" t="s">
        <v>1043</v>
      </c>
      <c r="J1874" s="661" t="s">
        <v>4765</v>
      </c>
      <c r="K1874" s="661" t="s">
        <v>4766</v>
      </c>
      <c r="L1874" s="662">
        <v>91.14</v>
      </c>
      <c r="M1874" s="662">
        <v>455.70000000000005</v>
      </c>
      <c r="N1874" s="661">
        <v>5</v>
      </c>
      <c r="O1874" s="742">
        <v>1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32</v>
      </c>
      <c r="B1875" s="661" t="s">
        <v>587</v>
      </c>
      <c r="C1875" s="661">
        <v>89301322</v>
      </c>
      <c r="D1875" s="740" t="s">
        <v>6847</v>
      </c>
      <c r="E1875" s="741" t="s">
        <v>4632</v>
      </c>
      <c r="F1875" s="661" t="s">
        <v>4612</v>
      </c>
      <c r="G1875" s="661" t="s">
        <v>4972</v>
      </c>
      <c r="H1875" s="661" t="s">
        <v>2441</v>
      </c>
      <c r="I1875" s="661" t="s">
        <v>2512</v>
      </c>
      <c r="J1875" s="661" t="s">
        <v>2513</v>
      </c>
      <c r="K1875" s="661" t="s">
        <v>2514</v>
      </c>
      <c r="L1875" s="662">
        <v>0</v>
      </c>
      <c r="M1875" s="662">
        <v>0</v>
      </c>
      <c r="N1875" s="661">
        <v>1</v>
      </c>
      <c r="O1875" s="742">
        <v>1</v>
      </c>
      <c r="P1875" s="662"/>
      <c r="Q1875" s="677"/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32</v>
      </c>
      <c r="B1876" s="661" t="s">
        <v>587</v>
      </c>
      <c r="C1876" s="661">
        <v>89301322</v>
      </c>
      <c r="D1876" s="740" t="s">
        <v>6847</v>
      </c>
      <c r="E1876" s="741" t="s">
        <v>4632</v>
      </c>
      <c r="F1876" s="661" t="s">
        <v>4612</v>
      </c>
      <c r="G1876" s="661" t="s">
        <v>4767</v>
      </c>
      <c r="H1876" s="661" t="s">
        <v>2441</v>
      </c>
      <c r="I1876" s="661" t="s">
        <v>4819</v>
      </c>
      <c r="J1876" s="661" t="s">
        <v>4820</v>
      </c>
      <c r="K1876" s="661" t="s">
        <v>4821</v>
      </c>
      <c r="L1876" s="662">
        <v>130.15</v>
      </c>
      <c r="M1876" s="662">
        <v>130.15</v>
      </c>
      <c r="N1876" s="661">
        <v>1</v>
      </c>
      <c r="O1876" s="742">
        <v>0.5</v>
      </c>
      <c r="P1876" s="662">
        <v>130.15</v>
      </c>
      <c r="Q1876" s="677">
        <v>1</v>
      </c>
      <c r="R1876" s="661">
        <v>1</v>
      </c>
      <c r="S1876" s="677">
        <v>1</v>
      </c>
      <c r="T1876" s="742">
        <v>0.5</v>
      </c>
      <c r="U1876" s="700">
        <v>1</v>
      </c>
    </row>
    <row r="1877" spans="1:21" ht="14.4" customHeight="1" x14ac:dyDescent="0.3">
      <c r="A1877" s="660">
        <v>32</v>
      </c>
      <c r="B1877" s="661" t="s">
        <v>587</v>
      </c>
      <c r="C1877" s="661">
        <v>89301322</v>
      </c>
      <c r="D1877" s="740" t="s">
        <v>6847</v>
      </c>
      <c r="E1877" s="741" t="s">
        <v>4632</v>
      </c>
      <c r="F1877" s="661" t="s">
        <v>4612</v>
      </c>
      <c r="G1877" s="661" t="s">
        <v>4767</v>
      </c>
      <c r="H1877" s="661" t="s">
        <v>588</v>
      </c>
      <c r="I1877" s="661" t="s">
        <v>1421</v>
      </c>
      <c r="J1877" s="661" t="s">
        <v>4771</v>
      </c>
      <c r="K1877" s="661" t="s">
        <v>4772</v>
      </c>
      <c r="L1877" s="662">
        <v>86.76</v>
      </c>
      <c r="M1877" s="662">
        <v>86.76</v>
      </c>
      <c r="N1877" s="661">
        <v>1</v>
      </c>
      <c r="O1877" s="742">
        <v>0.5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32</v>
      </c>
      <c r="B1878" s="661" t="s">
        <v>587</v>
      </c>
      <c r="C1878" s="661">
        <v>89301322</v>
      </c>
      <c r="D1878" s="740" t="s">
        <v>6847</v>
      </c>
      <c r="E1878" s="741" t="s">
        <v>4632</v>
      </c>
      <c r="F1878" s="661" t="s">
        <v>4612</v>
      </c>
      <c r="G1878" s="661" t="s">
        <v>4690</v>
      </c>
      <c r="H1878" s="661" t="s">
        <v>588</v>
      </c>
      <c r="I1878" s="661" t="s">
        <v>851</v>
      </c>
      <c r="J1878" s="661" t="s">
        <v>4691</v>
      </c>
      <c r="K1878" s="661" t="s">
        <v>4692</v>
      </c>
      <c r="L1878" s="662">
        <v>0</v>
      </c>
      <c r="M1878" s="662">
        <v>0</v>
      </c>
      <c r="N1878" s="661">
        <v>1</v>
      </c>
      <c r="O1878" s="742">
        <v>1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32</v>
      </c>
      <c r="B1879" s="661" t="s">
        <v>587</v>
      </c>
      <c r="C1879" s="661">
        <v>89301322</v>
      </c>
      <c r="D1879" s="740" t="s">
        <v>6847</v>
      </c>
      <c r="E1879" s="741" t="s">
        <v>4632</v>
      </c>
      <c r="F1879" s="661" t="s">
        <v>4612</v>
      </c>
      <c r="G1879" s="661" t="s">
        <v>5875</v>
      </c>
      <c r="H1879" s="661" t="s">
        <v>588</v>
      </c>
      <c r="I1879" s="661" t="s">
        <v>5876</v>
      </c>
      <c r="J1879" s="661" t="s">
        <v>3719</v>
      </c>
      <c r="K1879" s="661" t="s">
        <v>5305</v>
      </c>
      <c r="L1879" s="662">
        <v>2315.5300000000002</v>
      </c>
      <c r="M1879" s="662">
        <v>6946.59</v>
      </c>
      <c r="N1879" s="661">
        <v>3</v>
      </c>
      <c r="O1879" s="742">
        <v>2</v>
      </c>
      <c r="P1879" s="662">
        <v>2315.5300000000002</v>
      </c>
      <c r="Q1879" s="677">
        <v>0.33333333333333337</v>
      </c>
      <c r="R1879" s="661">
        <v>1</v>
      </c>
      <c r="S1879" s="677">
        <v>0.33333333333333331</v>
      </c>
      <c r="T1879" s="742">
        <v>0.5</v>
      </c>
      <c r="U1879" s="700">
        <v>0.25</v>
      </c>
    </row>
    <row r="1880" spans="1:21" ht="14.4" customHeight="1" x14ac:dyDescent="0.3">
      <c r="A1880" s="660">
        <v>32</v>
      </c>
      <c r="B1880" s="661" t="s">
        <v>587</v>
      </c>
      <c r="C1880" s="661">
        <v>89301322</v>
      </c>
      <c r="D1880" s="740" t="s">
        <v>6847</v>
      </c>
      <c r="E1880" s="741" t="s">
        <v>4632</v>
      </c>
      <c r="F1880" s="661" t="s">
        <v>4612</v>
      </c>
      <c r="G1880" s="661" t="s">
        <v>5060</v>
      </c>
      <c r="H1880" s="661" t="s">
        <v>2441</v>
      </c>
      <c r="I1880" s="661" t="s">
        <v>5344</v>
      </c>
      <c r="J1880" s="661" t="s">
        <v>2542</v>
      </c>
      <c r="K1880" s="661" t="s">
        <v>2369</v>
      </c>
      <c r="L1880" s="662">
        <v>106.31</v>
      </c>
      <c r="M1880" s="662">
        <v>106.31</v>
      </c>
      <c r="N1880" s="661">
        <v>1</v>
      </c>
      <c r="O1880" s="742">
        <v>0.5</v>
      </c>
      <c r="P1880" s="662"/>
      <c r="Q1880" s="677">
        <v>0</v>
      </c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32</v>
      </c>
      <c r="B1881" s="661" t="s">
        <v>587</v>
      </c>
      <c r="C1881" s="661">
        <v>89301322</v>
      </c>
      <c r="D1881" s="740" t="s">
        <v>6847</v>
      </c>
      <c r="E1881" s="741" t="s">
        <v>4632</v>
      </c>
      <c r="F1881" s="661" t="s">
        <v>4612</v>
      </c>
      <c r="G1881" s="661" t="s">
        <v>4823</v>
      </c>
      <c r="H1881" s="661" t="s">
        <v>588</v>
      </c>
      <c r="I1881" s="661" t="s">
        <v>5067</v>
      </c>
      <c r="J1881" s="661" t="s">
        <v>1288</v>
      </c>
      <c r="K1881" s="661" t="s">
        <v>1289</v>
      </c>
      <c r="L1881" s="662">
        <v>49.92</v>
      </c>
      <c r="M1881" s="662">
        <v>149.76</v>
      </c>
      <c r="N1881" s="661">
        <v>3</v>
      </c>
      <c r="O1881" s="742">
        <v>0.5</v>
      </c>
      <c r="P1881" s="662">
        <v>149.76</v>
      </c>
      <c r="Q1881" s="677">
        <v>1</v>
      </c>
      <c r="R1881" s="661">
        <v>3</v>
      </c>
      <c r="S1881" s="677">
        <v>1</v>
      </c>
      <c r="T1881" s="742">
        <v>0.5</v>
      </c>
      <c r="U1881" s="700">
        <v>1</v>
      </c>
    </row>
    <row r="1882" spans="1:21" ht="14.4" customHeight="1" x14ac:dyDescent="0.3">
      <c r="A1882" s="660">
        <v>32</v>
      </c>
      <c r="B1882" s="661" t="s">
        <v>587</v>
      </c>
      <c r="C1882" s="661">
        <v>89301322</v>
      </c>
      <c r="D1882" s="740" t="s">
        <v>6847</v>
      </c>
      <c r="E1882" s="741" t="s">
        <v>4632</v>
      </c>
      <c r="F1882" s="661" t="s">
        <v>4612</v>
      </c>
      <c r="G1882" s="661" t="s">
        <v>4934</v>
      </c>
      <c r="H1882" s="661" t="s">
        <v>2441</v>
      </c>
      <c r="I1882" s="661" t="s">
        <v>5877</v>
      </c>
      <c r="J1882" s="661" t="s">
        <v>5878</v>
      </c>
      <c r="K1882" s="661" t="s">
        <v>5879</v>
      </c>
      <c r="L1882" s="662">
        <v>185.9</v>
      </c>
      <c r="M1882" s="662">
        <v>557.70000000000005</v>
      </c>
      <c r="N1882" s="661">
        <v>3</v>
      </c>
      <c r="O1882" s="742">
        <v>1.5</v>
      </c>
      <c r="P1882" s="662">
        <v>557.70000000000005</v>
      </c>
      <c r="Q1882" s="677">
        <v>1</v>
      </c>
      <c r="R1882" s="661">
        <v>3</v>
      </c>
      <c r="S1882" s="677">
        <v>1</v>
      </c>
      <c r="T1882" s="742">
        <v>1.5</v>
      </c>
      <c r="U1882" s="700">
        <v>1</v>
      </c>
    </row>
    <row r="1883" spans="1:21" ht="14.4" customHeight="1" x14ac:dyDescent="0.3">
      <c r="A1883" s="660">
        <v>32</v>
      </c>
      <c r="B1883" s="661" t="s">
        <v>587</v>
      </c>
      <c r="C1883" s="661">
        <v>89301322</v>
      </c>
      <c r="D1883" s="740" t="s">
        <v>6847</v>
      </c>
      <c r="E1883" s="741" t="s">
        <v>4632</v>
      </c>
      <c r="F1883" s="661" t="s">
        <v>4612</v>
      </c>
      <c r="G1883" s="661" t="s">
        <v>5816</v>
      </c>
      <c r="H1883" s="661" t="s">
        <v>588</v>
      </c>
      <c r="I1883" s="661" t="s">
        <v>5880</v>
      </c>
      <c r="J1883" s="661" t="s">
        <v>3551</v>
      </c>
      <c r="K1883" s="661" t="s">
        <v>5881</v>
      </c>
      <c r="L1883" s="662">
        <v>455.27</v>
      </c>
      <c r="M1883" s="662">
        <v>455.27</v>
      </c>
      <c r="N1883" s="661">
        <v>1</v>
      </c>
      <c r="O1883" s="742">
        <v>1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32</v>
      </c>
      <c r="B1884" s="661" t="s">
        <v>587</v>
      </c>
      <c r="C1884" s="661">
        <v>89301322</v>
      </c>
      <c r="D1884" s="740" t="s">
        <v>6847</v>
      </c>
      <c r="E1884" s="741" t="s">
        <v>4632</v>
      </c>
      <c r="F1884" s="661" t="s">
        <v>4612</v>
      </c>
      <c r="G1884" s="661" t="s">
        <v>5662</v>
      </c>
      <c r="H1884" s="661" t="s">
        <v>588</v>
      </c>
      <c r="I1884" s="661" t="s">
        <v>5882</v>
      </c>
      <c r="J1884" s="661" t="s">
        <v>5770</v>
      </c>
      <c r="K1884" s="661" t="s">
        <v>5883</v>
      </c>
      <c r="L1884" s="662">
        <v>480.18</v>
      </c>
      <c r="M1884" s="662">
        <v>960.36</v>
      </c>
      <c r="N1884" s="661">
        <v>2</v>
      </c>
      <c r="O1884" s="742">
        <v>0.5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32</v>
      </c>
      <c r="B1885" s="661" t="s">
        <v>587</v>
      </c>
      <c r="C1885" s="661">
        <v>89301322</v>
      </c>
      <c r="D1885" s="740" t="s">
        <v>6847</v>
      </c>
      <c r="E1885" s="741" t="s">
        <v>4632</v>
      </c>
      <c r="F1885" s="661" t="s">
        <v>4612</v>
      </c>
      <c r="G1885" s="661" t="s">
        <v>4693</v>
      </c>
      <c r="H1885" s="661" t="s">
        <v>2441</v>
      </c>
      <c r="I1885" s="661" t="s">
        <v>2688</v>
      </c>
      <c r="J1885" s="661" t="s">
        <v>2479</v>
      </c>
      <c r="K1885" s="661" t="s">
        <v>2689</v>
      </c>
      <c r="L1885" s="662">
        <v>468.96</v>
      </c>
      <c r="M1885" s="662">
        <v>1406.8799999999999</v>
      </c>
      <c r="N1885" s="661">
        <v>3</v>
      </c>
      <c r="O1885" s="742">
        <v>1</v>
      </c>
      <c r="P1885" s="662">
        <v>1406.8799999999999</v>
      </c>
      <c r="Q1885" s="677">
        <v>1</v>
      </c>
      <c r="R1885" s="661">
        <v>3</v>
      </c>
      <c r="S1885" s="677">
        <v>1</v>
      </c>
      <c r="T1885" s="742">
        <v>1</v>
      </c>
      <c r="U1885" s="700">
        <v>1</v>
      </c>
    </row>
    <row r="1886" spans="1:21" ht="14.4" customHeight="1" x14ac:dyDescent="0.3">
      <c r="A1886" s="660">
        <v>32</v>
      </c>
      <c r="B1886" s="661" t="s">
        <v>587</v>
      </c>
      <c r="C1886" s="661">
        <v>89301322</v>
      </c>
      <c r="D1886" s="740" t="s">
        <v>6847</v>
      </c>
      <c r="E1886" s="741" t="s">
        <v>4632</v>
      </c>
      <c r="F1886" s="661" t="s">
        <v>4612</v>
      </c>
      <c r="G1886" s="661" t="s">
        <v>4693</v>
      </c>
      <c r="H1886" s="661" t="s">
        <v>2441</v>
      </c>
      <c r="I1886" s="661" t="s">
        <v>2691</v>
      </c>
      <c r="J1886" s="661" t="s">
        <v>2479</v>
      </c>
      <c r="K1886" s="661" t="s">
        <v>2692</v>
      </c>
      <c r="L1886" s="662">
        <v>625.29</v>
      </c>
      <c r="M1886" s="662">
        <v>19383.989999999998</v>
      </c>
      <c r="N1886" s="661">
        <v>31</v>
      </c>
      <c r="O1886" s="742">
        <v>10.5</v>
      </c>
      <c r="P1886" s="662">
        <v>10629.93</v>
      </c>
      <c r="Q1886" s="677">
        <v>0.54838709677419362</v>
      </c>
      <c r="R1886" s="661">
        <v>17</v>
      </c>
      <c r="S1886" s="677">
        <v>0.54838709677419351</v>
      </c>
      <c r="T1886" s="742">
        <v>5</v>
      </c>
      <c r="U1886" s="700">
        <v>0.47619047619047616</v>
      </c>
    </row>
    <row r="1887" spans="1:21" ht="14.4" customHeight="1" x14ac:dyDescent="0.3">
      <c r="A1887" s="660">
        <v>32</v>
      </c>
      <c r="B1887" s="661" t="s">
        <v>587</v>
      </c>
      <c r="C1887" s="661">
        <v>89301322</v>
      </c>
      <c r="D1887" s="740" t="s">
        <v>6847</v>
      </c>
      <c r="E1887" s="741" t="s">
        <v>4632</v>
      </c>
      <c r="F1887" s="661" t="s">
        <v>4612</v>
      </c>
      <c r="G1887" s="661" t="s">
        <v>4693</v>
      </c>
      <c r="H1887" s="661" t="s">
        <v>2441</v>
      </c>
      <c r="I1887" s="661" t="s">
        <v>2478</v>
      </c>
      <c r="J1887" s="661" t="s">
        <v>2479</v>
      </c>
      <c r="K1887" s="661" t="s">
        <v>2480</v>
      </c>
      <c r="L1887" s="662">
        <v>937.93</v>
      </c>
      <c r="M1887" s="662">
        <v>39393.06</v>
      </c>
      <c r="N1887" s="661">
        <v>42</v>
      </c>
      <c r="O1887" s="742">
        <v>10.5</v>
      </c>
      <c r="P1887" s="662">
        <v>28137.9</v>
      </c>
      <c r="Q1887" s="677">
        <v>0.71428571428571441</v>
      </c>
      <c r="R1887" s="661">
        <v>30</v>
      </c>
      <c r="S1887" s="677">
        <v>0.7142857142857143</v>
      </c>
      <c r="T1887" s="742">
        <v>7</v>
      </c>
      <c r="U1887" s="700">
        <v>0.66666666666666663</v>
      </c>
    </row>
    <row r="1888" spans="1:21" ht="14.4" customHeight="1" x14ac:dyDescent="0.3">
      <c r="A1888" s="660">
        <v>32</v>
      </c>
      <c r="B1888" s="661" t="s">
        <v>587</v>
      </c>
      <c r="C1888" s="661">
        <v>89301322</v>
      </c>
      <c r="D1888" s="740" t="s">
        <v>6847</v>
      </c>
      <c r="E1888" s="741" t="s">
        <v>4632</v>
      </c>
      <c r="F1888" s="661" t="s">
        <v>4612</v>
      </c>
      <c r="G1888" s="661" t="s">
        <v>4693</v>
      </c>
      <c r="H1888" s="661" t="s">
        <v>2441</v>
      </c>
      <c r="I1888" s="661" t="s">
        <v>2482</v>
      </c>
      <c r="J1888" s="661" t="s">
        <v>2479</v>
      </c>
      <c r="K1888" s="661" t="s">
        <v>2483</v>
      </c>
      <c r="L1888" s="662">
        <v>1166.47</v>
      </c>
      <c r="M1888" s="662">
        <v>5832.35</v>
      </c>
      <c r="N1888" s="661">
        <v>5</v>
      </c>
      <c r="O1888" s="742">
        <v>1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32</v>
      </c>
      <c r="B1889" s="661" t="s">
        <v>587</v>
      </c>
      <c r="C1889" s="661">
        <v>89301322</v>
      </c>
      <c r="D1889" s="740" t="s">
        <v>6847</v>
      </c>
      <c r="E1889" s="741" t="s">
        <v>4632</v>
      </c>
      <c r="F1889" s="661" t="s">
        <v>4612</v>
      </c>
      <c r="G1889" s="661" t="s">
        <v>4693</v>
      </c>
      <c r="H1889" s="661" t="s">
        <v>2441</v>
      </c>
      <c r="I1889" s="661" t="s">
        <v>2485</v>
      </c>
      <c r="J1889" s="661" t="s">
        <v>2479</v>
      </c>
      <c r="K1889" s="661" t="s">
        <v>2486</v>
      </c>
      <c r="L1889" s="662">
        <v>1458.07</v>
      </c>
      <c r="M1889" s="662">
        <v>4374.21</v>
      </c>
      <c r="N1889" s="661">
        <v>3</v>
      </c>
      <c r="O1889" s="742">
        <v>0.5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32</v>
      </c>
      <c r="B1890" s="661" t="s">
        <v>587</v>
      </c>
      <c r="C1890" s="661">
        <v>89301322</v>
      </c>
      <c r="D1890" s="740" t="s">
        <v>6847</v>
      </c>
      <c r="E1890" s="741" t="s">
        <v>4632</v>
      </c>
      <c r="F1890" s="661" t="s">
        <v>4612</v>
      </c>
      <c r="G1890" s="661" t="s">
        <v>4693</v>
      </c>
      <c r="H1890" s="661" t="s">
        <v>2441</v>
      </c>
      <c r="I1890" s="661" t="s">
        <v>2561</v>
      </c>
      <c r="J1890" s="661" t="s">
        <v>2562</v>
      </c>
      <c r="K1890" s="661" t="s">
        <v>2483</v>
      </c>
      <c r="L1890" s="662">
        <v>2332.92</v>
      </c>
      <c r="M1890" s="662">
        <v>6998.76</v>
      </c>
      <c r="N1890" s="661">
        <v>3</v>
      </c>
      <c r="O1890" s="742">
        <v>0.5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32</v>
      </c>
      <c r="B1891" s="661" t="s">
        <v>587</v>
      </c>
      <c r="C1891" s="661">
        <v>89301322</v>
      </c>
      <c r="D1891" s="740" t="s">
        <v>6847</v>
      </c>
      <c r="E1891" s="741" t="s">
        <v>4632</v>
      </c>
      <c r="F1891" s="661" t="s">
        <v>4612</v>
      </c>
      <c r="G1891" s="661" t="s">
        <v>5179</v>
      </c>
      <c r="H1891" s="661" t="s">
        <v>2441</v>
      </c>
      <c r="I1891" s="661" t="s">
        <v>2460</v>
      </c>
      <c r="J1891" s="661" t="s">
        <v>812</v>
      </c>
      <c r="K1891" s="661" t="s">
        <v>4499</v>
      </c>
      <c r="L1891" s="662">
        <v>59.55</v>
      </c>
      <c r="M1891" s="662">
        <v>178.64999999999998</v>
      </c>
      <c r="N1891" s="661">
        <v>3</v>
      </c>
      <c r="O1891" s="742">
        <v>0.5</v>
      </c>
      <c r="P1891" s="662">
        <v>178.64999999999998</v>
      </c>
      <c r="Q1891" s="677">
        <v>1</v>
      </c>
      <c r="R1891" s="661">
        <v>3</v>
      </c>
      <c r="S1891" s="677">
        <v>1</v>
      </c>
      <c r="T1891" s="742">
        <v>0.5</v>
      </c>
      <c r="U1891" s="700">
        <v>1</v>
      </c>
    </row>
    <row r="1892" spans="1:21" ht="14.4" customHeight="1" x14ac:dyDescent="0.3">
      <c r="A1892" s="660">
        <v>32</v>
      </c>
      <c r="B1892" s="661" t="s">
        <v>587</v>
      </c>
      <c r="C1892" s="661">
        <v>89301322</v>
      </c>
      <c r="D1892" s="740" t="s">
        <v>6847</v>
      </c>
      <c r="E1892" s="741" t="s">
        <v>4632</v>
      </c>
      <c r="F1892" s="661" t="s">
        <v>4612</v>
      </c>
      <c r="G1892" s="661" t="s">
        <v>5179</v>
      </c>
      <c r="H1892" s="661" t="s">
        <v>588</v>
      </c>
      <c r="I1892" s="661" t="s">
        <v>2089</v>
      </c>
      <c r="J1892" s="661" t="s">
        <v>812</v>
      </c>
      <c r="K1892" s="661" t="s">
        <v>5817</v>
      </c>
      <c r="L1892" s="662">
        <v>59.55</v>
      </c>
      <c r="M1892" s="662">
        <v>178.64999999999998</v>
      </c>
      <c r="N1892" s="661">
        <v>3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32</v>
      </c>
      <c r="B1893" s="661" t="s">
        <v>587</v>
      </c>
      <c r="C1893" s="661">
        <v>89301322</v>
      </c>
      <c r="D1893" s="740" t="s">
        <v>6847</v>
      </c>
      <c r="E1893" s="741" t="s">
        <v>4632</v>
      </c>
      <c r="F1893" s="661" t="s">
        <v>4612</v>
      </c>
      <c r="G1893" s="661" t="s">
        <v>5884</v>
      </c>
      <c r="H1893" s="661" t="s">
        <v>2441</v>
      </c>
      <c r="I1893" s="661" t="s">
        <v>5885</v>
      </c>
      <c r="J1893" s="661" t="s">
        <v>3879</v>
      </c>
      <c r="K1893" s="661" t="s">
        <v>5866</v>
      </c>
      <c r="L1893" s="662">
        <v>184.61</v>
      </c>
      <c r="M1893" s="662">
        <v>369.22</v>
      </c>
      <c r="N1893" s="661">
        <v>2</v>
      </c>
      <c r="O1893" s="742">
        <v>0.5</v>
      </c>
      <c r="P1893" s="662">
        <v>369.22</v>
      </c>
      <c r="Q1893" s="677">
        <v>1</v>
      </c>
      <c r="R1893" s="661">
        <v>2</v>
      </c>
      <c r="S1893" s="677">
        <v>1</v>
      </c>
      <c r="T1893" s="742">
        <v>0.5</v>
      </c>
      <c r="U1893" s="700">
        <v>1</v>
      </c>
    </row>
    <row r="1894" spans="1:21" ht="14.4" customHeight="1" x14ac:dyDescent="0.3">
      <c r="A1894" s="660">
        <v>32</v>
      </c>
      <c r="B1894" s="661" t="s">
        <v>587</v>
      </c>
      <c r="C1894" s="661">
        <v>89301322</v>
      </c>
      <c r="D1894" s="740" t="s">
        <v>6847</v>
      </c>
      <c r="E1894" s="741" t="s">
        <v>4632</v>
      </c>
      <c r="F1894" s="661" t="s">
        <v>4612</v>
      </c>
      <c r="G1894" s="661" t="s">
        <v>4697</v>
      </c>
      <c r="H1894" s="661" t="s">
        <v>588</v>
      </c>
      <c r="I1894" s="661" t="s">
        <v>4706</v>
      </c>
      <c r="J1894" s="661" t="s">
        <v>4707</v>
      </c>
      <c r="K1894" s="661" t="s">
        <v>871</v>
      </c>
      <c r="L1894" s="662">
        <v>314.89999999999998</v>
      </c>
      <c r="M1894" s="662">
        <v>10391.699999999999</v>
      </c>
      <c r="N1894" s="661">
        <v>33</v>
      </c>
      <c r="O1894" s="742">
        <v>14.5</v>
      </c>
      <c r="P1894" s="662">
        <v>4723.5</v>
      </c>
      <c r="Q1894" s="677">
        <v>0.45454545454545459</v>
      </c>
      <c r="R1894" s="661">
        <v>15</v>
      </c>
      <c r="S1894" s="677">
        <v>0.45454545454545453</v>
      </c>
      <c r="T1894" s="742">
        <v>5.5</v>
      </c>
      <c r="U1894" s="700">
        <v>0.37931034482758619</v>
      </c>
    </row>
    <row r="1895" spans="1:21" ht="14.4" customHeight="1" x14ac:dyDescent="0.3">
      <c r="A1895" s="660">
        <v>32</v>
      </c>
      <c r="B1895" s="661" t="s">
        <v>587</v>
      </c>
      <c r="C1895" s="661">
        <v>89301322</v>
      </c>
      <c r="D1895" s="740" t="s">
        <v>6847</v>
      </c>
      <c r="E1895" s="741" t="s">
        <v>4632</v>
      </c>
      <c r="F1895" s="661" t="s">
        <v>4612</v>
      </c>
      <c r="G1895" s="661" t="s">
        <v>4697</v>
      </c>
      <c r="H1895" s="661" t="s">
        <v>588</v>
      </c>
      <c r="I1895" s="661" t="s">
        <v>870</v>
      </c>
      <c r="J1895" s="661" t="s">
        <v>867</v>
      </c>
      <c r="K1895" s="661" t="s">
        <v>4698</v>
      </c>
      <c r="L1895" s="662">
        <v>314.89999999999998</v>
      </c>
      <c r="M1895" s="662">
        <v>314.89999999999998</v>
      </c>
      <c r="N1895" s="661">
        <v>1</v>
      </c>
      <c r="O1895" s="742">
        <v>0.5</v>
      </c>
      <c r="P1895" s="662">
        <v>314.89999999999998</v>
      </c>
      <c r="Q1895" s="677">
        <v>1</v>
      </c>
      <c r="R1895" s="661">
        <v>1</v>
      </c>
      <c r="S1895" s="677">
        <v>1</v>
      </c>
      <c r="T1895" s="742">
        <v>0.5</v>
      </c>
      <c r="U1895" s="700">
        <v>1</v>
      </c>
    </row>
    <row r="1896" spans="1:21" ht="14.4" customHeight="1" x14ac:dyDescent="0.3">
      <c r="A1896" s="660">
        <v>32</v>
      </c>
      <c r="B1896" s="661" t="s">
        <v>587</v>
      </c>
      <c r="C1896" s="661">
        <v>89301322</v>
      </c>
      <c r="D1896" s="740" t="s">
        <v>6847</v>
      </c>
      <c r="E1896" s="741" t="s">
        <v>4632</v>
      </c>
      <c r="F1896" s="661" t="s">
        <v>4612</v>
      </c>
      <c r="G1896" s="661" t="s">
        <v>4697</v>
      </c>
      <c r="H1896" s="661" t="s">
        <v>588</v>
      </c>
      <c r="I1896" s="661" t="s">
        <v>5670</v>
      </c>
      <c r="J1896" s="661" t="s">
        <v>5671</v>
      </c>
      <c r="K1896" s="661" t="s">
        <v>4804</v>
      </c>
      <c r="L1896" s="662">
        <v>0</v>
      </c>
      <c r="M1896" s="662">
        <v>0</v>
      </c>
      <c r="N1896" s="661">
        <v>1</v>
      </c>
      <c r="O1896" s="742">
        <v>0.5</v>
      </c>
      <c r="P1896" s="662"/>
      <c r="Q1896" s="677"/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32</v>
      </c>
      <c r="B1897" s="661" t="s">
        <v>587</v>
      </c>
      <c r="C1897" s="661">
        <v>89301322</v>
      </c>
      <c r="D1897" s="740" t="s">
        <v>6847</v>
      </c>
      <c r="E1897" s="741" t="s">
        <v>4632</v>
      </c>
      <c r="F1897" s="661" t="s">
        <v>4612</v>
      </c>
      <c r="G1897" s="661" t="s">
        <v>4778</v>
      </c>
      <c r="H1897" s="661" t="s">
        <v>2441</v>
      </c>
      <c r="I1897" s="661" t="s">
        <v>2757</v>
      </c>
      <c r="J1897" s="661" t="s">
        <v>2758</v>
      </c>
      <c r="K1897" s="661" t="s">
        <v>4385</v>
      </c>
      <c r="L1897" s="662">
        <v>1359.61</v>
      </c>
      <c r="M1897" s="662">
        <v>1359.61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32</v>
      </c>
      <c r="B1898" s="661" t="s">
        <v>587</v>
      </c>
      <c r="C1898" s="661">
        <v>89301322</v>
      </c>
      <c r="D1898" s="740" t="s">
        <v>6847</v>
      </c>
      <c r="E1898" s="741" t="s">
        <v>4632</v>
      </c>
      <c r="F1898" s="661" t="s">
        <v>4612</v>
      </c>
      <c r="G1898" s="661" t="s">
        <v>4939</v>
      </c>
      <c r="H1898" s="661" t="s">
        <v>588</v>
      </c>
      <c r="I1898" s="661" t="s">
        <v>1241</v>
      </c>
      <c r="J1898" s="661" t="s">
        <v>1224</v>
      </c>
      <c r="K1898" s="661" t="s">
        <v>1242</v>
      </c>
      <c r="L1898" s="662">
        <v>151.38999999999999</v>
      </c>
      <c r="M1898" s="662">
        <v>151.38999999999999</v>
      </c>
      <c r="N1898" s="661">
        <v>1</v>
      </c>
      <c r="O1898" s="742">
        <v>1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32</v>
      </c>
      <c r="B1899" s="661" t="s">
        <v>587</v>
      </c>
      <c r="C1899" s="661">
        <v>89301322</v>
      </c>
      <c r="D1899" s="740" t="s">
        <v>6847</v>
      </c>
      <c r="E1899" s="741" t="s">
        <v>4632</v>
      </c>
      <c r="F1899" s="661" t="s">
        <v>4612</v>
      </c>
      <c r="G1899" s="661" t="s">
        <v>4939</v>
      </c>
      <c r="H1899" s="661" t="s">
        <v>588</v>
      </c>
      <c r="I1899" s="661" t="s">
        <v>5886</v>
      </c>
      <c r="J1899" s="661" t="s">
        <v>1228</v>
      </c>
      <c r="K1899" s="661" t="s">
        <v>5887</v>
      </c>
      <c r="L1899" s="662">
        <v>302.77999999999997</v>
      </c>
      <c r="M1899" s="662">
        <v>302.77999999999997</v>
      </c>
      <c r="N1899" s="661">
        <v>1</v>
      </c>
      <c r="O1899" s="742">
        <v>1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32</v>
      </c>
      <c r="B1900" s="661" t="s">
        <v>587</v>
      </c>
      <c r="C1900" s="661">
        <v>89301322</v>
      </c>
      <c r="D1900" s="740" t="s">
        <v>6847</v>
      </c>
      <c r="E1900" s="741" t="s">
        <v>4632</v>
      </c>
      <c r="F1900" s="661" t="s">
        <v>4612</v>
      </c>
      <c r="G1900" s="661" t="s">
        <v>4940</v>
      </c>
      <c r="H1900" s="661" t="s">
        <v>588</v>
      </c>
      <c r="I1900" s="661" t="s">
        <v>5888</v>
      </c>
      <c r="J1900" s="661" t="s">
        <v>4941</v>
      </c>
      <c r="K1900" s="661" t="s">
        <v>1378</v>
      </c>
      <c r="L1900" s="662">
        <v>305.08</v>
      </c>
      <c r="M1900" s="662">
        <v>305.08</v>
      </c>
      <c r="N1900" s="661">
        <v>1</v>
      </c>
      <c r="O1900" s="742">
        <v>0.5</v>
      </c>
      <c r="P1900" s="662">
        <v>305.08</v>
      </c>
      <c r="Q1900" s="677">
        <v>1</v>
      </c>
      <c r="R1900" s="661">
        <v>1</v>
      </c>
      <c r="S1900" s="677">
        <v>1</v>
      </c>
      <c r="T1900" s="742">
        <v>0.5</v>
      </c>
      <c r="U1900" s="700">
        <v>1</v>
      </c>
    </row>
    <row r="1901" spans="1:21" ht="14.4" customHeight="1" x14ac:dyDescent="0.3">
      <c r="A1901" s="660">
        <v>32</v>
      </c>
      <c r="B1901" s="661" t="s">
        <v>587</v>
      </c>
      <c r="C1901" s="661">
        <v>89301322</v>
      </c>
      <c r="D1901" s="740" t="s">
        <v>6847</v>
      </c>
      <c r="E1901" s="741" t="s">
        <v>4632</v>
      </c>
      <c r="F1901" s="661" t="s">
        <v>4612</v>
      </c>
      <c r="G1901" s="661" t="s">
        <v>4940</v>
      </c>
      <c r="H1901" s="661" t="s">
        <v>588</v>
      </c>
      <c r="I1901" s="661" t="s">
        <v>5197</v>
      </c>
      <c r="J1901" s="661" t="s">
        <v>5198</v>
      </c>
      <c r="K1901" s="661" t="s">
        <v>1378</v>
      </c>
      <c r="L1901" s="662">
        <v>610.14</v>
      </c>
      <c r="M1901" s="662">
        <v>1220.28</v>
      </c>
      <c r="N1901" s="661">
        <v>2</v>
      </c>
      <c r="O1901" s="742">
        <v>1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32</v>
      </c>
      <c r="B1902" s="661" t="s">
        <v>587</v>
      </c>
      <c r="C1902" s="661">
        <v>89301322</v>
      </c>
      <c r="D1902" s="740" t="s">
        <v>6847</v>
      </c>
      <c r="E1902" s="741" t="s">
        <v>4632</v>
      </c>
      <c r="F1902" s="661" t="s">
        <v>4612</v>
      </c>
      <c r="G1902" s="661" t="s">
        <v>5889</v>
      </c>
      <c r="H1902" s="661" t="s">
        <v>588</v>
      </c>
      <c r="I1902" s="661" t="s">
        <v>1567</v>
      </c>
      <c r="J1902" s="661" t="s">
        <v>940</v>
      </c>
      <c r="K1902" s="661" t="s">
        <v>1568</v>
      </c>
      <c r="L1902" s="662">
        <v>0</v>
      </c>
      <c r="M1902" s="662">
        <v>0</v>
      </c>
      <c r="N1902" s="661">
        <v>1</v>
      </c>
      <c r="O1902" s="742">
        <v>1</v>
      </c>
      <c r="P1902" s="662"/>
      <c r="Q1902" s="677"/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32</v>
      </c>
      <c r="B1903" s="661" t="s">
        <v>587</v>
      </c>
      <c r="C1903" s="661">
        <v>89301322</v>
      </c>
      <c r="D1903" s="740" t="s">
        <v>6847</v>
      </c>
      <c r="E1903" s="741" t="s">
        <v>4632</v>
      </c>
      <c r="F1903" s="661" t="s">
        <v>4612</v>
      </c>
      <c r="G1903" s="661" t="s">
        <v>4708</v>
      </c>
      <c r="H1903" s="661" t="s">
        <v>588</v>
      </c>
      <c r="I1903" s="661" t="s">
        <v>1519</v>
      </c>
      <c r="J1903" s="661" t="s">
        <v>4709</v>
      </c>
      <c r="K1903" s="661" t="s">
        <v>4710</v>
      </c>
      <c r="L1903" s="662">
        <v>91.52</v>
      </c>
      <c r="M1903" s="662">
        <v>732.16</v>
      </c>
      <c r="N1903" s="661">
        <v>8</v>
      </c>
      <c r="O1903" s="742">
        <v>3</v>
      </c>
      <c r="P1903" s="662">
        <v>274.56</v>
      </c>
      <c r="Q1903" s="677">
        <v>0.375</v>
      </c>
      <c r="R1903" s="661">
        <v>3</v>
      </c>
      <c r="S1903" s="677">
        <v>0.375</v>
      </c>
      <c r="T1903" s="742">
        <v>1.5</v>
      </c>
      <c r="U1903" s="700">
        <v>0.5</v>
      </c>
    </row>
    <row r="1904" spans="1:21" ht="14.4" customHeight="1" x14ac:dyDescent="0.3">
      <c r="A1904" s="660">
        <v>32</v>
      </c>
      <c r="B1904" s="661" t="s">
        <v>587</v>
      </c>
      <c r="C1904" s="661">
        <v>89301322</v>
      </c>
      <c r="D1904" s="740" t="s">
        <v>6847</v>
      </c>
      <c r="E1904" s="741" t="s">
        <v>4632</v>
      </c>
      <c r="F1904" s="661" t="s">
        <v>4612</v>
      </c>
      <c r="G1904" s="661" t="s">
        <v>4708</v>
      </c>
      <c r="H1904" s="661" t="s">
        <v>588</v>
      </c>
      <c r="I1904" s="661" t="s">
        <v>1519</v>
      </c>
      <c r="J1904" s="661" t="s">
        <v>4709</v>
      </c>
      <c r="K1904" s="661" t="s">
        <v>4710</v>
      </c>
      <c r="L1904" s="662">
        <v>103.62</v>
      </c>
      <c r="M1904" s="662">
        <v>310.86</v>
      </c>
      <c r="N1904" s="661">
        <v>3</v>
      </c>
      <c r="O1904" s="742">
        <v>0.5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32</v>
      </c>
      <c r="B1905" s="661" t="s">
        <v>587</v>
      </c>
      <c r="C1905" s="661">
        <v>89301322</v>
      </c>
      <c r="D1905" s="740" t="s">
        <v>6847</v>
      </c>
      <c r="E1905" s="741" t="s">
        <v>4632</v>
      </c>
      <c r="F1905" s="661" t="s">
        <v>4612</v>
      </c>
      <c r="G1905" s="661" t="s">
        <v>4828</v>
      </c>
      <c r="H1905" s="661" t="s">
        <v>2441</v>
      </c>
      <c r="I1905" s="661" t="s">
        <v>2720</v>
      </c>
      <c r="J1905" s="661" t="s">
        <v>2721</v>
      </c>
      <c r="K1905" s="661" t="s">
        <v>4515</v>
      </c>
      <c r="L1905" s="662">
        <v>1793.46</v>
      </c>
      <c r="M1905" s="662">
        <v>39456.119999999995</v>
      </c>
      <c r="N1905" s="661">
        <v>22</v>
      </c>
      <c r="O1905" s="742">
        <v>4.5</v>
      </c>
      <c r="P1905" s="662">
        <v>26901.899999999998</v>
      </c>
      <c r="Q1905" s="677">
        <v>0.68181818181818188</v>
      </c>
      <c r="R1905" s="661">
        <v>15</v>
      </c>
      <c r="S1905" s="677">
        <v>0.68181818181818177</v>
      </c>
      <c r="T1905" s="742">
        <v>3.5</v>
      </c>
      <c r="U1905" s="700">
        <v>0.77777777777777779</v>
      </c>
    </row>
    <row r="1906" spans="1:21" ht="14.4" customHeight="1" x14ac:dyDescent="0.3">
      <c r="A1906" s="660">
        <v>32</v>
      </c>
      <c r="B1906" s="661" t="s">
        <v>587</v>
      </c>
      <c r="C1906" s="661">
        <v>89301322</v>
      </c>
      <c r="D1906" s="740" t="s">
        <v>6847</v>
      </c>
      <c r="E1906" s="741" t="s">
        <v>4632</v>
      </c>
      <c r="F1906" s="661" t="s">
        <v>4612</v>
      </c>
      <c r="G1906" s="661" t="s">
        <v>5200</v>
      </c>
      <c r="H1906" s="661" t="s">
        <v>2441</v>
      </c>
      <c r="I1906" s="661" t="s">
        <v>5363</v>
      </c>
      <c r="J1906" s="661" t="s">
        <v>4162</v>
      </c>
      <c r="K1906" s="661" t="s">
        <v>5092</v>
      </c>
      <c r="L1906" s="662">
        <v>140.03</v>
      </c>
      <c r="M1906" s="662">
        <v>280.06</v>
      </c>
      <c r="N1906" s="661">
        <v>2</v>
      </c>
      <c r="O1906" s="742">
        <v>1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32</v>
      </c>
      <c r="B1907" s="661" t="s">
        <v>587</v>
      </c>
      <c r="C1907" s="661">
        <v>89301322</v>
      </c>
      <c r="D1907" s="740" t="s">
        <v>6847</v>
      </c>
      <c r="E1907" s="741" t="s">
        <v>4632</v>
      </c>
      <c r="F1907" s="661" t="s">
        <v>4612</v>
      </c>
      <c r="G1907" s="661" t="s">
        <v>5204</v>
      </c>
      <c r="H1907" s="661" t="s">
        <v>588</v>
      </c>
      <c r="I1907" s="661" t="s">
        <v>5890</v>
      </c>
      <c r="J1907" s="661" t="s">
        <v>2538</v>
      </c>
      <c r="K1907" s="661" t="s">
        <v>5207</v>
      </c>
      <c r="L1907" s="662">
        <v>334.76</v>
      </c>
      <c r="M1907" s="662">
        <v>1004.28</v>
      </c>
      <c r="N1907" s="661">
        <v>3</v>
      </c>
      <c r="O1907" s="742">
        <v>0.5</v>
      </c>
      <c r="P1907" s="662">
        <v>1004.28</v>
      </c>
      <c r="Q1907" s="677">
        <v>1</v>
      </c>
      <c r="R1907" s="661">
        <v>3</v>
      </c>
      <c r="S1907" s="677">
        <v>1</v>
      </c>
      <c r="T1907" s="742">
        <v>0.5</v>
      </c>
      <c r="U1907" s="700">
        <v>1</v>
      </c>
    </row>
    <row r="1908" spans="1:21" ht="14.4" customHeight="1" x14ac:dyDescent="0.3">
      <c r="A1908" s="660">
        <v>32</v>
      </c>
      <c r="B1908" s="661" t="s">
        <v>587</v>
      </c>
      <c r="C1908" s="661">
        <v>89301322</v>
      </c>
      <c r="D1908" s="740" t="s">
        <v>6847</v>
      </c>
      <c r="E1908" s="741" t="s">
        <v>4632</v>
      </c>
      <c r="F1908" s="661" t="s">
        <v>4612</v>
      </c>
      <c r="G1908" s="661" t="s">
        <v>4829</v>
      </c>
      <c r="H1908" s="661" t="s">
        <v>588</v>
      </c>
      <c r="I1908" s="661" t="s">
        <v>5891</v>
      </c>
      <c r="J1908" s="661" t="s">
        <v>5892</v>
      </c>
      <c r="K1908" s="661" t="s">
        <v>5717</v>
      </c>
      <c r="L1908" s="662">
        <v>151.38999999999999</v>
      </c>
      <c r="M1908" s="662">
        <v>151.38999999999999</v>
      </c>
      <c r="N1908" s="661">
        <v>1</v>
      </c>
      <c r="O1908" s="742">
        <v>1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32</v>
      </c>
      <c r="B1909" s="661" t="s">
        <v>587</v>
      </c>
      <c r="C1909" s="661">
        <v>89301322</v>
      </c>
      <c r="D1909" s="740" t="s">
        <v>6847</v>
      </c>
      <c r="E1909" s="741" t="s">
        <v>4632</v>
      </c>
      <c r="F1909" s="661" t="s">
        <v>4612</v>
      </c>
      <c r="G1909" s="661" t="s">
        <v>4829</v>
      </c>
      <c r="H1909" s="661" t="s">
        <v>588</v>
      </c>
      <c r="I1909" s="661" t="s">
        <v>5893</v>
      </c>
      <c r="J1909" s="661" t="s">
        <v>5894</v>
      </c>
      <c r="K1909" s="661" t="s">
        <v>5717</v>
      </c>
      <c r="L1909" s="662">
        <v>0</v>
      </c>
      <c r="M1909" s="662">
        <v>0</v>
      </c>
      <c r="N1909" s="661">
        <v>1</v>
      </c>
      <c r="O1909" s="742">
        <v>0.5</v>
      </c>
      <c r="P1909" s="662"/>
      <c r="Q1909" s="677"/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32</v>
      </c>
      <c r="B1910" s="661" t="s">
        <v>587</v>
      </c>
      <c r="C1910" s="661">
        <v>89301322</v>
      </c>
      <c r="D1910" s="740" t="s">
        <v>6847</v>
      </c>
      <c r="E1910" s="741" t="s">
        <v>4632</v>
      </c>
      <c r="F1910" s="661" t="s">
        <v>4612</v>
      </c>
      <c r="G1910" s="661" t="s">
        <v>5076</v>
      </c>
      <c r="H1910" s="661" t="s">
        <v>588</v>
      </c>
      <c r="I1910" s="661" t="s">
        <v>5210</v>
      </c>
      <c r="J1910" s="661" t="s">
        <v>948</v>
      </c>
      <c r="K1910" s="661" t="s">
        <v>5211</v>
      </c>
      <c r="L1910" s="662">
        <v>0</v>
      </c>
      <c r="M1910" s="662">
        <v>0</v>
      </c>
      <c r="N1910" s="661">
        <v>1</v>
      </c>
      <c r="O1910" s="742">
        <v>0.5</v>
      </c>
      <c r="P1910" s="662">
        <v>0</v>
      </c>
      <c r="Q1910" s="677"/>
      <c r="R1910" s="661">
        <v>1</v>
      </c>
      <c r="S1910" s="677">
        <v>1</v>
      </c>
      <c r="T1910" s="742">
        <v>0.5</v>
      </c>
      <c r="U1910" s="700">
        <v>1</v>
      </c>
    </row>
    <row r="1911" spans="1:21" ht="14.4" customHeight="1" x14ac:dyDescent="0.3">
      <c r="A1911" s="660">
        <v>32</v>
      </c>
      <c r="B1911" s="661" t="s">
        <v>587</v>
      </c>
      <c r="C1911" s="661">
        <v>89301322</v>
      </c>
      <c r="D1911" s="740" t="s">
        <v>6847</v>
      </c>
      <c r="E1911" s="741" t="s">
        <v>4632</v>
      </c>
      <c r="F1911" s="661" t="s">
        <v>4612</v>
      </c>
      <c r="G1911" s="661" t="s">
        <v>4783</v>
      </c>
      <c r="H1911" s="661" t="s">
        <v>2441</v>
      </c>
      <c r="I1911" s="661" t="s">
        <v>2604</v>
      </c>
      <c r="J1911" s="661" t="s">
        <v>2605</v>
      </c>
      <c r="K1911" s="661" t="s">
        <v>2606</v>
      </c>
      <c r="L1911" s="662">
        <v>605.65</v>
      </c>
      <c r="M1911" s="662">
        <v>605.65</v>
      </c>
      <c r="N1911" s="661">
        <v>1</v>
      </c>
      <c r="O1911" s="742">
        <v>0.5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32</v>
      </c>
      <c r="B1912" s="661" t="s">
        <v>587</v>
      </c>
      <c r="C1912" s="661">
        <v>89301322</v>
      </c>
      <c r="D1912" s="740" t="s">
        <v>6847</v>
      </c>
      <c r="E1912" s="741" t="s">
        <v>4632</v>
      </c>
      <c r="F1912" s="661" t="s">
        <v>4612</v>
      </c>
      <c r="G1912" s="661" t="s">
        <v>4699</v>
      </c>
      <c r="H1912" s="661" t="s">
        <v>588</v>
      </c>
      <c r="I1912" s="661" t="s">
        <v>963</v>
      </c>
      <c r="J1912" s="661" t="s">
        <v>4700</v>
      </c>
      <c r="K1912" s="661" t="s">
        <v>4701</v>
      </c>
      <c r="L1912" s="662">
        <v>0</v>
      </c>
      <c r="M1912" s="662">
        <v>0</v>
      </c>
      <c r="N1912" s="661">
        <v>23</v>
      </c>
      <c r="O1912" s="742">
        <v>6.5</v>
      </c>
      <c r="P1912" s="662">
        <v>0</v>
      </c>
      <c r="Q1912" s="677"/>
      <c r="R1912" s="661">
        <v>20</v>
      </c>
      <c r="S1912" s="677">
        <v>0.86956521739130432</v>
      </c>
      <c r="T1912" s="742">
        <v>5.5</v>
      </c>
      <c r="U1912" s="700">
        <v>0.84615384615384615</v>
      </c>
    </row>
    <row r="1913" spans="1:21" ht="14.4" customHeight="1" x14ac:dyDescent="0.3">
      <c r="A1913" s="660">
        <v>32</v>
      </c>
      <c r="B1913" s="661" t="s">
        <v>587</v>
      </c>
      <c r="C1913" s="661">
        <v>89301322</v>
      </c>
      <c r="D1913" s="740" t="s">
        <v>6847</v>
      </c>
      <c r="E1913" s="741" t="s">
        <v>4632</v>
      </c>
      <c r="F1913" s="661" t="s">
        <v>4612</v>
      </c>
      <c r="G1913" s="661" t="s">
        <v>4903</v>
      </c>
      <c r="H1913" s="661" t="s">
        <v>588</v>
      </c>
      <c r="I1913" s="661" t="s">
        <v>881</v>
      </c>
      <c r="J1913" s="661" t="s">
        <v>766</v>
      </c>
      <c r="K1913" s="661" t="s">
        <v>5079</v>
      </c>
      <c r="L1913" s="662">
        <v>219.94</v>
      </c>
      <c r="M1913" s="662">
        <v>659.81999999999994</v>
      </c>
      <c r="N1913" s="661">
        <v>3</v>
      </c>
      <c r="O1913" s="742">
        <v>1</v>
      </c>
      <c r="P1913" s="662">
        <v>219.94</v>
      </c>
      <c r="Q1913" s="677">
        <v>0.33333333333333337</v>
      </c>
      <c r="R1913" s="661">
        <v>1</v>
      </c>
      <c r="S1913" s="677">
        <v>0.33333333333333331</v>
      </c>
      <c r="T1913" s="742">
        <v>0.5</v>
      </c>
      <c r="U1913" s="700">
        <v>0.5</v>
      </c>
    </row>
    <row r="1914" spans="1:21" ht="14.4" customHeight="1" x14ac:dyDescent="0.3">
      <c r="A1914" s="660">
        <v>32</v>
      </c>
      <c r="B1914" s="661" t="s">
        <v>587</v>
      </c>
      <c r="C1914" s="661">
        <v>89301322</v>
      </c>
      <c r="D1914" s="740" t="s">
        <v>6847</v>
      </c>
      <c r="E1914" s="741" t="s">
        <v>4632</v>
      </c>
      <c r="F1914" s="661" t="s">
        <v>4612</v>
      </c>
      <c r="G1914" s="661" t="s">
        <v>4786</v>
      </c>
      <c r="H1914" s="661" t="s">
        <v>588</v>
      </c>
      <c r="I1914" s="661" t="s">
        <v>4985</v>
      </c>
      <c r="J1914" s="661" t="s">
        <v>2991</v>
      </c>
      <c r="K1914" s="661" t="s">
        <v>4986</v>
      </c>
      <c r="L1914" s="662">
        <v>23.46</v>
      </c>
      <c r="M1914" s="662">
        <v>23.46</v>
      </c>
      <c r="N1914" s="661">
        <v>1</v>
      </c>
      <c r="O1914" s="742">
        <v>0.5</v>
      </c>
      <c r="P1914" s="662">
        <v>23.46</v>
      </c>
      <c r="Q1914" s="677">
        <v>1</v>
      </c>
      <c r="R1914" s="661">
        <v>1</v>
      </c>
      <c r="S1914" s="677">
        <v>1</v>
      </c>
      <c r="T1914" s="742">
        <v>0.5</v>
      </c>
      <c r="U1914" s="700">
        <v>1</v>
      </c>
    </row>
    <row r="1915" spans="1:21" ht="14.4" customHeight="1" x14ac:dyDescent="0.3">
      <c r="A1915" s="660">
        <v>32</v>
      </c>
      <c r="B1915" s="661" t="s">
        <v>587</v>
      </c>
      <c r="C1915" s="661">
        <v>89301322</v>
      </c>
      <c r="D1915" s="740" t="s">
        <v>6847</v>
      </c>
      <c r="E1915" s="741" t="s">
        <v>4632</v>
      </c>
      <c r="F1915" s="661" t="s">
        <v>4612</v>
      </c>
      <c r="G1915" s="661" t="s">
        <v>4786</v>
      </c>
      <c r="H1915" s="661" t="s">
        <v>588</v>
      </c>
      <c r="I1915" s="661" t="s">
        <v>2979</v>
      </c>
      <c r="J1915" s="661" t="s">
        <v>2980</v>
      </c>
      <c r="K1915" s="661" t="s">
        <v>4787</v>
      </c>
      <c r="L1915" s="662">
        <v>53.54</v>
      </c>
      <c r="M1915" s="662">
        <v>428.32</v>
      </c>
      <c r="N1915" s="661">
        <v>8</v>
      </c>
      <c r="O1915" s="742">
        <v>1.5</v>
      </c>
      <c r="P1915" s="662">
        <v>428.32</v>
      </c>
      <c r="Q1915" s="677">
        <v>1</v>
      </c>
      <c r="R1915" s="661">
        <v>8</v>
      </c>
      <c r="S1915" s="677">
        <v>1</v>
      </c>
      <c r="T1915" s="742">
        <v>1.5</v>
      </c>
      <c r="U1915" s="700">
        <v>1</v>
      </c>
    </row>
    <row r="1916" spans="1:21" ht="14.4" customHeight="1" x14ac:dyDescent="0.3">
      <c r="A1916" s="660">
        <v>32</v>
      </c>
      <c r="B1916" s="661" t="s">
        <v>587</v>
      </c>
      <c r="C1916" s="661">
        <v>89301322</v>
      </c>
      <c r="D1916" s="740" t="s">
        <v>6847</v>
      </c>
      <c r="E1916" s="741" t="s">
        <v>4632</v>
      </c>
      <c r="F1916" s="661" t="s">
        <v>4612</v>
      </c>
      <c r="G1916" s="661" t="s">
        <v>5109</v>
      </c>
      <c r="H1916" s="661" t="s">
        <v>2441</v>
      </c>
      <c r="I1916" s="661" t="s">
        <v>2650</v>
      </c>
      <c r="J1916" s="661" t="s">
        <v>2464</v>
      </c>
      <c r="K1916" s="661" t="s">
        <v>2651</v>
      </c>
      <c r="L1916" s="662">
        <v>492.45</v>
      </c>
      <c r="M1916" s="662">
        <v>492.45</v>
      </c>
      <c r="N1916" s="661">
        <v>1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32</v>
      </c>
      <c r="B1917" s="661" t="s">
        <v>587</v>
      </c>
      <c r="C1917" s="661">
        <v>89301322</v>
      </c>
      <c r="D1917" s="740" t="s">
        <v>6847</v>
      </c>
      <c r="E1917" s="741" t="s">
        <v>4632</v>
      </c>
      <c r="F1917" s="661" t="s">
        <v>4612</v>
      </c>
      <c r="G1917" s="661" t="s">
        <v>5109</v>
      </c>
      <c r="H1917" s="661" t="s">
        <v>2441</v>
      </c>
      <c r="I1917" s="661" t="s">
        <v>5686</v>
      </c>
      <c r="J1917" s="661" t="s">
        <v>2464</v>
      </c>
      <c r="K1917" s="661" t="s">
        <v>5687</v>
      </c>
      <c r="L1917" s="662">
        <v>547.16999999999996</v>
      </c>
      <c r="M1917" s="662">
        <v>547.16999999999996</v>
      </c>
      <c r="N1917" s="661">
        <v>1</v>
      </c>
      <c r="O1917" s="742">
        <v>0.5</v>
      </c>
      <c r="P1917" s="662">
        <v>547.16999999999996</v>
      </c>
      <c r="Q1917" s="677">
        <v>1</v>
      </c>
      <c r="R1917" s="661">
        <v>1</v>
      </c>
      <c r="S1917" s="677">
        <v>1</v>
      </c>
      <c r="T1917" s="742">
        <v>0.5</v>
      </c>
      <c r="U1917" s="700">
        <v>1</v>
      </c>
    </row>
    <row r="1918" spans="1:21" ht="14.4" customHeight="1" x14ac:dyDescent="0.3">
      <c r="A1918" s="660">
        <v>32</v>
      </c>
      <c r="B1918" s="661" t="s">
        <v>587</v>
      </c>
      <c r="C1918" s="661">
        <v>89301322</v>
      </c>
      <c r="D1918" s="740" t="s">
        <v>6847</v>
      </c>
      <c r="E1918" s="741" t="s">
        <v>4632</v>
      </c>
      <c r="F1918" s="661" t="s">
        <v>4612</v>
      </c>
      <c r="G1918" s="661" t="s">
        <v>5109</v>
      </c>
      <c r="H1918" s="661" t="s">
        <v>588</v>
      </c>
      <c r="I1918" s="661" t="s">
        <v>5895</v>
      </c>
      <c r="J1918" s="661" t="s">
        <v>5896</v>
      </c>
      <c r="K1918" s="661" t="s">
        <v>5897</v>
      </c>
      <c r="L1918" s="662">
        <v>763.28</v>
      </c>
      <c r="M1918" s="662">
        <v>763.28</v>
      </c>
      <c r="N1918" s="661">
        <v>1</v>
      </c>
      <c r="O1918" s="742">
        <v>0.5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32</v>
      </c>
      <c r="B1919" s="661" t="s">
        <v>587</v>
      </c>
      <c r="C1919" s="661">
        <v>89301322</v>
      </c>
      <c r="D1919" s="740" t="s">
        <v>6847</v>
      </c>
      <c r="E1919" s="741" t="s">
        <v>4632</v>
      </c>
      <c r="F1919" s="661" t="s">
        <v>4612</v>
      </c>
      <c r="G1919" s="661" t="s">
        <v>5377</v>
      </c>
      <c r="H1919" s="661" t="s">
        <v>588</v>
      </c>
      <c r="I1919" s="661" t="s">
        <v>5378</v>
      </c>
      <c r="J1919" s="661" t="s">
        <v>5379</v>
      </c>
      <c r="K1919" s="661" t="s">
        <v>5380</v>
      </c>
      <c r="L1919" s="662">
        <v>67.069999999999993</v>
      </c>
      <c r="M1919" s="662">
        <v>201.20999999999998</v>
      </c>
      <c r="N1919" s="661">
        <v>3</v>
      </c>
      <c r="O1919" s="742">
        <v>1</v>
      </c>
      <c r="P1919" s="662"/>
      <c r="Q1919" s="677">
        <v>0</v>
      </c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32</v>
      </c>
      <c r="B1920" s="661" t="s">
        <v>587</v>
      </c>
      <c r="C1920" s="661">
        <v>89301322</v>
      </c>
      <c r="D1920" s="740" t="s">
        <v>6847</v>
      </c>
      <c r="E1920" s="741" t="s">
        <v>4632</v>
      </c>
      <c r="F1920" s="661" t="s">
        <v>4612</v>
      </c>
      <c r="G1920" s="661" t="s">
        <v>5898</v>
      </c>
      <c r="H1920" s="661" t="s">
        <v>588</v>
      </c>
      <c r="I1920" s="661" t="s">
        <v>5899</v>
      </c>
      <c r="J1920" s="661" t="s">
        <v>5900</v>
      </c>
      <c r="K1920" s="661" t="s">
        <v>5901</v>
      </c>
      <c r="L1920" s="662">
        <v>0</v>
      </c>
      <c r="M1920" s="662">
        <v>0</v>
      </c>
      <c r="N1920" s="661">
        <v>1</v>
      </c>
      <c r="O1920" s="742">
        <v>0.5</v>
      </c>
      <c r="P1920" s="662"/>
      <c r="Q1920" s="677"/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32</v>
      </c>
      <c r="B1921" s="661" t="s">
        <v>587</v>
      </c>
      <c r="C1921" s="661">
        <v>89301322</v>
      </c>
      <c r="D1921" s="740" t="s">
        <v>6847</v>
      </c>
      <c r="E1921" s="741" t="s">
        <v>4632</v>
      </c>
      <c r="F1921" s="661" t="s">
        <v>4612</v>
      </c>
      <c r="G1921" s="661" t="s">
        <v>4910</v>
      </c>
      <c r="H1921" s="661" t="s">
        <v>2441</v>
      </c>
      <c r="I1921" s="661" t="s">
        <v>2557</v>
      </c>
      <c r="J1921" s="661" t="s">
        <v>2558</v>
      </c>
      <c r="K1921" s="661" t="s">
        <v>4503</v>
      </c>
      <c r="L1921" s="662">
        <v>163.72999999999999</v>
      </c>
      <c r="M1921" s="662">
        <v>2128.4899999999998</v>
      </c>
      <c r="N1921" s="661">
        <v>13</v>
      </c>
      <c r="O1921" s="742">
        <v>2.5</v>
      </c>
      <c r="P1921" s="662">
        <v>654.91999999999996</v>
      </c>
      <c r="Q1921" s="677">
        <v>0.30769230769230771</v>
      </c>
      <c r="R1921" s="661">
        <v>4</v>
      </c>
      <c r="S1921" s="677">
        <v>0.30769230769230771</v>
      </c>
      <c r="T1921" s="742">
        <v>0.5</v>
      </c>
      <c r="U1921" s="700">
        <v>0.2</v>
      </c>
    </row>
    <row r="1922" spans="1:21" ht="14.4" customHeight="1" x14ac:dyDescent="0.3">
      <c r="A1922" s="660">
        <v>32</v>
      </c>
      <c r="B1922" s="661" t="s">
        <v>587</v>
      </c>
      <c r="C1922" s="661">
        <v>89301322</v>
      </c>
      <c r="D1922" s="740" t="s">
        <v>6847</v>
      </c>
      <c r="E1922" s="741" t="s">
        <v>4632</v>
      </c>
      <c r="F1922" s="661" t="s">
        <v>4612</v>
      </c>
      <c r="G1922" s="661" t="s">
        <v>4910</v>
      </c>
      <c r="H1922" s="661" t="s">
        <v>588</v>
      </c>
      <c r="I1922" s="661" t="s">
        <v>5902</v>
      </c>
      <c r="J1922" s="661" t="s">
        <v>4912</v>
      </c>
      <c r="K1922" s="661" t="s">
        <v>4503</v>
      </c>
      <c r="L1922" s="662">
        <v>0</v>
      </c>
      <c r="M1922" s="662">
        <v>0</v>
      </c>
      <c r="N1922" s="661">
        <v>3</v>
      </c>
      <c r="O1922" s="742">
        <v>0.5</v>
      </c>
      <c r="P1922" s="662"/>
      <c r="Q1922" s="677"/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32</v>
      </c>
      <c r="B1923" s="661" t="s">
        <v>587</v>
      </c>
      <c r="C1923" s="661">
        <v>89301322</v>
      </c>
      <c r="D1923" s="740" t="s">
        <v>6847</v>
      </c>
      <c r="E1923" s="741" t="s">
        <v>4632</v>
      </c>
      <c r="F1923" s="661" t="s">
        <v>4612</v>
      </c>
      <c r="G1923" s="661" t="s">
        <v>4836</v>
      </c>
      <c r="H1923" s="661" t="s">
        <v>588</v>
      </c>
      <c r="I1923" s="661" t="s">
        <v>5224</v>
      </c>
      <c r="J1923" s="661" t="s">
        <v>4838</v>
      </c>
      <c r="K1923" s="661" t="s">
        <v>1258</v>
      </c>
      <c r="L1923" s="662">
        <v>154.33000000000001</v>
      </c>
      <c r="M1923" s="662">
        <v>925.98</v>
      </c>
      <c r="N1923" s="661">
        <v>6</v>
      </c>
      <c r="O1923" s="742">
        <v>1.5</v>
      </c>
      <c r="P1923" s="662">
        <v>617.32000000000005</v>
      </c>
      <c r="Q1923" s="677">
        <v>0.66666666666666674</v>
      </c>
      <c r="R1923" s="661">
        <v>4</v>
      </c>
      <c r="S1923" s="677">
        <v>0.66666666666666663</v>
      </c>
      <c r="T1923" s="742">
        <v>0.5</v>
      </c>
      <c r="U1923" s="700">
        <v>0.33333333333333331</v>
      </c>
    </row>
    <row r="1924" spans="1:21" ht="14.4" customHeight="1" x14ac:dyDescent="0.3">
      <c r="A1924" s="660">
        <v>32</v>
      </c>
      <c r="B1924" s="661" t="s">
        <v>587</v>
      </c>
      <c r="C1924" s="661">
        <v>89301322</v>
      </c>
      <c r="D1924" s="740" t="s">
        <v>6847</v>
      </c>
      <c r="E1924" s="741" t="s">
        <v>4632</v>
      </c>
      <c r="F1924" s="661" t="s">
        <v>4612</v>
      </c>
      <c r="G1924" s="661" t="s">
        <v>4836</v>
      </c>
      <c r="H1924" s="661" t="s">
        <v>588</v>
      </c>
      <c r="I1924" s="661" t="s">
        <v>5224</v>
      </c>
      <c r="J1924" s="661" t="s">
        <v>4838</v>
      </c>
      <c r="K1924" s="661" t="s">
        <v>1258</v>
      </c>
      <c r="L1924" s="662">
        <v>78.64</v>
      </c>
      <c r="M1924" s="662">
        <v>707.76</v>
      </c>
      <c r="N1924" s="661">
        <v>9</v>
      </c>
      <c r="O1924" s="742">
        <v>1.5</v>
      </c>
      <c r="P1924" s="662">
        <v>235.92000000000002</v>
      </c>
      <c r="Q1924" s="677">
        <v>0.33333333333333337</v>
      </c>
      <c r="R1924" s="661">
        <v>3</v>
      </c>
      <c r="S1924" s="677">
        <v>0.33333333333333331</v>
      </c>
      <c r="T1924" s="742">
        <v>0.5</v>
      </c>
      <c r="U1924" s="700">
        <v>0.33333333333333331</v>
      </c>
    </row>
    <row r="1925" spans="1:21" ht="14.4" customHeight="1" x14ac:dyDescent="0.3">
      <c r="A1925" s="660">
        <v>32</v>
      </c>
      <c r="B1925" s="661" t="s">
        <v>587</v>
      </c>
      <c r="C1925" s="661">
        <v>89301322</v>
      </c>
      <c r="D1925" s="740" t="s">
        <v>6847</v>
      </c>
      <c r="E1925" s="741" t="s">
        <v>4632</v>
      </c>
      <c r="F1925" s="661" t="s">
        <v>4612</v>
      </c>
      <c r="G1925" s="661" t="s">
        <v>4836</v>
      </c>
      <c r="H1925" s="661" t="s">
        <v>588</v>
      </c>
      <c r="I1925" s="661" t="s">
        <v>4837</v>
      </c>
      <c r="J1925" s="661" t="s">
        <v>4838</v>
      </c>
      <c r="K1925" s="661" t="s">
        <v>821</v>
      </c>
      <c r="L1925" s="662">
        <v>157.27000000000001</v>
      </c>
      <c r="M1925" s="662">
        <v>471.81000000000006</v>
      </c>
      <c r="N1925" s="661">
        <v>3</v>
      </c>
      <c r="O1925" s="742">
        <v>1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32</v>
      </c>
      <c r="B1926" s="661" t="s">
        <v>587</v>
      </c>
      <c r="C1926" s="661">
        <v>89301322</v>
      </c>
      <c r="D1926" s="740" t="s">
        <v>6847</v>
      </c>
      <c r="E1926" s="741" t="s">
        <v>4632</v>
      </c>
      <c r="F1926" s="661" t="s">
        <v>4612</v>
      </c>
      <c r="G1926" s="661" t="s">
        <v>4836</v>
      </c>
      <c r="H1926" s="661" t="s">
        <v>588</v>
      </c>
      <c r="I1926" s="661" t="s">
        <v>5903</v>
      </c>
      <c r="J1926" s="661" t="s">
        <v>5904</v>
      </c>
      <c r="K1926" s="661" t="s">
        <v>1378</v>
      </c>
      <c r="L1926" s="662">
        <v>0</v>
      </c>
      <c r="M1926" s="662">
        <v>0</v>
      </c>
      <c r="N1926" s="661">
        <v>3</v>
      </c>
      <c r="O1926" s="742">
        <v>0.5</v>
      </c>
      <c r="P1926" s="662"/>
      <c r="Q1926" s="677"/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32</v>
      </c>
      <c r="B1927" s="661" t="s">
        <v>587</v>
      </c>
      <c r="C1927" s="661">
        <v>89301322</v>
      </c>
      <c r="D1927" s="740" t="s">
        <v>6847</v>
      </c>
      <c r="E1927" s="741" t="s">
        <v>4632</v>
      </c>
      <c r="F1927" s="661" t="s">
        <v>4612</v>
      </c>
      <c r="G1927" s="661" t="s">
        <v>5775</v>
      </c>
      <c r="H1927" s="661" t="s">
        <v>588</v>
      </c>
      <c r="I1927" s="661" t="s">
        <v>5905</v>
      </c>
      <c r="J1927" s="661" t="s">
        <v>5906</v>
      </c>
      <c r="K1927" s="661" t="s">
        <v>4692</v>
      </c>
      <c r="L1927" s="662">
        <v>0</v>
      </c>
      <c r="M1927" s="662">
        <v>0</v>
      </c>
      <c r="N1927" s="661">
        <v>2</v>
      </c>
      <c r="O1927" s="742">
        <v>0.5</v>
      </c>
      <c r="P1927" s="662"/>
      <c r="Q1927" s="677"/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32</v>
      </c>
      <c r="B1928" s="661" t="s">
        <v>587</v>
      </c>
      <c r="C1928" s="661">
        <v>89301322</v>
      </c>
      <c r="D1928" s="740" t="s">
        <v>6847</v>
      </c>
      <c r="E1928" s="741" t="s">
        <v>4632</v>
      </c>
      <c r="F1928" s="661" t="s">
        <v>4612</v>
      </c>
      <c r="G1928" s="661" t="s">
        <v>4913</v>
      </c>
      <c r="H1928" s="661" t="s">
        <v>2441</v>
      </c>
      <c r="I1928" s="661" t="s">
        <v>2768</v>
      </c>
      <c r="J1928" s="661" t="s">
        <v>2769</v>
      </c>
      <c r="K1928" s="661" t="s">
        <v>4484</v>
      </c>
      <c r="L1928" s="662">
        <v>1492.11</v>
      </c>
      <c r="M1928" s="662">
        <v>4476.33</v>
      </c>
      <c r="N1928" s="661">
        <v>3</v>
      </c>
      <c r="O1928" s="742">
        <v>1</v>
      </c>
      <c r="P1928" s="662">
        <v>2984.22</v>
      </c>
      <c r="Q1928" s="677">
        <v>0.66666666666666663</v>
      </c>
      <c r="R1928" s="661">
        <v>2</v>
      </c>
      <c r="S1928" s="677">
        <v>0.66666666666666663</v>
      </c>
      <c r="T1928" s="742">
        <v>0.5</v>
      </c>
      <c r="U1928" s="700">
        <v>0.5</v>
      </c>
    </row>
    <row r="1929" spans="1:21" ht="14.4" customHeight="1" x14ac:dyDescent="0.3">
      <c r="A1929" s="660">
        <v>32</v>
      </c>
      <c r="B1929" s="661" t="s">
        <v>587</v>
      </c>
      <c r="C1929" s="661">
        <v>89301322</v>
      </c>
      <c r="D1929" s="740" t="s">
        <v>6847</v>
      </c>
      <c r="E1929" s="741" t="s">
        <v>4632</v>
      </c>
      <c r="F1929" s="661" t="s">
        <v>4612</v>
      </c>
      <c r="G1929" s="661" t="s">
        <v>5691</v>
      </c>
      <c r="H1929" s="661" t="s">
        <v>588</v>
      </c>
      <c r="I1929" s="661" t="s">
        <v>5907</v>
      </c>
      <c r="J1929" s="661" t="s">
        <v>5908</v>
      </c>
      <c r="K1929" s="661" t="s">
        <v>5909</v>
      </c>
      <c r="L1929" s="662">
        <v>201.19</v>
      </c>
      <c r="M1929" s="662">
        <v>201.19</v>
      </c>
      <c r="N1929" s="661">
        <v>1</v>
      </c>
      <c r="O1929" s="742">
        <v>1</v>
      </c>
      <c r="P1929" s="662">
        <v>201.19</v>
      </c>
      <c r="Q1929" s="677">
        <v>1</v>
      </c>
      <c r="R1929" s="661">
        <v>1</v>
      </c>
      <c r="S1929" s="677">
        <v>1</v>
      </c>
      <c r="T1929" s="742">
        <v>1</v>
      </c>
      <c r="U1929" s="700">
        <v>1</v>
      </c>
    </row>
    <row r="1930" spans="1:21" ht="14.4" customHeight="1" x14ac:dyDescent="0.3">
      <c r="A1930" s="660">
        <v>32</v>
      </c>
      <c r="B1930" s="661" t="s">
        <v>587</v>
      </c>
      <c r="C1930" s="661">
        <v>89301322</v>
      </c>
      <c r="D1930" s="740" t="s">
        <v>6847</v>
      </c>
      <c r="E1930" s="741" t="s">
        <v>4632</v>
      </c>
      <c r="F1930" s="661" t="s">
        <v>4612</v>
      </c>
      <c r="G1930" s="661" t="s">
        <v>5691</v>
      </c>
      <c r="H1930" s="661" t="s">
        <v>588</v>
      </c>
      <c r="I1930" s="661" t="s">
        <v>5910</v>
      </c>
      <c r="J1930" s="661" t="s">
        <v>5911</v>
      </c>
      <c r="K1930" s="661" t="s">
        <v>5694</v>
      </c>
      <c r="L1930" s="662">
        <v>469.44</v>
      </c>
      <c r="M1930" s="662">
        <v>469.44</v>
      </c>
      <c r="N1930" s="661">
        <v>1</v>
      </c>
      <c r="O1930" s="742">
        <v>0.5</v>
      </c>
      <c r="P1930" s="662">
        <v>469.44</v>
      </c>
      <c r="Q1930" s="677">
        <v>1</v>
      </c>
      <c r="R1930" s="661">
        <v>1</v>
      </c>
      <c r="S1930" s="677">
        <v>1</v>
      </c>
      <c r="T1930" s="742">
        <v>0.5</v>
      </c>
      <c r="U1930" s="700">
        <v>1</v>
      </c>
    </row>
    <row r="1931" spans="1:21" ht="14.4" customHeight="1" x14ac:dyDescent="0.3">
      <c r="A1931" s="660">
        <v>32</v>
      </c>
      <c r="B1931" s="661" t="s">
        <v>587</v>
      </c>
      <c r="C1931" s="661">
        <v>89301322</v>
      </c>
      <c r="D1931" s="740" t="s">
        <v>6847</v>
      </c>
      <c r="E1931" s="741" t="s">
        <v>4632</v>
      </c>
      <c r="F1931" s="661" t="s">
        <v>4612</v>
      </c>
      <c r="G1931" s="661" t="s">
        <v>5912</v>
      </c>
      <c r="H1931" s="661" t="s">
        <v>588</v>
      </c>
      <c r="I1931" s="661" t="s">
        <v>5913</v>
      </c>
      <c r="J1931" s="661" t="s">
        <v>5914</v>
      </c>
      <c r="K1931" s="661" t="s">
        <v>5915</v>
      </c>
      <c r="L1931" s="662">
        <v>272.89</v>
      </c>
      <c r="M1931" s="662">
        <v>272.89</v>
      </c>
      <c r="N1931" s="661">
        <v>1</v>
      </c>
      <c r="O1931" s="742">
        <v>0.5</v>
      </c>
      <c r="P1931" s="662">
        <v>272.89</v>
      </c>
      <c r="Q1931" s="677">
        <v>1</v>
      </c>
      <c r="R1931" s="661">
        <v>1</v>
      </c>
      <c r="S1931" s="677">
        <v>1</v>
      </c>
      <c r="T1931" s="742">
        <v>0.5</v>
      </c>
      <c r="U1931" s="700">
        <v>1</v>
      </c>
    </row>
    <row r="1932" spans="1:21" ht="14.4" customHeight="1" x14ac:dyDescent="0.3">
      <c r="A1932" s="660">
        <v>32</v>
      </c>
      <c r="B1932" s="661" t="s">
        <v>587</v>
      </c>
      <c r="C1932" s="661">
        <v>89301322</v>
      </c>
      <c r="D1932" s="740" t="s">
        <v>6847</v>
      </c>
      <c r="E1932" s="741" t="s">
        <v>4632</v>
      </c>
      <c r="F1932" s="661" t="s">
        <v>4612</v>
      </c>
      <c r="G1932" s="661" t="s">
        <v>4796</v>
      </c>
      <c r="H1932" s="661" t="s">
        <v>588</v>
      </c>
      <c r="I1932" s="661" t="s">
        <v>1376</v>
      </c>
      <c r="J1932" s="661" t="s">
        <v>1377</v>
      </c>
      <c r="K1932" s="661" t="s">
        <v>1378</v>
      </c>
      <c r="L1932" s="662">
        <v>286.63</v>
      </c>
      <c r="M1932" s="662">
        <v>2579.67</v>
      </c>
      <c r="N1932" s="661">
        <v>9</v>
      </c>
      <c r="O1932" s="742">
        <v>3.5</v>
      </c>
      <c r="P1932" s="662">
        <v>859.89</v>
      </c>
      <c r="Q1932" s="677">
        <v>0.33333333333333331</v>
      </c>
      <c r="R1932" s="661">
        <v>3</v>
      </c>
      <c r="S1932" s="677">
        <v>0.33333333333333331</v>
      </c>
      <c r="T1932" s="742">
        <v>1</v>
      </c>
      <c r="U1932" s="700">
        <v>0.2857142857142857</v>
      </c>
    </row>
    <row r="1933" spans="1:21" ht="14.4" customHeight="1" x14ac:dyDescent="0.3">
      <c r="A1933" s="660">
        <v>32</v>
      </c>
      <c r="B1933" s="661" t="s">
        <v>587</v>
      </c>
      <c r="C1933" s="661">
        <v>89301322</v>
      </c>
      <c r="D1933" s="740" t="s">
        <v>6847</v>
      </c>
      <c r="E1933" s="741" t="s">
        <v>4632</v>
      </c>
      <c r="F1933" s="661" t="s">
        <v>4612</v>
      </c>
      <c r="G1933" s="661" t="s">
        <v>4796</v>
      </c>
      <c r="H1933" s="661" t="s">
        <v>588</v>
      </c>
      <c r="I1933" s="661" t="s">
        <v>1376</v>
      </c>
      <c r="J1933" s="661" t="s">
        <v>1377</v>
      </c>
      <c r="K1933" s="661" t="s">
        <v>1378</v>
      </c>
      <c r="L1933" s="662">
        <v>284.3</v>
      </c>
      <c r="M1933" s="662">
        <v>284.3</v>
      </c>
      <c r="N1933" s="661">
        <v>1</v>
      </c>
      <c r="O1933" s="742">
        <v>0.5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32</v>
      </c>
      <c r="B1934" s="661" t="s">
        <v>587</v>
      </c>
      <c r="C1934" s="661">
        <v>89301322</v>
      </c>
      <c r="D1934" s="740" t="s">
        <v>6847</v>
      </c>
      <c r="E1934" s="741" t="s">
        <v>4632</v>
      </c>
      <c r="F1934" s="661" t="s">
        <v>4612</v>
      </c>
      <c r="G1934" s="661" t="s">
        <v>4796</v>
      </c>
      <c r="H1934" s="661" t="s">
        <v>588</v>
      </c>
      <c r="I1934" s="661" t="s">
        <v>5831</v>
      </c>
      <c r="J1934" s="661" t="s">
        <v>5229</v>
      </c>
      <c r="K1934" s="661" t="s">
        <v>5832</v>
      </c>
      <c r="L1934" s="662">
        <v>0</v>
      </c>
      <c r="M1934" s="662">
        <v>0</v>
      </c>
      <c r="N1934" s="661">
        <v>5</v>
      </c>
      <c r="O1934" s="742">
        <v>2</v>
      </c>
      <c r="P1934" s="662"/>
      <c r="Q1934" s="677"/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32</v>
      </c>
      <c r="B1935" s="661" t="s">
        <v>587</v>
      </c>
      <c r="C1935" s="661">
        <v>89301322</v>
      </c>
      <c r="D1935" s="740" t="s">
        <v>6847</v>
      </c>
      <c r="E1935" s="741" t="s">
        <v>4632</v>
      </c>
      <c r="F1935" s="661" t="s">
        <v>4612</v>
      </c>
      <c r="G1935" s="661" t="s">
        <v>5916</v>
      </c>
      <c r="H1935" s="661" t="s">
        <v>588</v>
      </c>
      <c r="I1935" s="661" t="s">
        <v>5917</v>
      </c>
      <c r="J1935" s="661" t="s">
        <v>5918</v>
      </c>
      <c r="K1935" s="661" t="s">
        <v>5919</v>
      </c>
      <c r="L1935" s="662">
        <v>1179.43</v>
      </c>
      <c r="M1935" s="662">
        <v>2358.86</v>
      </c>
      <c r="N1935" s="661">
        <v>2</v>
      </c>
      <c r="O1935" s="742">
        <v>0.5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32</v>
      </c>
      <c r="B1936" s="661" t="s">
        <v>587</v>
      </c>
      <c r="C1936" s="661">
        <v>89301322</v>
      </c>
      <c r="D1936" s="740" t="s">
        <v>6847</v>
      </c>
      <c r="E1936" s="741" t="s">
        <v>4632</v>
      </c>
      <c r="F1936" s="661" t="s">
        <v>4612</v>
      </c>
      <c r="G1936" s="661" t="s">
        <v>4914</v>
      </c>
      <c r="H1936" s="661" t="s">
        <v>588</v>
      </c>
      <c r="I1936" s="661" t="s">
        <v>5920</v>
      </c>
      <c r="J1936" s="661" t="s">
        <v>4956</v>
      </c>
      <c r="K1936" s="661" t="s">
        <v>1869</v>
      </c>
      <c r="L1936" s="662">
        <v>0</v>
      </c>
      <c r="M1936" s="662">
        <v>0</v>
      </c>
      <c r="N1936" s="661">
        <v>1</v>
      </c>
      <c r="O1936" s="742">
        <v>1</v>
      </c>
      <c r="P1936" s="662"/>
      <c r="Q1936" s="677"/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32</v>
      </c>
      <c r="B1937" s="661" t="s">
        <v>587</v>
      </c>
      <c r="C1937" s="661">
        <v>89301322</v>
      </c>
      <c r="D1937" s="740" t="s">
        <v>6847</v>
      </c>
      <c r="E1937" s="741" t="s">
        <v>4632</v>
      </c>
      <c r="F1937" s="661" t="s">
        <v>4612</v>
      </c>
      <c r="G1937" s="661" t="s">
        <v>4914</v>
      </c>
      <c r="H1937" s="661" t="s">
        <v>588</v>
      </c>
      <c r="I1937" s="661" t="s">
        <v>2009</v>
      </c>
      <c r="J1937" s="661" t="s">
        <v>5018</v>
      </c>
      <c r="K1937" s="661" t="s">
        <v>5019</v>
      </c>
      <c r="L1937" s="662">
        <v>0</v>
      </c>
      <c r="M1937" s="662">
        <v>0</v>
      </c>
      <c r="N1937" s="661">
        <v>1</v>
      </c>
      <c r="O1937" s="742">
        <v>1</v>
      </c>
      <c r="P1937" s="662"/>
      <c r="Q1937" s="677"/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32</v>
      </c>
      <c r="B1938" s="661" t="s">
        <v>587</v>
      </c>
      <c r="C1938" s="661">
        <v>89301322</v>
      </c>
      <c r="D1938" s="740" t="s">
        <v>6847</v>
      </c>
      <c r="E1938" s="741" t="s">
        <v>4632</v>
      </c>
      <c r="F1938" s="661" t="s">
        <v>4612</v>
      </c>
      <c r="G1938" s="661" t="s">
        <v>4914</v>
      </c>
      <c r="H1938" s="661" t="s">
        <v>588</v>
      </c>
      <c r="I1938" s="661" t="s">
        <v>5401</v>
      </c>
      <c r="J1938" s="661" t="s">
        <v>5400</v>
      </c>
      <c r="K1938" s="661" t="s">
        <v>1142</v>
      </c>
      <c r="L1938" s="662">
        <v>0</v>
      </c>
      <c r="M1938" s="662">
        <v>0</v>
      </c>
      <c r="N1938" s="661">
        <v>13</v>
      </c>
      <c r="O1938" s="742">
        <v>6</v>
      </c>
      <c r="P1938" s="662">
        <v>0</v>
      </c>
      <c r="Q1938" s="677"/>
      <c r="R1938" s="661">
        <v>6</v>
      </c>
      <c r="S1938" s="677">
        <v>0.46153846153846156</v>
      </c>
      <c r="T1938" s="742">
        <v>3.5</v>
      </c>
      <c r="U1938" s="700">
        <v>0.58333333333333337</v>
      </c>
    </row>
    <row r="1939" spans="1:21" ht="14.4" customHeight="1" x14ac:dyDescent="0.3">
      <c r="A1939" s="660">
        <v>32</v>
      </c>
      <c r="B1939" s="661" t="s">
        <v>587</v>
      </c>
      <c r="C1939" s="661">
        <v>89301322</v>
      </c>
      <c r="D1939" s="740" t="s">
        <v>6847</v>
      </c>
      <c r="E1939" s="741" t="s">
        <v>4632</v>
      </c>
      <c r="F1939" s="661" t="s">
        <v>4612</v>
      </c>
      <c r="G1939" s="661" t="s">
        <v>4914</v>
      </c>
      <c r="H1939" s="661" t="s">
        <v>588</v>
      </c>
      <c r="I1939" s="661" t="s">
        <v>5755</v>
      </c>
      <c r="J1939" s="661" t="s">
        <v>5403</v>
      </c>
      <c r="K1939" s="661" t="s">
        <v>1869</v>
      </c>
      <c r="L1939" s="662">
        <v>0</v>
      </c>
      <c r="M1939" s="662">
        <v>0</v>
      </c>
      <c r="N1939" s="661">
        <v>2</v>
      </c>
      <c r="O1939" s="742">
        <v>1.5</v>
      </c>
      <c r="P1939" s="662">
        <v>0</v>
      </c>
      <c r="Q1939" s="677"/>
      <c r="R1939" s="661">
        <v>2</v>
      </c>
      <c r="S1939" s="677">
        <v>1</v>
      </c>
      <c r="T1939" s="742">
        <v>1.5</v>
      </c>
      <c r="U1939" s="700">
        <v>1</v>
      </c>
    </row>
    <row r="1940" spans="1:21" ht="14.4" customHeight="1" x14ac:dyDescent="0.3">
      <c r="A1940" s="660">
        <v>32</v>
      </c>
      <c r="B1940" s="661" t="s">
        <v>587</v>
      </c>
      <c r="C1940" s="661">
        <v>89301322</v>
      </c>
      <c r="D1940" s="740" t="s">
        <v>6847</v>
      </c>
      <c r="E1940" s="741" t="s">
        <v>4632</v>
      </c>
      <c r="F1940" s="661" t="s">
        <v>4613</v>
      </c>
      <c r="G1940" s="661" t="s">
        <v>4702</v>
      </c>
      <c r="H1940" s="661" t="s">
        <v>588</v>
      </c>
      <c r="I1940" s="661" t="s">
        <v>4703</v>
      </c>
      <c r="J1940" s="661" t="s">
        <v>4704</v>
      </c>
      <c r="K1940" s="661"/>
      <c r="L1940" s="662">
        <v>0</v>
      </c>
      <c r="M1940" s="662">
        <v>0</v>
      </c>
      <c r="N1940" s="661">
        <v>6</v>
      </c>
      <c r="O1940" s="742">
        <v>6</v>
      </c>
      <c r="P1940" s="662">
        <v>0</v>
      </c>
      <c r="Q1940" s="677"/>
      <c r="R1940" s="661">
        <v>4</v>
      </c>
      <c r="S1940" s="677">
        <v>0.66666666666666663</v>
      </c>
      <c r="T1940" s="742">
        <v>4</v>
      </c>
      <c r="U1940" s="700">
        <v>0.66666666666666663</v>
      </c>
    </row>
    <row r="1941" spans="1:21" ht="14.4" customHeight="1" x14ac:dyDescent="0.3">
      <c r="A1941" s="660">
        <v>32</v>
      </c>
      <c r="B1941" s="661" t="s">
        <v>587</v>
      </c>
      <c r="C1941" s="661">
        <v>89301322</v>
      </c>
      <c r="D1941" s="740" t="s">
        <v>6847</v>
      </c>
      <c r="E1941" s="741" t="s">
        <v>4632</v>
      </c>
      <c r="F1941" s="661" t="s">
        <v>4613</v>
      </c>
      <c r="G1941" s="661" t="s">
        <v>4702</v>
      </c>
      <c r="H1941" s="661" t="s">
        <v>588</v>
      </c>
      <c r="I1941" s="661" t="s">
        <v>4705</v>
      </c>
      <c r="J1941" s="661" t="s">
        <v>4704</v>
      </c>
      <c r="K1941" s="661"/>
      <c r="L1941" s="662">
        <v>0</v>
      </c>
      <c r="M1941" s="662">
        <v>0</v>
      </c>
      <c r="N1941" s="661">
        <v>7</v>
      </c>
      <c r="O1941" s="742">
        <v>7</v>
      </c>
      <c r="P1941" s="662">
        <v>0</v>
      </c>
      <c r="Q1941" s="677"/>
      <c r="R1941" s="661">
        <v>5</v>
      </c>
      <c r="S1941" s="677">
        <v>0.7142857142857143</v>
      </c>
      <c r="T1941" s="742">
        <v>5</v>
      </c>
      <c r="U1941" s="700">
        <v>0.7142857142857143</v>
      </c>
    </row>
    <row r="1942" spans="1:21" ht="14.4" customHeight="1" x14ac:dyDescent="0.3">
      <c r="A1942" s="660">
        <v>32</v>
      </c>
      <c r="B1942" s="661" t="s">
        <v>587</v>
      </c>
      <c r="C1942" s="661">
        <v>89301322</v>
      </c>
      <c r="D1942" s="740" t="s">
        <v>6847</v>
      </c>
      <c r="E1942" s="741" t="s">
        <v>4632</v>
      </c>
      <c r="F1942" s="661" t="s">
        <v>4614</v>
      </c>
      <c r="G1942" s="661" t="s">
        <v>5089</v>
      </c>
      <c r="H1942" s="661" t="s">
        <v>588</v>
      </c>
      <c r="I1942" s="661" t="s">
        <v>4840</v>
      </c>
      <c r="J1942" s="661" t="s">
        <v>4841</v>
      </c>
      <c r="K1942" s="661" t="s">
        <v>4842</v>
      </c>
      <c r="L1942" s="662">
        <v>1000</v>
      </c>
      <c r="M1942" s="662">
        <v>1000</v>
      </c>
      <c r="N1942" s="661">
        <v>1</v>
      </c>
      <c r="O1942" s="742">
        <v>1</v>
      </c>
      <c r="P1942" s="662">
        <v>1000</v>
      </c>
      <c r="Q1942" s="677">
        <v>1</v>
      </c>
      <c r="R1942" s="661">
        <v>1</v>
      </c>
      <c r="S1942" s="677">
        <v>1</v>
      </c>
      <c r="T1942" s="742">
        <v>1</v>
      </c>
      <c r="U1942" s="700">
        <v>1</v>
      </c>
    </row>
    <row r="1943" spans="1:21" ht="14.4" customHeight="1" x14ac:dyDescent="0.3">
      <c r="A1943" s="660">
        <v>32</v>
      </c>
      <c r="B1943" s="661" t="s">
        <v>587</v>
      </c>
      <c r="C1943" s="661">
        <v>89301322</v>
      </c>
      <c r="D1943" s="740" t="s">
        <v>6847</v>
      </c>
      <c r="E1943" s="741" t="s">
        <v>4632</v>
      </c>
      <c r="F1943" s="661" t="s">
        <v>4614</v>
      </c>
      <c r="G1943" s="661" t="s">
        <v>5921</v>
      </c>
      <c r="H1943" s="661" t="s">
        <v>588</v>
      </c>
      <c r="I1943" s="661" t="s">
        <v>5922</v>
      </c>
      <c r="J1943" s="661" t="s">
        <v>5923</v>
      </c>
      <c r="K1943" s="661" t="s">
        <v>5924</v>
      </c>
      <c r="L1943" s="662">
        <v>566</v>
      </c>
      <c r="M1943" s="662">
        <v>566</v>
      </c>
      <c r="N1943" s="661">
        <v>1</v>
      </c>
      <c r="O1943" s="742">
        <v>1</v>
      </c>
      <c r="P1943" s="662">
        <v>566</v>
      </c>
      <c r="Q1943" s="677">
        <v>1</v>
      </c>
      <c r="R1943" s="661">
        <v>1</v>
      </c>
      <c r="S1943" s="677">
        <v>1</v>
      </c>
      <c r="T1943" s="742">
        <v>1</v>
      </c>
      <c r="U1943" s="700">
        <v>1</v>
      </c>
    </row>
    <row r="1944" spans="1:21" ht="14.4" customHeight="1" x14ac:dyDescent="0.3">
      <c r="A1944" s="660">
        <v>32</v>
      </c>
      <c r="B1944" s="661" t="s">
        <v>587</v>
      </c>
      <c r="C1944" s="661">
        <v>89301322</v>
      </c>
      <c r="D1944" s="740" t="s">
        <v>6847</v>
      </c>
      <c r="E1944" s="741" t="s">
        <v>4634</v>
      </c>
      <c r="F1944" s="661" t="s">
        <v>4612</v>
      </c>
      <c r="G1944" s="661" t="s">
        <v>4664</v>
      </c>
      <c r="H1944" s="661" t="s">
        <v>2441</v>
      </c>
      <c r="I1944" s="661" t="s">
        <v>3042</v>
      </c>
      <c r="J1944" s="661" t="s">
        <v>3043</v>
      </c>
      <c r="K1944" s="661" t="s">
        <v>4451</v>
      </c>
      <c r="L1944" s="662">
        <v>184.22</v>
      </c>
      <c r="M1944" s="662">
        <v>184.22</v>
      </c>
      <c r="N1944" s="661">
        <v>1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32</v>
      </c>
      <c r="B1945" s="661" t="s">
        <v>587</v>
      </c>
      <c r="C1945" s="661">
        <v>89301322</v>
      </c>
      <c r="D1945" s="740" t="s">
        <v>6847</v>
      </c>
      <c r="E1945" s="741" t="s">
        <v>4634</v>
      </c>
      <c r="F1945" s="661" t="s">
        <v>4612</v>
      </c>
      <c r="G1945" s="661" t="s">
        <v>4726</v>
      </c>
      <c r="H1945" s="661" t="s">
        <v>588</v>
      </c>
      <c r="I1945" s="661" t="s">
        <v>4869</v>
      </c>
      <c r="J1945" s="661" t="s">
        <v>4870</v>
      </c>
      <c r="K1945" s="661" t="s">
        <v>4451</v>
      </c>
      <c r="L1945" s="662">
        <v>69.86</v>
      </c>
      <c r="M1945" s="662">
        <v>69.86</v>
      </c>
      <c r="N1945" s="661">
        <v>1</v>
      </c>
      <c r="O1945" s="742">
        <v>1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32</v>
      </c>
      <c r="B1946" s="661" t="s">
        <v>587</v>
      </c>
      <c r="C1946" s="661">
        <v>89301322</v>
      </c>
      <c r="D1946" s="740" t="s">
        <v>6847</v>
      </c>
      <c r="E1946" s="741" t="s">
        <v>4634</v>
      </c>
      <c r="F1946" s="661" t="s">
        <v>4612</v>
      </c>
      <c r="G1946" s="661" t="s">
        <v>5925</v>
      </c>
      <c r="H1946" s="661" t="s">
        <v>588</v>
      </c>
      <c r="I1946" s="661" t="s">
        <v>1335</v>
      </c>
      <c r="J1946" s="661" t="s">
        <v>1336</v>
      </c>
      <c r="K1946" s="661" t="s">
        <v>5926</v>
      </c>
      <c r="L1946" s="662">
        <v>45.75</v>
      </c>
      <c r="M1946" s="662">
        <v>45.75</v>
      </c>
      <c r="N1946" s="661">
        <v>1</v>
      </c>
      <c r="O1946" s="742">
        <v>1</v>
      </c>
      <c r="P1946" s="662">
        <v>45.75</v>
      </c>
      <c r="Q1946" s="677">
        <v>1</v>
      </c>
      <c r="R1946" s="661">
        <v>1</v>
      </c>
      <c r="S1946" s="677">
        <v>1</v>
      </c>
      <c r="T1946" s="742">
        <v>1</v>
      </c>
      <c r="U1946" s="700">
        <v>1</v>
      </c>
    </row>
    <row r="1947" spans="1:21" ht="14.4" customHeight="1" x14ac:dyDescent="0.3">
      <c r="A1947" s="660">
        <v>32</v>
      </c>
      <c r="B1947" s="661" t="s">
        <v>587</v>
      </c>
      <c r="C1947" s="661">
        <v>89301322</v>
      </c>
      <c r="D1947" s="740" t="s">
        <v>6847</v>
      </c>
      <c r="E1947" s="741" t="s">
        <v>4634</v>
      </c>
      <c r="F1947" s="661" t="s">
        <v>4612</v>
      </c>
      <c r="G1947" s="661" t="s">
        <v>4755</v>
      </c>
      <c r="H1947" s="661" t="s">
        <v>2441</v>
      </c>
      <c r="I1947" s="661" t="s">
        <v>3049</v>
      </c>
      <c r="J1947" s="661" t="s">
        <v>3050</v>
      </c>
      <c r="K1947" s="661" t="s">
        <v>4458</v>
      </c>
      <c r="L1947" s="662">
        <v>116.8</v>
      </c>
      <c r="M1947" s="662">
        <v>116.8</v>
      </c>
      <c r="N1947" s="661">
        <v>1</v>
      </c>
      <c r="O1947" s="742">
        <v>1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32</v>
      </c>
      <c r="B1948" s="661" t="s">
        <v>587</v>
      </c>
      <c r="C1948" s="661">
        <v>89301322</v>
      </c>
      <c r="D1948" s="740" t="s">
        <v>6847</v>
      </c>
      <c r="E1948" s="741" t="s">
        <v>4634</v>
      </c>
      <c r="F1948" s="661" t="s">
        <v>4612</v>
      </c>
      <c r="G1948" s="661" t="s">
        <v>4972</v>
      </c>
      <c r="H1948" s="661" t="s">
        <v>2441</v>
      </c>
      <c r="I1948" s="661" t="s">
        <v>2643</v>
      </c>
      <c r="J1948" s="661" t="s">
        <v>2513</v>
      </c>
      <c r="K1948" s="661" t="s">
        <v>2644</v>
      </c>
      <c r="L1948" s="662">
        <v>0</v>
      </c>
      <c r="M1948" s="662">
        <v>0</v>
      </c>
      <c r="N1948" s="661">
        <v>1</v>
      </c>
      <c r="O1948" s="742">
        <v>1</v>
      </c>
      <c r="P1948" s="662">
        <v>0</v>
      </c>
      <c r="Q1948" s="677"/>
      <c r="R1948" s="661">
        <v>1</v>
      </c>
      <c r="S1948" s="677">
        <v>1</v>
      </c>
      <c r="T1948" s="742">
        <v>1</v>
      </c>
      <c r="U1948" s="700">
        <v>1</v>
      </c>
    </row>
    <row r="1949" spans="1:21" ht="14.4" customHeight="1" x14ac:dyDescent="0.3">
      <c r="A1949" s="660">
        <v>32</v>
      </c>
      <c r="B1949" s="661" t="s">
        <v>587</v>
      </c>
      <c r="C1949" s="661">
        <v>89301322</v>
      </c>
      <c r="D1949" s="740" t="s">
        <v>6847</v>
      </c>
      <c r="E1949" s="741" t="s">
        <v>4634</v>
      </c>
      <c r="F1949" s="661" t="s">
        <v>4612</v>
      </c>
      <c r="G1949" s="661" t="s">
        <v>4693</v>
      </c>
      <c r="H1949" s="661" t="s">
        <v>2441</v>
      </c>
      <c r="I1949" s="661" t="s">
        <v>2691</v>
      </c>
      <c r="J1949" s="661" t="s">
        <v>2479</v>
      </c>
      <c r="K1949" s="661" t="s">
        <v>2692</v>
      </c>
      <c r="L1949" s="662">
        <v>625.29</v>
      </c>
      <c r="M1949" s="662">
        <v>1250.58</v>
      </c>
      <c r="N1949" s="661">
        <v>2</v>
      </c>
      <c r="O1949" s="742">
        <v>1</v>
      </c>
      <c r="P1949" s="662">
        <v>1250.58</v>
      </c>
      <c r="Q1949" s="677">
        <v>1</v>
      </c>
      <c r="R1949" s="661">
        <v>2</v>
      </c>
      <c r="S1949" s="677">
        <v>1</v>
      </c>
      <c r="T1949" s="742">
        <v>1</v>
      </c>
      <c r="U1949" s="700">
        <v>1</v>
      </c>
    </row>
    <row r="1950" spans="1:21" ht="14.4" customHeight="1" x14ac:dyDescent="0.3">
      <c r="A1950" s="660">
        <v>32</v>
      </c>
      <c r="B1950" s="661" t="s">
        <v>587</v>
      </c>
      <c r="C1950" s="661">
        <v>89301322</v>
      </c>
      <c r="D1950" s="740" t="s">
        <v>6847</v>
      </c>
      <c r="E1950" s="741" t="s">
        <v>4634</v>
      </c>
      <c r="F1950" s="661" t="s">
        <v>4612</v>
      </c>
      <c r="G1950" s="661" t="s">
        <v>4697</v>
      </c>
      <c r="H1950" s="661" t="s">
        <v>588</v>
      </c>
      <c r="I1950" s="661" t="s">
        <v>4893</v>
      </c>
      <c r="J1950" s="661" t="s">
        <v>4707</v>
      </c>
      <c r="K1950" s="661" t="s">
        <v>868</v>
      </c>
      <c r="L1950" s="662">
        <v>97.97</v>
      </c>
      <c r="M1950" s="662">
        <v>97.97</v>
      </c>
      <c r="N1950" s="661">
        <v>1</v>
      </c>
      <c r="O1950" s="742">
        <v>0.5</v>
      </c>
      <c r="P1950" s="662">
        <v>97.97</v>
      </c>
      <c r="Q1950" s="677">
        <v>1</v>
      </c>
      <c r="R1950" s="661">
        <v>1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32</v>
      </c>
      <c r="B1951" s="661" t="s">
        <v>587</v>
      </c>
      <c r="C1951" s="661">
        <v>89301322</v>
      </c>
      <c r="D1951" s="740" t="s">
        <v>6847</v>
      </c>
      <c r="E1951" s="741" t="s">
        <v>4634</v>
      </c>
      <c r="F1951" s="661" t="s">
        <v>4612</v>
      </c>
      <c r="G1951" s="661" t="s">
        <v>4708</v>
      </c>
      <c r="H1951" s="661" t="s">
        <v>588</v>
      </c>
      <c r="I1951" s="661" t="s">
        <v>684</v>
      </c>
      <c r="J1951" s="661" t="s">
        <v>5199</v>
      </c>
      <c r="K1951" s="661" t="s">
        <v>2387</v>
      </c>
      <c r="L1951" s="662">
        <v>22.88</v>
      </c>
      <c r="M1951" s="662">
        <v>22.88</v>
      </c>
      <c r="N1951" s="661">
        <v>1</v>
      </c>
      <c r="O1951" s="742">
        <v>0.5</v>
      </c>
      <c r="P1951" s="662">
        <v>22.88</v>
      </c>
      <c r="Q1951" s="677">
        <v>1</v>
      </c>
      <c r="R1951" s="661">
        <v>1</v>
      </c>
      <c r="S1951" s="677">
        <v>1</v>
      </c>
      <c r="T1951" s="742">
        <v>0.5</v>
      </c>
      <c r="U1951" s="700">
        <v>1</v>
      </c>
    </row>
    <row r="1952" spans="1:21" ht="14.4" customHeight="1" x14ac:dyDescent="0.3">
      <c r="A1952" s="660">
        <v>32</v>
      </c>
      <c r="B1952" s="661" t="s">
        <v>587</v>
      </c>
      <c r="C1952" s="661">
        <v>89301322</v>
      </c>
      <c r="D1952" s="740" t="s">
        <v>6847</v>
      </c>
      <c r="E1952" s="741" t="s">
        <v>4635</v>
      </c>
      <c r="F1952" s="661" t="s">
        <v>4612</v>
      </c>
      <c r="G1952" s="661" t="s">
        <v>4654</v>
      </c>
      <c r="H1952" s="661" t="s">
        <v>588</v>
      </c>
      <c r="I1952" s="661" t="s">
        <v>1805</v>
      </c>
      <c r="J1952" s="661" t="s">
        <v>1806</v>
      </c>
      <c r="K1952" s="661" t="s">
        <v>4712</v>
      </c>
      <c r="L1952" s="662">
        <v>1354.54</v>
      </c>
      <c r="M1952" s="662">
        <v>5418.16</v>
      </c>
      <c r="N1952" s="661">
        <v>4</v>
      </c>
      <c r="O1952" s="742">
        <v>3</v>
      </c>
      <c r="P1952" s="662">
        <v>4063.62</v>
      </c>
      <c r="Q1952" s="677">
        <v>0.75</v>
      </c>
      <c r="R1952" s="661">
        <v>3</v>
      </c>
      <c r="S1952" s="677">
        <v>0.75</v>
      </c>
      <c r="T1952" s="742">
        <v>2</v>
      </c>
      <c r="U1952" s="700">
        <v>0.66666666666666663</v>
      </c>
    </row>
    <row r="1953" spans="1:21" ht="14.4" customHeight="1" x14ac:dyDescent="0.3">
      <c r="A1953" s="660">
        <v>32</v>
      </c>
      <c r="B1953" s="661" t="s">
        <v>587</v>
      </c>
      <c r="C1953" s="661">
        <v>89301322</v>
      </c>
      <c r="D1953" s="740" t="s">
        <v>6847</v>
      </c>
      <c r="E1953" s="741" t="s">
        <v>4635</v>
      </c>
      <c r="F1953" s="661" t="s">
        <v>4612</v>
      </c>
      <c r="G1953" s="661" t="s">
        <v>4654</v>
      </c>
      <c r="H1953" s="661" t="s">
        <v>588</v>
      </c>
      <c r="I1953" s="661" t="s">
        <v>1683</v>
      </c>
      <c r="J1953" s="661" t="s">
        <v>1684</v>
      </c>
      <c r="K1953" s="661" t="s">
        <v>1685</v>
      </c>
      <c r="L1953" s="662">
        <v>275.23</v>
      </c>
      <c r="M1953" s="662">
        <v>275.23</v>
      </c>
      <c r="N1953" s="661">
        <v>1</v>
      </c>
      <c r="O1953" s="742">
        <v>0.5</v>
      </c>
      <c r="P1953" s="662">
        <v>275.23</v>
      </c>
      <c r="Q1953" s="677">
        <v>1</v>
      </c>
      <c r="R1953" s="661">
        <v>1</v>
      </c>
      <c r="S1953" s="677">
        <v>1</v>
      </c>
      <c r="T1953" s="742">
        <v>0.5</v>
      </c>
      <c r="U1953" s="700">
        <v>1</v>
      </c>
    </row>
    <row r="1954" spans="1:21" ht="14.4" customHeight="1" x14ac:dyDescent="0.3">
      <c r="A1954" s="660">
        <v>32</v>
      </c>
      <c r="B1954" s="661" t="s">
        <v>587</v>
      </c>
      <c r="C1954" s="661">
        <v>89301322</v>
      </c>
      <c r="D1954" s="740" t="s">
        <v>6847</v>
      </c>
      <c r="E1954" s="741" t="s">
        <v>4635</v>
      </c>
      <c r="F1954" s="661" t="s">
        <v>4612</v>
      </c>
      <c r="G1954" s="661" t="s">
        <v>4654</v>
      </c>
      <c r="H1954" s="661" t="s">
        <v>588</v>
      </c>
      <c r="I1954" s="661" t="s">
        <v>5413</v>
      </c>
      <c r="J1954" s="661" t="s">
        <v>1684</v>
      </c>
      <c r="K1954" s="661" t="s">
        <v>1685</v>
      </c>
      <c r="L1954" s="662">
        <v>275.23</v>
      </c>
      <c r="M1954" s="662">
        <v>825.69</v>
      </c>
      <c r="N1954" s="661">
        <v>3</v>
      </c>
      <c r="O1954" s="742">
        <v>1</v>
      </c>
      <c r="P1954" s="662">
        <v>825.69</v>
      </c>
      <c r="Q1954" s="677">
        <v>1</v>
      </c>
      <c r="R1954" s="661">
        <v>3</v>
      </c>
      <c r="S1954" s="677">
        <v>1</v>
      </c>
      <c r="T1954" s="742">
        <v>1</v>
      </c>
      <c r="U1954" s="700">
        <v>1</v>
      </c>
    </row>
    <row r="1955" spans="1:21" ht="14.4" customHeight="1" x14ac:dyDescent="0.3">
      <c r="A1955" s="660">
        <v>32</v>
      </c>
      <c r="B1955" s="661" t="s">
        <v>587</v>
      </c>
      <c r="C1955" s="661">
        <v>89301322</v>
      </c>
      <c r="D1955" s="740" t="s">
        <v>6847</v>
      </c>
      <c r="E1955" s="741" t="s">
        <v>4635</v>
      </c>
      <c r="F1955" s="661" t="s">
        <v>4612</v>
      </c>
      <c r="G1955" s="661" t="s">
        <v>4654</v>
      </c>
      <c r="H1955" s="661" t="s">
        <v>588</v>
      </c>
      <c r="I1955" s="661" t="s">
        <v>4920</v>
      </c>
      <c r="J1955" s="661" t="s">
        <v>1582</v>
      </c>
      <c r="K1955" s="661" t="s">
        <v>1583</v>
      </c>
      <c r="L1955" s="662">
        <v>483.76</v>
      </c>
      <c r="M1955" s="662">
        <v>483.76</v>
      </c>
      <c r="N1955" s="661">
        <v>1</v>
      </c>
      <c r="O1955" s="742">
        <v>1</v>
      </c>
      <c r="P1955" s="662">
        <v>483.76</v>
      </c>
      <c r="Q1955" s="677">
        <v>1</v>
      </c>
      <c r="R1955" s="661">
        <v>1</v>
      </c>
      <c r="S1955" s="677">
        <v>1</v>
      </c>
      <c r="T1955" s="742">
        <v>1</v>
      </c>
      <c r="U1955" s="700">
        <v>1</v>
      </c>
    </row>
    <row r="1956" spans="1:21" ht="14.4" customHeight="1" x14ac:dyDescent="0.3">
      <c r="A1956" s="660">
        <v>32</v>
      </c>
      <c r="B1956" s="661" t="s">
        <v>587</v>
      </c>
      <c r="C1956" s="661">
        <v>89301322</v>
      </c>
      <c r="D1956" s="740" t="s">
        <v>6847</v>
      </c>
      <c r="E1956" s="741" t="s">
        <v>4635</v>
      </c>
      <c r="F1956" s="661" t="s">
        <v>4612</v>
      </c>
      <c r="G1956" s="661" t="s">
        <v>4654</v>
      </c>
      <c r="H1956" s="661" t="s">
        <v>588</v>
      </c>
      <c r="I1956" s="661" t="s">
        <v>4713</v>
      </c>
      <c r="J1956" s="661" t="s">
        <v>1582</v>
      </c>
      <c r="K1956" s="661" t="s">
        <v>4714</v>
      </c>
      <c r="L1956" s="662">
        <v>0</v>
      </c>
      <c r="M1956" s="662">
        <v>0</v>
      </c>
      <c r="N1956" s="661">
        <v>4</v>
      </c>
      <c r="O1956" s="742">
        <v>3</v>
      </c>
      <c r="P1956" s="662">
        <v>0</v>
      </c>
      <c r="Q1956" s="677"/>
      <c r="R1956" s="661">
        <v>2</v>
      </c>
      <c r="S1956" s="677">
        <v>0.5</v>
      </c>
      <c r="T1956" s="742">
        <v>1.5</v>
      </c>
      <c r="U1956" s="700">
        <v>0.5</v>
      </c>
    </row>
    <row r="1957" spans="1:21" ht="14.4" customHeight="1" x14ac:dyDescent="0.3">
      <c r="A1957" s="660">
        <v>32</v>
      </c>
      <c r="B1957" s="661" t="s">
        <v>587</v>
      </c>
      <c r="C1957" s="661">
        <v>89301322</v>
      </c>
      <c r="D1957" s="740" t="s">
        <v>6847</v>
      </c>
      <c r="E1957" s="741" t="s">
        <v>4635</v>
      </c>
      <c r="F1957" s="661" t="s">
        <v>4612</v>
      </c>
      <c r="G1957" s="661" t="s">
        <v>4654</v>
      </c>
      <c r="H1957" s="661" t="s">
        <v>588</v>
      </c>
      <c r="I1957" s="661" t="s">
        <v>4715</v>
      </c>
      <c r="J1957" s="661" t="s">
        <v>1582</v>
      </c>
      <c r="K1957" s="661" t="s">
        <v>4714</v>
      </c>
      <c r="L1957" s="662">
        <v>0</v>
      </c>
      <c r="M1957" s="662">
        <v>0</v>
      </c>
      <c r="N1957" s="661">
        <v>5</v>
      </c>
      <c r="O1957" s="742">
        <v>1.5</v>
      </c>
      <c r="P1957" s="662">
        <v>0</v>
      </c>
      <c r="Q1957" s="677"/>
      <c r="R1957" s="661">
        <v>3</v>
      </c>
      <c r="S1957" s="677">
        <v>0.6</v>
      </c>
      <c r="T1957" s="742">
        <v>0.5</v>
      </c>
      <c r="U1957" s="700">
        <v>0.33333333333333331</v>
      </c>
    </row>
    <row r="1958" spans="1:21" ht="14.4" customHeight="1" x14ac:dyDescent="0.3">
      <c r="A1958" s="660">
        <v>32</v>
      </c>
      <c r="B1958" s="661" t="s">
        <v>587</v>
      </c>
      <c r="C1958" s="661">
        <v>89301322</v>
      </c>
      <c r="D1958" s="740" t="s">
        <v>6847</v>
      </c>
      <c r="E1958" s="741" t="s">
        <v>4635</v>
      </c>
      <c r="F1958" s="661" t="s">
        <v>4612</v>
      </c>
      <c r="G1958" s="661" t="s">
        <v>4655</v>
      </c>
      <c r="H1958" s="661" t="s">
        <v>588</v>
      </c>
      <c r="I1958" s="661" t="s">
        <v>1268</v>
      </c>
      <c r="J1958" s="661" t="s">
        <v>1269</v>
      </c>
      <c r="K1958" s="661" t="s">
        <v>1270</v>
      </c>
      <c r="L1958" s="662">
        <v>89.6</v>
      </c>
      <c r="M1958" s="662">
        <v>89.6</v>
      </c>
      <c r="N1958" s="661">
        <v>1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32</v>
      </c>
      <c r="B1959" s="661" t="s">
        <v>587</v>
      </c>
      <c r="C1959" s="661">
        <v>89301322</v>
      </c>
      <c r="D1959" s="740" t="s">
        <v>6847</v>
      </c>
      <c r="E1959" s="741" t="s">
        <v>4635</v>
      </c>
      <c r="F1959" s="661" t="s">
        <v>4612</v>
      </c>
      <c r="G1959" s="661" t="s">
        <v>4655</v>
      </c>
      <c r="H1959" s="661" t="s">
        <v>588</v>
      </c>
      <c r="I1959" s="661" t="s">
        <v>1268</v>
      </c>
      <c r="J1959" s="661" t="s">
        <v>1269</v>
      </c>
      <c r="K1959" s="661" t="s">
        <v>1270</v>
      </c>
      <c r="L1959" s="662">
        <v>95.25</v>
      </c>
      <c r="M1959" s="662">
        <v>190.5</v>
      </c>
      <c r="N1959" s="661">
        <v>2</v>
      </c>
      <c r="O1959" s="742">
        <v>2</v>
      </c>
      <c r="P1959" s="662">
        <v>95.25</v>
      </c>
      <c r="Q1959" s="677">
        <v>0.5</v>
      </c>
      <c r="R1959" s="661">
        <v>1</v>
      </c>
      <c r="S1959" s="677">
        <v>0.5</v>
      </c>
      <c r="T1959" s="742">
        <v>1</v>
      </c>
      <c r="U1959" s="700">
        <v>0.5</v>
      </c>
    </row>
    <row r="1960" spans="1:21" ht="14.4" customHeight="1" x14ac:dyDescent="0.3">
      <c r="A1960" s="660">
        <v>32</v>
      </c>
      <c r="B1960" s="661" t="s">
        <v>587</v>
      </c>
      <c r="C1960" s="661">
        <v>89301322</v>
      </c>
      <c r="D1960" s="740" t="s">
        <v>6847</v>
      </c>
      <c r="E1960" s="741" t="s">
        <v>4635</v>
      </c>
      <c r="F1960" s="661" t="s">
        <v>4612</v>
      </c>
      <c r="G1960" s="661" t="s">
        <v>4655</v>
      </c>
      <c r="H1960" s="661" t="s">
        <v>588</v>
      </c>
      <c r="I1960" s="661" t="s">
        <v>4854</v>
      </c>
      <c r="J1960" s="661" t="s">
        <v>4656</v>
      </c>
      <c r="K1960" s="661" t="s">
        <v>1270</v>
      </c>
      <c r="L1960" s="662">
        <v>0</v>
      </c>
      <c r="M1960" s="662">
        <v>0</v>
      </c>
      <c r="N1960" s="661">
        <v>1</v>
      </c>
      <c r="O1960" s="742">
        <v>0.5</v>
      </c>
      <c r="P1960" s="662">
        <v>0</v>
      </c>
      <c r="Q1960" s="677"/>
      <c r="R1960" s="661">
        <v>1</v>
      </c>
      <c r="S1960" s="677">
        <v>1</v>
      </c>
      <c r="T1960" s="742">
        <v>0.5</v>
      </c>
      <c r="U1960" s="700">
        <v>1</v>
      </c>
    </row>
    <row r="1961" spans="1:21" ht="14.4" customHeight="1" x14ac:dyDescent="0.3">
      <c r="A1961" s="660">
        <v>32</v>
      </c>
      <c r="B1961" s="661" t="s">
        <v>587</v>
      </c>
      <c r="C1961" s="661">
        <v>89301322</v>
      </c>
      <c r="D1961" s="740" t="s">
        <v>6847</v>
      </c>
      <c r="E1961" s="741" t="s">
        <v>4635</v>
      </c>
      <c r="F1961" s="661" t="s">
        <v>4612</v>
      </c>
      <c r="G1961" s="661" t="s">
        <v>4655</v>
      </c>
      <c r="H1961" s="661" t="s">
        <v>588</v>
      </c>
      <c r="I1961" s="661" t="s">
        <v>727</v>
      </c>
      <c r="J1961" s="661" t="s">
        <v>728</v>
      </c>
      <c r="K1961" s="661" t="s">
        <v>4716</v>
      </c>
      <c r="L1961" s="662">
        <v>42.42</v>
      </c>
      <c r="M1961" s="662">
        <v>42.42</v>
      </c>
      <c r="N1961" s="661">
        <v>1</v>
      </c>
      <c r="O1961" s="742">
        <v>0.5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32</v>
      </c>
      <c r="B1962" s="661" t="s">
        <v>587</v>
      </c>
      <c r="C1962" s="661">
        <v>89301322</v>
      </c>
      <c r="D1962" s="740" t="s">
        <v>6847</v>
      </c>
      <c r="E1962" s="741" t="s">
        <v>4635</v>
      </c>
      <c r="F1962" s="661" t="s">
        <v>4612</v>
      </c>
      <c r="G1962" s="661" t="s">
        <v>4655</v>
      </c>
      <c r="H1962" s="661" t="s">
        <v>588</v>
      </c>
      <c r="I1962" s="661" t="s">
        <v>4717</v>
      </c>
      <c r="J1962" s="661" t="s">
        <v>728</v>
      </c>
      <c r="K1962" s="661" t="s">
        <v>4718</v>
      </c>
      <c r="L1962" s="662">
        <v>141.38999999999999</v>
      </c>
      <c r="M1962" s="662">
        <v>848.33999999999992</v>
      </c>
      <c r="N1962" s="661">
        <v>6</v>
      </c>
      <c r="O1962" s="742">
        <v>4.5</v>
      </c>
      <c r="P1962" s="662">
        <v>565.55999999999995</v>
      </c>
      <c r="Q1962" s="677">
        <v>0.66666666666666663</v>
      </c>
      <c r="R1962" s="661">
        <v>4</v>
      </c>
      <c r="S1962" s="677">
        <v>0.66666666666666663</v>
      </c>
      <c r="T1962" s="742">
        <v>2.5</v>
      </c>
      <c r="U1962" s="700">
        <v>0.55555555555555558</v>
      </c>
    </row>
    <row r="1963" spans="1:21" ht="14.4" customHeight="1" x14ac:dyDescent="0.3">
      <c r="A1963" s="660">
        <v>32</v>
      </c>
      <c r="B1963" s="661" t="s">
        <v>587</v>
      </c>
      <c r="C1963" s="661">
        <v>89301322</v>
      </c>
      <c r="D1963" s="740" t="s">
        <v>6847</v>
      </c>
      <c r="E1963" s="741" t="s">
        <v>4635</v>
      </c>
      <c r="F1963" s="661" t="s">
        <v>4612</v>
      </c>
      <c r="G1963" s="661" t="s">
        <v>4655</v>
      </c>
      <c r="H1963" s="661" t="s">
        <v>588</v>
      </c>
      <c r="I1963" s="661" t="s">
        <v>4717</v>
      </c>
      <c r="J1963" s="661" t="s">
        <v>728</v>
      </c>
      <c r="K1963" s="661" t="s">
        <v>4718</v>
      </c>
      <c r="L1963" s="662">
        <v>285.75</v>
      </c>
      <c r="M1963" s="662">
        <v>3143.25</v>
      </c>
      <c r="N1963" s="661">
        <v>11</v>
      </c>
      <c r="O1963" s="742">
        <v>6.5</v>
      </c>
      <c r="P1963" s="662">
        <v>1714.5</v>
      </c>
      <c r="Q1963" s="677">
        <v>0.54545454545454541</v>
      </c>
      <c r="R1963" s="661">
        <v>6</v>
      </c>
      <c r="S1963" s="677">
        <v>0.54545454545454541</v>
      </c>
      <c r="T1963" s="742">
        <v>3</v>
      </c>
      <c r="U1963" s="700">
        <v>0.46153846153846156</v>
      </c>
    </row>
    <row r="1964" spans="1:21" ht="14.4" customHeight="1" x14ac:dyDescent="0.3">
      <c r="A1964" s="660">
        <v>32</v>
      </c>
      <c r="B1964" s="661" t="s">
        <v>587</v>
      </c>
      <c r="C1964" s="661">
        <v>89301322</v>
      </c>
      <c r="D1964" s="740" t="s">
        <v>6847</v>
      </c>
      <c r="E1964" s="741" t="s">
        <v>4635</v>
      </c>
      <c r="F1964" s="661" t="s">
        <v>4612</v>
      </c>
      <c r="G1964" s="661" t="s">
        <v>4655</v>
      </c>
      <c r="H1964" s="661" t="s">
        <v>588</v>
      </c>
      <c r="I1964" s="661" t="s">
        <v>757</v>
      </c>
      <c r="J1964" s="661" t="s">
        <v>4656</v>
      </c>
      <c r="K1964" s="661" t="s">
        <v>4657</v>
      </c>
      <c r="L1964" s="662">
        <v>44.8</v>
      </c>
      <c r="M1964" s="662">
        <v>134.39999999999998</v>
      </c>
      <c r="N1964" s="661">
        <v>3</v>
      </c>
      <c r="O1964" s="742">
        <v>1.5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32</v>
      </c>
      <c r="B1965" s="661" t="s">
        <v>587</v>
      </c>
      <c r="C1965" s="661">
        <v>89301322</v>
      </c>
      <c r="D1965" s="740" t="s">
        <v>6847</v>
      </c>
      <c r="E1965" s="741" t="s">
        <v>4635</v>
      </c>
      <c r="F1965" s="661" t="s">
        <v>4612</v>
      </c>
      <c r="G1965" s="661" t="s">
        <v>4994</v>
      </c>
      <c r="H1965" s="661" t="s">
        <v>588</v>
      </c>
      <c r="I1965" s="661" t="s">
        <v>5785</v>
      </c>
      <c r="J1965" s="661" t="s">
        <v>5716</v>
      </c>
      <c r="K1965" s="661" t="s">
        <v>1297</v>
      </c>
      <c r="L1965" s="662">
        <v>60.92</v>
      </c>
      <c r="M1965" s="662">
        <v>121.84</v>
      </c>
      <c r="N1965" s="661">
        <v>2</v>
      </c>
      <c r="O1965" s="742">
        <v>1</v>
      </c>
      <c r="P1965" s="662">
        <v>121.84</v>
      </c>
      <c r="Q1965" s="677">
        <v>1</v>
      </c>
      <c r="R1965" s="661">
        <v>2</v>
      </c>
      <c r="S1965" s="677">
        <v>1</v>
      </c>
      <c r="T1965" s="742">
        <v>1</v>
      </c>
      <c r="U1965" s="700">
        <v>1</v>
      </c>
    </row>
    <row r="1966" spans="1:21" ht="14.4" customHeight="1" x14ac:dyDescent="0.3">
      <c r="A1966" s="660">
        <v>32</v>
      </c>
      <c r="B1966" s="661" t="s">
        <v>587</v>
      </c>
      <c r="C1966" s="661">
        <v>89301322</v>
      </c>
      <c r="D1966" s="740" t="s">
        <v>6847</v>
      </c>
      <c r="E1966" s="741" t="s">
        <v>4635</v>
      </c>
      <c r="F1966" s="661" t="s">
        <v>4612</v>
      </c>
      <c r="G1966" s="661" t="s">
        <v>4994</v>
      </c>
      <c r="H1966" s="661" t="s">
        <v>588</v>
      </c>
      <c r="I1966" s="661" t="s">
        <v>5927</v>
      </c>
      <c r="J1966" s="661" t="s">
        <v>1296</v>
      </c>
      <c r="K1966" s="661" t="s">
        <v>5928</v>
      </c>
      <c r="L1966" s="662">
        <v>0</v>
      </c>
      <c r="M1966" s="662">
        <v>0</v>
      </c>
      <c r="N1966" s="661">
        <v>1</v>
      </c>
      <c r="O1966" s="742">
        <v>1</v>
      </c>
      <c r="P1966" s="662">
        <v>0</v>
      </c>
      <c r="Q1966" s="677"/>
      <c r="R1966" s="661">
        <v>1</v>
      </c>
      <c r="S1966" s="677">
        <v>1</v>
      </c>
      <c r="T1966" s="742">
        <v>1</v>
      </c>
      <c r="U1966" s="700">
        <v>1</v>
      </c>
    </row>
    <row r="1967" spans="1:21" ht="14.4" customHeight="1" x14ac:dyDescent="0.3">
      <c r="A1967" s="660">
        <v>32</v>
      </c>
      <c r="B1967" s="661" t="s">
        <v>587</v>
      </c>
      <c r="C1967" s="661">
        <v>89301322</v>
      </c>
      <c r="D1967" s="740" t="s">
        <v>6847</v>
      </c>
      <c r="E1967" s="741" t="s">
        <v>4635</v>
      </c>
      <c r="F1967" s="661" t="s">
        <v>4612</v>
      </c>
      <c r="G1967" s="661" t="s">
        <v>4711</v>
      </c>
      <c r="H1967" s="661" t="s">
        <v>588</v>
      </c>
      <c r="I1967" s="661" t="s">
        <v>2909</v>
      </c>
      <c r="J1967" s="661" t="s">
        <v>4443</v>
      </c>
      <c r="K1967" s="661" t="s">
        <v>4444</v>
      </c>
      <c r="L1967" s="662">
        <v>156.86000000000001</v>
      </c>
      <c r="M1967" s="662">
        <v>627.44000000000005</v>
      </c>
      <c r="N1967" s="661">
        <v>4</v>
      </c>
      <c r="O1967" s="742">
        <v>1.5</v>
      </c>
      <c r="P1967" s="662">
        <v>156.86000000000001</v>
      </c>
      <c r="Q1967" s="677">
        <v>0.25</v>
      </c>
      <c r="R1967" s="661">
        <v>1</v>
      </c>
      <c r="S1967" s="677">
        <v>0.25</v>
      </c>
      <c r="T1967" s="742">
        <v>0.5</v>
      </c>
      <c r="U1967" s="700">
        <v>0.33333333333333331</v>
      </c>
    </row>
    <row r="1968" spans="1:21" ht="14.4" customHeight="1" x14ac:dyDescent="0.3">
      <c r="A1968" s="660">
        <v>32</v>
      </c>
      <c r="B1968" s="661" t="s">
        <v>587</v>
      </c>
      <c r="C1968" s="661">
        <v>89301322</v>
      </c>
      <c r="D1968" s="740" t="s">
        <v>6847</v>
      </c>
      <c r="E1968" s="741" t="s">
        <v>4635</v>
      </c>
      <c r="F1968" s="661" t="s">
        <v>4612</v>
      </c>
      <c r="G1968" s="661" t="s">
        <v>5243</v>
      </c>
      <c r="H1968" s="661" t="s">
        <v>588</v>
      </c>
      <c r="I1968" s="661" t="s">
        <v>5419</v>
      </c>
      <c r="J1968" s="661" t="s">
        <v>5245</v>
      </c>
      <c r="K1968" s="661" t="s">
        <v>5246</v>
      </c>
      <c r="L1968" s="662">
        <v>10744.75</v>
      </c>
      <c r="M1968" s="662">
        <v>64468.5</v>
      </c>
      <c r="N1968" s="661">
        <v>6</v>
      </c>
      <c r="O1968" s="742">
        <v>1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32</v>
      </c>
      <c r="B1969" s="661" t="s">
        <v>587</v>
      </c>
      <c r="C1969" s="661">
        <v>89301322</v>
      </c>
      <c r="D1969" s="740" t="s">
        <v>6847</v>
      </c>
      <c r="E1969" s="741" t="s">
        <v>4635</v>
      </c>
      <c r="F1969" s="661" t="s">
        <v>4612</v>
      </c>
      <c r="G1969" s="661" t="s">
        <v>5248</v>
      </c>
      <c r="H1969" s="661" t="s">
        <v>2441</v>
      </c>
      <c r="I1969" s="661" t="s">
        <v>3081</v>
      </c>
      <c r="J1969" s="661" t="s">
        <v>3082</v>
      </c>
      <c r="K1969" s="661" t="s">
        <v>3083</v>
      </c>
      <c r="L1969" s="662">
        <v>222.25</v>
      </c>
      <c r="M1969" s="662">
        <v>222.25</v>
      </c>
      <c r="N1969" s="661">
        <v>1</v>
      </c>
      <c r="O1969" s="742">
        <v>0.5</v>
      </c>
      <c r="P1969" s="662">
        <v>222.25</v>
      </c>
      <c r="Q1969" s="677">
        <v>1</v>
      </c>
      <c r="R1969" s="661">
        <v>1</v>
      </c>
      <c r="S1969" s="677">
        <v>1</v>
      </c>
      <c r="T1969" s="742">
        <v>0.5</v>
      </c>
      <c r="U1969" s="700">
        <v>1</v>
      </c>
    </row>
    <row r="1970" spans="1:21" ht="14.4" customHeight="1" x14ac:dyDescent="0.3">
      <c r="A1970" s="660">
        <v>32</v>
      </c>
      <c r="B1970" s="661" t="s">
        <v>587</v>
      </c>
      <c r="C1970" s="661">
        <v>89301322</v>
      </c>
      <c r="D1970" s="740" t="s">
        <v>6847</v>
      </c>
      <c r="E1970" s="741" t="s">
        <v>4635</v>
      </c>
      <c r="F1970" s="661" t="s">
        <v>4612</v>
      </c>
      <c r="G1970" s="661" t="s">
        <v>4720</v>
      </c>
      <c r="H1970" s="661" t="s">
        <v>588</v>
      </c>
      <c r="I1970" s="661" t="s">
        <v>5929</v>
      </c>
      <c r="J1970" s="661" t="s">
        <v>5930</v>
      </c>
      <c r="K1970" s="661" t="s">
        <v>2476</v>
      </c>
      <c r="L1970" s="662">
        <v>89.77</v>
      </c>
      <c r="M1970" s="662">
        <v>89.77</v>
      </c>
      <c r="N1970" s="661">
        <v>1</v>
      </c>
      <c r="O1970" s="742">
        <v>0.5</v>
      </c>
      <c r="P1970" s="662">
        <v>89.77</v>
      </c>
      <c r="Q1970" s="677">
        <v>1</v>
      </c>
      <c r="R1970" s="661">
        <v>1</v>
      </c>
      <c r="S1970" s="677">
        <v>1</v>
      </c>
      <c r="T1970" s="742">
        <v>0.5</v>
      </c>
      <c r="U1970" s="700">
        <v>1</v>
      </c>
    </row>
    <row r="1971" spans="1:21" ht="14.4" customHeight="1" x14ac:dyDescent="0.3">
      <c r="A1971" s="660">
        <v>32</v>
      </c>
      <c r="B1971" s="661" t="s">
        <v>587</v>
      </c>
      <c r="C1971" s="661">
        <v>89301322</v>
      </c>
      <c r="D1971" s="740" t="s">
        <v>6847</v>
      </c>
      <c r="E1971" s="741" t="s">
        <v>4635</v>
      </c>
      <c r="F1971" s="661" t="s">
        <v>4612</v>
      </c>
      <c r="G1971" s="661" t="s">
        <v>4720</v>
      </c>
      <c r="H1971" s="661" t="s">
        <v>2441</v>
      </c>
      <c r="I1971" s="661" t="s">
        <v>3851</v>
      </c>
      <c r="J1971" s="661" t="s">
        <v>2534</v>
      </c>
      <c r="K1971" s="661" t="s">
        <v>3852</v>
      </c>
      <c r="L1971" s="662">
        <v>146.63</v>
      </c>
      <c r="M1971" s="662">
        <v>146.63</v>
      </c>
      <c r="N1971" s="661">
        <v>1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32</v>
      </c>
      <c r="B1972" s="661" t="s">
        <v>587</v>
      </c>
      <c r="C1972" s="661">
        <v>89301322</v>
      </c>
      <c r="D1972" s="740" t="s">
        <v>6847</v>
      </c>
      <c r="E1972" s="741" t="s">
        <v>4635</v>
      </c>
      <c r="F1972" s="661" t="s">
        <v>4612</v>
      </c>
      <c r="G1972" s="661" t="s">
        <v>4721</v>
      </c>
      <c r="H1972" s="661" t="s">
        <v>588</v>
      </c>
      <c r="I1972" s="661" t="s">
        <v>1087</v>
      </c>
      <c r="J1972" s="661" t="s">
        <v>4722</v>
      </c>
      <c r="K1972" s="661" t="s">
        <v>4723</v>
      </c>
      <c r="L1972" s="662">
        <v>0</v>
      </c>
      <c r="M1972" s="662">
        <v>0</v>
      </c>
      <c r="N1972" s="661">
        <v>2</v>
      </c>
      <c r="O1972" s="742">
        <v>0.5</v>
      </c>
      <c r="P1972" s="662">
        <v>0</v>
      </c>
      <c r="Q1972" s="677"/>
      <c r="R1972" s="661">
        <v>2</v>
      </c>
      <c r="S1972" s="677">
        <v>1</v>
      </c>
      <c r="T1972" s="742">
        <v>0.5</v>
      </c>
      <c r="U1972" s="700">
        <v>1</v>
      </c>
    </row>
    <row r="1973" spans="1:21" ht="14.4" customHeight="1" x14ac:dyDescent="0.3">
      <c r="A1973" s="660">
        <v>32</v>
      </c>
      <c r="B1973" s="661" t="s">
        <v>587</v>
      </c>
      <c r="C1973" s="661">
        <v>89301322</v>
      </c>
      <c r="D1973" s="740" t="s">
        <v>6847</v>
      </c>
      <c r="E1973" s="741" t="s">
        <v>4635</v>
      </c>
      <c r="F1973" s="661" t="s">
        <v>4612</v>
      </c>
      <c r="G1973" s="661" t="s">
        <v>4721</v>
      </c>
      <c r="H1973" s="661" t="s">
        <v>588</v>
      </c>
      <c r="I1973" s="661" t="s">
        <v>1091</v>
      </c>
      <c r="J1973" s="661" t="s">
        <v>5249</v>
      </c>
      <c r="K1973" s="661" t="s">
        <v>3869</v>
      </c>
      <c r="L1973" s="662">
        <v>0</v>
      </c>
      <c r="M1973" s="662">
        <v>0</v>
      </c>
      <c r="N1973" s="661">
        <v>1</v>
      </c>
      <c r="O1973" s="742">
        <v>1</v>
      </c>
      <c r="P1973" s="662"/>
      <c r="Q1973" s="677"/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32</v>
      </c>
      <c r="B1974" s="661" t="s">
        <v>587</v>
      </c>
      <c r="C1974" s="661">
        <v>89301322</v>
      </c>
      <c r="D1974" s="740" t="s">
        <v>6847</v>
      </c>
      <c r="E1974" s="741" t="s">
        <v>4635</v>
      </c>
      <c r="F1974" s="661" t="s">
        <v>4612</v>
      </c>
      <c r="G1974" s="661" t="s">
        <v>4664</v>
      </c>
      <c r="H1974" s="661" t="s">
        <v>2441</v>
      </c>
      <c r="I1974" s="661" t="s">
        <v>3042</v>
      </c>
      <c r="J1974" s="661" t="s">
        <v>3043</v>
      </c>
      <c r="K1974" s="661" t="s">
        <v>4451</v>
      </c>
      <c r="L1974" s="662">
        <v>184.22</v>
      </c>
      <c r="M1974" s="662">
        <v>1842.2</v>
      </c>
      <c r="N1974" s="661">
        <v>10</v>
      </c>
      <c r="O1974" s="742">
        <v>4.5</v>
      </c>
      <c r="P1974" s="662">
        <v>1473.76</v>
      </c>
      <c r="Q1974" s="677">
        <v>0.79999999999999993</v>
      </c>
      <c r="R1974" s="661">
        <v>8</v>
      </c>
      <c r="S1974" s="677">
        <v>0.8</v>
      </c>
      <c r="T1974" s="742">
        <v>3.5</v>
      </c>
      <c r="U1974" s="700">
        <v>0.77777777777777779</v>
      </c>
    </row>
    <row r="1975" spans="1:21" ht="14.4" customHeight="1" x14ac:dyDescent="0.3">
      <c r="A1975" s="660">
        <v>32</v>
      </c>
      <c r="B1975" s="661" t="s">
        <v>587</v>
      </c>
      <c r="C1975" s="661">
        <v>89301322</v>
      </c>
      <c r="D1975" s="740" t="s">
        <v>6847</v>
      </c>
      <c r="E1975" s="741" t="s">
        <v>4635</v>
      </c>
      <c r="F1975" s="661" t="s">
        <v>4612</v>
      </c>
      <c r="G1975" s="661" t="s">
        <v>4665</v>
      </c>
      <c r="H1975" s="661" t="s">
        <v>2441</v>
      </c>
      <c r="I1975" s="661" t="s">
        <v>5420</v>
      </c>
      <c r="J1975" s="661" t="s">
        <v>2453</v>
      </c>
      <c r="K1975" s="661" t="s">
        <v>1139</v>
      </c>
      <c r="L1975" s="662">
        <v>0</v>
      </c>
      <c r="M1975" s="662">
        <v>0</v>
      </c>
      <c r="N1975" s="661">
        <v>2</v>
      </c>
      <c r="O1975" s="742">
        <v>1.5</v>
      </c>
      <c r="P1975" s="662"/>
      <c r="Q1975" s="677"/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32</v>
      </c>
      <c r="B1976" s="661" t="s">
        <v>587</v>
      </c>
      <c r="C1976" s="661">
        <v>89301322</v>
      </c>
      <c r="D1976" s="740" t="s">
        <v>6847</v>
      </c>
      <c r="E1976" s="741" t="s">
        <v>4635</v>
      </c>
      <c r="F1976" s="661" t="s">
        <v>4612</v>
      </c>
      <c r="G1976" s="661" t="s">
        <v>4805</v>
      </c>
      <c r="H1976" s="661" t="s">
        <v>588</v>
      </c>
      <c r="I1976" s="661" t="s">
        <v>1403</v>
      </c>
      <c r="J1976" s="661" t="s">
        <v>856</v>
      </c>
      <c r="K1976" s="661" t="s">
        <v>3595</v>
      </c>
      <c r="L1976" s="662">
        <v>0</v>
      </c>
      <c r="M1976" s="662">
        <v>0</v>
      </c>
      <c r="N1976" s="661">
        <v>2</v>
      </c>
      <c r="O1976" s="742">
        <v>1</v>
      </c>
      <c r="P1976" s="662"/>
      <c r="Q1976" s="677"/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32</v>
      </c>
      <c r="B1977" s="661" t="s">
        <v>587</v>
      </c>
      <c r="C1977" s="661">
        <v>89301322</v>
      </c>
      <c r="D1977" s="740" t="s">
        <v>6847</v>
      </c>
      <c r="E1977" s="741" t="s">
        <v>4635</v>
      </c>
      <c r="F1977" s="661" t="s">
        <v>4612</v>
      </c>
      <c r="G1977" s="661" t="s">
        <v>4726</v>
      </c>
      <c r="H1977" s="661" t="s">
        <v>2441</v>
      </c>
      <c r="I1977" s="661" t="s">
        <v>3046</v>
      </c>
      <c r="J1977" s="661" t="s">
        <v>3047</v>
      </c>
      <c r="K1977" s="661" t="s">
        <v>4451</v>
      </c>
      <c r="L1977" s="662">
        <v>69.86</v>
      </c>
      <c r="M1977" s="662">
        <v>419.15999999999997</v>
      </c>
      <c r="N1977" s="661">
        <v>6</v>
      </c>
      <c r="O1977" s="742">
        <v>3</v>
      </c>
      <c r="P1977" s="662">
        <v>279.44</v>
      </c>
      <c r="Q1977" s="677">
        <v>0.66666666666666674</v>
      </c>
      <c r="R1977" s="661">
        <v>4</v>
      </c>
      <c r="S1977" s="677">
        <v>0.66666666666666663</v>
      </c>
      <c r="T1977" s="742">
        <v>1.5</v>
      </c>
      <c r="U1977" s="700">
        <v>0.5</v>
      </c>
    </row>
    <row r="1978" spans="1:21" ht="14.4" customHeight="1" x14ac:dyDescent="0.3">
      <c r="A1978" s="660">
        <v>32</v>
      </c>
      <c r="B1978" s="661" t="s">
        <v>587</v>
      </c>
      <c r="C1978" s="661">
        <v>89301322</v>
      </c>
      <c r="D1978" s="740" t="s">
        <v>6847</v>
      </c>
      <c r="E1978" s="741" t="s">
        <v>4635</v>
      </c>
      <c r="F1978" s="661" t="s">
        <v>4612</v>
      </c>
      <c r="G1978" s="661" t="s">
        <v>4727</v>
      </c>
      <c r="H1978" s="661" t="s">
        <v>2441</v>
      </c>
      <c r="I1978" s="661" t="s">
        <v>2628</v>
      </c>
      <c r="J1978" s="661" t="s">
        <v>2629</v>
      </c>
      <c r="K1978" s="661" t="s">
        <v>4523</v>
      </c>
      <c r="L1978" s="662">
        <v>68.989999999999995</v>
      </c>
      <c r="M1978" s="662">
        <v>68.989999999999995</v>
      </c>
      <c r="N1978" s="661">
        <v>1</v>
      </c>
      <c r="O1978" s="742">
        <v>1</v>
      </c>
      <c r="P1978" s="662">
        <v>68.989999999999995</v>
      </c>
      <c r="Q1978" s="677">
        <v>1</v>
      </c>
      <c r="R1978" s="661">
        <v>1</v>
      </c>
      <c r="S1978" s="677">
        <v>1</v>
      </c>
      <c r="T1978" s="742">
        <v>1</v>
      </c>
      <c r="U1978" s="700">
        <v>1</v>
      </c>
    </row>
    <row r="1979" spans="1:21" ht="14.4" customHeight="1" x14ac:dyDescent="0.3">
      <c r="A1979" s="660">
        <v>32</v>
      </c>
      <c r="B1979" s="661" t="s">
        <v>587</v>
      </c>
      <c r="C1979" s="661">
        <v>89301322</v>
      </c>
      <c r="D1979" s="740" t="s">
        <v>6847</v>
      </c>
      <c r="E1979" s="741" t="s">
        <v>4635</v>
      </c>
      <c r="F1979" s="661" t="s">
        <v>4612</v>
      </c>
      <c r="G1979" s="661" t="s">
        <v>4727</v>
      </c>
      <c r="H1979" s="661" t="s">
        <v>2441</v>
      </c>
      <c r="I1979" s="661" t="s">
        <v>2474</v>
      </c>
      <c r="J1979" s="661" t="s">
        <v>2475</v>
      </c>
      <c r="K1979" s="661" t="s">
        <v>4525</v>
      </c>
      <c r="L1979" s="662">
        <v>432.32</v>
      </c>
      <c r="M1979" s="662">
        <v>432.32</v>
      </c>
      <c r="N1979" s="661">
        <v>1</v>
      </c>
      <c r="O1979" s="742">
        <v>0.5</v>
      </c>
      <c r="P1979" s="662">
        <v>432.32</v>
      </c>
      <c r="Q1979" s="677">
        <v>1</v>
      </c>
      <c r="R1979" s="661">
        <v>1</v>
      </c>
      <c r="S1979" s="677">
        <v>1</v>
      </c>
      <c r="T1979" s="742">
        <v>0.5</v>
      </c>
      <c r="U1979" s="700">
        <v>1</v>
      </c>
    </row>
    <row r="1980" spans="1:21" ht="14.4" customHeight="1" x14ac:dyDescent="0.3">
      <c r="A1980" s="660">
        <v>32</v>
      </c>
      <c r="B1980" s="661" t="s">
        <v>587</v>
      </c>
      <c r="C1980" s="661">
        <v>89301322</v>
      </c>
      <c r="D1980" s="740" t="s">
        <v>6847</v>
      </c>
      <c r="E1980" s="741" t="s">
        <v>4635</v>
      </c>
      <c r="F1980" s="661" t="s">
        <v>4612</v>
      </c>
      <c r="G1980" s="661" t="s">
        <v>5931</v>
      </c>
      <c r="H1980" s="661" t="s">
        <v>588</v>
      </c>
      <c r="I1980" s="661" t="s">
        <v>5932</v>
      </c>
      <c r="J1980" s="661" t="s">
        <v>2217</v>
      </c>
      <c r="K1980" s="661" t="s">
        <v>1580</v>
      </c>
      <c r="L1980" s="662">
        <v>0</v>
      </c>
      <c r="M1980" s="662">
        <v>0</v>
      </c>
      <c r="N1980" s="661">
        <v>3</v>
      </c>
      <c r="O1980" s="742">
        <v>1</v>
      </c>
      <c r="P1980" s="662">
        <v>0</v>
      </c>
      <c r="Q1980" s="677"/>
      <c r="R1980" s="661">
        <v>3</v>
      </c>
      <c r="S1980" s="677">
        <v>1</v>
      </c>
      <c r="T1980" s="742">
        <v>1</v>
      </c>
      <c r="U1980" s="700">
        <v>1</v>
      </c>
    </row>
    <row r="1981" spans="1:21" ht="14.4" customHeight="1" x14ac:dyDescent="0.3">
      <c r="A1981" s="660">
        <v>32</v>
      </c>
      <c r="B1981" s="661" t="s">
        <v>587</v>
      </c>
      <c r="C1981" s="661">
        <v>89301322</v>
      </c>
      <c r="D1981" s="740" t="s">
        <v>6847</v>
      </c>
      <c r="E1981" s="741" t="s">
        <v>4635</v>
      </c>
      <c r="F1981" s="661" t="s">
        <v>4612</v>
      </c>
      <c r="G1981" s="661" t="s">
        <v>4811</v>
      </c>
      <c r="H1981" s="661" t="s">
        <v>588</v>
      </c>
      <c r="I1981" s="661" t="s">
        <v>5859</v>
      </c>
      <c r="J1981" s="661" t="s">
        <v>1579</v>
      </c>
      <c r="K1981" s="661" t="s">
        <v>5458</v>
      </c>
      <c r="L1981" s="662">
        <v>0</v>
      </c>
      <c r="M1981" s="662">
        <v>0</v>
      </c>
      <c r="N1981" s="661">
        <v>1</v>
      </c>
      <c r="O1981" s="742">
        <v>0.5</v>
      </c>
      <c r="P1981" s="662"/>
      <c r="Q1981" s="677"/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32</v>
      </c>
      <c r="B1982" s="661" t="s">
        <v>587</v>
      </c>
      <c r="C1982" s="661">
        <v>89301322</v>
      </c>
      <c r="D1982" s="740" t="s">
        <v>6847</v>
      </c>
      <c r="E1982" s="741" t="s">
        <v>4635</v>
      </c>
      <c r="F1982" s="661" t="s">
        <v>4612</v>
      </c>
      <c r="G1982" s="661" t="s">
        <v>4812</v>
      </c>
      <c r="H1982" s="661" t="s">
        <v>588</v>
      </c>
      <c r="I1982" s="661" t="s">
        <v>819</v>
      </c>
      <c r="J1982" s="661" t="s">
        <v>820</v>
      </c>
      <c r="K1982" s="661" t="s">
        <v>4390</v>
      </c>
      <c r="L1982" s="662">
        <v>115.3</v>
      </c>
      <c r="M1982" s="662">
        <v>691.8</v>
      </c>
      <c r="N1982" s="661">
        <v>6</v>
      </c>
      <c r="O1982" s="742">
        <v>4.5</v>
      </c>
      <c r="P1982" s="662">
        <v>461.2</v>
      </c>
      <c r="Q1982" s="677">
        <v>0.66666666666666674</v>
      </c>
      <c r="R1982" s="661">
        <v>4</v>
      </c>
      <c r="S1982" s="677">
        <v>0.66666666666666663</v>
      </c>
      <c r="T1982" s="742">
        <v>3.5</v>
      </c>
      <c r="U1982" s="700">
        <v>0.77777777777777779</v>
      </c>
    </row>
    <row r="1983" spans="1:21" ht="14.4" customHeight="1" x14ac:dyDescent="0.3">
      <c r="A1983" s="660">
        <v>32</v>
      </c>
      <c r="B1983" s="661" t="s">
        <v>587</v>
      </c>
      <c r="C1983" s="661">
        <v>89301322</v>
      </c>
      <c r="D1983" s="740" t="s">
        <v>6847</v>
      </c>
      <c r="E1983" s="741" t="s">
        <v>4635</v>
      </c>
      <c r="F1983" s="661" t="s">
        <v>4612</v>
      </c>
      <c r="G1983" s="661" t="s">
        <v>5933</v>
      </c>
      <c r="H1983" s="661" t="s">
        <v>588</v>
      </c>
      <c r="I1983" s="661" t="s">
        <v>5934</v>
      </c>
      <c r="J1983" s="661" t="s">
        <v>5935</v>
      </c>
      <c r="K1983" s="661" t="s">
        <v>5936</v>
      </c>
      <c r="L1983" s="662">
        <v>0</v>
      </c>
      <c r="M1983" s="662">
        <v>0</v>
      </c>
      <c r="N1983" s="661">
        <v>1</v>
      </c>
      <c r="O1983" s="742">
        <v>1</v>
      </c>
      <c r="P1983" s="662"/>
      <c r="Q1983" s="677"/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32</v>
      </c>
      <c r="B1984" s="661" t="s">
        <v>587</v>
      </c>
      <c r="C1984" s="661">
        <v>89301322</v>
      </c>
      <c r="D1984" s="740" t="s">
        <v>6847</v>
      </c>
      <c r="E1984" s="741" t="s">
        <v>4635</v>
      </c>
      <c r="F1984" s="661" t="s">
        <v>4612</v>
      </c>
      <c r="G1984" s="661" t="s">
        <v>4873</v>
      </c>
      <c r="H1984" s="661" t="s">
        <v>588</v>
      </c>
      <c r="I1984" s="661" t="s">
        <v>1079</v>
      </c>
      <c r="J1984" s="661" t="s">
        <v>1187</v>
      </c>
      <c r="K1984" s="661" t="s">
        <v>4874</v>
      </c>
      <c r="L1984" s="662">
        <v>128.9</v>
      </c>
      <c r="M1984" s="662">
        <v>128.9</v>
      </c>
      <c r="N1984" s="661">
        <v>1</v>
      </c>
      <c r="O1984" s="742">
        <v>0.5</v>
      </c>
      <c r="P1984" s="662">
        <v>128.9</v>
      </c>
      <c r="Q1984" s="677">
        <v>1</v>
      </c>
      <c r="R1984" s="661">
        <v>1</v>
      </c>
      <c r="S1984" s="677">
        <v>1</v>
      </c>
      <c r="T1984" s="742">
        <v>0.5</v>
      </c>
      <c r="U1984" s="700">
        <v>1</v>
      </c>
    </row>
    <row r="1985" spans="1:21" ht="14.4" customHeight="1" x14ac:dyDescent="0.3">
      <c r="A1985" s="660">
        <v>32</v>
      </c>
      <c r="B1985" s="661" t="s">
        <v>587</v>
      </c>
      <c r="C1985" s="661">
        <v>89301322</v>
      </c>
      <c r="D1985" s="740" t="s">
        <v>6847</v>
      </c>
      <c r="E1985" s="741" t="s">
        <v>4635</v>
      </c>
      <c r="F1985" s="661" t="s">
        <v>4612</v>
      </c>
      <c r="G1985" s="661" t="s">
        <v>5140</v>
      </c>
      <c r="H1985" s="661" t="s">
        <v>588</v>
      </c>
      <c r="I1985" s="661" t="s">
        <v>4060</v>
      </c>
      <c r="J1985" s="661" t="s">
        <v>1670</v>
      </c>
      <c r="K1985" s="661" t="s">
        <v>5141</v>
      </c>
      <c r="L1985" s="662">
        <v>120.46</v>
      </c>
      <c r="M1985" s="662">
        <v>120.46</v>
      </c>
      <c r="N1985" s="661">
        <v>1</v>
      </c>
      <c r="O1985" s="742">
        <v>1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32</v>
      </c>
      <c r="B1986" s="661" t="s">
        <v>587</v>
      </c>
      <c r="C1986" s="661">
        <v>89301322</v>
      </c>
      <c r="D1986" s="740" t="s">
        <v>6847</v>
      </c>
      <c r="E1986" s="741" t="s">
        <v>4635</v>
      </c>
      <c r="F1986" s="661" t="s">
        <v>4612</v>
      </c>
      <c r="G1986" s="661" t="s">
        <v>5278</v>
      </c>
      <c r="H1986" s="661" t="s">
        <v>588</v>
      </c>
      <c r="I1986" s="661" t="s">
        <v>5937</v>
      </c>
      <c r="J1986" s="661" t="s">
        <v>5280</v>
      </c>
      <c r="K1986" s="661" t="s">
        <v>5938</v>
      </c>
      <c r="L1986" s="662">
        <v>0</v>
      </c>
      <c r="M1986" s="662">
        <v>0</v>
      </c>
      <c r="N1986" s="661">
        <v>1</v>
      </c>
      <c r="O1986" s="742">
        <v>0.5</v>
      </c>
      <c r="P1986" s="662"/>
      <c r="Q1986" s="677"/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32</v>
      </c>
      <c r="B1987" s="661" t="s">
        <v>587</v>
      </c>
      <c r="C1987" s="661">
        <v>89301322</v>
      </c>
      <c r="D1987" s="740" t="s">
        <v>6847</v>
      </c>
      <c r="E1987" s="741" t="s">
        <v>4635</v>
      </c>
      <c r="F1987" s="661" t="s">
        <v>4612</v>
      </c>
      <c r="G1987" s="661" t="s">
        <v>4731</v>
      </c>
      <c r="H1987" s="661" t="s">
        <v>588</v>
      </c>
      <c r="I1987" s="661" t="s">
        <v>5939</v>
      </c>
      <c r="J1987" s="661" t="s">
        <v>4733</v>
      </c>
      <c r="K1987" s="661" t="s">
        <v>5940</v>
      </c>
      <c r="L1987" s="662">
        <v>0</v>
      </c>
      <c r="M1987" s="662">
        <v>0</v>
      </c>
      <c r="N1987" s="661">
        <v>1</v>
      </c>
      <c r="O1987" s="742">
        <v>0.5</v>
      </c>
      <c r="P1987" s="662">
        <v>0</v>
      </c>
      <c r="Q1987" s="677"/>
      <c r="R1987" s="661">
        <v>1</v>
      </c>
      <c r="S1987" s="677">
        <v>1</v>
      </c>
      <c r="T1987" s="742">
        <v>0.5</v>
      </c>
      <c r="U1987" s="700">
        <v>1</v>
      </c>
    </row>
    <row r="1988" spans="1:21" ht="14.4" customHeight="1" x14ac:dyDescent="0.3">
      <c r="A1988" s="660">
        <v>32</v>
      </c>
      <c r="B1988" s="661" t="s">
        <v>587</v>
      </c>
      <c r="C1988" s="661">
        <v>89301322</v>
      </c>
      <c r="D1988" s="740" t="s">
        <v>6847</v>
      </c>
      <c r="E1988" s="741" t="s">
        <v>4635</v>
      </c>
      <c r="F1988" s="661" t="s">
        <v>4612</v>
      </c>
      <c r="G1988" s="661" t="s">
        <v>4671</v>
      </c>
      <c r="H1988" s="661" t="s">
        <v>2441</v>
      </c>
      <c r="I1988" s="661" t="s">
        <v>3132</v>
      </c>
      <c r="J1988" s="661" t="s">
        <v>3133</v>
      </c>
      <c r="K1988" s="661" t="s">
        <v>4480</v>
      </c>
      <c r="L1988" s="662">
        <v>3127.19</v>
      </c>
      <c r="M1988" s="662">
        <v>68798.179999999993</v>
      </c>
      <c r="N1988" s="661">
        <v>22</v>
      </c>
      <c r="O1988" s="742">
        <v>12.5</v>
      </c>
      <c r="P1988" s="662">
        <v>40653.47</v>
      </c>
      <c r="Q1988" s="677">
        <v>0.59090909090909094</v>
      </c>
      <c r="R1988" s="661">
        <v>13</v>
      </c>
      <c r="S1988" s="677">
        <v>0.59090909090909094</v>
      </c>
      <c r="T1988" s="742">
        <v>8</v>
      </c>
      <c r="U1988" s="700">
        <v>0.64</v>
      </c>
    </row>
    <row r="1989" spans="1:21" ht="14.4" customHeight="1" x14ac:dyDescent="0.3">
      <c r="A1989" s="660">
        <v>32</v>
      </c>
      <c r="B1989" s="661" t="s">
        <v>587</v>
      </c>
      <c r="C1989" s="661">
        <v>89301322</v>
      </c>
      <c r="D1989" s="740" t="s">
        <v>6847</v>
      </c>
      <c r="E1989" s="741" t="s">
        <v>4635</v>
      </c>
      <c r="F1989" s="661" t="s">
        <v>4612</v>
      </c>
      <c r="G1989" s="661" t="s">
        <v>4813</v>
      </c>
      <c r="H1989" s="661" t="s">
        <v>588</v>
      </c>
      <c r="I1989" s="661" t="s">
        <v>4877</v>
      </c>
      <c r="J1989" s="661" t="s">
        <v>4814</v>
      </c>
      <c r="K1989" s="661" t="s">
        <v>4878</v>
      </c>
      <c r="L1989" s="662">
        <v>0</v>
      </c>
      <c r="M1989" s="662">
        <v>0</v>
      </c>
      <c r="N1989" s="661">
        <v>1</v>
      </c>
      <c r="O1989" s="742">
        <v>0.5</v>
      </c>
      <c r="P1989" s="662">
        <v>0</v>
      </c>
      <c r="Q1989" s="677"/>
      <c r="R1989" s="661">
        <v>1</v>
      </c>
      <c r="S1989" s="677">
        <v>1</v>
      </c>
      <c r="T1989" s="742">
        <v>0.5</v>
      </c>
      <c r="U1989" s="700">
        <v>1</v>
      </c>
    </row>
    <row r="1990" spans="1:21" ht="14.4" customHeight="1" x14ac:dyDescent="0.3">
      <c r="A1990" s="660">
        <v>32</v>
      </c>
      <c r="B1990" s="661" t="s">
        <v>587</v>
      </c>
      <c r="C1990" s="661">
        <v>89301322</v>
      </c>
      <c r="D1990" s="740" t="s">
        <v>6847</v>
      </c>
      <c r="E1990" s="741" t="s">
        <v>4635</v>
      </c>
      <c r="F1990" s="661" t="s">
        <v>4612</v>
      </c>
      <c r="G1990" s="661" t="s">
        <v>4813</v>
      </c>
      <c r="H1990" s="661" t="s">
        <v>588</v>
      </c>
      <c r="I1990" s="661" t="s">
        <v>1175</v>
      </c>
      <c r="J1990" s="661" t="s">
        <v>4814</v>
      </c>
      <c r="K1990" s="661" t="s">
        <v>4815</v>
      </c>
      <c r="L1990" s="662">
        <v>66.599999999999994</v>
      </c>
      <c r="M1990" s="662">
        <v>133.19999999999999</v>
      </c>
      <c r="N1990" s="661">
        <v>2</v>
      </c>
      <c r="O1990" s="742">
        <v>1</v>
      </c>
      <c r="P1990" s="662">
        <v>66.599999999999994</v>
      </c>
      <c r="Q1990" s="677">
        <v>0.5</v>
      </c>
      <c r="R1990" s="661">
        <v>1</v>
      </c>
      <c r="S1990" s="677">
        <v>0.5</v>
      </c>
      <c r="T1990" s="742">
        <v>0.5</v>
      </c>
      <c r="U1990" s="700">
        <v>0.5</v>
      </c>
    </row>
    <row r="1991" spans="1:21" ht="14.4" customHeight="1" x14ac:dyDescent="0.3">
      <c r="A1991" s="660">
        <v>32</v>
      </c>
      <c r="B1991" s="661" t="s">
        <v>587</v>
      </c>
      <c r="C1991" s="661">
        <v>89301322</v>
      </c>
      <c r="D1991" s="740" t="s">
        <v>6847</v>
      </c>
      <c r="E1991" s="741" t="s">
        <v>4635</v>
      </c>
      <c r="F1991" s="661" t="s">
        <v>4612</v>
      </c>
      <c r="G1991" s="661" t="s">
        <v>4738</v>
      </c>
      <c r="H1991" s="661" t="s">
        <v>2441</v>
      </c>
      <c r="I1991" s="661" t="s">
        <v>4739</v>
      </c>
      <c r="J1991" s="661" t="s">
        <v>4740</v>
      </c>
      <c r="K1991" s="661" t="s">
        <v>4741</v>
      </c>
      <c r="L1991" s="662">
        <v>1359.61</v>
      </c>
      <c r="M1991" s="662">
        <v>2719.22</v>
      </c>
      <c r="N1991" s="661">
        <v>2</v>
      </c>
      <c r="O1991" s="742">
        <v>1</v>
      </c>
      <c r="P1991" s="662">
        <v>1359.61</v>
      </c>
      <c r="Q1991" s="677">
        <v>0.5</v>
      </c>
      <c r="R1991" s="661">
        <v>1</v>
      </c>
      <c r="S1991" s="677">
        <v>0.5</v>
      </c>
      <c r="T1991" s="742">
        <v>0.5</v>
      </c>
      <c r="U1991" s="700">
        <v>0.5</v>
      </c>
    </row>
    <row r="1992" spans="1:21" ht="14.4" customHeight="1" x14ac:dyDescent="0.3">
      <c r="A1992" s="660">
        <v>32</v>
      </c>
      <c r="B1992" s="661" t="s">
        <v>587</v>
      </c>
      <c r="C1992" s="661">
        <v>89301322</v>
      </c>
      <c r="D1992" s="740" t="s">
        <v>6847</v>
      </c>
      <c r="E1992" s="741" t="s">
        <v>4635</v>
      </c>
      <c r="F1992" s="661" t="s">
        <v>4612</v>
      </c>
      <c r="G1992" s="661" t="s">
        <v>4738</v>
      </c>
      <c r="H1992" s="661" t="s">
        <v>2441</v>
      </c>
      <c r="I1992" s="661" t="s">
        <v>2740</v>
      </c>
      <c r="J1992" s="661" t="s">
        <v>2741</v>
      </c>
      <c r="K1992" s="661" t="s">
        <v>4387</v>
      </c>
      <c r="L1992" s="662">
        <v>664.23</v>
      </c>
      <c r="M1992" s="662">
        <v>664.23</v>
      </c>
      <c r="N1992" s="661">
        <v>1</v>
      </c>
      <c r="O1992" s="742">
        <v>0.5</v>
      </c>
      <c r="P1992" s="662">
        <v>664.23</v>
      </c>
      <c r="Q1992" s="677">
        <v>1</v>
      </c>
      <c r="R1992" s="661">
        <v>1</v>
      </c>
      <c r="S1992" s="677">
        <v>1</v>
      </c>
      <c r="T1992" s="742">
        <v>0.5</v>
      </c>
      <c r="U1992" s="700">
        <v>1</v>
      </c>
    </row>
    <row r="1993" spans="1:21" ht="14.4" customHeight="1" x14ac:dyDescent="0.3">
      <c r="A1993" s="660">
        <v>32</v>
      </c>
      <c r="B1993" s="661" t="s">
        <v>587</v>
      </c>
      <c r="C1993" s="661">
        <v>89301322</v>
      </c>
      <c r="D1993" s="740" t="s">
        <v>6847</v>
      </c>
      <c r="E1993" s="741" t="s">
        <v>4635</v>
      </c>
      <c r="F1993" s="661" t="s">
        <v>4612</v>
      </c>
      <c r="G1993" s="661" t="s">
        <v>4674</v>
      </c>
      <c r="H1993" s="661" t="s">
        <v>588</v>
      </c>
      <c r="I1993" s="661" t="s">
        <v>1035</v>
      </c>
      <c r="J1993" s="661" t="s">
        <v>1036</v>
      </c>
      <c r="K1993" s="661" t="s">
        <v>4675</v>
      </c>
      <c r="L1993" s="662">
        <v>163.9</v>
      </c>
      <c r="M1993" s="662">
        <v>655.6</v>
      </c>
      <c r="N1993" s="661">
        <v>4</v>
      </c>
      <c r="O1993" s="742">
        <v>1.5</v>
      </c>
      <c r="P1993" s="662">
        <v>655.6</v>
      </c>
      <c r="Q1993" s="677">
        <v>1</v>
      </c>
      <c r="R1993" s="661">
        <v>4</v>
      </c>
      <c r="S1993" s="677">
        <v>1</v>
      </c>
      <c r="T1993" s="742">
        <v>1.5</v>
      </c>
      <c r="U1993" s="700">
        <v>1</v>
      </c>
    </row>
    <row r="1994" spans="1:21" ht="14.4" customHeight="1" x14ac:dyDescent="0.3">
      <c r="A1994" s="660">
        <v>32</v>
      </c>
      <c r="B1994" s="661" t="s">
        <v>587</v>
      </c>
      <c r="C1994" s="661">
        <v>89301322</v>
      </c>
      <c r="D1994" s="740" t="s">
        <v>6847</v>
      </c>
      <c r="E1994" s="741" t="s">
        <v>4635</v>
      </c>
      <c r="F1994" s="661" t="s">
        <v>4612</v>
      </c>
      <c r="G1994" s="661" t="s">
        <v>5047</v>
      </c>
      <c r="H1994" s="661" t="s">
        <v>588</v>
      </c>
      <c r="I1994" s="661" t="s">
        <v>931</v>
      </c>
      <c r="J1994" s="661" t="s">
        <v>932</v>
      </c>
      <c r="K1994" s="661" t="s">
        <v>933</v>
      </c>
      <c r="L1994" s="662">
        <v>42.18</v>
      </c>
      <c r="M1994" s="662">
        <v>42.18</v>
      </c>
      <c r="N1994" s="661">
        <v>1</v>
      </c>
      <c r="O1994" s="742">
        <v>1</v>
      </c>
      <c r="P1994" s="662">
        <v>42.18</v>
      </c>
      <c r="Q1994" s="677">
        <v>1</v>
      </c>
      <c r="R1994" s="661">
        <v>1</v>
      </c>
      <c r="S1994" s="677">
        <v>1</v>
      </c>
      <c r="T1994" s="742">
        <v>1</v>
      </c>
      <c r="U1994" s="700">
        <v>1</v>
      </c>
    </row>
    <row r="1995" spans="1:21" ht="14.4" customHeight="1" x14ac:dyDescent="0.3">
      <c r="A1995" s="660">
        <v>32</v>
      </c>
      <c r="B1995" s="661" t="s">
        <v>587</v>
      </c>
      <c r="C1995" s="661">
        <v>89301322</v>
      </c>
      <c r="D1995" s="740" t="s">
        <v>6847</v>
      </c>
      <c r="E1995" s="741" t="s">
        <v>4635</v>
      </c>
      <c r="F1995" s="661" t="s">
        <v>4612</v>
      </c>
      <c r="G1995" s="661" t="s">
        <v>4927</v>
      </c>
      <c r="H1995" s="661" t="s">
        <v>588</v>
      </c>
      <c r="I1995" s="661" t="s">
        <v>1366</v>
      </c>
      <c r="J1995" s="661" t="s">
        <v>1367</v>
      </c>
      <c r="K1995" s="661" t="s">
        <v>4928</v>
      </c>
      <c r="L1995" s="662">
        <v>1023.02</v>
      </c>
      <c r="M1995" s="662">
        <v>7161.1399999999994</v>
      </c>
      <c r="N1995" s="661">
        <v>7</v>
      </c>
      <c r="O1995" s="742">
        <v>3</v>
      </c>
      <c r="P1995" s="662">
        <v>4092.08</v>
      </c>
      <c r="Q1995" s="677">
        <v>0.57142857142857151</v>
      </c>
      <c r="R1995" s="661">
        <v>4</v>
      </c>
      <c r="S1995" s="677">
        <v>0.5714285714285714</v>
      </c>
      <c r="T1995" s="742">
        <v>2</v>
      </c>
      <c r="U1995" s="700">
        <v>0.66666666666666663</v>
      </c>
    </row>
    <row r="1996" spans="1:21" ht="14.4" customHeight="1" x14ac:dyDescent="0.3">
      <c r="A1996" s="660">
        <v>32</v>
      </c>
      <c r="B1996" s="661" t="s">
        <v>587</v>
      </c>
      <c r="C1996" s="661">
        <v>89301322</v>
      </c>
      <c r="D1996" s="740" t="s">
        <v>6847</v>
      </c>
      <c r="E1996" s="741" t="s">
        <v>4635</v>
      </c>
      <c r="F1996" s="661" t="s">
        <v>4612</v>
      </c>
      <c r="G1996" s="661" t="s">
        <v>4927</v>
      </c>
      <c r="H1996" s="661" t="s">
        <v>588</v>
      </c>
      <c r="I1996" s="661" t="s">
        <v>1366</v>
      </c>
      <c r="J1996" s="661" t="s">
        <v>1367</v>
      </c>
      <c r="K1996" s="661" t="s">
        <v>4928</v>
      </c>
      <c r="L1996" s="662">
        <v>439.17</v>
      </c>
      <c r="M1996" s="662">
        <v>10540.08</v>
      </c>
      <c r="N1996" s="661">
        <v>24</v>
      </c>
      <c r="O1996" s="742">
        <v>12</v>
      </c>
      <c r="P1996" s="662">
        <v>6148.38</v>
      </c>
      <c r="Q1996" s="677">
        <v>0.58333333333333337</v>
      </c>
      <c r="R1996" s="661">
        <v>14</v>
      </c>
      <c r="S1996" s="677">
        <v>0.58333333333333337</v>
      </c>
      <c r="T1996" s="742">
        <v>7.5</v>
      </c>
      <c r="U1996" s="700">
        <v>0.625</v>
      </c>
    </row>
    <row r="1997" spans="1:21" ht="14.4" customHeight="1" x14ac:dyDescent="0.3">
      <c r="A1997" s="660">
        <v>32</v>
      </c>
      <c r="B1997" s="661" t="s">
        <v>587</v>
      </c>
      <c r="C1997" s="661">
        <v>89301322</v>
      </c>
      <c r="D1997" s="740" t="s">
        <v>6847</v>
      </c>
      <c r="E1997" s="741" t="s">
        <v>4635</v>
      </c>
      <c r="F1997" s="661" t="s">
        <v>4612</v>
      </c>
      <c r="G1997" s="661" t="s">
        <v>4676</v>
      </c>
      <c r="H1997" s="661" t="s">
        <v>588</v>
      </c>
      <c r="I1997" s="661" t="s">
        <v>1248</v>
      </c>
      <c r="J1997" s="661" t="s">
        <v>1249</v>
      </c>
      <c r="K1997" s="661" t="s">
        <v>1250</v>
      </c>
      <c r="L1997" s="662">
        <v>24.22</v>
      </c>
      <c r="M1997" s="662">
        <v>48.44</v>
      </c>
      <c r="N1997" s="661">
        <v>2</v>
      </c>
      <c r="O1997" s="742">
        <v>1</v>
      </c>
      <c r="P1997" s="662">
        <v>48.44</v>
      </c>
      <c r="Q1997" s="677">
        <v>1</v>
      </c>
      <c r="R1997" s="661">
        <v>2</v>
      </c>
      <c r="S1997" s="677">
        <v>1</v>
      </c>
      <c r="T1997" s="742">
        <v>1</v>
      </c>
      <c r="U1997" s="700">
        <v>1</v>
      </c>
    </row>
    <row r="1998" spans="1:21" ht="14.4" customHeight="1" x14ac:dyDescent="0.3">
      <c r="A1998" s="660">
        <v>32</v>
      </c>
      <c r="B1998" s="661" t="s">
        <v>587</v>
      </c>
      <c r="C1998" s="661">
        <v>89301322</v>
      </c>
      <c r="D1998" s="740" t="s">
        <v>6847</v>
      </c>
      <c r="E1998" s="741" t="s">
        <v>4635</v>
      </c>
      <c r="F1998" s="661" t="s">
        <v>4612</v>
      </c>
      <c r="G1998" s="661" t="s">
        <v>5156</v>
      </c>
      <c r="H1998" s="661" t="s">
        <v>2441</v>
      </c>
      <c r="I1998" s="661" t="s">
        <v>5157</v>
      </c>
      <c r="J1998" s="661" t="s">
        <v>5158</v>
      </c>
      <c r="K1998" s="661" t="s">
        <v>5159</v>
      </c>
      <c r="L1998" s="662">
        <v>2449.89</v>
      </c>
      <c r="M1998" s="662">
        <v>4899.78</v>
      </c>
      <c r="N1998" s="661">
        <v>2</v>
      </c>
      <c r="O1998" s="742">
        <v>1</v>
      </c>
      <c r="P1998" s="662">
        <v>4899.78</v>
      </c>
      <c r="Q1998" s="677">
        <v>1</v>
      </c>
      <c r="R1998" s="661">
        <v>2</v>
      </c>
      <c r="S1998" s="677">
        <v>1</v>
      </c>
      <c r="T1998" s="742">
        <v>1</v>
      </c>
      <c r="U1998" s="700">
        <v>1</v>
      </c>
    </row>
    <row r="1999" spans="1:21" ht="14.4" customHeight="1" x14ac:dyDescent="0.3">
      <c r="A1999" s="660">
        <v>32</v>
      </c>
      <c r="B1999" s="661" t="s">
        <v>587</v>
      </c>
      <c r="C1999" s="661">
        <v>89301322</v>
      </c>
      <c r="D1999" s="740" t="s">
        <v>6847</v>
      </c>
      <c r="E1999" s="741" t="s">
        <v>4635</v>
      </c>
      <c r="F1999" s="661" t="s">
        <v>4612</v>
      </c>
      <c r="G1999" s="661" t="s">
        <v>5313</v>
      </c>
      <c r="H1999" s="661" t="s">
        <v>588</v>
      </c>
      <c r="I1999" s="661" t="s">
        <v>3346</v>
      </c>
      <c r="J1999" s="661" t="s">
        <v>3347</v>
      </c>
      <c r="K1999" s="661" t="s">
        <v>5314</v>
      </c>
      <c r="L1999" s="662">
        <v>175.73</v>
      </c>
      <c r="M1999" s="662">
        <v>175.73</v>
      </c>
      <c r="N1999" s="661">
        <v>1</v>
      </c>
      <c r="O1999" s="742">
        <v>1</v>
      </c>
      <c r="P1999" s="662">
        <v>175.73</v>
      </c>
      <c r="Q1999" s="677">
        <v>1</v>
      </c>
      <c r="R1999" s="661">
        <v>1</v>
      </c>
      <c r="S1999" s="677">
        <v>1</v>
      </c>
      <c r="T1999" s="742">
        <v>1</v>
      </c>
      <c r="U1999" s="700">
        <v>1</v>
      </c>
    </row>
    <row r="2000" spans="1:21" ht="14.4" customHeight="1" x14ac:dyDescent="0.3">
      <c r="A2000" s="660">
        <v>32</v>
      </c>
      <c r="B2000" s="661" t="s">
        <v>587</v>
      </c>
      <c r="C2000" s="661">
        <v>89301322</v>
      </c>
      <c r="D2000" s="740" t="s">
        <v>6847</v>
      </c>
      <c r="E2000" s="741" t="s">
        <v>4635</v>
      </c>
      <c r="F2000" s="661" t="s">
        <v>4612</v>
      </c>
      <c r="G2000" s="661" t="s">
        <v>4750</v>
      </c>
      <c r="H2000" s="661" t="s">
        <v>588</v>
      </c>
      <c r="I2000" s="661" t="s">
        <v>3125</v>
      </c>
      <c r="J2000" s="661" t="s">
        <v>3126</v>
      </c>
      <c r="K2000" s="661" t="s">
        <v>4480</v>
      </c>
      <c r="L2000" s="662">
        <v>614.78</v>
      </c>
      <c r="M2000" s="662">
        <v>614.78</v>
      </c>
      <c r="N2000" s="661">
        <v>1</v>
      </c>
      <c r="O2000" s="742">
        <v>1</v>
      </c>
      <c r="P2000" s="662">
        <v>614.78</v>
      </c>
      <c r="Q2000" s="677">
        <v>1</v>
      </c>
      <c r="R2000" s="661">
        <v>1</v>
      </c>
      <c r="S2000" s="677">
        <v>1</v>
      </c>
      <c r="T2000" s="742">
        <v>1</v>
      </c>
      <c r="U2000" s="700">
        <v>1</v>
      </c>
    </row>
    <row r="2001" spans="1:21" ht="14.4" customHeight="1" x14ac:dyDescent="0.3">
      <c r="A2001" s="660">
        <v>32</v>
      </c>
      <c r="B2001" s="661" t="s">
        <v>587</v>
      </c>
      <c r="C2001" s="661">
        <v>89301322</v>
      </c>
      <c r="D2001" s="740" t="s">
        <v>6847</v>
      </c>
      <c r="E2001" s="741" t="s">
        <v>4635</v>
      </c>
      <c r="F2001" s="661" t="s">
        <v>4612</v>
      </c>
      <c r="G2001" s="661" t="s">
        <v>4750</v>
      </c>
      <c r="H2001" s="661" t="s">
        <v>588</v>
      </c>
      <c r="I2001" s="661" t="s">
        <v>5100</v>
      </c>
      <c r="J2001" s="661" t="s">
        <v>3126</v>
      </c>
      <c r="K2001" s="661" t="s">
        <v>5101</v>
      </c>
      <c r="L2001" s="662">
        <v>0</v>
      </c>
      <c r="M2001" s="662">
        <v>0</v>
      </c>
      <c r="N2001" s="661">
        <v>1</v>
      </c>
      <c r="O2001" s="742">
        <v>1</v>
      </c>
      <c r="P2001" s="662">
        <v>0</v>
      </c>
      <c r="Q2001" s="677"/>
      <c r="R2001" s="661">
        <v>1</v>
      </c>
      <c r="S2001" s="677">
        <v>1</v>
      </c>
      <c r="T2001" s="742">
        <v>1</v>
      </c>
      <c r="U2001" s="700">
        <v>1</v>
      </c>
    </row>
    <row r="2002" spans="1:21" ht="14.4" customHeight="1" x14ac:dyDescent="0.3">
      <c r="A2002" s="660">
        <v>32</v>
      </c>
      <c r="B2002" s="661" t="s">
        <v>587</v>
      </c>
      <c r="C2002" s="661">
        <v>89301322</v>
      </c>
      <c r="D2002" s="740" t="s">
        <v>6847</v>
      </c>
      <c r="E2002" s="741" t="s">
        <v>4635</v>
      </c>
      <c r="F2002" s="661" t="s">
        <v>4612</v>
      </c>
      <c r="G2002" s="661" t="s">
        <v>4678</v>
      </c>
      <c r="H2002" s="661" t="s">
        <v>2441</v>
      </c>
      <c r="I2002" s="661" t="s">
        <v>2618</v>
      </c>
      <c r="J2002" s="661" t="s">
        <v>2619</v>
      </c>
      <c r="K2002" s="661" t="s">
        <v>2620</v>
      </c>
      <c r="L2002" s="662">
        <v>44.89</v>
      </c>
      <c r="M2002" s="662">
        <v>44.89</v>
      </c>
      <c r="N2002" s="661">
        <v>1</v>
      </c>
      <c r="O2002" s="742">
        <v>1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32</v>
      </c>
      <c r="B2003" s="661" t="s">
        <v>587</v>
      </c>
      <c r="C2003" s="661">
        <v>89301322</v>
      </c>
      <c r="D2003" s="740" t="s">
        <v>6847</v>
      </c>
      <c r="E2003" s="741" t="s">
        <v>4635</v>
      </c>
      <c r="F2003" s="661" t="s">
        <v>4612</v>
      </c>
      <c r="G2003" s="661" t="s">
        <v>4755</v>
      </c>
      <c r="H2003" s="661" t="s">
        <v>2441</v>
      </c>
      <c r="I2003" s="661" t="s">
        <v>3049</v>
      </c>
      <c r="J2003" s="661" t="s">
        <v>3050</v>
      </c>
      <c r="K2003" s="661" t="s">
        <v>4458</v>
      </c>
      <c r="L2003" s="662">
        <v>116.8</v>
      </c>
      <c r="M2003" s="662">
        <v>233.6</v>
      </c>
      <c r="N2003" s="661">
        <v>2</v>
      </c>
      <c r="O2003" s="742">
        <v>0.5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32</v>
      </c>
      <c r="B2004" s="661" t="s">
        <v>587</v>
      </c>
      <c r="C2004" s="661">
        <v>89301322</v>
      </c>
      <c r="D2004" s="740" t="s">
        <v>6847</v>
      </c>
      <c r="E2004" s="741" t="s">
        <v>4635</v>
      </c>
      <c r="F2004" s="661" t="s">
        <v>4612</v>
      </c>
      <c r="G2004" s="661" t="s">
        <v>4800</v>
      </c>
      <c r="H2004" s="661" t="s">
        <v>588</v>
      </c>
      <c r="I2004" s="661" t="s">
        <v>1129</v>
      </c>
      <c r="J2004" s="661" t="s">
        <v>905</v>
      </c>
      <c r="K2004" s="661" t="s">
        <v>4801</v>
      </c>
      <c r="L2004" s="662">
        <v>0</v>
      </c>
      <c r="M2004" s="662">
        <v>0</v>
      </c>
      <c r="N2004" s="661">
        <v>1</v>
      </c>
      <c r="O2004" s="742">
        <v>0.5</v>
      </c>
      <c r="P2004" s="662">
        <v>0</v>
      </c>
      <c r="Q2004" s="677"/>
      <c r="R2004" s="661">
        <v>1</v>
      </c>
      <c r="S2004" s="677">
        <v>1</v>
      </c>
      <c r="T2004" s="742">
        <v>0.5</v>
      </c>
      <c r="U2004" s="700">
        <v>1</v>
      </c>
    </row>
    <row r="2005" spans="1:21" ht="14.4" customHeight="1" x14ac:dyDescent="0.3">
      <c r="A2005" s="660">
        <v>32</v>
      </c>
      <c r="B2005" s="661" t="s">
        <v>587</v>
      </c>
      <c r="C2005" s="661">
        <v>89301322</v>
      </c>
      <c r="D2005" s="740" t="s">
        <v>6847</v>
      </c>
      <c r="E2005" s="741" t="s">
        <v>4635</v>
      </c>
      <c r="F2005" s="661" t="s">
        <v>4612</v>
      </c>
      <c r="G2005" s="661" t="s">
        <v>4761</v>
      </c>
      <c r="H2005" s="661" t="s">
        <v>588</v>
      </c>
      <c r="I2005" s="661" t="s">
        <v>4019</v>
      </c>
      <c r="J2005" s="661" t="s">
        <v>4020</v>
      </c>
      <c r="K2005" s="661" t="s">
        <v>4762</v>
      </c>
      <c r="L2005" s="662">
        <v>80.650000000000006</v>
      </c>
      <c r="M2005" s="662">
        <v>161.30000000000001</v>
      </c>
      <c r="N2005" s="661">
        <v>2</v>
      </c>
      <c r="O2005" s="742">
        <v>2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32</v>
      </c>
      <c r="B2006" s="661" t="s">
        <v>587</v>
      </c>
      <c r="C2006" s="661">
        <v>89301322</v>
      </c>
      <c r="D2006" s="740" t="s">
        <v>6847</v>
      </c>
      <c r="E2006" s="741" t="s">
        <v>4635</v>
      </c>
      <c r="F2006" s="661" t="s">
        <v>4612</v>
      </c>
      <c r="G2006" s="661" t="s">
        <v>5001</v>
      </c>
      <c r="H2006" s="661" t="s">
        <v>588</v>
      </c>
      <c r="I2006" s="661" t="s">
        <v>704</v>
      </c>
      <c r="J2006" s="661" t="s">
        <v>5002</v>
      </c>
      <c r="K2006" s="661" t="s">
        <v>5003</v>
      </c>
      <c r="L2006" s="662">
        <v>41.83</v>
      </c>
      <c r="M2006" s="662">
        <v>167.32</v>
      </c>
      <c r="N2006" s="661">
        <v>4</v>
      </c>
      <c r="O2006" s="742">
        <v>2</v>
      </c>
      <c r="P2006" s="662">
        <v>125.49</v>
      </c>
      <c r="Q2006" s="677">
        <v>0.75</v>
      </c>
      <c r="R2006" s="661">
        <v>3</v>
      </c>
      <c r="S2006" s="677">
        <v>0.75</v>
      </c>
      <c r="T2006" s="742">
        <v>1</v>
      </c>
      <c r="U2006" s="700">
        <v>0.5</v>
      </c>
    </row>
    <row r="2007" spans="1:21" ht="14.4" customHeight="1" x14ac:dyDescent="0.3">
      <c r="A2007" s="660">
        <v>32</v>
      </c>
      <c r="B2007" s="661" t="s">
        <v>587</v>
      </c>
      <c r="C2007" s="661">
        <v>89301322</v>
      </c>
      <c r="D2007" s="740" t="s">
        <v>6847</v>
      </c>
      <c r="E2007" s="741" t="s">
        <v>4635</v>
      </c>
      <c r="F2007" s="661" t="s">
        <v>4612</v>
      </c>
      <c r="G2007" s="661" t="s">
        <v>4682</v>
      </c>
      <c r="H2007" s="661" t="s">
        <v>588</v>
      </c>
      <c r="I2007" s="661" t="s">
        <v>1234</v>
      </c>
      <c r="J2007" s="661" t="s">
        <v>4684</v>
      </c>
      <c r="K2007" s="661" t="s">
        <v>5766</v>
      </c>
      <c r="L2007" s="662">
        <v>36.78</v>
      </c>
      <c r="M2007" s="662">
        <v>36.78</v>
      </c>
      <c r="N2007" s="661">
        <v>1</v>
      </c>
      <c r="O2007" s="742">
        <v>1</v>
      </c>
      <c r="P2007" s="662">
        <v>36.78</v>
      </c>
      <c r="Q2007" s="677">
        <v>1</v>
      </c>
      <c r="R2007" s="661">
        <v>1</v>
      </c>
      <c r="S2007" s="677">
        <v>1</v>
      </c>
      <c r="T2007" s="742">
        <v>1</v>
      </c>
      <c r="U2007" s="700">
        <v>1</v>
      </c>
    </row>
    <row r="2008" spans="1:21" ht="14.4" customHeight="1" x14ac:dyDescent="0.3">
      <c r="A2008" s="660">
        <v>32</v>
      </c>
      <c r="B2008" s="661" t="s">
        <v>587</v>
      </c>
      <c r="C2008" s="661">
        <v>89301322</v>
      </c>
      <c r="D2008" s="740" t="s">
        <v>6847</v>
      </c>
      <c r="E2008" s="741" t="s">
        <v>4635</v>
      </c>
      <c r="F2008" s="661" t="s">
        <v>4612</v>
      </c>
      <c r="G2008" s="661" t="s">
        <v>4682</v>
      </c>
      <c r="H2008" s="661" t="s">
        <v>588</v>
      </c>
      <c r="I2008" s="661" t="s">
        <v>4763</v>
      </c>
      <c r="J2008" s="661" t="s">
        <v>4684</v>
      </c>
      <c r="K2008" s="661" t="s">
        <v>4499</v>
      </c>
      <c r="L2008" s="662">
        <v>0</v>
      </c>
      <c r="M2008" s="662">
        <v>0</v>
      </c>
      <c r="N2008" s="661">
        <v>8</v>
      </c>
      <c r="O2008" s="742">
        <v>2</v>
      </c>
      <c r="P2008" s="662">
        <v>0</v>
      </c>
      <c r="Q2008" s="677"/>
      <c r="R2008" s="661">
        <v>4</v>
      </c>
      <c r="S2008" s="677">
        <v>0.5</v>
      </c>
      <c r="T2008" s="742">
        <v>1</v>
      </c>
      <c r="U2008" s="700">
        <v>0.5</v>
      </c>
    </row>
    <row r="2009" spans="1:21" ht="14.4" customHeight="1" x14ac:dyDescent="0.3">
      <c r="A2009" s="660">
        <v>32</v>
      </c>
      <c r="B2009" s="661" t="s">
        <v>587</v>
      </c>
      <c r="C2009" s="661">
        <v>89301322</v>
      </c>
      <c r="D2009" s="740" t="s">
        <v>6847</v>
      </c>
      <c r="E2009" s="741" t="s">
        <v>4635</v>
      </c>
      <c r="F2009" s="661" t="s">
        <v>4612</v>
      </c>
      <c r="G2009" s="661" t="s">
        <v>4682</v>
      </c>
      <c r="H2009" s="661" t="s">
        <v>588</v>
      </c>
      <c r="I2009" s="661" t="s">
        <v>1279</v>
      </c>
      <c r="J2009" s="661" t="s">
        <v>1280</v>
      </c>
      <c r="K2009" s="661" t="s">
        <v>1281</v>
      </c>
      <c r="L2009" s="662">
        <v>61.29</v>
      </c>
      <c r="M2009" s="662">
        <v>367.74</v>
      </c>
      <c r="N2009" s="661">
        <v>6</v>
      </c>
      <c r="O2009" s="742">
        <v>3.5</v>
      </c>
      <c r="P2009" s="662">
        <v>183.87</v>
      </c>
      <c r="Q2009" s="677">
        <v>0.5</v>
      </c>
      <c r="R2009" s="661">
        <v>3</v>
      </c>
      <c r="S2009" s="677">
        <v>0.5</v>
      </c>
      <c r="T2009" s="742">
        <v>2</v>
      </c>
      <c r="U2009" s="700">
        <v>0.5714285714285714</v>
      </c>
    </row>
    <row r="2010" spans="1:21" ht="14.4" customHeight="1" x14ac:dyDescent="0.3">
      <c r="A2010" s="660">
        <v>32</v>
      </c>
      <c r="B2010" s="661" t="s">
        <v>587</v>
      </c>
      <c r="C2010" s="661">
        <v>89301322</v>
      </c>
      <c r="D2010" s="740" t="s">
        <v>6847</v>
      </c>
      <c r="E2010" s="741" t="s">
        <v>4635</v>
      </c>
      <c r="F2010" s="661" t="s">
        <v>4612</v>
      </c>
      <c r="G2010" s="661" t="s">
        <v>4682</v>
      </c>
      <c r="H2010" s="661" t="s">
        <v>588</v>
      </c>
      <c r="I2010" s="661" t="s">
        <v>5803</v>
      </c>
      <c r="J2010" s="661" t="s">
        <v>4684</v>
      </c>
      <c r="K2010" s="661" t="s">
        <v>5804</v>
      </c>
      <c r="L2010" s="662">
        <v>0</v>
      </c>
      <c r="M2010" s="662">
        <v>0</v>
      </c>
      <c r="N2010" s="661">
        <v>1</v>
      </c>
      <c r="O2010" s="742">
        <v>0.5</v>
      </c>
      <c r="P2010" s="662"/>
      <c r="Q2010" s="677"/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32</v>
      </c>
      <c r="B2011" s="661" t="s">
        <v>587</v>
      </c>
      <c r="C2011" s="661">
        <v>89301322</v>
      </c>
      <c r="D2011" s="740" t="s">
        <v>6847</v>
      </c>
      <c r="E2011" s="741" t="s">
        <v>4635</v>
      </c>
      <c r="F2011" s="661" t="s">
        <v>4612</v>
      </c>
      <c r="G2011" s="661" t="s">
        <v>4682</v>
      </c>
      <c r="H2011" s="661" t="s">
        <v>588</v>
      </c>
      <c r="I2011" s="661" t="s">
        <v>4683</v>
      </c>
      <c r="J2011" s="661" t="s">
        <v>4684</v>
      </c>
      <c r="K2011" s="661" t="s">
        <v>4685</v>
      </c>
      <c r="L2011" s="662">
        <v>34.31</v>
      </c>
      <c r="M2011" s="662">
        <v>274.48</v>
      </c>
      <c r="N2011" s="661">
        <v>8</v>
      </c>
      <c r="O2011" s="742">
        <v>4.5</v>
      </c>
      <c r="P2011" s="662">
        <v>137.24</v>
      </c>
      <c r="Q2011" s="677">
        <v>0.5</v>
      </c>
      <c r="R2011" s="661">
        <v>4</v>
      </c>
      <c r="S2011" s="677">
        <v>0.5</v>
      </c>
      <c r="T2011" s="742">
        <v>1.5</v>
      </c>
      <c r="U2011" s="700">
        <v>0.33333333333333331</v>
      </c>
    </row>
    <row r="2012" spans="1:21" ht="14.4" customHeight="1" x14ac:dyDescent="0.3">
      <c r="A2012" s="660">
        <v>32</v>
      </c>
      <c r="B2012" s="661" t="s">
        <v>587</v>
      </c>
      <c r="C2012" s="661">
        <v>89301322</v>
      </c>
      <c r="D2012" s="740" t="s">
        <v>6847</v>
      </c>
      <c r="E2012" s="741" t="s">
        <v>4635</v>
      </c>
      <c r="F2012" s="661" t="s">
        <v>4612</v>
      </c>
      <c r="G2012" s="661" t="s">
        <v>4764</v>
      </c>
      <c r="H2012" s="661" t="s">
        <v>588</v>
      </c>
      <c r="I2012" s="661" t="s">
        <v>1043</v>
      </c>
      <c r="J2012" s="661" t="s">
        <v>4765</v>
      </c>
      <c r="K2012" s="661" t="s">
        <v>4766</v>
      </c>
      <c r="L2012" s="662">
        <v>91.14</v>
      </c>
      <c r="M2012" s="662">
        <v>1093.68</v>
      </c>
      <c r="N2012" s="661">
        <v>12</v>
      </c>
      <c r="O2012" s="742">
        <v>4.5</v>
      </c>
      <c r="P2012" s="662">
        <v>182.28</v>
      </c>
      <c r="Q2012" s="677">
        <v>0.16666666666666666</v>
      </c>
      <c r="R2012" s="661">
        <v>2</v>
      </c>
      <c r="S2012" s="677">
        <v>0.16666666666666666</v>
      </c>
      <c r="T2012" s="742">
        <v>0.5</v>
      </c>
      <c r="U2012" s="700">
        <v>0.1111111111111111</v>
      </c>
    </row>
    <row r="2013" spans="1:21" ht="14.4" customHeight="1" x14ac:dyDescent="0.3">
      <c r="A2013" s="660">
        <v>32</v>
      </c>
      <c r="B2013" s="661" t="s">
        <v>587</v>
      </c>
      <c r="C2013" s="661">
        <v>89301322</v>
      </c>
      <c r="D2013" s="740" t="s">
        <v>6847</v>
      </c>
      <c r="E2013" s="741" t="s">
        <v>4635</v>
      </c>
      <c r="F2013" s="661" t="s">
        <v>4612</v>
      </c>
      <c r="G2013" s="661" t="s">
        <v>4972</v>
      </c>
      <c r="H2013" s="661" t="s">
        <v>2441</v>
      </c>
      <c r="I2013" s="661" t="s">
        <v>2643</v>
      </c>
      <c r="J2013" s="661" t="s">
        <v>2513</v>
      </c>
      <c r="K2013" s="661" t="s">
        <v>2644</v>
      </c>
      <c r="L2013" s="662">
        <v>0</v>
      </c>
      <c r="M2013" s="662">
        <v>0</v>
      </c>
      <c r="N2013" s="661">
        <v>1</v>
      </c>
      <c r="O2013" s="742">
        <v>1</v>
      </c>
      <c r="P2013" s="662">
        <v>0</v>
      </c>
      <c r="Q2013" s="677"/>
      <c r="R2013" s="661">
        <v>1</v>
      </c>
      <c r="S2013" s="677">
        <v>1</v>
      </c>
      <c r="T2013" s="742">
        <v>1</v>
      </c>
      <c r="U2013" s="700">
        <v>1</v>
      </c>
    </row>
    <row r="2014" spans="1:21" ht="14.4" customHeight="1" x14ac:dyDescent="0.3">
      <c r="A2014" s="660">
        <v>32</v>
      </c>
      <c r="B2014" s="661" t="s">
        <v>587</v>
      </c>
      <c r="C2014" s="661">
        <v>89301322</v>
      </c>
      <c r="D2014" s="740" t="s">
        <v>6847</v>
      </c>
      <c r="E2014" s="741" t="s">
        <v>4635</v>
      </c>
      <c r="F2014" s="661" t="s">
        <v>4612</v>
      </c>
      <c r="G2014" s="661" t="s">
        <v>4972</v>
      </c>
      <c r="H2014" s="661" t="s">
        <v>2441</v>
      </c>
      <c r="I2014" s="661" t="s">
        <v>2512</v>
      </c>
      <c r="J2014" s="661" t="s">
        <v>2513</v>
      </c>
      <c r="K2014" s="661" t="s">
        <v>2514</v>
      </c>
      <c r="L2014" s="662">
        <v>0</v>
      </c>
      <c r="M2014" s="662">
        <v>0</v>
      </c>
      <c r="N2014" s="661">
        <v>1</v>
      </c>
      <c r="O2014" s="742">
        <v>0.5</v>
      </c>
      <c r="P2014" s="662"/>
      <c r="Q2014" s="677"/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32</v>
      </c>
      <c r="B2015" s="661" t="s">
        <v>587</v>
      </c>
      <c r="C2015" s="661">
        <v>89301322</v>
      </c>
      <c r="D2015" s="740" t="s">
        <v>6847</v>
      </c>
      <c r="E2015" s="741" t="s">
        <v>4635</v>
      </c>
      <c r="F2015" s="661" t="s">
        <v>4612</v>
      </c>
      <c r="G2015" s="661" t="s">
        <v>4886</v>
      </c>
      <c r="H2015" s="661" t="s">
        <v>588</v>
      </c>
      <c r="I2015" s="661" t="s">
        <v>1196</v>
      </c>
      <c r="J2015" s="661" t="s">
        <v>1436</v>
      </c>
      <c r="K2015" s="661" t="s">
        <v>4887</v>
      </c>
      <c r="L2015" s="662">
        <v>0</v>
      </c>
      <c r="M2015" s="662">
        <v>0</v>
      </c>
      <c r="N2015" s="661">
        <v>1</v>
      </c>
      <c r="O2015" s="742">
        <v>1</v>
      </c>
      <c r="P2015" s="662"/>
      <c r="Q2015" s="677"/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32</v>
      </c>
      <c r="B2016" s="661" t="s">
        <v>587</v>
      </c>
      <c r="C2016" s="661">
        <v>89301322</v>
      </c>
      <c r="D2016" s="740" t="s">
        <v>6847</v>
      </c>
      <c r="E2016" s="741" t="s">
        <v>4635</v>
      </c>
      <c r="F2016" s="661" t="s">
        <v>4612</v>
      </c>
      <c r="G2016" s="661" t="s">
        <v>4886</v>
      </c>
      <c r="H2016" s="661" t="s">
        <v>588</v>
      </c>
      <c r="I2016" s="661" t="s">
        <v>5054</v>
      </c>
      <c r="J2016" s="661" t="s">
        <v>5055</v>
      </c>
      <c r="K2016" s="661" t="s">
        <v>5056</v>
      </c>
      <c r="L2016" s="662">
        <v>0</v>
      </c>
      <c r="M2016" s="662">
        <v>0</v>
      </c>
      <c r="N2016" s="661">
        <v>2</v>
      </c>
      <c r="O2016" s="742">
        <v>1.5</v>
      </c>
      <c r="P2016" s="662">
        <v>0</v>
      </c>
      <c r="Q2016" s="677"/>
      <c r="R2016" s="661">
        <v>2</v>
      </c>
      <c r="S2016" s="677">
        <v>1</v>
      </c>
      <c r="T2016" s="742">
        <v>1.5</v>
      </c>
      <c r="U2016" s="700">
        <v>1</v>
      </c>
    </row>
    <row r="2017" spans="1:21" ht="14.4" customHeight="1" x14ac:dyDescent="0.3">
      <c r="A2017" s="660">
        <v>32</v>
      </c>
      <c r="B2017" s="661" t="s">
        <v>587</v>
      </c>
      <c r="C2017" s="661">
        <v>89301322</v>
      </c>
      <c r="D2017" s="740" t="s">
        <v>6847</v>
      </c>
      <c r="E2017" s="741" t="s">
        <v>4635</v>
      </c>
      <c r="F2017" s="661" t="s">
        <v>4612</v>
      </c>
      <c r="G2017" s="661" t="s">
        <v>5739</v>
      </c>
      <c r="H2017" s="661" t="s">
        <v>2441</v>
      </c>
      <c r="I2017" s="661" t="s">
        <v>2467</v>
      </c>
      <c r="J2017" s="661" t="s">
        <v>2468</v>
      </c>
      <c r="K2017" s="661" t="s">
        <v>1258</v>
      </c>
      <c r="L2017" s="662">
        <v>27.11</v>
      </c>
      <c r="M2017" s="662">
        <v>27.11</v>
      </c>
      <c r="N2017" s="661">
        <v>1</v>
      </c>
      <c r="O2017" s="742">
        <v>0.5</v>
      </c>
      <c r="P2017" s="662">
        <v>27.11</v>
      </c>
      <c r="Q2017" s="677">
        <v>1</v>
      </c>
      <c r="R2017" s="661">
        <v>1</v>
      </c>
      <c r="S2017" s="677">
        <v>1</v>
      </c>
      <c r="T2017" s="742">
        <v>0.5</v>
      </c>
      <c r="U2017" s="700">
        <v>1</v>
      </c>
    </row>
    <row r="2018" spans="1:21" ht="14.4" customHeight="1" x14ac:dyDescent="0.3">
      <c r="A2018" s="660">
        <v>32</v>
      </c>
      <c r="B2018" s="661" t="s">
        <v>587</v>
      </c>
      <c r="C2018" s="661">
        <v>89301322</v>
      </c>
      <c r="D2018" s="740" t="s">
        <v>6847</v>
      </c>
      <c r="E2018" s="741" t="s">
        <v>4635</v>
      </c>
      <c r="F2018" s="661" t="s">
        <v>4612</v>
      </c>
      <c r="G2018" s="661" t="s">
        <v>5739</v>
      </c>
      <c r="H2018" s="661" t="s">
        <v>588</v>
      </c>
      <c r="I2018" s="661" t="s">
        <v>5941</v>
      </c>
      <c r="J2018" s="661" t="s">
        <v>5741</v>
      </c>
      <c r="K2018" s="661" t="s">
        <v>5942</v>
      </c>
      <c r="L2018" s="662">
        <v>25.3</v>
      </c>
      <c r="M2018" s="662">
        <v>25.3</v>
      </c>
      <c r="N2018" s="661">
        <v>1</v>
      </c>
      <c r="O2018" s="742">
        <v>0.5</v>
      </c>
      <c r="P2018" s="662">
        <v>25.3</v>
      </c>
      <c r="Q2018" s="677">
        <v>1</v>
      </c>
      <c r="R2018" s="661">
        <v>1</v>
      </c>
      <c r="S2018" s="677">
        <v>1</v>
      </c>
      <c r="T2018" s="742">
        <v>0.5</v>
      </c>
      <c r="U2018" s="700">
        <v>1</v>
      </c>
    </row>
    <row r="2019" spans="1:21" ht="14.4" customHeight="1" x14ac:dyDescent="0.3">
      <c r="A2019" s="660">
        <v>32</v>
      </c>
      <c r="B2019" s="661" t="s">
        <v>587</v>
      </c>
      <c r="C2019" s="661">
        <v>89301322</v>
      </c>
      <c r="D2019" s="740" t="s">
        <v>6847</v>
      </c>
      <c r="E2019" s="741" t="s">
        <v>4635</v>
      </c>
      <c r="F2019" s="661" t="s">
        <v>4612</v>
      </c>
      <c r="G2019" s="661" t="s">
        <v>4690</v>
      </c>
      <c r="H2019" s="661" t="s">
        <v>588</v>
      </c>
      <c r="I2019" s="661" t="s">
        <v>851</v>
      </c>
      <c r="J2019" s="661" t="s">
        <v>4691</v>
      </c>
      <c r="K2019" s="661" t="s">
        <v>4692</v>
      </c>
      <c r="L2019" s="662">
        <v>0</v>
      </c>
      <c r="M2019" s="662">
        <v>0</v>
      </c>
      <c r="N2019" s="661">
        <v>1</v>
      </c>
      <c r="O2019" s="742">
        <v>1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32</v>
      </c>
      <c r="B2020" s="661" t="s">
        <v>587</v>
      </c>
      <c r="C2020" s="661">
        <v>89301322</v>
      </c>
      <c r="D2020" s="740" t="s">
        <v>6847</v>
      </c>
      <c r="E2020" s="741" t="s">
        <v>4635</v>
      </c>
      <c r="F2020" s="661" t="s">
        <v>4612</v>
      </c>
      <c r="G2020" s="661" t="s">
        <v>5452</v>
      </c>
      <c r="H2020" s="661" t="s">
        <v>588</v>
      </c>
      <c r="I2020" s="661" t="s">
        <v>1004</v>
      </c>
      <c r="J2020" s="661" t="s">
        <v>1005</v>
      </c>
      <c r="K2020" s="661" t="s">
        <v>5453</v>
      </c>
      <c r="L2020" s="662">
        <v>242.93</v>
      </c>
      <c r="M2020" s="662">
        <v>242.93</v>
      </c>
      <c r="N2020" s="661">
        <v>1</v>
      </c>
      <c r="O2020" s="742">
        <v>1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32</v>
      </c>
      <c r="B2021" s="661" t="s">
        <v>587</v>
      </c>
      <c r="C2021" s="661">
        <v>89301322</v>
      </c>
      <c r="D2021" s="740" t="s">
        <v>6847</v>
      </c>
      <c r="E2021" s="741" t="s">
        <v>4635</v>
      </c>
      <c r="F2021" s="661" t="s">
        <v>4612</v>
      </c>
      <c r="G2021" s="661" t="s">
        <v>5340</v>
      </c>
      <c r="H2021" s="661" t="s">
        <v>588</v>
      </c>
      <c r="I2021" s="661" t="s">
        <v>5341</v>
      </c>
      <c r="J2021" s="661" t="s">
        <v>5342</v>
      </c>
      <c r="K2021" s="661" t="s">
        <v>4573</v>
      </c>
      <c r="L2021" s="662">
        <v>64.13</v>
      </c>
      <c r="M2021" s="662">
        <v>64.13</v>
      </c>
      <c r="N2021" s="661">
        <v>1</v>
      </c>
      <c r="O2021" s="742">
        <v>1</v>
      </c>
      <c r="P2021" s="662">
        <v>64.13</v>
      </c>
      <c r="Q2021" s="677">
        <v>1</v>
      </c>
      <c r="R2021" s="661">
        <v>1</v>
      </c>
      <c r="S2021" s="677">
        <v>1</v>
      </c>
      <c r="T2021" s="742">
        <v>1</v>
      </c>
      <c r="U2021" s="700">
        <v>1</v>
      </c>
    </row>
    <row r="2022" spans="1:21" ht="14.4" customHeight="1" x14ac:dyDescent="0.3">
      <c r="A2022" s="660">
        <v>32</v>
      </c>
      <c r="B2022" s="661" t="s">
        <v>587</v>
      </c>
      <c r="C2022" s="661">
        <v>89301322</v>
      </c>
      <c r="D2022" s="740" t="s">
        <v>6847</v>
      </c>
      <c r="E2022" s="741" t="s">
        <v>4635</v>
      </c>
      <c r="F2022" s="661" t="s">
        <v>4612</v>
      </c>
      <c r="G2022" s="661" t="s">
        <v>5004</v>
      </c>
      <c r="H2022" s="661" t="s">
        <v>588</v>
      </c>
      <c r="I2022" s="661" t="s">
        <v>2125</v>
      </c>
      <c r="J2022" s="661" t="s">
        <v>2126</v>
      </c>
      <c r="K2022" s="661" t="s">
        <v>2127</v>
      </c>
      <c r="L2022" s="662">
        <v>1172.22</v>
      </c>
      <c r="M2022" s="662">
        <v>3516.66</v>
      </c>
      <c r="N2022" s="661">
        <v>3</v>
      </c>
      <c r="O2022" s="742">
        <v>1.5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32</v>
      </c>
      <c r="B2023" s="661" t="s">
        <v>587</v>
      </c>
      <c r="C2023" s="661">
        <v>89301322</v>
      </c>
      <c r="D2023" s="740" t="s">
        <v>6847</v>
      </c>
      <c r="E2023" s="741" t="s">
        <v>4635</v>
      </c>
      <c r="F2023" s="661" t="s">
        <v>4612</v>
      </c>
      <c r="G2023" s="661" t="s">
        <v>4932</v>
      </c>
      <c r="H2023" s="661" t="s">
        <v>2441</v>
      </c>
      <c r="I2023" s="661" t="s">
        <v>2508</v>
      </c>
      <c r="J2023" s="661" t="s">
        <v>2509</v>
      </c>
      <c r="K2023" s="661" t="s">
        <v>4433</v>
      </c>
      <c r="L2023" s="662">
        <v>254.23</v>
      </c>
      <c r="M2023" s="662">
        <v>254.23</v>
      </c>
      <c r="N2023" s="661">
        <v>1</v>
      </c>
      <c r="O2023" s="742">
        <v>1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32</v>
      </c>
      <c r="B2024" s="661" t="s">
        <v>587</v>
      </c>
      <c r="C2024" s="661">
        <v>89301322</v>
      </c>
      <c r="D2024" s="740" t="s">
        <v>6847</v>
      </c>
      <c r="E2024" s="741" t="s">
        <v>4635</v>
      </c>
      <c r="F2024" s="661" t="s">
        <v>4612</v>
      </c>
      <c r="G2024" s="661" t="s">
        <v>4932</v>
      </c>
      <c r="H2024" s="661" t="s">
        <v>2441</v>
      </c>
      <c r="I2024" s="661" t="s">
        <v>5943</v>
      </c>
      <c r="J2024" s="661" t="s">
        <v>5944</v>
      </c>
      <c r="K2024" s="661" t="s">
        <v>5945</v>
      </c>
      <c r="L2024" s="662">
        <v>135.55000000000001</v>
      </c>
      <c r="M2024" s="662">
        <v>271.10000000000002</v>
      </c>
      <c r="N2024" s="661">
        <v>2</v>
      </c>
      <c r="O2024" s="742">
        <v>2</v>
      </c>
      <c r="P2024" s="662">
        <v>135.55000000000001</v>
      </c>
      <c r="Q2024" s="677">
        <v>0.5</v>
      </c>
      <c r="R2024" s="661">
        <v>1</v>
      </c>
      <c r="S2024" s="677">
        <v>0.5</v>
      </c>
      <c r="T2024" s="742">
        <v>1</v>
      </c>
      <c r="U2024" s="700">
        <v>0.5</v>
      </c>
    </row>
    <row r="2025" spans="1:21" ht="14.4" customHeight="1" x14ac:dyDescent="0.3">
      <c r="A2025" s="660">
        <v>32</v>
      </c>
      <c r="B2025" s="661" t="s">
        <v>587</v>
      </c>
      <c r="C2025" s="661">
        <v>89301322</v>
      </c>
      <c r="D2025" s="740" t="s">
        <v>6847</v>
      </c>
      <c r="E2025" s="741" t="s">
        <v>4635</v>
      </c>
      <c r="F2025" s="661" t="s">
        <v>4612</v>
      </c>
      <c r="G2025" s="661" t="s">
        <v>4823</v>
      </c>
      <c r="H2025" s="661" t="s">
        <v>588</v>
      </c>
      <c r="I2025" s="661" t="s">
        <v>1287</v>
      </c>
      <c r="J2025" s="661" t="s">
        <v>1288</v>
      </c>
      <c r="K2025" s="661" t="s">
        <v>1289</v>
      </c>
      <c r="L2025" s="662">
        <v>49.92</v>
      </c>
      <c r="M2025" s="662">
        <v>49.92</v>
      </c>
      <c r="N2025" s="661">
        <v>1</v>
      </c>
      <c r="O2025" s="742">
        <v>0.5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32</v>
      </c>
      <c r="B2026" s="661" t="s">
        <v>587</v>
      </c>
      <c r="C2026" s="661">
        <v>89301322</v>
      </c>
      <c r="D2026" s="740" t="s">
        <v>6847</v>
      </c>
      <c r="E2026" s="741" t="s">
        <v>4635</v>
      </c>
      <c r="F2026" s="661" t="s">
        <v>4612</v>
      </c>
      <c r="G2026" s="661" t="s">
        <v>4693</v>
      </c>
      <c r="H2026" s="661" t="s">
        <v>2441</v>
      </c>
      <c r="I2026" s="661" t="s">
        <v>2688</v>
      </c>
      <c r="J2026" s="661" t="s">
        <v>2479</v>
      </c>
      <c r="K2026" s="661" t="s">
        <v>2689</v>
      </c>
      <c r="L2026" s="662">
        <v>468.96</v>
      </c>
      <c r="M2026" s="662">
        <v>468.96</v>
      </c>
      <c r="N2026" s="661">
        <v>1</v>
      </c>
      <c r="O2026" s="742">
        <v>0.5</v>
      </c>
      <c r="P2026" s="662">
        <v>468.96</v>
      </c>
      <c r="Q2026" s="677">
        <v>1</v>
      </c>
      <c r="R2026" s="661">
        <v>1</v>
      </c>
      <c r="S2026" s="677">
        <v>1</v>
      </c>
      <c r="T2026" s="742">
        <v>0.5</v>
      </c>
      <c r="U2026" s="700">
        <v>1</v>
      </c>
    </row>
    <row r="2027" spans="1:21" ht="14.4" customHeight="1" x14ac:dyDescent="0.3">
      <c r="A2027" s="660">
        <v>32</v>
      </c>
      <c r="B2027" s="661" t="s">
        <v>587</v>
      </c>
      <c r="C2027" s="661">
        <v>89301322</v>
      </c>
      <c r="D2027" s="740" t="s">
        <v>6847</v>
      </c>
      <c r="E2027" s="741" t="s">
        <v>4635</v>
      </c>
      <c r="F2027" s="661" t="s">
        <v>4612</v>
      </c>
      <c r="G2027" s="661" t="s">
        <v>4693</v>
      </c>
      <c r="H2027" s="661" t="s">
        <v>2441</v>
      </c>
      <c r="I2027" s="661" t="s">
        <v>2691</v>
      </c>
      <c r="J2027" s="661" t="s">
        <v>2479</v>
      </c>
      <c r="K2027" s="661" t="s">
        <v>2692</v>
      </c>
      <c r="L2027" s="662">
        <v>625.29</v>
      </c>
      <c r="M2027" s="662">
        <v>3126.45</v>
      </c>
      <c r="N2027" s="661">
        <v>5</v>
      </c>
      <c r="O2027" s="742">
        <v>1.5</v>
      </c>
      <c r="P2027" s="662">
        <v>2501.16</v>
      </c>
      <c r="Q2027" s="677">
        <v>0.8</v>
      </c>
      <c r="R2027" s="661">
        <v>4</v>
      </c>
      <c r="S2027" s="677">
        <v>0.8</v>
      </c>
      <c r="T2027" s="742">
        <v>1</v>
      </c>
      <c r="U2027" s="700">
        <v>0.66666666666666663</v>
      </c>
    </row>
    <row r="2028" spans="1:21" ht="14.4" customHeight="1" x14ac:dyDescent="0.3">
      <c r="A2028" s="660">
        <v>32</v>
      </c>
      <c r="B2028" s="661" t="s">
        <v>587</v>
      </c>
      <c r="C2028" s="661">
        <v>89301322</v>
      </c>
      <c r="D2028" s="740" t="s">
        <v>6847</v>
      </c>
      <c r="E2028" s="741" t="s">
        <v>4635</v>
      </c>
      <c r="F2028" s="661" t="s">
        <v>4612</v>
      </c>
      <c r="G2028" s="661" t="s">
        <v>4693</v>
      </c>
      <c r="H2028" s="661" t="s">
        <v>2441</v>
      </c>
      <c r="I2028" s="661" t="s">
        <v>2478</v>
      </c>
      <c r="J2028" s="661" t="s">
        <v>2479</v>
      </c>
      <c r="K2028" s="661" t="s">
        <v>2480</v>
      </c>
      <c r="L2028" s="662">
        <v>937.93</v>
      </c>
      <c r="M2028" s="662">
        <v>2813.79</v>
      </c>
      <c r="N2028" s="661">
        <v>3</v>
      </c>
      <c r="O2028" s="742">
        <v>2</v>
      </c>
      <c r="P2028" s="662">
        <v>937.93</v>
      </c>
      <c r="Q2028" s="677">
        <v>0.33333333333333331</v>
      </c>
      <c r="R2028" s="661">
        <v>1</v>
      </c>
      <c r="S2028" s="677">
        <v>0.33333333333333331</v>
      </c>
      <c r="T2028" s="742">
        <v>1</v>
      </c>
      <c r="U2028" s="700">
        <v>0.5</v>
      </c>
    </row>
    <row r="2029" spans="1:21" ht="14.4" customHeight="1" x14ac:dyDescent="0.3">
      <c r="A2029" s="660">
        <v>32</v>
      </c>
      <c r="B2029" s="661" t="s">
        <v>587</v>
      </c>
      <c r="C2029" s="661">
        <v>89301322</v>
      </c>
      <c r="D2029" s="740" t="s">
        <v>6847</v>
      </c>
      <c r="E2029" s="741" t="s">
        <v>4635</v>
      </c>
      <c r="F2029" s="661" t="s">
        <v>4612</v>
      </c>
      <c r="G2029" s="661" t="s">
        <v>4693</v>
      </c>
      <c r="H2029" s="661" t="s">
        <v>2441</v>
      </c>
      <c r="I2029" s="661" t="s">
        <v>2482</v>
      </c>
      <c r="J2029" s="661" t="s">
        <v>2479</v>
      </c>
      <c r="K2029" s="661" t="s">
        <v>2483</v>
      </c>
      <c r="L2029" s="662">
        <v>1166.47</v>
      </c>
      <c r="M2029" s="662">
        <v>3499.41</v>
      </c>
      <c r="N2029" s="661">
        <v>3</v>
      </c>
      <c r="O2029" s="742">
        <v>1</v>
      </c>
      <c r="P2029" s="662">
        <v>3499.41</v>
      </c>
      <c r="Q2029" s="677">
        <v>1</v>
      </c>
      <c r="R2029" s="661">
        <v>3</v>
      </c>
      <c r="S2029" s="677">
        <v>1</v>
      </c>
      <c r="T2029" s="742">
        <v>1</v>
      </c>
      <c r="U2029" s="700">
        <v>1</v>
      </c>
    </row>
    <row r="2030" spans="1:21" ht="14.4" customHeight="1" x14ac:dyDescent="0.3">
      <c r="A2030" s="660">
        <v>32</v>
      </c>
      <c r="B2030" s="661" t="s">
        <v>587</v>
      </c>
      <c r="C2030" s="661">
        <v>89301322</v>
      </c>
      <c r="D2030" s="740" t="s">
        <v>6847</v>
      </c>
      <c r="E2030" s="741" t="s">
        <v>4635</v>
      </c>
      <c r="F2030" s="661" t="s">
        <v>4612</v>
      </c>
      <c r="G2030" s="661" t="s">
        <v>4694</v>
      </c>
      <c r="H2030" s="661" t="s">
        <v>2441</v>
      </c>
      <c r="I2030" s="661" t="s">
        <v>3057</v>
      </c>
      <c r="J2030" s="661" t="s">
        <v>3058</v>
      </c>
      <c r="K2030" s="661" t="s">
        <v>4465</v>
      </c>
      <c r="L2030" s="662">
        <v>69.86</v>
      </c>
      <c r="M2030" s="662">
        <v>139.72</v>
      </c>
      <c r="N2030" s="661">
        <v>2</v>
      </c>
      <c r="O2030" s="742">
        <v>1.5</v>
      </c>
      <c r="P2030" s="662">
        <v>69.86</v>
      </c>
      <c r="Q2030" s="677">
        <v>0.5</v>
      </c>
      <c r="R2030" s="661">
        <v>1</v>
      </c>
      <c r="S2030" s="677">
        <v>0.5</v>
      </c>
      <c r="T2030" s="742">
        <v>1</v>
      </c>
      <c r="U2030" s="700">
        <v>0.66666666666666663</v>
      </c>
    </row>
    <row r="2031" spans="1:21" ht="14.4" customHeight="1" x14ac:dyDescent="0.3">
      <c r="A2031" s="660">
        <v>32</v>
      </c>
      <c r="B2031" s="661" t="s">
        <v>587</v>
      </c>
      <c r="C2031" s="661">
        <v>89301322</v>
      </c>
      <c r="D2031" s="740" t="s">
        <v>6847</v>
      </c>
      <c r="E2031" s="741" t="s">
        <v>4635</v>
      </c>
      <c r="F2031" s="661" t="s">
        <v>4612</v>
      </c>
      <c r="G2031" s="661" t="s">
        <v>4697</v>
      </c>
      <c r="H2031" s="661" t="s">
        <v>588</v>
      </c>
      <c r="I2031" s="661" t="s">
        <v>4706</v>
      </c>
      <c r="J2031" s="661" t="s">
        <v>4707</v>
      </c>
      <c r="K2031" s="661" t="s">
        <v>871</v>
      </c>
      <c r="L2031" s="662">
        <v>314.89999999999998</v>
      </c>
      <c r="M2031" s="662">
        <v>944.69999999999993</v>
      </c>
      <c r="N2031" s="661">
        <v>3</v>
      </c>
      <c r="O2031" s="742">
        <v>2</v>
      </c>
      <c r="P2031" s="662">
        <v>314.89999999999998</v>
      </c>
      <c r="Q2031" s="677">
        <v>0.33333333333333331</v>
      </c>
      <c r="R2031" s="661">
        <v>1</v>
      </c>
      <c r="S2031" s="677">
        <v>0.33333333333333331</v>
      </c>
      <c r="T2031" s="742">
        <v>0.5</v>
      </c>
      <c r="U2031" s="700">
        <v>0.25</v>
      </c>
    </row>
    <row r="2032" spans="1:21" ht="14.4" customHeight="1" x14ac:dyDescent="0.3">
      <c r="A2032" s="660">
        <v>32</v>
      </c>
      <c r="B2032" s="661" t="s">
        <v>587</v>
      </c>
      <c r="C2032" s="661">
        <v>89301322</v>
      </c>
      <c r="D2032" s="740" t="s">
        <v>6847</v>
      </c>
      <c r="E2032" s="741" t="s">
        <v>4635</v>
      </c>
      <c r="F2032" s="661" t="s">
        <v>4612</v>
      </c>
      <c r="G2032" s="661" t="s">
        <v>4697</v>
      </c>
      <c r="H2032" s="661" t="s">
        <v>588</v>
      </c>
      <c r="I2032" s="661" t="s">
        <v>866</v>
      </c>
      <c r="J2032" s="661" t="s">
        <v>867</v>
      </c>
      <c r="K2032" s="661" t="s">
        <v>4777</v>
      </c>
      <c r="L2032" s="662">
        <v>97.97</v>
      </c>
      <c r="M2032" s="662">
        <v>293.90999999999997</v>
      </c>
      <c r="N2032" s="661">
        <v>3</v>
      </c>
      <c r="O2032" s="742">
        <v>2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32</v>
      </c>
      <c r="B2033" s="661" t="s">
        <v>587</v>
      </c>
      <c r="C2033" s="661">
        <v>89301322</v>
      </c>
      <c r="D2033" s="740" t="s">
        <v>6847</v>
      </c>
      <c r="E2033" s="741" t="s">
        <v>4635</v>
      </c>
      <c r="F2033" s="661" t="s">
        <v>4612</v>
      </c>
      <c r="G2033" s="661" t="s">
        <v>4697</v>
      </c>
      <c r="H2033" s="661" t="s">
        <v>588</v>
      </c>
      <c r="I2033" s="661" t="s">
        <v>870</v>
      </c>
      <c r="J2033" s="661" t="s">
        <v>867</v>
      </c>
      <c r="K2033" s="661" t="s">
        <v>4698</v>
      </c>
      <c r="L2033" s="662">
        <v>314.89999999999998</v>
      </c>
      <c r="M2033" s="662">
        <v>5038.4000000000005</v>
      </c>
      <c r="N2033" s="661">
        <v>16</v>
      </c>
      <c r="O2033" s="742">
        <v>10</v>
      </c>
      <c r="P2033" s="662">
        <v>2834.1000000000004</v>
      </c>
      <c r="Q2033" s="677">
        <v>0.5625</v>
      </c>
      <c r="R2033" s="661">
        <v>9</v>
      </c>
      <c r="S2033" s="677">
        <v>0.5625</v>
      </c>
      <c r="T2033" s="742">
        <v>5</v>
      </c>
      <c r="U2033" s="700">
        <v>0.5</v>
      </c>
    </row>
    <row r="2034" spans="1:21" ht="14.4" customHeight="1" x14ac:dyDescent="0.3">
      <c r="A2034" s="660">
        <v>32</v>
      </c>
      <c r="B2034" s="661" t="s">
        <v>587</v>
      </c>
      <c r="C2034" s="661">
        <v>89301322</v>
      </c>
      <c r="D2034" s="740" t="s">
        <v>6847</v>
      </c>
      <c r="E2034" s="741" t="s">
        <v>4635</v>
      </c>
      <c r="F2034" s="661" t="s">
        <v>4612</v>
      </c>
      <c r="G2034" s="661" t="s">
        <v>4778</v>
      </c>
      <c r="H2034" s="661" t="s">
        <v>2441</v>
      </c>
      <c r="I2034" s="661" t="s">
        <v>2701</v>
      </c>
      <c r="J2034" s="661" t="s">
        <v>2702</v>
      </c>
      <c r="K2034" s="661" t="s">
        <v>2703</v>
      </c>
      <c r="L2034" s="662">
        <v>497.4</v>
      </c>
      <c r="M2034" s="662">
        <v>3481.8</v>
      </c>
      <c r="N2034" s="661">
        <v>7</v>
      </c>
      <c r="O2034" s="742">
        <v>4.5</v>
      </c>
      <c r="P2034" s="662">
        <v>2487</v>
      </c>
      <c r="Q2034" s="677">
        <v>0.7142857142857143</v>
      </c>
      <c r="R2034" s="661">
        <v>5</v>
      </c>
      <c r="S2034" s="677">
        <v>0.7142857142857143</v>
      </c>
      <c r="T2034" s="742">
        <v>2.5</v>
      </c>
      <c r="U2034" s="700">
        <v>0.55555555555555558</v>
      </c>
    </row>
    <row r="2035" spans="1:21" ht="14.4" customHeight="1" x14ac:dyDescent="0.3">
      <c r="A2035" s="660">
        <v>32</v>
      </c>
      <c r="B2035" s="661" t="s">
        <v>587</v>
      </c>
      <c r="C2035" s="661">
        <v>89301322</v>
      </c>
      <c r="D2035" s="740" t="s">
        <v>6847</v>
      </c>
      <c r="E2035" s="741" t="s">
        <v>4635</v>
      </c>
      <c r="F2035" s="661" t="s">
        <v>4612</v>
      </c>
      <c r="G2035" s="661" t="s">
        <v>4778</v>
      </c>
      <c r="H2035" s="661" t="s">
        <v>2441</v>
      </c>
      <c r="I2035" s="661" t="s">
        <v>3908</v>
      </c>
      <c r="J2035" s="661" t="s">
        <v>3909</v>
      </c>
      <c r="K2035" s="661" t="s">
        <v>4568</v>
      </c>
      <c r="L2035" s="662">
        <v>1359.61</v>
      </c>
      <c r="M2035" s="662">
        <v>1359.61</v>
      </c>
      <c r="N2035" s="661">
        <v>1</v>
      </c>
      <c r="O2035" s="742">
        <v>0.5</v>
      </c>
      <c r="P2035" s="662">
        <v>1359.61</v>
      </c>
      <c r="Q2035" s="677">
        <v>1</v>
      </c>
      <c r="R2035" s="661">
        <v>1</v>
      </c>
      <c r="S2035" s="677">
        <v>1</v>
      </c>
      <c r="T2035" s="742">
        <v>0.5</v>
      </c>
      <c r="U2035" s="700">
        <v>1</v>
      </c>
    </row>
    <row r="2036" spans="1:21" ht="14.4" customHeight="1" x14ac:dyDescent="0.3">
      <c r="A2036" s="660">
        <v>32</v>
      </c>
      <c r="B2036" s="661" t="s">
        <v>587</v>
      </c>
      <c r="C2036" s="661">
        <v>89301322</v>
      </c>
      <c r="D2036" s="740" t="s">
        <v>6847</v>
      </c>
      <c r="E2036" s="741" t="s">
        <v>4635</v>
      </c>
      <c r="F2036" s="661" t="s">
        <v>4612</v>
      </c>
      <c r="G2036" s="661" t="s">
        <v>4894</v>
      </c>
      <c r="H2036" s="661" t="s">
        <v>588</v>
      </c>
      <c r="I2036" s="661" t="s">
        <v>4895</v>
      </c>
      <c r="J2036" s="661" t="s">
        <v>4896</v>
      </c>
      <c r="K2036" s="661" t="s">
        <v>4897</v>
      </c>
      <c r="L2036" s="662">
        <v>1359.61</v>
      </c>
      <c r="M2036" s="662">
        <v>1359.61</v>
      </c>
      <c r="N2036" s="661">
        <v>1</v>
      </c>
      <c r="O2036" s="742">
        <v>0.5</v>
      </c>
      <c r="P2036" s="662">
        <v>1359.61</v>
      </c>
      <c r="Q2036" s="677">
        <v>1</v>
      </c>
      <c r="R2036" s="661">
        <v>1</v>
      </c>
      <c r="S2036" s="677">
        <v>1</v>
      </c>
      <c r="T2036" s="742">
        <v>0.5</v>
      </c>
      <c r="U2036" s="700">
        <v>1</v>
      </c>
    </row>
    <row r="2037" spans="1:21" ht="14.4" customHeight="1" x14ac:dyDescent="0.3">
      <c r="A2037" s="660">
        <v>32</v>
      </c>
      <c r="B2037" s="661" t="s">
        <v>587</v>
      </c>
      <c r="C2037" s="661">
        <v>89301322</v>
      </c>
      <c r="D2037" s="740" t="s">
        <v>6847</v>
      </c>
      <c r="E2037" s="741" t="s">
        <v>4635</v>
      </c>
      <c r="F2037" s="661" t="s">
        <v>4612</v>
      </c>
      <c r="G2037" s="661" t="s">
        <v>5009</v>
      </c>
      <c r="H2037" s="661" t="s">
        <v>2441</v>
      </c>
      <c r="I2037" s="661" t="s">
        <v>5946</v>
      </c>
      <c r="J2037" s="661" t="s">
        <v>4704</v>
      </c>
      <c r="K2037" s="661"/>
      <c r="L2037" s="662">
        <v>425.53</v>
      </c>
      <c r="M2037" s="662">
        <v>425.53</v>
      </c>
      <c r="N2037" s="661">
        <v>1</v>
      </c>
      <c r="O2037" s="742">
        <v>1</v>
      </c>
      <c r="P2037" s="662"/>
      <c r="Q2037" s="677">
        <v>0</v>
      </c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32</v>
      </c>
      <c r="B2038" s="661" t="s">
        <v>587</v>
      </c>
      <c r="C2038" s="661">
        <v>89301322</v>
      </c>
      <c r="D2038" s="740" t="s">
        <v>6847</v>
      </c>
      <c r="E2038" s="741" t="s">
        <v>4635</v>
      </c>
      <c r="F2038" s="661" t="s">
        <v>4612</v>
      </c>
      <c r="G2038" s="661" t="s">
        <v>4940</v>
      </c>
      <c r="H2038" s="661" t="s">
        <v>588</v>
      </c>
      <c r="I2038" s="661" t="s">
        <v>5888</v>
      </c>
      <c r="J2038" s="661" t="s">
        <v>4941</v>
      </c>
      <c r="K2038" s="661" t="s">
        <v>1378</v>
      </c>
      <c r="L2038" s="662">
        <v>305.08</v>
      </c>
      <c r="M2038" s="662">
        <v>305.08</v>
      </c>
      <c r="N2038" s="661">
        <v>1</v>
      </c>
      <c r="O2038" s="742">
        <v>1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32</v>
      </c>
      <c r="B2039" s="661" t="s">
        <v>587</v>
      </c>
      <c r="C2039" s="661">
        <v>89301322</v>
      </c>
      <c r="D2039" s="740" t="s">
        <v>6847</v>
      </c>
      <c r="E2039" s="741" t="s">
        <v>4635</v>
      </c>
      <c r="F2039" s="661" t="s">
        <v>4612</v>
      </c>
      <c r="G2039" s="661" t="s">
        <v>4940</v>
      </c>
      <c r="H2039" s="661" t="s">
        <v>588</v>
      </c>
      <c r="I2039" s="661" t="s">
        <v>5947</v>
      </c>
      <c r="J2039" s="661" t="s">
        <v>5198</v>
      </c>
      <c r="K2039" s="661" t="s">
        <v>1258</v>
      </c>
      <c r="L2039" s="662">
        <v>203.38</v>
      </c>
      <c r="M2039" s="662">
        <v>203.38</v>
      </c>
      <c r="N2039" s="661">
        <v>1</v>
      </c>
      <c r="O2039" s="742">
        <v>1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32</v>
      </c>
      <c r="B2040" s="661" t="s">
        <v>587</v>
      </c>
      <c r="C2040" s="661">
        <v>89301322</v>
      </c>
      <c r="D2040" s="740" t="s">
        <v>6847</v>
      </c>
      <c r="E2040" s="741" t="s">
        <v>4635</v>
      </c>
      <c r="F2040" s="661" t="s">
        <v>4612</v>
      </c>
      <c r="G2040" s="661" t="s">
        <v>5010</v>
      </c>
      <c r="H2040" s="661" t="s">
        <v>588</v>
      </c>
      <c r="I2040" s="661" t="s">
        <v>2340</v>
      </c>
      <c r="J2040" s="661" t="s">
        <v>952</v>
      </c>
      <c r="K2040" s="661" t="s">
        <v>1398</v>
      </c>
      <c r="L2040" s="662">
        <v>113.37</v>
      </c>
      <c r="M2040" s="662">
        <v>226.74</v>
      </c>
      <c r="N2040" s="661">
        <v>2</v>
      </c>
      <c r="O2040" s="742">
        <v>1.5</v>
      </c>
      <c r="P2040" s="662">
        <v>226.74</v>
      </c>
      <c r="Q2040" s="677">
        <v>1</v>
      </c>
      <c r="R2040" s="661">
        <v>2</v>
      </c>
      <c r="S2040" s="677">
        <v>1</v>
      </c>
      <c r="T2040" s="742">
        <v>1.5</v>
      </c>
      <c r="U2040" s="700">
        <v>1</v>
      </c>
    </row>
    <row r="2041" spans="1:21" ht="14.4" customHeight="1" x14ac:dyDescent="0.3">
      <c r="A2041" s="660">
        <v>32</v>
      </c>
      <c r="B2041" s="661" t="s">
        <v>587</v>
      </c>
      <c r="C2041" s="661">
        <v>89301322</v>
      </c>
      <c r="D2041" s="740" t="s">
        <v>6847</v>
      </c>
      <c r="E2041" s="741" t="s">
        <v>4635</v>
      </c>
      <c r="F2041" s="661" t="s">
        <v>4612</v>
      </c>
      <c r="G2041" s="661" t="s">
        <v>4708</v>
      </c>
      <c r="H2041" s="661" t="s">
        <v>588</v>
      </c>
      <c r="I2041" s="661" t="s">
        <v>684</v>
      </c>
      <c r="J2041" s="661" t="s">
        <v>5199</v>
      </c>
      <c r="K2041" s="661" t="s">
        <v>2387</v>
      </c>
      <c r="L2041" s="662">
        <v>22.88</v>
      </c>
      <c r="M2041" s="662">
        <v>45.76</v>
      </c>
      <c r="N2041" s="661">
        <v>2</v>
      </c>
      <c r="O2041" s="742">
        <v>1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32</v>
      </c>
      <c r="B2042" s="661" t="s">
        <v>587</v>
      </c>
      <c r="C2042" s="661">
        <v>89301322</v>
      </c>
      <c r="D2042" s="740" t="s">
        <v>6847</v>
      </c>
      <c r="E2042" s="741" t="s">
        <v>4635</v>
      </c>
      <c r="F2042" s="661" t="s">
        <v>4612</v>
      </c>
      <c r="G2042" s="661" t="s">
        <v>4708</v>
      </c>
      <c r="H2042" s="661" t="s">
        <v>588</v>
      </c>
      <c r="I2042" s="661" t="s">
        <v>1519</v>
      </c>
      <c r="J2042" s="661" t="s">
        <v>4709</v>
      </c>
      <c r="K2042" s="661" t="s">
        <v>4710</v>
      </c>
      <c r="L2042" s="662">
        <v>91.52</v>
      </c>
      <c r="M2042" s="662">
        <v>2013.44</v>
      </c>
      <c r="N2042" s="661">
        <v>22</v>
      </c>
      <c r="O2042" s="742">
        <v>7</v>
      </c>
      <c r="P2042" s="662">
        <v>1098.24</v>
      </c>
      <c r="Q2042" s="677">
        <v>0.54545454545454541</v>
      </c>
      <c r="R2042" s="661">
        <v>12</v>
      </c>
      <c r="S2042" s="677">
        <v>0.54545454545454541</v>
      </c>
      <c r="T2042" s="742">
        <v>3</v>
      </c>
      <c r="U2042" s="700">
        <v>0.42857142857142855</v>
      </c>
    </row>
    <row r="2043" spans="1:21" ht="14.4" customHeight="1" x14ac:dyDescent="0.3">
      <c r="A2043" s="660">
        <v>32</v>
      </c>
      <c r="B2043" s="661" t="s">
        <v>587</v>
      </c>
      <c r="C2043" s="661">
        <v>89301322</v>
      </c>
      <c r="D2043" s="740" t="s">
        <v>6847</v>
      </c>
      <c r="E2043" s="741" t="s">
        <v>4635</v>
      </c>
      <c r="F2043" s="661" t="s">
        <v>4612</v>
      </c>
      <c r="G2043" s="661" t="s">
        <v>4708</v>
      </c>
      <c r="H2043" s="661" t="s">
        <v>588</v>
      </c>
      <c r="I2043" s="661" t="s">
        <v>1519</v>
      </c>
      <c r="J2043" s="661" t="s">
        <v>4709</v>
      </c>
      <c r="K2043" s="661" t="s">
        <v>4710</v>
      </c>
      <c r="L2043" s="662">
        <v>103.62</v>
      </c>
      <c r="M2043" s="662">
        <v>207.24</v>
      </c>
      <c r="N2043" s="661">
        <v>2</v>
      </c>
      <c r="O2043" s="742">
        <v>1.5</v>
      </c>
      <c r="P2043" s="662">
        <v>103.62</v>
      </c>
      <c r="Q2043" s="677">
        <v>0.5</v>
      </c>
      <c r="R2043" s="661">
        <v>1</v>
      </c>
      <c r="S2043" s="677">
        <v>0.5</v>
      </c>
      <c r="T2043" s="742">
        <v>1</v>
      </c>
      <c r="U2043" s="700">
        <v>0.66666666666666663</v>
      </c>
    </row>
    <row r="2044" spans="1:21" ht="14.4" customHeight="1" x14ac:dyDescent="0.3">
      <c r="A2044" s="660">
        <v>32</v>
      </c>
      <c r="B2044" s="661" t="s">
        <v>587</v>
      </c>
      <c r="C2044" s="661">
        <v>89301322</v>
      </c>
      <c r="D2044" s="740" t="s">
        <v>6847</v>
      </c>
      <c r="E2044" s="741" t="s">
        <v>4635</v>
      </c>
      <c r="F2044" s="661" t="s">
        <v>4612</v>
      </c>
      <c r="G2044" s="661" t="s">
        <v>5204</v>
      </c>
      <c r="H2044" s="661" t="s">
        <v>588</v>
      </c>
      <c r="I2044" s="661" t="s">
        <v>5948</v>
      </c>
      <c r="J2044" s="661" t="s">
        <v>5206</v>
      </c>
      <c r="K2044" s="661" t="s">
        <v>4402</v>
      </c>
      <c r="L2044" s="662">
        <v>167.38</v>
      </c>
      <c r="M2044" s="662">
        <v>334.76</v>
      </c>
      <c r="N2044" s="661">
        <v>2</v>
      </c>
      <c r="O2044" s="742">
        <v>1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32</v>
      </c>
      <c r="B2045" s="661" t="s">
        <v>587</v>
      </c>
      <c r="C2045" s="661">
        <v>89301322</v>
      </c>
      <c r="D2045" s="740" t="s">
        <v>6847</v>
      </c>
      <c r="E2045" s="741" t="s">
        <v>4635</v>
      </c>
      <c r="F2045" s="661" t="s">
        <v>4612</v>
      </c>
      <c r="G2045" s="661" t="s">
        <v>4901</v>
      </c>
      <c r="H2045" s="661" t="s">
        <v>588</v>
      </c>
      <c r="I2045" s="661" t="s">
        <v>5212</v>
      </c>
      <c r="J2045" s="661" t="s">
        <v>3381</v>
      </c>
      <c r="K2045" s="661" t="s">
        <v>4600</v>
      </c>
      <c r="L2045" s="662">
        <v>0</v>
      </c>
      <c r="M2045" s="662">
        <v>0</v>
      </c>
      <c r="N2045" s="661">
        <v>10</v>
      </c>
      <c r="O2045" s="742">
        <v>6</v>
      </c>
      <c r="P2045" s="662">
        <v>0</v>
      </c>
      <c r="Q2045" s="677"/>
      <c r="R2045" s="661">
        <v>7</v>
      </c>
      <c r="S2045" s="677">
        <v>0.7</v>
      </c>
      <c r="T2045" s="742">
        <v>3.5</v>
      </c>
      <c r="U2045" s="700">
        <v>0.58333333333333337</v>
      </c>
    </row>
    <row r="2046" spans="1:21" ht="14.4" customHeight="1" x14ac:dyDescent="0.3">
      <c r="A2046" s="660">
        <v>32</v>
      </c>
      <c r="B2046" s="661" t="s">
        <v>587</v>
      </c>
      <c r="C2046" s="661">
        <v>89301322</v>
      </c>
      <c r="D2046" s="740" t="s">
        <v>6847</v>
      </c>
      <c r="E2046" s="741" t="s">
        <v>4635</v>
      </c>
      <c r="F2046" s="661" t="s">
        <v>4612</v>
      </c>
      <c r="G2046" s="661" t="s">
        <v>4901</v>
      </c>
      <c r="H2046" s="661" t="s">
        <v>588</v>
      </c>
      <c r="I2046" s="661" t="s">
        <v>5369</v>
      </c>
      <c r="J2046" s="661" t="s">
        <v>5370</v>
      </c>
      <c r="K2046" s="661" t="s">
        <v>5234</v>
      </c>
      <c r="L2046" s="662">
        <v>149.86000000000001</v>
      </c>
      <c r="M2046" s="662">
        <v>149.86000000000001</v>
      </c>
      <c r="N2046" s="661">
        <v>1</v>
      </c>
      <c r="O2046" s="742">
        <v>1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32</v>
      </c>
      <c r="B2047" s="661" t="s">
        <v>587</v>
      </c>
      <c r="C2047" s="661">
        <v>89301322</v>
      </c>
      <c r="D2047" s="740" t="s">
        <v>6847</v>
      </c>
      <c r="E2047" s="741" t="s">
        <v>4635</v>
      </c>
      <c r="F2047" s="661" t="s">
        <v>4612</v>
      </c>
      <c r="G2047" s="661" t="s">
        <v>4901</v>
      </c>
      <c r="H2047" s="661" t="s">
        <v>588</v>
      </c>
      <c r="I2047" s="661" t="s">
        <v>3380</v>
      </c>
      <c r="J2047" s="661" t="s">
        <v>3381</v>
      </c>
      <c r="K2047" s="661" t="s">
        <v>4902</v>
      </c>
      <c r="L2047" s="662">
        <v>112.13</v>
      </c>
      <c r="M2047" s="662">
        <v>224.26</v>
      </c>
      <c r="N2047" s="661">
        <v>2</v>
      </c>
      <c r="O2047" s="742">
        <v>1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32</v>
      </c>
      <c r="B2048" s="661" t="s">
        <v>587</v>
      </c>
      <c r="C2048" s="661">
        <v>89301322</v>
      </c>
      <c r="D2048" s="740" t="s">
        <v>6847</v>
      </c>
      <c r="E2048" s="741" t="s">
        <v>4635</v>
      </c>
      <c r="F2048" s="661" t="s">
        <v>4612</v>
      </c>
      <c r="G2048" s="661" t="s">
        <v>4699</v>
      </c>
      <c r="H2048" s="661" t="s">
        <v>588</v>
      </c>
      <c r="I2048" s="661" t="s">
        <v>963</v>
      </c>
      <c r="J2048" s="661" t="s">
        <v>4700</v>
      </c>
      <c r="K2048" s="661" t="s">
        <v>4701</v>
      </c>
      <c r="L2048" s="662">
        <v>0</v>
      </c>
      <c r="M2048" s="662">
        <v>0</v>
      </c>
      <c r="N2048" s="661">
        <v>4</v>
      </c>
      <c r="O2048" s="742">
        <v>2.5</v>
      </c>
      <c r="P2048" s="662">
        <v>0</v>
      </c>
      <c r="Q2048" s="677"/>
      <c r="R2048" s="661">
        <v>2</v>
      </c>
      <c r="S2048" s="677">
        <v>0.5</v>
      </c>
      <c r="T2048" s="742">
        <v>1.5</v>
      </c>
      <c r="U2048" s="700">
        <v>0.6</v>
      </c>
    </row>
    <row r="2049" spans="1:21" ht="14.4" customHeight="1" x14ac:dyDescent="0.3">
      <c r="A2049" s="660">
        <v>32</v>
      </c>
      <c r="B2049" s="661" t="s">
        <v>587</v>
      </c>
      <c r="C2049" s="661">
        <v>89301322</v>
      </c>
      <c r="D2049" s="740" t="s">
        <v>6847</v>
      </c>
      <c r="E2049" s="741" t="s">
        <v>4635</v>
      </c>
      <c r="F2049" s="661" t="s">
        <v>4612</v>
      </c>
      <c r="G2049" s="661" t="s">
        <v>4786</v>
      </c>
      <c r="H2049" s="661" t="s">
        <v>588</v>
      </c>
      <c r="I2049" s="661" t="s">
        <v>2979</v>
      </c>
      <c r="J2049" s="661" t="s">
        <v>2980</v>
      </c>
      <c r="K2049" s="661" t="s">
        <v>4787</v>
      </c>
      <c r="L2049" s="662">
        <v>53.54</v>
      </c>
      <c r="M2049" s="662">
        <v>374.78000000000003</v>
      </c>
      <c r="N2049" s="661">
        <v>7</v>
      </c>
      <c r="O2049" s="742">
        <v>4.5</v>
      </c>
      <c r="P2049" s="662">
        <v>321.24</v>
      </c>
      <c r="Q2049" s="677">
        <v>0.8571428571428571</v>
      </c>
      <c r="R2049" s="661">
        <v>6</v>
      </c>
      <c r="S2049" s="677">
        <v>0.8571428571428571</v>
      </c>
      <c r="T2049" s="742">
        <v>3.5</v>
      </c>
      <c r="U2049" s="700">
        <v>0.77777777777777779</v>
      </c>
    </row>
    <row r="2050" spans="1:21" ht="14.4" customHeight="1" x14ac:dyDescent="0.3">
      <c r="A2050" s="660">
        <v>32</v>
      </c>
      <c r="B2050" s="661" t="s">
        <v>587</v>
      </c>
      <c r="C2050" s="661">
        <v>89301322</v>
      </c>
      <c r="D2050" s="740" t="s">
        <v>6847</v>
      </c>
      <c r="E2050" s="741" t="s">
        <v>4635</v>
      </c>
      <c r="F2050" s="661" t="s">
        <v>4612</v>
      </c>
      <c r="G2050" s="661" t="s">
        <v>4788</v>
      </c>
      <c r="H2050" s="661" t="s">
        <v>588</v>
      </c>
      <c r="I2050" s="661" t="s">
        <v>2921</v>
      </c>
      <c r="J2050" s="661" t="s">
        <v>2922</v>
      </c>
      <c r="K2050" s="661" t="s">
        <v>4789</v>
      </c>
      <c r="L2050" s="662">
        <v>194.73</v>
      </c>
      <c r="M2050" s="662">
        <v>778.92</v>
      </c>
      <c r="N2050" s="661">
        <v>4</v>
      </c>
      <c r="O2050" s="742">
        <v>2.5</v>
      </c>
      <c r="P2050" s="662">
        <v>584.18999999999994</v>
      </c>
      <c r="Q2050" s="677">
        <v>0.75</v>
      </c>
      <c r="R2050" s="661">
        <v>3</v>
      </c>
      <c r="S2050" s="677">
        <v>0.75</v>
      </c>
      <c r="T2050" s="742">
        <v>2</v>
      </c>
      <c r="U2050" s="700">
        <v>0.8</v>
      </c>
    </row>
    <row r="2051" spans="1:21" ht="14.4" customHeight="1" x14ac:dyDescent="0.3">
      <c r="A2051" s="660">
        <v>32</v>
      </c>
      <c r="B2051" s="661" t="s">
        <v>587</v>
      </c>
      <c r="C2051" s="661">
        <v>89301322</v>
      </c>
      <c r="D2051" s="740" t="s">
        <v>6847</v>
      </c>
      <c r="E2051" s="741" t="s">
        <v>4635</v>
      </c>
      <c r="F2051" s="661" t="s">
        <v>4612</v>
      </c>
      <c r="G2051" s="661" t="s">
        <v>4790</v>
      </c>
      <c r="H2051" s="661" t="s">
        <v>588</v>
      </c>
      <c r="I2051" s="661" t="s">
        <v>788</v>
      </c>
      <c r="J2051" s="661" t="s">
        <v>789</v>
      </c>
      <c r="K2051" s="661" t="s">
        <v>4791</v>
      </c>
      <c r="L2051" s="662">
        <v>57.85</v>
      </c>
      <c r="M2051" s="662">
        <v>57.85</v>
      </c>
      <c r="N2051" s="661">
        <v>1</v>
      </c>
      <c r="O2051" s="742">
        <v>0.5</v>
      </c>
      <c r="P2051" s="662">
        <v>57.85</v>
      </c>
      <c r="Q2051" s="677">
        <v>1</v>
      </c>
      <c r="R2051" s="661">
        <v>1</v>
      </c>
      <c r="S2051" s="677">
        <v>1</v>
      </c>
      <c r="T2051" s="742">
        <v>0.5</v>
      </c>
      <c r="U2051" s="700">
        <v>1</v>
      </c>
    </row>
    <row r="2052" spans="1:21" ht="14.4" customHeight="1" x14ac:dyDescent="0.3">
      <c r="A2052" s="660">
        <v>32</v>
      </c>
      <c r="B2052" s="661" t="s">
        <v>587</v>
      </c>
      <c r="C2052" s="661">
        <v>89301322</v>
      </c>
      <c r="D2052" s="740" t="s">
        <v>6847</v>
      </c>
      <c r="E2052" s="741" t="s">
        <v>4635</v>
      </c>
      <c r="F2052" s="661" t="s">
        <v>4612</v>
      </c>
      <c r="G2052" s="661" t="s">
        <v>4910</v>
      </c>
      <c r="H2052" s="661" t="s">
        <v>2441</v>
      </c>
      <c r="I2052" s="661" t="s">
        <v>2488</v>
      </c>
      <c r="J2052" s="661" t="s">
        <v>2489</v>
      </c>
      <c r="K2052" s="661" t="s">
        <v>2490</v>
      </c>
      <c r="L2052" s="662">
        <v>32.74</v>
      </c>
      <c r="M2052" s="662">
        <v>65.48</v>
      </c>
      <c r="N2052" s="661">
        <v>2</v>
      </c>
      <c r="O2052" s="742">
        <v>1.5</v>
      </c>
      <c r="P2052" s="662">
        <v>32.74</v>
      </c>
      <c r="Q2052" s="677">
        <v>0.5</v>
      </c>
      <c r="R2052" s="661">
        <v>1</v>
      </c>
      <c r="S2052" s="677">
        <v>0.5</v>
      </c>
      <c r="T2052" s="742">
        <v>0.5</v>
      </c>
      <c r="U2052" s="700">
        <v>0.33333333333333331</v>
      </c>
    </row>
    <row r="2053" spans="1:21" ht="14.4" customHeight="1" x14ac:dyDescent="0.3">
      <c r="A2053" s="660">
        <v>32</v>
      </c>
      <c r="B2053" s="661" t="s">
        <v>587</v>
      </c>
      <c r="C2053" s="661">
        <v>89301322</v>
      </c>
      <c r="D2053" s="740" t="s">
        <v>6847</v>
      </c>
      <c r="E2053" s="741" t="s">
        <v>4635</v>
      </c>
      <c r="F2053" s="661" t="s">
        <v>4612</v>
      </c>
      <c r="G2053" s="661" t="s">
        <v>4910</v>
      </c>
      <c r="H2053" s="661" t="s">
        <v>588</v>
      </c>
      <c r="I2053" s="661" t="s">
        <v>5949</v>
      </c>
      <c r="J2053" s="661" t="s">
        <v>5084</v>
      </c>
      <c r="K2053" s="661" t="s">
        <v>5085</v>
      </c>
      <c r="L2053" s="662">
        <v>32.74</v>
      </c>
      <c r="M2053" s="662">
        <v>32.74</v>
      </c>
      <c r="N2053" s="661">
        <v>1</v>
      </c>
      <c r="O2053" s="742">
        <v>1</v>
      </c>
      <c r="P2053" s="662">
        <v>32.74</v>
      </c>
      <c r="Q2053" s="677">
        <v>1</v>
      </c>
      <c r="R2053" s="661">
        <v>1</v>
      </c>
      <c r="S2053" s="677">
        <v>1</v>
      </c>
      <c r="T2053" s="742">
        <v>1</v>
      </c>
      <c r="U2053" s="700">
        <v>1</v>
      </c>
    </row>
    <row r="2054" spans="1:21" ht="14.4" customHeight="1" x14ac:dyDescent="0.3">
      <c r="A2054" s="660">
        <v>32</v>
      </c>
      <c r="B2054" s="661" t="s">
        <v>587</v>
      </c>
      <c r="C2054" s="661">
        <v>89301322</v>
      </c>
      <c r="D2054" s="740" t="s">
        <v>6847</v>
      </c>
      <c r="E2054" s="741" t="s">
        <v>4635</v>
      </c>
      <c r="F2054" s="661" t="s">
        <v>4612</v>
      </c>
      <c r="G2054" s="661" t="s">
        <v>4836</v>
      </c>
      <c r="H2054" s="661" t="s">
        <v>588</v>
      </c>
      <c r="I2054" s="661" t="s">
        <v>1446</v>
      </c>
      <c r="J2054" s="661" t="s">
        <v>1440</v>
      </c>
      <c r="K2054" s="661" t="s">
        <v>1447</v>
      </c>
      <c r="L2054" s="662">
        <v>40.64</v>
      </c>
      <c r="M2054" s="662">
        <v>40.64</v>
      </c>
      <c r="N2054" s="661">
        <v>1</v>
      </c>
      <c r="O2054" s="742">
        <v>0.5</v>
      </c>
      <c r="P2054" s="662">
        <v>40.64</v>
      </c>
      <c r="Q2054" s="677">
        <v>1</v>
      </c>
      <c r="R2054" s="661">
        <v>1</v>
      </c>
      <c r="S2054" s="677">
        <v>1</v>
      </c>
      <c r="T2054" s="742">
        <v>0.5</v>
      </c>
      <c r="U2054" s="700">
        <v>1</v>
      </c>
    </row>
    <row r="2055" spans="1:21" ht="14.4" customHeight="1" x14ac:dyDescent="0.3">
      <c r="A2055" s="660">
        <v>32</v>
      </c>
      <c r="B2055" s="661" t="s">
        <v>587</v>
      </c>
      <c r="C2055" s="661">
        <v>89301322</v>
      </c>
      <c r="D2055" s="740" t="s">
        <v>6847</v>
      </c>
      <c r="E2055" s="741" t="s">
        <v>4635</v>
      </c>
      <c r="F2055" s="661" t="s">
        <v>4612</v>
      </c>
      <c r="G2055" s="661" t="s">
        <v>4913</v>
      </c>
      <c r="H2055" s="661" t="s">
        <v>2441</v>
      </c>
      <c r="I2055" s="661" t="s">
        <v>2768</v>
      </c>
      <c r="J2055" s="661" t="s">
        <v>2769</v>
      </c>
      <c r="K2055" s="661" t="s">
        <v>4484</v>
      </c>
      <c r="L2055" s="662">
        <v>1492.11</v>
      </c>
      <c r="M2055" s="662">
        <v>2984.22</v>
      </c>
      <c r="N2055" s="661">
        <v>2</v>
      </c>
      <c r="O2055" s="742">
        <v>0.5</v>
      </c>
      <c r="P2055" s="662">
        <v>2984.22</v>
      </c>
      <c r="Q2055" s="677">
        <v>1</v>
      </c>
      <c r="R2055" s="661">
        <v>2</v>
      </c>
      <c r="S2055" s="677">
        <v>1</v>
      </c>
      <c r="T2055" s="742">
        <v>0.5</v>
      </c>
      <c r="U2055" s="700">
        <v>1</v>
      </c>
    </row>
    <row r="2056" spans="1:21" ht="14.4" customHeight="1" x14ac:dyDescent="0.3">
      <c r="A2056" s="660">
        <v>32</v>
      </c>
      <c r="B2056" s="661" t="s">
        <v>587</v>
      </c>
      <c r="C2056" s="661">
        <v>89301322</v>
      </c>
      <c r="D2056" s="740" t="s">
        <v>6847</v>
      </c>
      <c r="E2056" s="741" t="s">
        <v>4635</v>
      </c>
      <c r="F2056" s="661" t="s">
        <v>4612</v>
      </c>
      <c r="G2056" s="661" t="s">
        <v>4914</v>
      </c>
      <c r="H2056" s="661" t="s">
        <v>588</v>
      </c>
      <c r="I2056" s="661" t="s">
        <v>5117</v>
      </c>
      <c r="J2056" s="661" t="s">
        <v>5018</v>
      </c>
      <c r="K2056" s="661" t="s">
        <v>1142</v>
      </c>
      <c r="L2056" s="662">
        <v>0</v>
      </c>
      <c r="M2056" s="662">
        <v>0</v>
      </c>
      <c r="N2056" s="661">
        <v>1</v>
      </c>
      <c r="O2056" s="742">
        <v>1</v>
      </c>
      <c r="P2056" s="662"/>
      <c r="Q2056" s="677"/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32</v>
      </c>
      <c r="B2057" s="661" t="s">
        <v>587</v>
      </c>
      <c r="C2057" s="661">
        <v>89301322</v>
      </c>
      <c r="D2057" s="740" t="s">
        <v>6847</v>
      </c>
      <c r="E2057" s="741" t="s">
        <v>4635</v>
      </c>
      <c r="F2057" s="661" t="s">
        <v>4612</v>
      </c>
      <c r="G2057" s="661" t="s">
        <v>4914</v>
      </c>
      <c r="H2057" s="661" t="s">
        <v>588</v>
      </c>
      <c r="I2057" s="661" t="s">
        <v>5402</v>
      </c>
      <c r="J2057" s="661" t="s">
        <v>5403</v>
      </c>
      <c r="K2057" s="661" t="s">
        <v>1142</v>
      </c>
      <c r="L2057" s="662">
        <v>0</v>
      </c>
      <c r="M2057" s="662">
        <v>0</v>
      </c>
      <c r="N2057" s="661">
        <v>1</v>
      </c>
      <c r="O2057" s="742">
        <v>1</v>
      </c>
      <c r="P2057" s="662"/>
      <c r="Q2057" s="677"/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32</v>
      </c>
      <c r="B2058" s="661" t="s">
        <v>587</v>
      </c>
      <c r="C2058" s="661">
        <v>89301322</v>
      </c>
      <c r="D2058" s="740" t="s">
        <v>6847</v>
      </c>
      <c r="E2058" s="741" t="s">
        <v>4635</v>
      </c>
      <c r="F2058" s="661" t="s">
        <v>4612</v>
      </c>
      <c r="G2058" s="661" t="s">
        <v>4914</v>
      </c>
      <c r="H2058" s="661" t="s">
        <v>588</v>
      </c>
      <c r="I2058" s="661" t="s">
        <v>4915</v>
      </c>
      <c r="J2058" s="661" t="s">
        <v>5018</v>
      </c>
      <c r="K2058" s="661" t="s">
        <v>4916</v>
      </c>
      <c r="L2058" s="662">
        <v>0</v>
      </c>
      <c r="M2058" s="662">
        <v>0</v>
      </c>
      <c r="N2058" s="661">
        <v>1</v>
      </c>
      <c r="O2058" s="742">
        <v>1</v>
      </c>
      <c r="P2058" s="662"/>
      <c r="Q2058" s="677"/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32</v>
      </c>
      <c r="B2059" s="661" t="s">
        <v>587</v>
      </c>
      <c r="C2059" s="661">
        <v>89301322</v>
      </c>
      <c r="D2059" s="740" t="s">
        <v>6847</v>
      </c>
      <c r="E2059" s="741" t="s">
        <v>4635</v>
      </c>
      <c r="F2059" s="661" t="s">
        <v>4612</v>
      </c>
      <c r="G2059" s="661" t="s">
        <v>5516</v>
      </c>
      <c r="H2059" s="661" t="s">
        <v>588</v>
      </c>
      <c r="I2059" s="661" t="s">
        <v>5950</v>
      </c>
      <c r="J2059" s="661" t="s">
        <v>5518</v>
      </c>
      <c r="K2059" s="661" t="s">
        <v>5734</v>
      </c>
      <c r="L2059" s="662">
        <v>0</v>
      </c>
      <c r="M2059" s="662">
        <v>0</v>
      </c>
      <c r="N2059" s="661">
        <v>4</v>
      </c>
      <c r="O2059" s="742">
        <v>2</v>
      </c>
      <c r="P2059" s="662"/>
      <c r="Q2059" s="677"/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32</v>
      </c>
      <c r="B2060" s="661" t="s">
        <v>587</v>
      </c>
      <c r="C2060" s="661">
        <v>89301322</v>
      </c>
      <c r="D2060" s="740" t="s">
        <v>6847</v>
      </c>
      <c r="E2060" s="741" t="s">
        <v>4636</v>
      </c>
      <c r="F2060" s="661" t="s">
        <v>4612</v>
      </c>
      <c r="G2060" s="661" t="s">
        <v>5527</v>
      </c>
      <c r="H2060" s="661" t="s">
        <v>588</v>
      </c>
      <c r="I2060" s="661" t="s">
        <v>1055</v>
      </c>
      <c r="J2060" s="661" t="s">
        <v>5528</v>
      </c>
      <c r="K2060" s="661" t="s">
        <v>1277</v>
      </c>
      <c r="L2060" s="662">
        <v>44.89</v>
      </c>
      <c r="M2060" s="662">
        <v>224.45</v>
      </c>
      <c r="N2060" s="661">
        <v>5</v>
      </c>
      <c r="O2060" s="742">
        <v>1.5</v>
      </c>
      <c r="P2060" s="662">
        <v>224.45</v>
      </c>
      <c r="Q2060" s="677">
        <v>1</v>
      </c>
      <c r="R2060" s="661">
        <v>5</v>
      </c>
      <c r="S2060" s="677">
        <v>1</v>
      </c>
      <c r="T2060" s="742">
        <v>1.5</v>
      </c>
      <c r="U2060" s="700">
        <v>1</v>
      </c>
    </row>
    <row r="2061" spans="1:21" ht="14.4" customHeight="1" x14ac:dyDescent="0.3">
      <c r="A2061" s="660">
        <v>32</v>
      </c>
      <c r="B2061" s="661" t="s">
        <v>587</v>
      </c>
      <c r="C2061" s="661">
        <v>89301322</v>
      </c>
      <c r="D2061" s="740" t="s">
        <v>6847</v>
      </c>
      <c r="E2061" s="741" t="s">
        <v>4636</v>
      </c>
      <c r="F2061" s="661" t="s">
        <v>4612</v>
      </c>
      <c r="G2061" s="661" t="s">
        <v>5951</v>
      </c>
      <c r="H2061" s="661" t="s">
        <v>588</v>
      </c>
      <c r="I2061" s="661" t="s">
        <v>5952</v>
      </c>
      <c r="J2061" s="661" t="s">
        <v>5953</v>
      </c>
      <c r="K2061" s="661" t="s">
        <v>4600</v>
      </c>
      <c r="L2061" s="662">
        <v>106.23</v>
      </c>
      <c r="M2061" s="662">
        <v>212.46</v>
      </c>
      <c r="N2061" s="661">
        <v>2</v>
      </c>
      <c r="O2061" s="742">
        <v>1.5</v>
      </c>
      <c r="P2061" s="662">
        <v>212.46</v>
      </c>
      <c r="Q2061" s="677">
        <v>1</v>
      </c>
      <c r="R2061" s="661">
        <v>2</v>
      </c>
      <c r="S2061" s="677">
        <v>1</v>
      </c>
      <c r="T2061" s="742">
        <v>1.5</v>
      </c>
      <c r="U2061" s="700">
        <v>1</v>
      </c>
    </row>
    <row r="2062" spans="1:21" ht="14.4" customHeight="1" x14ac:dyDescent="0.3">
      <c r="A2062" s="660">
        <v>32</v>
      </c>
      <c r="B2062" s="661" t="s">
        <v>587</v>
      </c>
      <c r="C2062" s="661">
        <v>89301322</v>
      </c>
      <c r="D2062" s="740" t="s">
        <v>6847</v>
      </c>
      <c r="E2062" s="741" t="s">
        <v>4636</v>
      </c>
      <c r="F2062" s="661" t="s">
        <v>4612</v>
      </c>
      <c r="G2062" s="661" t="s">
        <v>4654</v>
      </c>
      <c r="H2062" s="661" t="s">
        <v>588</v>
      </c>
      <c r="I2062" s="661" t="s">
        <v>1805</v>
      </c>
      <c r="J2062" s="661" t="s">
        <v>1806</v>
      </c>
      <c r="K2062" s="661" t="s">
        <v>4712</v>
      </c>
      <c r="L2062" s="662">
        <v>1354.54</v>
      </c>
      <c r="M2062" s="662">
        <v>48763.44000000001</v>
      </c>
      <c r="N2062" s="661">
        <v>36</v>
      </c>
      <c r="O2062" s="742">
        <v>20.5</v>
      </c>
      <c r="P2062" s="662">
        <v>32508.960000000006</v>
      </c>
      <c r="Q2062" s="677">
        <v>0.66666666666666663</v>
      </c>
      <c r="R2062" s="661">
        <v>24</v>
      </c>
      <c r="S2062" s="677">
        <v>0.66666666666666663</v>
      </c>
      <c r="T2062" s="742">
        <v>12.5</v>
      </c>
      <c r="U2062" s="700">
        <v>0.6097560975609756</v>
      </c>
    </row>
    <row r="2063" spans="1:21" ht="14.4" customHeight="1" x14ac:dyDescent="0.3">
      <c r="A2063" s="660">
        <v>32</v>
      </c>
      <c r="B2063" s="661" t="s">
        <v>587</v>
      </c>
      <c r="C2063" s="661">
        <v>89301322</v>
      </c>
      <c r="D2063" s="740" t="s">
        <v>6847</v>
      </c>
      <c r="E2063" s="741" t="s">
        <v>4636</v>
      </c>
      <c r="F2063" s="661" t="s">
        <v>4612</v>
      </c>
      <c r="G2063" s="661" t="s">
        <v>4654</v>
      </c>
      <c r="H2063" s="661" t="s">
        <v>588</v>
      </c>
      <c r="I2063" s="661" t="s">
        <v>1683</v>
      </c>
      <c r="J2063" s="661" t="s">
        <v>1684</v>
      </c>
      <c r="K2063" s="661" t="s">
        <v>1685</v>
      </c>
      <c r="L2063" s="662">
        <v>275.23</v>
      </c>
      <c r="M2063" s="662">
        <v>825.69</v>
      </c>
      <c r="N2063" s="661">
        <v>3</v>
      </c>
      <c r="O2063" s="742">
        <v>0.5</v>
      </c>
      <c r="P2063" s="662">
        <v>825.69</v>
      </c>
      <c r="Q2063" s="677">
        <v>1</v>
      </c>
      <c r="R2063" s="661">
        <v>3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32</v>
      </c>
      <c r="B2064" s="661" t="s">
        <v>587</v>
      </c>
      <c r="C2064" s="661">
        <v>89301322</v>
      </c>
      <c r="D2064" s="740" t="s">
        <v>6847</v>
      </c>
      <c r="E2064" s="741" t="s">
        <v>4636</v>
      </c>
      <c r="F2064" s="661" t="s">
        <v>4612</v>
      </c>
      <c r="G2064" s="661" t="s">
        <v>4654</v>
      </c>
      <c r="H2064" s="661" t="s">
        <v>588</v>
      </c>
      <c r="I2064" s="661" t="s">
        <v>5413</v>
      </c>
      <c r="J2064" s="661" t="s">
        <v>1684</v>
      </c>
      <c r="K2064" s="661" t="s">
        <v>1685</v>
      </c>
      <c r="L2064" s="662">
        <v>275.23</v>
      </c>
      <c r="M2064" s="662">
        <v>275.23</v>
      </c>
      <c r="N2064" s="661">
        <v>1</v>
      </c>
      <c r="O2064" s="742">
        <v>1</v>
      </c>
      <c r="P2064" s="662">
        <v>275.23</v>
      </c>
      <c r="Q2064" s="677">
        <v>1</v>
      </c>
      <c r="R2064" s="661">
        <v>1</v>
      </c>
      <c r="S2064" s="677">
        <v>1</v>
      </c>
      <c r="T2064" s="742">
        <v>1</v>
      </c>
      <c r="U2064" s="700">
        <v>1</v>
      </c>
    </row>
    <row r="2065" spans="1:21" ht="14.4" customHeight="1" x14ac:dyDescent="0.3">
      <c r="A2065" s="660">
        <v>32</v>
      </c>
      <c r="B2065" s="661" t="s">
        <v>587</v>
      </c>
      <c r="C2065" s="661">
        <v>89301322</v>
      </c>
      <c r="D2065" s="740" t="s">
        <v>6847</v>
      </c>
      <c r="E2065" s="741" t="s">
        <v>4636</v>
      </c>
      <c r="F2065" s="661" t="s">
        <v>4612</v>
      </c>
      <c r="G2065" s="661" t="s">
        <v>4654</v>
      </c>
      <c r="H2065" s="661" t="s">
        <v>588</v>
      </c>
      <c r="I2065" s="661" t="s">
        <v>4713</v>
      </c>
      <c r="J2065" s="661" t="s">
        <v>1582</v>
      </c>
      <c r="K2065" s="661" t="s">
        <v>4714</v>
      </c>
      <c r="L2065" s="662">
        <v>0</v>
      </c>
      <c r="M2065" s="662">
        <v>0</v>
      </c>
      <c r="N2065" s="661">
        <v>3</v>
      </c>
      <c r="O2065" s="742">
        <v>2</v>
      </c>
      <c r="P2065" s="662">
        <v>0</v>
      </c>
      <c r="Q2065" s="677"/>
      <c r="R2065" s="661">
        <v>2</v>
      </c>
      <c r="S2065" s="677">
        <v>0.66666666666666663</v>
      </c>
      <c r="T2065" s="742">
        <v>1.5</v>
      </c>
      <c r="U2065" s="700">
        <v>0.75</v>
      </c>
    </row>
    <row r="2066" spans="1:21" ht="14.4" customHeight="1" x14ac:dyDescent="0.3">
      <c r="A2066" s="660">
        <v>32</v>
      </c>
      <c r="B2066" s="661" t="s">
        <v>587</v>
      </c>
      <c r="C2066" s="661">
        <v>89301322</v>
      </c>
      <c r="D2066" s="740" t="s">
        <v>6847</v>
      </c>
      <c r="E2066" s="741" t="s">
        <v>4636</v>
      </c>
      <c r="F2066" s="661" t="s">
        <v>4612</v>
      </c>
      <c r="G2066" s="661" t="s">
        <v>4655</v>
      </c>
      <c r="H2066" s="661" t="s">
        <v>588</v>
      </c>
      <c r="I2066" s="661" t="s">
        <v>1268</v>
      </c>
      <c r="J2066" s="661" t="s">
        <v>1269</v>
      </c>
      <c r="K2066" s="661" t="s">
        <v>1270</v>
      </c>
      <c r="L2066" s="662">
        <v>89.6</v>
      </c>
      <c r="M2066" s="662">
        <v>89.6</v>
      </c>
      <c r="N2066" s="661">
        <v>1</v>
      </c>
      <c r="O2066" s="742">
        <v>0.5</v>
      </c>
      <c r="P2066" s="662">
        <v>89.6</v>
      </c>
      <c r="Q2066" s="677">
        <v>1</v>
      </c>
      <c r="R2066" s="661">
        <v>1</v>
      </c>
      <c r="S2066" s="677">
        <v>1</v>
      </c>
      <c r="T2066" s="742">
        <v>0.5</v>
      </c>
      <c r="U2066" s="700">
        <v>1</v>
      </c>
    </row>
    <row r="2067" spans="1:21" ht="14.4" customHeight="1" x14ac:dyDescent="0.3">
      <c r="A2067" s="660">
        <v>32</v>
      </c>
      <c r="B2067" s="661" t="s">
        <v>587</v>
      </c>
      <c r="C2067" s="661">
        <v>89301322</v>
      </c>
      <c r="D2067" s="740" t="s">
        <v>6847</v>
      </c>
      <c r="E2067" s="741" t="s">
        <v>4636</v>
      </c>
      <c r="F2067" s="661" t="s">
        <v>4612</v>
      </c>
      <c r="G2067" s="661" t="s">
        <v>4655</v>
      </c>
      <c r="H2067" s="661" t="s">
        <v>588</v>
      </c>
      <c r="I2067" s="661" t="s">
        <v>1268</v>
      </c>
      <c r="J2067" s="661" t="s">
        <v>1269</v>
      </c>
      <c r="K2067" s="661" t="s">
        <v>1270</v>
      </c>
      <c r="L2067" s="662">
        <v>95.25</v>
      </c>
      <c r="M2067" s="662">
        <v>381</v>
      </c>
      <c r="N2067" s="661">
        <v>4</v>
      </c>
      <c r="O2067" s="742">
        <v>3</v>
      </c>
      <c r="P2067" s="662">
        <v>95.25</v>
      </c>
      <c r="Q2067" s="677">
        <v>0.25</v>
      </c>
      <c r="R2067" s="661">
        <v>1</v>
      </c>
      <c r="S2067" s="677">
        <v>0.25</v>
      </c>
      <c r="T2067" s="742">
        <v>1</v>
      </c>
      <c r="U2067" s="700">
        <v>0.33333333333333331</v>
      </c>
    </row>
    <row r="2068" spans="1:21" ht="14.4" customHeight="1" x14ac:dyDescent="0.3">
      <c r="A2068" s="660">
        <v>32</v>
      </c>
      <c r="B2068" s="661" t="s">
        <v>587</v>
      </c>
      <c r="C2068" s="661">
        <v>89301322</v>
      </c>
      <c r="D2068" s="740" t="s">
        <v>6847</v>
      </c>
      <c r="E2068" s="741" t="s">
        <v>4636</v>
      </c>
      <c r="F2068" s="661" t="s">
        <v>4612</v>
      </c>
      <c r="G2068" s="661" t="s">
        <v>4655</v>
      </c>
      <c r="H2068" s="661" t="s">
        <v>588</v>
      </c>
      <c r="I2068" s="661" t="s">
        <v>4854</v>
      </c>
      <c r="J2068" s="661" t="s">
        <v>4656</v>
      </c>
      <c r="K2068" s="661" t="s">
        <v>1270</v>
      </c>
      <c r="L2068" s="662">
        <v>0</v>
      </c>
      <c r="M2068" s="662">
        <v>0</v>
      </c>
      <c r="N2068" s="661">
        <v>1</v>
      </c>
      <c r="O2068" s="742">
        <v>0.5</v>
      </c>
      <c r="P2068" s="662">
        <v>0</v>
      </c>
      <c r="Q2068" s="677"/>
      <c r="R2068" s="661">
        <v>1</v>
      </c>
      <c r="S2068" s="677">
        <v>1</v>
      </c>
      <c r="T2068" s="742">
        <v>0.5</v>
      </c>
      <c r="U2068" s="700">
        <v>1</v>
      </c>
    </row>
    <row r="2069" spans="1:21" ht="14.4" customHeight="1" x14ac:dyDescent="0.3">
      <c r="A2069" s="660">
        <v>32</v>
      </c>
      <c r="B2069" s="661" t="s">
        <v>587</v>
      </c>
      <c r="C2069" s="661">
        <v>89301322</v>
      </c>
      <c r="D2069" s="740" t="s">
        <v>6847</v>
      </c>
      <c r="E2069" s="741" t="s">
        <v>4636</v>
      </c>
      <c r="F2069" s="661" t="s">
        <v>4612</v>
      </c>
      <c r="G2069" s="661" t="s">
        <v>4655</v>
      </c>
      <c r="H2069" s="661" t="s">
        <v>588</v>
      </c>
      <c r="I2069" s="661" t="s">
        <v>4854</v>
      </c>
      <c r="J2069" s="661" t="s">
        <v>4656</v>
      </c>
      <c r="K2069" s="661" t="s">
        <v>1270</v>
      </c>
      <c r="L2069" s="662">
        <v>95.25</v>
      </c>
      <c r="M2069" s="662">
        <v>190.5</v>
      </c>
      <c r="N2069" s="661">
        <v>2</v>
      </c>
      <c r="O2069" s="742">
        <v>1</v>
      </c>
      <c r="P2069" s="662">
        <v>95.25</v>
      </c>
      <c r="Q2069" s="677">
        <v>0.5</v>
      </c>
      <c r="R2069" s="661">
        <v>1</v>
      </c>
      <c r="S2069" s="677">
        <v>0.5</v>
      </c>
      <c r="T2069" s="742">
        <v>0.5</v>
      </c>
      <c r="U2069" s="700">
        <v>0.5</v>
      </c>
    </row>
    <row r="2070" spans="1:21" ht="14.4" customHeight="1" x14ac:dyDescent="0.3">
      <c r="A2070" s="660">
        <v>32</v>
      </c>
      <c r="B2070" s="661" t="s">
        <v>587</v>
      </c>
      <c r="C2070" s="661">
        <v>89301322</v>
      </c>
      <c r="D2070" s="740" t="s">
        <v>6847</v>
      </c>
      <c r="E2070" s="741" t="s">
        <v>4636</v>
      </c>
      <c r="F2070" s="661" t="s">
        <v>4612</v>
      </c>
      <c r="G2070" s="661" t="s">
        <v>4655</v>
      </c>
      <c r="H2070" s="661" t="s">
        <v>588</v>
      </c>
      <c r="I2070" s="661" t="s">
        <v>727</v>
      </c>
      <c r="J2070" s="661" t="s">
        <v>728</v>
      </c>
      <c r="K2070" s="661" t="s">
        <v>4716</v>
      </c>
      <c r="L2070" s="662">
        <v>42.42</v>
      </c>
      <c r="M2070" s="662">
        <v>933.24</v>
      </c>
      <c r="N2070" s="661">
        <v>22</v>
      </c>
      <c r="O2070" s="742">
        <v>6</v>
      </c>
      <c r="P2070" s="662">
        <v>678.72</v>
      </c>
      <c r="Q2070" s="677">
        <v>0.72727272727272729</v>
      </c>
      <c r="R2070" s="661">
        <v>16</v>
      </c>
      <c r="S2070" s="677">
        <v>0.72727272727272729</v>
      </c>
      <c r="T2070" s="742">
        <v>5</v>
      </c>
      <c r="U2070" s="700">
        <v>0.83333333333333337</v>
      </c>
    </row>
    <row r="2071" spans="1:21" ht="14.4" customHeight="1" x14ac:dyDescent="0.3">
      <c r="A2071" s="660">
        <v>32</v>
      </c>
      <c r="B2071" s="661" t="s">
        <v>587</v>
      </c>
      <c r="C2071" s="661">
        <v>89301322</v>
      </c>
      <c r="D2071" s="740" t="s">
        <v>6847</v>
      </c>
      <c r="E2071" s="741" t="s">
        <v>4636</v>
      </c>
      <c r="F2071" s="661" t="s">
        <v>4612</v>
      </c>
      <c r="G2071" s="661" t="s">
        <v>4655</v>
      </c>
      <c r="H2071" s="661" t="s">
        <v>588</v>
      </c>
      <c r="I2071" s="661" t="s">
        <v>727</v>
      </c>
      <c r="J2071" s="661" t="s">
        <v>728</v>
      </c>
      <c r="K2071" s="661" t="s">
        <v>4716</v>
      </c>
      <c r="L2071" s="662">
        <v>85.72</v>
      </c>
      <c r="M2071" s="662">
        <v>2828.76</v>
      </c>
      <c r="N2071" s="661">
        <v>33</v>
      </c>
      <c r="O2071" s="742">
        <v>10</v>
      </c>
      <c r="P2071" s="662">
        <v>1714.4</v>
      </c>
      <c r="Q2071" s="677">
        <v>0.60606060606060608</v>
      </c>
      <c r="R2071" s="661">
        <v>20</v>
      </c>
      <c r="S2071" s="677">
        <v>0.60606060606060608</v>
      </c>
      <c r="T2071" s="742">
        <v>6.5</v>
      </c>
      <c r="U2071" s="700">
        <v>0.65</v>
      </c>
    </row>
    <row r="2072" spans="1:21" ht="14.4" customHeight="1" x14ac:dyDescent="0.3">
      <c r="A2072" s="660">
        <v>32</v>
      </c>
      <c r="B2072" s="661" t="s">
        <v>587</v>
      </c>
      <c r="C2072" s="661">
        <v>89301322</v>
      </c>
      <c r="D2072" s="740" t="s">
        <v>6847</v>
      </c>
      <c r="E2072" s="741" t="s">
        <v>4636</v>
      </c>
      <c r="F2072" s="661" t="s">
        <v>4612</v>
      </c>
      <c r="G2072" s="661" t="s">
        <v>4655</v>
      </c>
      <c r="H2072" s="661" t="s">
        <v>588</v>
      </c>
      <c r="I2072" s="661" t="s">
        <v>4717</v>
      </c>
      <c r="J2072" s="661" t="s">
        <v>728</v>
      </c>
      <c r="K2072" s="661" t="s">
        <v>4718</v>
      </c>
      <c r="L2072" s="662">
        <v>285.75</v>
      </c>
      <c r="M2072" s="662">
        <v>857.25</v>
      </c>
      <c r="N2072" s="661">
        <v>3</v>
      </c>
      <c r="O2072" s="742">
        <v>2</v>
      </c>
      <c r="P2072" s="662">
        <v>857.25</v>
      </c>
      <c r="Q2072" s="677">
        <v>1</v>
      </c>
      <c r="R2072" s="661">
        <v>3</v>
      </c>
      <c r="S2072" s="677">
        <v>1</v>
      </c>
      <c r="T2072" s="742">
        <v>2</v>
      </c>
      <c r="U2072" s="700">
        <v>1</v>
      </c>
    </row>
    <row r="2073" spans="1:21" ht="14.4" customHeight="1" x14ac:dyDescent="0.3">
      <c r="A2073" s="660">
        <v>32</v>
      </c>
      <c r="B2073" s="661" t="s">
        <v>587</v>
      </c>
      <c r="C2073" s="661">
        <v>89301322</v>
      </c>
      <c r="D2073" s="740" t="s">
        <v>6847</v>
      </c>
      <c r="E2073" s="741" t="s">
        <v>4636</v>
      </c>
      <c r="F2073" s="661" t="s">
        <v>4612</v>
      </c>
      <c r="G2073" s="661" t="s">
        <v>4655</v>
      </c>
      <c r="H2073" s="661" t="s">
        <v>588</v>
      </c>
      <c r="I2073" s="661" t="s">
        <v>757</v>
      </c>
      <c r="J2073" s="661" t="s">
        <v>4656</v>
      </c>
      <c r="K2073" s="661" t="s">
        <v>4657</v>
      </c>
      <c r="L2073" s="662">
        <v>44.8</v>
      </c>
      <c r="M2073" s="662">
        <v>582.4</v>
      </c>
      <c r="N2073" s="661">
        <v>13</v>
      </c>
      <c r="O2073" s="742">
        <v>7.5</v>
      </c>
      <c r="P2073" s="662">
        <v>358.40000000000003</v>
      </c>
      <c r="Q2073" s="677">
        <v>0.61538461538461542</v>
      </c>
      <c r="R2073" s="661">
        <v>8</v>
      </c>
      <c r="S2073" s="677">
        <v>0.61538461538461542</v>
      </c>
      <c r="T2073" s="742">
        <v>5</v>
      </c>
      <c r="U2073" s="700">
        <v>0.66666666666666663</v>
      </c>
    </row>
    <row r="2074" spans="1:21" ht="14.4" customHeight="1" x14ac:dyDescent="0.3">
      <c r="A2074" s="660">
        <v>32</v>
      </c>
      <c r="B2074" s="661" t="s">
        <v>587</v>
      </c>
      <c r="C2074" s="661">
        <v>89301322</v>
      </c>
      <c r="D2074" s="740" t="s">
        <v>6847</v>
      </c>
      <c r="E2074" s="741" t="s">
        <v>4636</v>
      </c>
      <c r="F2074" s="661" t="s">
        <v>4612</v>
      </c>
      <c r="G2074" s="661" t="s">
        <v>4655</v>
      </c>
      <c r="H2074" s="661" t="s">
        <v>588</v>
      </c>
      <c r="I2074" s="661" t="s">
        <v>757</v>
      </c>
      <c r="J2074" s="661" t="s">
        <v>4656</v>
      </c>
      <c r="K2074" s="661" t="s">
        <v>4657</v>
      </c>
      <c r="L2074" s="662">
        <v>47.63</v>
      </c>
      <c r="M2074" s="662">
        <v>238.15000000000003</v>
      </c>
      <c r="N2074" s="661">
        <v>5</v>
      </c>
      <c r="O2074" s="742">
        <v>3</v>
      </c>
      <c r="P2074" s="662">
        <v>142.89000000000001</v>
      </c>
      <c r="Q2074" s="677">
        <v>0.6</v>
      </c>
      <c r="R2074" s="661">
        <v>3</v>
      </c>
      <c r="S2074" s="677">
        <v>0.6</v>
      </c>
      <c r="T2074" s="742">
        <v>1.5</v>
      </c>
      <c r="U2074" s="700">
        <v>0.5</v>
      </c>
    </row>
    <row r="2075" spans="1:21" ht="14.4" customHeight="1" x14ac:dyDescent="0.3">
      <c r="A2075" s="660">
        <v>32</v>
      </c>
      <c r="B2075" s="661" t="s">
        <v>587</v>
      </c>
      <c r="C2075" s="661">
        <v>89301322</v>
      </c>
      <c r="D2075" s="740" t="s">
        <v>6847</v>
      </c>
      <c r="E2075" s="741" t="s">
        <v>4636</v>
      </c>
      <c r="F2075" s="661" t="s">
        <v>4612</v>
      </c>
      <c r="G2075" s="661" t="s">
        <v>4655</v>
      </c>
      <c r="H2075" s="661" t="s">
        <v>588</v>
      </c>
      <c r="I2075" s="661" t="s">
        <v>4658</v>
      </c>
      <c r="J2075" s="661" t="s">
        <v>4656</v>
      </c>
      <c r="K2075" s="661" t="s">
        <v>4657</v>
      </c>
      <c r="L2075" s="662">
        <v>44.8</v>
      </c>
      <c r="M2075" s="662">
        <v>89.6</v>
      </c>
      <c r="N2075" s="661">
        <v>2</v>
      </c>
      <c r="O2075" s="742">
        <v>1.5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32</v>
      </c>
      <c r="B2076" s="661" t="s">
        <v>587</v>
      </c>
      <c r="C2076" s="661">
        <v>89301322</v>
      </c>
      <c r="D2076" s="740" t="s">
        <v>6847</v>
      </c>
      <c r="E2076" s="741" t="s">
        <v>4636</v>
      </c>
      <c r="F2076" s="661" t="s">
        <v>4612</v>
      </c>
      <c r="G2076" s="661" t="s">
        <v>4719</v>
      </c>
      <c r="H2076" s="661" t="s">
        <v>588</v>
      </c>
      <c r="I2076" s="661" t="s">
        <v>5241</v>
      </c>
      <c r="J2076" s="661" t="s">
        <v>5242</v>
      </c>
      <c r="K2076" s="661" t="s">
        <v>4923</v>
      </c>
      <c r="L2076" s="662">
        <v>17.690000000000001</v>
      </c>
      <c r="M2076" s="662">
        <v>106.14000000000001</v>
      </c>
      <c r="N2076" s="661">
        <v>6</v>
      </c>
      <c r="O2076" s="742">
        <v>2</v>
      </c>
      <c r="P2076" s="662">
        <v>88.450000000000017</v>
      </c>
      <c r="Q2076" s="677">
        <v>0.83333333333333337</v>
      </c>
      <c r="R2076" s="661">
        <v>5</v>
      </c>
      <c r="S2076" s="677">
        <v>0.83333333333333337</v>
      </c>
      <c r="T2076" s="742">
        <v>1.5</v>
      </c>
      <c r="U2076" s="700">
        <v>0.75</v>
      </c>
    </row>
    <row r="2077" spans="1:21" ht="14.4" customHeight="1" x14ac:dyDescent="0.3">
      <c r="A2077" s="660">
        <v>32</v>
      </c>
      <c r="B2077" s="661" t="s">
        <v>587</v>
      </c>
      <c r="C2077" s="661">
        <v>89301322</v>
      </c>
      <c r="D2077" s="740" t="s">
        <v>6847</v>
      </c>
      <c r="E2077" s="741" t="s">
        <v>4636</v>
      </c>
      <c r="F2077" s="661" t="s">
        <v>4612</v>
      </c>
      <c r="G2077" s="661" t="s">
        <v>4719</v>
      </c>
      <c r="H2077" s="661" t="s">
        <v>2441</v>
      </c>
      <c r="I2077" s="661" t="s">
        <v>4921</v>
      </c>
      <c r="J2077" s="661" t="s">
        <v>4922</v>
      </c>
      <c r="K2077" s="661" t="s">
        <v>4923</v>
      </c>
      <c r="L2077" s="662">
        <v>17.690000000000001</v>
      </c>
      <c r="M2077" s="662">
        <v>35.380000000000003</v>
      </c>
      <c r="N2077" s="661">
        <v>2</v>
      </c>
      <c r="O2077" s="742">
        <v>0.5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32</v>
      </c>
      <c r="B2078" s="661" t="s">
        <v>587</v>
      </c>
      <c r="C2078" s="661">
        <v>89301322</v>
      </c>
      <c r="D2078" s="740" t="s">
        <v>6847</v>
      </c>
      <c r="E2078" s="741" t="s">
        <v>4636</v>
      </c>
      <c r="F2078" s="661" t="s">
        <v>4612</v>
      </c>
      <c r="G2078" s="661" t="s">
        <v>5028</v>
      </c>
      <c r="H2078" s="661" t="s">
        <v>588</v>
      </c>
      <c r="I2078" s="661" t="s">
        <v>5954</v>
      </c>
      <c r="J2078" s="661" t="s">
        <v>5955</v>
      </c>
      <c r="K2078" s="661" t="s">
        <v>4593</v>
      </c>
      <c r="L2078" s="662">
        <v>150.55000000000001</v>
      </c>
      <c r="M2078" s="662">
        <v>150.55000000000001</v>
      </c>
      <c r="N2078" s="661">
        <v>1</v>
      </c>
      <c r="O2078" s="742">
        <v>1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32</v>
      </c>
      <c r="B2079" s="661" t="s">
        <v>587</v>
      </c>
      <c r="C2079" s="661">
        <v>89301322</v>
      </c>
      <c r="D2079" s="740" t="s">
        <v>6847</v>
      </c>
      <c r="E2079" s="741" t="s">
        <v>4636</v>
      </c>
      <c r="F2079" s="661" t="s">
        <v>4612</v>
      </c>
      <c r="G2079" s="661" t="s">
        <v>5028</v>
      </c>
      <c r="H2079" s="661" t="s">
        <v>588</v>
      </c>
      <c r="I2079" s="661" t="s">
        <v>5956</v>
      </c>
      <c r="J2079" s="661" t="s">
        <v>5955</v>
      </c>
      <c r="K2079" s="661" t="s">
        <v>4573</v>
      </c>
      <c r="L2079" s="662">
        <v>75.28</v>
      </c>
      <c r="M2079" s="662">
        <v>75.28</v>
      </c>
      <c r="N2079" s="661">
        <v>1</v>
      </c>
      <c r="O2079" s="742">
        <v>0.5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32</v>
      </c>
      <c r="B2080" s="661" t="s">
        <v>587</v>
      </c>
      <c r="C2080" s="661">
        <v>89301322</v>
      </c>
      <c r="D2080" s="740" t="s">
        <v>6847</v>
      </c>
      <c r="E2080" s="741" t="s">
        <v>4636</v>
      </c>
      <c r="F2080" s="661" t="s">
        <v>4612</v>
      </c>
      <c r="G2080" s="661" t="s">
        <v>4994</v>
      </c>
      <c r="H2080" s="661" t="s">
        <v>588</v>
      </c>
      <c r="I2080" s="661" t="s">
        <v>1295</v>
      </c>
      <c r="J2080" s="661" t="s">
        <v>1296</v>
      </c>
      <c r="K2080" s="661" t="s">
        <v>1297</v>
      </c>
      <c r="L2080" s="662">
        <v>60.92</v>
      </c>
      <c r="M2080" s="662">
        <v>365.52</v>
      </c>
      <c r="N2080" s="661">
        <v>6</v>
      </c>
      <c r="O2080" s="742">
        <v>1</v>
      </c>
      <c r="P2080" s="662">
        <v>365.52</v>
      </c>
      <c r="Q2080" s="677">
        <v>1</v>
      </c>
      <c r="R2080" s="661">
        <v>6</v>
      </c>
      <c r="S2080" s="677">
        <v>1</v>
      </c>
      <c r="T2080" s="742">
        <v>1</v>
      </c>
      <c r="U2080" s="700">
        <v>1</v>
      </c>
    </row>
    <row r="2081" spans="1:21" ht="14.4" customHeight="1" x14ac:dyDescent="0.3">
      <c r="A2081" s="660">
        <v>32</v>
      </c>
      <c r="B2081" s="661" t="s">
        <v>587</v>
      </c>
      <c r="C2081" s="661">
        <v>89301322</v>
      </c>
      <c r="D2081" s="740" t="s">
        <v>6847</v>
      </c>
      <c r="E2081" s="741" t="s">
        <v>4636</v>
      </c>
      <c r="F2081" s="661" t="s">
        <v>4612</v>
      </c>
      <c r="G2081" s="661" t="s">
        <v>4994</v>
      </c>
      <c r="H2081" s="661" t="s">
        <v>588</v>
      </c>
      <c r="I2081" s="661" t="s">
        <v>5957</v>
      </c>
      <c r="J2081" s="661" t="s">
        <v>1296</v>
      </c>
      <c r="K2081" s="661" t="s">
        <v>5717</v>
      </c>
      <c r="L2081" s="662">
        <v>0</v>
      </c>
      <c r="M2081" s="662">
        <v>0</v>
      </c>
      <c r="N2081" s="661">
        <v>1</v>
      </c>
      <c r="O2081" s="742">
        <v>0.5</v>
      </c>
      <c r="P2081" s="662">
        <v>0</v>
      </c>
      <c r="Q2081" s="677"/>
      <c r="R2081" s="661">
        <v>1</v>
      </c>
      <c r="S2081" s="677">
        <v>1</v>
      </c>
      <c r="T2081" s="742">
        <v>0.5</v>
      </c>
      <c r="U2081" s="700">
        <v>1</v>
      </c>
    </row>
    <row r="2082" spans="1:21" ht="14.4" customHeight="1" x14ac:dyDescent="0.3">
      <c r="A2082" s="660">
        <v>32</v>
      </c>
      <c r="B2082" s="661" t="s">
        <v>587</v>
      </c>
      <c r="C2082" s="661">
        <v>89301322</v>
      </c>
      <c r="D2082" s="740" t="s">
        <v>6847</v>
      </c>
      <c r="E2082" s="741" t="s">
        <v>4636</v>
      </c>
      <c r="F2082" s="661" t="s">
        <v>4612</v>
      </c>
      <c r="G2082" s="661" t="s">
        <v>4994</v>
      </c>
      <c r="H2082" s="661" t="s">
        <v>588</v>
      </c>
      <c r="I2082" s="661" t="s">
        <v>5958</v>
      </c>
      <c r="J2082" s="661" t="s">
        <v>1296</v>
      </c>
      <c r="K2082" s="661" t="s">
        <v>5717</v>
      </c>
      <c r="L2082" s="662">
        <v>0</v>
      </c>
      <c r="M2082" s="662">
        <v>0</v>
      </c>
      <c r="N2082" s="661">
        <v>1</v>
      </c>
      <c r="O2082" s="742">
        <v>0.5</v>
      </c>
      <c r="P2082" s="662">
        <v>0</v>
      </c>
      <c r="Q2082" s="677"/>
      <c r="R2082" s="661">
        <v>1</v>
      </c>
      <c r="S2082" s="677">
        <v>1</v>
      </c>
      <c r="T2082" s="742">
        <v>0.5</v>
      </c>
      <c r="U2082" s="700">
        <v>1</v>
      </c>
    </row>
    <row r="2083" spans="1:21" ht="14.4" customHeight="1" x14ac:dyDescent="0.3">
      <c r="A2083" s="660">
        <v>32</v>
      </c>
      <c r="B2083" s="661" t="s">
        <v>587</v>
      </c>
      <c r="C2083" s="661">
        <v>89301322</v>
      </c>
      <c r="D2083" s="740" t="s">
        <v>6847</v>
      </c>
      <c r="E2083" s="741" t="s">
        <v>4636</v>
      </c>
      <c r="F2083" s="661" t="s">
        <v>4612</v>
      </c>
      <c r="G2083" s="661" t="s">
        <v>4711</v>
      </c>
      <c r="H2083" s="661" t="s">
        <v>588</v>
      </c>
      <c r="I2083" s="661" t="s">
        <v>2909</v>
      </c>
      <c r="J2083" s="661" t="s">
        <v>4443</v>
      </c>
      <c r="K2083" s="661" t="s">
        <v>4444</v>
      </c>
      <c r="L2083" s="662">
        <v>333.31</v>
      </c>
      <c r="M2083" s="662">
        <v>1666.55</v>
      </c>
      <c r="N2083" s="661">
        <v>5</v>
      </c>
      <c r="O2083" s="742">
        <v>2</v>
      </c>
      <c r="P2083" s="662">
        <v>1333.24</v>
      </c>
      <c r="Q2083" s="677">
        <v>0.8</v>
      </c>
      <c r="R2083" s="661">
        <v>4</v>
      </c>
      <c r="S2083" s="677">
        <v>0.8</v>
      </c>
      <c r="T2083" s="742">
        <v>1</v>
      </c>
      <c r="U2083" s="700">
        <v>0.5</v>
      </c>
    </row>
    <row r="2084" spans="1:21" ht="14.4" customHeight="1" x14ac:dyDescent="0.3">
      <c r="A2084" s="660">
        <v>32</v>
      </c>
      <c r="B2084" s="661" t="s">
        <v>587</v>
      </c>
      <c r="C2084" s="661">
        <v>89301322</v>
      </c>
      <c r="D2084" s="740" t="s">
        <v>6847</v>
      </c>
      <c r="E2084" s="741" t="s">
        <v>4636</v>
      </c>
      <c r="F2084" s="661" t="s">
        <v>4612</v>
      </c>
      <c r="G2084" s="661" t="s">
        <v>4711</v>
      </c>
      <c r="H2084" s="661" t="s">
        <v>588</v>
      </c>
      <c r="I2084" s="661" t="s">
        <v>2909</v>
      </c>
      <c r="J2084" s="661" t="s">
        <v>4443</v>
      </c>
      <c r="K2084" s="661" t="s">
        <v>4444</v>
      </c>
      <c r="L2084" s="662">
        <v>156.86000000000001</v>
      </c>
      <c r="M2084" s="662">
        <v>156.86000000000001</v>
      </c>
      <c r="N2084" s="661">
        <v>1</v>
      </c>
      <c r="O2084" s="742">
        <v>0.5</v>
      </c>
      <c r="P2084" s="662">
        <v>156.86000000000001</v>
      </c>
      <c r="Q2084" s="677">
        <v>1</v>
      </c>
      <c r="R2084" s="661">
        <v>1</v>
      </c>
      <c r="S2084" s="677">
        <v>1</v>
      </c>
      <c r="T2084" s="742">
        <v>0.5</v>
      </c>
      <c r="U2084" s="700">
        <v>1</v>
      </c>
    </row>
    <row r="2085" spans="1:21" ht="14.4" customHeight="1" x14ac:dyDescent="0.3">
      <c r="A2085" s="660">
        <v>32</v>
      </c>
      <c r="B2085" s="661" t="s">
        <v>587</v>
      </c>
      <c r="C2085" s="661">
        <v>89301322</v>
      </c>
      <c r="D2085" s="740" t="s">
        <v>6847</v>
      </c>
      <c r="E2085" s="741" t="s">
        <v>4636</v>
      </c>
      <c r="F2085" s="661" t="s">
        <v>4612</v>
      </c>
      <c r="G2085" s="661" t="s">
        <v>5243</v>
      </c>
      <c r="H2085" s="661" t="s">
        <v>588</v>
      </c>
      <c r="I2085" s="661" t="s">
        <v>5244</v>
      </c>
      <c r="J2085" s="661" t="s">
        <v>5245</v>
      </c>
      <c r="K2085" s="661" t="s">
        <v>5246</v>
      </c>
      <c r="L2085" s="662">
        <v>10744.75</v>
      </c>
      <c r="M2085" s="662">
        <v>333087.25</v>
      </c>
      <c r="N2085" s="661">
        <v>31</v>
      </c>
      <c r="O2085" s="742">
        <v>6</v>
      </c>
      <c r="P2085" s="662">
        <v>118192.25</v>
      </c>
      <c r="Q2085" s="677">
        <v>0.35483870967741937</v>
      </c>
      <c r="R2085" s="661">
        <v>11</v>
      </c>
      <c r="S2085" s="677">
        <v>0.35483870967741937</v>
      </c>
      <c r="T2085" s="742">
        <v>2.5</v>
      </c>
      <c r="U2085" s="700">
        <v>0.41666666666666669</v>
      </c>
    </row>
    <row r="2086" spans="1:21" ht="14.4" customHeight="1" x14ac:dyDescent="0.3">
      <c r="A2086" s="660">
        <v>32</v>
      </c>
      <c r="B2086" s="661" t="s">
        <v>587</v>
      </c>
      <c r="C2086" s="661">
        <v>89301322</v>
      </c>
      <c r="D2086" s="740" t="s">
        <v>6847</v>
      </c>
      <c r="E2086" s="741" t="s">
        <v>4636</v>
      </c>
      <c r="F2086" s="661" t="s">
        <v>4612</v>
      </c>
      <c r="G2086" s="661" t="s">
        <v>5030</v>
      </c>
      <c r="H2086" s="661" t="s">
        <v>2441</v>
      </c>
      <c r="I2086" s="661" t="s">
        <v>5959</v>
      </c>
      <c r="J2086" s="661" t="s">
        <v>5960</v>
      </c>
      <c r="K2086" s="661" t="s">
        <v>2683</v>
      </c>
      <c r="L2086" s="662">
        <v>195.89</v>
      </c>
      <c r="M2086" s="662">
        <v>391.78</v>
      </c>
      <c r="N2086" s="661">
        <v>2</v>
      </c>
      <c r="O2086" s="742">
        <v>1</v>
      </c>
      <c r="P2086" s="662">
        <v>391.78</v>
      </c>
      <c r="Q2086" s="677">
        <v>1</v>
      </c>
      <c r="R2086" s="661">
        <v>2</v>
      </c>
      <c r="S2086" s="677">
        <v>1</v>
      </c>
      <c r="T2086" s="742">
        <v>1</v>
      </c>
      <c r="U2086" s="700">
        <v>1</v>
      </c>
    </row>
    <row r="2087" spans="1:21" ht="14.4" customHeight="1" x14ac:dyDescent="0.3">
      <c r="A2087" s="660">
        <v>32</v>
      </c>
      <c r="B2087" s="661" t="s">
        <v>587</v>
      </c>
      <c r="C2087" s="661">
        <v>89301322</v>
      </c>
      <c r="D2087" s="740" t="s">
        <v>6847</v>
      </c>
      <c r="E2087" s="741" t="s">
        <v>4636</v>
      </c>
      <c r="F2087" s="661" t="s">
        <v>4612</v>
      </c>
      <c r="G2087" s="661" t="s">
        <v>5030</v>
      </c>
      <c r="H2087" s="661" t="s">
        <v>2441</v>
      </c>
      <c r="I2087" s="661" t="s">
        <v>5961</v>
      </c>
      <c r="J2087" s="661" t="s">
        <v>5960</v>
      </c>
      <c r="K2087" s="661" t="s">
        <v>2683</v>
      </c>
      <c r="L2087" s="662">
        <v>195.89</v>
      </c>
      <c r="M2087" s="662">
        <v>391.78</v>
      </c>
      <c r="N2087" s="661">
        <v>2</v>
      </c>
      <c r="O2087" s="742">
        <v>1.5</v>
      </c>
      <c r="P2087" s="662">
        <v>195.89</v>
      </c>
      <c r="Q2087" s="677">
        <v>0.5</v>
      </c>
      <c r="R2087" s="661">
        <v>1</v>
      </c>
      <c r="S2087" s="677">
        <v>0.5</v>
      </c>
      <c r="T2087" s="742">
        <v>0.5</v>
      </c>
      <c r="U2087" s="700">
        <v>0.33333333333333331</v>
      </c>
    </row>
    <row r="2088" spans="1:21" ht="14.4" customHeight="1" x14ac:dyDescent="0.3">
      <c r="A2088" s="660">
        <v>32</v>
      </c>
      <c r="B2088" s="661" t="s">
        <v>587</v>
      </c>
      <c r="C2088" s="661">
        <v>89301322</v>
      </c>
      <c r="D2088" s="740" t="s">
        <v>6847</v>
      </c>
      <c r="E2088" s="741" t="s">
        <v>4636</v>
      </c>
      <c r="F2088" s="661" t="s">
        <v>4612</v>
      </c>
      <c r="G2088" s="661" t="s">
        <v>5030</v>
      </c>
      <c r="H2088" s="661" t="s">
        <v>2441</v>
      </c>
      <c r="I2088" s="661" t="s">
        <v>2582</v>
      </c>
      <c r="J2088" s="661" t="s">
        <v>2679</v>
      </c>
      <c r="K2088" s="661" t="s">
        <v>1229</v>
      </c>
      <c r="L2088" s="662">
        <v>65.3</v>
      </c>
      <c r="M2088" s="662">
        <v>979.49999999999989</v>
      </c>
      <c r="N2088" s="661">
        <v>15</v>
      </c>
      <c r="O2088" s="742">
        <v>4</v>
      </c>
      <c r="P2088" s="662">
        <v>587.69999999999993</v>
      </c>
      <c r="Q2088" s="677">
        <v>0.6</v>
      </c>
      <c r="R2088" s="661">
        <v>9</v>
      </c>
      <c r="S2088" s="677">
        <v>0.6</v>
      </c>
      <c r="T2088" s="742">
        <v>2</v>
      </c>
      <c r="U2088" s="700">
        <v>0.5</v>
      </c>
    </row>
    <row r="2089" spans="1:21" ht="14.4" customHeight="1" x14ac:dyDescent="0.3">
      <c r="A2089" s="660">
        <v>32</v>
      </c>
      <c r="B2089" s="661" t="s">
        <v>587</v>
      </c>
      <c r="C2089" s="661">
        <v>89301322</v>
      </c>
      <c r="D2089" s="740" t="s">
        <v>6847</v>
      </c>
      <c r="E2089" s="741" t="s">
        <v>4636</v>
      </c>
      <c r="F2089" s="661" t="s">
        <v>4612</v>
      </c>
      <c r="G2089" s="661" t="s">
        <v>5030</v>
      </c>
      <c r="H2089" s="661" t="s">
        <v>2441</v>
      </c>
      <c r="I2089" s="661" t="s">
        <v>2678</v>
      </c>
      <c r="J2089" s="661" t="s">
        <v>2679</v>
      </c>
      <c r="K2089" s="661" t="s">
        <v>1869</v>
      </c>
      <c r="L2089" s="662">
        <v>217.65</v>
      </c>
      <c r="M2089" s="662">
        <v>1088.25</v>
      </c>
      <c r="N2089" s="661">
        <v>5</v>
      </c>
      <c r="O2089" s="742">
        <v>3.5</v>
      </c>
      <c r="P2089" s="662">
        <v>870.6</v>
      </c>
      <c r="Q2089" s="677">
        <v>0.8</v>
      </c>
      <c r="R2089" s="661">
        <v>4</v>
      </c>
      <c r="S2089" s="677">
        <v>0.8</v>
      </c>
      <c r="T2089" s="742">
        <v>3</v>
      </c>
      <c r="U2089" s="700">
        <v>0.8571428571428571</v>
      </c>
    </row>
    <row r="2090" spans="1:21" ht="14.4" customHeight="1" x14ac:dyDescent="0.3">
      <c r="A2090" s="660">
        <v>32</v>
      </c>
      <c r="B2090" s="661" t="s">
        <v>587</v>
      </c>
      <c r="C2090" s="661">
        <v>89301322</v>
      </c>
      <c r="D2090" s="740" t="s">
        <v>6847</v>
      </c>
      <c r="E2090" s="741" t="s">
        <v>4636</v>
      </c>
      <c r="F2090" s="661" t="s">
        <v>4612</v>
      </c>
      <c r="G2090" s="661" t="s">
        <v>5030</v>
      </c>
      <c r="H2090" s="661" t="s">
        <v>2441</v>
      </c>
      <c r="I2090" s="661" t="s">
        <v>2585</v>
      </c>
      <c r="J2090" s="661" t="s">
        <v>4423</v>
      </c>
      <c r="K2090" s="661" t="s">
        <v>1239</v>
      </c>
      <c r="L2090" s="662">
        <v>130.59</v>
      </c>
      <c r="M2090" s="662">
        <v>1175.31</v>
      </c>
      <c r="N2090" s="661">
        <v>9</v>
      </c>
      <c r="O2090" s="742">
        <v>1.5</v>
      </c>
      <c r="P2090" s="662">
        <v>1175.31</v>
      </c>
      <c r="Q2090" s="677">
        <v>1</v>
      </c>
      <c r="R2090" s="661">
        <v>9</v>
      </c>
      <c r="S2090" s="677">
        <v>1</v>
      </c>
      <c r="T2090" s="742">
        <v>1.5</v>
      </c>
      <c r="U2090" s="700">
        <v>1</v>
      </c>
    </row>
    <row r="2091" spans="1:21" ht="14.4" customHeight="1" x14ac:dyDescent="0.3">
      <c r="A2091" s="660">
        <v>32</v>
      </c>
      <c r="B2091" s="661" t="s">
        <v>587</v>
      </c>
      <c r="C2091" s="661">
        <v>89301322</v>
      </c>
      <c r="D2091" s="740" t="s">
        <v>6847</v>
      </c>
      <c r="E2091" s="741" t="s">
        <v>4636</v>
      </c>
      <c r="F2091" s="661" t="s">
        <v>4612</v>
      </c>
      <c r="G2091" s="661" t="s">
        <v>5030</v>
      </c>
      <c r="H2091" s="661" t="s">
        <v>2441</v>
      </c>
      <c r="I2091" s="661" t="s">
        <v>5851</v>
      </c>
      <c r="J2091" s="661" t="s">
        <v>4423</v>
      </c>
      <c r="K2091" s="661" t="s">
        <v>5679</v>
      </c>
      <c r="L2091" s="662">
        <v>435.3</v>
      </c>
      <c r="M2091" s="662">
        <v>435.3</v>
      </c>
      <c r="N2091" s="661">
        <v>1</v>
      </c>
      <c r="O2091" s="742">
        <v>0.5</v>
      </c>
      <c r="P2091" s="662">
        <v>435.3</v>
      </c>
      <c r="Q2091" s="677">
        <v>1</v>
      </c>
      <c r="R2091" s="661">
        <v>1</v>
      </c>
      <c r="S2091" s="677">
        <v>1</v>
      </c>
      <c r="T2091" s="742">
        <v>0.5</v>
      </c>
      <c r="U2091" s="700">
        <v>1</v>
      </c>
    </row>
    <row r="2092" spans="1:21" ht="14.4" customHeight="1" x14ac:dyDescent="0.3">
      <c r="A2092" s="660">
        <v>32</v>
      </c>
      <c r="B2092" s="661" t="s">
        <v>587</v>
      </c>
      <c r="C2092" s="661">
        <v>89301322</v>
      </c>
      <c r="D2092" s="740" t="s">
        <v>6847</v>
      </c>
      <c r="E2092" s="741" t="s">
        <v>4636</v>
      </c>
      <c r="F2092" s="661" t="s">
        <v>4612</v>
      </c>
      <c r="G2092" s="661" t="s">
        <v>5248</v>
      </c>
      <c r="H2092" s="661" t="s">
        <v>2441</v>
      </c>
      <c r="I2092" s="661" t="s">
        <v>3081</v>
      </c>
      <c r="J2092" s="661" t="s">
        <v>3082</v>
      </c>
      <c r="K2092" s="661" t="s">
        <v>3083</v>
      </c>
      <c r="L2092" s="662">
        <v>222.25</v>
      </c>
      <c r="M2092" s="662">
        <v>889</v>
      </c>
      <c r="N2092" s="661">
        <v>4</v>
      </c>
      <c r="O2092" s="742">
        <v>4</v>
      </c>
      <c r="P2092" s="662">
        <v>444.5</v>
      </c>
      <c r="Q2092" s="677">
        <v>0.5</v>
      </c>
      <c r="R2092" s="661">
        <v>2</v>
      </c>
      <c r="S2092" s="677">
        <v>0.5</v>
      </c>
      <c r="T2092" s="742">
        <v>2</v>
      </c>
      <c r="U2092" s="700">
        <v>0.5</v>
      </c>
    </row>
    <row r="2093" spans="1:21" ht="14.4" customHeight="1" x14ac:dyDescent="0.3">
      <c r="A2093" s="660">
        <v>32</v>
      </c>
      <c r="B2093" s="661" t="s">
        <v>587</v>
      </c>
      <c r="C2093" s="661">
        <v>89301322</v>
      </c>
      <c r="D2093" s="740" t="s">
        <v>6847</v>
      </c>
      <c r="E2093" s="741" t="s">
        <v>4636</v>
      </c>
      <c r="F2093" s="661" t="s">
        <v>4612</v>
      </c>
      <c r="G2093" s="661" t="s">
        <v>5248</v>
      </c>
      <c r="H2093" s="661" t="s">
        <v>2441</v>
      </c>
      <c r="I2093" s="661" t="s">
        <v>3081</v>
      </c>
      <c r="J2093" s="661" t="s">
        <v>3082</v>
      </c>
      <c r="K2093" s="661" t="s">
        <v>3083</v>
      </c>
      <c r="L2093" s="662">
        <v>125.14</v>
      </c>
      <c r="M2093" s="662">
        <v>250.28</v>
      </c>
      <c r="N2093" s="661">
        <v>2</v>
      </c>
      <c r="O2093" s="742">
        <v>1.5</v>
      </c>
      <c r="P2093" s="662">
        <v>250.28</v>
      </c>
      <c r="Q2093" s="677">
        <v>1</v>
      </c>
      <c r="R2093" s="661">
        <v>2</v>
      </c>
      <c r="S2093" s="677">
        <v>1</v>
      </c>
      <c r="T2093" s="742">
        <v>1.5</v>
      </c>
      <c r="U2093" s="700">
        <v>1</v>
      </c>
    </row>
    <row r="2094" spans="1:21" ht="14.4" customHeight="1" x14ac:dyDescent="0.3">
      <c r="A2094" s="660">
        <v>32</v>
      </c>
      <c r="B2094" s="661" t="s">
        <v>587</v>
      </c>
      <c r="C2094" s="661">
        <v>89301322</v>
      </c>
      <c r="D2094" s="740" t="s">
        <v>6847</v>
      </c>
      <c r="E2094" s="741" t="s">
        <v>4636</v>
      </c>
      <c r="F2094" s="661" t="s">
        <v>4612</v>
      </c>
      <c r="G2094" s="661" t="s">
        <v>4963</v>
      </c>
      <c r="H2094" s="661" t="s">
        <v>588</v>
      </c>
      <c r="I2094" s="661" t="s">
        <v>5962</v>
      </c>
      <c r="J2094" s="661" t="s">
        <v>2524</v>
      </c>
      <c r="K2094" s="661" t="s">
        <v>1242</v>
      </c>
      <c r="L2094" s="662">
        <v>134.66</v>
      </c>
      <c r="M2094" s="662">
        <v>134.66</v>
      </c>
      <c r="N2094" s="661">
        <v>1</v>
      </c>
      <c r="O2094" s="742">
        <v>0.5</v>
      </c>
      <c r="P2094" s="662"/>
      <c r="Q2094" s="677">
        <v>0</v>
      </c>
      <c r="R2094" s="661"/>
      <c r="S2094" s="677">
        <v>0</v>
      </c>
      <c r="T2094" s="742"/>
      <c r="U2094" s="700">
        <v>0</v>
      </c>
    </row>
    <row r="2095" spans="1:21" ht="14.4" customHeight="1" x14ac:dyDescent="0.3">
      <c r="A2095" s="660">
        <v>32</v>
      </c>
      <c r="B2095" s="661" t="s">
        <v>587</v>
      </c>
      <c r="C2095" s="661">
        <v>89301322</v>
      </c>
      <c r="D2095" s="740" t="s">
        <v>6847</v>
      </c>
      <c r="E2095" s="741" t="s">
        <v>4636</v>
      </c>
      <c r="F2095" s="661" t="s">
        <v>4612</v>
      </c>
      <c r="G2095" s="661" t="s">
        <v>4963</v>
      </c>
      <c r="H2095" s="661" t="s">
        <v>2441</v>
      </c>
      <c r="I2095" s="661" t="s">
        <v>2523</v>
      </c>
      <c r="J2095" s="661" t="s">
        <v>2524</v>
      </c>
      <c r="K2095" s="661" t="s">
        <v>1225</v>
      </c>
      <c r="L2095" s="662">
        <v>44.89</v>
      </c>
      <c r="M2095" s="662">
        <v>89.78</v>
      </c>
      <c r="N2095" s="661">
        <v>2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32</v>
      </c>
      <c r="B2096" s="661" t="s">
        <v>587</v>
      </c>
      <c r="C2096" s="661">
        <v>89301322</v>
      </c>
      <c r="D2096" s="740" t="s">
        <v>6847</v>
      </c>
      <c r="E2096" s="741" t="s">
        <v>4636</v>
      </c>
      <c r="F2096" s="661" t="s">
        <v>4612</v>
      </c>
      <c r="G2096" s="661" t="s">
        <v>4721</v>
      </c>
      <c r="H2096" s="661" t="s">
        <v>588</v>
      </c>
      <c r="I2096" s="661" t="s">
        <v>1091</v>
      </c>
      <c r="J2096" s="661" t="s">
        <v>5249</v>
      </c>
      <c r="K2096" s="661" t="s">
        <v>3869</v>
      </c>
      <c r="L2096" s="662">
        <v>0</v>
      </c>
      <c r="M2096" s="662">
        <v>0</v>
      </c>
      <c r="N2096" s="661">
        <v>3</v>
      </c>
      <c r="O2096" s="742">
        <v>2.5</v>
      </c>
      <c r="P2096" s="662">
        <v>0</v>
      </c>
      <c r="Q2096" s="677"/>
      <c r="R2096" s="661">
        <v>2</v>
      </c>
      <c r="S2096" s="677">
        <v>0.66666666666666663</v>
      </c>
      <c r="T2096" s="742">
        <v>1.5</v>
      </c>
      <c r="U2096" s="700">
        <v>0.6</v>
      </c>
    </row>
    <row r="2097" spans="1:21" ht="14.4" customHeight="1" x14ac:dyDescent="0.3">
      <c r="A2097" s="660">
        <v>32</v>
      </c>
      <c r="B2097" s="661" t="s">
        <v>587</v>
      </c>
      <c r="C2097" s="661">
        <v>89301322</v>
      </c>
      <c r="D2097" s="740" t="s">
        <v>6847</v>
      </c>
      <c r="E2097" s="741" t="s">
        <v>4636</v>
      </c>
      <c r="F2097" s="661" t="s">
        <v>4612</v>
      </c>
      <c r="G2097" s="661" t="s">
        <v>4721</v>
      </c>
      <c r="H2097" s="661" t="s">
        <v>588</v>
      </c>
      <c r="I2097" s="661" t="s">
        <v>4725</v>
      </c>
      <c r="J2097" s="661" t="s">
        <v>4722</v>
      </c>
      <c r="K2097" s="661" t="s">
        <v>4723</v>
      </c>
      <c r="L2097" s="662">
        <v>0</v>
      </c>
      <c r="M2097" s="662">
        <v>0</v>
      </c>
      <c r="N2097" s="661">
        <v>2</v>
      </c>
      <c r="O2097" s="742">
        <v>0.5</v>
      </c>
      <c r="P2097" s="662">
        <v>0</v>
      </c>
      <c r="Q2097" s="677"/>
      <c r="R2097" s="661">
        <v>2</v>
      </c>
      <c r="S2097" s="677">
        <v>1</v>
      </c>
      <c r="T2097" s="742">
        <v>0.5</v>
      </c>
      <c r="U2097" s="700">
        <v>1</v>
      </c>
    </row>
    <row r="2098" spans="1:21" ht="14.4" customHeight="1" x14ac:dyDescent="0.3">
      <c r="A2098" s="660">
        <v>32</v>
      </c>
      <c r="B2098" s="661" t="s">
        <v>587</v>
      </c>
      <c r="C2098" s="661">
        <v>89301322</v>
      </c>
      <c r="D2098" s="740" t="s">
        <v>6847</v>
      </c>
      <c r="E2098" s="741" t="s">
        <v>4636</v>
      </c>
      <c r="F2098" s="661" t="s">
        <v>4612</v>
      </c>
      <c r="G2098" s="661" t="s">
        <v>5963</v>
      </c>
      <c r="H2098" s="661" t="s">
        <v>588</v>
      </c>
      <c r="I2098" s="661" t="s">
        <v>5964</v>
      </c>
      <c r="J2098" s="661" t="s">
        <v>5965</v>
      </c>
      <c r="K2098" s="661" t="s">
        <v>5966</v>
      </c>
      <c r="L2098" s="662">
        <v>0</v>
      </c>
      <c r="M2098" s="662">
        <v>0</v>
      </c>
      <c r="N2098" s="661">
        <v>1</v>
      </c>
      <c r="O2098" s="742">
        <v>1</v>
      </c>
      <c r="P2098" s="662"/>
      <c r="Q2098" s="677"/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32</v>
      </c>
      <c r="B2099" s="661" t="s">
        <v>587</v>
      </c>
      <c r="C2099" s="661">
        <v>89301322</v>
      </c>
      <c r="D2099" s="740" t="s">
        <v>6847</v>
      </c>
      <c r="E2099" s="741" t="s">
        <v>4636</v>
      </c>
      <c r="F2099" s="661" t="s">
        <v>4612</v>
      </c>
      <c r="G2099" s="661" t="s">
        <v>4664</v>
      </c>
      <c r="H2099" s="661" t="s">
        <v>2441</v>
      </c>
      <c r="I2099" s="661" t="s">
        <v>3042</v>
      </c>
      <c r="J2099" s="661" t="s">
        <v>3043</v>
      </c>
      <c r="K2099" s="661" t="s">
        <v>4451</v>
      </c>
      <c r="L2099" s="662">
        <v>178.27</v>
      </c>
      <c r="M2099" s="662">
        <v>356.54</v>
      </c>
      <c r="N2099" s="661">
        <v>2</v>
      </c>
      <c r="O2099" s="742">
        <v>1</v>
      </c>
      <c r="P2099" s="662">
        <v>356.54</v>
      </c>
      <c r="Q2099" s="677">
        <v>1</v>
      </c>
      <c r="R2099" s="661">
        <v>2</v>
      </c>
      <c r="S2099" s="677">
        <v>1</v>
      </c>
      <c r="T2099" s="742">
        <v>1</v>
      </c>
      <c r="U2099" s="700">
        <v>1</v>
      </c>
    </row>
    <row r="2100" spans="1:21" ht="14.4" customHeight="1" x14ac:dyDescent="0.3">
      <c r="A2100" s="660">
        <v>32</v>
      </c>
      <c r="B2100" s="661" t="s">
        <v>587</v>
      </c>
      <c r="C2100" s="661">
        <v>89301322</v>
      </c>
      <c r="D2100" s="740" t="s">
        <v>6847</v>
      </c>
      <c r="E2100" s="741" t="s">
        <v>4636</v>
      </c>
      <c r="F2100" s="661" t="s">
        <v>4612</v>
      </c>
      <c r="G2100" s="661" t="s">
        <v>4664</v>
      </c>
      <c r="H2100" s="661" t="s">
        <v>2441</v>
      </c>
      <c r="I2100" s="661" t="s">
        <v>3042</v>
      </c>
      <c r="J2100" s="661" t="s">
        <v>3043</v>
      </c>
      <c r="K2100" s="661" t="s">
        <v>4451</v>
      </c>
      <c r="L2100" s="662">
        <v>184.22</v>
      </c>
      <c r="M2100" s="662">
        <v>1105.32</v>
      </c>
      <c r="N2100" s="661">
        <v>6</v>
      </c>
      <c r="O2100" s="742">
        <v>3</v>
      </c>
      <c r="P2100" s="662">
        <v>921.1</v>
      </c>
      <c r="Q2100" s="677">
        <v>0.83333333333333337</v>
      </c>
      <c r="R2100" s="661">
        <v>5</v>
      </c>
      <c r="S2100" s="677">
        <v>0.83333333333333337</v>
      </c>
      <c r="T2100" s="742">
        <v>2.5</v>
      </c>
      <c r="U2100" s="700">
        <v>0.83333333333333337</v>
      </c>
    </row>
    <row r="2101" spans="1:21" ht="14.4" customHeight="1" x14ac:dyDescent="0.3">
      <c r="A2101" s="660">
        <v>32</v>
      </c>
      <c r="B2101" s="661" t="s">
        <v>587</v>
      </c>
      <c r="C2101" s="661">
        <v>89301322</v>
      </c>
      <c r="D2101" s="740" t="s">
        <v>6847</v>
      </c>
      <c r="E2101" s="741" t="s">
        <v>4636</v>
      </c>
      <c r="F2101" s="661" t="s">
        <v>4612</v>
      </c>
      <c r="G2101" s="661" t="s">
        <v>5967</v>
      </c>
      <c r="H2101" s="661" t="s">
        <v>588</v>
      </c>
      <c r="I2101" s="661" t="s">
        <v>5968</v>
      </c>
      <c r="J2101" s="661" t="s">
        <v>5969</v>
      </c>
      <c r="K2101" s="661" t="s">
        <v>5970</v>
      </c>
      <c r="L2101" s="662">
        <v>44.89</v>
      </c>
      <c r="M2101" s="662">
        <v>44.89</v>
      </c>
      <c r="N2101" s="661">
        <v>1</v>
      </c>
      <c r="O2101" s="742">
        <v>0.5</v>
      </c>
      <c r="P2101" s="662">
        <v>44.89</v>
      </c>
      <c r="Q2101" s="677">
        <v>1</v>
      </c>
      <c r="R2101" s="661">
        <v>1</v>
      </c>
      <c r="S2101" s="677">
        <v>1</v>
      </c>
      <c r="T2101" s="742">
        <v>0.5</v>
      </c>
      <c r="U2101" s="700">
        <v>1</v>
      </c>
    </row>
    <row r="2102" spans="1:21" ht="14.4" customHeight="1" x14ac:dyDescent="0.3">
      <c r="A2102" s="660">
        <v>32</v>
      </c>
      <c r="B2102" s="661" t="s">
        <v>587</v>
      </c>
      <c r="C2102" s="661">
        <v>89301322</v>
      </c>
      <c r="D2102" s="740" t="s">
        <v>6847</v>
      </c>
      <c r="E2102" s="741" t="s">
        <v>4636</v>
      </c>
      <c r="F2102" s="661" t="s">
        <v>4612</v>
      </c>
      <c r="G2102" s="661" t="s">
        <v>4665</v>
      </c>
      <c r="H2102" s="661" t="s">
        <v>588</v>
      </c>
      <c r="I2102" s="661" t="s">
        <v>5971</v>
      </c>
      <c r="J2102" s="661" t="s">
        <v>5252</v>
      </c>
      <c r="K2102" s="661" t="s">
        <v>2683</v>
      </c>
      <c r="L2102" s="662">
        <v>356.47</v>
      </c>
      <c r="M2102" s="662">
        <v>712.94</v>
      </c>
      <c r="N2102" s="661">
        <v>2</v>
      </c>
      <c r="O2102" s="742">
        <v>1.5</v>
      </c>
      <c r="P2102" s="662">
        <v>356.47</v>
      </c>
      <c r="Q2102" s="677">
        <v>0.5</v>
      </c>
      <c r="R2102" s="661">
        <v>1</v>
      </c>
      <c r="S2102" s="677">
        <v>0.5</v>
      </c>
      <c r="T2102" s="742">
        <v>0.5</v>
      </c>
      <c r="U2102" s="700">
        <v>0.33333333333333331</v>
      </c>
    </row>
    <row r="2103" spans="1:21" ht="14.4" customHeight="1" x14ac:dyDescent="0.3">
      <c r="A2103" s="660">
        <v>32</v>
      </c>
      <c r="B2103" s="661" t="s">
        <v>587</v>
      </c>
      <c r="C2103" s="661">
        <v>89301322</v>
      </c>
      <c r="D2103" s="740" t="s">
        <v>6847</v>
      </c>
      <c r="E2103" s="741" t="s">
        <v>4636</v>
      </c>
      <c r="F2103" s="661" t="s">
        <v>4612</v>
      </c>
      <c r="G2103" s="661" t="s">
        <v>4665</v>
      </c>
      <c r="H2103" s="661" t="s">
        <v>2441</v>
      </c>
      <c r="I2103" s="661" t="s">
        <v>2452</v>
      </c>
      <c r="J2103" s="661" t="s">
        <v>2453</v>
      </c>
      <c r="K2103" s="661" t="s">
        <v>4539</v>
      </c>
      <c r="L2103" s="662">
        <v>237.65</v>
      </c>
      <c r="M2103" s="662">
        <v>237.65</v>
      </c>
      <c r="N2103" s="661">
        <v>1</v>
      </c>
      <c r="O2103" s="742">
        <v>0.5</v>
      </c>
      <c r="P2103" s="662">
        <v>237.65</v>
      </c>
      <c r="Q2103" s="677">
        <v>1</v>
      </c>
      <c r="R2103" s="661">
        <v>1</v>
      </c>
      <c r="S2103" s="677">
        <v>1</v>
      </c>
      <c r="T2103" s="742">
        <v>0.5</v>
      </c>
      <c r="U2103" s="700">
        <v>1</v>
      </c>
    </row>
    <row r="2104" spans="1:21" ht="14.4" customHeight="1" x14ac:dyDescent="0.3">
      <c r="A2104" s="660">
        <v>32</v>
      </c>
      <c r="B2104" s="661" t="s">
        <v>587</v>
      </c>
      <c r="C2104" s="661">
        <v>89301322</v>
      </c>
      <c r="D2104" s="740" t="s">
        <v>6847</v>
      </c>
      <c r="E2104" s="741" t="s">
        <v>4636</v>
      </c>
      <c r="F2104" s="661" t="s">
        <v>4612</v>
      </c>
      <c r="G2104" s="661" t="s">
        <v>4665</v>
      </c>
      <c r="H2104" s="661" t="s">
        <v>588</v>
      </c>
      <c r="I2104" s="661" t="s">
        <v>5972</v>
      </c>
      <c r="J2104" s="661" t="s">
        <v>5973</v>
      </c>
      <c r="K2104" s="661" t="s">
        <v>2683</v>
      </c>
      <c r="L2104" s="662">
        <v>413.22</v>
      </c>
      <c r="M2104" s="662">
        <v>413.22</v>
      </c>
      <c r="N2104" s="661">
        <v>1</v>
      </c>
      <c r="O2104" s="742">
        <v>1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32</v>
      </c>
      <c r="B2105" s="661" t="s">
        <v>587</v>
      </c>
      <c r="C2105" s="661">
        <v>89301322</v>
      </c>
      <c r="D2105" s="740" t="s">
        <v>6847</v>
      </c>
      <c r="E2105" s="741" t="s">
        <v>4636</v>
      </c>
      <c r="F2105" s="661" t="s">
        <v>4612</v>
      </c>
      <c r="G2105" s="661" t="s">
        <v>4665</v>
      </c>
      <c r="H2105" s="661" t="s">
        <v>588</v>
      </c>
      <c r="I2105" s="661" t="s">
        <v>5972</v>
      </c>
      <c r="J2105" s="661" t="s">
        <v>5973</v>
      </c>
      <c r="K2105" s="661" t="s">
        <v>2683</v>
      </c>
      <c r="L2105" s="662">
        <v>356.47</v>
      </c>
      <c r="M2105" s="662">
        <v>356.47</v>
      </c>
      <c r="N2105" s="661">
        <v>1</v>
      </c>
      <c r="O2105" s="742">
        <v>1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32</v>
      </c>
      <c r="B2106" s="661" t="s">
        <v>587</v>
      </c>
      <c r="C2106" s="661">
        <v>89301322</v>
      </c>
      <c r="D2106" s="740" t="s">
        <v>6847</v>
      </c>
      <c r="E2106" s="741" t="s">
        <v>4636</v>
      </c>
      <c r="F2106" s="661" t="s">
        <v>4612</v>
      </c>
      <c r="G2106" s="661" t="s">
        <v>4665</v>
      </c>
      <c r="H2106" s="661" t="s">
        <v>2441</v>
      </c>
      <c r="I2106" s="661" t="s">
        <v>2682</v>
      </c>
      <c r="J2106" s="661" t="s">
        <v>2453</v>
      </c>
      <c r="K2106" s="661" t="s">
        <v>2683</v>
      </c>
      <c r="L2106" s="662">
        <v>356.47</v>
      </c>
      <c r="M2106" s="662">
        <v>356.47</v>
      </c>
      <c r="N2106" s="661">
        <v>1</v>
      </c>
      <c r="O2106" s="742">
        <v>0.5</v>
      </c>
      <c r="P2106" s="662">
        <v>356.47</v>
      </c>
      <c r="Q2106" s="677">
        <v>1</v>
      </c>
      <c r="R2106" s="661">
        <v>1</v>
      </c>
      <c r="S2106" s="677">
        <v>1</v>
      </c>
      <c r="T2106" s="742">
        <v>0.5</v>
      </c>
      <c r="U2106" s="700">
        <v>1</v>
      </c>
    </row>
    <row r="2107" spans="1:21" ht="14.4" customHeight="1" x14ac:dyDescent="0.3">
      <c r="A2107" s="660">
        <v>32</v>
      </c>
      <c r="B2107" s="661" t="s">
        <v>587</v>
      </c>
      <c r="C2107" s="661">
        <v>89301322</v>
      </c>
      <c r="D2107" s="740" t="s">
        <v>6847</v>
      </c>
      <c r="E2107" s="741" t="s">
        <v>4636</v>
      </c>
      <c r="F2107" s="661" t="s">
        <v>4612</v>
      </c>
      <c r="G2107" s="661" t="s">
        <v>4665</v>
      </c>
      <c r="H2107" s="661" t="s">
        <v>588</v>
      </c>
      <c r="I2107" s="661" t="s">
        <v>5974</v>
      </c>
      <c r="J2107" s="661" t="s">
        <v>5252</v>
      </c>
      <c r="K2107" s="661" t="s">
        <v>2683</v>
      </c>
      <c r="L2107" s="662">
        <v>356.47</v>
      </c>
      <c r="M2107" s="662">
        <v>356.47</v>
      </c>
      <c r="N2107" s="661">
        <v>1</v>
      </c>
      <c r="O2107" s="742">
        <v>1</v>
      </c>
      <c r="P2107" s="662">
        <v>356.47</v>
      </c>
      <c r="Q2107" s="677">
        <v>1</v>
      </c>
      <c r="R2107" s="661">
        <v>1</v>
      </c>
      <c r="S2107" s="677">
        <v>1</v>
      </c>
      <c r="T2107" s="742">
        <v>1</v>
      </c>
      <c r="U2107" s="700">
        <v>1</v>
      </c>
    </row>
    <row r="2108" spans="1:21" ht="14.4" customHeight="1" x14ac:dyDescent="0.3">
      <c r="A2108" s="660">
        <v>32</v>
      </c>
      <c r="B2108" s="661" t="s">
        <v>587</v>
      </c>
      <c r="C2108" s="661">
        <v>89301322</v>
      </c>
      <c r="D2108" s="740" t="s">
        <v>6847</v>
      </c>
      <c r="E2108" s="741" t="s">
        <v>4636</v>
      </c>
      <c r="F2108" s="661" t="s">
        <v>4612</v>
      </c>
      <c r="G2108" s="661" t="s">
        <v>4966</v>
      </c>
      <c r="H2108" s="661" t="s">
        <v>588</v>
      </c>
      <c r="I2108" s="661" t="s">
        <v>4967</v>
      </c>
      <c r="J2108" s="661" t="s">
        <v>4968</v>
      </c>
      <c r="K2108" s="661" t="s">
        <v>4969</v>
      </c>
      <c r="L2108" s="662">
        <v>75.8</v>
      </c>
      <c r="M2108" s="662">
        <v>75.8</v>
      </c>
      <c r="N2108" s="661">
        <v>1</v>
      </c>
      <c r="O2108" s="742">
        <v>0.5</v>
      </c>
      <c r="P2108" s="662">
        <v>75.8</v>
      </c>
      <c r="Q2108" s="677">
        <v>1</v>
      </c>
      <c r="R2108" s="661">
        <v>1</v>
      </c>
      <c r="S2108" s="677">
        <v>1</v>
      </c>
      <c r="T2108" s="742">
        <v>0.5</v>
      </c>
      <c r="U2108" s="700">
        <v>1</v>
      </c>
    </row>
    <row r="2109" spans="1:21" ht="14.4" customHeight="1" x14ac:dyDescent="0.3">
      <c r="A2109" s="660">
        <v>32</v>
      </c>
      <c r="B2109" s="661" t="s">
        <v>587</v>
      </c>
      <c r="C2109" s="661">
        <v>89301322</v>
      </c>
      <c r="D2109" s="740" t="s">
        <v>6847</v>
      </c>
      <c r="E2109" s="741" t="s">
        <v>4636</v>
      </c>
      <c r="F2109" s="661" t="s">
        <v>4612</v>
      </c>
      <c r="G2109" s="661" t="s">
        <v>4805</v>
      </c>
      <c r="H2109" s="661" t="s">
        <v>588</v>
      </c>
      <c r="I2109" s="661" t="s">
        <v>855</v>
      </c>
      <c r="J2109" s="661" t="s">
        <v>856</v>
      </c>
      <c r="K2109" s="661" t="s">
        <v>857</v>
      </c>
      <c r="L2109" s="662">
        <v>0</v>
      </c>
      <c r="M2109" s="662">
        <v>0</v>
      </c>
      <c r="N2109" s="661">
        <v>2</v>
      </c>
      <c r="O2109" s="742">
        <v>0.5</v>
      </c>
      <c r="P2109" s="662">
        <v>0</v>
      </c>
      <c r="Q2109" s="677"/>
      <c r="R2109" s="661">
        <v>2</v>
      </c>
      <c r="S2109" s="677">
        <v>1</v>
      </c>
      <c r="T2109" s="742">
        <v>0.5</v>
      </c>
      <c r="U2109" s="700">
        <v>1</v>
      </c>
    </row>
    <row r="2110" spans="1:21" ht="14.4" customHeight="1" x14ac:dyDescent="0.3">
      <c r="A2110" s="660">
        <v>32</v>
      </c>
      <c r="B2110" s="661" t="s">
        <v>587</v>
      </c>
      <c r="C2110" s="661">
        <v>89301322</v>
      </c>
      <c r="D2110" s="740" t="s">
        <v>6847</v>
      </c>
      <c r="E2110" s="741" t="s">
        <v>4636</v>
      </c>
      <c r="F2110" s="661" t="s">
        <v>4612</v>
      </c>
      <c r="G2110" s="661" t="s">
        <v>4726</v>
      </c>
      <c r="H2110" s="661" t="s">
        <v>2441</v>
      </c>
      <c r="I2110" s="661" t="s">
        <v>4806</v>
      </c>
      <c r="J2110" s="661" t="s">
        <v>4807</v>
      </c>
      <c r="K2110" s="661" t="s">
        <v>4450</v>
      </c>
      <c r="L2110" s="662">
        <v>52.4</v>
      </c>
      <c r="M2110" s="662">
        <v>104.8</v>
      </c>
      <c r="N2110" s="661">
        <v>2</v>
      </c>
      <c r="O2110" s="742">
        <v>1</v>
      </c>
      <c r="P2110" s="662">
        <v>52.4</v>
      </c>
      <c r="Q2110" s="677">
        <v>0.5</v>
      </c>
      <c r="R2110" s="661">
        <v>1</v>
      </c>
      <c r="S2110" s="677">
        <v>0.5</v>
      </c>
      <c r="T2110" s="742">
        <v>0.5</v>
      </c>
      <c r="U2110" s="700">
        <v>0.5</v>
      </c>
    </row>
    <row r="2111" spans="1:21" ht="14.4" customHeight="1" x14ac:dyDescent="0.3">
      <c r="A2111" s="660">
        <v>32</v>
      </c>
      <c r="B2111" s="661" t="s">
        <v>587</v>
      </c>
      <c r="C2111" s="661">
        <v>89301322</v>
      </c>
      <c r="D2111" s="740" t="s">
        <v>6847</v>
      </c>
      <c r="E2111" s="741" t="s">
        <v>4636</v>
      </c>
      <c r="F2111" s="661" t="s">
        <v>4612</v>
      </c>
      <c r="G2111" s="661" t="s">
        <v>4726</v>
      </c>
      <c r="H2111" s="661" t="s">
        <v>2441</v>
      </c>
      <c r="I2111" s="661" t="s">
        <v>3046</v>
      </c>
      <c r="J2111" s="661" t="s">
        <v>3047</v>
      </c>
      <c r="K2111" s="661" t="s">
        <v>4451</v>
      </c>
      <c r="L2111" s="662">
        <v>69.86</v>
      </c>
      <c r="M2111" s="662">
        <v>978.04</v>
      </c>
      <c r="N2111" s="661">
        <v>14</v>
      </c>
      <c r="O2111" s="742">
        <v>6</v>
      </c>
      <c r="P2111" s="662">
        <v>628.74</v>
      </c>
      <c r="Q2111" s="677">
        <v>0.6428571428571429</v>
      </c>
      <c r="R2111" s="661">
        <v>9</v>
      </c>
      <c r="S2111" s="677">
        <v>0.6428571428571429</v>
      </c>
      <c r="T2111" s="742">
        <v>4</v>
      </c>
      <c r="U2111" s="700">
        <v>0.66666666666666663</v>
      </c>
    </row>
    <row r="2112" spans="1:21" ht="14.4" customHeight="1" x14ac:dyDescent="0.3">
      <c r="A2112" s="660">
        <v>32</v>
      </c>
      <c r="B2112" s="661" t="s">
        <v>587</v>
      </c>
      <c r="C2112" s="661">
        <v>89301322</v>
      </c>
      <c r="D2112" s="740" t="s">
        <v>6847</v>
      </c>
      <c r="E2112" s="741" t="s">
        <v>4636</v>
      </c>
      <c r="F2112" s="661" t="s">
        <v>4612</v>
      </c>
      <c r="G2112" s="661" t="s">
        <v>4727</v>
      </c>
      <c r="H2112" s="661" t="s">
        <v>2441</v>
      </c>
      <c r="I2112" s="661" t="s">
        <v>5042</v>
      </c>
      <c r="J2112" s="661" t="s">
        <v>2475</v>
      </c>
      <c r="K2112" s="661" t="s">
        <v>2476</v>
      </c>
      <c r="L2112" s="662">
        <v>432.32</v>
      </c>
      <c r="M2112" s="662">
        <v>1729.28</v>
      </c>
      <c r="N2112" s="661">
        <v>4</v>
      </c>
      <c r="O2112" s="742">
        <v>2</v>
      </c>
      <c r="P2112" s="662">
        <v>1296.96</v>
      </c>
      <c r="Q2112" s="677">
        <v>0.75</v>
      </c>
      <c r="R2112" s="661">
        <v>3</v>
      </c>
      <c r="S2112" s="677">
        <v>0.75</v>
      </c>
      <c r="T2112" s="742">
        <v>1.5</v>
      </c>
      <c r="U2112" s="700">
        <v>0.75</v>
      </c>
    </row>
    <row r="2113" spans="1:21" ht="14.4" customHeight="1" x14ac:dyDescent="0.3">
      <c r="A2113" s="660">
        <v>32</v>
      </c>
      <c r="B2113" s="661" t="s">
        <v>587</v>
      </c>
      <c r="C2113" s="661">
        <v>89301322</v>
      </c>
      <c r="D2113" s="740" t="s">
        <v>6847</v>
      </c>
      <c r="E2113" s="741" t="s">
        <v>4636</v>
      </c>
      <c r="F2113" s="661" t="s">
        <v>4612</v>
      </c>
      <c r="G2113" s="661" t="s">
        <v>4727</v>
      </c>
      <c r="H2113" s="661" t="s">
        <v>588</v>
      </c>
      <c r="I2113" s="661" t="s">
        <v>5975</v>
      </c>
      <c r="J2113" s="661" t="s">
        <v>2629</v>
      </c>
      <c r="K2113" s="661" t="s">
        <v>5887</v>
      </c>
      <c r="L2113" s="662">
        <v>0</v>
      </c>
      <c r="M2113" s="662">
        <v>0</v>
      </c>
      <c r="N2113" s="661">
        <v>2</v>
      </c>
      <c r="O2113" s="742">
        <v>1</v>
      </c>
      <c r="P2113" s="662">
        <v>0</v>
      </c>
      <c r="Q2113" s="677"/>
      <c r="R2113" s="661">
        <v>2</v>
      </c>
      <c r="S2113" s="677">
        <v>1</v>
      </c>
      <c r="T2113" s="742">
        <v>1</v>
      </c>
      <c r="U2113" s="700">
        <v>1</v>
      </c>
    </row>
    <row r="2114" spans="1:21" ht="14.4" customHeight="1" x14ac:dyDescent="0.3">
      <c r="A2114" s="660">
        <v>32</v>
      </c>
      <c r="B2114" s="661" t="s">
        <v>587</v>
      </c>
      <c r="C2114" s="661">
        <v>89301322</v>
      </c>
      <c r="D2114" s="740" t="s">
        <v>6847</v>
      </c>
      <c r="E2114" s="741" t="s">
        <v>4636</v>
      </c>
      <c r="F2114" s="661" t="s">
        <v>4612</v>
      </c>
      <c r="G2114" s="661" t="s">
        <v>4727</v>
      </c>
      <c r="H2114" s="661" t="s">
        <v>2441</v>
      </c>
      <c r="I2114" s="661" t="s">
        <v>2705</v>
      </c>
      <c r="J2114" s="661" t="s">
        <v>2475</v>
      </c>
      <c r="K2114" s="661" t="s">
        <v>4524</v>
      </c>
      <c r="L2114" s="662">
        <v>216.16</v>
      </c>
      <c r="M2114" s="662">
        <v>648.48</v>
      </c>
      <c r="N2114" s="661">
        <v>3</v>
      </c>
      <c r="O2114" s="742">
        <v>1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32</v>
      </c>
      <c r="B2115" s="661" t="s">
        <v>587</v>
      </c>
      <c r="C2115" s="661">
        <v>89301322</v>
      </c>
      <c r="D2115" s="740" t="s">
        <v>6847</v>
      </c>
      <c r="E2115" s="741" t="s">
        <v>4636</v>
      </c>
      <c r="F2115" s="661" t="s">
        <v>4612</v>
      </c>
      <c r="G2115" s="661" t="s">
        <v>4727</v>
      </c>
      <c r="H2115" s="661" t="s">
        <v>2441</v>
      </c>
      <c r="I2115" s="661" t="s">
        <v>2474</v>
      </c>
      <c r="J2115" s="661" t="s">
        <v>2475</v>
      </c>
      <c r="K2115" s="661" t="s">
        <v>4525</v>
      </c>
      <c r="L2115" s="662">
        <v>432.32</v>
      </c>
      <c r="M2115" s="662">
        <v>864.64</v>
      </c>
      <c r="N2115" s="661">
        <v>2</v>
      </c>
      <c r="O2115" s="742">
        <v>1</v>
      </c>
      <c r="P2115" s="662">
        <v>864.64</v>
      </c>
      <c r="Q2115" s="677">
        <v>1</v>
      </c>
      <c r="R2115" s="661">
        <v>2</v>
      </c>
      <c r="S2115" s="677">
        <v>1</v>
      </c>
      <c r="T2115" s="742">
        <v>1</v>
      </c>
      <c r="U2115" s="700">
        <v>1</v>
      </c>
    </row>
    <row r="2116" spans="1:21" ht="14.4" customHeight="1" x14ac:dyDescent="0.3">
      <c r="A2116" s="660">
        <v>32</v>
      </c>
      <c r="B2116" s="661" t="s">
        <v>587</v>
      </c>
      <c r="C2116" s="661">
        <v>89301322</v>
      </c>
      <c r="D2116" s="740" t="s">
        <v>6847</v>
      </c>
      <c r="E2116" s="741" t="s">
        <v>4636</v>
      </c>
      <c r="F2116" s="661" t="s">
        <v>4612</v>
      </c>
      <c r="G2116" s="661" t="s">
        <v>4727</v>
      </c>
      <c r="H2116" s="661" t="s">
        <v>2441</v>
      </c>
      <c r="I2116" s="661" t="s">
        <v>2474</v>
      </c>
      <c r="J2116" s="661" t="s">
        <v>2475</v>
      </c>
      <c r="K2116" s="661" t="s">
        <v>4525</v>
      </c>
      <c r="L2116" s="662">
        <v>276</v>
      </c>
      <c r="M2116" s="662">
        <v>276</v>
      </c>
      <c r="N2116" s="661">
        <v>1</v>
      </c>
      <c r="O2116" s="742">
        <v>0.5</v>
      </c>
      <c r="P2116" s="662">
        <v>276</v>
      </c>
      <c r="Q2116" s="677">
        <v>1</v>
      </c>
      <c r="R2116" s="661">
        <v>1</v>
      </c>
      <c r="S2116" s="677">
        <v>1</v>
      </c>
      <c r="T2116" s="742">
        <v>0.5</v>
      </c>
      <c r="U2116" s="700">
        <v>1</v>
      </c>
    </row>
    <row r="2117" spans="1:21" ht="14.4" customHeight="1" x14ac:dyDescent="0.3">
      <c r="A2117" s="660">
        <v>32</v>
      </c>
      <c r="B2117" s="661" t="s">
        <v>587</v>
      </c>
      <c r="C2117" s="661">
        <v>89301322</v>
      </c>
      <c r="D2117" s="740" t="s">
        <v>6847</v>
      </c>
      <c r="E2117" s="741" t="s">
        <v>4636</v>
      </c>
      <c r="F2117" s="661" t="s">
        <v>4612</v>
      </c>
      <c r="G2117" s="661" t="s">
        <v>4728</v>
      </c>
      <c r="H2117" s="661" t="s">
        <v>588</v>
      </c>
      <c r="I2117" s="661" t="s">
        <v>5257</v>
      </c>
      <c r="J2117" s="661" t="s">
        <v>5258</v>
      </c>
      <c r="K2117" s="661" t="s">
        <v>4730</v>
      </c>
      <c r="L2117" s="662">
        <v>1012.96</v>
      </c>
      <c r="M2117" s="662">
        <v>1012.96</v>
      </c>
      <c r="N2117" s="661">
        <v>1</v>
      </c>
      <c r="O2117" s="742">
        <v>0.5</v>
      </c>
      <c r="P2117" s="662">
        <v>1012.96</v>
      </c>
      <c r="Q2117" s="677">
        <v>1</v>
      </c>
      <c r="R2117" s="661">
        <v>1</v>
      </c>
      <c r="S2117" s="677">
        <v>1</v>
      </c>
      <c r="T2117" s="742">
        <v>0.5</v>
      </c>
      <c r="U2117" s="700">
        <v>1</v>
      </c>
    </row>
    <row r="2118" spans="1:21" ht="14.4" customHeight="1" x14ac:dyDescent="0.3">
      <c r="A2118" s="660">
        <v>32</v>
      </c>
      <c r="B2118" s="661" t="s">
        <v>587</v>
      </c>
      <c r="C2118" s="661">
        <v>89301322</v>
      </c>
      <c r="D2118" s="740" t="s">
        <v>6847</v>
      </c>
      <c r="E2118" s="741" t="s">
        <v>4636</v>
      </c>
      <c r="F2118" s="661" t="s">
        <v>4612</v>
      </c>
      <c r="G2118" s="661" t="s">
        <v>4728</v>
      </c>
      <c r="H2118" s="661" t="s">
        <v>588</v>
      </c>
      <c r="I2118" s="661" t="s">
        <v>5976</v>
      </c>
      <c r="J2118" s="661" t="s">
        <v>5977</v>
      </c>
      <c r="K2118" s="661" t="s">
        <v>4997</v>
      </c>
      <c r="L2118" s="662">
        <v>2025.92</v>
      </c>
      <c r="M2118" s="662">
        <v>2025.92</v>
      </c>
      <c r="N2118" s="661">
        <v>1</v>
      </c>
      <c r="O2118" s="742">
        <v>0.5</v>
      </c>
      <c r="P2118" s="662">
        <v>2025.92</v>
      </c>
      <c r="Q2118" s="677">
        <v>1</v>
      </c>
      <c r="R2118" s="661">
        <v>1</v>
      </c>
      <c r="S2118" s="677">
        <v>1</v>
      </c>
      <c r="T2118" s="742">
        <v>0.5</v>
      </c>
      <c r="U2118" s="700">
        <v>1</v>
      </c>
    </row>
    <row r="2119" spans="1:21" ht="14.4" customHeight="1" x14ac:dyDescent="0.3">
      <c r="A2119" s="660">
        <v>32</v>
      </c>
      <c r="B2119" s="661" t="s">
        <v>587</v>
      </c>
      <c r="C2119" s="661">
        <v>89301322</v>
      </c>
      <c r="D2119" s="740" t="s">
        <v>6847</v>
      </c>
      <c r="E2119" s="741" t="s">
        <v>4636</v>
      </c>
      <c r="F2119" s="661" t="s">
        <v>4612</v>
      </c>
      <c r="G2119" s="661" t="s">
        <v>4728</v>
      </c>
      <c r="H2119" s="661" t="s">
        <v>588</v>
      </c>
      <c r="I2119" s="661" t="s">
        <v>2149</v>
      </c>
      <c r="J2119" s="661" t="s">
        <v>4729</v>
      </c>
      <c r="K2119" s="661" t="s">
        <v>4730</v>
      </c>
      <c r="L2119" s="662">
        <v>1012.96</v>
      </c>
      <c r="M2119" s="662">
        <v>14181.440000000002</v>
      </c>
      <c r="N2119" s="661">
        <v>14</v>
      </c>
      <c r="O2119" s="742">
        <v>3</v>
      </c>
      <c r="P2119" s="662">
        <v>14181.440000000002</v>
      </c>
      <c r="Q2119" s="677">
        <v>1</v>
      </c>
      <c r="R2119" s="661">
        <v>14</v>
      </c>
      <c r="S2119" s="677">
        <v>1</v>
      </c>
      <c r="T2119" s="742">
        <v>3</v>
      </c>
      <c r="U2119" s="700">
        <v>1</v>
      </c>
    </row>
    <row r="2120" spans="1:21" ht="14.4" customHeight="1" x14ac:dyDescent="0.3">
      <c r="A2120" s="660">
        <v>32</v>
      </c>
      <c r="B2120" s="661" t="s">
        <v>587</v>
      </c>
      <c r="C2120" s="661">
        <v>89301322</v>
      </c>
      <c r="D2120" s="740" t="s">
        <v>6847</v>
      </c>
      <c r="E2120" s="741" t="s">
        <v>4636</v>
      </c>
      <c r="F2120" s="661" t="s">
        <v>4612</v>
      </c>
      <c r="G2120" s="661" t="s">
        <v>4728</v>
      </c>
      <c r="H2120" s="661" t="s">
        <v>588</v>
      </c>
      <c r="I2120" s="661" t="s">
        <v>2278</v>
      </c>
      <c r="J2120" s="661" t="s">
        <v>4996</v>
      </c>
      <c r="K2120" s="661" t="s">
        <v>4997</v>
      </c>
      <c r="L2120" s="662">
        <v>2025.92</v>
      </c>
      <c r="M2120" s="662">
        <v>14181.44</v>
      </c>
      <c r="N2120" s="661">
        <v>7</v>
      </c>
      <c r="O2120" s="742">
        <v>2</v>
      </c>
      <c r="P2120" s="662">
        <v>10129.6</v>
      </c>
      <c r="Q2120" s="677">
        <v>0.7142857142857143</v>
      </c>
      <c r="R2120" s="661">
        <v>5</v>
      </c>
      <c r="S2120" s="677">
        <v>0.7142857142857143</v>
      </c>
      <c r="T2120" s="742">
        <v>1</v>
      </c>
      <c r="U2120" s="700">
        <v>0.5</v>
      </c>
    </row>
    <row r="2121" spans="1:21" ht="14.4" customHeight="1" x14ac:dyDescent="0.3">
      <c r="A2121" s="660">
        <v>32</v>
      </c>
      <c r="B2121" s="661" t="s">
        <v>587</v>
      </c>
      <c r="C2121" s="661">
        <v>89301322</v>
      </c>
      <c r="D2121" s="740" t="s">
        <v>6847</v>
      </c>
      <c r="E2121" s="741" t="s">
        <v>4636</v>
      </c>
      <c r="F2121" s="661" t="s">
        <v>4612</v>
      </c>
      <c r="G2121" s="661" t="s">
        <v>4728</v>
      </c>
      <c r="H2121" s="661" t="s">
        <v>588</v>
      </c>
      <c r="I2121" s="661" t="s">
        <v>1886</v>
      </c>
      <c r="J2121" s="661" t="s">
        <v>1887</v>
      </c>
      <c r="K2121" s="661" t="s">
        <v>5110</v>
      </c>
      <c r="L2121" s="662">
        <v>2025.92</v>
      </c>
      <c r="M2121" s="662">
        <v>2025.92</v>
      </c>
      <c r="N2121" s="661">
        <v>1</v>
      </c>
      <c r="O2121" s="742">
        <v>1</v>
      </c>
      <c r="P2121" s="662">
        <v>2025.92</v>
      </c>
      <c r="Q2121" s="677">
        <v>1</v>
      </c>
      <c r="R2121" s="661">
        <v>1</v>
      </c>
      <c r="S2121" s="677">
        <v>1</v>
      </c>
      <c r="T2121" s="742">
        <v>1</v>
      </c>
      <c r="U2121" s="700">
        <v>1</v>
      </c>
    </row>
    <row r="2122" spans="1:21" ht="14.4" customHeight="1" x14ac:dyDescent="0.3">
      <c r="A2122" s="660">
        <v>32</v>
      </c>
      <c r="B2122" s="661" t="s">
        <v>587</v>
      </c>
      <c r="C2122" s="661">
        <v>89301322</v>
      </c>
      <c r="D2122" s="740" t="s">
        <v>6847</v>
      </c>
      <c r="E2122" s="741" t="s">
        <v>4636</v>
      </c>
      <c r="F2122" s="661" t="s">
        <v>4612</v>
      </c>
      <c r="G2122" s="661" t="s">
        <v>4728</v>
      </c>
      <c r="H2122" s="661" t="s">
        <v>588</v>
      </c>
      <c r="I2122" s="661" t="s">
        <v>5978</v>
      </c>
      <c r="J2122" s="661" t="s">
        <v>5977</v>
      </c>
      <c r="K2122" s="661" t="s">
        <v>5979</v>
      </c>
      <c r="L2122" s="662">
        <v>0</v>
      </c>
      <c r="M2122" s="662">
        <v>0</v>
      </c>
      <c r="N2122" s="661">
        <v>2</v>
      </c>
      <c r="O2122" s="742">
        <v>1</v>
      </c>
      <c r="P2122" s="662">
        <v>0</v>
      </c>
      <c r="Q2122" s="677"/>
      <c r="R2122" s="661">
        <v>2</v>
      </c>
      <c r="S2122" s="677">
        <v>1</v>
      </c>
      <c r="T2122" s="742">
        <v>1</v>
      </c>
      <c r="U2122" s="700">
        <v>1</v>
      </c>
    </row>
    <row r="2123" spans="1:21" ht="14.4" customHeight="1" x14ac:dyDescent="0.3">
      <c r="A2123" s="660">
        <v>32</v>
      </c>
      <c r="B2123" s="661" t="s">
        <v>587</v>
      </c>
      <c r="C2123" s="661">
        <v>89301322</v>
      </c>
      <c r="D2123" s="740" t="s">
        <v>6847</v>
      </c>
      <c r="E2123" s="741" t="s">
        <v>4636</v>
      </c>
      <c r="F2123" s="661" t="s">
        <v>4612</v>
      </c>
      <c r="G2123" s="661" t="s">
        <v>4728</v>
      </c>
      <c r="H2123" s="661" t="s">
        <v>588</v>
      </c>
      <c r="I2123" s="661" t="s">
        <v>5980</v>
      </c>
      <c r="J2123" s="661" t="s">
        <v>5258</v>
      </c>
      <c r="K2123" s="661" t="s">
        <v>5981</v>
      </c>
      <c r="L2123" s="662">
        <v>0</v>
      </c>
      <c r="M2123" s="662">
        <v>0</v>
      </c>
      <c r="N2123" s="661">
        <v>2</v>
      </c>
      <c r="O2123" s="742">
        <v>1</v>
      </c>
      <c r="P2123" s="662">
        <v>0</v>
      </c>
      <c r="Q2123" s="677"/>
      <c r="R2123" s="661">
        <v>2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32</v>
      </c>
      <c r="B2124" s="661" t="s">
        <v>587</v>
      </c>
      <c r="C2124" s="661">
        <v>89301322</v>
      </c>
      <c r="D2124" s="740" t="s">
        <v>6847</v>
      </c>
      <c r="E2124" s="741" t="s">
        <v>4636</v>
      </c>
      <c r="F2124" s="661" t="s">
        <v>4612</v>
      </c>
      <c r="G2124" s="661" t="s">
        <v>4728</v>
      </c>
      <c r="H2124" s="661" t="s">
        <v>588</v>
      </c>
      <c r="I2124" s="661" t="s">
        <v>5982</v>
      </c>
      <c r="J2124" s="661" t="s">
        <v>5258</v>
      </c>
      <c r="K2124" s="661" t="s">
        <v>5983</v>
      </c>
      <c r="L2124" s="662">
        <v>0</v>
      </c>
      <c r="M2124" s="662">
        <v>0</v>
      </c>
      <c r="N2124" s="661">
        <v>3</v>
      </c>
      <c r="O2124" s="742">
        <v>0.5</v>
      </c>
      <c r="P2124" s="662">
        <v>0</v>
      </c>
      <c r="Q2124" s="677"/>
      <c r="R2124" s="661">
        <v>3</v>
      </c>
      <c r="S2124" s="677">
        <v>1</v>
      </c>
      <c r="T2124" s="742">
        <v>0.5</v>
      </c>
      <c r="U2124" s="700">
        <v>1</v>
      </c>
    </row>
    <row r="2125" spans="1:21" ht="14.4" customHeight="1" x14ac:dyDescent="0.3">
      <c r="A2125" s="660">
        <v>32</v>
      </c>
      <c r="B2125" s="661" t="s">
        <v>587</v>
      </c>
      <c r="C2125" s="661">
        <v>89301322</v>
      </c>
      <c r="D2125" s="740" t="s">
        <v>6847</v>
      </c>
      <c r="E2125" s="741" t="s">
        <v>4636</v>
      </c>
      <c r="F2125" s="661" t="s">
        <v>4612</v>
      </c>
      <c r="G2125" s="661" t="s">
        <v>4728</v>
      </c>
      <c r="H2125" s="661" t="s">
        <v>588</v>
      </c>
      <c r="I2125" s="661" t="s">
        <v>5984</v>
      </c>
      <c r="J2125" s="661" t="s">
        <v>5977</v>
      </c>
      <c r="K2125" s="661" t="s">
        <v>5750</v>
      </c>
      <c r="L2125" s="662">
        <v>0</v>
      </c>
      <c r="M2125" s="662">
        <v>0</v>
      </c>
      <c r="N2125" s="661">
        <v>3</v>
      </c>
      <c r="O2125" s="742">
        <v>0.5</v>
      </c>
      <c r="P2125" s="662">
        <v>0</v>
      </c>
      <c r="Q2125" s="677"/>
      <c r="R2125" s="661">
        <v>3</v>
      </c>
      <c r="S2125" s="677">
        <v>1</v>
      </c>
      <c r="T2125" s="742">
        <v>0.5</v>
      </c>
      <c r="U2125" s="700">
        <v>1</v>
      </c>
    </row>
    <row r="2126" spans="1:21" ht="14.4" customHeight="1" x14ac:dyDescent="0.3">
      <c r="A2126" s="660">
        <v>32</v>
      </c>
      <c r="B2126" s="661" t="s">
        <v>587</v>
      </c>
      <c r="C2126" s="661">
        <v>89301322</v>
      </c>
      <c r="D2126" s="740" t="s">
        <v>6847</v>
      </c>
      <c r="E2126" s="741" t="s">
        <v>4636</v>
      </c>
      <c r="F2126" s="661" t="s">
        <v>4612</v>
      </c>
      <c r="G2126" s="661" t="s">
        <v>4924</v>
      </c>
      <c r="H2126" s="661" t="s">
        <v>588</v>
      </c>
      <c r="I2126" s="661" t="s">
        <v>4023</v>
      </c>
      <c r="J2126" s="661" t="s">
        <v>878</v>
      </c>
      <c r="K2126" s="661" t="s">
        <v>1225</v>
      </c>
      <c r="L2126" s="662">
        <v>118.82</v>
      </c>
      <c r="M2126" s="662">
        <v>118.82</v>
      </c>
      <c r="N2126" s="661">
        <v>1</v>
      </c>
      <c r="O2126" s="742">
        <v>0.5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32</v>
      </c>
      <c r="B2127" s="661" t="s">
        <v>587</v>
      </c>
      <c r="C2127" s="661">
        <v>89301322</v>
      </c>
      <c r="D2127" s="740" t="s">
        <v>6847</v>
      </c>
      <c r="E2127" s="741" t="s">
        <v>4636</v>
      </c>
      <c r="F2127" s="661" t="s">
        <v>4612</v>
      </c>
      <c r="G2127" s="661" t="s">
        <v>4924</v>
      </c>
      <c r="H2127" s="661" t="s">
        <v>588</v>
      </c>
      <c r="I2127" s="661" t="s">
        <v>3774</v>
      </c>
      <c r="J2127" s="661" t="s">
        <v>878</v>
      </c>
      <c r="K2127" s="661" t="s">
        <v>3776</v>
      </c>
      <c r="L2127" s="662">
        <v>198.04</v>
      </c>
      <c r="M2127" s="662">
        <v>594.12</v>
      </c>
      <c r="N2127" s="661">
        <v>3</v>
      </c>
      <c r="O2127" s="742">
        <v>1.5</v>
      </c>
      <c r="P2127" s="662">
        <v>594.12</v>
      </c>
      <c r="Q2127" s="677">
        <v>1</v>
      </c>
      <c r="R2127" s="661">
        <v>3</v>
      </c>
      <c r="S2127" s="677">
        <v>1</v>
      </c>
      <c r="T2127" s="742">
        <v>1.5</v>
      </c>
      <c r="U2127" s="700">
        <v>1</v>
      </c>
    </row>
    <row r="2128" spans="1:21" ht="14.4" customHeight="1" x14ac:dyDescent="0.3">
      <c r="A2128" s="660">
        <v>32</v>
      </c>
      <c r="B2128" s="661" t="s">
        <v>587</v>
      </c>
      <c r="C2128" s="661">
        <v>89301322</v>
      </c>
      <c r="D2128" s="740" t="s">
        <v>6847</v>
      </c>
      <c r="E2128" s="741" t="s">
        <v>4636</v>
      </c>
      <c r="F2128" s="661" t="s">
        <v>4612</v>
      </c>
      <c r="G2128" s="661" t="s">
        <v>5600</v>
      </c>
      <c r="H2128" s="661" t="s">
        <v>588</v>
      </c>
      <c r="I2128" s="661" t="s">
        <v>1063</v>
      </c>
      <c r="J2128" s="661" t="s">
        <v>5601</v>
      </c>
      <c r="K2128" s="661" t="s">
        <v>5602</v>
      </c>
      <c r="L2128" s="662">
        <v>36.89</v>
      </c>
      <c r="M2128" s="662">
        <v>73.78</v>
      </c>
      <c r="N2128" s="661">
        <v>2</v>
      </c>
      <c r="O2128" s="742">
        <v>0.5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32</v>
      </c>
      <c r="B2129" s="661" t="s">
        <v>587</v>
      </c>
      <c r="C2129" s="661">
        <v>89301322</v>
      </c>
      <c r="D2129" s="740" t="s">
        <v>6847</v>
      </c>
      <c r="E2129" s="741" t="s">
        <v>4636</v>
      </c>
      <c r="F2129" s="661" t="s">
        <v>4612</v>
      </c>
      <c r="G2129" s="661" t="s">
        <v>5111</v>
      </c>
      <c r="H2129" s="661" t="s">
        <v>588</v>
      </c>
      <c r="I2129" s="661" t="s">
        <v>5985</v>
      </c>
      <c r="J2129" s="661" t="s">
        <v>5986</v>
      </c>
      <c r="K2129" s="661" t="s">
        <v>5603</v>
      </c>
      <c r="L2129" s="662">
        <v>397.02</v>
      </c>
      <c r="M2129" s="662">
        <v>397.02</v>
      </c>
      <c r="N2129" s="661">
        <v>1</v>
      </c>
      <c r="O2129" s="742">
        <v>0.5</v>
      </c>
      <c r="P2129" s="662">
        <v>397.02</v>
      </c>
      <c r="Q2129" s="677">
        <v>1</v>
      </c>
      <c r="R2129" s="661">
        <v>1</v>
      </c>
      <c r="S2129" s="677">
        <v>1</v>
      </c>
      <c r="T2129" s="742">
        <v>0.5</v>
      </c>
      <c r="U2129" s="700">
        <v>1</v>
      </c>
    </row>
    <row r="2130" spans="1:21" ht="14.4" customHeight="1" x14ac:dyDescent="0.3">
      <c r="A2130" s="660">
        <v>32</v>
      </c>
      <c r="B2130" s="661" t="s">
        <v>587</v>
      </c>
      <c r="C2130" s="661">
        <v>89301322</v>
      </c>
      <c r="D2130" s="740" t="s">
        <v>6847</v>
      </c>
      <c r="E2130" s="741" t="s">
        <v>4636</v>
      </c>
      <c r="F2130" s="661" t="s">
        <v>4612</v>
      </c>
      <c r="G2130" s="661" t="s">
        <v>5111</v>
      </c>
      <c r="H2130" s="661" t="s">
        <v>588</v>
      </c>
      <c r="I2130" s="661" t="s">
        <v>3747</v>
      </c>
      <c r="J2130" s="661" t="s">
        <v>1040</v>
      </c>
      <c r="K2130" s="661" t="s">
        <v>5603</v>
      </c>
      <c r="L2130" s="662">
        <v>376.81</v>
      </c>
      <c r="M2130" s="662">
        <v>753.62</v>
      </c>
      <c r="N2130" s="661">
        <v>2</v>
      </c>
      <c r="O2130" s="742">
        <v>1</v>
      </c>
      <c r="P2130" s="662">
        <v>753.62</v>
      </c>
      <c r="Q2130" s="677">
        <v>1</v>
      </c>
      <c r="R2130" s="661">
        <v>2</v>
      </c>
      <c r="S2130" s="677">
        <v>1</v>
      </c>
      <c r="T2130" s="742">
        <v>1</v>
      </c>
      <c r="U2130" s="700">
        <v>1</v>
      </c>
    </row>
    <row r="2131" spans="1:21" ht="14.4" customHeight="1" x14ac:dyDescent="0.3">
      <c r="A2131" s="660">
        <v>32</v>
      </c>
      <c r="B2131" s="661" t="s">
        <v>587</v>
      </c>
      <c r="C2131" s="661">
        <v>89301322</v>
      </c>
      <c r="D2131" s="740" t="s">
        <v>6847</v>
      </c>
      <c r="E2131" s="741" t="s">
        <v>4636</v>
      </c>
      <c r="F2131" s="661" t="s">
        <v>4612</v>
      </c>
      <c r="G2131" s="661" t="s">
        <v>4812</v>
      </c>
      <c r="H2131" s="661" t="s">
        <v>588</v>
      </c>
      <c r="I2131" s="661" t="s">
        <v>819</v>
      </c>
      <c r="J2131" s="661" t="s">
        <v>820</v>
      </c>
      <c r="K2131" s="661" t="s">
        <v>4390</v>
      </c>
      <c r="L2131" s="662">
        <v>115.3</v>
      </c>
      <c r="M2131" s="662">
        <v>115.3</v>
      </c>
      <c r="N2131" s="661">
        <v>1</v>
      </c>
      <c r="O2131" s="742">
        <v>0.5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32</v>
      </c>
      <c r="B2132" s="661" t="s">
        <v>587</v>
      </c>
      <c r="C2132" s="661">
        <v>89301322</v>
      </c>
      <c r="D2132" s="740" t="s">
        <v>6847</v>
      </c>
      <c r="E2132" s="741" t="s">
        <v>4636</v>
      </c>
      <c r="F2132" s="661" t="s">
        <v>4612</v>
      </c>
      <c r="G2132" s="661" t="s">
        <v>4812</v>
      </c>
      <c r="H2132" s="661" t="s">
        <v>588</v>
      </c>
      <c r="I2132" s="661" t="s">
        <v>5136</v>
      </c>
      <c r="J2132" s="661" t="s">
        <v>820</v>
      </c>
      <c r="K2132" s="661" t="s">
        <v>4390</v>
      </c>
      <c r="L2132" s="662">
        <v>115.3</v>
      </c>
      <c r="M2132" s="662">
        <v>230.6</v>
      </c>
      <c r="N2132" s="661">
        <v>2</v>
      </c>
      <c r="O2132" s="742">
        <v>1.5</v>
      </c>
      <c r="P2132" s="662">
        <v>230.6</v>
      </c>
      <c r="Q2132" s="677">
        <v>1</v>
      </c>
      <c r="R2132" s="661">
        <v>2</v>
      </c>
      <c r="S2132" s="677">
        <v>1</v>
      </c>
      <c r="T2132" s="742">
        <v>1.5</v>
      </c>
      <c r="U2132" s="700">
        <v>1</v>
      </c>
    </row>
    <row r="2133" spans="1:21" ht="14.4" customHeight="1" x14ac:dyDescent="0.3">
      <c r="A2133" s="660">
        <v>32</v>
      </c>
      <c r="B2133" s="661" t="s">
        <v>587</v>
      </c>
      <c r="C2133" s="661">
        <v>89301322</v>
      </c>
      <c r="D2133" s="740" t="s">
        <v>6847</v>
      </c>
      <c r="E2133" s="741" t="s">
        <v>4636</v>
      </c>
      <c r="F2133" s="661" t="s">
        <v>4612</v>
      </c>
      <c r="G2133" s="661" t="s">
        <v>4812</v>
      </c>
      <c r="H2133" s="661" t="s">
        <v>588</v>
      </c>
      <c r="I2133" s="661" t="s">
        <v>5137</v>
      </c>
      <c r="J2133" s="661" t="s">
        <v>820</v>
      </c>
      <c r="K2133" s="661" t="s">
        <v>4390</v>
      </c>
      <c r="L2133" s="662">
        <v>115.3</v>
      </c>
      <c r="M2133" s="662">
        <v>115.3</v>
      </c>
      <c r="N2133" s="661">
        <v>1</v>
      </c>
      <c r="O2133" s="742">
        <v>0.5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32</v>
      </c>
      <c r="B2134" s="661" t="s">
        <v>587</v>
      </c>
      <c r="C2134" s="661">
        <v>89301322</v>
      </c>
      <c r="D2134" s="740" t="s">
        <v>6847</v>
      </c>
      <c r="E2134" s="741" t="s">
        <v>4636</v>
      </c>
      <c r="F2134" s="661" t="s">
        <v>4612</v>
      </c>
      <c r="G2134" s="661" t="s">
        <v>5611</v>
      </c>
      <c r="H2134" s="661" t="s">
        <v>588</v>
      </c>
      <c r="I2134" s="661" t="s">
        <v>5987</v>
      </c>
      <c r="J2134" s="661" t="s">
        <v>5988</v>
      </c>
      <c r="K2134" s="661" t="s">
        <v>5866</v>
      </c>
      <c r="L2134" s="662">
        <v>143.47999999999999</v>
      </c>
      <c r="M2134" s="662">
        <v>143.47999999999999</v>
      </c>
      <c r="N2134" s="661">
        <v>1</v>
      </c>
      <c r="O2134" s="742">
        <v>0.5</v>
      </c>
      <c r="P2134" s="662">
        <v>143.47999999999999</v>
      </c>
      <c r="Q2134" s="677">
        <v>1</v>
      </c>
      <c r="R2134" s="661">
        <v>1</v>
      </c>
      <c r="S2134" s="677">
        <v>1</v>
      </c>
      <c r="T2134" s="742">
        <v>0.5</v>
      </c>
      <c r="U2134" s="700">
        <v>1</v>
      </c>
    </row>
    <row r="2135" spans="1:21" ht="14.4" customHeight="1" x14ac:dyDescent="0.3">
      <c r="A2135" s="660">
        <v>32</v>
      </c>
      <c r="B2135" s="661" t="s">
        <v>587</v>
      </c>
      <c r="C2135" s="661">
        <v>89301322</v>
      </c>
      <c r="D2135" s="740" t="s">
        <v>6847</v>
      </c>
      <c r="E2135" s="741" t="s">
        <v>4636</v>
      </c>
      <c r="F2135" s="661" t="s">
        <v>4612</v>
      </c>
      <c r="G2135" s="661" t="s">
        <v>4873</v>
      </c>
      <c r="H2135" s="661" t="s">
        <v>588</v>
      </c>
      <c r="I2135" s="661" t="s">
        <v>1079</v>
      </c>
      <c r="J2135" s="661" t="s">
        <v>1187</v>
      </c>
      <c r="K2135" s="661" t="s">
        <v>4874</v>
      </c>
      <c r="L2135" s="662">
        <v>128.9</v>
      </c>
      <c r="M2135" s="662">
        <v>128.9</v>
      </c>
      <c r="N2135" s="661">
        <v>1</v>
      </c>
      <c r="O2135" s="742">
        <v>1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32</v>
      </c>
      <c r="B2136" s="661" t="s">
        <v>587</v>
      </c>
      <c r="C2136" s="661">
        <v>89301322</v>
      </c>
      <c r="D2136" s="740" t="s">
        <v>6847</v>
      </c>
      <c r="E2136" s="741" t="s">
        <v>4636</v>
      </c>
      <c r="F2136" s="661" t="s">
        <v>4612</v>
      </c>
      <c r="G2136" s="661" t="s">
        <v>4873</v>
      </c>
      <c r="H2136" s="661" t="s">
        <v>588</v>
      </c>
      <c r="I2136" s="661" t="s">
        <v>5138</v>
      </c>
      <c r="J2136" s="661" t="s">
        <v>1187</v>
      </c>
      <c r="K2136" s="661" t="s">
        <v>5139</v>
      </c>
      <c r="L2136" s="662">
        <v>0</v>
      </c>
      <c r="M2136" s="662">
        <v>0</v>
      </c>
      <c r="N2136" s="661">
        <v>13</v>
      </c>
      <c r="O2136" s="742">
        <v>6</v>
      </c>
      <c r="P2136" s="662">
        <v>0</v>
      </c>
      <c r="Q2136" s="677"/>
      <c r="R2136" s="661">
        <v>10</v>
      </c>
      <c r="S2136" s="677">
        <v>0.76923076923076927</v>
      </c>
      <c r="T2136" s="742">
        <v>4.5</v>
      </c>
      <c r="U2136" s="700">
        <v>0.75</v>
      </c>
    </row>
    <row r="2137" spans="1:21" ht="14.4" customHeight="1" x14ac:dyDescent="0.3">
      <c r="A2137" s="660">
        <v>32</v>
      </c>
      <c r="B2137" s="661" t="s">
        <v>587</v>
      </c>
      <c r="C2137" s="661">
        <v>89301322</v>
      </c>
      <c r="D2137" s="740" t="s">
        <v>6847</v>
      </c>
      <c r="E2137" s="741" t="s">
        <v>4636</v>
      </c>
      <c r="F2137" s="661" t="s">
        <v>4612</v>
      </c>
      <c r="G2137" s="661" t="s">
        <v>4873</v>
      </c>
      <c r="H2137" s="661" t="s">
        <v>588</v>
      </c>
      <c r="I2137" s="661" t="s">
        <v>1186</v>
      </c>
      <c r="J2137" s="661" t="s">
        <v>1187</v>
      </c>
      <c r="K2137" s="661" t="s">
        <v>1188</v>
      </c>
      <c r="L2137" s="662">
        <v>386.72</v>
      </c>
      <c r="M2137" s="662">
        <v>3093.76</v>
      </c>
      <c r="N2137" s="661">
        <v>8</v>
      </c>
      <c r="O2137" s="742">
        <v>4.5</v>
      </c>
      <c r="P2137" s="662">
        <v>2707.04</v>
      </c>
      <c r="Q2137" s="677">
        <v>0.87499999999999989</v>
      </c>
      <c r="R2137" s="661">
        <v>7</v>
      </c>
      <c r="S2137" s="677">
        <v>0.875</v>
      </c>
      <c r="T2137" s="742">
        <v>4</v>
      </c>
      <c r="U2137" s="700">
        <v>0.88888888888888884</v>
      </c>
    </row>
    <row r="2138" spans="1:21" ht="14.4" customHeight="1" x14ac:dyDescent="0.3">
      <c r="A2138" s="660">
        <v>32</v>
      </c>
      <c r="B2138" s="661" t="s">
        <v>587</v>
      </c>
      <c r="C2138" s="661">
        <v>89301322</v>
      </c>
      <c r="D2138" s="740" t="s">
        <v>6847</v>
      </c>
      <c r="E2138" s="741" t="s">
        <v>4636</v>
      </c>
      <c r="F2138" s="661" t="s">
        <v>4612</v>
      </c>
      <c r="G2138" s="661" t="s">
        <v>5278</v>
      </c>
      <c r="H2138" s="661" t="s">
        <v>588</v>
      </c>
      <c r="I2138" s="661" t="s">
        <v>5989</v>
      </c>
      <c r="J2138" s="661" t="s">
        <v>5280</v>
      </c>
      <c r="K2138" s="661" t="s">
        <v>5990</v>
      </c>
      <c r="L2138" s="662">
        <v>0</v>
      </c>
      <c r="M2138" s="662">
        <v>0</v>
      </c>
      <c r="N2138" s="661">
        <v>1</v>
      </c>
      <c r="O2138" s="742">
        <v>0.5</v>
      </c>
      <c r="P2138" s="662">
        <v>0</v>
      </c>
      <c r="Q2138" s="677"/>
      <c r="R2138" s="661">
        <v>1</v>
      </c>
      <c r="S2138" s="677">
        <v>1</v>
      </c>
      <c r="T2138" s="742">
        <v>0.5</v>
      </c>
      <c r="U2138" s="700">
        <v>1</v>
      </c>
    </row>
    <row r="2139" spans="1:21" ht="14.4" customHeight="1" x14ac:dyDescent="0.3">
      <c r="A2139" s="660">
        <v>32</v>
      </c>
      <c r="B2139" s="661" t="s">
        <v>587</v>
      </c>
      <c r="C2139" s="661">
        <v>89301322</v>
      </c>
      <c r="D2139" s="740" t="s">
        <v>6847</v>
      </c>
      <c r="E2139" s="741" t="s">
        <v>4636</v>
      </c>
      <c r="F2139" s="661" t="s">
        <v>4612</v>
      </c>
      <c r="G2139" s="661" t="s">
        <v>5278</v>
      </c>
      <c r="H2139" s="661" t="s">
        <v>2441</v>
      </c>
      <c r="I2139" s="661" t="s">
        <v>2675</v>
      </c>
      <c r="J2139" s="661" t="s">
        <v>2676</v>
      </c>
      <c r="K2139" s="661" t="s">
        <v>1229</v>
      </c>
      <c r="L2139" s="662">
        <v>138</v>
      </c>
      <c r="M2139" s="662">
        <v>276</v>
      </c>
      <c r="N2139" s="661">
        <v>2</v>
      </c>
      <c r="O2139" s="742">
        <v>1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32</v>
      </c>
      <c r="B2140" s="661" t="s">
        <v>587</v>
      </c>
      <c r="C2140" s="661">
        <v>89301322</v>
      </c>
      <c r="D2140" s="740" t="s">
        <v>6847</v>
      </c>
      <c r="E2140" s="741" t="s">
        <v>4636</v>
      </c>
      <c r="F2140" s="661" t="s">
        <v>4612</v>
      </c>
      <c r="G2140" s="661" t="s">
        <v>5278</v>
      </c>
      <c r="H2140" s="661" t="s">
        <v>588</v>
      </c>
      <c r="I2140" s="661" t="s">
        <v>5279</v>
      </c>
      <c r="J2140" s="661" t="s">
        <v>5280</v>
      </c>
      <c r="K2140" s="661" t="s">
        <v>5281</v>
      </c>
      <c r="L2140" s="662">
        <v>201.75</v>
      </c>
      <c r="M2140" s="662">
        <v>605.25</v>
      </c>
      <c r="N2140" s="661">
        <v>3</v>
      </c>
      <c r="O2140" s="742">
        <v>0.5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32</v>
      </c>
      <c r="B2141" s="661" t="s">
        <v>587</v>
      </c>
      <c r="C2141" s="661">
        <v>89301322</v>
      </c>
      <c r="D2141" s="740" t="s">
        <v>6847</v>
      </c>
      <c r="E2141" s="741" t="s">
        <v>4636</v>
      </c>
      <c r="F2141" s="661" t="s">
        <v>4612</v>
      </c>
      <c r="G2141" s="661" t="s">
        <v>5991</v>
      </c>
      <c r="H2141" s="661" t="s">
        <v>588</v>
      </c>
      <c r="I2141" s="661" t="s">
        <v>5992</v>
      </c>
      <c r="J2141" s="661" t="s">
        <v>5993</v>
      </c>
      <c r="K2141" s="661" t="s">
        <v>5994</v>
      </c>
      <c r="L2141" s="662">
        <v>629.78</v>
      </c>
      <c r="M2141" s="662">
        <v>629.78</v>
      </c>
      <c r="N2141" s="661">
        <v>1</v>
      </c>
      <c r="O2141" s="742">
        <v>0.5</v>
      </c>
      <c r="P2141" s="662"/>
      <c r="Q2141" s="677">
        <v>0</v>
      </c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32</v>
      </c>
      <c r="B2142" s="661" t="s">
        <v>587</v>
      </c>
      <c r="C2142" s="661">
        <v>89301322</v>
      </c>
      <c r="D2142" s="740" t="s">
        <v>6847</v>
      </c>
      <c r="E2142" s="741" t="s">
        <v>4636</v>
      </c>
      <c r="F2142" s="661" t="s">
        <v>4612</v>
      </c>
      <c r="G2142" s="661" t="s">
        <v>5991</v>
      </c>
      <c r="H2142" s="661" t="s">
        <v>588</v>
      </c>
      <c r="I2142" s="661" t="s">
        <v>5995</v>
      </c>
      <c r="J2142" s="661" t="s">
        <v>5996</v>
      </c>
      <c r="K2142" s="661" t="s">
        <v>5997</v>
      </c>
      <c r="L2142" s="662">
        <v>0</v>
      </c>
      <c r="M2142" s="662">
        <v>0</v>
      </c>
      <c r="N2142" s="661">
        <v>1</v>
      </c>
      <c r="O2142" s="742">
        <v>0.5</v>
      </c>
      <c r="P2142" s="662"/>
      <c r="Q2142" s="677"/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32</v>
      </c>
      <c r="B2143" s="661" t="s">
        <v>587</v>
      </c>
      <c r="C2143" s="661">
        <v>89301322</v>
      </c>
      <c r="D2143" s="740" t="s">
        <v>6847</v>
      </c>
      <c r="E2143" s="741" t="s">
        <v>4636</v>
      </c>
      <c r="F2143" s="661" t="s">
        <v>4612</v>
      </c>
      <c r="G2143" s="661" t="s">
        <v>5991</v>
      </c>
      <c r="H2143" s="661" t="s">
        <v>588</v>
      </c>
      <c r="I2143" s="661" t="s">
        <v>5998</v>
      </c>
      <c r="J2143" s="661" t="s">
        <v>5999</v>
      </c>
      <c r="K2143" s="661" t="s">
        <v>3813</v>
      </c>
      <c r="L2143" s="662">
        <v>314.89999999999998</v>
      </c>
      <c r="M2143" s="662">
        <v>314.89999999999998</v>
      </c>
      <c r="N2143" s="661">
        <v>1</v>
      </c>
      <c r="O2143" s="742">
        <v>0.5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32</v>
      </c>
      <c r="B2144" s="661" t="s">
        <v>587</v>
      </c>
      <c r="C2144" s="661">
        <v>89301322</v>
      </c>
      <c r="D2144" s="740" t="s">
        <v>6847</v>
      </c>
      <c r="E2144" s="741" t="s">
        <v>4636</v>
      </c>
      <c r="F2144" s="661" t="s">
        <v>4612</v>
      </c>
      <c r="G2144" s="661" t="s">
        <v>5093</v>
      </c>
      <c r="H2144" s="661" t="s">
        <v>588</v>
      </c>
      <c r="I2144" s="661" t="s">
        <v>1797</v>
      </c>
      <c r="J2144" s="661" t="s">
        <v>5095</v>
      </c>
      <c r="K2144" s="661" t="s">
        <v>5113</v>
      </c>
      <c r="L2144" s="662">
        <v>0</v>
      </c>
      <c r="M2144" s="662">
        <v>0</v>
      </c>
      <c r="N2144" s="661">
        <v>1</v>
      </c>
      <c r="O2144" s="742">
        <v>1</v>
      </c>
      <c r="P2144" s="662">
        <v>0</v>
      </c>
      <c r="Q2144" s="677"/>
      <c r="R2144" s="661">
        <v>1</v>
      </c>
      <c r="S2144" s="677">
        <v>1</v>
      </c>
      <c r="T2144" s="742">
        <v>1</v>
      </c>
      <c r="U2144" s="700">
        <v>1</v>
      </c>
    </row>
    <row r="2145" spans="1:21" ht="14.4" customHeight="1" x14ac:dyDescent="0.3">
      <c r="A2145" s="660">
        <v>32</v>
      </c>
      <c r="B2145" s="661" t="s">
        <v>587</v>
      </c>
      <c r="C2145" s="661">
        <v>89301322</v>
      </c>
      <c r="D2145" s="740" t="s">
        <v>6847</v>
      </c>
      <c r="E2145" s="741" t="s">
        <v>4636</v>
      </c>
      <c r="F2145" s="661" t="s">
        <v>4612</v>
      </c>
      <c r="G2145" s="661" t="s">
        <v>5282</v>
      </c>
      <c r="H2145" s="661" t="s">
        <v>588</v>
      </c>
      <c r="I2145" s="661" t="s">
        <v>6000</v>
      </c>
      <c r="J2145" s="661" t="s">
        <v>6001</v>
      </c>
      <c r="K2145" s="661" t="s">
        <v>2535</v>
      </c>
      <c r="L2145" s="662">
        <v>45.79</v>
      </c>
      <c r="M2145" s="662">
        <v>137.37</v>
      </c>
      <c r="N2145" s="661">
        <v>3</v>
      </c>
      <c r="O2145" s="742">
        <v>1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32</v>
      </c>
      <c r="B2146" s="661" t="s">
        <v>587</v>
      </c>
      <c r="C2146" s="661">
        <v>89301322</v>
      </c>
      <c r="D2146" s="740" t="s">
        <v>6847</v>
      </c>
      <c r="E2146" s="741" t="s">
        <v>4636</v>
      </c>
      <c r="F2146" s="661" t="s">
        <v>4612</v>
      </c>
      <c r="G2146" s="661" t="s">
        <v>5282</v>
      </c>
      <c r="H2146" s="661" t="s">
        <v>588</v>
      </c>
      <c r="I2146" s="661" t="s">
        <v>6000</v>
      </c>
      <c r="J2146" s="661" t="s">
        <v>6001</v>
      </c>
      <c r="K2146" s="661" t="s">
        <v>2535</v>
      </c>
      <c r="L2146" s="662">
        <v>35.15</v>
      </c>
      <c r="M2146" s="662">
        <v>105.44999999999999</v>
      </c>
      <c r="N2146" s="661">
        <v>3</v>
      </c>
      <c r="O2146" s="742">
        <v>1</v>
      </c>
      <c r="P2146" s="662"/>
      <c r="Q2146" s="677">
        <v>0</v>
      </c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32</v>
      </c>
      <c r="B2147" s="661" t="s">
        <v>587</v>
      </c>
      <c r="C2147" s="661">
        <v>89301322</v>
      </c>
      <c r="D2147" s="740" t="s">
        <v>6847</v>
      </c>
      <c r="E2147" s="741" t="s">
        <v>4636</v>
      </c>
      <c r="F2147" s="661" t="s">
        <v>4612</v>
      </c>
      <c r="G2147" s="661" t="s">
        <v>5282</v>
      </c>
      <c r="H2147" s="661" t="s">
        <v>588</v>
      </c>
      <c r="I2147" s="661" t="s">
        <v>6002</v>
      </c>
      <c r="J2147" s="661" t="s">
        <v>6003</v>
      </c>
      <c r="K2147" s="661" t="s">
        <v>634</v>
      </c>
      <c r="L2147" s="662">
        <v>70.290000000000006</v>
      </c>
      <c r="M2147" s="662">
        <v>140.58000000000001</v>
      </c>
      <c r="N2147" s="661">
        <v>2</v>
      </c>
      <c r="O2147" s="742">
        <v>1</v>
      </c>
      <c r="P2147" s="662">
        <v>140.58000000000001</v>
      </c>
      <c r="Q2147" s="677">
        <v>1</v>
      </c>
      <c r="R2147" s="661">
        <v>2</v>
      </c>
      <c r="S2147" s="677">
        <v>1</v>
      </c>
      <c r="T2147" s="742">
        <v>1</v>
      </c>
      <c r="U2147" s="700">
        <v>1</v>
      </c>
    </row>
    <row r="2148" spans="1:21" ht="14.4" customHeight="1" x14ac:dyDescent="0.3">
      <c r="A2148" s="660">
        <v>32</v>
      </c>
      <c r="B2148" s="661" t="s">
        <v>587</v>
      </c>
      <c r="C2148" s="661">
        <v>89301322</v>
      </c>
      <c r="D2148" s="740" t="s">
        <v>6847</v>
      </c>
      <c r="E2148" s="741" t="s">
        <v>4636</v>
      </c>
      <c r="F2148" s="661" t="s">
        <v>4612</v>
      </c>
      <c r="G2148" s="661" t="s">
        <v>6004</v>
      </c>
      <c r="H2148" s="661" t="s">
        <v>588</v>
      </c>
      <c r="I2148" s="661" t="s">
        <v>3492</v>
      </c>
      <c r="J2148" s="661" t="s">
        <v>3493</v>
      </c>
      <c r="K2148" s="661" t="s">
        <v>6005</v>
      </c>
      <c r="L2148" s="662">
        <v>55.38</v>
      </c>
      <c r="M2148" s="662">
        <v>276.90000000000003</v>
      </c>
      <c r="N2148" s="661">
        <v>5</v>
      </c>
      <c r="O2148" s="742">
        <v>1.5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32</v>
      </c>
      <c r="B2149" s="661" t="s">
        <v>587</v>
      </c>
      <c r="C2149" s="661">
        <v>89301322</v>
      </c>
      <c r="D2149" s="740" t="s">
        <v>6847</v>
      </c>
      <c r="E2149" s="741" t="s">
        <v>4636</v>
      </c>
      <c r="F2149" s="661" t="s">
        <v>4612</v>
      </c>
      <c r="G2149" s="661" t="s">
        <v>5615</v>
      </c>
      <c r="H2149" s="661" t="s">
        <v>2441</v>
      </c>
      <c r="I2149" s="661" t="s">
        <v>6006</v>
      </c>
      <c r="J2149" s="661" t="s">
        <v>4427</v>
      </c>
      <c r="K2149" s="661" t="s">
        <v>6007</v>
      </c>
      <c r="L2149" s="662">
        <v>435.45</v>
      </c>
      <c r="M2149" s="662">
        <v>1306.3499999999999</v>
      </c>
      <c r="N2149" s="661">
        <v>3</v>
      </c>
      <c r="O2149" s="742">
        <v>1.5</v>
      </c>
      <c r="P2149" s="662">
        <v>435.45</v>
      </c>
      <c r="Q2149" s="677">
        <v>0.33333333333333337</v>
      </c>
      <c r="R2149" s="661">
        <v>1</v>
      </c>
      <c r="S2149" s="677">
        <v>0.33333333333333331</v>
      </c>
      <c r="T2149" s="742">
        <v>0.5</v>
      </c>
      <c r="U2149" s="700">
        <v>0.33333333333333331</v>
      </c>
    </row>
    <row r="2150" spans="1:21" ht="14.4" customHeight="1" x14ac:dyDescent="0.3">
      <c r="A2150" s="660">
        <v>32</v>
      </c>
      <c r="B2150" s="661" t="s">
        <v>587</v>
      </c>
      <c r="C2150" s="661">
        <v>89301322</v>
      </c>
      <c r="D2150" s="740" t="s">
        <v>6847</v>
      </c>
      <c r="E2150" s="741" t="s">
        <v>4636</v>
      </c>
      <c r="F2150" s="661" t="s">
        <v>4612</v>
      </c>
      <c r="G2150" s="661" t="s">
        <v>5615</v>
      </c>
      <c r="H2150" s="661" t="s">
        <v>2441</v>
      </c>
      <c r="I2150" s="661" t="s">
        <v>6006</v>
      </c>
      <c r="J2150" s="661" t="s">
        <v>4427</v>
      </c>
      <c r="K2150" s="661" t="s">
        <v>6008</v>
      </c>
      <c r="L2150" s="662">
        <v>435.45</v>
      </c>
      <c r="M2150" s="662">
        <v>435.45</v>
      </c>
      <c r="N2150" s="661">
        <v>1</v>
      </c>
      <c r="O2150" s="742">
        <v>1</v>
      </c>
      <c r="P2150" s="662"/>
      <c r="Q2150" s="677">
        <v>0</v>
      </c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32</v>
      </c>
      <c r="B2151" s="661" t="s">
        <v>587</v>
      </c>
      <c r="C2151" s="661">
        <v>89301322</v>
      </c>
      <c r="D2151" s="740" t="s">
        <v>6847</v>
      </c>
      <c r="E2151" s="741" t="s">
        <v>4636</v>
      </c>
      <c r="F2151" s="661" t="s">
        <v>4612</v>
      </c>
      <c r="G2151" s="661" t="s">
        <v>5615</v>
      </c>
      <c r="H2151" s="661" t="s">
        <v>588</v>
      </c>
      <c r="I2151" s="661" t="s">
        <v>6009</v>
      </c>
      <c r="J2151" s="661" t="s">
        <v>6010</v>
      </c>
      <c r="K2151" s="661" t="s">
        <v>6011</v>
      </c>
      <c r="L2151" s="662">
        <v>145.15</v>
      </c>
      <c r="M2151" s="662">
        <v>435.45000000000005</v>
      </c>
      <c r="N2151" s="661">
        <v>3</v>
      </c>
      <c r="O2151" s="742">
        <v>0.5</v>
      </c>
      <c r="P2151" s="662"/>
      <c r="Q2151" s="677">
        <v>0</v>
      </c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32</v>
      </c>
      <c r="B2152" s="661" t="s">
        <v>587</v>
      </c>
      <c r="C2152" s="661">
        <v>89301322</v>
      </c>
      <c r="D2152" s="740" t="s">
        <v>6847</v>
      </c>
      <c r="E2152" s="741" t="s">
        <v>4636</v>
      </c>
      <c r="F2152" s="661" t="s">
        <v>4612</v>
      </c>
      <c r="G2152" s="661" t="s">
        <v>4667</v>
      </c>
      <c r="H2152" s="661" t="s">
        <v>588</v>
      </c>
      <c r="I2152" s="661" t="s">
        <v>4668</v>
      </c>
      <c r="J2152" s="661" t="s">
        <v>4669</v>
      </c>
      <c r="K2152" s="661" t="s">
        <v>4670</v>
      </c>
      <c r="L2152" s="662">
        <v>2332.38</v>
      </c>
      <c r="M2152" s="662">
        <v>6997.14</v>
      </c>
      <c r="N2152" s="661">
        <v>3</v>
      </c>
      <c r="O2152" s="742">
        <v>1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32</v>
      </c>
      <c r="B2153" s="661" t="s">
        <v>587</v>
      </c>
      <c r="C2153" s="661">
        <v>89301322</v>
      </c>
      <c r="D2153" s="740" t="s">
        <v>6847</v>
      </c>
      <c r="E2153" s="741" t="s">
        <v>4636</v>
      </c>
      <c r="F2153" s="661" t="s">
        <v>4612</v>
      </c>
      <c r="G2153" s="661" t="s">
        <v>4667</v>
      </c>
      <c r="H2153" s="661" t="s">
        <v>588</v>
      </c>
      <c r="I2153" s="661" t="s">
        <v>1370</v>
      </c>
      <c r="J2153" s="661" t="s">
        <v>5619</v>
      </c>
      <c r="K2153" s="661" t="s">
        <v>5620</v>
      </c>
      <c r="L2153" s="662">
        <v>880.88</v>
      </c>
      <c r="M2153" s="662">
        <v>1761.76</v>
      </c>
      <c r="N2153" s="661">
        <v>2</v>
      </c>
      <c r="O2153" s="742">
        <v>1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32</v>
      </c>
      <c r="B2154" s="661" t="s">
        <v>587</v>
      </c>
      <c r="C2154" s="661">
        <v>89301322</v>
      </c>
      <c r="D2154" s="740" t="s">
        <v>6847</v>
      </c>
      <c r="E2154" s="741" t="s">
        <v>4636</v>
      </c>
      <c r="F2154" s="661" t="s">
        <v>4612</v>
      </c>
      <c r="G2154" s="661" t="s">
        <v>6012</v>
      </c>
      <c r="H2154" s="661" t="s">
        <v>588</v>
      </c>
      <c r="I2154" s="661" t="s">
        <v>6013</v>
      </c>
      <c r="J2154" s="661" t="s">
        <v>6014</v>
      </c>
      <c r="K2154" s="661" t="s">
        <v>6015</v>
      </c>
      <c r="L2154" s="662">
        <v>0</v>
      </c>
      <c r="M2154" s="662">
        <v>0</v>
      </c>
      <c r="N2154" s="661">
        <v>1</v>
      </c>
      <c r="O2154" s="742">
        <v>1</v>
      </c>
      <c r="P2154" s="662">
        <v>0</v>
      </c>
      <c r="Q2154" s="677"/>
      <c r="R2154" s="661">
        <v>1</v>
      </c>
      <c r="S2154" s="677">
        <v>1</v>
      </c>
      <c r="T2154" s="742">
        <v>1</v>
      </c>
      <c r="U2154" s="700">
        <v>1</v>
      </c>
    </row>
    <row r="2155" spans="1:21" ht="14.4" customHeight="1" x14ac:dyDescent="0.3">
      <c r="A2155" s="660">
        <v>32</v>
      </c>
      <c r="B2155" s="661" t="s">
        <v>587</v>
      </c>
      <c r="C2155" s="661">
        <v>89301322</v>
      </c>
      <c r="D2155" s="740" t="s">
        <v>6847</v>
      </c>
      <c r="E2155" s="741" t="s">
        <v>4636</v>
      </c>
      <c r="F2155" s="661" t="s">
        <v>4612</v>
      </c>
      <c r="G2155" s="661" t="s">
        <v>6012</v>
      </c>
      <c r="H2155" s="661" t="s">
        <v>588</v>
      </c>
      <c r="I2155" s="661" t="s">
        <v>6016</v>
      </c>
      <c r="J2155" s="661" t="s">
        <v>6017</v>
      </c>
      <c r="K2155" s="661" t="s">
        <v>6018</v>
      </c>
      <c r="L2155" s="662">
        <v>0</v>
      </c>
      <c r="M2155" s="662">
        <v>0</v>
      </c>
      <c r="N2155" s="661">
        <v>1</v>
      </c>
      <c r="O2155" s="742">
        <v>0.5</v>
      </c>
      <c r="P2155" s="662">
        <v>0</v>
      </c>
      <c r="Q2155" s="677"/>
      <c r="R2155" s="661">
        <v>1</v>
      </c>
      <c r="S2155" s="677">
        <v>1</v>
      </c>
      <c r="T2155" s="742">
        <v>0.5</v>
      </c>
      <c r="U2155" s="700">
        <v>1</v>
      </c>
    </row>
    <row r="2156" spans="1:21" ht="14.4" customHeight="1" x14ac:dyDescent="0.3">
      <c r="A2156" s="660">
        <v>32</v>
      </c>
      <c r="B2156" s="661" t="s">
        <v>587</v>
      </c>
      <c r="C2156" s="661">
        <v>89301322</v>
      </c>
      <c r="D2156" s="740" t="s">
        <v>6847</v>
      </c>
      <c r="E2156" s="741" t="s">
        <v>4636</v>
      </c>
      <c r="F2156" s="661" t="s">
        <v>4612</v>
      </c>
      <c r="G2156" s="661" t="s">
        <v>6012</v>
      </c>
      <c r="H2156" s="661" t="s">
        <v>588</v>
      </c>
      <c r="I2156" s="661" t="s">
        <v>6019</v>
      </c>
      <c r="J2156" s="661" t="s">
        <v>6017</v>
      </c>
      <c r="K2156" s="661" t="s">
        <v>6020</v>
      </c>
      <c r="L2156" s="662">
        <v>0</v>
      </c>
      <c r="M2156" s="662">
        <v>0</v>
      </c>
      <c r="N2156" s="661">
        <v>1</v>
      </c>
      <c r="O2156" s="742">
        <v>1</v>
      </c>
      <c r="P2156" s="662">
        <v>0</v>
      </c>
      <c r="Q2156" s="677"/>
      <c r="R2156" s="661">
        <v>1</v>
      </c>
      <c r="S2156" s="677">
        <v>1</v>
      </c>
      <c r="T2156" s="742">
        <v>1</v>
      </c>
      <c r="U2156" s="700">
        <v>1</v>
      </c>
    </row>
    <row r="2157" spans="1:21" ht="14.4" customHeight="1" x14ac:dyDescent="0.3">
      <c r="A2157" s="660">
        <v>32</v>
      </c>
      <c r="B2157" s="661" t="s">
        <v>587</v>
      </c>
      <c r="C2157" s="661">
        <v>89301322</v>
      </c>
      <c r="D2157" s="740" t="s">
        <v>6847</v>
      </c>
      <c r="E2157" s="741" t="s">
        <v>4636</v>
      </c>
      <c r="F2157" s="661" t="s">
        <v>4612</v>
      </c>
      <c r="G2157" s="661" t="s">
        <v>4731</v>
      </c>
      <c r="H2157" s="661" t="s">
        <v>588</v>
      </c>
      <c r="I2157" s="661" t="s">
        <v>4732</v>
      </c>
      <c r="J2157" s="661" t="s">
        <v>4733</v>
      </c>
      <c r="K2157" s="661" t="s">
        <v>1142</v>
      </c>
      <c r="L2157" s="662">
        <v>13168.84</v>
      </c>
      <c r="M2157" s="662">
        <v>39506.520000000004</v>
      </c>
      <c r="N2157" s="661">
        <v>3</v>
      </c>
      <c r="O2157" s="742">
        <v>2</v>
      </c>
      <c r="P2157" s="662">
        <v>39506.520000000004</v>
      </c>
      <c r="Q2157" s="677">
        <v>1</v>
      </c>
      <c r="R2157" s="661">
        <v>3</v>
      </c>
      <c r="S2157" s="677">
        <v>1</v>
      </c>
      <c r="T2157" s="742">
        <v>2</v>
      </c>
      <c r="U2157" s="700">
        <v>1</v>
      </c>
    </row>
    <row r="2158" spans="1:21" ht="14.4" customHeight="1" x14ac:dyDescent="0.3">
      <c r="A2158" s="660">
        <v>32</v>
      </c>
      <c r="B2158" s="661" t="s">
        <v>587</v>
      </c>
      <c r="C2158" s="661">
        <v>89301322</v>
      </c>
      <c r="D2158" s="740" t="s">
        <v>6847</v>
      </c>
      <c r="E2158" s="741" t="s">
        <v>4636</v>
      </c>
      <c r="F2158" s="661" t="s">
        <v>4612</v>
      </c>
      <c r="G2158" s="661" t="s">
        <v>4671</v>
      </c>
      <c r="H2158" s="661" t="s">
        <v>2441</v>
      </c>
      <c r="I2158" s="661" t="s">
        <v>3132</v>
      </c>
      <c r="J2158" s="661" t="s">
        <v>3133</v>
      </c>
      <c r="K2158" s="661" t="s">
        <v>4480</v>
      </c>
      <c r="L2158" s="662">
        <v>3127.19</v>
      </c>
      <c r="M2158" s="662">
        <v>125087.60000000003</v>
      </c>
      <c r="N2158" s="661">
        <v>40</v>
      </c>
      <c r="O2158" s="742">
        <v>21</v>
      </c>
      <c r="P2158" s="662">
        <v>100070.08000000003</v>
      </c>
      <c r="Q2158" s="677">
        <v>0.8</v>
      </c>
      <c r="R2158" s="661">
        <v>32</v>
      </c>
      <c r="S2158" s="677">
        <v>0.8</v>
      </c>
      <c r="T2158" s="742">
        <v>17</v>
      </c>
      <c r="U2158" s="700">
        <v>0.80952380952380953</v>
      </c>
    </row>
    <row r="2159" spans="1:21" ht="14.4" customHeight="1" x14ac:dyDescent="0.3">
      <c r="A2159" s="660">
        <v>32</v>
      </c>
      <c r="B2159" s="661" t="s">
        <v>587</v>
      </c>
      <c r="C2159" s="661">
        <v>89301322</v>
      </c>
      <c r="D2159" s="740" t="s">
        <v>6847</v>
      </c>
      <c r="E2159" s="741" t="s">
        <v>4636</v>
      </c>
      <c r="F2159" s="661" t="s">
        <v>4612</v>
      </c>
      <c r="G2159" s="661" t="s">
        <v>4671</v>
      </c>
      <c r="H2159" s="661" t="s">
        <v>2441</v>
      </c>
      <c r="I2159" s="661" t="s">
        <v>4672</v>
      </c>
      <c r="J2159" s="661" t="s">
        <v>3133</v>
      </c>
      <c r="K2159" s="661" t="s">
        <v>4673</v>
      </c>
      <c r="L2159" s="662">
        <v>782.22</v>
      </c>
      <c r="M2159" s="662">
        <v>10951.080000000002</v>
      </c>
      <c r="N2159" s="661">
        <v>14</v>
      </c>
      <c r="O2159" s="742">
        <v>8.5</v>
      </c>
      <c r="P2159" s="662">
        <v>8604.4200000000019</v>
      </c>
      <c r="Q2159" s="677">
        <v>0.78571428571428581</v>
      </c>
      <c r="R2159" s="661">
        <v>11</v>
      </c>
      <c r="S2159" s="677">
        <v>0.7857142857142857</v>
      </c>
      <c r="T2159" s="742">
        <v>7</v>
      </c>
      <c r="U2159" s="700">
        <v>0.82352941176470584</v>
      </c>
    </row>
    <row r="2160" spans="1:21" ht="14.4" customHeight="1" x14ac:dyDescent="0.3">
      <c r="A2160" s="660">
        <v>32</v>
      </c>
      <c r="B2160" s="661" t="s">
        <v>587</v>
      </c>
      <c r="C2160" s="661">
        <v>89301322</v>
      </c>
      <c r="D2160" s="740" t="s">
        <v>6847</v>
      </c>
      <c r="E2160" s="741" t="s">
        <v>4636</v>
      </c>
      <c r="F2160" s="661" t="s">
        <v>4612</v>
      </c>
      <c r="G2160" s="661" t="s">
        <v>6021</v>
      </c>
      <c r="H2160" s="661" t="s">
        <v>588</v>
      </c>
      <c r="I2160" s="661" t="s">
        <v>6022</v>
      </c>
      <c r="J2160" s="661" t="s">
        <v>6023</v>
      </c>
      <c r="K2160" s="661" t="s">
        <v>6024</v>
      </c>
      <c r="L2160" s="662">
        <v>47.1</v>
      </c>
      <c r="M2160" s="662">
        <v>94.2</v>
      </c>
      <c r="N2160" s="661">
        <v>2</v>
      </c>
      <c r="O2160" s="742">
        <v>0.5</v>
      </c>
      <c r="P2160" s="662">
        <v>94.2</v>
      </c>
      <c r="Q2160" s="677">
        <v>1</v>
      </c>
      <c r="R2160" s="661">
        <v>2</v>
      </c>
      <c r="S2160" s="677">
        <v>1</v>
      </c>
      <c r="T2160" s="742">
        <v>0.5</v>
      </c>
      <c r="U2160" s="700">
        <v>1</v>
      </c>
    </row>
    <row r="2161" spans="1:21" ht="14.4" customHeight="1" x14ac:dyDescent="0.3">
      <c r="A2161" s="660">
        <v>32</v>
      </c>
      <c r="B2161" s="661" t="s">
        <v>587</v>
      </c>
      <c r="C2161" s="661">
        <v>89301322</v>
      </c>
      <c r="D2161" s="740" t="s">
        <v>6847</v>
      </c>
      <c r="E2161" s="741" t="s">
        <v>4636</v>
      </c>
      <c r="F2161" s="661" t="s">
        <v>4612</v>
      </c>
      <c r="G2161" s="661" t="s">
        <v>6021</v>
      </c>
      <c r="H2161" s="661" t="s">
        <v>588</v>
      </c>
      <c r="I2161" s="661" t="s">
        <v>6022</v>
      </c>
      <c r="J2161" s="661" t="s">
        <v>6023</v>
      </c>
      <c r="K2161" s="661" t="s">
        <v>6024</v>
      </c>
      <c r="L2161" s="662">
        <v>62.93</v>
      </c>
      <c r="M2161" s="662">
        <v>251.72</v>
      </c>
      <c r="N2161" s="661">
        <v>4</v>
      </c>
      <c r="O2161" s="742">
        <v>1</v>
      </c>
      <c r="P2161" s="662">
        <v>251.72</v>
      </c>
      <c r="Q2161" s="677">
        <v>1</v>
      </c>
      <c r="R2161" s="661">
        <v>4</v>
      </c>
      <c r="S2161" s="677">
        <v>1</v>
      </c>
      <c r="T2161" s="742">
        <v>1</v>
      </c>
      <c r="U2161" s="700">
        <v>1</v>
      </c>
    </row>
    <row r="2162" spans="1:21" ht="14.4" customHeight="1" x14ac:dyDescent="0.3">
      <c r="A2162" s="660">
        <v>32</v>
      </c>
      <c r="B2162" s="661" t="s">
        <v>587</v>
      </c>
      <c r="C2162" s="661">
        <v>89301322</v>
      </c>
      <c r="D2162" s="740" t="s">
        <v>6847</v>
      </c>
      <c r="E2162" s="741" t="s">
        <v>4636</v>
      </c>
      <c r="F2162" s="661" t="s">
        <v>4612</v>
      </c>
      <c r="G2162" s="661" t="s">
        <v>4813</v>
      </c>
      <c r="H2162" s="661" t="s">
        <v>588</v>
      </c>
      <c r="I2162" s="661" t="s">
        <v>4877</v>
      </c>
      <c r="J2162" s="661" t="s">
        <v>4814</v>
      </c>
      <c r="K2162" s="661" t="s">
        <v>4878</v>
      </c>
      <c r="L2162" s="662">
        <v>0</v>
      </c>
      <c r="M2162" s="662">
        <v>0</v>
      </c>
      <c r="N2162" s="661">
        <v>1</v>
      </c>
      <c r="O2162" s="742">
        <v>0.5</v>
      </c>
      <c r="P2162" s="662"/>
      <c r="Q2162" s="677"/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32</v>
      </c>
      <c r="B2163" s="661" t="s">
        <v>587</v>
      </c>
      <c r="C2163" s="661">
        <v>89301322</v>
      </c>
      <c r="D2163" s="740" t="s">
        <v>6847</v>
      </c>
      <c r="E2163" s="741" t="s">
        <v>4636</v>
      </c>
      <c r="F2163" s="661" t="s">
        <v>4612</v>
      </c>
      <c r="G2163" s="661" t="s">
        <v>4813</v>
      </c>
      <c r="H2163" s="661" t="s">
        <v>588</v>
      </c>
      <c r="I2163" s="661" t="s">
        <v>1175</v>
      </c>
      <c r="J2163" s="661" t="s">
        <v>4814</v>
      </c>
      <c r="K2163" s="661" t="s">
        <v>4815</v>
      </c>
      <c r="L2163" s="662">
        <v>66.599999999999994</v>
      </c>
      <c r="M2163" s="662">
        <v>133.19999999999999</v>
      </c>
      <c r="N2163" s="661">
        <v>2</v>
      </c>
      <c r="O2163" s="742">
        <v>1</v>
      </c>
      <c r="P2163" s="662"/>
      <c r="Q2163" s="677">
        <v>0</v>
      </c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32</v>
      </c>
      <c r="B2164" s="661" t="s">
        <v>587</v>
      </c>
      <c r="C2164" s="661">
        <v>89301322</v>
      </c>
      <c r="D2164" s="740" t="s">
        <v>6847</v>
      </c>
      <c r="E2164" s="741" t="s">
        <v>4636</v>
      </c>
      <c r="F2164" s="661" t="s">
        <v>4612</v>
      </c>
      <c r="G2164" s="661" t="s">
        <v>4734</v>
      </c>
      <c r="H2164" s="661" t="s">
        <v>588</v>
      </c>
      <c r="I2164" s="661" t="s">
        <v>6025</v>
      </c>
      <c r="J2164" s="661" t="s">
        <v>6026</v>
      </c>
      <c r="K2164" s="661" t="s">
        <v>3903</v>
      </c>
      <c r="L2164" s="662">
        <v>499.8</v>
      </c>
      <c r="M2164" s="662">
        <v>499.8</v>
      </c>
      <c r="N2164" s="661">
        <v>1</v>
      </c>
      <c r="O2164" s="742">
        <v>0.5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32</v>
      </c>
      <c r="B2165" s="661" t="s">
        <v>587</v>
      </c>
      <c r="C2165" s="661">
        <v>89301322</v>
      </c>
      <c r="D2165" s="740" t="s">
        <v>6847</v>
      </c>
      <c r="E2165" s="741" t="s">
        <v>4636</v>
      </c>
      <c r="F2165" s="661" t="s">
        <v>4612</v>
      </c>
      <c r="G2165" s="661" t="s">
        <v>6027</v>
      </c>
      <c r="H2165" s="661" t="s">
        <v>588</v>
      </c>
      <c r="I2165" s="661" t="s">
        <v>6028</v>
      </c>
      <c r="J2165" s="661" t="s">
        <v>6029</v>
      </c>
      <c r="K2165" s="661" t="s">
        <v>6030</v>
      </c>
      <c r="L2165" s="662">
        <v>48.35</v>
      </c>
      <c r="M2165" s="662">
        <v>48.35</v>
      </c>
      <c r="N2165" s="661">
        <v>1</v>
      </c>
      <c r="O2165" s="742">
        <v>0.5</v>
      </c>
      <c r="P2165" s="662"/>
      <c r="Q2165" s="677">
        <v>0</v>
      </c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32</v>
      </c>
      <c r="B2166" s="661" t="s">
        <v>587</v>
      </c>
      <c r="C2166" s="661">
        <v>89301322</v>
      </c>
      <c r="D2166" s="740" t="s">
        <v>6847</v>
      </c>
      <c r="E2166" s="741" t="s">
        <v>4636</v>
      </c>
      <c r="F2166" s="661" t="s">
        <v>4612</v>
      </c>
      <c r="G2166" s="661" t="s">
        <v>4738</v>
      </c>
      <c r="H2166" s="661" t="s">
        <v>2441</v>
      </c>
      <c r="I2166" s="661" t="s">
        <v>2740</v>
      </c>
      <c r="J2166" s="661" t="s">
        <v>2741</v>
      </c>
      <c r="K2166" s="661" t="s">
        <v>4387</v>
      </c>
      <c r="L2166" s="662">
        <v>664.23</v>
      </c>
      <c r="M2166" s="662">
        <v>5978.07</v>
      </c>
      <c r="N2166" s="661">
        <v>9</v>
      </c>
      <c r="O2166" s="742">
        <v>6</v>
      </c>
      <c r="P2166" s="662">
        <v>5313.84</v>
      </c>
      <c r="Q2166" s="677">
        <v>0.88888888888888895</v>
      </c>
      <c r="R2166" s="661">
        <v>8</v>
      </c>
      <c r="S2166" s="677">
        <v>0.88888888888888884</v>
      </c>
      <c r="T2166" s="742">
        <v>5.5</v>
      </c>
      <c r="U2166" s="700">
        <v>0.91666666666666663</v>
      </c>
    </row>
    <row r="2167" spans="1:21" ht="14.4" customHeight="1" x14ac:dyDescent="0.3">
      <c r="A2167" s="660">
        <v>32</v>
      </c>
      <c r="B2167" s="661" t="s">
        <v>587</v>
      </c>
      <c r="C2167" s="661">
        <v>89301322</v>
      </c>
      <c r="D2167" s="740" t="s">
        <v>6847</v>
      </c>
      <c r="E2167" s="741" t="s">
        <v>4636</v>
      </c>
      <c r="F2167" s="661" t="s">
        <v>4612</v>
      </c>
      <c r="G2167" s="661" t="s">
        <v>4674</v>
      </c>
      <c r="H2167" s="661" t="s">
        <v>588</v>
      </c>
      <c r="I2167" s="661" t="s">
        <v>1035</v>
      </c>
      <c r="J2167" s="661" t="s">
        <v>1036</v>
      </c>
      <c r="K2167" s="661" t="s">
        <v>4675</v>
      </c>
      <c r="L2167" s="662">
        <v>163.9</v>
      </c>
      <c r="M2167" s="662">
        <v>30977.100000000013</v>
      </c>
      <c r="N2167" s="661">
        <v>189</v>
      </c>
      <c r="O2167" s="742">
        <v>38</v>
      </c>
      <c r="P2167" s="662">
        <v>15406.600000000006</v>
      </c>
      <c r="Q2167" s="677">
        <v>0.49735449735449733</v>
      </c>
      <c r="R2167" s="661">
        <v>94</v>
      </c>
      <c r="S2167" s="677">
        <v>0.49735449735449733</v>
      </c>
      <c r="T2167" s="742">
        <v>19.5</v>
      </c>
      <c r="U2167" s="700">
        <v>0.51315789473684215</v>
      </c>
    </row>
    <row r="2168" spans="1:21" ht="14.4" customHeight="1" x14ac:dyDescent="0.3">
      <c r="A2168" s="660">
        <v>32</v>
      </c>
      <c r="B2168" s="661" t="s">
        <v>587</v>
      </c>
      <c r="C2168" s="661">
        <v>89301322</v>
      </c>
      <c r="D2168" s="740" t="s">
        <v>6847</v>
      </c>
      <c r="E2168" s="741" t="s">
        <v>4636</v>
      </c>
      <c r="F2168" s="661" t="s">
        <v>4612</v>
      </c>
      <c r="G2168" s="661" t="s">
        <v>5047</v>
      </c>
      <c r="H2168" s="661" t="s">
        <v>588</v>
      </c>
      <c r="I2168" s="661" t="s">
        <v>1144</v>
      </c>
      <c r="J2168" s="661" t="s">
        <v>1145</v>
      </c>
      <c r="K2168" s="661" t="s">
        <v>1146</v>
      </c>
      <c r="L2168" s="662">
        <v>33.729999999999997</v>
      </c>
      <c r="M2168" s="662">
        <v>101.19</v>
      </c>
      <c r="N2168" s="661">
        <v>3</v>
      </c>
      <c r="O2168" s="742">
        <v>1.5</v>
      </c>
      <c r="P2168" s="662">
        <v>101.19</v>
      </c>
      <c r="Q2168" s="677">
        <v>1</v>
      </c>
      <c r="R2168" s="661">
        <v>3</v>
      </c>
      <c r="S2168" s="677">
        <v>1</v>
      </c>
      <c r="T2168" s="742">
        <v>1.5</v>
      </c>
      <c r="U2168" s="700">
        <v>1</v>
      </c>
    </row>
    <row r="2169" spans="1:21" ht="14.4" customHeight="1" x14ac:dyDescent="0.3">
      <c r="A2169" s="660">
        <v>32</v>
      </c>
      <c r="B2169" s="661" t="s">
        <v>587</v>
      </c>
      <c r="C2169" s="661">
        <v>89301322</v>
      </c>
      <c r="D2169" s="740" t="s">
        <v>6847</v>
      </c>
      <c r="E2169" s="741" t="s">
        <v>4636</v>
      </c>
      <c r="F2169" s="661" t="s">
        <v>4612</v>
      </c>
      <c r="G2169" s="661" t="s">
        <v>4927</v>
      </c>
      <c r="H2169" s="661" t="s">
        <v>588</v>
      </c>
      <c r="I2169" s="661" t="s">
        <v>1366</v>
      </c>
      <c r="J2169" s="661" t="s">
        <v>1367</v>
      </c>
      <c r="K2169" s="661" t="s">
        <v>4928</v>
      </c>
      <c r="L2169" s="662">
        <v>1023.02</v>
      </c>
      <c r="M2169" s="662">
        <v>3069.06</v>
      </c>
      <c r="N2169" s="661">
        <v>3</v>
      </c>
      <c r="O2169" s="742">
        <v>1.5</v>
      </c>
      <c r="P2169" s="662"/>
      <c r="Q2169" s="677">
        <v>0</v>
      </c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32</v>
      </c>
      <c r="B2170" s="661" t="s">
        <v>587</v>
      </c>
      <c r="C2170" s="661">
        <v>89301322</v>
      </c>
      <c r="D2170" s="740" t="s">
        <v>6847</v>
      </c>
      <c r="E2170" s="741" t="s">
        <v>4636</v>
      </c>
      <c r="F2170" s="661" t="s">
        <v>4612</v>
      </c>
      <c r="G2170" s="661" t="s">
        <v>4927</v>
      </c>
      <c r="H2170" s="661" t="s">
        <v>588</v>
      </c>
      <c r="I2170" s="661" t="s">
        <v>1366</v>
      </c>
      <c r="J2170" s="661" t="s">
        <v>1367</v>
      </c>
      <c r="K2170" s="661" t="s">
        <v>4928</v>
      </c>
      <c r="L2170" s="662">
        <v>439.17</v>
      </c>
      <c r="M2170" s="662">
        <v>1317.51</v>
      </c>
      <c r="N2170" s="661">
        <v>3</v>
      </c>
      <c r="O2170" s="742">
        <v>1.5</v>
      </c>
      <c r="P2170" s="662">
        <v>439.17</v>
      </c>
      <c r="Q2170" s="677">
        <v>0.33333333333333337</v>
      </c>
      <c r="R2170" s="661">
        <v>1</v>
      </c>
      <c r="S2170" s="677">
        <v>0.33333333333333331</v>
      </c>
      <c r="T2170" s="742">
        <v>1</v>
      </c>
      <c r="U2170" s="700">
        <v>0.66666666666666663</v>
      </c>
    </row>
    <row r="2171" spans="1:21" ht="14.4" customHeight="1" x14ac:dyDescent="0.3">
      <c r="A2171" s="660">
        <v>32</v>
      </c>
      <c r="B2171" s="661" t="s">
        <v>587</v>
      </c>
      <c r="C2171" s="661">
        <v>89301322</v>
      </c>
      <c r="D2171" s="740" t="s">
        <v>6847</v>
      </c>
      <c r="E2171" s="741" t="s">
        <v>4636</v>
      </c>
      <c r="F2171" s="661" t="s">
        <v>4612</v>
      </c>
      <c r="G2171" s="661" t="s">
        <v>5720</v>
      </c>
      <c r="H2171" s="661" t="s">
        <v>588</v>
      </c>
      <c r="I2171" s="661" t="s">
        <v>6031</v>
      </c>
      <c r="J2171" s="661" t="s">
        <v>5722</v>
      </c>
      <c r="K2171" s="661" t="s">
        <v>1229</v>
      </c>
      <c r="L2171" s="662">
        <v>9.7100000000000009</v>
      </c>
      <c r="M2171" s="662">
        <v>48.550000000000004</v>
      </c>
      <c r="N2171" s="661">
        <v>5</v>
      </c>
      <c r="O2171" s="742">
        <v>1</v>
      </c>
      <c r="P2171" s="662">
        <v>29.130000000000003</v>
      </c>
      <c r="Q2171" s="677">
        <v>0.6</v>
      </c>
      <c r="R2171" s="661">
        <v>3</v>
      </c>
      <c r="S2171" s="677">
        <v>0.6</v>
      </c>
      <c r="T2171" s="742">
        <v>0.5</v>
      </c>
      <c r="U2171" s="700">
        <v>0.5</v>
      </c>
    </row>
    <row r="2172" spans="1:21" ht="14.4" customHeight="1" x14ac:dyDescent="0.3">
      <c r="A2172" s="660">
        <v>32</v>
      </c>
      <c r="B2172" s="661" t="s">
        <v>587</v>
      </c>
      <c r="C2172" s="661">
        <v>89301322</v>
      </c>
      <c r="D2172" s="740" t="s">
        <v>6847</v>
      </c>
      <c r="E2172" s="741" t="s">
        <v>4636</v>
      </c>
      <c r="F2172" s="661" t="s">
        <v>4612</v>
      </c>
      <c r="G2172" s="661" t="s">
        <v>5720</v>
      </c>
      <c r="H2172" s="661" t="s">
        <v>588</v>
      </c>
      <c r="I2172" s="661" t="s">
        <v>5721</v>
      </c>
      <c r="J2172" s="661" t="s">
        <v>5722</v>
      </c>
      <c r="K2172" s="661" t="s">
        <v>5019</v>
      </c>
      <c r="L2172" s="662">
        <v>0</v>
      </c>
      <c r="M2172" s="662">
        <v>0</v>
      </c>
      <c r="N2172" s="661">
        <v>1</v>
      </c>
      <c r="O2172" s="742">
        <v>0.5</v>
      </c>
      <c r="P2172" s="662"/>
      <c r="Q2172" s="677"/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32</v>
      </c>
      <c r="B2173" s="661" t="s">
        <v>587</v>
      </c>
      <c r="C2173" s="661">
        <v>89301322</v>
      </c>
      <c r="D2173" s="740" t="s">
        <v>6847</v>
      </c>
      <c r="E2173" s="741" t="s">
        <v>4636</v>
      </c>
      <c r="F2173" s="661" t="s">
        <v>4612</v>
      </c>
      <c r="G2173" s="661" t="s">
        <v>5302</v>
      </c>
      <c r="H2173" s="661" t="s">
        <v>588</v>
      </c>
      <c r="I2173" s="661" t="s">
        <v>6032</v>
      </c>
      <c r="J2173" s="661" t="s">
        <v>5304</v>
      </c>
      <c r="K2173" s="661" t="s">
        <v>5305</v>
      </c>
      <c r="L2173" s="662">
        <v>1945.51</v>
      </c>
      <c r="M2173" s="662">
        <v>5836.53</v>
      </c>
      <c r="N2173" s="661">
        <v>3</v>
      </c>
      <c r="O2173" s="742">
        <v>1</v>
      </c>
      <c r="P2173" s="662">
        <v>5836.53</v>
      </c>
      <c r="Q2173" s="677">
        <v>1</v>
      </c>
      <c r="R2173" s="661">
        <v>3</v>
      </c>
      <c r="S2173" s="677">
        <v>1</v>
      </c>
      <c r="T2173" s="742">
        <v>1</v>
      </c>
      <c r="U2173" s="700">
        <v>1</v>
      </c>
    </row>
    <row r="2174" spans="1:21" ht="14.4" customHeight="1" x14ac:dyDescent="0.3">
      <c r="A2174" s="660">
        <v>32</v>
      </c>
      <c r="B2174" s="661" t="s">
        <v>587</v>
      </c>
      <c r="C2174" s="661">
        <v>89301322</v>
      </c>
      <c r="D2174" s="740" t="s">
        <v>6847</v>
      </c>
      <c r="E2174" s="741" t="s">
        <v>4636</v>
      </c>
      <c r="F2174" s="661" t="s">
        <v>4612</v>
      </c>
      <c r="G2174" s="661" t="s">
        <v>4676</v>
      </c>
      <c r="H2174" s="661" t="s">
        <v>588</v>
      </c>
      <c r="I2174" s="661" t="s">
        <v>1248</v>
      </c>
      <c r="J2174" s="661" t="s">
        <v>1249</v>
      </c>
      <c r="K2174" s="661" t="s">
        <v>1250</v>
      </c>
      <c r="L2174" s="662">
        <v>24.22</v>
      </c>
      <c r="M2174" s="662">
        <v>193.76</v>
      </c>
      <c r="N2174" s="661">
        <v>8</v>
      </c>
      <c r="O2174" s="742">
        <v>2</v>
      </c>
      <c r="P2174" s="662">
        <v>145.32</v>
      </c>
      <c r="Q2174" s="677">
        <v>0.75</v>
      </c>
      <c r="R2174" s="661">
        <v>6</v>
      </c>
      <c r="S2174" s="677">
        <v>0.75</v>
      </c>
      <c r="T2174" s="742">
        <v>1.5</v>
      </c>
      <c r="U2174" s="700">
        <v>0.75</v>
      </c>
    </row>
    <row r="2175" spans="1:21" ht="14.4" customHeight="1" x14ac:dyDescent="0.3">
      <c r="A2175" s="660">
        <v>32</v>
      </c>
      <c r="B2175" s="661" t="s">
        <v>587</v>
      </c>
      <c r="C2175" s="661">
        <v>89301322</v>
      </c>
      <c r="D2175" s="740" t="s">
        <v>6847</v>
      </c>
      <c r="E2175" s="741" t="s">
        <v>4636</v>
      </c>
      <c r="F2175" s="661" t="s">
        <v>4612</v>
      </c>
      <c r="G2175" s="661" t="s">
        <v>4676</v>
      </c>
      <c r="H2175" s="661" t="s">
        <v>588</v>
      </c>
      <c r="I2175" s="661" t="s">
        <v>1248</v>
      </c>
      <c r="J2175" s="661" t="s">
        <v>1249</v>
      </c>
      <c r="K2175" s="661" t="s">
        <v>1250</v>
      </c>
      <c r="L2175" s="662">
        <v>34.5</v>
      </c>
      <c r="M2175" s="662">
        <v>103.5</v>
      </c>
      <c r="N2175" s="661">
        <v>3</v>
      </c>
      <c r="O2175" s="742">
        <v>1</v>
      </c>
      <c r="P2175" s="662">
        <v>103.5</v>
      </c>
      <c r="Q2175" s="677">
        <v>1</v>
      </c>
      <c r="R2175" s="661">
        <v>3</v>
      </c>
      <c r="S2175" s="677">
        <v>1</v>
      </c>
      <c r="T2175" s="742">
        <v>1</v>
      </c>
      <c r="U2175" s="700">
        <v>1</v>
      </c>
    </row>
    <row r="2176" spans="1:21" ht="14.4" customHeight="1" x14ac:dyDescent="0.3">
      <c r="A2176" s="660">
        <v>32</v>
      </c>
      <c r="B2176" s="661" t="s">
        <v>587</v>
      </c>
      <c r="C2176" s="661">
        <v>89301322</v>
      </c>
      <c r="D2176" s="740" t="s">
        <v>6847</v>
      </c>
      <c r="E2176" s="741" t="s">
        <v>4636</v>
      </c>
      <c r="F2176" s="661" t="s">
        <v>4612</v>
      </c>
      <c r="G2176" s="661" t="s">
        <v>6033</v>
      </c>
      <c r="H2176" s="661" t="s">
        <v>588</v>
      </c>
      <c r="I2176" s="661" t="s">
        <v>1707</v>
      </c>
      <c r="J2176" s="661" t="s">
        <v>1708</v>
      </c>
      <c r="K2176" s="661" t="s">
        <v>5507</v>
      </c>
      <c r="L2176" s="662">
        <v>23.72</v>
      </c>
      <c r="M2176" s="662">
        <v>47.44</v>
      </c>
      <c r="N2176" s="661">
        <v>2</v>
      </c>
      <c r="O2176" s="742">
        <v>1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32</v>
      </c>
      <c r="B2177" s="661" t="s">
        <v>587</v>
      </c>
      <c r="C2177" s="661">
        <v>89301322</v>
      </c>
      <c r="D2177" s="740" t="s">
        <v>6847</v>
      </c>
      <c r="E2177" s="741" t="s">
        <v>4636</v>
      </c>
      <c r="F2177" s="661" t="s">
        <v>4612</v>
      </c>
      <c r="G2177" s="661" t="s">
        <v>6034</v>
      </c>
      <c r="H2177" s="661" t="s">
        <v>588</v>
      </c>
      <c r="I2177" s="661" t="s">
        <v>6035</v>
      </c>
      <c r="J2177" s="661" t="s">
        <v>1454</v>
      </c>
      <c r="K2177" s="661" t="s">
        <v>6036</v>
      </c>
      <c r="L2177" s="662">
        <v>0</v>
      </c>
      <c r="M2177" s="662">
        <v>0</v>
      </c>
      <c r="N2177" s="661">
        <v>1</v>
      </c>
      <c r="O2177" s="742">
        <v>0.5</v>
      </c>
      <c r="P2177" s="662">
        <v>0</v>
      </c>
      <c r="Q2177" s="677"/>
      <c r="R2177" s="661">
        <v>1</v>
      </c>
      <c r="S2177" s="677">
        <v>1</v>
      </c>
      <c r="T2177" s="742">
        <v>0.5</v>
      </c>
      <c r="U2177" s="700">
        <v>1</v>
      </c>
    </row>
    <row r="2178" spans="1:21" ht="14.4" customHeight="1" x14ac:dyDescent="0.3">
      <c r="A2178" s="660">
        <v>32</v>
      </c>
      <c r="B2178" s="661" t="s">
        <v>587</v>
      </c>
      <c r="C2178" s="661">
        <v>89301322</v>
      </c>
      <c r="D2178" s="740" t="s">
        <v>6847</v>
      </c>
      <c r="E2178" s="741" t="s">
        <v>4636</v>
      </c>
      <c r="F2178" s="661" t="s">
        <v>4612</v>
      </c>
      <c r="G2178" s="661" t="s">
        <v>6034</v>
      </c>
      <c r="H2178" s="661" t="s">
        <v>588</v>
      </c>
      <c r="I2178" s="661" t="s">
        <v>6037</v>
      </c>
      <c r="J2178" s="661" t="s">
        <v>6038</v>
      </c>
      <c r="K2178" s="661" t="s">
        <v>6039</v>
      </c>
      <c r="L2178" s="662">
        <v>0</v>
      </c>
      <c r="M2178" s="662">
        <v>0</v>
      </c>
      <c r="N2178" s="661">
        <v>1</v>
      </c>
      <c r="O2178" s="742">
        <v>0.5</v>
      </c>
      <c r="P2178" s="662">
        <v>0</v>
      </c>
      <c r="Q2178" s="677"/>
      <c r="R2178" s="661">
        <v>1</v>
      </c>
      <c r="S2178" s="677">
        <v>1</v>
      </c>
      <c r="T2178" s="742">
        <v>0.5</v>
      </c>
      <c r="U2178" s="700">
        <v>1</v>
      </c>
    </row>
    <row r="2179" spans="1:21" ht="14.4" customHeight="1" x14ac:dyDescent="0.3">
      <c r="A2179" s="660">
        <v>32</v>
      </c>
      <c r="B2179" s="661" t="s">
        <v>587</v>
      </c>
      <c r="C2179" s="661">
        <v>89301322</v>
      </c>
      <c r="D2179" s="740" t="s">
        <v>6847</v>
      </c>
      <c r="E2179" s="741" t="s">
        <v>4636</v>
      </c>
      <c r="F2179" s="661" t="s">
        <v>4612</v>
      </c>
      <c r="G2179" s="661" t="s">
        <v>6034</v>
      </c>
      <c r="H2179" s="661" t="s">
        <v>588</v>
      </c>
      <c r="I2179" s="661" t="s">
        <v>1453</v>
      </c>
      <c r="J2179" s="661" t="s">
        <v>1454</v>
      </c>
      <c r="K2179" s="661" t="s">
        <v>1455</v>
      </c>
      <c r="L2179" s="662">
        <v>47.94</v>
      </c>
      <c r="M2179" s="662">
        <v>143.82</v>
      </c>
      <c r="N2179" s="661">
        <v>3</v>
      </c>
      <c r="O2179" s="742">
        <v>0.5</v>
      </c>
      <c r="P2179" s="662">
        <v>143.82</v>
      </c>
      <c r="Q2179" s="677">
        <v>1</v>
      </c>
      <c r="R2179" s="661">
        <v>3</v>
      </c>
      <c r="S2179" s="677">
        <v>1</v>
      </c>
      <c r="T2179" s="742">
        <v>0.5</v>
      </c>
      <c r="U2179" s="700">
        <v>1</v>
      </c>
    </row>
    <row r="2180" spans="1:21" ht="14.4" customHeight="1" x14ac:dyDescent="0.3">
      <c r="A2180" s="660">
        <v>32</v>
      </c>
      <c r="B2180" s="661" t="s">
        <v>587</v>
      </c>
      <c r="C2180" s="661">
        <v>89301322</v>
      </c>
      <c r="D2180" s="740" t="s">
        <v>6847</v>
      </c>
      <c r="E2180" s="741" t="s">
        <v>4636</v>
      </c>
      <c r="F2180" s="661" t="s">
        <v>4612</v>
      </c>
      <c r="G2180" s="661" t="s">
        <v>5156</v>
      </c>
      <c r="H2180" s="661" t="s">
        <v>2441</v>
      </c>
      <c r="I2180" s="661" t="s">
        <v>5157</v>
      </c>
      <c r="J2180" s="661" t="s">
        <v>5158</v>
      </c>
      <c r="K2180" s="661" t="s">
        <v>5159</v>
      </c>
      <c r="L2180" s="662">
        <v>2449.89</v>
      </c>
      <c r="M2180" s="662">
        <v>31848.57</v>
      </c>
      <c r="N2180" s="661">
        <v>13</v>
      </c>
      <c r="O2180" s="742">
        <v>2</v>
      </c>
      <c r="P2180" s="662">
        <v>31848.57</v>
      </c>
      <c r="Q2180" s="677">
        <v>1</v>
      </c>
      <c r="R2180" s="661">
        <v>13</v>
      </c>
      <c r="S2180" s="677">
        <v>1</v>
      </c>
      <c r="T2180" s="742">
        <v>2</v>
      </c>
      <c r="U2180" s="700">
        <v>1</v>
      </c>
    </row>
    <row r="2181" spans="1:21" ht="14.4" customHeight="1" x14ac:dyDescent="0.3">
      <c r="A2181" s="660">
        <v>32</v>
      </c>
      <c r="B2181" s="661" t="s">
        <v>587</v>
      </c>
      <c r="C2181" s="661">
        <v>89301322</v>
      </c>
      <c r="D2181" s="740" t="s">
        <v>6847</v>
      </c>
      <c r="E2181" s="741" t="s">
        <v>4636</v>
      </c>
      <c r="F2181" s="661" t="s">
        <v>4612</v>
      </c>
      <c r="G2181" s="661" t="s">
        <v>5156</v>
      </c>
      <c r="H2181" s="661" t="s">
        <v>2441</v>
      </c>
      <c r="I2181" s="661" t="s">
        <v>5157</v>
      </c>
      <c r="J2181" s="661" t="s">
        <v>5158</v>
      </c>
      <c r="K2181" s="661" t="s">
        <v>5159</v>
      </c>
      <c r="L2181" s="662">
        <v>2279.02</v>
      </c>
      <c r="M2181" s="662">
        <v>50138.439999999995</v>
      </c>
      <c r="N2181" s="661">
        <v>22</v>
      </c>
      <c r="O2181" s="742">
        <v>4.5</v>
      </c>
      <c r="P2181" s="662">
        <v>50138.439999999995</v>
      </c>
      <c r="Q2181" s="677">
        <v>1</v>
      </c>
      <c r="R2181" s="661">
        <v>22</v>
      </c>
      <c r="S2181" s="677">
        <v>1</v>
      </c>
      <c r="T2181" s="742">
        <v>4.5</v>
      </c>
      <c r="U2181" s="700">
        <v>1</v>
      </c>
    </row>
    <row r="2182" spans="1:21" ht="14.4" customHeight="1" x14ac:dyDescent="0.3">
      <c r="A2182" s="660">
        <v>32</v>
      </c>
      <c r="B2182" s="661" t="s">
        <v>587</v>
      </c>
      <c r="C2182" s="661">
        <v>89301322</v>
      </c>
      <c r="D2182" s="740" t="s">
        <v>6847</v>
      </c>
      <c r="E2182" s="741" t="s">
        <v>4636</v>
      </c>
      <c r="F2182" s="661" t="s">
        <v>4612</v>
      </c>
      <c r="G2182" s="661" t="s">
        <v>4750</v>
      </c>
      <c r="H2182" s="661" t="s">
        <v>588</v>
      </c>
      <c r="I2182" s="661" t="s">
        <v>3125</v>
      </c>
      <c r="J2182" s="661" t="s">
        <v>3126</v>
      </c>
      <c r="K2182" s="661" t="s">
        <v>4480</v>
      </c>
      <c r="L2182" s="662">
        <v>614.78</v>
      </c>
      <c r="M2182" s="662">
        <v>20287.739999999998</v>
      </c>
      <c r="N2182" s="661">
        <v>33</v>
      </c>
      <c r="O2182" s="742">
        <v>9</v>
      </c>
      <c r="P2182" s="662">
        <v>15984.28</v>
      </c>
      <c r="Q2182" s="677">
        <v>0.78787878787878796</v>
      </c>
      <c r="R2182" s="661">
        <v>26</v>
      </c>
      <c r="S2182" s="677">
        <v>0.78787878787878785</v>
      </c>
      <c r="T2182" s="742">
        <v>6</v>
      </c>
      <c r="U2182" s="700">
        <v>0.66666666666666663</v>
      </c>
    </row>
    <row r="2183" spans="1:21" ht="14.4" customHeight="1" x14ac:dyDescent="0.3">
      <c r="A2183" s="660">
        <v>32</v>
      </c>
      <c r="B2183" s="661" t="s">
        <v>587</v>
      </c>
      <c r="C2183" s="661">
        <v>89301322</v>
      </c>
      <c r="D2183" s="740" t="s">
        <v>6847</v>
      </c>
      <c r="E2183" s="741" t="s">
        <v>4636</v>
      </c>
      <c r="F2183" s="661" t="s">
        <v>4612</v>
      </c>
      <c r="G2183" s="661" t="s">
        <v>4999</v>
      </c>
      <c r="H2183" s="661" t="s">
        <v>588</v>
      </c>
      <c r="I2183" s="661" t="s">
        <v>5726</v>
      </c>
      <c r="J2183" s="661" t="s">
        <v>2896</v>
      </c>
      <c r="K2183" s="661" t="s">
        <v>5727</v>
      </c>
      <c r="L2183" s="662">
        <v>58.1</v>
      </c>
      <c r="M2183" s="662">
        <v>58.1</v>
      </c>
      <c r="N2183" s="661">
        <v>1</v>
      </c>
      <c r="O2183" s="742">
        <v>1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32</v>
      </c>
      <c r="B2184" s="661" t="s">
        <v>587</v>
      </c>
      <c r="C2184" s="661">
        <v>89301322</v>
      </c>
      <c r="D2184" s="740" t="s">
        <v>6847</v>
      </c>
      <c r="E2184" s="741" t="s">
        <v>4636</v>
      </c>
      <c r="F2184" s="661" t="s">
        <v>4612</v>
      </c>
      <c r="G2184" s="661" t="s">
        <v>5433</v>
      </c>
      <c r="H2184" s="661" t="s">
        <v>588</v>
      </c>
      <c r="I2184" s="661" t="s">
        <v>749</v>
      </c>
      <c r="J2184" s="661" t="s">
        <v>750</v>
      </c>
      <c r="K2184" s="661" t="s">
        <v>5434</v>
      </c>
      <c r="L2184" s="662">
        <v>26.17</v>
      </c>
      <c r="M2184" s="662">
        <v>392.55</v>
      </c>
      <c r="N2184" s="661">
        <v>15</v>
      </c>
      <c r="O2184" s="742">
        <v>3</v>
      </c>
      <c r="P2184" s="662">
        <v>26.17</v>
      </c>
      <c r="Q2184" s="677">
        <v>6.6666666666666666E-2</v>
      </c>
      <c r="R2184" s="661">
        <v>1</v>
      </c>
      <c r="S2184" s="677">
        <v>6.6666666666666666E-2</v>
      </c>
      <c r="T2184" s="742">
        <v>1</v>
      </c>
      <c r="U2184" s="700">
        <v>0.33333333333333331</v>
      </c>
    </row>
    <row r="2185" spans="1:21" ht="14.4" customHeight="1" x14ac:dyDescent="0.3">
      <c r="A2185" s="660">
        <v>32</v>
      </c>
      <c r="B2185" s="661" t="s">
        <v>587</v>
      </c>
      <c r="C2185" s="661">
        <v>89301322</v>
      </c>
      <c r="D2185" s="740" t="s">
        <v>6847</v>
      </c>
      <c r="E2185" s="741" t="s">
        <v>4636</v>
      </c>
      <c r="F2185" s="661" t="s">
        <v>4612</v>
      </c>
      <c r="G2185" s="661" t="s">
        <v>5433</v>
      </c>
      <c r="H2185" s="661" t="s">
        <v>588</v>
      </c>
      <c r="I2185" s="661" t="s">
        <v>749</v>
      </c>
      <c r="J2185" s="661" t="s">
        <v>750</v>
      </c>
      <c r="K2185" s="661" t="s">
        <v>5434</v>
      </c>
      <c r="L2185" s="662">
        <v>28.52</v>
      </c>
      <c r="M2185" s="662">
        <v>171.12</v>
      </c>
      <c r="N2185" s="661">
        <v>6</v>
      </c>
      <c r="O2185" s="742">
        <v>2.5</v>
      </c>
      <c r="P2185" s="662">
        <v>142.6</v>
      </c>
      <c r="Q2185" s="677">
        <v>0.83333333333333326</v>
      </c>
      <c r="R2185" s="661">
        <v>5</v>
      </c>
      <c r="S2185" s="677">
        <v>0.83333333333333337</v>
      </c>
      <c r="T2185" s="742">
        <v>1.5</v>
      </c>
      <c r="U2185" s="700">
        <v>0.6</v>
      </c>
    </row>
    <row r="2186" spans="1:21" ht="14.4" customHeight="1" x14ac:dyDescent="0.3">
      <c r="A2186" s="660">
        <v>32</v>
      </c>
      <c r="B2186" s="661" t="s">
        <v>587</v>
      </c>
      <c r="C2186" s="661">
        <v>89301322</v>
      </c>
      <c r="D2186" s="740" t="s">
        <v>6847</v>
      </c>
      <c r="E2186" s="741" t="s">
        <v>4636</v>
      </c>
      <c r="F2186" s="661" t="s">
        <v>4612</v>
      </c>
      <c r="G2186" s="661" t="s">
        <v>6040</v>
      </c>
      <c r="H2186" s="661" t="s">
        <v>588</v>
      </c>
      <c r="I2186" s="661" t="s">
        <v>6041</v>
      </c>
      <c r="J2186" s="661" t="s">
        <v>6042</v>
      </c>
      <c r="K2186" s="661" t="s">
        <v>6043</v>
      </c>
      <c r="L2186" s="662">
        <v>0</v>
      </c>
      <c r="M2186" s="662">
        <v>0</v>
      </c>
      <c r="N2186" s="661">
        <v>2</v>
      </c>
      <c r="O2186" s="742">
        <v>0.5</v>
      </c>
      <c r="P2186" s="662"/>
      <c r="Q2186" s="677"/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32</v>
      </c>
      <c r="B2187" s="661" t="s">
        <v>587</v>
      </c>
      <c r="C2187" s="661">
        <v>89301322</v>
      </c>
      <c r="D2187" s="740" t="s">
        <v>6847</v>
      </c>
      <c r="E2187" s="741" t="s">
        <v>4636</v>
      </c>
      <c r="F2187" s="661" t="s">
        <v>4612</v>
      </c>
      <c r="G2187" s="661" t="s">
        <v>5543</v>
      </c>
      <c r="H2187" s="661" t="s">
        <v>588</v>
      </c>
      <c r="I2187" s="661" t="s">
        <v>6044</v>
      </c>
      <c r="J2187" s="661" t="s">
        <v>6045</v>
      </c>
      <c r="K2187" s="661" t="s">
        <v>6046</v>
      </c>
      <c r="L2187" s="662">
        <v>397.49</v>
      </c>
      <c r="M2187" s="662">
        <v>794.98</v>
      </c>
      <c r="N2187" s="661">
        <v>2</v>
      </c>
      <c r="O2187" s="742">
        <v>1.5</v>
      </c>
      <c r="P2187" s="662">
        <v>397.49</v>
      </c>
      <c r="Q2187" s="677">
        <v>0.5</v>
      </c>
      <c r="R2187" s="661">
        <v>1</v>
      </c>
      <c r="S2187" s="677">
        <v>0.5</v>
      </c>
      <c r="T2187" s="742">
        <v>1</v>
      </c>
      <c r="U2187" s="700">
        <v>0.66666666666666663</v>
      </c>
    </row>
    <row r="2188" spans="1:21" ht="14.4" customHeight="1" x14ac:dyDescent="0.3">
      <c r="A2188" s="660">
        <v>32</v>
      </c>
      <c r="B2188" s="661" t="s">
        <v>587</v>
      </c>
      <c r="C2188" s="661">
        <v>89301322</v>
      </c>
      <c r="D2188" s="740" t="s">
        <v>6847</v>
      </c>
      <c r="E2188" s="741" t="s">
        <v>4636</v>
      </c>
      <c r="F2188" s="661" t="s">
        <v>4612</v>
      </c>
      <c r="G2188" s="661" t="s">
        <v>5543</v>
      </c>
      <c r="H2188" s="661" t="s">
        <v>588</v>
      </c>
      <c r="I2188" s="661" t="s">
        <v>6047</v>
      </c>
      <c r="J2188" s="661" t="s">
        <v>6048</v>
      </c>
      <c r="K2188" s="661" t="s">
        <v>1724</v>
      </c>
      <c r="L2188" s="662">
        <v>52.97</v>
      </c>
      <c r="M2188" s="662">
        <v>52.97</v>
      </c>
      <c r="N2188" s="661">
        <v>1</v>
      </c>
      <c r="O2188" s="742">
        <v>0.5</v>
      </c>
      <c r="P2188" s="662">
        <v>52.97</v>
      </c>
      <c r="Q2188" s="677">
        <v>1</v>
      </c>
      <c r="R2188" s="661">
        <v>1</v>
      </c>
      <c r="S2188" s="677">
        <v>1</v>
      </c>
      <c r="T2188" s="742">
        <v>0.5</v>
      </c>
      <c r="U2188" s="700">
        <v>1</v>
      </c>
    </row>
    <row r="2189" spans="1:21" ht="14.4" customHeight="1" x14ac:dyDescent="0.3">
      <c r="A2189" s="660">
        <v>32</v>
      </c>
      <c r="B2189" s="661" t="s">
        <v>587</v>
      </c>
      <c r="C2189" s="661">
        <v>89301322</v>
      </c>
      <c r="D2189" s="740" t="s">
        <v>6847</v>
      </c>
      <c r="E2189" s="741" t="s">
        <v>4636</v>
      </c>
      <c r="F2189" s="661" t="s">
        <v>4612</v>
      </c>
      <c r="G2189" s="661" t="s">
        <v>5543</v>
      </c>
      <c r="H2189" s="661" t="s">
        <v>588</v>
      </c>
      <c r="I2189" s="661" t="s">
        <v>6049</v>
      </c>
      <c r="J2189" s="661" t="s">
        <v>6048</v>
      </c>
      <c r="K2189" s="661" t="s">
        <v>937</v>
      </c>
      <c r="L2189" s="662">
        <v>264.92</v>
      </c>
      <c r="M2189" s="662">
        <v>264.92</v>
      </c>
      <c r="N2189" s="661">
        <v>1</v>
      </c>
      <c r="O2189" s="742">
        <v>0.5</v>
      </c>
      <c r="P2189" s="662">
        <v>264.92</v>
      </c>
      <c r="Q2189" s="677">
        <v>1</v>
      </c>
      <c r="R2189" s="661">
        <v>1</v>
      </c>
      <c r="S2189" s="677">
        <v>1</v>
      </c>
      <c r="T2189" s="742">
        <v>0.5</v>
      </c>
      <c r="U2189" s="700">
        <v>1</v>
      </c>
    </row>
    <row r="2190" spans="1:21" ht="14.4" customHeight="1" x14ac:dyDescent="0.3">
      <c r="A2190" s="660">
        <v>32</v>
      </c>
      <c r="B2190" s="661" t="s">
        <v>587</v>
      </c>
      <c r="C2190" s="661">
        <v>89301322</v>
      </c>
      <c r="D2190" s="740" t="s">
        <v>6847</v>
      </c>
      <c r="E2190" s="741" t="s">
        <v>4636</v>
      </c>
      <c r="F2190" s="661" t="s">
        <v>4612</v>
      </c>
      <c r="G2190" s="661" t="s">
        <v>5543</v>
      </c>
      <c r="H2190" s="661" t="s">
        <v>588</v>
      </c>
      <c r="I2190" s="661" t="s">
        <v>6050</v>
      </c>
      <c r="J2190" s="661" t="s">
        <v>6048</v>
      </c>
      <c r="K2190" s="661" t="s">
        <v>6051</v>
      </c>
      <c r="L2190" s="662">
        <v>264.92</v>
      </c>
      <c r="M2190" s="662">
        <v>264.92</v>
      </c>
      <c r="N2190" s="661">
        <v>1</v>
      </c>
      <c r="O2190" s="742">
        <v>0.5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32</v>
      </c>
      <c r="B2191" s="661" t="s">
        <v>587</v>
      </c>
      <c r="C2191" s="661">
        <v>89301322</v>
      </c>
      <c r="D2191" s="740" t="s">
        <v>6847</v>
      </c>
      <c r="E2191" s="741" t="s">
        <v>4636</v>
      </c>
      <c r="F2191" s="661" t="s">
        <v>4612</v>
      </c>
      <c r="G2191" s="661" t="s">
        <v>4678</v>
      </c>
      <c r="H2191" s="661" t="s">
        <v>588</v>
      </c>
      <c r="I2191" s="661" t="s">
        <v>6052</v>
      </c>
      <c r="J2191" s="661" t="s">
        <v>6053</v>
      </c>
      <c r="K2191" s="661" t="s">
        <v>6054</v>
      </c>
      <c r="L2191" s="662">
        <v>0</v>
      </c>
      <c r="M2191" s="662">
        <v>0</v>
      </c>
      <c r="N2191" s="661">
        <v>1</v>
      </c>
      <c r="O2191" s="742">
        <v>0.5</v>
      </c>
      <c r="P2191" s="662"/>
      <c r="Q2191" s="677"/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32</v>
      </c>
      <c r="B2192" s="661" t="s">
        <v>587</v>
      </c>
      <c r="C2192" s="661">
        <v>89301322</v>
      </c>
      <c r="D2192" s="740" t="s">
        <v>6847</v>
      </c>
      <c r="E2192" s="741" t="s">
        <v>4636</v>
      </c>
      <c r="F2192" s="661" t="s">
        <v>4612</v>
      </c>
      <c r="G2192" s="661" t="s">
        <v>4678</v>
      </c>
      <c r="H2192" s="661" t="s">
        <v>588</v>
      </c>
      <c r="I2192" s="661" t="s">
        <v>6055</v>
      </c>
      <c r="J2192" s="661" t="s">
        <v>6056</v>
      </c>
      <c r="K2192" s="661" t="s">
        <v>6057</v>
      </c>
      <c r="L2192" s="662">
        <v>0</v>
      </c>
      <c r="M2192" s="662">
        <v>0</v>
      </c>
      <c r="N2192" s="661">
        <v>1</v>
      </c>
      <c r="O2192" s="742">
        <v>0.5</v>
      </c>
      <c r="P2192" s="662"/>
      <c r="Q2192" s="677"/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32</v>
      </c>
      <c r="B2193" s="661" t="s">
        <v>587</v>
      </c>
      <c r="C2193" s="661">
        <v>89301322</v>
      </c>
      <c r="D2193" s="740" t="s">
        <v>6847</v>
      </c>
      <c r="E2193" s="741" t="s">
        <v>4636</v>
      </c>
      <c r="F2193" s="661" t="s">
        <v>4612</v>
      </c>
      <c r="G2193" s="661" t="s">
        <v>4755</v>
      </c>
      <c r="H2193" s="661" t="s">
        <v>2441</v>
      </c>
      <c r="I2193" s="661" t="s">
        <v>3049</v>
      </c>
      <c r="J2193" s="661" t="s">
        <v>3050</v>
      </c>
      <c r="K2193" s="661" t="s">
        <v>4458</v>
      </c>
      <c r="L2193" s="662">
        <v>116.8</v>
      </c>
      <c r="M2193" s="662">
        <v>1284.8</v>
      </c>
      <c r="N2193" s="661">
        <v>11</v>
      </c>
      <c r="O2193" s="742">
        <v>6.5</v>
      </c>
      <c r="P2193" s="662">
        <v>700.8</v>
      </c>
      <c r="Q2193" s="677">
        <v>0.54545454545454541</v>
      </c>
      <c r="R2193" s="661">
        <v>6</v>
      </c>
      <c r="S2193" s="677">
        <v>0.54545454545454541</v>
      </c>
      <c r="T2193" s="742">
        <v>3.5</v>
      </c>
      <c r="U2193" s="700">
        <v>0.53846153846153844</v>
      </c>
    </row>
    <row r="2194" spans="1:21" ht="14.4" customHeight="1" x14ac:dyDescent="0.3">
      <c r="A2194" s="660">
        <v>32</v>
      </c>
      <c r="B2194" s="661" t="s">
        <v>587</v>
      </c>
      <c r="C2194" s="661">
        <v>89301322</v>
      </c>
      <c r="D2194" s="740" t="s">
        <v>6847</v>
      </c>
      <c r="E2194" s="741" t="s">
        <v>4636</v>
      </c>
      <c r="F2194" s="661" t="s">
        <v>4612</v>
      </c>
      <c r="G2194" s="661" t="s">
        <v>4755</v>
      </c>
      <c r="H2194" s="661" t="s">
        <v>2441</v>
      </c>
      <c r="I2194" s="661" t="s">
        <v>5647</v>
      </c>
      <c r="J2194" s="661" t="s">
        <v>3050</v>
      </c>
      <c r="K2194" s="661" t="s">
        <v>5648</v>
      </c>
      <c r="L2194" s="662">
        <v>0</v>
      </c>
      <c r="M2194" s="662">
        <v>0</v>
      </c>
      <c r="N2194" s="661">
        <v>1</v>
      </c>
      <c r="O2194" s="742">
        <v>0.5</v>
      </c>
      <c r="P2194" s="662">
        <v>0</v>
      </c>
      <c r="Q2194" s="677"/>
      <c r="R2194" s="661">
        <v>1</v>
      </c>
      <c r="S2194" s="677">
        <v>1</v>
      </c>
      <c r="T2194" s="742">
        <v>0.5</v>
      </c>
      <c r="U2194" s="700">
        <v>1</v>
      </c>
    </row>
    <row r="2195" spans="1:21" ht="14.4" customHeight="1" x14ac:dyDescent="0.3">
      <c r="A2195" s="660">
        <v>32</v>
      </c>
      <c r="B2195" s="661" t="s">
        <v>587</v>
      </c>
      <c r="C2195" s="661">
        <v>89301322</v>
      </c>
      <c r="D2195" s="740" t="s">
        <v>6847</v>
      </c>
      <c r="E2195" s="741" t="s">
        <v>4636</v>
      </c>
      <c r="F2195" s="661" t="s">
        <v>4612</v>
      </c>
      <c r="G2195" s="661" t="s">
        <v>4681</v>
      </c>
      <c r="H2195" s="661" t="s">
        <v>2441</v>
      </c>
      <c r="I2195" s="661" t="s">
        <v>3069</v>
      </c>
      <c r="J2195" s="661" t="s">
        <v>3070</v>
      </c>
      <c r="K2195" s="661" t="s">
        <v>3071</v>
      </c>
      <c r="L2195" s="662">
        <v>154.01</v>
      </c>
      <c r="M2195" s="662">
        <v>770.05</v>
      </c>
      <c r="N2195" s="661">
        <v>5</v>
      </c>
      <c r="O2195" s="742">
        <v>2</v>
      </c>
      <c r="P2195" s="662">
        <v>770.05</v>
      </c>
      <c r="Q2195" s="677">
        <v>1</v>
      </c>
      <c r="R2195" s="661">
        <v>5</v>
      </c>
      <c r="S2195" s="677">
        <v>1</v>
      </c>
      <c r="T2195" s="742">
        <v>2</v>
      </c>
      <c r="U2195" s="700">
        <v>1</v>
      </c>
    </row>
    <row r="2196" spans="1:21" ht="14.4" customHeight="1" x14ac:dyDescent="0.3">
      <c r="A2196" s="660">
        <v>32</v>
      </c>
      <c r="B2196" s="661" t="s">
        <v>587</v>
      </c>
      <c r="C2196" s="661">
        <v>89301322</v>
      </c>
      <c r="D2196" s="740" t="s">
        <v>6847</v>
      </c>
      <c r="E2196" s="741" t="s">
        <v>4636</v>
      </c>
      <c r="F2196" s="661" t="s">
        <v>4612</v>
      </c>
      <c r="G2196" s="661" t="s">
        <v>5161</v>
      </c>
      <c r="H2196" s="661" t="s">
        <v>588</v>
      </c>
      <c r="I2196" s="661" t="s">
        <v>5324</v>
      </c>
      <c r="J2196" s="661" t="s">
        <v>5325</v>
      </c>
      <c r="K2196" s="661" t="s">
        <v>5326</v>
      </c>
      <c r="L2196" s="662">
        <v>0</v>
      </c>
      <c r="M2196" s="662">
        <v>0</v>
      </c>
      <c r="N2196" s="661">
        <v>1</v>
      </c>
      <c r="O2196" s="742">
        <v>0.5</v>
      </c>
      <c r="P2196" s="662"/>
      <c r="Q2196" s="677"/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32</v>
      </c>
      <c r="B2197" s="661" t="s">
        <v>587</v>
      </c>
      <c r="C2197" s="661">
        <v>89301322</v>
      </c>
      <c r="D2197" s="740" t="s">
        <v>6847</v>
      </c>
      <c r="E2197" s="741" t="s">
        <v>4636</v>
      </c>
      <c r="F2197" s="661" t="s">
        <v>4612</v>
      </c>
      <c r="G2197" s="661" t="s">
        <v>4761</v>
      </c>
      <c r="H2197" s="661" t="s">
        <v>588</v>
      </c>
      <c r="I2197" s="661" t="s">
        <v>4019</v>
      </c>
      <c r="J2197" s="661" t="s">
        <v>4020</v>
      </c>
      <c r="K2197" s="661" t="s">
        <v>4762</v>
      </c>
      <c r="L2197" s="662">
        <v>145.38999999999999</v>
      </c>
      <c r="M2197" s="662">
        <v>1017.7299999999999</v>
      </c>
      <c r="N2197" s="661">
        <v>7</v>
      </c>
      <c r="O2197" s="742">
        <v>2</v>
      </c>
      <c r="P2197" s="662">
        <v>436.16999999999996</v>
      </c>
      <c r="Q2197" s="677">
        <v>0.42857142857142855</v>
      </c>
      <c r="R2197" s="661">
        <v>3</v>
      </c>
      <c r="S2197" s="677">
        <v>0.42857142857142855</v>
      </c>
      <c r="T2197" s="742">
        <v>1</v>
      </c>
      <c r="U2197" s="700">
        <v>0.5</v>
      </c>
    </row>
    <row r="2198" spans="1:21" ht="14.4" customHeight="1" x14ac:dyDescent="0.3">
      <c r="A2198" s="660">
        <v>32</v>
      </c>
      <c r="B2198" s="661" t="s">
        <v>587</v>
      </c>
      <c r="C2198" s="661">
        <v>89301322</v>
      </c>
      <c r="D2198" s="740" t="s">
        <v>6847</v>
      </c>
      <c r="E2198" s="741" t="s">
        <v>4636</v>
      </c>
      <c r="F2198" s="661" t="s">
        <v>4612</v>
      </c>
      <c r="G2198" s="661" t="s">
        <v>4761</v>
      </c>
      <c r="H2198" s="661" t="s">
        <v>588</v>
      </c>
      <c r="I2198" s="661" t="s">
        <v>4019</v>
      </c>
      <c r="J2198" s="661" t="s">
        <v>4020</v>
      </c>
      <c r="K2198" s="661" t="s">
        <v>4762</v>
      </c>
      <c r="L2198" s="662">
        <v>80.650000000000006</v>
      </c>
      <c r="M2198" s="662">
        <v>80.650000000000006</v>
      </c>
      <c r="N2198" s="661">
        <v>1</v>
      </c>
      <c r="O2198" s="742">
        <v>0.5</v>
      </c>
      <c r="P2198" s="662">
        <v>80.650000000000006</v>
      </c>
      <c r="Q2198" s="677">
        <v>1</v>
      </c>
      <c r="R2198" s="661">
        <v>1</v>
      </c>
      <c r="S2198" s="677">
        <v>1</v>
      </c>
      <c r="T2198" s="742">
        <v>0.5</v>
      </c>
      <c r="U2198" s="700">
        <v>1</v>
      </c>
    </row>
    <row r="2199" spans="1:21" ht="14.4" customHeight="1" x14ac:dyDescent="0.3">
      <c r="A2199" s="660">
        <v>32</v>
      </c>
      <c r="B2199" s="661" t="s">
        <v>587</v>
      </c>
      <c r="C2199" s="661">
        <v>89301322</v>
      </c>
      <c r="D2199" s="740" t="s">
        <v>6847</v>
      </c>
      <c r="E2199" s="741" t="s">
        <v>4636</v>
      </c>
      <c r="F2199" s="661" t="s">
        <v>4612</v>
      </c>
      <c r="G2199" s="661" t="s">
        <v>5443</v>
      </c>
      <c r="H2199" s="661" t="s">
        <v>588</v>
      </c>
      <c r="I2199" s="661" t="s">
        <v>2309</v>
      </c>
      <c r="J2199" s="661" t="s">
        <v>2310</v>
      </c>
      <c r="K2199" s="661" t="s">
        <v>2311</v>
      </c>
      <c r="L2199" s="662">
        <v>92.91</v>
      </c>
      <c r="M2199" s="662">
        <v>929.1</v>
      </c>
      <c r="N2199" s="661">
        <v>10</v>
      </c>
      <c r="O2199" s="742">
        <v>1.5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32</v>
      </c>
      <c r="B2200" s="661" t="s">
        <v>587</v>
      </c>
      <c r="C2200" s="661">
        <v>89301322</v>
      </c>
      <c r="D2200" s="740" t="s">
        <v>6847</v>
      </c>
      <c r="E2200" s="741" t="s">
        <v>4636</v>
      </c>
      <c r="F2200" s="661" t="s">
        <v>4612</v>
      </c>
      <c r="G2200" s="661" t="s">
        <v>5001</v>
      </c>
      <c r="H2200" s="661" t="s">
        <v>588</v>
      </c>
      <c r="I2200" s="661" t="s">
        <v>704</v>
      </c>
      <c r="J2200" s="661" t="s">
        <v>5002</v>
      </c>
      <c r="K2200" s="661" t="s">
        <v>5003</v>
      </c>
      <c r="L2200" s="662">
        <v>41.83</v>
      </c>
      <c r="M2200" s="662">
        <v>292.80999999999995</v>
      </c>
      <c r="N2200" s="661">
        <v>7</v>
      </c>
      <c r="O2200" s="742">
        <v>5</v>
      </c>
      <c r="P2200" s="662">
        <v>250.97999999999996</v>
      </c>
      <c r="Q2200" s="677">
        <v>0.85714285714285721</v>
      </c>
      <c r="R2200" s="661">
        <v>6</v>
      </c>
      <c r="S2200" s="677">
        <v>0.8571428571428571</v>
      </c>
      <c r="T2200" s="742">
        <v>4</v>
      </c>
      <c r="U2200" s="700">
        <v>0.8</v>
      </c>
    </row>
    <row r="2201" spans="1:21" ht="14.4" customHeight="1" x14ac:dyDescent="0.3">
      <c r="A2201" s="660">
        <v>32</v>
      </c>
      <c r="B2201" s="661" t="s">
        <v>587</v>
      </c>
      <c r="C2201" s="661">
        <v>89301322</v>
      </c>
      <c r="D2201" s="740" t="s">
        <v>6847</v>
      </c>
      <c r="E2201" s="741" t="s">
        <v>4636</v>
      </c>
      <c r="F2201" s="661" t="s">
        <v>4612</v>
      </c>
      <c r="G2201" s="661" t="s">
        <v>4682</v>
      </c>
      <c r="H2201" s="661" t="s">
        <v>588</v>
      </c>
      <c r="I2201" s="661" t="s">
        <v>1234</v>
      </c>
      <c r="J2201" s="661" t="s">
        <v>4684</v>
      </c>
      <c r="K2201" s="661" t="s">
        <v>5766</v>
      </c>
      <c r="L2201" s="662">
        <v>36.78</v>
      </c>
      <c r="M2201" s="662">
        <v>110.34</v>
      </c>
      <c r="N2201" s="661">
        <v>3</v>
      </c>
      <c r="O2201" s="742">
        <v>1.5</v>
      </c>
      <c r="P2201" s="662">
        <v>36.78</v>
      </c>
      <c r="Q2201" s="677">
        <v>0.33333333333333331</v>
      </c>
      <c r="R2201" s="661">
        <v>1</v>
      </c>
      <c r="S2201" s="677">
        <v>0.33333333333333331</v>
      </c>
      <c r="T2201" s="742">
        <v>0.5</v>
      </c>
      <c r="U2201" s="700">
        <v>0.33333333333333331</v>
      </c>
    </row>
    <row r="2202" spans="1:21" ht="14.4" customHeight="1" x14ac:dyDescent="0.3">
      <c r="A2202" s="660">
        <v>32</v>
      </c>
      <c r="B2202" s="661" t="s">
        <v>587</v>
      </c>
      <c r="C2202" s="661">
        <v>89301322</v>
      </c>
      <c r="D2202" s="740" t="s">
        <v>6847</v>
      </c>
      <c r="E2202" s="741" t="s">
        <v>4636</v>
      </c>
      <c r="F2202" s="661" t="s">
        <v>4612</v>
      </c>
      <c r="G2202" s="661" t="s">
        <v>4682</v>
      </c>
      <c r="H2202" s="661" t="s">
        <v>588</v>
      </c>
      <c r="I2202" s="661" t="s">
        <v>4763</v>
      </c>
      <c r="J2202" s="661" t="s">
        <v>4684</v>
      </c>
      <c r="K2202" s="661" t="s">
        <v>4499</v>
      </c>
      <c r="L2202" s="662">
        <v>0</v>
      </c>
      <c r="M2202" s="662">
        <v>0</v>
      </c>
      <c r="N2202" s="661">
        <v>3</v>
      </c>
      <c r="O2202" s="742">
        <v>0.5</v>
      </c>
      <c r="P2202" s="662"/>
      <c r="Q2202" s="677"/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32</v>
      </c>
      <c r="B2203" s="661" t="s">
        <v>587</v>
      </c>
      <c r="C2203" s="661">
        <v>89301322</v>
      </c>
      <c r="D2203" s="740" t="s">
        <v>6847</v>
      </c>
      <c r="E2203" s="741" t="s">
        <v>4636</v>
      </c>
      <c r="F2203" s="661" t="s">
        <v>4612</v>
      </c>
      <c r="G2203" s="661" t="s">
        <v>4682</v>
      </c>
      <c r="H2203" s="661" t="s">
        <v>588</v>
      </c>
      <c r="I2203" s="661" t="s">
        <v>5444</v>
      </c>
      <c r="J2203" s="661" t="s">
        <v>1280</v>
      </c>
      <c r="K2203" s="661" t="s">
        <v>933</v>
      </c>
      <c r="L2203" s="662">
        <v>30.65</v>
      </c>
      <c r="M2203" s="662">
        <v>61.3</v>
      </c>
      <c r="N2203" s="661">
        <v>2</v>
      </c>
      <c r="O2203" s="742">
        <v>1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32</v>
      </c>
      <c r="B2204" s="661" t="s">
        <v>587</v>
      </c>
      <c r="C2204" s="661">
        <v>89301322</v>
      </c>
      <c r="D2204" s="740" t="s">
        <v>6847</v>
      </c>
      <c r="E2204" s="741" t="s">
        <v>4636</v>
      </c>
      <c r="F2204" s="661" t="s">
        <v>4612</v>
      </c>
      <c r="G2204" s="661" t="s">
        <v>4682</v>
      </c>
      <c r="H2204" s="661" t="s">
        <v>588</v>
      </c>
      <c r="I2204" s="661" t="s">
        <v>1279</v>
      </c>
      <c r="J2204" s="661" t="s">
        <v>1280</v>
      </c>
      <c r="K2204" s="661" t="s">
        <v>1281</v>
      </c>
      <c r="L2204" s="662">
        <v>61.29</v>
      </c>
      <c r="M2204" s="662">
        <v>306.45</v>
      </c>
      <c r="N2204" s="661">
        <v>5</v>
      </c>
      <c r="O2204" s="742">
        <v>3</v>
      </c>
      <c r="P2204" s="662">
        <v>122.58</v>
      </c>
      <c r="Q2204" s="677">
        <v>0.4</v>
      </c>
      <c r="R2204" s="661">
        <v>2</v>
      </c>
      <c r="S2204" s="677">
        <v>0.4</v>
      </c>
      <c r="T2204" s="742">
        <v>1</v>
      </c>
      <c r="U2204" s="700">
        <v>0.33333333333333331</v>
      </c>
    </row>
    <row r="2205" spans="1:21" ht="14.4" customHeight="1" x14ac:dyDescent="0.3">
      <c r="A2205" s="660">
        <v>32</v>
      </c>
      <c r="B2205" s="661" t="s">
        <v>587</v>
      </c>
      <c r="C2205" s="661">
        <v>89301322</v>
      </c>
      <c r="D2205" s="740" t="s">
        <v>6847</v>
      </c>
      <c r="E2205" s="741" t="s">
        <v>4636</v>
      </c>
      <c r="F2205" s="661" t="s">
        <v>4612</v>
      </c>
      <c r="G2205" s="661" t="s">
        <v>4682</v>
      </c>
      <c r="H2205" s="661" t="s">
        <v>588</v>
      </c>
      <c r="I2205" s="661" t="s">
        <v>6058</v>
      </c>
      <c r="J2205" s="661" t="s">
        <v>1374</v>
      </c>
      <c r="K2205" s="661" t="s">
        <v>5328</v>
      </c>
      <c r="L2205" s="662">
        <v>0</v>
      </c>
      <c r="M2205" s="662">
        <v>0</v>
      </c>
      <c r="N2205" s="661">
        <v>1</v>
      </c>
      <c r="O2205" s="742">
        <v>0.5</v>
      </c>
      <c r="P2205" s="662"/>
      <c r="Q2205" s="677"/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32</v>
      </c>
      <c r="B2206" s="661" t="s">
        <v>587</v>
      </c>
      <c r="C2206" s="661">
        <v>89301322</v>
      </c>
      <c r="D2206" s="740" t="s">
        <v>6847</v>
      </c>
      <c r="E2206" s="741" t="s">
        <v>4636</v>
      </c>
      <c r="F2206" s="661" t="s">
        <v>4612</v>
      </c>
      <c r="G2206" s="661" t="s">
        <v>4682</v>
      </c>
      <c r="H2206" s="661" t="s">
        <v>588</v>
      </c>
      <c r="I2206" s="661" t="s">
        <v>4683</v>
      </c>
      <c r="J2206" s="661" t="s">
        <v>4684</v>
      </c>
      <c r="K2206" s="661" t="s">
        <v>4685</v>
      </c>
      <c r="L2206" s="662">
        <v>34.31</v>
      </c>
      <c r="M2206" s="662">
        <v>240.17000000000002</v>
      </c>
      <c r="N2206" s="661">
        <v>7</v>
      </c>
      <c r="O2206" s="742">
        <v>2.5</v>
      </c>
      <c r="P2206" s="662">
        <v>102.93</v>
      </c>
      <c r="Q2206" s="677">
        <v>0.42857142857142855</v>
      </c>
      <c r="R2206" s="661">
        <v>3</v>
      </c>
      <c r="S2206" s="677">
        <v>0.42857142857142855</v>
      </c>
      <c r="T2206" s="742">
        <v>1.5</v>
      </c>
      <c r="U2206" s="700">
        <v>0.6</v>
      </c>
    </row>
    <row r="2207" spans="1:21" ht="14.4" customHeight="1" x14ac:dyDescent="0.3">
      <c r="A2207" s="660">
        <v>32</v>
      </c>
      <c r="B2207" s="661" t="s">
        <v>587</v>
      </c>
      <c r="C2207" s="661">
        <v>89301322</v>
      </c>
      <c r="D2207" s="740" t="s">
        <v>6847</v>
      </c>
      <c r="E2207" s="741" t="s">
        <v>4636</v>
      </c>
      <c r="F2207" s="661" t="s">
        <v>4612</v>
      </c>
      <c r="G2207" s="661" t="s">
        <v>6059</v>
      </c>
      <c r="H2207" s="661" t="s">
        <v>588</v>
      </c>
      <c r="I2207" s="661" t="s">
        <v>6060</v>
      </c>
      <c r="J2207" s="661" t="s">
        <v>6061</v>
      </c>
      <c r="K2207" s="661" t="s">
        <v>6062</v>
      </c>
      <c r="L2207" s="662">
        <v>0</v>
      </c>
      <c r="M2207" s="662">
        <v>0</v>
      </c>
      <c r="N2207" s="661">
        <v>13</v>
      </c>
      <c r="O2207" s="742">
        <v>4</v>
      </c>
      <c r="P2207" s="662">
        <v>0</v>
      </c>
      <c r="Q2207" s="677"/>
      <c r="R2207" s="661">
        <v>13</v>
      </c>
      <c r="S2207" s="677">
        <v>1</v>
      </c>
      <c r="T2207" s="742">
        <v>4</v>
      </c>
      <c r="U2207" s="700">
        <v>1</v>
      </c>
    </row>
    <row r="2208" spans="1:21" ht="14.4" customHeight="1" x14ac:dyDescent="0.3">
      <c r="A2208" s="660">
        <v>32</v>
      </c>
      <c r="B2208" s="661" t="s">
        <v>587</v>
      </c>
      <c r="C2208" s="661">
        <v>89301322</v>
      </c>
      <c r="D2208" s="740" t="s">
        <v>6847</v>
      </c>
      <c r="E2208" s="741" t="s">
        <v>4636</v>
      </c>
      <c r="F2208" s="661" t="s">
        <v>4612</v>
      </c>
      <c r="G2208" s="661" t="s">
        <v>6059</v>
      </c>
      <c r="H2208" s="661" t="s">
        <v>588</v>
      </c>
      <c r="I2208" s="661" t="s">
        <v>6063</v>
      </c>
      <c r="J2208" s="661" t="s">
        <v>6061</v>
      </c>
      <c r="K2208" s="661" t="s">
        <v>6062</v>
      </c>
      <c r="L2208" s="662">
        <v>0</v>
      </c>
      <c r="M2208" s="662">
        <v>0</v>
      </c>
      <c r="N2208" s="661">
        <v>12</v>
      </c>
      <c r="O2208" s="742">
        <v>3</v>
      </c>
      <c r="P2208" s="662">
        <v>0</v>
      </c>
      <c r="Q2208" s="677"/>
      <c r="R2208" s="661">
        <v>12</v>
      </c>
      <c r="S2208" s="677">
        <v>1</v>
      </c>
      <c r="T2208" s="742">
        <v>3</v>
      </c>
      <c r="U2208" s="700">
        <v>1</v>
      </c>
    </row>
    <row r="2209" spans="1:21" ht="14.4" customHeight="1" x14ac:dyDescent="0.3">
      <c r="A2209" s="660">
        <v>32</v>
      </c>
      <c r="B2209" s="661" t="s">
        <v>587</v>
      </c>
      <c r="C2209" s="661">
        <v>89301322</v>
      </c>
      <c r="D2209" s="740" t="s">
        <v>6847</v>
      </c>
      <c r="E2209" s="741" t="s">
        <v>4636</v>
      </c>
      <c r="F2209" s="661" t="s">
        <v>4612</v>
      </c>
      <c r="G2209" s="661" t="s">
        <v>4686</v>
      </c>
      <c r="H2209" s="661" t="s">
        <v>588</v>
      </c>
      <c r="I2209" s="661" t="s">
        <v>2223</v>
      </c>
      <c r="J2209" s="661" t="s">
        <v>4688</v>
      </c>
      <c r="K2209" s="661" t="s">
        <v>4689</v>
      </c>
      <c r="L2209" s="662">
        <v>6196.71</v>
      </c>
      <c r="M2209" s="662">
        <v>12393.42</v>
      </c>
      <c r="N2209" s="661">
        <v>2</v>
      </c>
      <c r="O2209" s="742">
        <v>0.5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32</v>
      </c>
      <c r="B2210" s="661" t="s">
        <v>587</v>
      </c>
      <c r="C2210" s="661">
        <v>89301322</v>
      </c>
      <c r="D2210" s="740" t="s">
        <v>6847</v>
      </c>
      <c r="E2210" s="741" t="s">
        <v>4636</v>
      </c>
      <c r="F2210" s="661" t="s">
        <v>4612</v>
      </c>
      <c r="G2210" s="661" t="s">
        <v>4764</v>
      </c>
      <c r="H2210" s="661" t="s">
        <v>588</v>
      </c>
      <c r="I2210" s="661" t="s">
        <v>1043</v>
      </c>
      <c r="J2210" s="661" t="s">
        <v>4765</v>
      </c>
      <c r="K2210" s="661" t="s">
        <v>4766</v>
      </c>
      <c r="L2210" s="662">
        <v>91.14</v>
      </c>
      <c r="M2210" s="662">
        <v>2643.0600000000004</v>
      </c>
      <c r="N2210" s="661">
        <v>29</v>
      </c>
      <c r="O2210" s="742">
        <v>6</v>
      </c>
      <c r="P2210" s="662">
        <v>2187.36</v>
      </c>
      <c r="Q2210" s="677">
        <v>0.8275862068965516</v>
      </c>
      <c r="R2210" s="661">
        <v>24</v>
      </c>
      <c r="S2210" s="677">
        <v>0.82758620689655171</v>
      </c>
      <c r="T2210" s="742">
        <v>4.5</v>
      </c>
      <c r="U2210" s="700">
        <v>0.75</v>
      </c>
    </row>
    <row r="2211" spans="1:21" ht="14.4" customHeight="1" x14ac:dyDescent="0.3">
      <c r="A2211" s="660">
        <v>32</v>
      </c>
      <c r="B2211" s="661" t="s">
        <v>587</v>
      </c>
      <c r="C2211" s="661">
        <v>89301322</v>
      </c>
      <c r="D2211" s="740" t="s">
        <v>6847</v>
      </c>
      <c r="E2211" s="741" t="s">
        <v>4636</v>
      </c>
      <c r="F2211" s="661" t="s">
        <v>4612</v>
      </c>
      <c r="G2211" s="661" t="s">
        <v>6064</v>
      </c>
      <c r="H2211" s="661" t="s">
        <v>588</v>
      </c>
      <c r="I2211" s="661" t="s">
        <v>6065</v>
      </c>
      <c r="J2211" s="661" t="s">
        <v>6066</v>
      </c>
      <c r="K2211" s="661" t="s">
        <v>6067</v>
      </c>
      <c r="L2211" s="662">
        <v>37.68</v>
      </c>
      <c r="M2211" s="662">
        <v>113.03999999999999</v>
      </c>
      <c r="N2211" s="661">
        <v>3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32</v>
      </c>
      <c r="B2212" s="661" t="s">
        <v>587</v>
      </c>
      <c r="C2212" s="661">
        <v>89301322</v>
      </c>
      <c r="D2212" s="740" t="s">
        <v>6847</v>
      </c>
      <c r="E2212" s="741" t="s">
        <v>4636</v>
      </c>
      <c r="F2212" s="661" t="s">
        <v>4612</v>
      </c>
      <c r="G2212" s="661" t="s">
        <v>4885</v>
      </c>
      <c r="H2212" s="661" t="s">
        <v>588</v>
      </c>
      <c r="I2212" s="661" t="s">
        <v>815</v>
      </c>
      <c r="J2212" s="661" t="s">
        <v>816</v>
      </c>
      <c r="K2212" s="661" t="s">
        <v>4180</v>
      </c>
      <c r="L2212" s="662">
        <v>709.97</v>
      </c>
      <c r="M2212" s="662">
        <v>1419.94</v>
      </c>
      <c r="N2212" s="661">
        <v>2</v>
      </c>
      <c r="O2212" s="742">
        <v>1</v>
      </c>
      <c r="P2212" s="662">
        <v>709.97</v>
      </c>
      <c r="Q2212" s="677">
        <v>0.5</v>
      </c>
      <c r="R2212" s="661">
        <v>1</v>
      </c>
      <c r="S2212" s="677">
        <v>0.5</v>
      </c>
      <c r="T2212" s="742">
        <v>0.5</v>
      </c>
      <c r="U2212" s="700">
        <v>0.5</v>
      </c>
    </row>
    <row r="2213" spans="1:21" ht="14.4" customHeight="1" x14ac:dyDescent="0.3">
      <c r="A2213" s="660">
        <v>32</v>
      </c>
      <c r="B2213" s="661" t="s">
        <v>587</v>
      </c>
      <c r="C2213" s="661">
        <v>89301322</v>
      </c>
      <c r="D2213" s="740" t="s">
        <v>6847</v>
      </c>
      <c r="E2213" s="741" t="s">
        <v>4636</v>
      </c>
      <c r="F2213" s="661" t="s">
        <v>4612</v>
      </c>
      <c r="G2213" s="661" t="s">
        <v>4885</v>
      </c>
      <c r="H2213" s="661" t="s">
        <v>588</v>
      </c>
      <c r="I2213" s="661" t="s">
        <v>815</v>
      </c>
      <c r="J2213" s="661" t="s">
        <v>816</v>
      </c>
      <c r="K2213" s="661" t="s">
        <v>4180</v>
      </c>
      <c r="L2213" s="662">
        <v>766.89</v>
      </c>
      <c r="M2213" s="662">
        <v>3067.56</v>
      </c>
      <c r="N2213" s="661">
        <v>4</v>
      </c>
      <c r="O2213" s="742">
        <v>4</v>
      </c>
      <c r="P2213" s="662">
        <v>1533.78</v>
      </c>
      <c r="Q2213" s="677">
        <v>0.5</v>
      </c>
      <c r="R2213" s="661">
        <v>2</v>
      </c>
      <c r="S2213" s="677">
        <v>0.5</v>
      </c>
      <c r="T2213" s="742">
        <v>2</v>
      </c>
      <c r="U2213" s="700">
        <v>0.5</v>
      </c>
    </row>
    <row r="2214" spans="1:21" ht="14.4" customHeight="1" x14ac:dyDescent="0.3">
      <c r="A2214" s="660">
        <v>32</v>
      </c>
      <c r="B2214" s="661" t="s">
        <v>587</v>
      </c>
      <c r="C2214" s="661">
        <v>89301322</v>
      </c>
      <c r="D2214" s="740" t="s">
        <v>6847</v>
      </c>
      <c r="E2214" s="741" t="s">
        <v>4636</v>
      </c>
      <c r="F2214" s="661" t="s">
        <v>4612</v>
      </c>
      <c r="G2214" s="661" t="s">
        <v>4885</v>
      </c>
      <c r="H2214" s="661" t="s">
        <v>588</v>
      </c>
      <c r="I2214" s="661" t="s">
        <v>6068</v>
      </c>
      <c r="J2214" s="661" t="s">
        <v>816</v>
      </c>
      <c r="K2214" s="661" t="s">
        <v>6069</v>
      </c>
      <c r="L2214" s="662">
        <v>0</v>
      </c>
      <c r="M2214" s="662">
        <v>0</v>
      </c>
      <c r="N2214" s="661">
        <v>1</v>
      </c>
      <c r="O2214" s="742">
        <v>0.5</v>
      </c>
      <c r="P2214" s="662"/>
      <c r="Q2214" s="677"/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32</v>
      </c>
      <c r="B2215" s="661" t="s">
        <v>587</v>
      </c>
      <c r="C2215" s="661">
        <v>89301322</v>
      </c>
      <c r="D2215" s="740" t="s">
        <v>6847</v>
      </c>
      <c r="E2215" s="741" t="s">
        <v>4636</v>
      </c>
      <c r="F2215" s="661" t="s">
        <v>4612</v>
      </c>
      <c r="G2215" s="661" t="s">
        <v>5333</v>
      </c>
      <c r="H2215" s="661" t="s">
        <v>2441</v>
      </c>
      <c r="I2215" s="661" t="s">
        <v>5448</v>
      </c>
      <c r="J2215" s="661" t="s">
        <v>4566</v>
      </c>
      <c r="K2215" s="661" t="s">
        <v>5449</v>
      </c>
      <c r="L2215" s="662">
        <v>195.92</v>
      </c>
      <c r="M2215" s="662">
        <v>195.92</v>
      </c>
      <c r="N2215" s="661">
        <v>1</v>
      </c>
      <c r="O2215" s="742">
        <v>0.5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32</v>
      </c>
      <c r="B2216" s="661" t="s">
        <v>587</v>
      </c>
      <c r="C2216" s="661">
        <v>89301322</v>
      </c>
      <c r="D2216" s="740" t="s">
        <v>6847</v>
      </c>
      <c r="E2216" s="741" t="s">
        <v>4636</v>
      </c>
      <c r="F2216" s="661" t="s">
        <v>4612</v>
      </c>
      <c r="G2216" s="661" t="s">
        <v>4886</v>
      </c>
      <c r="H2216" s="661" t="s">
        <v>588</v>
      </c>
      <c r="I2216" s="661" t="s">
        <v>1435</v>
      </c>
      <c r="J2216" s="661" t="s">
        <v>1436</v>
      </c>
      <c r="K2216" s="661" t="s">
        <v>1437</v>
      </c>
      <c r="L2216" s="662">
        <v>0</v>
      </c>
      <c r="M2216" s="662">
        <v>0</v>
      </c>
      <c r="N2216" s="661">
        <v>1</v>
      </c>
      <c r="O2216" s="742">
        <v>0.5</v>
      </c>
      <c r="P2216" s="662">
        <v>0</v>
      </c>
      <c r="Q2216" s="677"/>
      <c r="R2216" s="661">
        <v>1</v>
      </c>
      <c r="S2216" s="677">
        <v>1</v>
      </c>
      <c r="T2216" s="742">
        <v>0.5</v>
      </c>
      <c r="U2216" s="700">
        <v>1</v>
      </c>
    </row>
    <row r="2217" spans="1:21" ht="14.4" customHeight="1" x14ac:dyDescent="0.3">
      <c r="A2217" s="660">
        <v>32</v>
      </c>
      <c r="B2217" s="661" t="s">
        <v>587</v>
      </c>
      <c r="C2217" s="661">
        <v>89301322</v>
      </c>
      <c r="D2217" s="740" t="s">
        <v>6847</v>
      </c>
      <c r="E2217" s="741" t="s">
        <v>4636</v>
      </c>
      <c r="F2217" s="661" t="s">
        <v>4612</v>
      </c>
      <c r="G2217" s="661" t="s">
        <v>4886</v>
      </c>
      <c r="H2217" s="661" t="s">
        <v>588</v>
      </c>
      <c r="I2217" s="661" t="s">
        <v>1196</v>
      </c>
      <c r="J2217" s="661" t="s">
        <v>1436</v>
      </c>
      <c r="K2217" s="661" t="s">
        <v>4887</v>
      </c>
      <c r="L2217" s="662">
        <v>0</v>
      </c>
      <c r="M2217" s="662">
        <v>0</v>
      </c>
      <c r="N2217" s="661">
        <v>24</v>
      </c>
      <c r="O2217" s="742">
        <v>6</v>
      </c>
      <c r="P2217" s="662">
        <v>0</v>
      </c>
      <c r="Q2217" s="677"/>
      <c r="R2217" s="661">
        <v>14</v>
      </c>
      <c r="S2217" s="677">
        <v>0.58333333333333337</v>
      </c>
      <c r="T2217" s="742">
        <v>3.5</v>
      </c>
      <c r="U2217" s="700">
        <v>0.58333333333333337</v>
      </c>
    </row>
    <row r="2218" spans="1:21" ht="14.4" customHeight="1" x14ac:dyDescent="0.3">
      <c r="A2218" s="660">
        <v>32</v>
      </c>
      <c r="B2218" s="661" t="s">
        <v>587</v>
      </c>
      <c r="C2218" s="661">
        <v>89301322</v>
      </c>
      <c r="D2218" s="740" t="s">
        <v>6847</v>
      </c>
      <c r="E2218" s="741" t="s">
        <v>4636</v>
      </c>
      <c r="F2218" s="661" t="s">
        <v>4612</v>
      </c>
      <c r="G2218" s="661" t="s">
        <v>4886</v>
      </c>
      <c r="H2218" s="661" t="s">
        <v>588</v>
      </c>
      <c r="I2218" s="661" t="s">
        <v>831</v>
      </c>
      <c r="J2218" s="661" t="s">
        <v>832</v>
      </c>
      <c r="K2218" s="661" t="s">
        <v>833</v>
      </c>
      <c r="L2218" s="662">
        <v>33.79</v>
      </c>
      <c r="M2218" s="662">
        <v>1554.3400000000001</v>
      </c>
      <c r="N2218" s="661">
        <v>46</v>
      </c>
      <c r="O2218" s="742">
        <v>6</v>
      </c>
      <c r="P2218" s="662">
        <v>675.8</v>
      </c>
      <c r="Q2218" s="677">
        <v>0.43478260869565211</v>
      </c>
      <c r="R2218" s="661">
        <v>20</v>
      </c>
      <c r="S2218" s="677">
        <v>0.43478260869565216</v>
      </c>
      <c r="T2218" s="742">
        <v>2.5</v>
      </c>
      <c r="U2218" s="700">
        <v>0.41666666666666669</v>
      </c>
    </row>
    <row r="2219" spans="1:21" ht="14.4" customHeight="1" x14ac:dyDescent="0.3">
      <c r="A2219" s="660">
        <v>32</v>
      </c>
      <c r="B2219" s="661" t="s">
        <v>587</v>
      </c>
      <c r="C2219" s="661">
        <v>89301322</v>
      </c>
      <c r="D2219" s="740" t="s">
        <v>6847</v>
      </c>
      <c r="E2219" s="741" t="s">
        <v>4636</v>
      </c>
      <c r="F2219" s="661" t="s">
        <v>4612</v>
      </c>
      <c r="G2219" s="661" t="s">
        <v>6070</v>
      </c>
      <c r="H2219" s="661" t="s">
        <v>588</v>
      </c>
      <c r="I2219" s="661" t="s">
        <v>6071</v>
      </c>
      <c r="J2219" s="661" t="s">
        <v>6072</v>
      </c>
      <c r="K2219" s="661" t="s">
        <v>1229</v>
      </c>
      <c r="L2219" s="662">
        <v>54.88</v>
      </c>
      <c r="M2219" s="662">
        <v>109.76</v>
      </c>
      <c r="N2219" s="661">
        <v>2</v>
      </c>
      <c r="O2219" s="742">
        <v>1</v>
      </c>
      <c r="P2219" s="662"/>
      <c r="Q2219" s="677">
        <v>0</v>
      </c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32</v>
      </c>
      <c r="B2220" s="661" t="s">
        <v>587</v>
      </c>
      <c r="C2220" s="661">
        <v>89301322</v>
      </c>
      <c r="D2220" s="740" t="s">
        <v>6847</v>
      </c>
      <c r="E2220" s="741" t="s">
        <v>4636</v>
      </c>
      <c r="F2220" s="661" t="s">
        <v>4612</v>
      </c>
      <c r="G2220" s="661" t="s">
        <v>4767</v>
      </c>
      <c r="H2220" s="661" t="s">
        <v>2441</v>
      </c>
      <c r="I2220" s="661" t="s">
        <v>5809</v>
      </c>
      <c r="J2220" s="661" t="s">
        <v>5810</v>
      </c>
      <c r="K2220" s="661" t="s">
        <v>5811</v>
      </c>
      <c r="L2220" s="662">
        <v>65.069999999999993</v>
      </c>
      <c r="M2220" s="662">
        <v>65.069999999999993</v>
      </c>
      <c r="N2220" s="661">
        <v>1</v>
      </c>
      <c r="O2220" s="742">
        <v>0.5</v>
      </c>
      <c r="P2220" s="662">
        <v>65.069999999999993</v>
      </c>
      <c r="Q2220" s="677">
        <v>1</v>
      </c>
      <c r="R2220" s="661">
        <v>1</v>
      </c>
      <c r="S2220" s="677">
        <v>1</v>
      </c>
      <c r="T2220" s="742">
        <v>0.5</v>
      </c>
      <c r="U2220" s="700">
        <v>1</v>
      </c>
    </row>
    <row r="2221" spans="1:21" ht="14.4" customHeight="1" x14ac:dyDescent="0.3">
      <c r="A2221" s="660">
        <v>32</v>
      </c>
      <c r="B2221" s="661" t="s">
        <v>587</v>
      </c>
      <c r="C2221" s="661">
        <v>89301322</v>
      </c>
      <c r="D2221" s="740" t="s">
        <v>6847</v>
      </c>
      <c r="E2221" s="741" t="s">
        <v>4636</v>
      </c>
      <c r="F2221" s="661" t="s">
        <v>4612</v>
      </c>
      <c r="G2221" s="661" t="s">
        <v>4767</v>
      </c>
      <c r="H2221" s="661" t="s">
        <v>588</v>
      </c>
      <c r="I2221" s="661" t="s">
        <v>1362</v>
      </c>
      <c r="J2221" s="661" t="s">
        <v>4930</v>
      </c>
      <c r="K2221" s="661" t="s">
        <v>4931</v>
      </c>
      <c r="L2221" s="662">
        <v>108.46</v>
      </c>
      <c r="M2221" s="662">
        <v>108.46</v>
      </c>
      <c r="N2221" s="661">
        <v>1</v>
      </c>
      <c r="O2221" s="742">
        <v>1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32</v>
      </c>
      <c r="B2222" s="661" t="s">
        <v>587</v>
      </c>
      <c r="C2222" s="661">
        <v>89301322</v>
      </c>
      <c r="D2222" s="740" t="s">
        <v>6847</v>
      </c>
      <c r="E2222" s="741" t="s">
        <v>4636</v>
      </c>
      <c r="F2222" s="661" t="s">
        <v>4612</v>
      </c>
      <c r="G2222" s="661" t="s">
        <v>4767</v>
      </c>
      <c r="H2222" s="661" t="s">
        <v>2441</v>
      </c>
      <c r="I2222" s="661" t="s">
        <v>2520</v>
      </c>
      <c r="J2222" s="661" t="s">
        <v>2521</v>
      </c>
      <c r="K2222" s="661" t="s">
        <v>4440</v>
      </c>
      <c r="L2222" s="662">
        <v>86.76</v>
      </c>
      <c r="M2222" s="662">
        <v>86.76</v>
      </c>
      <c r="N2222" s="661">
        <v>1</v>
      </c>
      <c r="O2222" s="742">
        <v>0.5</v>
      </c>
      <c r="P2222" s="662">
        <v>86.76</v>
      </c>
      <c r="Q2222" s="677">
        <v>1</v>
      </c>
      <c r="R2222" s="661">
        <v>1</v>
      </c>
      <c r="S2222" s="677">
        <v>1</v>
      </c>
      <c r="T2222" s="742">
        <v>0.5</v>
      </c>
      <c r="U2222" s="700">
        <v>1</v>
      </c>
    </row>
    <row r="2223" spans="1:21" ht="14.4" customHeight="1" x14ac:dyDescent="0.3">
      <c r="A2223" s="660">
        <v>32</v>
      </c>
      <c r="B2223" s="661" t="s">
        <v>587</v>
      </c>
      <c r="C2223" s="661">
        <v>89301322</v>
      </c>
      <c r="D2223" s="740" t="s">
        <v>6847</v>
      </c>
      <c r="E2223" s="741" t="s">
        <v>4636</v>
      </c>
      <c r="F2223" s="661" t="s">
        <v>4612</v>
      </c>
      <c r="G2223" s="661" t="s">
        <v>4973</v>
      </c>
      <c r="H2223" s="661" t="s">
        <v>588</v>
      </c>
      <c r="I2223" s="661" t="s">
        <v>1119</v>
      </c>
      <c r="J2223" s="661" t="s">
        <v>793</v>
      </c>
      <c r="K2223" s="661" t="s">
        <v>1120</v>
      </c>
      <c r="L2223" s="662">
        <v>0</v>
      </c>
      <c r="M2223" s="662">
        <v>0</v>
      </c>
      <c r="N2223" s="661">
        <v>3</v>
      </c>
      <c r="O2223" s="742">
        <v>1.5</v>
      </c>
      <c r="P2223" s="662">
        <v>0</v>
      </c>
      <c r="Q2223" s="677"/>
      <c r="R2223" s="661">
        <v>1</v>
      </c>
      <c r="S2223" s="677">
        <v>0.33333333333333331</v>
      </c>
      <c r="T2223" s="742">
        <v>0.5</v>
      </c>
      <c r="U2223" s="700">
        <v>0.33333333333333331</v>
      </c>
    </row>
    <row r="2224" spans="1:21" ht="14.4" customHeight="1" x14ac:dyDescent="0.3">
      <c r="A2224" s="660">
        <v>32</v>
      </c>
      <c r="B2224" s="661" t="s">
        <v>587</v>
      </c>
      <c r="C2224" s="661">
        <v>89301322</v>
      </c>
      <c r="D2224" s="740" t="s">
        <v>6847</v>
      </c>
      <c r="E2224" s="741" t="s">
        <v>4636</v>
      </c>
      <c r="F2224" s="661" t="s">
        <v>4612</v>
      </c>
      <c r="G2224" s="661" t="s">
        <v>5107</v>
      </c>
      <c r="H2224" s="661" t="s">
        <v>2441</v>
      </c>
      <c r="I2224" s="661" t="s">
        <v>6073</v>
      </c>
      <c r="J2224" s="661" t="s">
        <v>2594</v>
      </c>
      <c r="K2224" s="661" t="s">
        <v>5339</v>
      </c>
      <c r="L2224" s="662">
        <v>215.56</v>
      </c>
      <c r="M2224" s="662">
        <v>215.56</v>
      </c>
      <c r="N2224" s="661">
        <v>1</v>
      </c>
      <c r="O2224" s="742">
        <v>0.5</v>
      </c>
      <c r="P2224" s="662">
        <v>215.56</v>
      </c>
      <c r="Q2224" s="677">
        <v>1</v>
      </c>
      <c r="R2224" s="661">
        <v>1</v>
      </c>
      <c r="S2224" s="677">
        <v>1</v>
      </c>
      <c r="T2224" s="742">
        <v>0.5</v>
      </c>
      <c r="U2224" s="700">
        <v>1</v>
      </c>
    </row>
    <row r="2225" spans="1:21" ht="14.4" customHeight="1" x14ac:dyDescent="0.3">
      <c r="A2225" s="660">
        <v>32</v>
      </c>
      <c r="B2225" s="661" t="s">
        <v>587</v>
      </c>
      <c r="C2225" s="661">
        <v>89301322</v>
      </c>
      <c r="D2225" s="740" t="s">
        <v>6847</v>
      </c>
      <c r="E2225" s="741" t="s">
        <v>4636</v>
      </c>
      <c r="F2225" s="661" t="s">
        <v>4612</v>
      </c>
      <c r="G2225" s="661" t="s">
        <v>5107</v>
      </c>
      <c r="H2225" s="661" t="s">
        <v>2441</v>
      </c>
      <c r="I2225" s="661" t="s">
        <v>5338</v>
      </c>
      <c r="J2225" s="661" t="s">
        <v>2594</v>
      </c>
      <c r="K2225" s="661" t="s">
        <v>5339</v>
      </c>
      <c r="L2225" s="662">
        <v>0</v>
      </c>
      <c r="M2225" s="662">
        <v>0</v>
      </c>
      <c r="N2225" s="661">
        <v>3</v>
      </c>
      <c r="O2225" s="742">
        <v>2</v>
      </c>
      <c r="P2225" s="662">
        <v>0</v>
      </c>
      <c r="Q2225" s="677"/>
      <c r="R2225" s="661">
        <v>3</v>
      </c>
      <c r="S2225" s="677">
        <v>1</v>
      </c>
      <c r="T2225" s="742">
        <v>2</v>
      </c>
      <c r="U2225" s="700">
        <v>1</v>
      </c>
    </row>
    <row r="2226" spans="1:21" ht="14.4" customHeight="1" x14ac:dyDescent="0.3">
      <c r="A2226" s="660">
        <v>32</v>
      </c>
      <c r="B2226" s="661" t="s">
        <v>587</v>
      </c>
      <c r="C2226" s="661">
        <v>89301322</v>
      </c>
      <c r="D2226" s="740" t="s">
        <v>6847</v>
      </c>
      <c r="E2226" s="741" t="s">
        <v>4636</v>
      </c>
      <c r="F2226" s="661" t="s">
        <v>4612</v>
      </c>
      <c r="G2226" s="661" t="s">
        <v>4690</v>
      </c>
      <c r="H2226" s="661" t="s">
        <v>588</v>
      </c>
      <c r="I2226" s="661" t="s">
        <v>1098</v>
      </c>
      <c r="J2226" s="661" t="s">
        <v>5450</v>
      </c>
      <c r="K2226" s="661" t="s">
        <v>5451</v>
      </c>
      <c r="L2226" s="662">
        <v>0</v>
      </c>
      <c r="M2226" s="662">
        <v>0</v>
      </c>
      <c r="N2226" s="661">
        <v>5</v>
      </c>
      <c r="O2226" s="742">
        <v>1.5</v>
      </c>
      <c r="P2226" s="662"/>
      <c r="Q2226" s="677"/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32</v>
      </c>
      <c r="B2227" s="661" t="s">
        <v>587</v>
      </c>
      <c r="C2227" s="661">
        <v>89301322</v>
      </c>
      <c r="D2227" s="740" t="s">
        <v>6847</v>
      </c>
      <c r="E2227" s="741" t="s">
        <v>4636</v>
      </c>
      <c r="F2227" s="661" t="s">
        <v>4612</v>
      </c>
      <c r="G2227" s="661" t="s">
        <v>4690</v>
      </c>
      <c r="H2227" s="661" t="s">
        <v>588</v>
      </c>
      <c r="I2227" s="661" t="s">
        <v>1156</v>
      </c>
      <c r="J2227" s="661" t="s">
        <v>1157</v>
      </c>
      <c r="K2227" s="661" t="s">
        <v>4822</v>
      </c>
      <c r="L2227" s="662">
        <v>0</v>
      </c>
      <c r="M2227" s="662">
        <v>0</v>
      </c>
      <c r="N2227" s="661">
        <v>4</v>
      </c>
      <c r="O2227" s="742">
        <v>1.5</v>
      </c>
      <c r="P2227" s="662"/>
      <c r="Q2227" s="677"/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32</v>
      </c>
      <c r="B2228" s="661" t="s">
        <v>587</v>
      </c>
      <c r="C2228" s="661">
        <v>89301322</v>
      </c>
      <c r="D2228" s="740" t="s">
        <v>6847</v>
      </c>
      <c r="E2228" s="741" t="s">
        <v>4636</v>
      </c>
      <c r="F2228" s="661" t="s">
        <v>4612</v>
      </c>
      <c r="G2228" s="661" t="s">
        <v>5452</v>
      </c>
      <c r="H2228" s="661" t="s">
        <v>588</v>
      </c>
      <c r="I2228" s="661" t="s">
        <v>1004</v>
      </c>
      <c r="J2228" s="661" t="s">
        <v>1005</v>
      </c>
      <c r="K2228" s="661" t="s">
        <v>5453</v>
      </c>
      <c r="L2228" s="662">
        <v>242.93</v>
      </c>
      <c r="M2228" s="662">
        <v>242.93</v>
      </c>
      <c r="N2228" s="661">
        <v>1</v>
      </c>
      <c r="O2228" s="742">
        <v>0.5</v>
      </c>
      <c r="P2228" s="662">
        <v>242.93</v>
      </c>
      <c r="Q2228" s="677">
        <v>1</v>
      </c>
      <c r="R2228" s="661">
        <v>1</v>
      </c>
      <c r="S2228" s="677">
        <v>1</v>
      </c>
      <c r="T2228" s="742">
        <v>0.5</v>
      </c>
      <c r="U2228" s="700">
        <v>1</v>
      </c>
    </row>
    <row r="2229" spans="1:21" ht="14.4" customHeight="1" x14ac:dyDescent="0.3">
      <c r="A2229" s="660">
        <v>32</v>
      </c>
      <c r="B2229" s="661" t="s">
        <v>587</v>
      </c>
      <c r="C2229" s="661">
        <v>89301322</v>
      </c>
      <c r="D2229" s="740" t="s">
        <v>6847</v>
      </c>
      <c r="E2229" s="741" t="s">
        <v>4636</v>
      </c>
      <c r="F2229" s="661" t="s">
        <v>4612</v>
      </c>
      <c r="G2229" s="661" t="s">
        <v>5004</v>
      </c>
      <c r="H2229" s="661" t="s">
        <v>588</v>
      </c>
      <c r="I2229" s="661" t="s">
        <v>2125</v>
      </c>
      <c r="J2229" s="661" t="s">
        <v>2126</v>
      </c>
      <c r="K2229" s="661" t="s">
        <v>2127</v>
      </c>
      <c r="L2229" s="662">
        <v>1172.22</v>
      </c>
      <c r="M2229" s="662">
        <v>2344.44</v>
      </c>
      <c r="N2229" s="661">
        <v>2</v>
      </c>
      <c r="O2229" s="742">
        <v>1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32</v>
      </c>
      <c r="B2230" s="661" t="s">
        <v>587</v>
      </c>
      <c r="C2230" s="661">
        <v>89301322</v>
      </c>
      <c r="D2230" s="740" t="s">
        <v>6847</v>
      </c>
      <c r="E2230" s="741" t="s">
        <v>4636</v>
      </c>
      <c r="F2230" s="661" t="s">
        <v>4612</v>
      </c>
      <c r="G2230" s="661" t="s">
        <v>5004</v>
      </c>
      <c r="H2230" s="661" t="s">
        <v>588</v>
      </c>
      <c r="I2230" s="661" t="s">
        <v>6074</v>
      </c>
      <c r="J2230" s="661" t="s">
        <v>5815</v>
      </c>
      <c r="K2230" s="661" t="s">
        <v>6075</v>
      </c>
      <c r="L2230" s="662">
        <v>0</v>
      </c>
      <c r="M2230" s="662">
        <v>0</v>
      </c>
      <c r="N2230" s="661">
        <v>2</v>
      </c>
      <c r="O2230" s="742">
        <v>1.5</v>
      </c>
      <c r="P2230" s="662"/>
      <c r="Q2230" s="677"/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32</v>
      </c>
      <c r="B2231" s="661" t="s">
        <v>587</v>
      </c>
      <c r="C2231" s="661">
        <v>89301322</v>
      </c>
      <c r="D2231" s="740" t="s">
        <v>6847</v>
      </c>
      <c r="E2231" s="741" t="s">
        <v>4636</v>
      </c>
      <c r="F2231" s="661" t="s">
        <v>4612</v>
      </c>
      <c r="G2231" s="661" t="s">
        <v>5060</v>
      </c>
      <c r="H2231" s="661" t="s">
        <v>588</v>
      </c>
      <c r="I2231" s="661" t="s">
        <v>6076</v>
      </c>
      <c r="J2231" s="661" t="s">
        <v>6077</v>
      </c>
      <c r="K2231" s="661" t="s">
        <v>6078</v>
      </c>
      <c r="L2231" s="662">
        <v>179.44</v>
      </c>
      <c r="M2231" s="662">
        <v>358.88</v>
      </c>
      <c r="N2231" s="661">
        <v>2</v>
      </c>
      <c r="O2231" s="742">
        <v>1</v>
      </c>
      <c r="P2231" s="662"/>
      <c r="Q2231" s="677">
        <v>0</v>
      </c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32</v>
      </c>
      <c r="B2232" s="661" t="s">
        <v>587</v>
      </c>
      <c r="C2232" s="661">
        <v>89301322</v>
      </c>
      <c r="D2232" s="740" t="s">
        <v>6847</v>
      </c>
      <c r="E2232" s="741" t="s">
        <v>4636</v>
      </c>
      <c r="F2232" s="661" t="s">
        <v>4612</v>
      </c>
      <c r="G2232" s="661" t="s">
        <v>5060</v>
      </c>
      <c r="H2232" s="661" t="s">
        <v>588</v>
      </c>
      <c r="I2232" s="661" t="s">
        <v>6076</v>
      </c>
      <c r="J2232" s="661" t="s">
        <v>6077</v>
      </c>
      <c r="K2232" s="661" t="s">
        <v>6078</v>
      </c>
      <c r="L2232" s="662">
        <v>150.59</v>
      </c>
      <c r="M2232" s="662">
        <v>301.18</v>
      </c>
      <c r="N2232" s="661">
        <v>2</v>
      </c>
      <c r="O2232" s="742">
        <v>1</v>
      </c>
      <c r="P2232" s="662"/>
      <c r="Q2232" s="677">
        <v>0</v>
      </c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32</v>
      </c>
      <c r="B2233" s="661" t="s">
        <v>587</v>
      </c>
      <c r="C2233" s="661">
        <v>89301322</v>
      </c>
      <c r="D2233" s="740" t="s">
        <v>6847</v>
      </c>
      <c r="E2233" s="741" t="s">
        <v>4636</v>
      </c>
      <c r="F2233" s="661" t="s">
        <v>4612</v>
      </c>
      <c r="G2233" s="661" t="s">
        <v>5060</v>
      </c>
      <c r="H2233" s="661" t="s">
        <v>588</v>
      </c>
      <c r="I2233" s="661" t="s">
        <v>5558</v>
      </c>
      <c r="J2233" s="661" t="s">
        <v>5559</v>
      </c>
      <c r="K2233" s="661" t="s">
        <v>2791</v>
      </c>
      <c r="L2233" s="662">
        <v>106.3</v>
      </c>
      <c r="M2233" s="662">
        <v>425.2</v>
      </c>
      <c r="N2233" s="661">
        <v>4</v>
      </c>
      <c r="O2233" s="742">
        <v>1.5</v>
      </c>
      <c r="P2233" s="662">
        <v>106.3</v>
      </c>
      <c r="Q2233" s="677">
        <v>0.25</v>
      </c>
      <c r="R2233" s="661">
        <v>1</v>
      </c>
      <c r="S2233" s="677">
        <v>0.25</v>
      </c>
      <c r="T2233" s="742">
        <v>0.5</v>
      </c>
      <c r="U2233" s="700">
        <v>0.33333333333333331</v>
      </c>
    </row>
    <row r="2234" spans="1:21" ht="14.4" customHeight="1" x14ac:dyDescent="0.3">
      <c r="A2234" s="660">
        <v>32</v>
      </c>
      <c r="B2234" s="661" t="s">
        <v>587</v>
      </c>
      <c r="C2234" s="661">
        <v>89301322</v>
      </c>
      <c r="D2234" s="740" t="s">
        <v>6847</v>
      </c>
      <c r="E2234" s="741" t="s">
        <v>4636</v>
      </c>
      <c r="F2234" s="661" t="s">
        <v>4612</v>
      </c>
      <c r="G2234" s="661" t="s">
        <v>5060</v>
      </c>
      <c r="H2234" s="661" t="s">
        <v>2441</v>
      </c>
      <c r="I2234" s="661" t="s">
        <v>2541</v>
      </c>
      <c r="J2234" s="661" t="s">
        <v>2542</v>
      </c>
      <c r="K2234" s="661" t="s">
        <v>4390</v>
      </c>
      <c r="L2234" s="662">
        <v>53.16</v>
      </c>
      <c r="M2234" s="662">
        <v>53.16</v>
      </c>
      <c r="N2234" s="661">
        <v>1</v>
      </c>
      <c r="O2234" s="742">
        <v>0.5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32</v>
      </c>
      <c r="B2235" s="661" t="s">
        <v>587</v>
      </c>
      <c r="C2235" s="661">
        <v>89301322</v>
      </c>
      <c r="D2235" s="740" t="s">
        <v>6847</v>
      </c>
      <c r="E2235" s="741" t="s">
        <v>4636</v>
      </c>
      <c r="F2235" s="661" t="s">
        <v>4612</v>
      </c>
      <c r="G2235" s="661" t="s">
        <v>5060</v>
      </c>
      <c r="H2235" s="661" t="s">
        <v>588</v>
      </c>
      <c r="I2235" s="661" t="s">
        <v>6079</v>
      </c>
      <c r="J2235" s="661" t="s">
        <v>6077</v>
      </c>
      <c r="K2235" s="661" t="s">
        <v>6080</v>
      </c>
      <c r="L2235" s="662">
        <v>0</v>
      </c>
      <c r="M2235" s="662">
        <v>0</v>
      </c>
      <c r="N2235" s="661">
        <v>2</v>
      </c>
      <c r="O2235" s="742">
        <v>1</v>
      </c>
      <c r="P2235" s="662"/>
      <c r="Q2235" s="677"/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32</v>
      </c>
      <c r="B2236" s="661" t="s">
        <v>587</v>
      </c>
      <c r="C2236" s="661">
        <v>89301322</v>
      </c>
      <c r="D2236" s="740" t="s">
        <v>6847</v>
      </c>
      <c r="E2236" s="741" t="s">
        <v>4636</v>
      </c>
      <c r="F2236" s="661" t="s">
        <v>4612</v>
      </c>
      <c r="G2236" s="661" t="s">
        <v>4932</v>
      </c>
      <c r="H2236" s="661" t="s">
        <v>2441</v>
      </c>
      <c r="I2236" s="661" t="s">
        <v>2504</v>
      </c>
      <c r="J2236" s="661" t="s">
        <v>2505</v>
      </c>
      <c r="K2236" s="661" t="s">
        <v>630</v>
      </c>
      <c r="L2236" s="662">
        <v>38.130000000000003</v>
      </c>
      <c r="M2236" s="662">
        <v>152.52000000000001</v>
      </c>
      <c r="N2236" s="661">
        <v>4</v>
      </c>
      <c r="O2236" s="742">
        <v>1</v>
      </c>
      <c r="P2236" s="662">
        <v>152.52000000000001</v>
      </c>
      <c r="Q2236" s="677">
        <v>1</v>
      </c>
      <c r="R2236" s="661">
        <v>4</v>
      </c>
      <c r="S2236" s="677">
        <v>1</v>
      </c>
      <c r="T2236" s="742">
        <v>1</v>
      </c>
      <c r="U2236" s="700">
        <v>1</v>
      </c>
    </row>
    <row r="2237" spans="1:21" ht="14.4" customHeight="1" x14ac:dyDescent="0.3">
      <c r="A2237" s="660">
        <v>32</v>
      </c>
      <c r="B2237" s="661" t="s">
        <v>587</v>
      </c>
      <c r="C2237" s="661">
        <v>89301322</v>
      </c>
      <c r="D2237" s="740" t="s">
        <v>6847</v>
      </c>
      <c r="E2237" s="741" t="s">
        <v>4636</v>
      </c>
      <c r="F2237" s="661" t="s">
        <v>4612</v>
      </c>
      <c r="G2237" s="661" t="s">
        <v>4932</v>
      </c>
      <c r="H2237" s="661" t="s">
        <v>2441</v>
      </c>
      <c r="I2237" s="661" t="s">
        <v>2508</v>
      </c>
      <c r="J2237" s="661" t="s">
        <v>2509</v>
      </c>
      <c r="K2237" s="661" t="s">
        <v>4433</v>
      </c>
      <c r="L2237" s="662">
        <v>254.23</v>
      </c>
      <c r="M2237" s="662">
        <v>1016.92</v>
      </c>
      <c r="N2237" s="661">
        <v>4</v>
      </c>
      <c r="O2237" s="742">
        <v>1</v>
      </c>
      <c r="P2237" s="662">
        <v>1016.92</v>
      </c>
      <c r="Q2237" s="677">
        <v>1</v>
      </c>
      <c r="R2237" s="661">
        <v>4</v>
      </c>
      <c r="S2237" s="677">
        <v>1</v>
      </c>
      <c r="T2237" s="742">
        <v>1</v>
      </c>
      <c r="U2237" s="700">
        <v>1</v>
      </c>
    </row>
    <row r="2238" spans="1:21" ht="14.4" customHeight="1" x14ac:dyDescent="0.3">
      <c r="A2238" s="660">
        <v>32</v>
      </c>
      <c r="B2238" s="661" t="s">
        <v>587</v>
      </c>
      <c r="C2238" s="661">
        <v>89301322</v>
      </c>
      <c r="D2238" s="740" t="s">
        <v>6847</v>
      </c>
      <c r="E2238" s="741" t="s">
        <v>4636</v>
      </c>
      <c r="F2238" s="661" t="s">
        <v>4612</v>
      </c>
      <c r="G2238" s="661" t="s">
        <v>4932</v>
      </c>
      <c r="H2238" s="661" t="s">
        <v>2441</v>
      </c>
      <c r="I2238" s="661" t="s">
        <v>2508</v>
      </c>
      <c r="J2238" s="661" t="s">
        <v>2509</v>
      </c>
      <c r="K2238" s="661" t="s">
        <v>4433</v>
      </c>
      <c r="L2238" s="662">
        <v>259.04000000000002</v>
      </c>
      <c r="M2238" s="662">
        <v>259.04000000000002</v>
      </c>
      <c r="N2238" s="661">
        <v>1</v>
      </c>
      <c r="O2238" s="742">
        <v>0.5</v>
      </c>
      <c r="P2238" s="662">
        <v>259.04000000000002</v>
      </c>
      <c r="Q2238" s="677">
        <v>1</v>
      </c>
      <c r="R2238" s="661">
        <v>1</v>
      </c>
      <c r="S2238" s="677">
        <v>1</v>
      </c>
      <c r="T2238" s="742">
        <v>0.5</v>
      </c>
      <c r="U2238" s="700">
        <v>1</v>
      </c>
    </row>
    <row r="2239" spans="1:21" ht="14.4" customHeight="1" x14ac:dyDescent="0.3">
      <c r="A2239" s="660">
        <v>32</v>
      </c>
      <c r="B2239" s="661" t="s">
        <v>587</v>
      </c>
      <c r="C2239" s="661">
        <v>89301322</v>
      </c>
      <c r="D2239" s="740" t="s">
        <v>6847</v>
      </c>
      <c r="E2239" s="741" t="s">
        <v>4636</v>
      </c>
      <c r="F2239" s="661" t="s">
        <v>4612</v>
      </c>
      <c r="G2239" s="661" t="s">
        <v>4974</v>
      </c>
      <c r="H2239" s="661" t="s">
        <v>588</v>
      </c>
      <c r="I2239" s="661" t="s">
        <v>1122</v>
      </c>
      <c r="J2239" s="661" t="s">
        <v>4975</v>
      </c>
      <c r="K2239" s="661" t="s">
        <v>4976</v>
      </c>
      <c r="L2239" s="662">
        <v>56.01</v>
      </c>
      <c r="M2239" s="662">
        <v>280.05</v>
      </c>
      <c r="N2239" s="661">
        <v>5</v>
      </c>
      <c r="O2239" s="742">
        <v>2.5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32</v>
      </c>
      <c r="B2240" s="661" t="s">
        <v>587</v>
      </c>
      <c r="C2240" s="661">
        <v>89301322</v>
      </c>
      <c r="D2240" s="740" t="s">
        <v>6847</v>
      </c>
      <c r="E2240" s="741" t="s">
        <v>4636</v>
      </c>
      <c r="F2240" s="661" t="s">
        <v>4612</v>
      </c>
      <c r="G2240" s="661" t="s">
        <v>4823</v>
      </c>
      <c r="H2240" s="661" t="s">
        <v>588</v>
      </c>
      <c r="I2240" s="661" t="s">
        <v>5067</v>
      </c>
      <c r="J2240" s="661" t="s">
        <v>1288</v>
      </c>
      <c r="K2240" s="661" t="s">
        <v>1289</v>
      </c>
      <c r="L2240" s="662">
        <v>49.92</v>
      </c>
      <c r="M2240" s="662">
        <v>99.84</v>
      </c>
      <c r="N2240" s="661">
        <v>2</v>
      </c>
      <c r="O2240" s="742">
        <v>1</v>
      </c>
      <c r="P2240" s="662">
        <v>99.84</v>
      </c>
      <c r="Q2240" s="677">
        <v>1</v>
      </c>
      <c r="R2240" s="661">
        <v>2</v>
      </c>
      <c r="S2240" s="677">
        <v>1</v>
      </c>
      <c r="T2240" s="742">
        <v>1</v>
      </c>
      <c r="U2240" s="700">
        <v>1</v>
      </c>
    </row>
    <row r="2241" spans="1:21" ht="14.4" customHeight="1" x14ac:dyDescent="0.3">
      <c r="A2241" s="660">
        <v>32</v>
      </c>
      <c r="B2241" s="661" t="s">
        <v>587</v>
      </c>
      <c r="C2241" s="661">
        <v>89301322</v>
      </c>
      <c r="D2241" s="740" t="s">
        <v>6847</v>
      </c>
      <c r="E2241" s="741" t="s">
        <v>4636</v>
      </c>
      <c r="F2241" s="661" t="s">
        <v>4612</v>
      </c>
      <c r="G2241" s="661" t="s">
        <v>4823</v>
      </c>
      <c r="H2241" s="661" t="s">
        <v>588</v>
      </c>
      <c r="I2241" s="661" t="s">
        <v>5743</v>
      </c>
      <c r="J2241" s="661" t="s">
        <v>1834</v>
      </c>
      <c r="K2241" s="661" t="s">
        <v>5178</v>
      </c>
      <c r="L2241" s="662">
        <v>200.07</v>
      </c>
      <c r="M2241" s="662">
        <v>200.07</v>
      </c>
      <c r="N2241" s="661">
        <v>1</v>
      </c>
      <c r="O2241" s="742">
        <v>0.5</v>
      </c>
      <c r="P2241" s="662">
        <v>200.07</v>
      </c>
      <c r="Q2241" s="677">
        <v>1</v>
      </c>
      <c r="R2241" s="661">
        <v>1</v>
      </c>
      <c r="S2241" s="677">
        <v>1</v>
      </c>
      <c r="T2241" s="742">
        <v>0.5</v>
      </c>
      <c r="U2241" s="700">
        <v>1</v>
      </c>
    </row>
    <row r="2242" spans="1:21" ht="14.4" customHeight="1" x14ac:dyDescent="0.3">
      <c r="A2242" s="660">
        <v>32</v>
      </c>
      <c r="B2242" s="661" t="s">
        <v>587</v>
      </c>
      <c r="C2242" s="661">
        <v>89301322</v>
      </c>
      <c r="D2242" s="740" t="s">
        <v>6847</v>
      </c>
      <c r="E2242" s="741" t="s">
        <v>4636</v>
      </c>
      <c r="F2242" s="661" t="s">
        <v>4612</v>
      </c>
      <c r="G2242" s="661" t="s">
        <v>4823</v>
      </c>
      <c r="H2242" s="661" t="s">
        <v>588</v>
      </c>
      <c r="I2242" s="661" t="s">
        <v>5175</v>
      </c>
      <c r="J2242" s="661" t="s">
        <v>889</v>
      </c>
      <c r="K2242" s="661" t="s">
        <v>5176</v>
      </c>
      <c r="L2242" s="662">
        <v>83.56</v>
      </c>
      <c r="M2242" s="662">
        <v>250.68</v>
      </c>
      <c r="N2242" s="661">
        <v>3</v>
      </c>
      <c r="O2242" s="742">
        <v>2</v>
      </c>
      <c r="P2242" s="662">
        <v>83.56</v>
      </c>
      <c r="Q2242" s="677">
        <v>0.33333333333333331</v>
      </c>
      <c r="R2242" s="661">
        <v>1</v>
      </c>
      <c r="S2242" s="677">
        <v>0.33333333333333331</v>
      </c>
      <c r="T2242" s="742">
        <v>0.5</v>
      </c>
      <c r="U2242" s="700">
        <v>0.25</v>
      </c>
    </row>
    <row r="2243" spans="1:21" ht="14.4" customHeight="1" x14ac:dyDescent="0.3">
      <c r="A2243" s="660">
        <v>32</v>
      </c>
      <c r="B2243" s="661" t="s">
        <v>587</v>
      </c>
      <c r="C2243" s="661">
        <v>89301322</v>
      </c>
      <c r="D2243" s="740" t="s">
        <v>6847</v>
      </c>
      <c r="E2243" s="741" t="s">
        <v>4636</v>
      </c>
      <c r="F2243" s="661" t="s">
        <v>4612</v>
      </c>
      <c r="G2243" s="661" t="s">
        <v>4823</v>
      </c>
      <c r="H2243" s="661" t="s">
        <v>588</v>
      </c>
      <c r="I2243" s="661" t="s">
        <v>888</v>
      </c>
      <c r="J2243" s="661" t="s">
        <v>889</v>
      </c>
      <c r="K2243" s="661" t="s">
        <v>6081</v>
      </c>
      <c r="L2243" s="662">
        <v>23.4</v>
      </c>
      <c r="M2243" s="662">
        <v>70.199999999999989</v>
      </c>
      <c r="N2243" s="661">
        <v>3</v>
      </c>
      <c r="O2243" s="742">
        <v>2</v>
      </c>
      <c r="P2243" s="662">
        <v>70.199999999999989</v>
      </c>
      <c r="Q2243" s="677">
        <v>1</v>
      </c>
      <c r="R2243" s="661">
        <v>3</v>
      </c>
      <c r="S2243" s="677">
        <v>1</v>
      </c>
      <c r="T2243" s="742">
        <v>2</v>
      </c>
      <c r="U2243" s="700">
        <v>1</v>
      </c>
    </row>
    <row r="2244" spans="1:21" ht="14.4" customHeight="1" x14ac:dyDescent="0.3">
      <c r="A2244" s="660">
        <v>32</v>
      </c>
      <c r="B2244" s="661" t="s">
        <v>587</v>
      </c>
      <c r="C2244" s="661">
        <v>89301322</v>
      </c>
      <c r="D2244" s="740" t="s">
        <v>6847</v>
      </c>
      <c r="E2244" s="741" t="s">
        <v>4636</v>
      </c>
      <c r="F2244" s="661" t="s">
        <v>4612</v>
      </c>
      <c r="G2244" s="661" t="s">
        <v>4823</v>
      </c>
      <c r="H2244" s="661" t="s">
        <v>588</v>
      </c>
      <c r="I2244" s="661" t="s">
        <v>908</v>
      </c>
      <c r="J2244" s="661" t="s">
        <v>909</v>
      </c>
      <c r="K2244" s="661" t="s">
        <v>4583</v>
      </c>
      <c r="L2244" s="662">
        <v>44.89</v>
      </c>
      <c r="M2244" s="662">
        <v>134.67000000000002</v>
      </c>
      <c r="N2244" s="661">
        <v>3</v>
      </c>
      <c r="O2244" s="742">
        <v>0.5</v>
      </c>
      <c r="P2244" s="662">
        <v>134.67000000000002</v>
      </c>
      <c r="Q2244" s="677">
        <v>1</v>
      </c>
      <c r="R2244" s="661">
        <v>3</v>
      </c>
      <c r="S2244" s="677">
        <v>1</v>
      </c>
      <c r="T2244" s="742">
        <v>0.5</v>
      </c>
      <c r="U2244" s="700">
        <v>1</v>
      </c>
    </row>
    <row r="2245" spans="1:21" ht="14.4" customHeight="1" x14ac:dyDescent="0.3">
      <c r="A2245" s="660">
        <v>32</v>
      </c>
      <c r="B2245" s="661" t="s">
        <v>587</v>
      </c>
      <c r="C2245" s="661">
        <v>89301322</v>
      </c>
      <c r="D2245" s="740" t="s">
        <v>6847</v>
      </c>
      <c r="E2245" s="741" t="s">
        <v>4636</v>
      </c>
      <c r="F2245" s="661" t="s">
        <v>4612</v>
      </c>
      <c r="G2245" s="661" t="s">
        <v>4823</v>
      </c>
      <c r="H2245" s="661" t="s">
        <v>588</v>
      </c>
      <c r="I2245" s="661" t="s">
        <v>5744</v>
      </c>
      <c r="J2245" s="661" t="s">
        <v>889</v>
      </c>
      <c r="K2245" s="661" t="s">
        <v>5745</v>
      </c>
      <c r="L2245" s="662">
        <v>0</v>
      </c>
      <c r="M2245" s="662">
        <v>0</v>
      </c>
      <c r="N2245" s="661">
        <v>3</v>
      </c>
      <c r="O2245" s="742">
        <v>1</v>
      </c>
      <c r="P2245" s="662">
        <v>0</v>
      </c>
      <c r="Q2245" s="677"/>
      <c r="R2245" s="661">
        <v>1</v>
      </c>
      <c r="S2245" s="677">
        <v>0.33333333333333331</v>
      </c>
      <c r="T2245" s="742">
        <v>0.5</v>
      </c>
      <c r="U2245" s="700">
        <v>0.5</v>
      </c>
    </row>
    <row r="2246" spans="1:21" ht="14.4" customHeight="1" x14ac:dyDescent="0.3">
      <c r="A2246" s="660">
        <v>32</v>
      </c>
      <c r="B2246" s="661" t="s">
        <v>587</v>
      </c>
      <c r="C2246" s="661">
        <v>89301322</v>
      </c>
      <c r="D2246" s="740" t="s">
        <v>6847</v>
      </c>
      <c r="E2246" s="741" t="s">
        <v>4636</v>
      </c>
      <c r="F2246" s="661" t="s">
        <v>4612</v>
      </c>
      <c r="G2246" s="661" t="s">
        <v>4823</v>
      </c>
      <c r="H2246" s="661" t="s">
        <v>588</v>
      </c>
      <c r="I2246" s="661" t="s">
        <v>5345</v>
      </c>
      <c r="J2246" s="661" t="s">
        <v>1474</v>
      </c>
      <c r="K2246" s="661" t="s">
        <v>5346</v>
      </c>
      <c r="L2246" s="662">
        <v>0</v>
      </c>
      <c r="M2246" s="662">
        <v>0</v>
      </c>
      <c r="N2246" s="661">
        <v>2</v>
      </c>
      <c r="O2246" s="742">
        <v>0.5</v>
      </c>
      <c r="P2246" s="662">
        <v>0</v>
      </c>
      <c r="Q2246" s="677"/>
      <c r="R2246" s="661">
        <v>2</v>
      </c>
      <c r="S2246" s="677">
        <v>1</v>
      </c>
      <c r="T2246" s="742">
        <v>0.5</v>
      </c>
      <c r="U2246" s="700">
        <v>1</v>
      </c>
    </row>
    <row r="2247" spans="1:21" ht="14.4" customHeight="1" x14ac:dyDescent="0.3">
      <c r="A2247" s="660">
        <v>32</v>
      </c>
      <c r="B2247" s="661" t="s">
        <v>587</v>
      </c>
      <c r="C2247" s="661">
        <v>89301322</v>
      </c>
      <c r="D2247" s="740" t="s">
        <v>6847</v>
      </c>
      <c r="E2247" s="741" t="s">
        <v>4636</v>
      </c>
      <c r="F2247" s="661" t="s">
        <v>4612</v>
      </c>
      <c r="G2247" s="661" t="s">
        <v>4823</v>
      </c>
      <c r="H2247" s="661" t="s">
        <v>588</v>
      </c>
      <c r="I2247" s="661" t="s">
        <v>4824</v>
      </c>
      <c r="J2247" s="661" t="s">
        <v>909</v>
      </c>
      <c r="K2247" s="661" t="s">
        <v>4825</v>
      </c>
      <c r="L2247" s="662">
        <v>149.62</v>
      </c>
      <c r="M2247" s="662">
        <v>149.62</v>
      </c>
      <c r="N2247" s="661">
        <v>1</v>
      </c>
      <c r="O2247" s="742">
        <v>0.5</v>
      </c>
      <c r="P2247" s="662">
        <v>149.62</v>
      </c>
      <c r="Q2247" s="677">
        <v>1</v>
      </c>
      <c r="R2247" s="661">
        <v>1</v>
      </c>
      <c r="S2247" s="677">
        <v>1</v>
      </c>
      <c r="T2247" s="742">
        <v>0.5</v>
      </c>
      <c r="U2247" s="700">
        <v>1</v>
      </c>
    </row>
    <row r="2248" spans="1:21" ht="14.4" customHeight="1" x14ac:dyDescent="0.3">
      <c r="A2248" s="660">
        <v>32</v>
      </c>
      <c r="B2248" s="661" t="s">
        <v>587</v>
      </c>
      <c r="C2248" s="661">
        <v>89301322</v>
      </c>
      <c r="D2248" s="740" t="s">
        <v>6847</v>
      </c>
      <c r="E2248" s="741" t="s">
        <v>4636</v>
      </c>
      <c r="F2248" s="661" t="s">
        <v>4612</v>
      </c>
      <c r="G2248" s="661" t="s">
        <v>4823</v>
      </c>
      <c r="H2248" s="661" t="s">
        <v>588</v>
      </c>
      <c r="I2248" s="661" t="s">
        <v>6082</v>
      </c>
      <c r="J2248" s="661" t="s">
        <v>1288</v>
      </c>
      <c r="K2248" s="661" t="s">
        <v>1289</v>
      </c>
      <c r="L2248" s="662">
        <v>0</v>
      </c>
      <c r="M2248" s="662">
        <v>0</v>
      </c>
      <c r="N2248" s="661">
        <v>1</v>
      </c>
      <c r="O2248" s="742">
        <v>0.5</v>
      </c>
      <c r="P2248" s="662">
        <v>0</v>
      </c>
      <c r="Q2248" s="677"/>
      <c r="R2248" s="661">
        <v>1</v>
      </c>
      <c r="S2248" s="677">
        <v>1</v>
      </c>
      <c r="T2248" s="742">
        <v>0.5</v>
      </c>
      <c r="U2248" s="700">
        <v>1</v>
      </c>
    </row>
    <row r="2249" spans="1:21" ht="14.4" customHeight="1" x14ac:dyDescent="0.3">
      <c r="A2249" s="660">
        <v>32</v>
      </c>
      <c r="B2249" s="661" t="s">
        <v>587</v>
      </c>
      <c r="C2249" s="661">
        <v>89301322</v>
      </c>
      <c r="D2249" s="740" t="s">
        <v>6847</v>
      </c>
      <c r="E2249" s="741" t="s">
        <v>4636</v>
      </c>
      <c r="F2249" s="661" t="s">
        <v>4612</v>
      </c>
      <c r="G2249" s="661" t="s">
        <v>4798</v>
      </c>
      <c r="H2249" s="661" t="s">
        <v>588</v>
      </c>
      <c r="I2249" s="661" t="s">
        <v>2902</v>
      </c>
      <c r="J2249" s="661" t="s">
        <v>740</v>
      </c>
      <c r="K2249" s="661" t="s">
        <v>4799</v>
      </c>
      <c r="L2249" s="662">
        <v>31.54</v>
      </c>
      <c r="M2249" s="662">
        <v>252.32</v>
      </c>
      <c r="N2249" s="661">
        <v>8</v>
      </c>
      <c r="O2249" s="742">
        <v>2</v>
      </c>
      <c r="P2249" s="662">
        <v>252.32</v>
      </c>
      <c r="Q2249" s="677">
        <v>1</v>
      </c>
      <c r="R2249" s="661">
        <v>8</v>
      </c>
      <c r="S2249" s="677">
        <v>1</v>
      </c>
      <c r="T2249" s="742">
        <v>2</v>
      </c>
      <c r="U2249" s="700">
        <v>1</v>
      </c>
    </row>
    <row r="2250" spans="1:21" ht="14.4" customHeight="1" x14ac:dyDescent="0.3">
      <c r="A2250" s="660">
        <v>32</v>
      </c>
      <c r="B2250" s="661" t="s">
        <v>587</v>
      </c>
      <c r="C2250" s="661">
        <v>89301322</v>
      </c>
      <c r="D2250" s="740" t="s">
        <v>6847</v>
      </c>
      <c r="E2250" s="741" t="s">
        <v>4636</v>
      </c>
      <c r="F2250" s="661" t="s">
        <v>4612</v>
      </c>
      <c r="G2250" s="661" t="s">
        <v>4934</v>
      </c>
      <c r="H2250" s="661" t="s">
        <v>2441</v>
      </c>
      <c r="I2250" s="661" t="s">
        <v>2711</v>
      </c>
      <c r="J2250" s="661" t="s">
        <v>637</v>
      </c>
      <c r="K2250" s="661" t="s">
        <v>2712</v>
      </c>
      <c r="L2250" s="662">
        <v>418.37</v>
      </c>
      <c r="M2250" s="662">
        <v>418.37</v>
      </c>
      <c r="N2250" s="661">
        <v>1</v>
      </c>
      <c r="O2250" s="742">
        <v>0.5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32</v>
      </c>
      <c r="B2251" s="661" t="s">
        <v>587</v>
      </c>
      <c r="C2251" s="661">
        <v>89301322</v>
      </c>
      <c r="D2251" s="740" t="s">
        <v>6847</v>
      </c>
      <c r="E2251" s="741" t="s">
        <v>4636</v>
      </c>
      <c r="F2251" s="661" t="s">
        <v>4612</v>
      </c>
      <c r="G2251" s="661" t="s">
        <v>4693</v>
      </c>
      <c r="H2251" s="661" t="s">
        <v>2441</v>
      </c>
      <c r="I2251" s="661" t="s">
        <v>5463</v>
      </c>
      <c r="J2251" s="661" t="s">
        <v>2479</v>
      </c>
      <c r="K2251" s="661" t="s">
        <v>5464</v>
      </c>
      <c r="L2251" s="662">
        <v>0</v>
      </c>
      <c r="M2251" s="662">
        <v>0</v>
      </c>
      <c r="N2251" s="661">
        <v>1</v>
      </c>
      <c r="O2251" s="742">
        <v>0.5</v>
      </c>
      <c r="P2251" s="662">
        <v>0</v>
      </c>
      <c r="Q2251" s="677"/>
      <c r="R2251" s="661">
        <v>1</v>
      </c>
      <c r="S2251" s="677">
        <v>1</v>
      </c>
      <c r="T2251" s="742">
        <v>0.5</v>
      </c>
      <c r="U2251" s="700">
        <v>1</v>
      </c>
    </row>
    <row r="2252" spans="1:21" ht="14.4" customHeight="1" x14ac:dyDescent="0.3">
      <c r="A2252" s="660">
        <v>32</v>
      </c>
      <c r="B2252" s="661" t="s">
        <v>587</v>
      </c>
      <c r="C2252" s="661">
        <v>89301322</v>
      </c>
      <c r="D2252" s="740" t="s">
        <v>6847</v>
      </c>
      <c r="E2252" s="741" t="s">
        <v>4636</v>
      </c>
      <c r="F2252" s="661" t="s">
        <v>4612</v>
      </c>
      <c r="G2252" s="661" t="s">
        <v>4693</v>
      </c>
      <c r="H2252" s="661" t="s">
        <v>2441</v>
      </c>
      <c r="I2252" s="661" t="s">
        <v>2688</v>
      </c>
      <c r="J2252" s="661" t="s">
        <v>2479</v>
      </c>
      <c r="K2252" s="661" t="s">
        <v>2689</v>
      </c>
      <c r="L2252" s="662">
        <v>468.96</v>
      </c>
      <c r="M2252" s="662">
        <v>5158.5599999999995</v>
      </c>
      <c r="N2252" s="661">
        <v>11</v>
      </c>
      <c r="O2252" s="742">
        <v>3</v>
      </c>
      <c r="P2252" s="662">
        <v>5158.5599999999995</v>
      </c>
      <c r="Q2252" s="677">
        <v>1</v>
      </c>
      <c r="R2252" s="661">
        <v>11</v>
      </c>
      <c r="S2252" s="677">
        <v>1</v>
      </c>
      <c r="T2252" s="742">
        <v>3</v>
      </c>
      <c r="U2252" s="700">
        <v>1</v>
      </c>
    </row>
    <row r="2253" spans="1:21" ht="14.4" customHeight="1" x14ac:dyDescent="0.3">
      <c r="A2253" s="660">
        <v>32</v>
      </c>
      <c r="B2253" s="661" t="s">
        <v>587</v>
      </c>
      <c r="C2253" s="661">
        <v>89301322</v>
      </c>
      <c r="D2253" s="740" t="s">
        <v>6847</v>
      </c>
      <c r="E2253" s="741" t="s">
        <v>4636</v>
      </c>
      <c r="F2253" s="661" t="s">
        <v>4612</v>
      </c>
      <c r="G2253" s="661" t="s">
        <v>4693</v>
      </c>
      <c r="H2253" s="661" t="s">
        <v>2441</v>
      </c>
      <c r="I2253" s="661" t="s">
        <v>2691</v>
      </c>
      <c r="J2253" s="661" t="s">
        <v>2479</v>
      </c>
      <c r="K2253" s="661" t="s">
        <v>2692</v>
      </c>
      <c r="L2253" s="662">
        <v>625.29</v>
      </c>
      <c r="M2253" s="662">
        <v>14381.669999999998</v>
      </c>
      <c r="N2253" s="661">
        <v>23</v>
      </c>
      <c r="O2253" s="742">
        <v>6.5</v>
      </c>
      <c r="P2253" s="662">
        <v>8128.7699999999995</v>
      </c>
      <c r="Q2253" s="677">
        <v>0.56521739130434789</v>
      </c>
      <c r="R2253" s="661">
        <v>13</v>
      </c>
      <c r="S2253" s="677">
        <v>0.56521739130434778</v>
      </c>
      <c r="T2253" s="742">
        <v>4</v>
      </c>
      <c r="U2253" s="700">
        <v>0.61538461538461542</v>
      </c>
    </row>
    <row r="2254" spans="1:21" ht="14.4" customHeight="1" x14ac:dyDescent="0.3">
      <c r="A2254" s="660">
        <v>32</v>
      </c>
      <c r="B2254" s="661" t="s">
        <v>587</v>
      </c>
      <c r="C2254" s="661">
        <v>89301322</v>
      </c>
      <c r="D2254" s="740" t="s">
        <v>6847</v>
      </c>
      <c r="E2254" s="741" t="s">
        <v>4636</v>
      </c>
      <c r="F2254" s="661" t="s">
        <v>4612</v>
      </c>
      <c r="G2254" s="661" t="s">
        <v>4693</v>
      </c>
      <c r="H2254" s="661" t="s">
        <v>2441</v>
      </c>
      <c r="I2254" s="661" t="s">
        <v>2478</v>
      </c>
      <c r="J2254" s="661" t="s">
        <v>2479</v>
      </c>
      <c r="K2254" s="661" t="s">
        <v>2480</v>
      </c>
      <c r="L2254" s="662">
        <v>937.93</v>
      </c>
      <c r="M2254" s="662">
        <v>2813.79</v>
      </c>
      <c r="N2254" s="661">
        <v>3</v>
      </c>
      <c r="O2254" s="742">
        <v>1.5</v>
      </c>
      <c r="P2254" s="662">
        <v>2813.79</v>
      </c>
      <c r="Q2254" s="677">
        <v>1</v>
      </c>
      <c r="R2254" s="661">
        <v>3</v>
      </c>
      <c r="S2254" s="677">
        <v>1</v>
      </c>
      <c r="T2254" s="742">
        <v>1.5</v>
      </c>
      <c r="U2254" s="700">
        <v>1</v>
      </c>
    </row>
    <row r="2255" spans="1:21" ht="14.4" customHeight="1" x14ac:dyDescent="0.3">
      <c r="A2255" s="660">
        <v>32</v>
      </c>
      <c r="B2255" s="661" t="s">
        <v>587</v>
      </c>
      <c r="C2255" s="661">
        <v>89301322</v>
      </c>
      <c r="D2255" s="740" t="s">
        <v>6847</v>
      </c>
      <c r="E2255" s="741" t="s">
        <v>4636</v>
      </c>
      <c r="F2255" s="661" t="s">
        <v>4612</v>
      </c>
      <c r="G2255" s="661" t="s">
        <v>4693</v>
      </c>
      <c r="H2255" s="661" t="s">
        <v>2441</v>
      </c>
      <c r="I2255" s="661" t="s">
        <v>4156</v>
      </c>
      <c r="J2255" s="661" t="s">
        <v>2562</v>
      </c>
      <c r="K2255" s="661" t="s">
        <v>2480</v>
      </c>
      <c r="L2255" s="662">
        <v>1749.69</v>
      </c>
      <c r="M2255" s="662">
        <v>10498.14</v>
      </c>
      <c r="N2255" s="661">
        <v>6</v>
      </c>
      <c r="O2255" s="742">
        <v>1</v>
      </c>
      <c r="P2255" s="662">
        <v>10498.14</v>
      </c>
      <c r="Q2255" s="677">
        <v>1</v>
      </c>
      <c r="R2255" s="661">
        <v>6</v>
      </c>
      <c r="S2255" s="677">
        <v>1</v>
      </c>
      <c r="T2255" s="742">
        <v>1</v>
      </c>
      <c r="U2255" s="700">
        <v>1</v>
      </c>
    </row>
    <row r="2256" spans="1:21" ht="14.4" customHeight="1" x14ac:dyDescent="0.3">
      <c r="A2256" s="660">
        <v>32</v>
      </c>
      <c r="B2256" s="661" t="s">
        <v>587</v>
      </c>
      <c r="C2256" s="661">
        <v>89301322</v>
      </c>
      <c r="D2256" s="740" t="s">
        <v>6847</v>
      </c>
      <c r="E2256" s="741" t="s">
        <v>4636</v>
      </c>
      <c r="F2256" s="661" t="s">
        <v>4612</v>
      </c>
      <c r="G2256" s="661" t="s">
        <v>4693</v>
      </c>
      <c r="H2256" s="661" t="s">
        <v>2441</v>
      </c>
      <c r="I2256" s="661" t="s">
        <v>4159</v>
      </c>
      <c r="J2256" s="661" t="s">
        <v>2562</v>
      </c>
      <c r="K2256" s="661" t="s">
        <v>2486</v>
      </c>
      <c r="L2256" s="662">
        <v>2916.16</v>
      </c>
      <c r="M2256" s="662">
        <v>14580.8</v>
      </c>
      <c r="N2256" s="661">
        <v>5</v>
      </c>
      <c r="O2256" s="742">
        <v>1.5</v>
      </c>
      <c r="P2256" s="662">
        <v>14580.8</v>
      </c>
      <c r="Q2256" s="677">
        <v>1</v>
      </c>
      <c r="R2256" s="661">
        <v>5</v>
      </c>
      <c r="S2256" s="677">
        <v>1</v>
      </c>
      <c r="T2256" s="742">
        <v>1.5</v>
      </c>
      <c r="U2256" s="700">
        <v>1</v>
      </c>
    </row>
    <row r="2257" spans="1:21" ht="14.4" customHeight="1" x14ac:dyDescent="0.3">
      <c r="A2257" s="660">
        <v>32</v>
      </c>
      <c r="B2257" s="661" t="s">
        <v>587</v>
      </c>
      <c r="C2257" s="661">
        <v>89301322</v>
      </c>
      <c r="D2257" s="740" t="s">
        <v>6847</v>
      </c>
      <c r="E2257" s="741" t="s">
        <v>4636</v>
      </c>
      <c r="F2257" s="661" t="s">
        <v>4612</v>
      </c>
      <c r="G2257" s="661" t="s">
        <v>5351</v>
      </c>
      <c r="H2257" s="661" t="s">
        <v>588</v>
      </c>
      <c r="I2257" s="661" t="s">
        <v>1031</v>
      </c>
      <c r="J2257" s="661" t="s">
        <v>1032</v>
      </c>
      <c r="K2257" s="661" t="s">
        <v>4825</v>
      </c>
      <c r="L2257" s="662">
        <v>140.59</v>
      </c>
      <c r="M2257" s="662">
        <v>562.36</v>
      </c>
      <c r="N2257" s="661">
        <v>4</v>
      </c>
      <c r="O2257" s="742">
        <v>2</v>
      </c>
      <c r="P2257" s="662">
        <v>140.59</v>
      </c>
      <c r="Q2257" s="677">
        <v>0.25</v>
      </c>
      <c r="R2257" s="661">
        <v>1</v>
      </c>
      <c r="S2257" s="677">
        <v>0.25</v>
      </c>
      <c r="T2257" s="742">
        <v>1</v>
      </c>
      <c r="U2257" s="700">
        <v>0.5</v>
      </c>
    </row>
    <row r="2258" spans="1:21" ht="14.4" customHeight="1" x14ac:dyDescent="0.3">
      <c r="A2258" s="660">
        <v>32</v>
      </c>
      <c r="B2258" s="661" t="s">
        <v>587</v>
      </c>
      <c r="C2258" s="661">
        <v>89301322</v>
      </c>
      <c r="D2258" s="740" t="s">
        <v>6847</v>
      </c>
      <c r="E2258" s="741" t="s">
        <v>4636</v>
      </c>
      <c r="F2258" s="661" t="s">
        <v>4612</v>
      </c>
      <c r="G2258" s="661" t="s">
        <v>6083</v>
      </c>
      <c r="H2258" s="661" t="s">
        <v>588</v>
      </c>
      <c r="I2258" s="661" t="s">
        <v>6084</v>
      </c>
      <c r="J2258" s="661" t="s">
        <v>6085</v>
      </c>
      <c r="K2258" s="661" t="s">
        <v>4660</v>
      </c>
      <c r="L2258" s="662">
        <v>0</v>
      </c>
      <c r="M2258" s="662">
        <v>0</v>
      </c>
      <c r="N2258" s="661">
        <v>1</v>
      </c>
      <c r="O2258" s="742">
        <v>1</v>
      </c>
      <c r="P2258" s="662"/>
      <c r="Q2258" s="677"/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32</v>
      </c>
      <c r="B2259" s="661" t="s">
        <v>587</v>
      </c>
      <c r="C2259" s="661">
        <v>89301322</v>
      </c>
      <c r="D2259" s="740" t="s">
        <v>6847</v>
      </c>
      <c r="E2259" s="741" t="s">
        <v>4636</v>
      </c>
      <c r="F2259" s="661" t="s">
        <v>4612</v>
      </c>
      <c r="G2259" s="661" t="s">
        <v>5179</v>
      </c>
      <c r="H2259" s="661" t="s">
        <v>588</v>
      </c>
      <c r="I2259" s="661" t="s">
        <v>2089</v>
      </c>
      <c r="J2259" s="661" t="s">
        <v>812</v>
      </c>
      <c r="K2259" s="661" t="s">
        <v>5817</v>
      </c>
      <c r="L2259" s="662">
        <v>96.63</v>
      </c>
      <c r="M2259" s="662">
        <v>289.89</v>
      </c>
      <c r="N2259" s="661">
        <v>3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32</v>
      </c>
      <c r="B2260" s="661" t="s">
        <v>587</v>
      </c>
      <c r="C2260" s="661">
        <v>89301322</v>
      </c>
      <c r="D2260" s="740" t="s">
        <v>6847</v>
      </c>
      <c r="E2260" s="741" t="s">
        <v>4636</v>
      </c>
      <c r="F2260" s="661" t="s">
        <v>4612</v>
      </c>
      <c r="G2260" s="661" t="s">
        <v>5179</v>
      </c>
      <c r="H2260" s="661" t="s">
        <v>588</v>
      </c>
      <c r="I2260" s="661" t="s">
        <v>2089</v>
      </c>
      <c r="J2260" s="661" t="s">
        <v>812</v>
      </c>
      <c r="K2260" s="661" t="s">
        <v>5817</v>
      </c>
      <c r="L2260" s="662">
        <v>59.55</v>
      </c>
      <c r="M2260" s="662">
        <v>59.55</v>
      </c>
      <c r="N2260" s="661">
        <v>1</v>
      </c>
      <c r="O2260" s="742">
        <v>0.5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32</v>
      </c>
      <c r="B2261" s="661" t="s">
        <v>587</v>
      </c>
      <c r="C2261" s="661">
        <v>89301322</v>
      </c>
      <c r="D2261" s="740" t="s">
        <v>6847</v>
      </c>
      <c r="E2261" s="741" t="s">
        <v>4636</v>
      </c>
      <c r="F2261" s="661" t="s">
        <v>4612</v>
      </c>
      <c r="G2261" s="661" t="s">
        <v>5884</v>
      </c>
      <c r="H2261" s="661" t="s">
        <v>588</v>
      </c>
      <c r="I2261" s="661" t="s">
        <v>6086</v>
      </c>
      <c r="J2261" s="661" t="s">
        <v>6087</v>
      </c>
      <c r="K2261" s="661" t="s">
        <v>6024</v>
      </c>
      <c r="L2261" s="662">
        <v>51.69</v>
      </c>
      <c r="M2261" s="662">
        <v>51.69</v>
      </c>
      <c r="N2261" s="661">
        <v>1</v>
      </c>
      <c r="O2261" s="742">
        <v>0.5</v>
      </c>
      <c r="P2261" s="662">
        <v>51.69</v>
      </c>
      <c r="Q2261" s="677">
        <v>1</v>
      </c>
      <c r="R2261" s="661">
        <v>1</v>
      </c>
      <c r="S2261" s="677">
        <v>1</v>
      </c>
      <c r="T2261" s="742">
        <v>0.5</v>
      </c>
      <c r="U2261" s="700">
        <v>1</v>
      </c>
    </row>
    <row r="2262" spans="1:21" ht="14.4" customHeight="1" x14ac:dyDescent="0.3">
      <c r="A2262" s="660">
        <v>32</v>
      </c>
      <c r="B2262" s="661" t="s">
        <v>587</v>
      </c>
      <c r="C2262" s="661">
        <v>89301322</v>
      </c>
      <c r="D2262" s="740" t="s">
        <v>6847</v>
      </c>
      <c r="E2262" s="741" t="s">
        <v>4636</v>
      </c>
      <c r="F2262" s="661" t="s">
        <v>4612</v>
      </c>
      <c r="G2262" s="661" t="s">
        <v>4694</v>
      </c>
      <c r="H2262" s="661" t="s">
        <v>2441</v>
      </c>
      <c r="I2262" s="661" t="s">
        <v>3057</v>
      </c>
      <c r="J2262" s="661" t="s">
        <v>3058</v>
      </c>
      <c r="K2262" s="661" t="s">
        <v>4465</v>
      </c>
      <c r="L2262" s="662">
        <v>69.86</v>
      </c>
      <c r="M2262" s="662">
        <v>209.57999999999998</v>
      </c>
      <c r="N2262" s="661">
        <v>3</v>
      </c>
      <c r="O2262" s="742">
        <v>2</v>
      </c>
      <c r="P2262" s="662">
        <v>139.72</v>
      </c>
      <c r="Q2262" s="677">
        <v>0.66666666666666674</v>
      </c>
      <c r="R2262" s="661">
        <v>2</v>
      </c>
      <c r="S2262" s="677">
        <v>0.66666666666666663</v>
      </c>
      <c r="T2262" s="742">
        <v>1.5</v>
      </c>
      <c r="U2262" s="700">
        <v>0.75</v>
      </c>
    </row>
    <row r="2263" spans="1:21" ht="14.4" customHeight="1" x14ac:dyDescent="0.3">
      <c r="A2263" s="660">
        <v>32</v>
      </c>
      <c r="B2263" s="661" t="s">
        <v>587</v>
      </c>
      <c r="C2263" s="661">
        <v>89301322</v>
      </c>
      <c r="D2263" s="740" t="s">
        <v>6847</v>
      </c>
      <c r="E2263" s="741" t="s">
        <v>4636</v>
      </c>
      <c r="F2263" s="661" t="s">
        <v>4612</v>
      </c>
      <c r="G2263" s="661" t="s">
        <v>6088</v>
      </c>
      <c r="H2263" s="661" t="s">
        <v>588</v>
      </c>
      <c r="I2263" s="661" t="s">
        <v>1523</v>
      </c>
      <c r="J2263" s="661" t="s">
        <v>1524</v>
      </c>
      <c r="K2263" s="661" t="s">
        <v>1525</v>
      </c>
      <c r="L2263" s="662">
        <v>63.65</v>
      </c>
      <c r="M2263" s="662">
        <v>127.3</v>
      </c>
      <c r="N2263" s="661">
        <v>2</v>
      </c>
      <c r="O2263" s="742">
        <v>1</v>
      </c>
      <c r="P2263" s="662">
        <v>127.3</v>
      </c>
      <c r="Q2263" s="677">
        <v>1</v>
      </c>
      <c r="R2263" s="661">
        <v>2</v>
      </c>
      <c r="S2263" s="677">
        <v>1</v>
      </c>
      <c r="T2263" s="742">
        <v>1</v>
      </c>
      <c r="U2263" s="700">
        <v>1</v>
      </c>
    </row>
    <row r="2264" spans="1:21" ht="14.4" customHeight="1" x14ac:dyDescent="0.3">
      <c r="A2264" s="660">
        <v>32</v>
      </c>
      <c r="B2264" s="661" t="s">
        <v>587</v>
      </c>
      <c r="C2264" s="661">
        <v>89301322</v>
      </c>
      <c r="D2264" s="740" t="s">
        <v>6847</v>
      </c>
      <c r="E2264" s="741" t="s">
        <v>4636</v>
      </c>
      <c r="F2264" s="661" t="s">
        <v>4612</v>
      </c>
      <c r="G2264" s="661" t="s">
        <v>4697</v>
      </c>
      <c r="H2264" s="661" t="s">
        <v>588</v>
      </c>
      <c r="I2264" s="661" t="s">
        <v>4802</v>
      </c>
      <c r="J2264" s="661" t="s">
        <v>4803</v>
      </c>
      <c r="K2264" s="661" t="s">
        <v>4804</v>
      </c>
      <c r="L2264" s="662">
        <v>349.88</v>
      </c>
      <c r="M2264" s="662">
        <v>699.76</v>
      </c>
      <c r="N2264" s="661">
        <v>2</v>
      </c>
      <c r="O2264" s="742">
        <v>1</v>
      </c>
      <c r="P2264" s="662">
        <v>349.88</v>
      </c>
      <c r="Q2264" s="677">
        <v>0.5</v>
      </c>
      <c r="R2264" s="661">
        <v>1</v>
      </c>
      <c r="S2264" s="677">
        <v>0.5</v>
      </c>
      <c r="T2264" s="742">
        <v>0.5</v>
      </c>
      <c r="U2264" s="700">
        <v>0.5</v>
      </c>
    </row>
    <row r="2265" spans="1:21" ht="14.4" customHeight="1" x14ac:dyDescent="0.3">
      <c r="A2265" s="660">
        <v>32</v>
      </c>
      <c r="B2265" s="661" t="s">
        <v>587</v>
      </c>
      <c r="C2265" s="661">
        <v>89301322</v>
      </c>
      <c r="D2265" s="740" t="s">
        <v>6847</v>
      </c>
      <c r="E2265" s="741" t="s">
        <v>4636</v>
      </c>
      <c r="F2265" s="661" t="s">
        <v>4612</v>
      </c>
      <c r="G2265" s="661" t="s">
        <v>4697</v>
      </c>
      <c r="H2265" s="661" t="s">
        <v>588</v>
      </c>
      <c r="I2265" s="661" t="s">
        <v>4706</v>
      </c>
      <c r="J2265" s="661" t="s">
        <v>4707</v>
      </c>
      <c r="K2265" s="661" t="s">
        <v>871</v>
      </c>
      <c r="L2265" s="662">
        <v>314.89999999999998</v>
      </c>
      <c r="M2265" s="662">
        <v>3149</v>
      </c>
      <c r="N2265" s="661">
        <v>10</v>
      </c>
      <c r="O2265" s="742">
        <v>4.5</v>
      </c>
      <c r="P2265" s="662">
        <v>2519.1999999999998</v>
      </c>
      <c r="Q2265" s="677">
        <v>0.79999999999999993</v>
      </c>
      <c r="R2265" s="661">
        <v>8</v>
      </c>
      <c r="S2265" s="677">
        <v>0.8</v>
      </c>
      <c r="T2265" s="742">
        <v>3.5</v>
      </c>
      <c r="U2265" s="700">
        <v>0.77777777777777779</v>
      </c>
    </row>
    <row r="2266" spans="1:21" ht="14.4" customHeight="1" x14ac:dyDescent="0.3">
      <c r="A2266" s="660">
        <v>32</v>
      </c>
      <c r="B2266" s="661" t="s">
        <v>587</v>
      </c>
      <c r="C2266" s="661">
        <v>89301322</v>
      </c>
      <c r="D2266" s="740" t="s">
        <v>6847</v>
      </c>
      <c r="E2266" s="741" t="s">
        <v>4636</v>
      </c>
      <c r="F2266" s="661" t="s">
        <v>4612</v>
      </c>
      <c r="G2266" s="661" t="s">
        <v>4697</v>
      </c>
      <c r="H2266" s="661" t="s">
        <v>588</v>
      </c>
      <c r="I2266" s="661" t="s">
        <v>866</v>
      </c>
      <c r="J2266" s="661" t="s">
        <v>867</v>
      </c>
      <c r="K2266" s="661" t="s">
        <v>4777</v>
      </c>
      <c r="L2266" s="662">
        <v>97.97</v>
      </c>
      <c r="M2266" s="662">
        <v>293.90999999999997</v>
      </c>
      <c r="N2266" s="661">
        <v>3</v>
      </c>
      <c r="O2266" s="742">
        <v>1.5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32</v>
      </c>
      <c r="B2267" s="661" t="s">
        <v>587</v>
      </c>
      <c r="C2267" s="661">
        <v>89301322</v>
      </c>
      <c r="D2267" s="740" t="s">
        <v>6847</v>
      </c>
      <c r="E2267" s="741" t="s">
        <v>4636</v>
      </c>
      <c r="F2267" s="661" t="s">
        <v>4612</v>
      </c>
      <c r="G2267" s="661" t="s">
        <v>4697</v>
      </c>
      <c r="H2267" s="661" t="s">
        <v>588</v>
      </c>
      <c r="I2267" s="661" t="s">
        <v>870</v>
      </c>
      <c r="J2267" s="661" t="s">
        <v>867</v>
      </c>
      <c r="K2267" s="661" t="s">
        <v>4698</v>
      </c>
      <c r="L2267" s="662">
        <v>314.89999999999998</v>
      </c>
      <c r="M2267" s="662">
        <v>8502.2999999999993</v>
      </c>
      <c r="N2267" s="661">
        <v>27</v>
      </c>
      <c r="O2267" s="742">
        <v>14.5</v>
      </c>
      <c r="P2267" s="662">
        <v>5038.3999999999996</v>
      </c>
      <c r="Q2267" s="677">
        <v>0.59259259259259256</v>
      </c>
      <c r="R2267" s="661">
        <v>16</v>
      </c>
      <c r="S2267" s="677">
        <v>0.59259259259259256</v>
      </c>
      <c r="T2267" s="742">
        <v>8.5</v>
      </c>
      <c r="U2267" s="700">
        <v>0.58620689655172409</v>
      </c>
    </row>
    <row r="2268" spans="1:21" ht="14.4" customHeight="1" x14ac:dyDescent="0.3">
      <c r="A2268" s="660">
        <v>32</v>
      </c>
      <c r="B2268" s="661" t="s">
        <v>587</v>
      </c>
      <c r="C2268" s="661">
        <v>89301322</v>
      </c>
      <c r="D2268" s="740" t="s">
        <v>6847</v>
      </c>
      <c r="E2268" s="741" t="s">
        <v>4636</v>
      </c>
      <c r="F2268" s="661" t="s">
        <v>4612</v>
      </c>
      <c r="G2268" s="661" t="s">
        <v>4778</v>
      </c>
      <c r="H2268" s="661" t="s">
        <v>2441</v>
      </c>
      <c r="I2268" s="661" t="s">
        <v>2701</v>
      </c>
      <c r="J2268" s="661" t="s">
        <v>2702</v>
      </c>
      <c r="K2268" s="661" t="s">
        <v>2703</v>
      </c>
      <c r="L2268" s="662">
        <v>497.4</v>
      </c>
      <c r="M2268" s="662">
        <v>994.8</v>
      </c>
      <c r="N2268" s="661">
        <v>2</v>
      </c>
      <c r="O2268" s="742">
        <v>1</v>
      </c>
      <c r="P2268" s="662">
        <v>994.8</v>
      </c>
      <c r="Q2268" s="677">
        <v>1</v>
      </c>
      <c r="R2268" s="661">
        <v>2</v>
      </c>
      <c r="S2268" s="677">
        <v>1</v>
      </c>
      <c r="T2268" s="742">
        <v>1</v>
      </c>
      <c r="U2268" s="700">
        <v>1</v>
      </c>
    </row>
    <row r="2269" spans="1:21" ht="14.4" customHeight="1" x14ac:dyDescent="0.3">
      <c r="A2269" s="660">
        <v>32</v>
      </c>
      <c r="B2269" s="661" t="s">
        <v>587</v>
      </c>
      <c r="C2269" s="661">
        <v>89301322</v>
      </c>
      <c r="D2269" s="740" t="s">
        <v>6847</v>
      </c>
      <c r="E2269" s="741" t="s">
        <v>4636</v>
      </c>
      <c r="F2269" s="661" t="s">
        <v>4612</v>
      </c>
      <c r="G2269" s="661" t="s">
        <v>4778</v>
      </c>
      <c r="H2269" s="661" t="s">
        <v>2441</v>
      </c>
      <c r="I2269" s="661" t="s">
        <v>3908</v>
      </c>
      <c r="J2269" s="661" t="s">
        <v>3909</v>
      </c>
      <c r="K2269" s="661" t="s">
        <v>4568</v>
      </c>
      <c r="L2269" s="662">
        <v>1359.61</v>
      </c>
      <c r="M2269" s="662">
        <v>24472.980000000003</v>
      </c>
      <c r="N2269" s="661">
        <v>18</v>
      </c>
      <c r="O2269" s="742">
        <v>12</v>
      </c>
      <c r="P2269" s="662">
        <v>23113.370000000003</v>
      </c>
      <c r="Q2269" s="677">
        <v>0.94444444444444442</v>
      </c>
      <c r="R2269" s="661">
        <v>17</v>
      </c>
      <c r="S2269" s="677">
        <v>0.94444444444444442</v>
      </c>
      <c r="T2269" s="742">
        <v>11.5</v>
      </c>
      <c r="U2269" s="700">
        <v>0.95833333333333337</v>
      </c>
    </row>
    <row r="2270" spans="1:21" ht="14.4" customHeight="1" x14ac:dyDescent="0.3">
      <c r="A2270" s="660">
        <v>32</v>
      </c>
      <c r="B2270" s="661" t="s">
        <v>587</v>
      </c>
      <c r="C2270" s="661">
        <v>89301322</v>
      </c>
      <c r="D2270" s="740" t="s">
        <v>6847</v>
      </c>
      <c r="E2270" s="741" t="s">
        <v>4636</v>
      </c>
      <c r="F2270" s="661" t="s">
        <v>4612</v>
      </c>
      <c r="G2270" s="661" t="s">
        <v>6089</v>
      </c>
      <c r="H2270" s="661" t="s">
        <v>588</v>
      </c>
      <c r="I2270" s="661" t="s">
        <v>6090</v>
      </c>
      <c r="J2270" s="661" t="s">
        <v>6091</v>
      </c>
      <c r="K2270" s="661" t="s">
        <v>1297</v>
      </c>
      <c r="L2270" s="662">
        <v>128.61000000000001</v>
      </c>
      <c r="M2270" s="662">
        <v>257.22000000000003</v>
      </c>
      <c r="N2270" s="661">
        <v>2</v>
      </c>
      <c r="O2270" s="742">
        <v>0.5</v>
      </c>
      <c r="P2270" s="662"/>
      <c r="Q2270" s="677">
        <v>0</v>
      </c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32</v>
      </c>
      <c r="B2271" s="661" t="s">
        <v>587</v>
      </c>
      <c r="C2271" s="661">
        <v>89301322</v>
      </c>
      <c r="D2271" s="740" t="s">
        <v>6847</v>
      </c>
      <c r="E2271" s="741" t="s">
        <v>4636</v>
      </c>
      <c r="F2271" s="661" t="s">
        <v>4612</v>
      </c>
      <c r="G2271" s="661" t="s">
        <v>6089</v>
      </c>
      <c r="H2271" s="661" t="s">
        <v>588</v>
      </c>
      <c r="I2271" s="661" t="s">
        <v>6092</v>
      </c>
      <c r="J2271" s="661" t="s">
        <v>6091</v>
      </c>
      <c r="K2271" s="661" t="s">
        <v>3303</v>
      </c>
      <c r="L2271" s="662">
        <v>0</v>
      </c>
      <c r="M2271" s="662">
        <v>0</v>
      </c>
      <c r="N2271" s="661">
        <v>1</v>
      </c>
      <c r="O2271" s="742">
        <v>0.5</v>
      </c>
      <c r="P2271" s="662"/>
      <c r="Q2271" s="677"/>
      <c r="R2271" s="661"/>
      <c r="S2271" s="677">
        <v>0</v>
      </c>
      <c r="T2271" s="742"/>
      <c r="U2271" s="700">
        <v>0</v>
      </c>
    </row>
    <row r="2272" spans="1:21" ht="14.4" customHeight="1" x14ac:dyDescent="0.3">
      <c r="A2272" s="660">
        <v>32</v>
      </c>
      <c r="B2272" s="661" t="s">
        <v>587</v>
      </c>
      <c r="C2272" s="661">
        <v>89301322</v>
      </c>
      <c r="D2272" s="740" t="s">
        <v>6847</v>
      </c>
      <c r="E2272" s="741" t="s">
        <v>4636</v>
      </c>
      <c r="F2272" s="661" t="s">
        <v>4612</v>
      </c>
      <c r="G2272" s="661" t="s">
        <v>5006</v>
      </c>
      <c r="H2272" s="661" t="s">
        <v>2441</v>
      </c>
      <c r="I2272" s="661" t="s">
        <v>6093</v>
      </c>
      <c r="J2272" s="661" t="s">
        <v>2530</v>
      </c>
      <c r="K2272" s="661" t="s">
        <v>6094</v>
      </c>
      <c r="L2272" s="662">
        <v>349.88</v>
      </c>
      <c r="M2272" s="662">
        <v>349.88</v>
      </c>
      <c r="N2272" s="661">
        <v>1</v>
      </c>
      <c r="O2272" s="742">
        <v>0.5</v>
      </c>
      <c r="P2272" s="662">
        <v>349.88</v>
      </c>
      <c r="Q2272" s="677">
        <v>1</v>
      </c>
      <c r="R2272" s="661">
        <v>1</v>
      </c>
      <c r="S2272" s="677">
        <v>1</v>
      </c>
      <c r="T2272" s="742">
        <v>0.5</v>
      </c>
      <c r="U2272" s="700">
        <v>1</v>
      </c>
    </row>
    <row r="2273" spans="1:21" ht="14.4" customHeight="1" x14ac:dyDescent="0.3">
      <c r="A2273" s="660">
        <v>32</v>
      </c>
      <c r="B2273" s="661" t="s">
        <v>587</v>
      </c>
      <c r="C2273" s="661">
        <v>89301322</v>
      </c>
      <c r="D2273" s="740" t="s">
        <v>6847</v>
      </c>
      <c r="E2273" s="741" t="s">
        <v>4636</v>
      </c>
      <c r="F2273" s="661" t="s">
        <v>4612</v>
      </c>
      <c r="G2273" s="661" t="s">
        <v>5006</v>
      </c>
      <c r="H2273" s="661" t="s">
        <v>2441</v>
      </c>
      <c r="I2273" s="661" t="s">
        <v>6095</v>
      </c>
      <c r="J2273" s="661" t="s">
        <v>2530</v>
      </c>
      <c r="K2273" s="661" t="s">
        <v>5997</v>
      </c>
      <c r="L2273" s="662">
        <v>0</v>
      </c>
      <c r="M2273" s="662">
        <v>0</v>
      </c>
      <c r="N2273" s="661">
        <v>1</v>
      </c>
      <c r="O2273" s="742">
        <v>0.5</v>
      </c>
      <c r="P2273" s="662">
        <v>0</v>
      </c>
      <c r="Q2273" s="677"/>
      <c r="R2273" s="661">
        <v>1</v>
      </c>
      <c r="S2273" s="677">
        <v>1</v>
      </c>
      <c r="T2273" s="742">
        <v>0.5</v>
      </c>
      <c r="U2273" s="700">
        <v>1</v>
      </c>
    </row>
    <row r="2274" spans="1:21" ht="14.4" customHeight="1" x14ac:dyDescent="0.3">
      <c r="A2274" s="660">
        <v>32</v>
      </c>
      <c r="B2274" s="661" t="s">
        <v>587</v>
      </c>
      <c r="C2274" s="661">
        <v>89301322</v>
      </c>
      <c r="D2274" s="740" t="s">
        <v>6847</v>
      </c>
      <c r="E2274" s="741" t="s">
        <v>4636</v>
      </c>
      <c r="F2274" s="661" t="s">
        <v>4612</v>
      </c>
      <c r="G2274" s="661" t="s">
        <v>5006</v>
      </c>
      <c r="H2274" s="661" t="s">
        <v>588</v>
      </c>
      <c r="I2274" s="661" t="s">
        <v>6096</v>
      </c>
      <c r="J2274" s="661" t="s">
        <v>6097</v>
      </c>
      <c r="K2274" s="661" t="s">
        <v>6098</v>
      </c>
      <c r="L2274" s="662">
        <v>0</v>
      </c>
      <c r="M2274" s="662">
        <v>0</v>
      </c>
      <c r="N2274" s="661">
        <v>2</v>
      </c>
      <c r="O2274" s="742">
        <v>0.5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32</v>
      </c>
      <c r="B2275" s="661" t="s">
        <v>587</v>
      </c>
      <c r="C2275" s="661">
        <v>89301322</v>
      </c>
      <c r="D2275" s="740" t="s">
        <v>6847</v>
      </c>
      <c r="E2275" s="741" t="s">
        <v>4636</v>
      </c>
      <c r="F2275" s="661" t="s">
        <v>4612</v>
      </c>
      <c r="G2275" s="661" t="s">
        <v>5006</v>
      </c>
      <c r="H2275" s="661" t="s">
        <v>588</v>
      </c>
      <c r="I2275" s="661" t="s">
        <v>6099</v>
      </c>
      <c r="J2275" s="661" t="s">
        <v>6100</v>
      </c>
      <c r="K2275" s="661" t="s">
        <v>6101</v>
      </c>
      <c r="L2275" s="662">
        <v>0</v>
      </c>
      <c r="M2275" s="662">
        <v>0</v>
      </c>
      <c r="N2275" s="661">
        <v>1</v>
      </c>
      <c r="O2275" s="742">
        <v>0.5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32</v>
      </c>
      <c r="B2276" s="661" t="s">
        <v>587</v>
      </c>
      <c r="C2276" s="661">
        <v>89301322</v>
      </c>
      <c r="D2276" s="740" t="s">
        <v>6847</v>
      </c>
      <c r="E2276" s="741" t="s">
        <v>4636</v>
      </c>
      <c r="F2276" s="661" t="s">
        <v>4612</v>
      </c>
      <c r="G2276" s="661" t="s">
        <v>4939</v>
      </c>
      <c r="H2276" s="661" t="s">
        <v>588</v>
      </c>
      <c r="I2276" s="661" t="s">
        <v>1241</v>
      </c>
      <c r="J2276" s="661" t="s">
        <v>1224</v>
      </c>
      <c r="K2276" s="661" t="s">
        <v>1242</v>
      </c>
      <c r="L2276" s="662">
        <v>202.25</v>
      </c>
      <c r="M2276" s="662">
        <v>404.5</v>
      </c>
      <c r="N2276" s="661">
        <v>2</v>
      </c>
      <c r="O2276" s="742">
        <v>1</v>
      </c>
      <c r="P2276" s="662">
        <v>404.5</v>
      </c>
      <c r="Q2276" s="677">
        <v>1</v>
      </c>
      <c r="R2276" s="661">
        <v>2</v>
      </c>
      <c r="S2276" s="677">
        <v>1</v>
      </c>
      <c r="T2276" s="742">
        <v>1</v>
      </c>
      <c r="U2276" s="700">
        <v>1</v>
      </c>
    </row>
    <row r="2277" spans="1:21" ht="14.4" customHeight="1" x14ac:dyDescent="0.3">
      <c r="A2277" s="660">
        <v>32</v>
      </c>
      <c r="B2277" s="661" t="s">
        <v>587</v>
      </c>
      <c r="C2277" s="661">
        <v>89301322</v>
      </c>
      <c r="D2277" s="740" t="s">
        <v>6847</v>
      </c>
      <c r="E2277" s="741" t="s">
        <v>4636</v>
      </c>
      <c r="F2277" s="661" t="s">
        <v>4612</v>
      </c>
      <c r="G2277" s="661" t="s">
        <v>4939</v>
      </c>
      <c r="H2277" s="661" t="s">
        <v>588</v>
      </c>
      <c r="I2277" s="661" t="s">
        <v>1241</v>
      </c>
      <c r="J2277" s="661" t="s">
        <v>1224</v>
      </c>
      <c r="K2277" s="661" t="s">
        <v>1242</v>
      </c>
      <c r="L2277" s="662">
        <v>151.38999999999999</v>
      </c>
      <c r="M2277" s="662">
        <v>151.38999999999999</v>
      </c>
      <c r="N2277" s="661">
        <v>1</v>
      </c>
      <c r="O2277" s="742">
        <v>0.5</v>
      </c>
      <c r="P2277" s="662">
        <v>151.38999999999999</v>
      </c>
      <c r="Q2277" s="677">
        <v>1</v>
      </c>
      <c r="R2277" s="661">
        <v>1</v>
      </c>
      <c r="S2277" s="677">
        <v>1</v>
      </c>
      <c r="T2277" s="742">
        <v>0.5</v>
      </c>
      <c r="U2277" s="700">
        <v>1</v>
      </c>
    </row>
    <row r="2278" spans="1:21" ht="14.4" customHeight="1" x14ac:dyDescent="0.3">
      <c r="A2278" s="660">
        <v>32</v>
      </c>
      <c r="B2278" s="661" t="s">
        <v>587</v>
      </c>
      <c r="C2278" s="661">
        <v>89301322</v>
      </c>
      <c r="D2278" s="740" t="s">
        <v>6847</v>
      </c>
      <c r="E2278" s="741" t="s">
        <v>4636</v>
      </c>
      <c r="F2278" s="661" t="s">
        <v>4612</v>
      </c>
      <c r="G2278" s="661" t="s">
        <v>4939</v>
      </c>
      <c r="H2278" s="661" t="s">
        <v>588</v>
      </c>
      <c r="I2278" s="661" t="s">
        <v>5886</v>
      </c>
      <c r="J2278" s="661" t="s">
        <v>1228</v>
      </c>
      <c r="K2278" s="661" t="s">
        <v>5887</v>
      </c>
      <c r="L2278" s="662">
        <v>302.77999999999997</v>
      </c>
      <c r="M2278" s="662">
        <v>302.77999999999997</v>
      </c>
      <c r="N2278" s="661">
        <v>1</v>
      </c>
      <c r="O2278" s="742">
        <v>1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32</v>
      </c>
      <c r="B2279" s="661" t="s">
        <v>587</v>
      </c>
      <c r="C2279" s="661">
        <v>89301322</v>
      </c>
      <c r="D2279" s="740" t="s">
        <v>6847</v>
      </c>
      <c r="E2279" s="741" t="s">
        <v>4636</v>
      </c>
      <c r="F2279" s="661" t="s">
        <v>4612</v>
      </c>
      <c r="G2279" s="661" t="s">
        <v>4939</v>
      </c>
      <c r="H2279" s="661" t="s">
        <v>2441</v>
      </c>
      <c r="I2279" s="661" t="s">
        <v>2622</v>
      </c>
      <c r="J2279" s="661" t="s">
        <v>2623</v>
      </c>
      <c r="K2279" s="661" t="s">
        <v>630</v>
      </c>
      <c r="L2279" s="662">
        <v>67.42</v>
      </c>
      <c r="M2279" s="662">
        <v>202.26</v>
      </c>
      <c r="N2279" s="661">
        <v>3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32</v>
      </c>
      <c r="B2280" s="661" t="s">
        <v>587</v>
      </c>
      <c r="C2280" s="661">
        <v>89301322</v>
      </c>
      <c r="D2280" s="740" t="s">
        <v>6847</v>
      </c>
      <c r="E2280" s="741" t="s">
        <v>4636</v>
      </c>
      <c r="F2280" s="661" t="s">
        <v>4612</v>
      </c>
      <c r="G2280" s="661" t="s">
        <v>5010</v>
      </c>
      <c r="H2280" s="661" t="s">
        <v>588</v>
      </c>
      <c r="I2280" s="661" t="s">
        <v>2340</v>
      </c>
      <c r="J2280" s="661" t="s">
        <v>952</v>
      </c>
      <c r="K2280" s="661" t="s">
        <v>1398</v>
      </c>
      <c r="L2280" s="662">
        <v>113.37</v>
      </c>
      <c r="M2280" s="662">
        <v>340.11</v>
      </c>
      <c r="N2280" s="661">
        <v>3</v>
      </c>
      <c r="O2280" s="742">
        <v>1.5</v>
      </c>
      <c r="P2280" s="662">
        <v>340.11</v>
      </c>
      <c r="Q2280" s="677">
        <v>1</v>
      </c>
      <c r="R2280" s="661">
        <v>3</v>
      </c>
      <c r="S2280" s="677">
        <v>1</v>
      </c>
      <c r="T2280" s="742">
        <v>1.5</v>
      </c>
      <c r="U2280" s="700">
        <v>1</v>
      </c>
    </row>
    <row r="2281" spans="1:21" ht="14.4" customHeight="1" x14ac:dyDescent="0.3">
      <c r="A2281" s="660">
        <v>32</v>
      </c>
      <c r="B2281" s="661" t="s">
        <v>587</v>
      </c>
      <c r="C2281" s="661">
        <v>89301322</v>
      </c>
      <c r="D2281" s="740" t="s">
        <v>6847</v>
      </c>
      <c r="E2281" s="741" t="s">
        <v>4636</v>
      </c>
      <c r="F2281" s="661" t="s">
        <v>4612</v>
      </c>
      <c r="G2281" s="661" t="s">
        <v>4708</v>
      </c>
      <c r="H2281" s="661" t="s">
        <v>588</v>
      </c>
      <c r="I2281" s="661" t="s">
        <v>684</v>
      </c>
      <c r="J2281" s="661" t="s">
        <v>5199</v>
      </c>
      <c r="K2281" s="661" t="s">
        <v>2387</v>
      </c>
      <c r="L2281" s="662">
        <v>22.88</v>
      </c>
      <c r="M2281" s="662">
        <v>366.08000000000004</v>
      </c>
      <c r="N2281" s="661">
        <v>16</v>
      </c>
      <c r="O2281" s="742">
        <v>3.5</v>
      </c>
      <c r="P2281" s="662">
        <v>160.16</v>
      </c>
      <c r="Q2281" s="677">
        <v>0.43749999999999994</v>
      </c>
      <c r="R2281" s="661">
        <v>7</v>
      </c>
      <c r="S2281" s="677">
        <v>0.4375</v>
      </c>
      <c r="T2281" s="742">
        <v>1</v>
      </c>
      <c r="U2281" s="700">
        <v>0.2857142857142857</v>
      </c>
    </row>
    <row r="2282" spans="1:21" ht="14.4" customHeight="1" x14ac:dyDescent="0.3">
      <c r="A2282" s="660">
        <v>32</v>
      </c>
      <c r="B2282" s="661" t="s">
        <v>587</v>
      </c>
      <c r="C2282" s="661">
        <v>89301322</v>
      </c>
      <c r="D2282" s="740" t="s">
        <v>6847</v>
      </c>
      <c r="E2282" s="741" t="s">
        <v>4636</v>
      </c>
      <c r="F2282" s="661" t="s">
        <v>4612</v>
      </c>
      <c r="G2282" s="661" t="s">
        <v>4708</v>
      </c>
      <c r="H2282" s="661" t="s">
        <v>588</v>
      </c>
      <c r="I2282" s="661" t="s">
        <v>1519</v>
      </c>
      <c r="J2282" s="661" t="s">
        <v>4709</v>
      </c>
      <c r="K2282" s="661" t="s">
        <v>4710</v>
      </c>
      <c r="L2282" s="662">
        <v>91.52</v>
      </c>
      <c r="M2282" s="662">
        <v>1647.36</v>
      </c>
      <c r="N2282" s="661">
        <v>18</v>
      </c>
      <c r="O2282" s="742">
        <v>5.5</v>
      </c>
      <c r="P2282" s="662">
        <v>915.19999999999993</v>
      </c>
      <c r="Q2282" s="677">
        <v>0.55555555555555558</v>
      </c>
      <c r="R2282" s="661">
        <v>10</v>
      </c>
      <c r="S2282" s="677">
        <v>0.55555555555555558</v>
      </c>
      <c r="T2282" s="742">
        <v>3.5</v>
      </c>
      <c r="U2282" s="700">
        <v>0.63636363636363635</v>
      </c>
    </row>
    <row r="2283" spans="1:21" ht="14.4" customHeight="1" x14ac:dyDescent="0.3">
      <c r="A2283" s="660">
        <v>32</v>
      </c>
      <c r="B2283" s="661" t="s">
        <v>587</v>
      </c>
      <c r="C2283" s="661">
        <v>89301322</v>
      </c>
      <c r="D2283" s="740" t="s">
        <v>6847</v>
      </c>
      <c r="E2283" s="741" t="s">
        <v>4636</v>
      </c>
      <c r="F2283" s="661" t="s">
        <v>4612</v>
      </c>
      <c r="G2283" s="661" t="s">
        <v>4708</v>
      </c>
      <c r="H2283" s="661" t="s">
        <v>588</v>
      </c>
      <c r="I2283" s="661" t="s">
        <v>1519</v>
      </c>
      <c r="J2283" s="661" t="s">
        <v>4709</v>
      </c>
      <c r="K2283" s="661" t="s">
        <v>4710</v>
      </c>
      <c r="L2283" s="662">
        <v>103.62</v>
      </c>
      <c r="M2283" s="662">
        <v>1036.2</v>
      </c>
      <c r="N2283" s="661">
        <v>10</v>
      </c>
      <c r="O2283" s="742">
        <v>4</v>
      </c>
      <c r="P2283" s="662">
        <v>1036.2</v>
      </c>
      <c r="Q2283" s="677">
        <v>1</v>
      </c>
      <c r="R2283" s="661">
        <v>10</v>
      </c>
      <c r="S2283" s="677">
        <v>1</v>
      </c>
      <c r="T2283" s="742">
        <v>4</v>
      </c>
      <c r="U2283" s="700">
        <v>1</v>
      </c>
    </row>
    <row r="2284" spans="1:21" ht="14.4" customHeight="1" x14ac:dyDescent="0.3">
      <c r="A2284" s="660">
        <v>32</v>
      </c>
      <c r="B2284" s="661" t="s">
        <v>587</v>
      </c>
      <c r="C2284" s="661">
        <v>89301322</v>
      </c>
      <c r="D2284" s="740" t="s">
        <v>6847</v>
      </c>
      <c r="E2284" s="741" t="s">
        <v>4636</v>
      </c>
      <c r="F2284" s="661" t="s">
        <v>4612</v>
      </c>
      <c r="G2284" s="661" t="s">
        <v>5200</v>
      </c>
      <c r="H2284" s="661" t="s">
        <v>2441</v>
      </c>
      <c r="I2284" s="661" t="s">
        <v>5363</v>
      </c>
      <c r="J2284" s="661" t="s">
        <v>4162</v>
      </c>
      <c r="K2284" s="661" t="s">
        <v>5092</v>
      </c>
      <c r="L2284" s="662">
        <v>140.03</v>
      </c>
      <c r="M2284" s="662">
        <v>420.09000000000003</v>
      </c>
      <c r="N2284" s="661">
        <v>3</v>
      </c>
      <c r="O2284" s="742">
        <v>2</v>
      </c>
      <c r="P2284" s="662">
        <v>140.03</v>
      </c>
      <c r="Q2284" s="677">
        <v>0.33333333333333331</v>
      </c>
      <c r="R2284" s="661">
        <v>1</v>
      </c>
      <c r="S2284" s="677">
        <v>0.33333333333333331</v>
      </c>
      <c r="T2284" s="742">
        <v>1</v>
      </c>
      <c r="U2284" s="700">
        <v>0.5</v>
      </c>
    </row>
    <row r="2285" spans="1:21" ht="14.4" customHeight="1" x14ac:dyDescent="0.3">
      <c r="A2285" s="660">
        <v>32</v>
      </c>
      <c r="B2285" s="661" t="s">
        <v>587</v>
      </c>
      <c r="C2285" s="661">
        <v>89301322</v>
      </c>
      <c r="D2285" s="740" t="s">
        <v>6847</v>
      </c>
      <c r="E2285" s="741" t="s">
        <v>4636</v>
      </c>
      <c r="F2285" s="661" t="s">
        <v>4612</v>
      </c>
      <c r="G2285" s="661" t="s">
        <v>5208</v>
      </c>
      <c r="H2285" s="661" t="s">
        <v>588</v>
      </c>
      <c r="I2285" s="661" t="s">
        <v>3365</v>
      </c>
      <c r="J2285" s="661" t="s">
        <v>1028</v>
      </c>
      <c r="K2285" s="661" t="s">
        <v>2328</v>
      </c>
      <c r="L2285" s="662">
        <v>0</v>
      </c>
      <c r="M2285" s="662">
        <v>0</v>
      </c>
      <c r="N2285" s="661">
        <v>2</v>
      </c>
      <c r="O2285" s="742">
        <v>0.5</v>
      </c>
      <c r="P2285" s="662">
        <v>0</v>
      </c>
      <c r="Q2285" s="677"/>
      <c r="R2285" s="661">
        <v>2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32</v>
      </c>
      <c r="B2286" s="661" t="s">
        <v>587</v>
      </c>
      <c r="C2286" s="661">
        <v>89301322</v>
      </c>
      <c r="D2286" s="740" t="s">
        <v>6847</v>
      </c>
      <c r="E2286" s="741" t="s">
        <v>4636</v>
      </c>
      <c r="F2286" s="661" t="s">
        <v>4612</v>
      </c>
      <c r="G2286" s="661" t="s">
        <v>5011</v>
      </c>
      <c r="H2286" s="661" t="s">
        <v>588</v>
      </c>
      <c r="I2286" s="661" t="s">
        <v>1252</v>
      </c>
      <c r="J2286" s="661" t="s">
        <v>5012</v>
      </c>
      <c r="K2286" s="661" t="s">
        <v>4710</v>
      </c>
      <c r="L2286" s="662">
        <v>0</v>
      </c>
      <c r="M2286" s="662">
        <v>0</v>
      </c>
      <c r="N2286" s="661">
        <v>17</v>
      </c>
      <c r="O2286" s="742">
        <v>1.5</v>
      </c>
      <c r="P2286" s="662">
        <v>0</v>
      </c>
      <c r="Q2286" s="677"/>
      <c r="R2286" s="661">
        <v>8</v>
      </c>
      <c r="S2286" s="677">
        <v>0.47058823529411764</v>
      </c>
      <c r="T2286" s="742">
        <v>1</v>
      </c>
      <c r="U2286" s="700">
        <v>0.66666666666666663</v>
      </c>
    </row>
    <row r="2287" spans="1:21" ht="14.4" customHeight="1" x14ac:dyDescent="0.3">
      <c r="A2287" s="660">
        <v>32</v>
      </c>
      <c r="B2287" s="661" t="s">
        <v>587</v>
      </c>
      <c r="C2287" s="661">
        <v>89301322</v>
      </c>
      <c r="D2287" s="740" t="s">
        <v>6847</v>
      </c>
      <c r="E2287" s="741" t="s">
        <v>4636</v>
      </c>
      <c r="F2287" s="661" t="s">
        <v>4612</v>
      </c>
      <c r="G2287" s="661" t="s">
        <v>4829</v>
      </c>
      <c r="H2287" s="661" t="s">
        <v>588</v>
      </c>
      <c r="I2287" s="661" t="s">
        <v>5891</v>
      </c>
      <c r="J2287" s="661" t="s">
        <v>5892</v>
      </c>
      <c r="K2287" s="661" t="s">
        <v>5717</v>
      </c>
      <c r="L2287" s="662">
        <v>202.25</v>
      </c>
      <c r="M2287" s="662">
        <v>202.25</v>
      </c>
      <c r="N2287" s="661">
        <v>1</v>
      </c>
      <c r="O2287" s="742">
        <v>1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32</v>
      </c>
      <c r="B2288" s="661" t="s">
        <v>587</v>
      </c>
      <c r="C2288" s="661">
        <v>89301322</v>
      </c>
      <c r="D2288" s="740" t="s">
        <v>6847</v>
      </c>
      <c r="E2288" s="741" t="s">
        <v>4636</v>
      </c>
      <c r="F2288" s="661" t="s">
        <v>4612</v>
      </c>
      <c r="G2288" s="661" t="s">
        <v>4829</v>
      </c>
      <c r="H2288" s="661" t="s">
        <v>2441</v>
      </c>
      <c r="I2288" s="661" t="s">
        <v>2545</v>
      </c>
      <c r="J2288" s="661" t="s">
        <v>4414</v>
      </c>
      <c r="K2288" s="661" t="s">
        <v>1297</v>
      </c>
      <c r="L2288" s="662">
        <v>67.42</v>
      </c>
      <c r="M2288" s="662">
        <v>67.42</v>
      </c>
      <c r="N2288" s="661">
        <v>1</v>
      </c>
      <c r="O2288" s="742">
        <v>1</v>
      </c>
      <c r="P2288" s="662"/>
      <c r="Q2288" s="677">
        <v>0</v>
      </c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32</v>
      </c>
      <c r="B2289" s="661" t="s">
        <v>587</v>
      </c>
      <c r="C2289" s="661">
        <v>89301322</v>
      </c>
      <c r="D2289" s="740" t="s">
        <v>6847</v>
      </c>
      <c r="E2289" s="741" t="s">
        <v>4636</v>
      </c>
      <c r="F2289" s="661" t="s">
        <v>4612</v>
      </c>
      <c r="G2289" s="661" t="s">
        <v>5481</v>
      </c>
      <c r="H2289" s="661" t="s">
        <v>588</v>
      </c>
      <c r="I2289" s="661" t="s">
        <v>5482</v>
      </c>
      <c r="J2289" s="661" t="s">
        <v>5483</v>
      </c>
      <c r="K2289" s="661" t="s">
        <v>2535</v>
      </c>
      <c r="L2289" s="662">
        <v>1905.38</v>
      </c>
      <c r="M2289" s="662">
        <v>1905.38</v>
      </c>
      <c r="N2289" s="661">
        <v>1</v>
      </c>
      <c r="O2289" s="742">
        <v>0.5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32</v>
      </c>
      <c r="B2290" s="661" t="s">
        <v>587</v>
      </c>
      <c r="C2290" s="661">
        <v>89301322</v>
      </c>
      <c r="D2290" s="740" t="s">
        <v>6847</v>
      </c>
      <c r="E2290" s="741" t="s">
        <v>4636</v>
      </c>
      <c r="F2290" s="661" t="s">
        <v>4612</v>
      </c>
      <c r="G2290" s="661" t="s">
        <v>4901</v>
      </c>
      <c r="H2290" s="661" t="s">
        <v>588</v>
      </c>
      <c r="I2290" s="661" t="s">
        <v>5212</v>
      </c>
      <c r="J2290" s="661" t="s">
        <v>3381</v>
      </c>
      <c r="K2290" s="661" t="s">
        <v>4600</v>
      </c>
      <c r="L2290" s="662">
        <v>0</v>
      </c>
      <c r="M2290" s="662">
        <v>0</v>
      </c>
      <c r="N2290" s="661">
        <v>7</v>
      </c>
      <c r="O2290" s="742">
        <v>5.5</v>
      </c>
      <c r="P2290" s="662">
        <v>0</v>
      </c>
      <c r="Q2290" s="677"/>
      <c r="R2290" s="661">
        <v>3</v>
      </c>
      <c r="S2290" s="677">
        <v>0.42857142857142855</v>
      </c>
      <c r="T2290" s="742">
        <v>2.5</v>
      </c>
      <c r="U2290" s="700">
        <v>0.45454545454545453</v>
      </c>
    </row>
    <row r="2291" spans="1:21" ht="14.4" customHeight="1" x14ac:dyDescent="0.3">
      <c r="A2291" s="660">
        <v>32</v>
      </c>
      <c r="B2291" s="661" t="s">
        <v>587</v>
      </c>
      <c r="C2291" s="661">
        <v>89301322</v>
      </c>
      <c r="D2291" s="740" t="s">
        <v>6847</v>
      </c>
      <c r="E2291" s="741" t="s">
        <v>4636</v>
      </c>
      <c r="F2291" s="661" t="s">
        <v>4612</v>
      </c>
      <c r="G2291" s="661" t="s">
        <v>4901</v>
      </c>
      <c r="H2291" s="661" t="s">
        <v>588</v>
      </c>
      <c r="I2291" s="661" t="s">
        <v>5213</v>
      </c>
      <c r="J2291" s="661" t="s">
        <v>3381</v>
      </c>
      <c r="K2291" s="661" t="s">
        <v>5214</v>
      </c>
      <c r="L2291" s="662">
        <v>224.25</v>
      </c>
      <c r="M2291" s="662">
        <v>1121.25</v>
      </c>
      <c r="N2291" s="661">
        <v>5</v>
      </c>
      <c r="O2291" s="742">
        <v>5</v>
      </c>
      <c r="P2291" s="662">
        <v>224.25</v>
      </c>
      <c r="Q2291" s="677">
        <v>0.2</v>
      </c>
      <c r="R2291" s="661">
        <v>1</v>
      </c>
      <c r="S2291" s="677">
        <v>0.2</v>
      </c>
      <c r="T2291" s="742">
        <v>1</v>
      </c>
      <c r="U2291" s="700">
        <v>0.2</v>
      </c>
    </row>
    <row r="2292" spans="1:21" ht="14.4" customHeight="1" x14ac:dyDescent="0.3">
      <c r="A2292" s="660">
        <v>32</v>
      </c>
      <c r="B2292" s="661" t="s">
        <v>587</v>
      </c>
      <c r="C2292" s="661">
        <v>89301322</v>
      </c>
      <c r="D2292" s="740" t="s">
        <v>6847</v>
      </c>
      <c r="E2292" s="741" t="s">
        <v>4636</v>
      </c>
      <c r="F2292" s="661" t="s">
        <v>4612</v>
      </c>
      <c r="G2292" s="661" t="s">
        <v>4901</v>
      </c>
      <c r="H2292" s="661" t="s">
        <v>588</v>
      </c>
      <c r="I2292" s="661" t="s">
        <v>5369</v>
      </c>
      <c r="J2292" s="661" t="s">
        <v>5370</v>
      </c>
      <c r="K2292" s="661" t="s">
        <v>5234</v>
      </c>
      <c r="L2292" s="662">
        <v>149.86000000000001</v>
      </c>
      <c r="M2292" s="662">
        <v>149.86000000000001</v>
      </c>
      <c r="N2292" s="661">
        <v>1</v>
      </c>
      <c r="O2292" s="742">
        <v>0.5</v>
      </c>
      <c r="P2292" s="662">
        <v>149.86000000000001</v>
      </c>
      <c r="Q2292" s="677">
        <v>1</v>
      </c>
      <c r="R2292" s="661">
        <v>1</v>
      </c>
      <c r="S2292" s="677">
        <v>1</v>
      </c>
      <c r="T2292" s="742">
        <v>0.5</v>
      </c>
      <c r="U2292" s="700">
        <v>1</v>
      </c>
    </row>
    <row r="2293" spans="1:21" ht="14.4" customHeight="1" x14ac:dyDescent="0.3">
      <c r="A2293" s="660">
        <v>32</v>
      </c>
      <c r="B2293" s="661" t="s">
        <v>587</v>
      </c>
      <c r="C2293" s="661">
        <v>89301322</v>
      </c>
      <c r="D2293" s="740" t="s">
        <v>6847</v>
      </c>
      <c r="E2293" s="741" t="s">
        <v>4636</v>
      </c>
      <c r="F2293" s="661" t="s">
        <v>4612</v>
      </c>
      <c r="G2293" s="661" t="s">
        <v>4901</v>
      </c>
      <c r="H2293" s="661" t="s">
        <v>588</v>
      </c>
      <c r="I2293" s="661" t="s">
        <v>3380</v>
      </c>
      <c r="J2293" s="661" t="s">
        <v>3381</v>
      </c>
      <c r="K2293" s="661" t="s">
        <v>4902</v>
      </c>
      <c r="L2293" s="662">
        <v>112.13</v>
      </c>
      <c r="M2293" s="662">
        <v>112.13</v>
      </c>
      <c r="N2293" s="661">
        <v>1</v>
      </c>
      <c r="O2293" s="742">
        <v>0.5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32</v>
      </c>
      <c r="B2294" s="661" t="s">
        <v>587</v>
      </c>
      <c r="C2294" s="661">
        <v>89301322</v>
      </c>
      <c r="D2294" s="740" t="s">
        <v>6847</v>
      </c>
      <c r="E2294" s="741" t="s">
        <v>4636</v>
      </c>
      <c r="F2294" s="661" t="s">
        <v>4612</v>
      </c>
      <c r="G2294" s="661" t="s">
        <v>6102</v>
      </c>
      <c r="H2294" s="661" t="s">
        <v>588</v>
      </c>
      <c r="I2294" s="661" t="s">
        <v>6103</v>
      </c>
      <c r="J2294" s="661" t="s">
        <v>6104</v>
      </c>
      <c r="K2294" s="661" t="s">
        <v>6105</v>
      </c>
      <c r="L2294" s="662">
        <v>0</v>
      </c>
      <c r="M2294" s="662">
        <v>0</v>
      </c>
      <c r="N2294" s="661">
        <v>1</v>
      </c>
      <c r="O2294" s="742">
        <v>1</v>
      </c>
      <c r="P2294" s="662">
        <v>0</v>
      </c>
      <c r="Q2294" s="677"/>
      <c r="R2294" s="661">
        <v>1</v>
      </c>
      <c r="S2294" s="677">
        <v>1</v>
      </c>
      <c r="T2294" s="742">
        <v>1</v>
      </c>
      <c r="U2294" s="700">
        <v>1</v>
      </c>
    </row>
    <row r="2295" spans="1:21" ht="14.4" customHeight="1" x14ac:dyDescent="0.3">
      <c r="A2295" s="660">
        <v>32</v>
      </c>
      <c r="B2295" s="661" t="s">
        <v>587</v>
      </c>
      <c r="C2295" s="661">
        <v>89301322</v>
      </c>
      <c r="D2295" s="740" t="s">
        <v>6847</v>
      </c>
      <c r="E2295" s="741" t="s">
        <v>4636</v>
      </c>
      <c r="F2295" s="661" t="s">
        <v>4612</v>
      </c>
      <c r="G2295" s="661" t="s">
        <v>4784</v>
      </c>
      <c r="H2295" s="661" t="s">
        <v>588</v>
      </c>
      <c r="I2295" s="661" t="s">
        <v>1260</v>
      </c>
      <c r="J2295" s="661" t="s">
        <v>990</v>
      </c>
      <c r="K2295" s="661" t="s">
        <v>4785</v>
      </c>
      <c r="L2295" s="662">
        <v>0</v>
      </c>
      <c r="M2295" s="662">
        <v>0</v>
      </c>
      <c r="N2295" s="661">
        <v>2</v>
      </c>
      <c r="O2295" s="742">
        <v>0.5</v>
      </c>
      <c r="P2295" s="662">
        <v>0</v>
      </c>
      <c r="Q2295" s="677"/>
      <c r="R2295" s="661">
        <v>2</v>
      </c>
      <c r="S2295" s="677">
        <v>1</v>
      </c>
      <c r="T2295" s="742">
        <v>0.5</v>
      </c>
      <c r="U2295" s="700">
        <v>1</v>
      </c>
    </row>
    <row r="2296" spans="1:21" ht="14.4" customHeight="1" x14ac:dyDescent="0.3">
      <c r="A2296" s="660">
        <v>32</v>
      </c>
      <c r="B2296" s="661" t="s">
        <v>587</v>
      </c>
      <c r="C2296" s="661">
        <v>89301322</v>
      </c>
      <c r="D2296" s="740" t="s">
        <v>6847</v>
      </c>
      <c r="E2296" s="741" t="s">
        <v>4636</v>
      </c>
      <c r="F2296" s="661" t="s">
        <v>4612</v>
      </c>
      <c r="G2296" s="661" t="s">
        <v>6106</v>
      </c>
      <c r="H2296" s="661" t="s">
        <v>588</v>
      </c>
      <c r="I2296" s="661" t="s">
        <v>3186</v>
      </c>
      <c r="J2296" s="661" t="s">
        <v>6107</v>
      </c>
      <c r="K2296" s="661" t="s">
        <v>6108</v>
      </c>
      <c r="L2296" s="662">
        <v>56.59</v>
      </c>
      <c r="M2296" s="662">
        <v>113.18</v>
      </c>
      <c r="N2296" s="661">
        <v>2</v>
      </c>
      <c r="O2296" s="742">
        <v>1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32</v>
      </c>
      <c r="B2297" s="661" t="s">
        <v>587</v>
      </c>
      <c r="C2297" s="661">
        <v>89301322</v>
      </c>
      <c r="D2297" s="740" t="s">
        <v>6847</v>
      </c>
      <c r="E2297" s="741" t="s">
        <v>4636</v>
      </c>
      <c r="F2297" s="661" t="s">
        <v>4612</v>
      </c>
      <c r="G2297" s="661" t="s">
        <v>4699</v>
      </c>
      <c r="H2297" s="661" t="s">
        <v>588</v>
      </c>
      <c r="I2297" s="661" t="s">
        <v>963</v>
      </c>
      <c r="J2297" s="661" t="s">
        <v>4700</v>
      </c>
      <c r="K2297" s="661" t="s">
        <v>4701</v>
      </c>
      <c r="L2297" s="662">
        <v>0</v>
      </c>
      <c r="M2297" s="662">
        <v>0</v>
      </c>
      <c r="N2297" s="661">
        <v>1</v>
      </c>
      <c r="O2297" s="742">
        <v>0.5</v>
      </c>
      <c r="P2297" s="662">
        <v>0</v>
      </c>
      <c r="Q2297" s="677"/>
      <c r="R2297" s="661">
        <v>1</v>
      </c>
      <c r="S2297" s="677">
        <v>1</v>
      </c>
      <c r="T2297" s="742">
        <v>0.5</v>
      </c>
      <c r="U2297" s="700">
        <v>1</v>
      </c>
    </row>
    <row r="2298" spans="1:21" ht="14.4" customHeight="1" x14ac:dyDescent="0.3">
      <c r="A2298" s="660">
        <v>32</v>
      </c>
      <c r="B2298" s="661" t="s">
        <v>587</v>
      </c>
      <c r="C2298" s="661">
        <v>89301322</v>
      </c>
      <c r="D2298" s="740" t="s">
        <v>6847</v>
      </c>
      <c r="E2298" s="741" t="s">
        <v>4636</v>
      </c>
      <c r="F2298" s="661" t="s">
        <v>4612</v>
      </c>
      <c r="G2298" s="661" t="s">
        <v>4903</v>
      </c>
      <c r="H2298" s="661" t="s">
        <v>588</v>
      </c>
      <c r="I2298" s="661" t="s">
        <v>881</v>
      </c>
      <c r="J2298" s="661" t="s">
        <v>766</v>
      </c>
      <c r="K2298" s="661" t="s">
        <v>5079</v>
      </c>
      <c r="L2298" s="662">
        <v>219.94</v>
      </c>
      <c r="M2298" s="662">
        <v>439.88</v>
      </c>
      <c r="N2298" s="661">
        <v>2</v>
      </c>
      <c r="O2298" s="742">
        <v>1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32</v>
      </c>
      <c r="B2299" s="661" t="s">
        <v>587</v>
      </c>
      <c r="C2299" s="661">
        <v>89301322</v>
      </c>
      <c r="D2299" s="740" t="s">
        <v>6847</v>
      </c>
      <c r="E2299" s="741" t="s">
        <v>4636</v>
      </c>
      <c r="F2299" s="661" t="s">
        <v>4612</v>
      </c>
      <c r="G2299" s="661" t="s">
        <v>4786</v>
      </c>
      <c r="H2299" s="661" t="s">
        <v>588</v>
      </c>
      <c r="I2299" s="661" t="s">
        <v>4985</v>
      </c>
      <c r="J2299" s="661" t="s">
        <v>2991</v>
      </c>
      <c r="K2299" s="661" t="s">
        <v>4986</v>
      </c>
      <c r="L2299" s="662">
        <v>23.46</v>
      </c>
      <c r="M2299" s="662">
        <v>187.68</v>
      </c>
      <c r="N2299" s="661">
        <v>8</v>
      </c>
      <c r="O2299" s="742">
        <v>2.5</v>
      </c>
      <c r="P2299" s="662">
        <v>187.68</v>
      </c>
      <c r="Q2299" s="677">
        <v>1</v>
      </c>
      <c r="R2299" s="661">
        <v>8</v>
      </c>
      <c r="S2299" s="677">
        <v>1</v>
      </c>
      <c r="T2299" s="742">
        <v>2.5</v>
      </c>
      <c r="U2299" s="700">
        <v>1</v>
      </c>
    </row>
    <row r="2300" spans="1:21" ht="14.4" customHeight="1" x14ac:dyDescent="0.3">
      <c r="A2300" s="660">
        <v>32</v>
      </c>
      <c r="B2300" s="661" t="s">
        <v>587</v>
      </c>
      <c r="C2300" s="661">
        <v>89301322</v>
      </c>
      <c r="D2300" s="740" t="s">
        <v>6847</v>
      </c>
      <c r="E2300" s="741" t="s">
        <v>4636</v>
      </c>
      <c r="F2300" s="661" t="s">
        <v>4612</v>
      </c>
      <c r="G2300" s="661" t="s">
        <v>4786</v>
      </c>
      <c r="H2300" s="661" t="s">
        <v>588</v>
      </c>
      <c r="I2300" s="661" t="s">
        <v>2913</v>
      </c>
      <c r="J2300" s="661" t="s">
        <v>2914</v>
      </c>
      <c r="K2300" s="661" t="s">
        <v>4986</v>
      </c>
      <c r="L2300" s="662">
        <v>23.46</v>
      </c>
      <c r="M2300" s="662">
        <v>46.92</v>
      </c>
      <c r="N2300" s="661">
        <v>2</v>
      </c>
      <c r="O2300" s="742">
        <v>0.5</v>
      </c>
      <c r="P2300" s="662">
        <v>46.92</v>
      </c>
      <c r="Q2300" s="677">
        <v>1</v>
      </c>
      <c r="R2300" s="661">
        <v>2</v>
      </c>
      <c r="S2300" s="677">
        <v>1</v>
      </c>
      <c r="T2300" s="742">
        <v>0.5</v>
      </c>
      <c r="U2300" s="700">
        <v>1</v>
      </c>
    </row>
    <row r="2301" spans="1:21" ht="14.4" customHeight="1" x14ac:dyDescent="0.3">
      <c r="A2301" s="660">
        <v>32</v>
      </c>
      <c r="B2301" s="661" t="s">
        <v>587</v>
      </c>
      <c r="C2301" s="661">
        <v>89301322</v>
      </c>
      <c r="D2301" s="740" t="s">
        <v>6847</v>
      </c>
      <c r="E2301" s="741" t="s">
        <v>4636</v>
      </c>
      <c r="F2301" s="661" t="s">
        <v>4612</v>
      </c>
      <c r="G2301" s="661" t="s">
        <v>4786</v>
      </c>
      <c r="H2301" s="661" t="s">
        <v>588</v>
      </c>
      <c r="I2301" s="661" t="s">
        <v>5081</v>
      </c>
      <c r="J2301" s="661" t="s">
        <v>2980</v>
      </c>
      <c r="K2301" s="661" t="s">
        <v>5082</v>
      </c>
      <c r="L2301" s="662">
        <v>26.77</v>
      </c>
      <c r="M2301" s="662">
        <v>642.48</v>
      </c>
      <c r="N2301" s="661">
        <v>24</v>
      </c>
      <c r="O2301" s="742">
        <v>4.5</v>
      </c>
      <c r="P2301" s="662">
        <v>642.48</v>
      </c>
      <c r="Q2301" s="677">
        <v>1</v>
      </c>
      <c r="R2301" s="661">
        <v>24</v>
      </c>
      <c r="S2301" s="677">
        <v>1</v>
      </c>
      <c r="T2301" s="742">
        <v>4.5</v>
      </c>
      <c r="U2301" s="700">
        <v>1</v>
      </c>
    </row>
    <row r="2302" spans="1:21" ht="14.4" customHeight="1" x14ac:dyDescent="0.3">
      <c r="A2302" s="660">
        <v>32</v>
      </c>
      <c r="B2302" s="661" t="s">
        <v>587</v>
      </c>
      <c r="C2302" s="661">
        <v>89301322</v>
      </c>
      <c r="D2302" s="740" t="s">
        <v>6847</v>
      </c>
      <c r="E2302" s="741" t="s">
        <v>4636</v>
      </c>
      <c r="F2302" s="661" t="s">
        <v>4612</v>
      </c>
      <c r="G2302" s="661" t="s">
        <v>4786</v>
      </c>
      <c r="H2302" s="661" t="s">
        <v>588</v>
      </c>
      <c r="I2302" s="661" t="s">
        <v>2979</v>
      </c>
      <c r="J2302" s="661" t="s">
        <v>2980</v>
      </c>
      <c r="K2302" s="661" t="s">
        <v>4787</v>
      </c>
      <c r="L2302" s="662">
        <v>53.54</v>
      </c>
      <c r="M2302" s="662">
        <v>856.6400000000001</v>
      </c>
      <c r="N2302" s="661">
        <v>16</v>
      </c>
      <c r="O2302" s="742">
        <v>4.5</v>
      </c>
      <c r="P2302" s="662">
        <v>696.0200000000001</v>
      </c>
      <c r="Q2302" s="677">
        <v>0.8125</v>
      </c>
      <c r="R2302" s="661">
        <v>13</v>
      </c>
      <c r="S2302" s="677">
        <v>0.8125</v>
      </c>
      <c r="T2302" s="742">
        <v>4</v>
      </c>
      <c r="U2302" s="700">
        <v>0.88888888888888884</v>
      </c>
    </row>
    <row r="2303" spans="1:21" ht="14.4" customHeight="1" x14ac:dyDescent="0.3">
      <c r="A2303" s="660">
        <v>32</v>
      </c>
      <c r="B2303" s="661" t="s">
        <v>587</v>
      </c>
      <c r="C2303" s="661">
        <v>89301322</v>
      </c>
      <c r="D2303" s="740" t="s">
        <v>6847</v>
      </c>
      <c r="E2303" s="741" t="s">
        <v>4636</v>
      </c>
      <c r="F2303" s="661" t="s">
        <v>4612</v>
      </c>
      <c r="G2303" s="661" t="s">
        <v>5216</v>
      </c>
      <c r="H2303" s="661" t="s">
        <v>588</v>
      </c>
      <c r="I2303" s="661" t="s">
        <v>5217</v>
      </c>
      <c r="J2303" s="661" t="s">
        <v>5218</v>
      </c>
      <c r="K2303" s="661" t="s">
        <v>5219</v>
      </c>
      <c r="L2303" s="662">
        <v>687.56</v>
      </c>
      <c r="M2303" s="662">
        <v>687.56</v>
      </c>
      <c r="N2303" s="661">
        <v>1</v>
      </c>
      <c r="O2303" s="742">
        <v>1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32</v>
      </c>
      <c r="B2304" s="661" t="s">
        <v>587</v>
      </c>
      <c r="C2304" s="661">
        <v>89301322</v>
      </c>
      <c r="D2304" s="740" t="s">
        <v>6847</v>
      </c>
      <c r="E2304" s="741" t="s">
        <v>4636</v>
      </c>
      <c r="F2304" s="661" t="s">
        <v>4612</v>
      </c>
      <c r="G2304" s="661" t="s">
        <v>4788</v>
      </c>
      <c r="H2304" s="661" t="s">
        <v>588</v>
      </c>
      <c r="I2304" s="661" t="s">
        <v>2921</v>
      </c>
      <c r="J2304" s="661" t="s">
        <v>2922</v>
      </c>
      <c r="K2304" s="661" t="s">
        <v>4789</v>
      </c>
      <c r="L2304" s="662">
        <v>194.73</v>
      </c>
      <c r="M2304" s="662">
        <v>1168.3799999999999</v>
      </c>
      <c r="N2304" s="661">
        <v>6</v>
      </c>
      <c r="O2304" s="742">
        <v>4</v>
      </c>
      <c r="P2304" s="662">
        <v>778.92</v>
      </c>
      <c r="Q2304" s="677">
        <v>0.66666666666666674</v>
      </c>
      <c r="R2304" s="661">
        <v>4</v>
      </c>
      <c r="S2304" s="677">
        <v>0.66666666666666663</v>
      </c>
      <c r="T2304" s="742">
        <v>2.5</v>
      </c>
      <c r="U2304" s="700">
        <v>0.625</v>
      </c>
    </row>
    <row r="2305" spans="1:21" ht="14.4" customHeight="1" x14ac:dyDescent="0.3">
      <c r="A2305" s="660">
        <v>32</v>
      </c>
      <c r="B2305" s="661" t="s">
        <v>587</v>
      </c>
      <c r="C2305" s="661">
        <v>89301322</v>
      </c>
      <c r="D2305" s="740" t="s">
        <v>6847</v>
      </c>
      <c r="E2305" s="741" t="s">
        <v>4636</v>
      </c>
      <c r="F2305" s="661" t="s">
        <v>4612</v>
      </c>
      <c r="G2305" s="661" t="s">
        <v>6109</v>
      </c>
      <c r="H2305" s="661" t="s">
        <v>588</v>
      </c>
      <c r="I2305" s="661" t="s">
        <v>6110</v>
      </c>
      <c r="J2305" s="661" t="s">
        <v>6111</v>
      </c>
      <c r="K2305" s="661" t="s">
        <v>1557</v>
      </c>
      <c r="L2305" s="662">
        <v>0</v>
      </c>
      <c r="M2305" s="662">
        <v>0</v>
      </c>
      <c r="N2305" s="661">
        <v>8</v>
      </c>
      <c r="O2305" s="742">
        <v>6</v>
      </c>
      <c r="P2305" s="662">
        <v>0</v>
      </c>
      <c r="Q2305" s="677"/>
      <c r="R2305" s="661">
        <v>4</v>
      </c>
      <c r="S2305" s="677">
        <v>0.5</v>
      </c>
      <c r="T2305" s="742">
        <v>3</v>
      </c>
      <c r="U2305" s="700">
        <v>0.5</v>
      </c>
    </row>
    <row r="2306" spans="1:21" ht="14.4" customHeight="1" x14ac:dyDescent="0.3">
      <c r="A2306" s="660">
        <v>32</v>
      </c>
      <c r="B2306" s="661" t="s">
        <v>587</v>
      </c>
      <c r="C2306" s="661">
        <v>89301322</v>
      </c>
      <c r="D2306" s="740" t="s">
        <v>6847</v>
      </c>
      <c r="E2306" s="741" t="s">
        <v>4636</v>
      </c>
      <c r="F2306" s="661" t="s">
        <v>4612</v>
      </c>
      <c r="G2306" s="661" t="s">
        <v>6109</v>
      </c>
      <c r="H2306" s="661" t="s">
        <v>588</v>
      </c>
      <c r="I2306" s="661" t="s">
        <v>6112</v>
      </c>
      <c r="J2306" s="661" t="s">
        <v>6113</v>
      </c>
      <c r="K2306" s="661" t="s">
        <v>6114</v>
      </c>
      <c r="L2306" s="662">
        <v>0</v>
      </c>
      <c r="M2306" s="662">
        <v>0</v>
      </c>
      <c r="N2306" s="661">
        <v>2</v>
      </c>
      <c r="O2306" s="742">
        <v>2</v>
      </c>
      <c r="P2306" s="662">
        <v>0</v>
      </c>
      <c r="Q2306" s="677"/>
      <c r="R2306" s="661">
        <v>2</v>
      </c>
      <c r="S2306" s="677">
        <v>1</v>
      </c>
      <c r="T2306" s="742">
        <v>2</v>
      </c>
      <c r="U2306" s="700">
        <v>1</v>
      </c>
    </row>
    <row r="2307" spans="1:21" ht="14.4" customHeight="1" x14ac:dyDescent="0.3">
      <c r="A2307" s="660">
        <v>32</v>
      </c>
      <c r="B2307" s="661" t="s">
        <v>587</v>
      </c>
      <c r="C2307" s="661">
        <v>89301322</v>
      </c>
      <c r="D2307" s="740" t="s">
        <v>6847</v>
      </c>
      <c r="E2307" s="741" t="s">
        <v>4636</v>
      </c>
      <c r="F2307" s="661" t="s">
        <v>4612</v>
      </c>
      <c r="G2307" s="661" t="s">
        <v>6109</v>
      </c>
      <c r="H2307" s="661" t="s">
        <v>588</v>
      </c>
      <c r="I2307" s="661" t="s">
        <v>6115</v>
      </c>
      <c r="J2307" s="661" t="s">
        <v>6113</v>
      </c>
      <c r="K2307" s="661" t="s">
        <v>6116</v>
      </c>
      <c r="L2307" s="662">
        <v>0</v>
      </c>
      <c r="M2307" s="662">
        <v>0</v>
      </c>
      <c r="N2307" s="661">
        <v>3</v>
      </c>
      <c r="O2307" s="742">
        <v>2</v>
      </c>
      <c r="P2307" s="662">
        <v>0</v>
      </c>
      <c r="Q2307" s="677"/>
      <c r="R2307" s="661">
        <v>3</v>
      </c>
      <c r="S2307" s="677">
        <v>1</v>
      </c>
      <c r="T2307" s="742">
        <v>2</v>
      </c>
      <c r="U2307" s="700">
        <v>1</v>
      </c>
    </row>
    <row r="2308" spans="1:21" ht="14.4" customHeight="1" x14ac:dyDescent="0.3">
      <c r="A2308" s="660">
        <v>32</v>
      </c>
      <c r="B2308" s="661" t="s">
        <v>587</v>
      </c>
      <c r="C2308" s="661">
        <v>89301322</v>
      </c>
      <c r="D2308" s="740" t="s">
        <v>6847</v>
      </c>
      <c r="E2308" s="741" t="s">
        <v>4636</v>
      </c>
      <c r="F2308" s="661" t="s">
        <v>4612</v>
      </c>
      <c r="G2308" s="661" t="s">
        <v>5109</v>
      </c>
      <c r="H2308" s="661" t="s">
        <v>588</v>
      </c>
      <c r="I2308" s="661" t="s">
        <v>6117</v>
      </c>
      <c r="J2308" s="661" t="s">
        <v>6118</v>
      </c>
      <c r="K2308" s="661" t="s">
        <v>6119</v>
      </c>
      <c r="L2308" s="662">
        <v>164.15</v>
      </c>
      <c r="M2308" s="662">
        <v>1477.3500000000001</v>
      </c>
      <c r="N2308" s="661">
        <v>9</v>
      </c>
      <c r="O2308" s="742">
        <v>1.5</v>
      </c>
      <c r="P2308" s="662">
        <v>1477.3500000000001</v>
      </c>
      <c r="Q2308" s="677">
        <v>1</v>
      </c>
      <c r="R2308" s="661">
        <v>9</v>
      </c>
      <c r="S2308" s="677">
        <v>1</v>
      </c>
      <c r="T2308" s="742">
        <v>1.5</v>
      </c>
      <c r="U2308" s="700">
        <v>1</v>
      </c>
    </row>
    <row r="2309" spans="1:21" ht="14.4" customHeight="1" x14ac:dyDescent="0.3">
      <c r="A2309" s="660">
        <v>32</v>
      </c>
      <c r="B2309" s="661" t="s">
        <v>587</v>
      </c>
      <c r="C2309" s="661">
        <v>89301322</v>
      </c>
      <c r="D2309" s="740" t="s">
        <v>6847</v>
      </c>
      <c r="E2309" s="741" t="s">
        <v>4636</v>
      </c>
      <c r="F2309" s="661" t="s">
        <v>4612</v>
      </c>
      <c r="G2309" s="661" t="s">
        <v>5499</v>
      </c>
      <c r="H2309" s="661" t="s">
        <v>588</v>
      </c>
      <c r="I2309" s="661" t="s">
        <v>873</v>
      </c>
      <c r="J2309" s="661" t="s">
        <v>5689</v>
      </c>
      <c r="K2309" s="661" t="s">
        <v>875</v>
      </c>
      <c r="L2309" s="662">
        <v>129.94999999999999</v>
      </c>
      <c r="M2309" s="662">
        <v>649.75</v>
      </c>
      <c r="N2309" s="661">
        <v>5</v>
      </c>
      <c r="O2309" s="742">
        <v>1</v>
      </c>
      <c r="P2309" s="662">
        <v>389.84999999999997</v>
      </c>
      <c r="Q2309" s="677">
        <v>0.6</v>
      </c>
      <c r="R2309" s="661">
        <v>3</v>
      </c>
      <c r="S2309" s="677">
        <v>0.6</v>
      </c>
      <c r="T2309" s="742">
        <v>0.5</v>
      </c>
      <c r="U2309" s="700">
        <v>0.5</v>
      </c>
    </row>
    <row r="2310" spans="1:21" ht="14.4" customHeight="1" x14ac:dyDescent="0.3">
      <c r="A2310" s="660">
        <v>32</v>
      </c>
      <c r="B2310" s="661" t="s">
        <v>587</v>
      </c>
      <c r="C2310" s="661">
        <v>89301322</v>
      </c>
      <c r="D2310" s="740" t="s">
        <v>6847</v>
      </c>
      <c r="E2310" s="741" t="s">
        <v>4636</v>
      </c>
      <c r="F2310" s="661" t="s">
        <v>4612</v>
      </c>
      <c r="G2310" s="661" t="s">
        <v>5499</v>
      </c>
      <c r="H2310" s="661" t="s">
        <v>588</v>
      </c>
      <c r="I2310" s="661" t="s">
        <v>6120</v>
      </c>
      <c r="J2310" s="661" t="s">
        <v>5689</v>
      </c>
      <c r="K2310" s="661" t="s">
        <v>6121</v>
      </c>
      <c r="L2310" s="662">
        <v>0</v>
      </c>
      <c r="M2310" s="662">
        <v>0</v>
      </c>
      <c r="N2310" s="661">
        <v>1</v>
      </c>
      <c r="O2310" s="742">
        <v>1</v>
      </c>
      <c r="P2310" s="662"/>
      <c r="Q2310" s="677"/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32</v>
      </c>
      <c r="B2311" s="661" t="s">
        <v>587</v>
      </c>
      <c r="C2311" s="661">
        <v>89301322</v>
      </c>
      <c r="D2311" s="740" t="s">
        <v>6847</v>
      </c>
      <c r="E2311" s="741" t="s">
        <v>4636</v>
      </c>
      <c r="F2311" s="661" t="s">
        <v>4612</v>
      </c>
      <c r="G2311" s="661" t="s">
        <v>5499</v>
      </c>
      <c r="H2311" s="661" t="s">
        <v>588</v>
      </c>
      <c r="I2311" s="661" t="s">
        <v>6122</v>
      </c>
      <c r="J2311" s="661" t="s">
        <v>5689</v>
      </c>
      <c r="K2311" s="661" t="s">
        <v>6123</v>
      </c>
      <c r="L2311" s="662">
        <v>0</v>
      </c>
      <c r="M2311" s="662">
        <v>0</v>
      </c>
      <c r="N2311" s="661">
        <v>1</v>
      </c>
      <c r="O2311" s="742">
        <v>0.5</v>
      </c>
      <c r="P2311" s="662"/>
      <c r="Q2311" s="677"/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32</v>
      </c>
      <c r="B2312" s="661" t="s">
        <v>587</v>
      </c>
      <c r="C2312" s="661">
        <v>89301322</v>
      </c>
      <c r="D2312" s="740" t="s">
        <v>6847</v>
      </c>
      <c r="E2312" s="741" t="s">
        <v>4636</v>
      </c>
      <c r="F2312" s="661" t="s">
        <v>4612</v>
      </c>
      <c r="G2312" s="661" t="s">
        <v>4792</v>
      </c>
      <c r="H2312" s="661" t="s">
        <v>588</v>
      </c>
      <c r="I2312" s="661" t="s">
        <v>6124</v>
      </c>
      <c r="J2312" s="661" t="s">
        <v>6125</v>
      </c>
      <c r="K2312" s="661" t="s">
        <v>630</v>
      </c>
      <c r="L2312" s="662">
        <v>85.49</v>
      </c>
      <c r="M2312" s="662">
        <v>170.98</v>
      </c>
      <c r="N2312" s="661">
        <v>2</v>
      </c>
      <c r="O2312" s="742">
        <v>0.5</v>
      </c>
      <c r="P2312" s="662">
        <v>170.98</v>
      </c>
      <c r="Q2312" s="677">
        <v>1</v>
      </c>
      <c r="R2312" s="661">
        <v>2</v>
      </c>
      <c r="S2312" s="677">
        <v>1</v>
      </c>
      <c r="T2312" s="742">
        <v>0.5</v>
      </c>
      <c r="U2312" s="700">
        <v>1</v>
      </c>
    </row>
    <row r="2313" spans="1:21" ht="14.4" customHeight="1" x14ac:dyDescent="0.3">
      <c r="A2313" s="660">
        <v>32</v>
      </c>
      <c r="B2313" s="661" t="s">
        <v>587</v>
      </c>
      <c r="C2313" s="661">
        <v>89301322</v>
      </c>
      <c r="D2313" s="740" t="s">
        <v>6847</v>
      </c>
      <c r="E2313" s="741" t="s">
        <v>4636</v>
      </c>
      <c r="F2313" s="661" t="s">
        <v>4612</v>
      </c>
      <c r="G2313" s="661" t="s">
        <v>6126</v>
      </c>
      <c r="H2313" s="661" t="s">
        <v>588</v>
      </c>
      <c r="I2313" s="661" t="s">
        <v>985</v>
      </c>
      <c r="J2313" s="661" t="s">
        <v>6127</v>
      </c>
      <c r="K2313" s="661" t="s">
        <v>4555</v>
      </c>
      <c r="L2313" s="662">
        <v>85.49</v>
      </c>
      <c r="M2313" s="662">
        <v>85.49</v>
      </c>
      <c r="N2313" s="661">
        <v>1</v>
      </c>
      <c r="O2313" s="742">
        <v>0.5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32</v>
      </c>
      <c r="B2314" s="661" t="s">
        <v>587</v>
      </c>
      <c r="C2314" s="661">
        <v>89301322</v>
      </c>
      <c r="D2314" s="740" t="s">
        <v>6847</v>
      </c>
      <c r="E2314" s="741" t="s">
        <v>4636</v>
      </c>
      <c r="F2314" s="661" t="s">
        <v>4612</v>
      </c>
      <c r="G2314" s="661" t="s">
        <v>4910</v>
      </c>
      <c r="H2314" s="661" t="s">
        <v>588</v>
      </c>
      <c r="I2314" s="661" t="s">
        <v>6128</v>
      </c>
      <c r="J2314" s="661" t="s">
        <v>6129</v>
      </c>
      <c r="K2314" s="661" t="s">
        <v>1835</v>
      </c>
      <c r="L2314" s="662">
        <v>196.46</v>
      </c>
      <c r="M2314" s="662">
        <v>589.38</v>
      </c>
      <c r="N2314" s="661">
        <v>3</v>
      </c>
      <c r="O2314" s="742">
        <v>1.5</v>
      </c>
      <c r="P2314" s="662">
        <v>589.38</v>
      </c>
      <c r="Q2314" s="677">
        <v>1</v>
      </c>
      <c r="R2314" s="661">
        <v>3</v>
      </c>
      <c r="S2314" s="677">
        <v>1</v>
      </c>
      <c r="T2314" s="742">
        <v>1.5</v>
      </c>
      <c r="U2314" s="700">
        <v>1</v>
      </c>
    </row>
    <row r="2315" spans="1:21" ht="14.4" customHeight="1" x14ac:dyDescent="0.3">
      <c r="A2315" s="660">
        <v>32</v>
      </c>
      <c r="B2315" s="661" t="s">
        <v>587</v>
      </c>
      <c r="C2315" s="661">
        <v>89301322</v>
      </c>
      <c r="D2315" s="740" t="s">
        <v>6847</v>
      </c>
      <c r="E2315" s="741" t="s">
        <v>4636</v>
      </c>
      <c r="F2315" s="661" t="s">
        <v>4612</v>
      </c>
      <c r="G2315" s="661" t="s">
        <v>4836</v>
      </c>
      <c r="H2315" s="661" t="s">
        <v>588</v>
      </c>
      <c r="I2315" s="661" t="s">
        <v>4837</v>
      </c>
      <c r="J2315" s="661" t="s">
        <v>4838</v>
      </c>
      <c r="K2315" s="661" t="s">
        <v>821</v>
      </c>
      <c r="L2315" s="662">
        <v>0</v>
      </c>
      <c r="M2315" s="662">
        <v>0</v>
      </c>
      <c r="N2315" s="661">
        <v>3</v>
      </c>
      <c r="O2315" s="742">
        <v>1</v>
      </c>
      <c r="P2315" s="662"/>
      <c r="Q2315" s="677"/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32</v>
      </c>
      <c r="B2316" s="661" t="s">
        <v>587</v>
      </c>
      <c r="C2316" s="661">
        <v>89301322</v>
      </c>
      <c r="D2316" s="740" t="s">
        <v>6847</v>
      </c>
      <c r="E2316" s="741" t="s">
        <v>4636</v>
      </c>
      <c r="F2316" s="661" t="s">
        <v>4612</v>
      </c>
      <c r="G2316" s="661" t="s">
        <v>4946</v>
      </c>
      <c r="H2316" s="661" t="s">
        <v>588</v>
      </c>
      <c r="I2316" s="661" t="s">
        <v>4947</v>
      </c>
      <c r="J2316" s="661" t="s">
        <v>4948</v>
      </c>
      <c r="K2316" s="661" t="s">
        <v>4949</v>
      </c>
      <c r="L2316" s="662">
        <v>162.13</v>
      </c>
      <c r="M2316" s="662">
        <v>972.78</v>
      </c>
      <c r="N2316" s="661">
        <v>6</v>
      </c>
      <c r="O2316" s="742">
        <v>2</v>
      </c>
      <c r="P2316" s="662">
        <v>486.39</v>
      </c>
      <c r="Q2316" s="677">
        <v>0.5</v>
      </c>
      <c r="R2316" s="661">
        <v>3</v>
      </c>
      <c r="S2316" s="677">
        <v>0.5</v>
      </c>
      <c r="T2316" s="742">
        <v>1.5</v>
      </c>
      <c r="U2316" s="700">
        <v>0.75</v>
      </c>
    </row>
    <row r="2317" spans="1:21" ht="14.4" customHeight="1" x14ac:dyDescent="0.3">
      <c r="A2317" s="660">
        <v>32</v>
      </c>
      <c r="B2317" s="661" t="s">
        <v>587</v>
      </c>
      <c r="C2317" s="661">
        <v>89301322</v>
      </c>
      <c r="D2317" s="740" t="s">
        <v>6847</v>
      </c>
      <c r="E2317" s="741" t="s">
        <v>4636</v>
      </c>
      <c r="F2317" s="661" t="s">
        <v>4612</v>
      </c>
      <c r="G2317" s="661" t="s">
        <v>4946</v>
      </c>
      <c r="H2317" s="661" t="s">
        <v>588</v>
      </c>
      <c r="I2317" s="661" t="s">
        <v>4947</v>
      </c>
      <c r="J2317" s="661" t="s">
        <v>4948</v>
      </c>
      <c r="K2317" s="661" t="s">
        <v>4949</v>
      </c>
      <c r="L2317" s="662">
        <v>68.989999999999995</v>
      </c>
      <c r="M2317" s="662">
        <v>206.96999999999997</v>
      </c>
      <c r="N2317" s="661">
        <v>3</v>
      </c>
      <c r="O2317" s="742">
        <v>0.5</v>
      </c>
      <c r="P2317" s="662">
        <v>206.96999999999997</v>
      </c>
      <c r="Q2317" s="677">
        <v>1</v>
      </c>
      <c r="R2317" s="661">
        <v>3</v>
      </c>
      <c r="S2317" s="677">
        <v>1</v>
      </c>
      <c r="T2317" s="742">
        <v>0.5</v>
      </c>
      <c r="U2317" s="700">
        <v>1</v>
      </c>
    </row>
    <row r="2318" spans="1:21" ht="14.4" customHeight="1" x14ac:dyDescent="0.3">
      <c r="A2318" s="660">
        <v>32</v>
      </c>
      <c r="B2318" s="661" t="s">
        <v>587</v>
      </c>
      <c r="C2318" s="661">
        <v>89301322</v>
      </c>
      <c r="D2318" s="740" t="s">
        <v>6847</v>
      </c>
      <c r="E2318" s="741" t="s">
        <v>4636</v>
      </c>
      <c r="F2318" s="661" t="s">
        <v>4612</v>
      </c>
      <c r="G2318" s="661" t="s">
        <v>4913</v>
      </c>
      <c r="H2318" s="661" t="s">
        <v>2441</v>
      </c>
      <c r="I2318" s="661" t="s">
        <v>2768</v>
      </c>
      <c r="J2318" s="661" t="s">
        <v>2769</v>
      </c>
      <c r="K2318" s="661" t="s">
        <v>4484</v>
      </c>
      <c r="L2318" s="662">
        <v>1492.11</v>
      </c>
      <c r="M2318" s="662">
        <v>26857.980000000003</v>
      </c>
      <c r="N2318" s="661">
        <v>18</v>
      </c>
      <c r="O2318" s="742">
        <v>6.5</v>
      </c>
      <c r="P2318" s="662">
        <v>23873.760000000002</v>
      </c>
      <c r="Q2318" s="677">
        <v>0.88888888888888884</v>
      </c>
      <c r="R2318" s="661">
        <v>16</v>
      </c>
      <c r="S2318" s="677">
        <v>0.88888888888888884</v>
      </c>
      <c r="T2318" s="742">
        <v>6</v>
      </c>
      <c r="U2318" s="700">
        <v>0.92307692307692313</v>
      </c>
    </row>
    <row r="2319" spans="1:21" ht="14.4" customHeight="1" x14ac:dyDescent="0.3">
      <c r="A2319" s="660">
        <v>32</v>
      </c>
      <c r="B2319" s="661" t="s">
        <v>587</v>
      </c>
      <c r="C2319" s="661">
        <v>89301322</v>
      </c>
      <c r="D2319" s="740" t="s">
        <v>6847</v>
      </c>
      <c r="E2319" s="741" t="s">
        <v>4636</v>
      </c>
      <c r="F2319" s="661" t="s">
        <v>4612</v>
      </c>
      <c r="G2319" s="661" t="s">
        <v>4796</v>
      </c>
      <c r="H2319" s="661" t="s">
        <v>588</v>
      </c>
      <c r="I2319" s="661" t="s">
        <v>1376</v>
      </c>
      <c r="J2319" s="661" t="s">
        <v>1377</v>
      </c>
      <c r="K2319" s="661" t="s">
        <v>1378</v>
      </c>
      <c r="L2319" s="662">
        <v>286.63</v>
      </c>
      <c r="M2319" s="662">
        <v>573.26</v>
      </c>
      <c r="N2319" s="661">
        <v>2</v>
      </c>
      <c r="O2319" s="742">
        <v>1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32</v>
      </c>
      <c r="B2320" s="661" t="s">
        <v>587</v>
      </c>
      <c r="C2320" s="661">
        <v>89301322</v>
      </c>
      <c r="D2320" s="740" t="s">
        <v>6847</v>
      </c>
      <c r="E2320" s="741" t="s">
        <v>4636</v>
      </c>
      <c r="F2320" s="661" t="s">
        <v>4612</v>
      </c>
      <c r="G2320" s="661" t="s">
        <v>4796</v>
      </c>
      <c r="H2320" s="661" t="s">
        <v>588</v>
      </c>
      <c r="I2320" s="661" t="s">
        <v>3554</v>
      </c>
      <c r="J2320" s="661" t="s">
        <v>5397</v>
      </c>
      <c r="K2320" s="661" t="s">
        <v>5230</v>
      </c>
      <c r="L2320" s="662">
        <v>0</v>
      </c>
      <c r="M2320" s="662">
        <v>0</v>
      </c>
      <c r="N2320" s="661">
        <v>2</v>
      </c>
      <c r="O2320" s="742">
        <v>1</v>
      </c>
      <c r="P2320" s="662">
        <v>0</v>
      </c>
      <c r="Q2320" s="677"/>
      <c r="R2320" s="661">
        <v>2</v>
      </c>
      <c r="S2320" s="677">
        <v>1</v>
      </c>
      <c r="T2320" s="742">
        <v>1</v>
      </c>
      <c r="U2320" s="700">
        <v>1</v>
      </c>
    </row>
    <row r="2321" spans="1:21" ht="14.4" customHeight="1" x14ac:dyDescent="0.3">
      <c r="A2321" s="660">
        <v>32</v>
      </c>
      <c r="B2321" s="661" t="s">
        <v>587</v>
      </c>
      <c r="C2321" s="661">
        <v>89301322</v>
      </c>
      <c r="D2321" s="740" t="s">
        <v>6847</v>
      </c>
      <c r="E2321" s="741" t="s">
        <v>4636</v>
      </c>
      <c r="F2321" s="661" t="s">
        <v>4612</v>
      </c>
      <c r="G2321" s="661" t="s">
        <v>4951</v>
      </c>
      <c r="H2321" s="661" t="s">
        <v>588</v>
      </c>
      <c r="I2321" s="661" t="s">
        <v>4952</v>
      </c>
      <c r="J2321" s="661" t="s">
        <v>1927</v>
      </c>
      <c r="K2321" s="661" t="s">
        <v>4953</v>
      </c>
      <c r="L2321" s="662">
        <v>0</v>
      </c>
      <c r="M2321" s="662">
        <v>0</v>
      </c>
      <c r="N2321" s="661">
        <v>2</v>
      </c>
      <c r="O2321" s="742">
        <v>0.5</v>
      </c>
      <c r="P2321" s="662">
        <v>0</v>
      </c>
      <c r="Q2321" s="677"/>
      <c r="R2321" s="661">
        <v>2</v>
      </c>
      <c r="S2321" s="677">
        <v>1</v>
      </c>
      <c r="T2321" s="742">
        <v>0.5</v>
      </c>
      <c r="U2321" s="700">
        <v>1</v>
      </c>
    </row>
    <row r="2322" spans="1:21" ht="14.4" customHeight="1" x14ac:dyDescent="0.3">
      <c r="A2322" s="660">
        <v>32</v>
      </c>
      <c r="B2322" s="661" t="s">
        <v>587</v>
      </c>
      <c r="C2322" s="661">
        <v>89301322</v>
      </c>
      <c r="D2322" s="740" t="s">
        <v>6847</v>
      </c>
      <c r="E2322" s="741" t="s">
        <v>4636</v>
      </c>
      <c r="F2322" s="661" t="s">
        <v>4612</v>
      </c>
      <c r="G2322" s="661" t="s">
        <v>4797</v>
      </c>
      <c r="H2322" s="661" t="s">
        <v>2441</v>
      </c>
      <c r="I2322" s="661" t="s">
        <v>2661</v>
      </c>
      <c r="J2322" s="661" t="s">
        <v>4398</v>
      </c>
      <c r="K2322" s="661" t="s">
        <v>4399</v>
      </c>
      <c r="L2322" s="662">
        <v>156.25</v>
      </c>
      <c r="M2322" s="662">
        <v>625</v>
      </c>
      <c r="N2322" s="661">
        <v>4</v>
      </c>
      <c r="O2322" s="742">
        <v>4</v>
      </c>
      <c r="P2322" s="662">
        <v>625</v>
      </c>
      <c r="Q2322" s="677">
        <v>1</v>
      </c>
      <c r="R2322" s="661">
        <v>4</v>
      </c>
      <c r="S2322" s="677">
        <v>1</v>
      </c>
      <c r="T2322" s="742">
        <v>4</v>
      </c>
      <c r="U2322" s="700">
        <v>1</v>
      </c>
    </row>
    <row r="2323" spans="1:21" ht="14.4" customHeight="1" x14ac:dyDescent="0.3">
      <c r="A2323" s="660">
        <v>32</v>
      </c>
      <c r="B2323" s="661" t="s">
        <v>587</v>
      </c>
      <c r="C2323" s="661">
        <v>89301322</v>
      </c>
      <c r="D2323" s="740" t="s">
        <v>6847</v>
      </c>
      <c r="E2323" s="741" t="s">
        <v>4636</v>
      </c>
      <c r="F2323" s="661" t="s">
        <v>4612</v>
      </c>
      <c r="G2323" s="661" t="s">
        <v>4797</v>
      </c>
      <c r="H2323" s="661" t="s">
        <v>2441</v>
      </c>
      <c r="I2323" s="661" t="s">
        <v>2661</v>
      </c>
      <c r="J2323" s="661" t="s">
        <v>4398</v>
      </c>
      <c r="K2323" s="661" t="s">
        <v>4399</v>
      </c>
      <c r="L2323" s="662">
        <v>126.09</v>
      </c>
      <c r="M2323" s="662">
        <v>756.54</v>
      </c>
      <c r="N2323" s="661">
        <v>6</v>
      </c>
      <c r="O2323" s="742">
        <v>4.5</v>
      </c>
      <c r="P2323" s="662">
        <v>378.27</v>
      </c>
      <c r="Q2323" s="677">
        <v>0.5</v>
      </c>
      <c r="R2323" s="661">
        <v>3</v>
      </c>
      <c r="S2323" s="677">
        <v>0.5</v>
      </c>
      <c r="T2323" s="742">
        <v>2</v>
      </c>
      <c r="U2323" s="700">
        <v>0.44444444444444442</v>
      </c>
    </row>
    <row r="2324" spans="1:21" ht="14.4" customHeight="1" x14ac:dyDescent="0.3">
      <c r="A2324" s="660">
        <v>32</v>
      </c>
      <c r="B2324" s="661" t="s">
        <v>587</v>
      </c>
      <c r="C2324" s="661">
        <v>89301322</v>
      </c>
      <c r="D2324" s="740" t="s">
        <v>6847</v>
      </c>
      <c r="E2324" s="741" t="s">
        <v>4636</v>
      </c>
      <c r="F2324" s="661" t="s">
        <v>4612</v>
      </c>
      <c r="G2324" s="661" t="s">
        <v>4797</v>
      </c>
      <c r="H2324" s="661" t="s">
        <v>2441</v>
      </c>
      <c r="I2324" s="661" t="s">
        <v>5026</v>
      </c>
      <c r="J2324" s="661" t="s">
        <v>5027</v>
      </c>
      <c r="K2324" s="661" t="s">
        <v>3405</v>
      </c>
      <c r="L2324" s="662">
        <v>193.14</v>
      </c>
      <c r="M2324" s="662">
        <v>772.56</v>
      </c>
      <c r="N2324" s="661">
        <v>4</v>
      </c>
      <c r="O2324" s="742">
        <v>2</v>
      </c>
      <c r="P2324" s="662">
        <v>772.56</v>
      </c>
      <c r="Q2324" s="677">
        <v>1</v>
      </c>
      <c r="R2324" s="661">
        <v>4</v>
      </c>
      <c r="S2324" s="677">
        <v>1</v>
      </c>
      <c r="T2324" s="742">
        <v>2</v>
      </c>
      <c r="U2324" s="700">
        <v>1</v>
      </c>
    </row>
    <row r="2325" spans="1:21" ht="14.4" customHeight="1" x14ac:dyDescent="0.3">
      <c r="A2325" s="660">
        <v>32</v>
      </c>
      <c r="B2325" s="661" t="s">
        <v>587</v>
      </c>
      <c r="C2325" s="661">
        <v>89301322</v>
      </c>
      <c r="D2325" s="740" t="s">
        <v>6847</v>
      </c>
      <c r="E2325" s="741" t="s">
        <v>4636</v>
      </c>
      <c r="F2325" s="661" t="s">
        <v>4612</v>
      </c>
      <c r="G2325" s="661" t="s">
        <v>4914</v>
      </c>
      <c r="H2325" s="661" t="s">
        <v>588</v>
      </c>
      <c r="I2325" s="661" t="s">
        <v>2206</v>
      </c>
      <c r="J2325" s="661" t="s">
        <v>5018</v>
      </c>
      <c r="K2325" s="661" t="s">
        <v>1142</v>
      </c>
      <c r="L2325" s="662">
        <v>0</v>
      </c>
      <c r="M2325" s="662">
        <v>0</v>
      </c>
      <c r="N2325" s="661">
        <v>1</v>
      </c>
      <c r="O2325" s="742">
        <v>1</v>
      </c>
      <c r="P2325" s="662">
        <v>0</v>
      </c>
      <c r="Q2325" s="677"/>
      <c r="R2325" s="661">
        <v>1</v>
      </c>
      <c r="S2325" s="677">
        <v>1</v>
      </c>
      <c r="T2325" s="742">
        <v>1</v>
      </c>
      <c r="U2325" s="700">
        <v>1</v>
      </c>
    </row>
    <row r="2326" spans="1:21" ht="14.4" customHeight="1" x14ac:dyDescent="0.3">
      <c r="A2326" s="660">
        <v>32</v>
      </c>
      <c r="B2326" s="661" t="s">
        <v>587</v>
      </c>
      <c r="C2326" s="661">
        <v>89301322</v>
      </c>
      <c r="D2326" s="740" t="s">
        <v>6847</v>
      </c>
      <c r="E2326" s="741" t="s">
        <v>4636</v>
      </c>
      <c r="F2326" s="661" t="s">
        <v>4612</v>
      </c>
      <c r="G2326" s="661" t="s">
        <v>4914</v>
      </c>
      <c r="H2326" s="661" t="s">
        <v>588</v>
      </c>
      <c r="I2326" s="661" t="s">
        <v>2009</v>
      </c>
      <c r="J2326" s="661" t="s">
        <v>5018</v>
      </c>
      <c r="K2326" s="661" t="s">
        <v>5019</v>
      </c>
      <c r="L2326" s="662">
        <v>0</v>
      </c>
      <c r="M2326" s="662">
        <v>0</v>
      </c>
      <c r="N2326" s="661">
        <v>1</v>
      </c>
      <c r="O2326" s="742">
        <v>0.5</v>
      </c>
      <c r="P2326" s="662">
        <v>0</v>
      </c>
      <c r="Q2326" s="677"/>
      <c r="R2326" s="661">
        <v>1</v>
      </c>
      <c r="S2326" s="677">
        <v>1</v>
      </c>
      <c r="T2326" s="742">
        <v>0.5</v>
      </c>
      <c r="U2326" s="700">
        <v>1</v>
      </c>
    </row>
    <row r="2327" spans="1:21" ht="14.4" customHeight="1" x14ac:dyDescent="0.3">
      <c r="A2327" s="660">
        <v>32</v>
      </c>
      <c r="B2327" s="661" t="s">
        <v>587</v>
      </c>
      <c r="C2327" s="661">
        <v>89301322</v>
      </c>
      <c r="D2327" s="740" t="s">
        <v>6847</v>
      </c>
      <c r="E2327" s="741" t="s">
        <v>4636</v>
      </c>
      <c r="F2327" s="661" t="s">
        <v>4612</v>
      </c>
      <c r="G2327" s="661" t="s">
        <v>4914</v>
      </c>
      <c r="H2327" s="661" t="s">
        <v>588</v>
      </c>
      <c r="I2327" s="661" t="s">
        <v>6130</v>
      </c>
      <c r="J2327" s="661" t="s">
        <v>2207</v>
      </c>
      <c r="K2327" s="661" t="s">
        <v>5019</v>
      </c>
      <c r="L2327" s="662">
        <v>0</v>
      </c>
      <c r="M2327" s="662">
        <v>0</v>
      </c>
      <c r="N2327" s="661">
        <v>1</v>
      </c>
      <c r="O2327" s="742">
        <v>0.5</v>
      </c>
      <c r="P2327" s="662">
        <v>0</v>
      </c>
      <c r="Q2327" s="677"/>
      <c r="R2327" s="661">
        <v>1</v>
      </c>
      <c r="S2327" s="677">
        <v>1</v>
      </c>
      <c r="T2327" s="742">
        <v>0.5</v>
      </c>
      <c r="U2327" s="700">
        <v>1</v>
      </c>
    </row>
    <row r="2328" spans="1:21" ht="14.4" customHeight="1" x14ac:dyDescent="0.3">
      <c r="A2328" s="660">
        <v>32</v>
      </c>
      <c r="B2328" s="661" t="s">
        <v>587</v>
      </c>
      <c r="C2328" s="661">
        <v>89301322</v>
      </c>
      <c r="D2328" s="740" t="s">
        <v>6847</v>
      </c>
      <c r="E2328" s="741" t="s">
        <v>4636</v>
      </c>
      <c r="F2328" s="661" t="s">
        <v>4612</v>
      </c>
      <c r="G2328" s="661" t="s">
        <v>4914</v>
      </c>
      <c r="H2328" s="661" t="s">
        <v>588</v>
      </c>
      <c r="I2328" s="661" t="s">
        <v>6131</v>
      </c>
      <c r="J2328" s="661" t="s">
        <v>5018</v>
      </c>
      <c r="K2328" s="661" t="s">
        <v>1869</v>
      </c>
      <c r="L2328" s="662">
        <v>0</v>
      </c>
      <c r="M2328" s="662">
        <v>0</v>
      </c>
      <c r="N2328" s="661">
        <v>1</v>
      </c>
      <c r="O2328" s="742">
        <v>1</v>
      </c>
      <c r="P2328" s="662"/>
      <c r="Q2328" s="677"/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32</v>
      </c>
      <c r="B2329" s="661" t="s">
        <v>587</v>
      </c>
      <c r="C2329" s="661">
        <v>89301322</v>
      </c>
      <c r="D2329" s="740" t="s">
        <v>6847</v>
      </c>
      <c r="E2329" s="741" t="s">
        <v>4636</v>
      </c>
      <c r="F2329" s="661" t="s">
        <v>4612</v>
      </c>
      <c r="G2329" s="661" t="s">
        <v>4914</v>
      </c>
      <c r="H2329" s="661" t="s">
        <v>588</v>
      </c>
      <c r="I2329" s="661" t="s">
        <v>5401</v>
      </c>
      <c r="J2329" s="661" t="s">
        <v>5400</v>
      </c>
      <c r="K2329" s="661" t="s">
        <v>1142</v>
      </c>
      <c r="L2329" s="662">
        <v>0</v>
      </c>
      <c r="M2329" s="662">
        <v>0</v>
      </c>
      <c r="N2329" s="661">
        <v>1</v>
      </c>
      <c r="O2329" s="742">
        <v>1</v>
      </c>
      <c r="P2329" s="662"/>
      <c r="Q2329" s="677"/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32</v>
      </c>
      <c r="B2330" s="661" t="s">
        <v>587</v>
      </c>
      <c r="C2330" s="661">
        <v>89301322</v>
      </c>
      <c r="D2330" s="740" t="s">
        <v>6847</v>
      </c>
      <c r="E2330" s="741" t="s">
        <v>4636</v>
      </c>
      <c r="F2330" s="661" t="s">
        <v>4612</v>
      </c>
      <c r="G2330" s="661" t="s">
        <v>4914</v>
      </c>
      <c r="H2330" s="661" t="s">
        <v>588</v>
      </c>
      <c r="I2330" s="661" t="s">
        <v>6132</v>
      </c>
      <c r="J2330" s="661" t="s">
        <v>1138</v>
      </c>
      <c r="K2330" s="661" t="s">
        <v>1229</v>
      </c>
      <c r="L2330" s="662">
        <v>0</v>
      </c>
      <c r="M2330" s="662">
        <v>0</v>
      </c>
      <c r="N2330" s="661">
        <v>4</v>
      </c>
      <c r="O2330" s="742">
        <v>1.5</v>
      </c>
      <c r="P2330" s="662">
        <v>0</v>
      </c>
      <c r="Q2330" s="677"/>
      <c r="R2330" s="661">
        <v>4</v>
      </c>
      <c r="S2330" s="677">
        <v>1</v>
      </c>
      <c r="T2330" s="742">
        <v>1.5</v>
      </c>
      <c r="U2330" s="700">
        <v>1</v>
      </c>
    </row>
    <row r="2331" spans="1:21" ht="14.4" customHeight="1" x14ac:dyDescent="0.3">
      <c r="A2331" s="660">
        <v>32</v>
      </c>
      <c r="B2331" s="661" t="s">
        <v>587</v>
      </c>
      <c r="C2331" s="661">
        <v>89301322</v>
      </c>
      <c r="D2331" s="740" t="s">
        <v>6847</v>
      </c>
      <c r="E2331" s="741" t="s">
        <v>4636</v>
      </c>
      <c r="F2331" s="661" t="s">
        <v>4612</v>
      </c>
      <c r="G2331" s="661" t="s">
        <v>4914</v>
      </c>
      <c r="H2331" s="661" t="s">
        <v>588</v>
      </c>
      <c r="I2331" s="661" t="s">
        <v>6133</v>
      </c>
      <c r="J2331" s="661" t="s">
        <v>1138</v>
      </c>
      <c r="K2331" s="661" t="s">
        <v>1869</v>
      </c>
      <c r="L2331" s="662">
        <v>0</v>
      </c>
      <c r="M2331" s="662">
        <v>0</v>
      </c>
      <c r="N2331" s="661">
        <v>2</v>
      </c>
      <c r="O2331" s="742">
        <v>2</v>
      </c>
      <c r="P2331" s="662">
        <v>0</v>
      </c>
      <c r="Q2331" s="677"/>
      <c r="R2331" s="661">
        <v>1</v>
      </c>
      <c r="S2331" s="677">
        <v>0.5</v>
      </c>
      <c r="T2331" s="742">
        <v>1</v>
      </c>
      <c r="U2331" s="700">
        <v>0.5</v>
      </c>
    </row>
    <row r="2332" spans="1:21" ht="14.4" customHeight="1" x14ac:dyDescent="0.3">
      <c r="A2332" s="660">
        <v>32</v>
      </c>
      <c r="B2332" s="661" t="s">
        <v>587</v>
      </c>
      <c r="C2332" s="661">
        <v>89301322</v>
      </c>
      <c r="D2332" s="740" t="s">
        <v>6847</v>
      </c>
      <c r="E2332" s="741" t="s">
        <v>4636</v>
      </c>
      <c r="F2332" s="661" t="s">
        <v>4612</v>
      </c>
      <c r="G2332" s="661" t="s">
        <v>4914</v>
      </c>
      <c r="H2332" s="661" t="s">
        <v>588</v>
      </c>
      <c r="I2332" s="661" t="s">
        <v>1141</v>
      </c>
      <c r="J2332" s="661" t="s">
        <v>1138</v>
      </c>
      <c r="K2332" s="661" t="s">
        <v>1142</v>
      </c>
      <c r="L2332" s="662">
        <v>0</v>
      </c>
      <c r="M2332" s="662">
        <v>0</v>
      </c>
      <c r="N2332" s="661">
        <v>2</v>
      </c>
      <c r="O2332" s="742">
        <v>1</v>
      </c>
      <c r="P2332" s="662">
        <v>0</v>
      </c>
      <c r="Q2332" s="677"/>
      <c r="R2332" s="661">
        <v>2</v>
      </c>
      <c r="S2332" s="677">
        <v>1</v>
      </c>
      <c r="T2332" s="742">
        <v>1</v>
      </c>
      <c r="U2332" s="700">
        <v>1</v>
      </c>
    </row>
    <row r="2333" spans="1:21" ht="14.4" customHeight="1" x14ac:dyDescent="0.3">
      <c r="A2333" s="660">
        <v>32</v>
      </c>
      <c r="B2333" s="661" t="s">
        <v>587</v>
      </c>
      <c r="C2333" s="661">
        <v>89301322</v>
      </c>
      <c r="D2333" s="740" t="s">
        <v>6847</v>
      </c>
      <c r="E2333" s="741" t="s">
        <v>4636</v>
      </c>
      <c r="F2333" s="661" t="s">
        <v>4612</v>
      </c>
      <c r="G2333" s="661" t="s">
        <v>4914</v>
      </c>
      <c r="H2333" s="661" t="s">
        <v>588</v>
      </c>
      <c r="I2333" s="661" t="s">
        <v>5756</v>
      </c>
      <c r="J2333" s="661" t="s">
        <v>5757</v>
      </c>
      <c r="K2333" s="661" t="s">
        <v>5019</v>
      </c>
      <c r="L2333" s="662">
        <v>0</v>
      </c>
      <c r="M2333" s="662">
        <v>0</v>
      </c>
      <c r="N2333" s="661">
        <v>1</v>
      </c>
      <c r="O2333" s="742">
        <v>0.5</v>
      </c>
      <c r="P2333" s="662"/>
      <c r="Q2333" s="677"/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32</v>
      </c>
      <c r="B2334" s="661" t="s">
        <v>587</v>
      </c>
      <c r="C2334" s="661">
        <v>89301322</v>
      </c>
      <c r="D2334" s="740" t="s">
        <v>6847</v>
      </c>
      <c r="E2334" s="741" t="s">
        <v>4636</v>
      </c>
      <c r="F2334" s="661" t="s">
        <v>4612</v>
      </c>
      <c r="G2334" s="661" t="s">
        <v>4914</v>
      </c>
      <c r="H2334" s="661" t="s">
        <v>588</v>
      </c>
      <c r="I2334" s="661" t="s">
        <v>5758</v>
      </c>
      <c r="J2334" s="661" t="s">
        <v>5403</v>
      </c>
      <c r="K2334" s="661" t="s">
        <v>1229</v>
      </c>
      <c r="L2334" s="662">
        <v>0</v>
      </c>
      <c r="M2334" s="662">
        <v>0</v>
      </c>
      <c r="N2334" s="661">
        <v>1</v>
      </c>
      <c r="O2334" s="742">
        <v>1</v>
      </c>
      <c r="P2334" s="662"/>
      <c r="Q2334" s="677"/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32</v>
      </c>
      <c r="B2335" s="661" t="s">
        <v>587</v>
      </c>
      <c r="C2335" s="661">
        <v>89301322</v>
      </c>
      <c r="D2335" s="740" t="s">
        <v>6847</v>
      </c>
      <c r="E2335" s="741" t="s">
        <v>4636</v>
      </c>
      <c r="F2335" s="661" t="s">
        <v>4612</v>
      </c>
      <c r="G2335" s="661" t="s">
        <v>4914</v>
      </c>
      <c r="H2335" s="661" t="s">
        <v>588</v>
      </c>
      <c r="I2335" s="661" t="s">
        <v>5574</v>
      </c>
      <c r="J2335" s="661" t="s">
        <v>2207</v>
      </c>
      <c r="K2335" s="661" t="s">
        <v>1229</v>
      </c>
      <c r="L2335" s="662">
        <v>0</v>
      </c>
      <c r="M2335" s="662">
        <v>0</v>
      </c>
      <c r="N2335" s="661">
        <v>2</v>
      </c>
      <c r="O2335" s="742">
        <v>0.5</v>
      </c>
      <c r="P2335" s="662"/>
      <c r="Q2335" s="677"/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32</v>
      </c>
      <c r="B2336" s="661" t="s">
        <v>587</v>
      </c>
      <c r="C2336" s="661">
        <v>89301322</v>
      </c>
      <c r="D2336" s="740" t="s">
        <v>6847</v>
      </c>
      <c r="E2336" s="741" t="s">
        <v>4636</v>
      </c>
      <c r="F2336" s="661" t="s">
        <v>4612</v>
      </c>
      <c r="G2336" s="661" t="s">
        <v>4914</v>
      </c>
      <c r="H2336" s="661" t="s">
        <v>588</v>
      </c>
      <c r="I2336" s="661" t="s">
        <v>5576</v>
      </c>
      <c r="J2336" s="661" t="s">
        <v>5400</v>
      </c>
      <c r="K2336" s="661" t="s">
        <v>1142</v>
      </c>
      <c r="L2336" s="662">
        <v>0</v>
      </c>
      <c r="M2336" s="662">
        <v>0</v>
      </c>
      <c r="N2336" s="661">
        <v>2</v>
      </c>
      <c r="O2336" s="742">
        <v>0.5</v>
      </c>
      <c r="P2336" s="662"/>
      <c r="Q2336" s="677"/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32</v>
      </c>
      <c r="B2337" s="661" t="s">
        <v>587</v>
      </c>
      <c r="C2337" s="661">
        <v>89301322</v>
      </c>
      <c r="D2337" s="740" t="s">
        <v>6847</v>
      </c>
      <c r="E2337" s="741" t="s">
        <v>4636</v>
      </c>
      <c r="F2337" s="661" t="s">
        <v>4612</v>
      </c>
      <c r="G2337" s="661" t="s">
        <v>4914</v>
      </c>
      <c r="H2337" s="661" t="s">
        <v>588</v>
      </c>
      <c r="I2337" s="661" t="s">
        <v>6134</v>
      </c>
      <c r="J2337" s="661" t="s">
        <v>6135</v>
      </c>
      <c r="K2337" s="661" t="s">
        <v>5019</v>
      </c>
      <c r="L2337" s="662">
        <v>0</v>
      </c>
      <c r="M2337" s="662">
        <v>0</v>
      </c>
      <c r="N2337" s="661">
        <v>1</v>
      </c>
      <c r="O2337" s="742">
        <v>0.5</v>
      </c>
      <c r="P2337" s="662">
        <v>0</v>
      </c>
      <c r="Q2337" s="677"/>
      <c r="R2337" s="661">
        <v>1</v>
      </c>
      <c r="S2337" s="677">
        <v>1</v>
      </c>
      <c r="T2337" s="742">
        <v>0.5</v>
      </c>
      <c r="U2337" s="700">
        <v>1</v>
      </c>
    </row>
    <row r="2338" spans="1:21" ht="14.4" customHeight="1" x14ac:dyDescent="0.3">
      <c r="A2338" s="660">
        <v>32</v>
      </c>
      <c r="B2338" s="661" t="s">
        <v>587</v>
      </c>
      <c r="C2338" s="661">
        <v>89301322</v>
      </c>
      <c r="D2338" s="740" t="s">
        <v>6847</v>
      </c>
      <c r="E2338" s="741" t="s">
        <v>4636</v>
      </c>
      <c r="F2338" s="661" t="s">
        <v>4612</v>
      </c>
      <c r="G2338" s="661" t="s">
        <v>4914</v>
      </c>
      <c r="H2338" s="661" t="s">
        <v>588</v>
      </c>
      <c r="I2338" s="661" t="s">
        <v>6136</v>
      </c>
      <c r="J2338" s="661" t="s">
        <v>1138</v>
      </c>
      <c r="K2338" s="661" t="s">
        <v>5019</v>
      </c>
      <c r="L2338" s="662">
        <v>0</v>
      </c>
      <c r="M2338" s="662">
        <v>0</v>
      </c>
      <c r="N2338" s="661">
        <v>3</v>
      </c>
      <c r="O2338" s="742">
        <v>2</v>
      </c>
      <c r="P2338" s="662">
        <v>0</v>
      </c>
      <c r="Q2338" s="677"/>
      <c r="R2338" s="661">
        <v>1</v>
      </c>
      <c r="S2338" s="677">
        <v>0.33333333333333331</v>
      </c>
      <c r="T2338" s="742">
        <v>0.5</v>
      </c>
      <c r="U2338" s="700">
        <v>0.25</v>
      </c>
    </row>
    <row r="2339" spans="1:21" ht="14.4" customHeight="1" x14ac:dyDescent="0.3">
      <c r="A2339" s="660">
        <v>32</v>
      </c>
      <c r="B2339" s="661" t="s">
        <v>587</v>
      </c>
      <c r="C2339" s="661">
        <v>89301322</v>
      </c>
      <c r="D2339" s="740" t="s">
        <v>6847</v>
      </c>
      <c r="E2339" s="741" t="s">
        <v>4636</v>
      </c>
      <c r="F2339" s="661" t="s">
        <v>4612</v>
      </c>
      <c r="G2339" s="661" t="s">
        <v>6137</v>
      </c>
      <c r="H2339" s="661" t="s">
        <v>588</v>
      </c>
      <c r="I2339" s="661" t="s">
        <v>6138</v>
      </c>
      <c r="J2339" s="661" t="s">
        <v>6139</v>
      </c>
      <c r="K2339" s="661" t="s">
        <v>6140</v>
      </c>
      <c r="L2339" s="662">
        <v>0</v>
      </c>
      <c r="M2339" s="662">
        <v>0</v>
      </c>
      <c r="N2339" s="661">
        <v>1</v>
      </c>
      <c r="O2339" s="742">
        <v>1</v>
      </c>
      <c r="P2339" s="662"/>
      <c r="Q2339" s="677"/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32</v>
      </c>
      <c r="B2340" s="661" t="s">
        <v>587</v>
      </c>
      <c r="C2340" s="661">
        <v>89301322</v>
      </c>
      <c r="D2340" s="740" t="s">
        <v>6847</v>
      </c>
      <c r="E2340" s="741" t="s">
        <v>4636</v>
      </c>
      <c r="F2340" s="661" t="s">
        <v>4612</v>
      </c>
      <c r="G2340" s="661" t="s">
        <v>6137</v>
      </c>
      <c r="H2340" s="661" t="s">
        <v>588</v>
      </c>
      <c r="I2340" s="661" t="s">
        <v>6141</v>
      </c>
      <c r="J2340" s="661" t="s">
        <v>6139</v>
      </c>
      <c r="K2340" s="661" t="s">
        <v>6140</v>
      </c>
      <c r="L2340" s="662">
        <v>0</v>
      </c>
      <c r="M2340" s="662">
        <v>0</v>
      </c>
      <c r="N2340" s="661">
        <v>2</v>
      </c>
      <c r="O2340" s="742">
        <v>2</v>
      </c>
      <c r="P2340" s="662"/>
      <c r="Q2340" s="677"/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32</v>
      </c>
      <c r="B2341" s="661" t="s">
        <v>587</v>
      </c>
      <c r="C2341" s="661">
        <v>89301322</v>
      </c>
      <c r="D2341" s="740" t="s">
        <v>6847</v>
      </c>
      <c r="E2341" s="741" t="s">
        <v>4636</v>
      </c>
      <c r="F2341" s="661" t="s">
        <v>4612</v>
      </c>
      <c r="G2341" s="661" t="s">
        <v>6142</v>
      </c>
      <c r="H2341" s="661" t="s">
        <v>2441</v>
      </c>
      <c r="I2341" s="661" t="s">
        <v>2646</v>
      </c>
      <c r="J2341" s="661" t="s">
        <v>2647</v>
      </c>
      <c r="K2341" s="661" t="s">
        <v>4537</v>
      </c>
      <c r="L2341" s="662">
        <v>1309.48</v>
      </c>
      <c r="M2341" s="662">
        <v>1309.48</v>
      </c>
      <c r="N2341" s="661">
        <v>1</v>
      </c>
      <c r="O2341" s="742">
        <v>0.5</v>
      </c>
      <c r="P2341" s="662">
        <v>1309.48</v>
      </c>
      <c r="Q2341" s="677">
        <v>1</v>
      </c>
      <c r="R2341" s="661">
        <v>1</v>
      </c>
      <c r="S2341" s="677">
        <v>1</v>
      </c>
      <c r="T2341" s="742">
        <v>0.5</v>
      </c>
      <c r="U2341" s="700">
        <v>1</v>
      </c>
    </row>
    <row r="2342" spans="1:21" ht="14.4" customHeight="1" x14ac:dyDescent="0.3">
      <c r="A2342" s="660">
        <v>32</v>
      </c>
      <c r="B2342" s="661" t="s">
        <v>587</v>
      </c>
      <c r="C2342" s="661">
        <v>89301322</v>
      </c>
      <c r="D2342" s="740" t="s">
        <v>6847</v>
      </c>
      <c r="E2342" s="741" t="s">
        <v>4636</v>
      </c>
      <c r="F2342" s="661" t="s">
        <v>4613</v>
      </c>
      <c r="G2342" s="661" t="s">
        <v>4702</v>
      </c>
      <c r="H2342" s="661" t="s">
        <v>588</v>
      </c>
      <c r="I2342" s="661" t="s">
        <v>6143</v>
      </c>
      <c r="J2342" s="661" t="s">
        <v>4704</v>
      </c>
      <c r="K2342" s="661"/>
      <c r="L2342" s="662">
        <v>0</v>
      </c>
      <c r="M2342" s="662">
        <v>0</v>
      </c>
      <c r="N2342" s="661">
        <v>9</v>
      </c>
      <c r="O2342" s="742">
        <v>7.5</v>
      </c>
      <c r="P2342" s="662">
        <v>0</v>
      </c>
      <c r="Q2342" s="677"/>
      <c r="R2342" s="661">
        <v>6</v>
      </c>
      <c r="S2342" s="677">
        <v>0.66666666666666663</v>
      </c>
      <c r="T2342" s="742">
        <v>5</v>
      </c>
      <c r="U2342" s="700">
        <v>0.66666666666666663</v>
      </c>
    </row>
    <row r="2343" spans="1:21" ht="14.4" customHeight="1" x14ac:dyDescent="0.3">
      <c r="A2343" s="660">
        <v>32</v>
      </c>
      <c r="B2343" s="661" t="s">
        <v>587</v>
      </c>
      <c r="C2343" s="661">
        <v>89301322</v>
      </c>
      <c r="D2343" s="740" t="s">
        <v>6847</v>
      </c>
      <c r="E2343" s="741" t="s">
        <v>4637</v>
      </c>
      <c r="F2343" s="661" t="s">
        <v>4612</v>
      </c>
      <c r="G2343" s="661" t="s">
        <v>4654</v>
      </c>
      <c r="H2343" s="661" t="s">
        <v>588</v>
      </c>
      <c r="I2343" s="661" t="s">
        <v>1711</v>
      </c>
      <c r="J2343" s="661" t="s">
        <v>1712</v>
      </c>
      <c r="K2343" s="661" t="s">
        <v>1685</v>
      </c>
      <c r="L2343" s="662">
        <v>275.23</v>
      </c>
      <c r="M2343" s="662">
        <v>14036.73</v>
      </c>
      <c r="N2343" s="661">
        <v>51</v>
      </c>
      <c r="O2343" s="742">
        <v>20.5</v>
      </c>
      <c r="P2343" s="662">
        <v>8807.36</v>
      </c>
      <c r="Q2343" s="677">
        <v>0.62745098039215697</v>
      </c>
      <c r="R2343" s="661">
        <v>32</v>
      </c>
      <c r="S2343" s="677">
        <v>0.62745098039215685</v>
      </c>
      <c r="T2343" s="742">
        <v>12.5</v>
      </c>
      <c r="U2343" s="700">
        <v>0.6097560975609756</v>
      </c>
    </row>
    <row r="2344" spans="1:21" ht="14.4" customHeight="1" x14ac:dyDescent="0.3">
      <c r="A2344" s="660">
        <v>32</v>
      </c>
      <c r="B2344" s="661" t="s">
        <v>587</v>
      </c>
      <c r="C2344" s="661">
        <v>89301322</v>
      </c>
      <c r="D2344" s="740" t="s">
        <v>6847</v>
      </c>
      <c r="E2344" s="741" t="s">
        <v>4637</v>
      </c>
      <c r="F2344" s="661" t="s">
        <v>4612</v>
      </c>
      <c r="G2344" s="661" t="s">
        <v>4654</v>
      </c>
      <c r="H2344" s="661" t="s">
        <v>588</v>
      </c>
      <c r="I2344" s="661" t="s">
        <v>1683</v>
      </c>
      <c r="J2344" s="661" t="s">
        <v>1684</v>
      </c>
      <c r="K2344" s="661" t="s">
        <v>1685</v>
      </c>
      <c r="L2344" s="662">
        <v>275.23</v>
      </c>
      <c r="M2344" s="662">
        <v>825.69</v>
      </c>
      <c r="N2344" s="661">
        <v>3</v>
      </c>
      <c r="O2344" s="742">
        <v>1</v>
      </c>
      <c r="P2344" s="662">
        <v>275.23</v>
      </c>
      <c r="Q2344" s="677">
        <v>0.33333333333333331</v>
      </c>
      <c r="R2344" s="661">
        <v>1</v>
      </c>
      <c r="S2344" s="677">
        <v>0.33333333333333331</v>
      </c>
      <c r="T2344" s="742">
        <v>0.5</v>
      </c>
      <c r="U2344" s="700">
        <v>0.5</v>
      </c>
    </row>
    <row r="2345" spans="1:21" ht="14.4" customHeight="1" x14ac:dyDescent="0.3">
      <c r="A2345" s="660">
        <v>32</v>
      </c>
      <c r="B2345" s="661" t="s">
        <v>587</v>
      </c>
      <c r="C2345" s="661">
        <v>89301322</v>
      </c>
      <c r="D2345" s="740" t="s">
        <v>6847</v>
      </c>
      <c r="E2345" s="741" t="s">
        <v>4637</v>
      </c>
      <c r="F2345" s="661" t="s">
        <v>4612</v>
      </c>
      <c r="G2345" s="661" t="s">
        <v>5237</v>
      </c>
      <c r="H2345" s="661" t="s">
        <v>588</v>
      </c>
      <c r="I2345" s="661" t="s">
        <v>5841</v>
      </c>
      <c r="J2345" s="661" t="s">
        <v>5842</v>
      </c>
      <c r="K2345" s="661" t="s">
        <v>5843</v>
      </c>
      <c r="L2345" s="662">
        <v>0</v>
      </c>
      <c r="M2345" s="662">
        <v>0</v>
      </c>
      <c r="N2345" s="661">
        <v>2</v>
      </c>
      <c r="O2345" s="742">
        <v>1</v>
      </c>
      <c r="P2345" s="662">
        <v>0</v>
      </c>
      <c r="Q2345" s="677"/>
      <c r="R2345" s="661">
        <v>1</v>
      </c>
      <c r="S2345" s="677">
        <v>0.5</v>
      </c>
      <c r="T2345" s="742">
        <v>0.5</v>
      </c>
      <c r="U2345" s="700">
        <v>0.5</v>
      </c>
    </row>
    <row r="2346" spans="1:21" ht="14.4" customHeight="1" x14ac:dyDescent="0.3">
      <c r="A2346" s="660">
        <v>32</v>
      </c>
      <c r="B2346" s="661" t="s">
        <v>587</v>
      </c>
      <c r="C2346" s="661">
        <v>89301322</v>
      </c>
      <c r="D2346" s="740" t="s">
        <v>6847</v>
      </c>
      <c r="E2346" s="741" t="s">
        <v>4637</v>
      </c>
      <c r="F2346" s="661" t="s">
        <v>4612</v>
      </c>
      <c r="G2346" s="661" t="s">
        <v>4655</v>
      </c>
      <c r="H2346" s="661" t="s">
        <v>588</v>
      </c>
      <c r="I2346" s="661" t="s">
        <v>1268</v>
      </c>
      <c r="J2346" s="661" t="s">
        <v>1269</v>
      </c>
      <c r="K2346" s="661" t="s">
        <v>1270</v>
      </c>
      <c r="L2346" s="662">
        <v>89.6</v>
      </c>
      <c r="M2346" s="662">
        <v>627.20000000000005</v>
      </c>
      <c r="N2346" s="661">
        <v>7</v>
      </c>
      <c r="O2346" s="742">
        <v>3.5</v>
      </c>
      <c r="P2346" s="662">
        <v>537.6</v>
      </c>
      <c r="Q2346" s="677">
        <v>0.8571428571428571</v>
      </c>
      <c r="R2346" s="661">
        <v>6</v>
      </c>
      <c r="S2346" s="677">
        <v>0.8571428571428571</v>
      </c>
      <c r="T2346" s="742">
        <v>3</v>
      </c>
      <c r="U2346" s="700">
        <v>0.8571428571428571</v>
      </c>
    </row>
    <row r="2347" spans="1:21" ht="14.4" customHeight="1" x14ac:dyDescent="0.3">
      <c r="A2347" s="660">
        <v>32</v>
      </c>
      <c r="B2347" s="661" t="s">
        <v>587</v>
      </c>
      <c r="C2347" s="661">
        <v>89301322</v>
      </c>
      <c r="D2347" s="740" t="s">
        <v>6847</v>
      </c>
      <c r="E2347" s="741" t="s">
        <v>4637</v>
      </c>
      <c r="F2347" s="661" t="s">
        <v>4612</v>
      </c>
      <c r="G2347" s="661" t="s">
        <v>4655</v>
      </c>
      <c r="H2347" s="661" t="s">
        <v>588</v>
      </c>
      <c r="I2347" s="661" t="s">
        <v>4854</v>
      </c>
      <c r="J2347" s="661" t="s">
        <v>4656</v>
      </c>
      <c r="K2347" s="661" t="s">
        <v>1270</v>
      </c>
      <c r="L2347" s="662">
        <v>0</v>
      </c>
      <c r="M2347" s="662">
        <v>0</v>
      </c>
      <c r="N2347" s="661">
        <v>4</v>
      </c>
      <c r="O2347" s="742">
        <v>1</v>
      </c>
      <c r="P2347" s="662">
        <v>0</v>
      </c>
      <c r="Q2347" s="677"/>
      <c r="R2347" s="661">
        <v>3</v>
      </c>
      <c r="S2347" s="677">
        <v>0.75</v>
      </c>
      <c r="T2347" s="742">
        <v>0.5</v>
      </c>
      <c r="U2347" s="700">
        <v>0.5</v>
      </c>
    </row>
    <row r="2348" spans="1:21" ht="14.4" customHeight="1" x14ac:dyDescent="0.3">
      <c r="A2348" s="660">
        <v>32</v>
      </c>
      <c r="B2348" s="661" t="s">
        <v>587</v>
      </c>
      <c r="C2348" s="661">
        <v>89301322</v>
      </c>
      <c r="D2348" s="740" t="s">
        <v>6847</v>
      </c>
      <c r="E2348" s="741" t="s">
        <v>4637</v>
      </c>
      <c r="F2348" s="661" t="s">
        <v>4612</v>
      </c>
      <c r="G2348" s="661" t="s">
        <v>4655</v>
      </c>
      <c r="H2348" s="661" t="s">
        <v>588</v>
      </c>
      <c r="I2348" s="661" t="s">
        <v>4717</v>
      </c>
      <c r="J2348" s="661" t="s">
        <v>728</v>
      </c>
      <c r="K2348" s="661" t="s">
        <v>4718</v>
      </c>
      <c r="L2348" s="662">
        <v>141.38999999999999</v>
      </c>
      <c r="M2348" s="662">
        <v>141.38999999999999</v>
      </c>
      <c r="N2348" s="661">
        <v>1</v>
      </c>
      <c r="O2348" s="742">
        <v>0.5</v>
      </c>
      <c r="P2348" s="662">
        <v>141.38999999999999</v>
      </c>
      <c r="Q2348" s="677">
        <v>1</v>
      </c>
      <c r="R2348" s="661">
        <v>1</v>
      </c>
      <c r="S2348" s="677">
        <v>1</v>
      </c>
      <c r="T2348" s="742">
        <v>0.5</v>
      </c>
      <c r="U2348" s="700">
        <v>1</v>
      </c>
    </row>
    <row r="2349" spans="1:21" ht="14.4" customHeight="1" x14ac:dyDescent="0.3">
      <c r="A2349" s="660">
        <v>32</v>
      </c>
      <c r="B2349" s="661" t="s">
        <v>587</v>
      </c>
      <c r="C2349" s="661">
        <v>89301322</v>
      </c>
      <c r="D2349" s="740" t="s">
        <v>6847</v>
      </c>
      <c r="E2349" s="741" t="s">
        <v>4637</v>
      </c>
      <c r="F2349" s="661" t="s">
        <v>4612</v>
      </c>
      <c r="G2349" s="661" t="s">
        <v>4655</v>
      </c>
      <c r="H2349" s="661" t="s">
        <v>588</v>
      </c>
      <c r="I2349" s="661" t="s">
        <v>757</v>
      </c>
      <c r="J2349" s="661" t="s">
        <v>4656</v>
      </c>
      <c r="K2349" s="661" t="s">
        <v>4657</v>
      </c>
      <c r="L2349" s="662">
        <v>44.8</v>
      </c>
      <c r="M2349" s="662">
        <v>89.6</v>
      </c>
      <c r="N2349" s="661">
        <v>2</v>
      </c>
      <c r="O2349" s="742">
        <v>1</v>
      </c>
      <c r="P2349" s="662">
        <v>89.6</v>
      </c>
      <c r="Q2349" s="677">
        <v>1</v>
      </c>
      <c r="R2349" s="661">
        <v>2</v>
      </c>
      <c r="S2349" s="677">
        <v>1</v>
      </c>
      <c r="T2349" s="742">
        <v>1</v>
      </c>
      <c r="U2349" s="700">
        <v>1</v>
      </c>
    </row>
    <row r="2350" spans="1:21" ht="14.4" customHeight="1" x14ac:dyDescent="0.3">
      <c r="A2350" s="660">
        <v>32</v>
      </c>
      <c r="B2350" s="661" t="s">
        <v>587</v>
      </c>
      <c r="C2350" s="661">
        <v>89301322</v>
      </c>
      <c r="D2350" s="740" t="s">
        <v>6847</v>
      </c>
      <c r="E2350" s="741" t="s">
        <v>4637</v>
      </c>
      <c r="F2350" s="661" t="s">
        <v>4612</v>
      </c>
      <c r="G2350" s="661" t="s">
        <v>4655</v>
      </c>
      <c r="H2350" s="661" t="s">
        <v>588</v>
      </c>
      <c r="I2350" s="661" t="s">
        <v>4658</v>
      </c>
      <c r="J2350" s="661" t="s">
        <v>4656</v>
      </c>
      <c r="K2350" s="661" t="s">
        <v>4657</v>
      </c>
      <c r="L2350" s="662">
        <v>44.8</v>
      </c>
      <c r="M2350" s="662">
        <v>268.79999999999995</v>
      </c>
      <c r="N2350" s="661">
        <v>6</v>
      </c>
      <c r="O2350" s="742">
        <v>3</v>
      </c>
      <c r="P2350" s="662">
        <v>223.99999999999997</v>
      </c>
      <c r="Q2350" s="677">
        <v>0.83333333333333337</v>
      </c>
      <c r="R2350" s="661">
        <v>5</v>
      </c>
      <c r="S2350" s="677">
        <v>0.83333333333333337</v>
      </c>
      <c r="T2350" s="742">
        <v>2</v>
      </c>
      <c r="U2350" s="700">
        <v>0.66666666666666663</v>
      </c>
    </row>
    <row r="2351" spans="1:21" ht="14.4" customHeight="1" x14ac:dyDescent="0.3">
      <c r="A2351" s="660">
        <v>32</v>
      </c>
      <c r="B2351" s="661" t="s">
        <v>587</v>
      </c>
      <c r="C2351" s="661">
        <v>89301322</v>
      </c>
      <c r="D2351" s="740" t="s">
        <v>6847</v>
      </c>
      <c r="E2351" s="741" t="s">
        <v>4637</v>
      </c>
      <c r="F2351" s="661" t="s">
        <v>4612</v>
      </c>
      <c r="G2351" s="661" t="s">
        <v>4719</v>
      </c>
      <c r="H2351" s="661" t="s">
        <v>2441</v>
      </c>
      <c r="I2351" s="661" t="s">
        <v>2578</v>
      </c>
      <c r="J2351" s="661" t="s">
        <v>4520</v>
      </c>
      <c r="K2351" s="661" t="s">
        <v>4521</v>
      </c>
      <c r="L2351" s="662">
        <v>6.98</v>
      </c>
      <c r="M2351" s="662">
        <v>20.94</v>
      </c>
      <c r="N2351" s="661">
        <v>3</v>
      </c>
      <c r="O2351" s="742">
        <v>1</v>
      </c>
      <c r="P2351" s="662">
        <v>13.96</v>
      </c>
      <c r="Q2351" s="677">
        <v>0.66666666666666663</v>
      </c>
      <c r="R2351" s="661">
        <v>2</v>
      </c>
      <c r="S2351" s="677">
        <v>0.66666666666666663</v>
      </c>
      <c r="T2351" s="742">
        <v>0.5</v>
      </c>
      <c r="U2351" s="700">
        <v>0.5</v>
      </c>
    </row>
    <row r="2352" spans="1:21" ht="14.4" customHeight="1" x14ac:dyDescent="0.3">
      <c r="A2352" s="660">
        <v>32</v>
      </c>
      <c r="B2352" s="661" t="s">
        <v>587</v>
      </c>
      <c r="C2352" s="661">
        <v>89301322</v>
      </c>
      <c r="D2352" s="740" t="s">
        <v>6847</v>
      </c>
      <c r="E2352" s="741" t="s">
        <v>4637</v>
      </c>
      <c r="F2352" s="661" t="s">
        <v>4612</v>
      </c>
      <c r="G2352" s="661" t="s">
        <v>4719</v>
      </c>
      <c r="H2352" s="661" t="s">
        <v>2441</v>
      </c>
      <c r="I2352" s="661" t="s">
        <v>4921</v>
      </c>
      <c r="J2352" s="661" t="s">
        <v>4922</v>
      </c>
      <c r="K2352" s="661" t="s">
        <v>4923</v>
      </c>
      <c r="L2352" s="662">
        <v>17.690000000000001</v>
      </c>
      <c r="M2352" s="662">
        <v>35.380000000000003</v>
      </c>
      <c r="N2352" s="661">
        <v>2</v>
      </c>
      <c r="O2352" s="742">
        <v>0.5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32</v>
      </c>
      <c r="B2353" s="661" t="s">
        <v>587</v>
      </c>
      <c r="C2353" s="661">
        <v>89301322</v>
      </c>
      <c r="D2353" s="740" t="s">
        <v>6847</v>
      </c>
      <c r="E2353" s="741" t="s">
        <v>4637</v>
      </c>
      <c r="F2353" s="661" t="s">
        <v>4612</v>
      </c>
      <c r="G2353" s="661" t="s">
        <v>4960</v>
      </c>
      <c r="H2353" s="661" t="s">
        <v>588</v>
      </c>
      <c r="I2353" s="661" t="s">
        <v>4961</v>
      </c>
      <c r="J2353" s="661" t="s">
        <v>1389</v>
      </c>
      <c r="K2353" s="661" t="s">
        <v>4962</v>
      </c>
      <c r="L2353" s="662">
        <v>5151.87</v>
      </c>
      <c r="M2353" s="662">
        <v>10303.74</v>
      </c>
      <c r="N2353" s="661">
        <v>2</v>
      </c>
      <c r="O2353" s="742">
        <v>1</v>
      </c>
      <c r="P2353" s="662">
        <v>10303.74</v>
      </c>
      <c r="Q2353" s="677">
        <v>1</v>
      </c>
      <c r="R2353" s="661">
        <v>2</v>
      </c>
      <c r="S2353" s="677">
        <v>1</v>
      </c>
      <c r="T2353" s="742">
        <v>1</v>
      </c>
      <c r="U2353" s="700">
        <v>1</v>
      </c>
    </row>
    <row r="2354" spans="1:21" ht="14.4" customHeight="1" x14ac:dyDescent="0.3">
      <c r="A2354" s="660">
        <v>32</v>
      </c>
      <c r="B2354" s="661" t="s">
        <v>587</v>
      </c>
      <c r="C2354" s="661">
        <v>89301322</v>
      </c>
      <c r="D2354" s="740" t="s">
        <v>6847</v>
      </c>
      <c r="E2354" s="741" t="s">
        <v>4637</v>
      </c>
      <c r="F2354" s="661" t="s">
        <v>4612</v>
      </c>
      <c r="G2354" s="661" t="s">
        <v>5028</v>
      </c>
      <c r="H2354" s="661" t="s">
        <v>2441</v>
      </c>
      <c r="I2354" s="661" t="s">
        <v>4149</v>
      </c>
      <c r="J2354" s="661" t="s">
        <v>2601</v>
      </c>
      <c r="K2354" s="661" t="s">
        <v>4593</v>
      </c>
      <c r="L2354" s="662">
        <v>150.55000000000001</v>
      </c>
      <c r="M2354" s="662">
        <v>301.10000000000002</v>
      </c>
      <c r="N2354" s="661">
        <v>2</v>
      </c>
      <c r="O2354" s="742">
        <v>1</v>
      </c>
      <c r="P2354" s="662">
        <v>301.10000000000002</v>
      </c>
      <c r="Q2354" s="677">
        <v>1</v>
      </c>
      <c r="R2354" s="661">
        <v>2</v>
      </c>
      <c r="S2354" s="677">
        <v>1</v>
      </c>
      <c r="T2354" s="742">
        <v>1</v>
      </c>
      <c r="U2354" s="700">
        <v>1</v>
      </c>
    </row>
    <row r="2355" spans="1:21" ht="14.4" customHeight="1" x14ac:dyDescent="0.3">
      <c r="A2355" s="660">
        <v>32</v>
      </c>
      <c r="B2355" s="661" t="s">
        <v>587</v>
      </c>
      <c r="C2355" s="661">
        <v>89301322</v>
      </c>
      <c r="D2355" s="740" t="s">
        <v>6847</v>
      </c>
      <c r="E2355" s="741" t="s">
        <v>4637</v>
      </c>
      <c r="F2355" s="661" t="s">
        <v>4612</v>
      </c>
      <c r="G2355" s="661" t="s">
        <v>4994</v>
      </c>
      <c r="H2355" s="661" t="s">
        <v>588</v>
      </c>
      <c r="I2355" s="661" t="s">
        <v>5124</v>
      </c>
      <c r="J2355" s="661" t="s">
        <v>5125</v>
      </c>
      <c r="K2355" s="661" t="s">
        <v>1301</v>
      </c>
      <c r="L2355" s="662">
        <v>81.209999999999994</v>
      </c>
      <c r="M2355" s="662">
        <v>81.209999999999994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32</v>
      </c>
      <c r="B2356" s="661" t="s">
        <v>587</v>
      </c>
      <c r="C2356" s="661">
        <v>89301322</v>
      </c>
      <c r="D2356" s="740" t="s">
        <v>6847</v>
      </c>
      <c r="E2356" s="741" t="s">
        <v>4637</v>
      </c>
      <c r="F2356" s="661" t="s">
        <v>4612</v>
      </c>
      <c r="G2356" s="661" t="s">
        <v>4711</v>
      </c>
      <c r="H2356" s="661" t="s">
        <v>588</v>
      </c>
      <c r="I2356" s="661" t="s">
        <v>2909</v>
      </c>
      <c r="J2356" s="661" t="s">
        <v>4443</v>
      </c>
      <c r="K2356" s="661" t="s">
        <v>4444</v>
      </c>
      <c r="L2356" s="662">
        <v>156.86000000000001</v>
      </c>
      <c r="M2356" s="662">
        <v>156.86000000000001</v>
      </c>
      <c r="N2356" s="661">
        <v>1</v>
      </c>
      <c r="O2356" s="742">
        <v>1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32</v>
      </c>
      <c r="B2357" s="661" t="s">
        <v>587</v>
      </c>
      <c r="C2357" s="661">
        <v>89301322</v>
      </c>
      <c r="D2357" s="740" t="s">
        <v>6847</v>
      </c>
      <c r="E2357" s="741" t="s">
        <v>4637</v>
      </c>
      <c r="F2357" s="661" t="s">
        <v>4612</v>
      </c>
      <c r="G2357" s="661" t="s">
        <v>6144</v>
      </c>
      <c r="H2357" s="661" t="s">
        <v>588</v>
      </c>
      <c r="I2357" s="661" t="s">
        <v>1908</v>
      </c>
      <c r="J2357" s="661" t="s">
        <v>1909</v>
      </c>
      <c r="K2357" s="661" t="s">
        <v>2198</v>
      </c>
      <c r="L2357" s="662">
        <v>123.4</v>
      </c>
      <c r="M2357" s="662">
        <v>370.20000000000005</v>
      </c>
      <c r="N2357" s="661">
        <v>3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32</v>
      </c>
      <c r="B2358" s="661" t="s">
        <v>587</v>
      </c>
      <c r="C2358" s="661">
        <v>89301322</v>
      </c>
      <c r="D2358" s="740" t="s">
        <v>6847</v>
      </c>
      <c r="E2358" s="741" t="s">
        <v>4637</v>
      </c>
      <c r="F2358" s="661" t="s">
        <v>4612</v>
      </c>
      <c r="G2358" s="661" t="s">
        <v>5030</v>
      </c>
      <c r="H2358" s="661" t="s">
        <v>2441</v>
      </c>
      <c r="I2358" s="661" t="s">
        <v>2678</v>
      </c>
      <c r="J2358" s="661" t="s">
        <v>2679</v>
      </c>
      <c r="K2358" s="661" t="s">
        <v>1869</v>
      </c>
      <c r="L2358" s="662">
        <v>217.65</v>
      </c>
      <c r="M2358" s="662">
        <v>652.95000000000005</v>
      </c>
      <c r="N2358" s="661">
        <v>3</v>
      </c>
      <c r="O2358" s="742">
        <v>2</v>
      </c>
      <c r="P2358" s="662">
        <v>435.3</v>
      </c>
      <c r="Q2358" s="677">
        <v>0.66666666666666663</v>
      </c>
      <c r="R2358" s="661">
        <v>2</v>
      </c>
      <c r="S2358" s="677">
        <v>0.66666666666666663</v>
      </c>
      <c r="T2358" s="742">
        <v>1</v>
      </c>
      <c r="U2358" s="700">
        <v>0.5</v>
      </c>
    </row>
    <row r="2359" spans="1:21" ht="14.4" customHeight="1" x14ac:dyDescent="0.3">
      <c r="A2359" s="660">
        <v>32</v>
      </c>
      <c r="B2359" s="661" t="s">
        <v>587</v>
      </c>
      <c r="C2359" s="661">
        <v>89301322</v>
      </c>
      <c r="D2359" s="740" t="s">
        <v>6847</v>
      </c>
      <c r="E2359" s="741" t="s">
        <v>4637</v>
      </c>
      <c r="F2359" s="661" t="s">
        <v>4612</v>
      </c>
      <c r="G2359" s="661" t="s">
        <v>5030</v>
      </c>
      <c r="H2359" s="661" t="s">
        <v>2441</v>
      </c>
      <c r="I2359" s="661" t="s">
        <v>5851</v>
      </c>
      <c r="J2359" s="661" t="s">
        <v>4423</v>
      </c>
      <c r="K2359" s="661" t="s">
        <v>5679</v>
      </c>
      <c r="L2359" s="662">
        <v>435.3</v>
      </c>
      <c r="M2359" s="662">
        <v>2611.8000000000002</v>
      </c>
      <c r="N2359" s="661">
        <v>6</v>
      </c>
      <c r="O2359" s="742">
        <v>4</v>
      </c>
      <c r="P2359" s="662">
        <v>2611.8000000000002</v>
      </c>
      <c r="Q2359" s="677">
        <v>1</v>
      </c>
      <c r="R2359" s="661">
        <v>6</v>
      </c>
      <c r="S2359" s="677">
        <v>1</v>
      </c>
      <c r="T2359" s="742">
        <v>4</v>
      </c>
      <c r="U2359" s="700">
        <v>1</v>
      </c>
    </row>
    <row r="2360" spans="1:21" ht="14.4" customHeight="1" x14ac:dyDescent="0.3">
      <c r="A2360" s="660">
        <v>32</v>
      </c>
      <c r="B2360" s="661" t="s">
        <v>587</v>
      </c>
      <c r="C2360" s="661">
        <v>89301322</v>
      </c>
      <c r="D2360" s="740" t="s">
        <v>6847</v>
      </c>
      <c r="E2360" s="741" t="s">
        <v>4637</v>
      </c>
      <c r="F2360" s="661" t="s">
        <v>4612</v>
      </c>
      <c r="G2360" s="661" t="s">
        <v>5591</v>
      </c>
      <c r="H2360" s="661" t="s">
        <v>2441</v>
      </c>
      <c r="I2360" s="661" t="s">
        <v>1461</v>
      </c>
      <c r="J2360" s="661" t="s">
        <v>5592</v>
      </c>
      <c r="K2360" s="661" t="s">
        <v>5593</v>
      </c>
      <c r="L2360" s="662">
        <v>137.6</v>
      </c>
      <c r="M2360" s="662">
        <v>412.79999999999995</v>
      </c>
      <c r="N2360" s="661">
        <v>3</v>
      </c>
      <c r="O2360" s="742">
        <v>0.5</v>
      </c>
      <c r="P2360" s="662"/>
      <c r="Q2360" s="677">
        <v>0</v>
      </c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32</v>
      </c>
      <c r="B2361" s="661" t="s">
        <v>587</v>
      </c>
      <c r="C2361" s="661">
        <v>89301322</v>
      </c>
      <c r="D2361" s="740" t="s">
        <v>6847</v>
      </c>
      <c r="E2361" s="741" t="s">
        <v>4637</v>
      </c>
      <c r="F2361" s="661" t="s">
        <v>4612</v>
      </c>
      <c r="G2361" s="661" t="s">
        <v>5591</v>
      </c>
      <c r="H2361" s="661" t="s">
        <v>2441</v>
      </c>
      <c r="I2361" s="661" t="s">
        <v>1461</v>
      </c>
      <c r="J2361" s="661" t="s">
        <v>5592</v>
      </c>
      <c r="K2361" s="661" t="s">
        <v>5593</v>
      </c>
      <c r="L2361" s="662">
        <v>108.52</v>
      </c>
      <c r="M2361" s="662">
        <v>217.04</v>
      </c>
      <c r="N2361" s="661">
        <v>2</v>
      </c>
      <c r="O2361" s="742">
        <v>0.5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32</v>
      </c>
      <c r="B2362" s="661" t="s">
        <v>587</v>
      </c>
      <c r="C2362" s="661">
        <v>89301322</v>
      </c>
      <c r="D2362" s="740" t="s">
        <v>6847</v>
      </c>
      <c r="E2362" s="741" t="s">
        <v>4637</v>
      </c>
      <c r="F2362" s="661" t="s">
        <v>4612</v>
      </c>
      <c r="G2362" s="661" t="s">
        <v>4720</v>
      </c>
      <c r="H2362" s="661" t="s">
        <v>588</v>
      </c>
      <c r="I2362" s="661" t="s">
        <v>6145</v>
      </c>
      <c r="J2362" s="661" t="s">
        <v>5930</v>
      </c>
      <c r="K2362" s="661" t="s">
        <v>5679</v>
      </c>
      <c r="L2362" s="662">
        <v>149.62</v>
      </c>
      <c r="M2362" s="662">
        <v>149.62</v>
      </c>
      <c r="N2362" s="661">
        <v>1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32</v>
      </c>
      <c r="B2363" s="661" t="s">
        <v>587</v>
      </c>
      <c r="C2363" s="661">
        <v>89301322</v>
      </c>
      <c r="D2363" s="740" t="s">
        <v>6847</v>
      </c>
      <c r="E2363" s="741" t="s">
        <v>4637</v>
      </c>
      <c r="F2363" s="661" t="s">
        <v>4612</v>
      </c>
      <c r="G2363" s="661" t="s">
        <v>4963</v>
      </c>
      <c r="H2363" s="661" t="s">
        <v>588</v>
      </c>
      <c r="I2363" s="661" t="s">
        <v>5786</v>
      </c>
      <c r="J2363" s="661" t="s">
        <v>5787</v>
      </c>
      <c r="K2363" s="661" t="s">
        <v>5788</v>
      </c>
      <c r="L2363" s="662">
        <v>31.43</v>
      </c>
      <c r="M2363" s="662">
        <v>125.72</v>
      </c>
      <c r="N2363" s="661">
        <v>4</v>
      </c>
      <c r="O2363" s="742">
        <v>2</v>
      </c>
      <c r="P2363" s="662">
        <v>125.72</v>
      </c>
      <c r="Q2363" s="677">
        <v>1</v>
      </c>
      <c r="R2363" s="661">
        <v>4</v>
      </c>
      <c r="S2363" s="677">
        <v>1</v>
      </c>
      <c r="T2363" s="742">
        <v>2</v>
      </c>
      <c r="U2363" s="700">
        <v>1</v>
      </c>
    </row>
    <row r="2364" spans="1:21" ht="14.4" customHeight="1" x14ac:dyDescent="0.3">
      <c r="A2364" s="660">
        <v>32</v>
      </c>
      <c r="B2364" s="661" t="s">
        <v>587</v>
      </c>
      <c r="C2364" s="661">
        <v>89301322</v>
      </c>
      <c r="D2364" s="740" t="s">
        <v>6847</v>
      </c>
      <c r="E2364" s="741" t="s">
        <v>4637</v>
      </c>
      <c r="F2364" s="661" t="s">
        <v>4612</v>
      </c>
      <c r="G2364" s="661" t="s">
        <v>4963</v>
      </c>
      <c r="H2364" s="661" t="s">
        <v>2441</v>
      </c>
      <c r="I2364" s="661" t="s">
        <v>2523</v>
      </c>
      <c r="J2364" s="661" t="s">
        <v>2524</v>
      </c>
      <c r="K2364" s="661" t="s">
        <v>1225</v>
      </c>
      <c r="L2364" s="662">
        <v>44.89</v>
      </c>
      <c r="M2364" s="662">
        <v>224.45000000000002</v>
      </c>
      <c r="N2364" s="661">
        <v>5</v>
      </c>
      <c r="O2364" s="742">
        <v>2</v>
      </c>
      <c r="P2364" s="662">
        <v>89.78</v>
      </c>
      <c r="Q2364" s="677">
        <v>0.39999999999999997</v>
      </c>
      <c r="R2364" s="661">
        <v>2</v>
      </c>
      <c r="S2364" s="677">
        <v>0.4</v>
      </c>
      <c r="T2364" s="742">
        <v>1.5</v>
      </c>
      <c r="U2364" s="700">
        <v>0.75</v>
      </c>
    </row>
    <row r="2365" spans="1:21" ht="14.4" customHeight="1" x14ac:dyDescent="0.3">
      <c r="A2365" s="660">
        <v>32</v>
      </c>
      <c r="B2365" s="661" t="s">
        <v>587</v>
      </c>
      <c r="C2365" s="661">
        <v>89301322</v>
      </c>
      <c r="D2365" s="740" t="s">
        <v>6847</v>
      </c>
      <c r="E2365" s="741" t="s">
        <v>4637</v>
      </c>
      <c r="F2365" s="661" t="s">
        <v>4612</v>
      </c>
      <c r="G2365" s="661" t="s">
        <v>4664</v>
      </c>
      <c r="H2365" s="661" t="s">
        <v>2441</v>
      </c>
      <c r="I2365" s="661" t="s">
        <v>3042</v>
      </c>
      <c r="J2365" s="661" t="s">
        <v>3043</v>
      </c>
      <c r="K2365" s="661" t="s">
        <v>4451</v>
      </c>
      <c r="L2365" s="662">
        <v>178.27</v>
      </c>
      <c r="M2365" s="662">
        <v>534.81000000000006</v>
      </c>
      <c r="N2365" s="661">
        <v>3</v>
      </c>
      <c r="O2365" s="742">
        <v>2</v>
      </c>
      <c r="P2365" s="662">
        <v>534.81000000000006</v>
      </c>
      <c r="Q2365" s="677">
        <v>1</v>
      </c>
      <c r="R2365" s="661">
        <v>3</v>
      </c>
      <c r="S2365" s="677">
        <v>1</v>
      </c>
      <c r="T2365" s="742">
        <v>2</v>
      </c>
      <c r="U2365" s="700">
        <v>1</v>
      </c>
    </row>
    <row r="2366" spans="1:21" ht="14.4" customHeight="1" x14ac:dyDescent="0.3">
      <c r="A2366" s="660">
        <v>32</v>
      </c>
      <c r="B2366" s="661" t="s">
        <v>587</v>
      </c>
      <c r="C2366" s="661">
        <v>89301322</v>
      </c>
      <c r="D2366" s="740" t="s">
        <v>6847</v>
      </c>
      <c r="E2366" s="741" t="s">
        <v>4637</v>
      </c>
      <c r="F2366" s="661" t="s">
        <v>4612</v>
      </c>
      <c r="G2366" s="661" t="s">
        <v>4664</v>
      </c>
      <c r="H2366" s="661" t="s">
        <v>2441</v>
      </c>
      <c r="I2366" s="661" t="s">
        <v>3042</v>
      </c>
      <c r="J2366" s="661" t="s">
        <v>3043</v>
      </c>
      <c r="K2366" s="661" t="s">
        <v>4451</v>
      </c>
      <c r="L2366" s="662">
        <v>184.22</v>
      </c>
      <c r="M2366" s="662">
        <v>368.44</v>
      </c>
      <c r="N2366" s="661">
        <v>2</v>
      </c>
      <c r="O2366" s="742">
        <v>1.5</v>
      </c>
      <c r="P2366" s="662">
        <v>368.44</v>
      </c>
      <c r="Q2366" s="677">
        <v>1</v>
      </c>
      <c r="R2366" s="661">
        <v>2</v>
      </c>
      <c r="S2366" s="677">
        <v>1</v>
      </c>
      <c r="T2366" s="742">
        <v>1.5</v>
      </c>
      <c r="U2366" s="700">
        <v>1</v>
      </c>
    </row>
    <row r="2367" spans="1:21" ht="14.4" customHeight="1" x14ac:dyDescent="0.3">
      <c r="A2367" s="660">
        <v>32</v>
      </c>
      <c r="B2367" s="661" t="s">
        <v>587</v>
      </c>
      <c r="C2367" s="661">
        <v>89301322</v>
      </c>
      <c r="D2367" s="740" t="s">
        <v>6847</v>
      </c>
      <c r="E2367" s="741" t="s">
        <v>4637</v>
      </c>
      <c r="F2367" s="661" t="s">
        <v>4612</v>
      </c>
      <c r="G2367" s="661" t="s">
        <v>4665</v>
      </c>
      <c r="H2367" s="661" t="s">
        <v>2441</v>
      </c>
      <c r="I2367" s="661" t="s">
        <v>2568</v>
      </c>
      <c r="J2367" s="661" t="s">
        <v>2453</v>
      </c>
      <c r="K2367" s="661" t="s">
        <v>1229</v>
      </c>
      <c r="L2367" s="662">
        <v>118.82</v>
      </c>
      <c r="M2367" s="662">
        <v>118.82</v>
      </c>
      <c r="N2367" s="661">
        <v>1</v>
      </c>
      <c r="O2367" s="742">
        <v>0.5</v>
      </c>
      <c r="P2367" s="662">
        <v>118.82</v>
      </c>
      <c r="Q2367" s="677">
        <v>1</v>
      </c>
      <c r="R2367" s="661">
        <v>1</v>
      </c>
      <c r="S2367" s="677">
        <v>1</v>
      </c>
      <c r="T2367" s="742">
        <v>0.5</v>
      </c>
      <c r="U2367" s="700">
        <v>1</v>
      </c>
    </row>
    <row r="2368" spans="1:21" ht="14.4" customHeight="1" x14ac:dyDescent="0.3">
      <c r="A2368" s="660">
        <v>32</v>
      </c>
      <c r="B2368" s="661" t="s">
        <v>587</v>
      </c>
      <c r="C2368" s="661">
        <v>89301322</v>
      </c>
      <c r="D2368" s="740" t="s">
        <v>6847</v>
      </c>
      <c r="E2368" s="741" t="s">
        <v>4637</v>
      </c>
      <c r="F2368" s="661" t="s">
        <v>4612</v>
      </c>
      <c r="G2368" s="661" t="s">
        <v>6146</v>
      </c>
      <c r="H2368" s="661" t="s">
        <v>588</v>
      </c>
      <c r="I2368" s="661" t="s">
        <v>6147</v>
      </c>
      <c r="J2368" s="661" t="s">
        <v>6148</v>
      </c>
      <c r="K2368" s="661" t="s">
        <v>6149</v>
      </c>
      <c r="L2368" s="662">
        <v>0</v>
      </c>
      <c r="M2368" s="662">
        <v>0</v>
      </c>
      <c r="N2368" s="661">
        <v>2</v>
      </c>
      <c r="O2368" s="742">
        <v>0.5</v>
      </c>
      <c r="P2368" s="662">
        <v>0</v>
      </c>
      <c r="Q2368" s="677"/>
      <c r="R2368" s="661">
        <v>2</v>
      </c>
      <c r="S2368" s="677">
        <v>1</v>
      </c>
      <c r="T2368" s="742">
        <v>0.5</v>
      </c>
      <c r="U2368" s="700">
        <v>1</v>
      </c>
    </row>
    <row r="2369" spans="1:21" ht="14.4" customHeight="1" x14ac:dyDescent="0.3">
      <c r="A2369" s="660">
        <v>32</v>
      </c>
      <c r="B2369" s="661" t="s">
        <v>587</v>
      </c>
      <c r="C2369" s="661">
        <v>89301322</v>
      </c>
      <c r="D2369" s="740" t="s">
        <v>6847</v>
      </c>
      <c r="E2369" s="741" t="s">
        <v>4637</v>
      </c>
      <c r="F2369" s="661" t="s">
        <v>4612</v>
      </c>
      <c r="G2369" s="661" t="s">
        <v>4727</v>
      </c>
      <c r="H2369" s="661" t="s">
        <v>2441</v>
      </c>
      <c r="I2369" s="661" t="s">
        <v>2628</v>
      </c>
      <c r="J2369" s="661" t="s">
        <v>2629</v>
      </c>
      <c r="K2369" s="661" t="s">
        <v>4523</v>
      </c>
      <c r="L2369" s="662">
        <v>68.989999999999995</v>
      </c>
      <c r="M2369" s="662">
        <v>413.93999999999994</v>
      </c>
      <c r="N2369" s="661">
        <v>6</v>
      </c>
      <c r="O2369" s="742">
        <v>1</v>
      </c>
      <c r="P2369" s="662">
        <v>413.93999999999994</v>
      </c>
      <c r="Q2369" s="677">
        <v>1</v>
      </c>
      <c r="R2369" s="661">
        <v>6</v>
      </c>
      <c r="S2369" s="677">
        <v>1</v>
      </c>
      <c r="T2369" s="742">
        <v>1</v>
      </c>
      <c r="U2369" s="700">
        <v>1</v>
      </c>
    </row>
    <row r="2370" spans="1:21" ht="14.4" customHeight="1" x14ac:dyDescent="0.3">
      <c r="A2370" s="660">
        <v>32</v>
      </c>
      <c r="B2370" s="661" t="s">
        <v>587</v>
      </c>
      <c r="C2370" s="661">
        <v>89301322</v>
      </c>
      <c r="D2370" s="740" t="s">
        <v>6847</v>
      </c>
      <c r="E2370" s="741" t="s">
        <v>4637</v>
      </c>
      <c r="F2370" s="661" t="s">
        <v>4612</v>
      </c>
      <c r="G2370" s="661" t="s">
        <v>4727</v>
      </c>
      <c r="H2370" s="661" t="s">
        <v>2441</v>
      </c>
      <c r="I2370" s="661" t="s">
        <v>2474</v>
      </c>
      <c r="J2370" s="661" t="s">
        <v>2475</v>
      </c>
      <c r="K2370" s="661" t="s">
        <v>4525</v>
      </c>
      <c r="L2370" s="662">
        <v>432.32</v>
      </c>
      <c r="M2370" s="662">
        <v>1296.96</v>
      </c>
      <c r="N2370" s="661">
        <v>3</v>
      </c>
      <c r="O2370" s="742">
        <v>2.5</v>
      </c>
      <c r="P2370" s="662">
        <v>864.64</v>
      </c>
      <c r="Q2370" s="677">
        <v>0.66666666666666663</v>
      </c>
      <c r="R2370" s="661">
        <v>2</v>
      </c>
      <c r="S2370" s="677">
        <v>0.66666666666666663</v>
      </c>
      <c r="T2370" s="742">
        <v>2</v>
      </c>
      <c r="U2370" s="700">
        <v>0.8</v>
      </c>
    </row>
    <row r="2371" spans="1:21" ht="14.4" customHeight="1" x14ac:dyDescent="0.3">
      <c r="A2371" s="660">
        <v>32</v>
      </c>
      <c r="B2371" s="661" t="s">
        <v>587</v>
      </c>
      <c r="C2371" s="661">
        <v>89301322</v>
      </c>
      <c r="D2371" s="740" t="s">
        <v>6847</v>
      </c>
      <c r="E2371" s="741" t="s">
        <v>4637</v>
      </c>
      <c r="F2371" s="661" t="s">
        <v>4612</v>
      </c>
      <c r="G2371" s="661" t="s">
        <v>4727</v>
      </c>
      <c r="H2371" s="661" t="s">
        <v>2441</v>
      </c>
      <c r="I2371" s="661" t="s">
        <v>2474</v>
      </c>
      <c r="J2371" s="661" t="s">
        <v>2475</v>
      </c>
      <c r="K2371" s="661" t="s">
        <v>4525</v>
      </c>
      <c r="L2371" s="662">
        <v>276</v>
      </c>
      <c r="M2371" s="662">
        <v>828</v>
      </c>
      <c r="N2371" s="661">
        <v>3</v>
      </c>
      <c r="O2371" s="742">
        <v>1.5</v>
      </c>
      <c r="P2371" s="662">
        <v>828</v>
      </c>
      <c r="Q2371" s="677">
        <v>1</v>
      </c>
      <c r="R2371" s="661">
        <v>3</v>
      </c>
      <c r="S2371" s="677">
        <v>1</v>
      </c>
      <c r="T2371" s="742">
        <v>1.5</v>
      </c>
      <c r="U2371" s="700">
        <v>1</v>
      </c>
    </row>
    <row r="2372" spans="1:21" ht="14.4" customHeight="1" x14ac:dyDescent="0.3">
      <c r="A2372" s="660">
        <v>32</v>
      </c>
      <c r="B2372" s="661" t="s">
        <v>587</v>
      </c>
      <c r="C2372" s="661">
        <v>89301322</v>
      </c>
      <c r="D2372" s="740" t="s">
        <v>6847</v>
      </c>
      <c r="E2372" s="741" t="s">
        <v>4637</v>
      </c>
      <c r="F2372" s="661" t="s">
        <v>4612</v>
      </c>
      <c r="G2372" s="661" t="s">
        <v>4811</v>
      </c>
      <c r="H2372" s="661" t="s">
        <v>588</v>
      </c>
      <c r="I2372" s="661" t="s">
        <v>5129</v>
      </c>
      <c r="J2372" s="661" t="s">
        <v>1579</v>
      </c>
      <c r="K2372" s="661" t="s">
        <v>630</v>
      </c>
      <c r="L2372" s="662">
        <v>0</v>
      </c>
      <c r="M2372" s="662">
        <v>0</v>
      </c>
      <c r="N2372" s="661">
        <v>3</v>
      </c>
      <c r="O2372" s="742">
        <v>1</v>
      </c>
      <c r="P2372" s="662">
        <v>0</v>
      </c>
      <c r="Q2372" s="677"/>
      <c r="R2372" s="661">
        <v>3</v>
      </c>
      <c r="S2372" s="677">
        <v>1</v>
      </c>
      <c r="T2372" s="742">
        <v>1</v>
      </c>
      <c r="U2372" s="700">
        <v>1</v>
      </c>
    </row>
    <row r="2373" spans="1:21" ht="14.4" customHeight="1" x14ac:dyDescent="0.3">
      <c r="A2373" s="660">
        <v>32</v>
      </c>
      <c r="B2373" s="661" t="s">
        <v>587</v>
      </c>
      <c r="C2373" s="661">
        <v>89301322</v>
      </c>
      <c r="D2373" s="740" t="s">
        <v>6847</v>
      </c>
      <c r="E2373" s="741" t="s">
        <v>4637</v>
      </c>
      <c r="F2373" s="661" t="s">
        <v>4612</v>
      </c>
      <c r="G2373" s="661" t="s">
        <v>4812</v>
      </c>
      <c r="H2373" s="661" t="s">
        <v>588</v>
      </c>
      <c r="I2373" s="661" t="s">
        <v>819</v>
      </c>
      <c r="J2373" s="661" t="s">
        <v>820</v>
      </c>
      <c r="K2373" s="661" t="s">
        <v>4390</v>
      </c>
      <c r="L2373" s="662">
        <v>115.3</v>
      </c>
      <c r="M2373" s="662">
        <v>3113.0999999999995</v>
      </c>
      <c r="N2373" s="661">
        <v>27</v>
      </c>
      <c r="O2373" s="742">
        <v>7</v>
      </c>
      <c r="P2373" s="662">
        <v>2075.3999999999996</v>
      </c>
      <c r="Q2373" s="677">
        <v>0.66666666666666663</v>
      </c>
      <c r="R2373" s="661">
        <v>18</v>
      </c>
      <c r="S2373" s="677">
        <v>0.66666666666666663</v>
      </c>
      <c r="T2373" s="742">
        <v>5</v>
      </c>
      <c r="U2373" s="700">
        <v>0.7142857142857143</v>
      </c>
    </row>
    <row r="2374" spans="1:21" ht="14.4" customHeight="1" x14ac:dyDescent="0.3">
      <c r="A2374" s="660">
        <v>32</v>
      </c>
      <c r="B2374" s="661" t="s">
        <v>587</v>
      </c>
      <c r="C2374" s="661">
        <v>89301322</v>
      </c>
      <c r="D2374" s="740" t="s">
        <v>6847</v>
      </c>
      <c r="E2374" s="741" t="s">
        <v>4637</v>
      </c>
      <c r="F2374" s="661" t="s">
        <v>4612</v>
      </c>
      <c r="G2374" s="661" t="s">
        <v>4812</v>
      </c>
      <c r="H2374" s="661" t="s">
        <v>588</v>
      </c>
      <c r="I2374" s="661" t="s">
        <v>2368</v>
      </c>
      <c r="J2374" s="661" t="s">
        <v>820</v>
      </c>
      <c r="K2374" s="661" t="s">
        <v>2369</v>
      </c>
      <c r="L2374" s="662">
        <v>230.59</v>
      </c>
      <c r="M2374" s="662">
        <v>461.18</v>
      </c>
      <c r="N2374" s="661">
        <v>2</v>
      </c>
      <c r="O2374" s="742">
        <v>0.5</v>
      </c>
      <c r="P2374" s="662">
        <v>461.18</v>
      </c>
      <c r="Q2374" s="677">
        <v>1</v>
      </c>
      <c r="R2374" s="661">
        <v>2</v>
      </c>
      <c r="S2374" s="677">
        <v>1</v>
      </c>
      <c r="T2374" s="742">
        <v>0.5</v>
      </c>
      <c r="U2374" s="700">
        <v>1</v>
      </c>
    </row>
    <row r="2375" spans="1:21" ht="14.4" customHeight="1" x14ac:dyDescent="0.3">
      <c r="A2375" s="660">
        <v>32</v>
      </c>
      <c r="B2375" s="661" t="s">
        <v>587</v>
      </c>
      <c r="C2375" s="661">
        <v>89301322</v>
      </c>
      <c r="D2375" s="740" t="s">
        <v>6847</v>
      </c>
      <c r="E2375" s="741" t="s">
        <v>4637</v>
      </c>
      <c r="F2375" s="661" t="s">
        <v>4612</v>
      </c>
      <c r="G2375" s="661" t="s">
        <v>4812</v>
      </c>
      <c r="H2375" s="661" t="s">
        <v>588</v>
      </c>
      <c r="I2375" s="661" t="s">
        <v>5136</v>
      </c>
      <c r="J2375" s="661" t="s">
        <v>820</v>
      </c>
      <c r="K2375" s="661" t="s">
        <v>4390</v>
      </c>
      <c r="L2375" s="662">
        <v>115.3</v>
      </c>
      <c r="M2375" s="662">
        <v>461.2</v>
      </c>
      <c r="N2375" s="661">
        <v>4</v>
      </c>
      <c r="O2375" s="742">
        <v>1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32</v>
      </c>
      <c r="B2376" s="661" t="s">
        <v>587</v>
      </c>
      <c r="C2376" s="661">
        <v>89301322</v>
      </c>
      <c r="D2376" s="740" t="s">
        <v>6847</v>
      </c>
      <c r="E2376" s="741" t="s">
        <v>4637</v>
      </c>
      <c r="F2376" s="661" t="s">
        <v>4612</v>
      </c>
      <c r="G2376" s="661" t="s">
        <v>5608</v>
      </c>
      <c r="H2376" s="661" t="s">
        <v>2441</v>
      </c>
      <c r="I2376" s="661" t="s">
        <v>6150</v>
      </c>
      <c r="J2376" s="661" t="s">
        <v>6151</v>
      </c>
      <c r="K2376" s="661" t="s">
        <v>6152</v>
      </c>
      <c r="L2376" s="662">
        <v>41.55</v>
      </c>
      <c r="M2376" s="662">
        <v>498.59999999999997</v>
      </c>
      <c r="N2376" s="661">
        <v>12</v>
      </c>
      <c r="O2376" s="742">
        <v>1.5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32</v>
      </c>
      <c r="B2377" s="661" t="s">
        <v>587</v>
      </c>
      <c r="C2377" s="661">
        <v>89301322</v>
      </c>
      <c r="D2377" s="740" t="s">
        <v>6847</v>
      </c>
      <c r="E2377" s="741" t="s">
        <v>4637</v>
      </c>
      <c r="F2377" s="661" t="s">
        <v>4612</v>
      </c>
      <c r="G2377" s="661" t="s">
        <v>5608</v>
      </c>
      <c r="H2377" s="661" t="s">
        <v>588</v>
      </c>
      <c r="I2377" s="661" t="s">
        <v>6153</v>
      </c>
      <c r="J2377" s="661" t="s">
        <v>6154</v>
      </c>
      <c r="K2377" s="661" t="s">
        <v>6155</v>
      </c>
      <c r="L2377" s="662">
        <v>0</v>
      </c>
      <c r="M2377" s="662">
        <v>0</v>
      </c>
      <c r="N2377" s="661">
        <v>4</v>
      </c>
      <c r="O2377" s="742">
        <v>1</v>
      </c>
      <c r="P2377" s="662">
        <v>0</v>
      </c>
      <c r="Q2377" s="677"/>
      <c r="R2377" s="661">
        <v>4</v>
      </c>
      <c r="S2377" s="677">
        <v>1</v>
      </c>
      <c r="T2377" s="742">
        <v>1</v>
      </c>
      <c r="U2377" s="700">
        <v>1</v>
      </c>
    </row>
    <row r="2378" spans="1:21" ht="14.4" customHeight="1" x14ac:dyDescent="0.3">
      <c r="A2378" s="660">
        <v>32</v>
      </c>
      <c r="B2378" s="661" t="s">
        <v>587</v>
      </c>
      <c r="C2378" s="661">
        <v>89301322</v>
      </c>
      <c r="D2378" s="740" t="s">
        <v>6847</v>
      </c>
      <c r="E2378" s="741" t="s">
        <v>4637</v>
      </c>
      <c r="F2378" s="661" t="s">
        <v>4612</v>
      </c>
      <c r="G2378" s="661" t="s">
        <v>4873</v>
      </c>
      <c r="H2378" s="661" t="s">
        <v>588</v>
      </c>
      <c r="I2378" s="661" t="s">
        <v>1079</v>
      </c>
      <c r="J2378" s="661" t="s">
        <v>1187</v>
      </c>
      <c r="K2378" s="661" t="s">
        <v>4874</v>
      </c>
      <c r="L2378" s="662">
        <v>128.9</v>
      </c>
      <c r="M2378" s="662">
        <v>515.6</v>
      </c>
      <c r="N2378" s="661">
        <v>4</v>
      </c>
      <c r="O2378" s="742">
        <v>4</v>
      </c>
      <c r="P2378" s="662">
        <v>257.8</v>
      </c>
      <c r="Q2378" s="677">
        <v>0.5</v>
      </c>
      <c r="R2378" s="661">
        <v>2</v>
      </c>
      <c r="S2378" s="677">
        <v>0.5</v>
      </c>
      <c r="T2378" s="742">
        <v>2</v>
      </c>
      <c r="U2378" s="700">
        <v>0.5</v>
      </c>
    </row>
    <row r="2379" spans="1:21" ht="14.4" customHeight="1" x14ac:dyDescent="0.3">
      <c r="A2379" s="660">
        <v>32</v>
      </c>
      <c r="B2379" s="661" t="s">
        <v>587</v>
      </c>
      <c r="C2379" s="661">
        <v>89301322</v>
      </c>
      <c r="D2379" s="740" t="s">
        <v>6847</v>
      </c>
      <c r="E2379" s="741" t="s">
        <v>4637</v>
      </c>
      <c r="F2379" s="661" t="s">
        <v>4612</v>
      </c>
      <c r="G2379" s="661" t="s">
        <v>4873</v>
      </c>
      <c r="H2379" s="661" t="s">
        <v>588</v>
      </c>
      <c r="I2379" s="661" t="s">
        <v>5138</v>
      </c>
      <c r="J2379" s="661" t="s">
        <v>1187</v>
      </c>
      <c r="K2379" s="661" t="s">
        <v>5139</v>
      </c>
      <c r="L2379" s="662">
        <v>0</v>
      </c>
      <c r="M2379" s="662">
        <v>0</v>
      </c>
      <c r="N2379" s="661">
        <v>1</v>
      </c>
      <c r="O2379" s="742">
        <v>1</v>
      </c>
      <c r="P2379" s="662">
        <v>0</v>
      </c>
      <c r="Q2379" s="677"/>
      <c r="R2379" s="661">
        <v>1</v>
      </c>
      <c r="S2379" s="677">
        <v>1</v>
      </c>
      <c r="T2379" s="742">
        <v>1</v>
      </c>
      <c r="U2379" s="700">
        <v>1</v>
      </c>
    </row>
    <row r="2380" spans="1:21" ht="14.4" customHeight="1" x14ac:dyDescent="0.3">
      <c r="A2380" s="660">
        <v>32</v>
      </c>
      <c r="B2380" s="661" t="s">
        <v>587</v>
      </c>
      <c r="C2380" s="661">
        <v>89301322</v>
      </c>
      <c r="D2380" s="740" t="s">
        <v>6847</v>
      </c>
      <c r="E2380" s="741" t="s">
        <v>4637</v>
      </c>
      <c r="F2380" s="661" t="s">
        <v>4612</v>
      </c>
      <c r="G2380" s="661" t="s">
        <v>5278</v>
      </c>
      <c r="H2380" s="661" t="s">
        <v>588</v>
      </c>
      <c r="I2380" s="661" t="s">
        <v>6156</v>
      </c>
      <c r="J2380" s="661" t="s">
        <v>6157</v>
      </c>
      <c r="K2380" s="661" t="s">
        <v>941</v>
      </c>
      <c r="L2380" s="662">
        <v>232.43</v>
      </c>
      <c r="M2380" s="662">
        <v>464.86</v>
      </c>
      <c r="N2380" s="661">
        <v>2</v>
      </c>
      <c r="O2380" s="742">
        <v>0.5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32</v>
      </c>
      <c r="B2381" s="661" t="s">
        <v>587</v>
      </c>
      <c r="C2381" s="661">
        <v>89301322</v>
      </c>
      <c r="D2381" s="740" t="s">
        <v>6847</v>
      </c>
      <c r="E2381" s="741" t="s">
        <v>4637</v>
      </c>
      <c r="F2381" s="661" t="s">
        <v>4612</v>
      </c>
      <c r="G2381" s="661" t="s">
        <v>5615</v>
      </c>
      <c r="H2381" s="661" t="s">
        <v>588</v>
      </c>
      <c r="I2381" s="661" t="s">
        <v>6158</v>
      </c>
      <c r="J2381" s="661" t="s">
        <v>6159</v>
      </c>
      <c r="K2381" s="661" t="s">
        <v>6160</v>
      </c>
      <c r="L2381" s="662">
        <v>435.45</v>
      </c>
      <c r="M2381" s="662">
        <v>435.45</v>
      </c>
      <c r="N2381" s="661">
        <v>1</v>
      </c>
      <c r="O2381" s="742">
        <v>0.5</v>
      </c>
      <c r="P2381" s="662">
        <v>435.45</v>
      </c>
      <c r="Q2381" s="677">
        <v>1</v>
      </c>
      <c r="R2381" s="661">
        <v>1</v>
      </c>
      <c r="S2381" s="677">
        <v>1</v>
      </c>
      <c r="T2381" s="742">
        <v>0.5</v>
      </c>
      <c r="U2381" s="700">
        <v>1</v>
      </c>
    </row>
    <row r="2382" spans="1:21" ht="14.4" customHeight="1" x14ac:dyDescent="0.3">
      <c r="A2382" s="660">
        <v>32</v>
      </c>
      <c r="B2382" s="661" t="s">
        <v>587</v>
      </c>
      <c r="C2382" s="661">
        <v>89301322</v>
      </c>
      <c r="D2382" s="740" t="s">
        <v>6847</v>
      </c>
      <c r="E2382" s="741" t="s">
        <v>4637</v>
      </c>
      <c r="F2382" s="661" t="s">
        <v>4612</v>
      </c>
      <c r="G2382" s="661" t="s">
        <v>4671</v>
      </c>
      <c r="H2382" s="661" t="s">
        <v>2441</v>
      </c>
      <c r="I2382" s="661" t="s">
        <v>3132</v>
      </c>
      <c r="J2382" s="661" t="s">
        <v>3133</v>
      </c>
      <c r="K2382" s="661" t="s">
        <v>4480</v>
      </c>
      <c r="L2382" s="662">
        <v>3127.19</v>
      </c>
      <c r="M2382" s="662">
        <v>6254.38</v>
      </c>
      <c r="N2382" s="661">
        <v>2</v>
      </c>
      <c r="O2382" s="742">
        <v>1</v>
      </c>
      <c r="P2382" s="662"/>
      <c r="Q2382" s="677">
        <v>0</v>
      </c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32</v>
      </c>
      <c r="B2383" s="661" t="s">
        <v>587</v>
      </c>
      <c r="C2383" s="661">
        <v>89301322</v>
      </c>
      <c r="D2383" s="740" t="s">
        <v>6847</v>
      </c>
      <c r="E2383" s="741" t="s">
        <v>4637</v>
      </c>
      <c r="F2383" s="661" t="s">
        <v>4612</v>
      </c>
      <c r="G2383" s="661" t="s">
        <v>4671</v>
      </c>
      <c r="H2383" s="661" t="s">
        <v>2441</v>
      </c>
      <c r="I2383" s="661" t="s">
        <v>4672</v>
      </c>
      <c r="J2383" s="661" t="s">
        <v>3133</v>
      </c>
      <c r="K2383" s="661" t="s">
        <v>4673</v>
      </c>
      <c r="L2383" s="662">
        <v>782.22</v>
      </c>
      <c r="M2383" s="662">
        <v>782.22</v>
      </c>
      <c r="N2383" s="661">
        <v>1</v>
      </c>
      <c r="O2383" s="742">
        <v>0.5</v>
      </c>
      <c r="P2383" s="662">
        <v>782.22</v>
      </c>
      <c r="Q2383" s="677">
        <v>1</v>
      </c>
      <c r="R2383" s="661">
        <v>1</v>
      </c>
      <c r="S2383" s="677">
        <v>1</v>
      </c>
      <c r="T2383" s="742">
        <v>0.5</v>
      </c>
      <c r="U2383" s="700">
        <v>1</v>
      </c>
    </row>
    <row r="2384" spans="1:21" ht="14.4" customHeight="1" x14ac:dyDescent="0.3">
      <c r="A2384" s="660">
        <v>32</v>
      </c>
      <c r="B2384" s="661" t="s">
        <v>587</v>
      </c>
      <c r="C2384" s="661">
        <v>89301322</v>
      </c>
      <c r="D2384" s="740" t="s">
        <v>6847</v>
      </c>
      <c r="E2384" s="741" t="s">
        <v>4637</v>
      </c>
      <c r="F2384" s="661" t="s">
        <v>4612</v>
      </c>
      <c r="G2384" s="661" t="s">
        <v>6021</v>
      </c>
      <c r="H2384" s="661" t="s">
        <v>588</v>
      </c>
      <c r="I2384" s="661" t="s">
        <v>6022</v>
      </c>
      <c r="J2384" s="661" t="s">
        <v>6023</v>
      </c>
      <c r="K2384" s="661" t="s">
        <v>6024</v>
      </c>
      <c r="L2384" s="662">
        <v>47.1</v>
      </c>
      <c r="M2384" s="662">
        <v>235.5</v>
      </c>
      <c r="N2384" s="661">
        <v>5</v>
      </c>
      <c r="O2384" s="742">
        <v>1</v>
      </c>
      <c r="P2384" s="662">
        <v>235.5</v>
      </c>
      <c r="Q2384" s="677">
        <v>1</v>
      </c>
      <c r="R2384" s="661">
        <v>5</v>
      </c>
      <c r="S2384" s="677">
        <v>1</v>
      </c>
      <c r="T2384" s="742">
        <v>1</v>
      </c>
      <c r="U2384" s="700">
        <v>1</v>
      </c>
    </row>
    <row r="2385" spans="1:21" ht="14.4" customHeight="1" x14ac:dyDescent="0.3">
      <c r="A2385" s="660">
        <v>32</v>
      </c>
      <c r="B2385" s="661" t="s">
        <v>587</v>
      </c>
      <c r="C2385" s="661">
        <v>89301322</v>
      </c>
      <c r="D2385" s="740" t="s">
        <v>6847</v>
      </c>
      <c r="E2385" s="741" t="s">
        <v>4637</v>
      </c>
      <c r="F2385" s="661" t="s">
        <v>4612</v>
      </c>
      <c r="G2385" s="661" t="s">
        <v>4813</v>
      </c>
      <c r="H2385" s="661" t="s">
        <v>588</v>
      </c>
      <c r="I2385" s="661" t="s">
        <v>5145</v>
      </c>
      <c r="J2385" s="661" t="s">
        <v>5046</v>
      </c>
      <c r="K2385" s="661" t="s">
        <v>4878</v>
      </c>
      <c r="L2385" s="662">
        <v>0</v>
      </c>
      <c r="M2385" s="662">
        <v>0</v>
      </c>
      <c r="N2385" s="661">
        <v>1</v>
      </c>
      <c r="O2385" s="742">
        <v>0.5</v>
      </c>
      <c r="P2385" s="662">
        <v>0</v>
      </c>
      <c r="Q2385" s="677"/>
      <c r="R2385" s="661">
        <v>1</v>
      </c>
      <c r="S2385" s="677">
        <v>1</v>
      </c>
      <c r="T2385" s="742">
        <v>0.5</v>
      </c>
      <c r="U2385" s="700">
        <v>1</v>
      </c>
    </row>
    <row r="2386" spans="1:21" ht="14.4" customHeight="1" x14ac:dyDescent="0.3">
      <c r="A2386" s="660">
        <v>32</v>
      </c>
      <c r="B2386" s="661" t="s">
        <v>587</v>
      </c>
      <c r="C2386" s="661">
        <v>89301322</v>
      </c>
      <c r="D2386" s="740" t="s">
        <v>6847</v>
      </c>
      <c r="E2386" s="741" t="s">
        <v>4637</v>
      </c>
      <c r="F2386" s="661" t="s">
        <v>4612</v>
      </c>
      <c r="G2386" s="661" t="s">
        <v>4813</v>
      </c>
      <c r="H2386" s="661" t="s">
        <v>588</v>
      </c>
      <c r="I2386" s="661" t="s">
        <v>4925</v>
      </c>
      <c r="J2386" s="661" t="s">
        <v>967</v>
      </c>
      <c r="K2386" s="661" t="s">
        <v>4926</v>
      </c>
      <c r="L2386" s="662">
        <v>102.76</v>
      </c>
      <c r="M2386" s="662">
        <v>102.76</v>
      </c>
      <c r="N2386" s="661">
        <v>1</v>
      </c>
      <c r="O2386" s="742">
        <v>1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32</v>
      </c>
      <c r="B2387" s="661" t="s">
        <v>587</v>
      </c>
      <c r="C2387" s="661">
        <v>89301322</v>
      </c>
      <c r="D2387" s="740" t="s">
        <v>6847</v>
      </c>
      <c r="E2387" s="741" t="s">
        <v>4637</v>
      </c>
      <c r="F2387" s="661" t="s">
        <v>4612</v>
      </c>
      <c r="G2387" s="661" t="s">
        <v>4813</v>
      </c>
      <c r="H2387" s="661" t="s">
        <v>588</v>
      </c>
      <c r="I2387" s="661" t="s">
        <v>5861</v>
      </c>
      <c r="J2387" s="661" t="s">
        <v>967</v>
      </c>
      <c r="K2387" s="661" t="s">
        <v>5862</v>
      </c>
      <c r="L2387" s="662">
        <v>205.5</v>
      </c>
      <c r="M2387" s="662">
        <v>1027.5</v>
      </c>
      <c r="N2387" s="661">
        <v>5</v>
      </c>
      <c r="O2387" s="742">
        <v>2</v>
      </c>
      <c r="P2387" s="662">
        <v>822</v>
      </c>
      <c r="Q2387" s="677">
        <v>0.8</v>
      </c>
      <c r="R2387" s="661">
        <v>4</v>
      </c>
      <c r="S2387" s="677">
        <v>0.8</v>
      </c>
      <c r="T2387" s="742">
        <v>1.5</v>
      </c>
      <c r="U2387" s="700">
        <v>0.75</v>
      </c>
    </row>
    <row r="2388" spans="1:21" ht="14.4" customHeight="1" x14ac:dyDescent="0.3">
      <c r="A2388" s="660">
        <v>32</v>
      </c>
      <c r="B2388" s="661" t="s">
        <v>587</v>
      </c>
      <c r="C2388" s="661">
        <v>89301322</v>
      </c>
      <c r="D2388" s="740" t="s">
        <v>6847</v>
      </c>
      <c r="E2388" s="741" t="s">
        <v>4637</v>
      </c>
      <c r="F2388" s="661" t="s">
        <v>4612</v>
      </c>
      <c r="G2388" s="661" t="s">
        <v>4813</v>
      </c>
      <c r="H2388" s="661" t="s">
        <v>588</v>
      </c>
      <c r="I2388" s="661" t="s">
        <v>6161</v>
      </c>
      <c r="J2388" s="661" t="s">
        <v>6162</v>
      </c>
      <c r="K2388" s="661" t="s">
        <v>6163</v>
      </c>
      <c r="L2388" s="662">
        <v>205.5</v>
      </c>
      <c r="M2388" s="662">
        <v>411</v>
      </c>
      <c r="N2388" s="661">
        <v>2</v>
      </c>
      <c r="O2388" s="742">
        <v>1</v>
      </c>
      <c r="P2388" s="662">
        <v>411</v>
      </c>
      <c r="Q2388" s="677">
        <v>1</v>
      </c>
      <c r="R2388" s="661">
        <v>2</v>
      </c>
      <c r="S2388" s="677">
        <v>1</v>
      </c>
      <c r="T2388" s="742">
        <v>1</v>
      </c>
      <c r="U2388" s="700">
        <v>1</v>
      </c>
    </row>
    <row r="2389" spans="1:21" ht="14.4" customHeight="1" x14ac:dyDescent="0.3">
      <c r="A2389" s="660">
        <v>32</v>
      </c>
      <c r="B2389" s="661" t="s">
        <v>587</v>
      </c>
      <c r="C2389" s="661">
        <v>89301322</v>
      </c>
      <c r="D2389" s="740" t="s">
        <v>6847</v>
      </c>
      <c r="E2389" s="741" t="s">
        <v>4637</v>
      </c>
      <c r="F2389" s="661" t="s">
        <v>4612</v>
      </c>
      <c r="G2389" s="661" t="s">
        <v>4813</v>
      </c>
      <c r="H2389" s="661" t="s">
        <v>588</v>
      </c>
      <c r="I2389" s="661" t="s">
        <v>4877</v>
      </c>
      <c r="J2389" s="661" t="s">
        <v>4814</v>
      </c>
      <c r="K2389" s="661" t="s">
        <v>4878</v>
      </c>
      <c r="L2389" s="662">
        <v>0</v>
      </c>
      <c r="M2389" s="662">
        <v>0</v>
      </c>
      <c r="N2389" s="661">
        <v>1</v>
      </c>
      <c r="O2389" s="742">
        <v>1</v>
      </c>
      <c r="P2389" s="662">
        <v>0</v>
      </c>
      <c r="Q2389" s="677"/>
      <c r="R2389" s="661">
        <v>1</v>
      </c>
      <c r="S2389" s="677">
        <v>1</v>
      </c>
      <c r="T2389" s="742">
        <v>1</v>
      </c>
      <c r="U2389" s="700">
        <v>1</v>
      </c>
    </row>
    <row r="2390" spans="1:21" ht="14.4" customHeight="1" x14ac:dyDescent="0.3">
      <c r="A2390" s="660">
        <v>32</v>
      </c>
      <c r="B2390" s="661" t="s">
        <v>587</v>
      </c>
      <c r="C2390" s="661">
        <v>89301322</v>
      </c>
      <c r="D2390" s="740" t="s">
        <v>6847</v>
      </c>
      <c r="E2390" s="741" t="s">
        <v>4637</v>
      </c>
      <c r="F2390" s="661" t="s">
        <v>4612</v>
      </c>
      <c r="G2390" s="661" t="s">
        <v>4813</v>
      </c>
      <c r="H2390" s="661" t="s">
        <v>588</v>
      </c>
      <c r="I2390" s="661" t="s">
        <v>1175</v>
      </c>
      <c r="J2390" s="661" t="s">
        <v>4814</v>
      </c>
      <c r="K2390" s="661" t="s">
        <v>4815</v>
      </c>
      <c r="L2390" s="662">
        <v>66.599999999999994</v>
      </c>
      <c r="M2390" s="662">
        <v>333</v>
      </c>
      <c r="N2390" s="661">
        <v>5</v>
      </c>
      <c r="O2390" s="742">
        <v>2.5</v>
      </c>
      <c r="P2390" s="662">
        <v>133.19999999999999</v>
      </c>
      <c r="Q2390" s="677">
        <v>0.39999999999999997</v>
      </c>
      <c r="R2390" s="661">
        <v>2</v>
      </c>
      <c r="S2390" s="677">
        <v>0.4</v>
      </c>
      <c r="T2390" s="742">
        <v>1.5</v>
      </c>
      <c r="U2390" s="700">
        <v>0.6</v>
      </c>
    </row>
    <row r="2391" spans="1:21" ht="14.4" customHeight="1" x14ac:dyDescent="0.3">
      <c r="A2391" s="660">
        <v>32</v>
      </c>
      <c r="B2391" s="661" t="s">
        <v>587</v>
      </c>
      <c r="C2391" s="661">
        <v>89301322</v>
      </c>
      <c r="D2391" s="740" t="s">
        <v>6847</v>
      </c>
      <c r="E2391" s="741" t="s">
        <v>4637</v>
      </c>
      <c r="F2391" s="661" t="s">
        <v>4612</v>
      </c>
      <c r="G2391" s="661" t="s">
        <v>4674</v>
      </c>
      <c r="H2391" s="661" t="s">
        <v>588</v>
      </c>
      <c r="I2391" s="661" t="s">
        <v>1035</v>
      </c>
      <c r="J2391" s="661" t="s">
        <v>1036</v>
      </c>
      <c r="K2391" s="661" t="s">
        <v>4675</v>
      </c>
      <c r="L2391" s="662">
        <v>163.9</v>
      </c>
      <c r="M2391" s="662">
        <v>2950.2</v>
      </c>
      <c r="N2391" s="661">
        <v>18</v>
      </c>
      <c r="O2391" s="742">
        <v>3.5</v>
      </c>
      <c r="P2391" s="662">
        <v>2458.5</v>
      </c>
      <c r="Q2391" s="677">
        <v>0.83333333333333337</v>
      </c>
      <c r="R2391" s="661">
        <v>15</v>
      </c>
      <c r="S2391" s="677">
        <v>0.83333333333333337</v>
      </c>
      <c r="T2391" s="742">
        <v>3</v>
      </c>
      <c r="U2391" s="700">
        <v>0.8571428571428571</v>
      </c>
    </row>
    <row r="2392" spans="1:21" ht="14.4" customHeight="1" x14ac:dyDescent="0.3">
      <c r="A2392" s="660">
        <v>32</v>
      </c>
      <c r="B2392" s="661" t="s">
        <v>587</v>
      </c>
      <c r="C2392" s="661">
        <v>89301322</v>
      </c>
      <c r="D2392" s="740" t="s">
        <v>6847</v>
      </c>
      <c r="E2392" s="741" t="s">
        <v>4637</v>
      </c>
      <c r="F2392" s="661" t="s">
        <v>4612</v>
      </c>
      <c r="G2392" s="661" t="s">
        <v>5047</v>
      </c>
      <c r="H2392" s="661" t="s">
        <v>588</v>
      </c>
      <c r="I2392" s="661" t="s">
        <v>1144</v>
      </c>
      <c r="J2392" s="661" t="s">
        <v>1145</v>
      </c>
      <c r="K2392" s="661" t="s">
        <v>1146</v>
      </c>
      <c r="L2392" s="662">
        <v>33.729999999999997</v>
      </c>
      <c r="M2392" s="662">
        <v>33.729999999999997</v>
      </c>
      <c r="N2392" s="661">
        <v>1</v>
      </c>
      <c r="O2392" s="742">
        <v>0.5</v>
      </c>
      <c r="P2392" s="662">
        <v>33.729999999999997</v>
      </c>
      <c r="Q2392" s="677">
        <v>1</v>
      </c>
      <c r="R2392" s="661">
        <v>1</v>
      </c>
      <c r="S2392" s="677">
        <v>1</v>
      </c>
      <c r="T2392" s="742">
        <v>0.5</v>
      </c>
      <c r="U2392" s="700">
        <v>1</v>
      </c>
    </row>
    <row r="2393" spans="1:21" ht="14.4" customHeight="1" x14ac:dyDescent="0.3">
      <c r="A2393" s="660">
        <v>32</v>
      </c>
      <c r="B2393" s="661" t="s">
        <v>587</v>
      </c>
      <c r="C2393" s="661">
        <v>89301322</v>
      </c>
      <c r="D2393" s="740" t="s">
        <v>6847</v>
      </c>
      <c r="E2393" s="741" t="s">
        <v>4637</v>
      </c>
      <c r="F2393" s="661" t="s">
        <v>4612</v>
      </c>
      <c r="G2393" s="661" t="s">
        <v>4927</v>
      </c>
      <c r="H2393" s="661" t="s">
        <v>588</v>
      </c>
      <c r="I2393" s="661" t="s">
        <v>1366</v>
      </c>
      <c r="J2393" s="661" t="s">
        <v>1367</v>
      </c>
      <c r="K2393" s="661" t="s">
        <v>4928</v>
      </c>
      <c r="L2393" s="662">
        <v>439.17</v>
      </c>
      <c r="M2393" s="662">
        <v>1756.68</v>
      </c>
      <c r="N2393" s="661">
        <v>4</v>
      </c>
      <c r="O2393" s="742">
        <v>2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32</v>
      </c>
      <c r="B2394" s="661" t="s">
        <v>587</v>
      </c>
      <c r="C2394" s="661">
        <v>89301322</v>
      </c>
      <c r="D2394" s="740" t="s">
        <v>6847</v>
      </c>
      <c r="E2394" s="741" t="s">
        <v>4637</v>
      </c>
      <c r="F2394" s="661" t="s">
        <v>4612</v>
      </c>
      <c r="G2394" s="661" t="s">
        <v>4676</v>
      </c>
      <c r="H2394" s="661" t="s">
        <v>588</v>
      </c>
      <c r="I2394" s="661" t="s">
        <v>1248</v>
      </c>
      <c r="J2394" s="661" t="s">
        <v>1249</v>
      </c>
      <c r="K2394" s="661" t="s">
        <v>1250</v>
      </c>
      <c r="L2394" s="662">
        <v>34.5</v>
      </c>
      <c r="M2394" s="662">
        <v>34.5</v>
      </c>
      <c r="N2394" s="661">
        <v>1</v>
      </c>
      <c r="O2394" s="742">
        <v>0.5</v>
      </c>
      <c r="P2394" s="662">
        <v>34.5</v>
      </c>
      <c r="Q2394" s="677">
        <v>1</v>
      </c>
      <c r="R2394" s="661">
        <v>1</v>
      </c>
      <c r="S2394" s="677">
        <v>1</v>
      </c>
      <c r="T2394" s="742">
        <v>0.5</v>
      </c>
      <c r="U2394" s="700">
        <v>1</v>
      </c>
    </row>
    <row r="2395" spans="1:21" ht="14.4" customHeight="1" x14ac:dyDescent="0.3">
      <c r="A2395" s="660">
        <v>32</v>
      </c>
      <c r="B2395" s="661" t="s">
        <v>587</v>
      </c>
      <c r="C2395" s="661">
        <v>89301322</v>
      </c>
      <c r="D2395" s="740" t="s">
        <v>6847</v>
      </c>
      <c r="E2395" s="741" t="s">
        <v>4637</v>
      </c>
      <c r="F2395" s="661" t="s">
        <v>4612</v>
      </c>
      <c r="G2395" s="661" t="s">
        <v>4676</v>
      </c>
      <c r="H2395" s="661" t="s">
        <v>588</v>
      </c>
      <c r="I2395" s="661" t="s">
        <v>847</v>
      </c>
      <c r="J2395" s="661" t="s">
        <v>848</v>
      </c>
      <c r="K2395" s="661" t="s">
        <v>4677</v>
      </c>
      <c r="L2395" s="662">
        <v>40.36</v>
      </c>
      <c r="M2395" s="662">
        <v>80.72</v>
      </c>
      <c r="N2395" s="661">
        <v>2</v>
      </c>
      <c r="O2395" s="742">
        <v>1</v>
      </c>
      <c r="P2395" s="662">
        <v>80.72</v>
      </c>
      <c r="Q2395" s="677">
        <v>1</v>
      </c>
      <c r="R2395" s="661">
        <v>2</v>
      </c>
      <c r="S2395" s="677">
        <v>1</v>
      </c>
      <c r="T2395" s="742">
        <v>1</v>
      </c>
      <c r="U2395" s="700">
        <v>1</v>
      </c>
    </row>
    <row r="2396" spans="1:21" ht="14.4" customHeight="1" x14ac:dyDescent="0.3">
      <c r="A2396" s="660">
        <v>32</v>
      </c>
      <c r="B2396" s="661" t="s">
        <v>587</v>
      </c>
      <c r="C2396" s="661">
        <v>89301322</v>
      </c>
      <c r="D2396" s="740" t="s">
        <v>6847</v>
      </c>
      <c r="E2396" s="741" t="s">
        <v>4637</v>
      </c>
      <c r="F2396" s="661" t="s">
        <v>4612</v>
      </c>
      <c r="G2396" s="661" t="s">
        <v>4676</v>
      </c>
      <c r="H2396" s="661" t="s">
        <v>588</v>
      </c>
      <c r="I2396" s="661" t="s">
        <v>847</v>
      </c>
      <c r="J2396" s="661" t="s">
        <v>848</v>
      </c>
      <c r="K2396" s="661" t="s">
        <v>4677</v>
      </c>
      <c r="L2396" s="662">
        <v>57.51</v>
      </c>
      <c r="M2396" s="662">
        <v>172.53</v>
      </c>
      <c r="N2396" s="661">
        <v>3</v>
      </c>
      <c r="O2396" s="742">
        <v>1.5</v>
      </c>
      <c r="P2396" s="662">
        <v>172.53</v>
      </c>
      <c r="Q2396" s="677">
        <v>1</v>
      </c>
      <c r="R2396" s="661">
        <v>3</v>
      </c>
      <c r="S2396" s="677">
        <v>1</v>
      </c>
      <c r="T2396" s="742">
        <v>1.5</v>
      </c>
      <c r="U2396" s="700">
        <v>1</v>
      </c>
    </row>
    <row r="2397" spans="1:21" ht="14.4" customHeight="1" x14ac:dyDescent="0.3">
      <c r="A2397" s="660">
        <v>32</v>
      </c>
      <c r="B2397" s="661" t="s">
        <v>587</v>
      </c>
      <c r="C2397" s="661">
        <v>89301322</v>
      </c>
      <c r="D2397" s="740" t="s">
        <v>6847</v>
      </c>
      <c r="E2397" s="741" t="s">
        <v>4637</v>
      </c>
      <c r="F2397" s="661" t="s">
        <v>4612</v>
      </c>
      <c r="G2397" s="661" t="s">
        <v>4676</v>
      </c>
      <c r="H2397" s="661" t="s">
        <v>588</v>
      </c>
      <c r="I2397" s="661" t="s">
        <v>5863</v>
      </c>
      <c r="J2397" s="661" t="s">
        <v>1249</v>
      </c>
      <c r="K2397" s="661" t="s">
        <v>1250</v>
      </c>
      <c r="L2397" s="662">
        <v>24.22</v>
      </c>
      <c r="M2397" s="662">
        <v>24.22</v>
      </c>
      <c r="N2397" s="661">
        <v>1</v>
      </c>
      <c r="O2397" s="742">
        <v>1</v>
      </c>
      <c r="P2397" s="662"/>
      <c r="Q2397" s="677">
        <v>0</v>
      </c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32</v>
      </c>
      <c r="B2398" s="661" t="s">
        <v>587</v>
      </c>
      <c r="C2398" s="661">
        <v>89301322</v>
      </c>
      <c r="D2398" s="740" t="s">
        <v>6847</v>
      </c>
      <c r="E2398" s="741" t="s">
        <v>4637</v>
      </c>
      <c r="F2398" s="661" t="s">
        <v>4612</v>
      </c>
      <c r="G2398" s="661" t="s">
        <v>6033</v>
      </c>
      <c r="H2398" s="661" t="s">
        <v>588</v>
      </c>
      <c r="I2398" s="661" t="s">
        <v>1707</v>
      </c>
      <c r="J2398" s="661" t="s">
        <v>1708</v>
      </c>
      <c r="K2398" s="661" t="s">
        <v>5507</v>
      </c>
      <c r="L2398" s="662">
        <v>23.72</v>
      </c>
      <c r="M2398" s="662">
        <v>47.44</v>
      </c>
      <c r="N2398" s="661">
        <v>2</v>
      </c>
      <c r="O2398" s="742">
        <v>1.5</v>
      </c>
      <c r="P2398" s="662"/>
      <c r="Q2398" s="677">
        <v>0</v>
      </c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32</v>
      </c>
      <c r="B2399" s="661" t="s">
        <v>587</v>
      </c>
      <c r="C2399" s="661">
        <v>89301322</v>
      </c>
      <c r="D2399" s="740" t="s">
        <v>6847</v>
      </c>
      <c r="E2399" s="741" t="s">
        <v>4637</v>
      </c>
      <c r="F2399" s="661" t="s">
        <v>4612</v>
      </c>
      <c r="G2399" s="661" t="s">
        <v>5313</v>
      </c>
      <c r="H2399" s="661" t="s">
        <v>588</v>
      </c>
      <c r="I2399" s="661" t="s">
        <v>3346</v>
      </c>
      <c r="J2399" s="661" t="s">
        <v>3347</v>
      </c>
      <c r="K2399" s="661" t="s">
        <v>5314</v>
      </c>
      <c r="L2399" s="662">
        <v>175.73</v>
      </c>
      <c r="M2399" s="662">
        <v>175.73</v>
      </c>
      <c r="N2399" s="661">
        <v>1</v>
      </c>
      <c r="O2399" s="742">
        <v>0.5</v>
      </c>
      <c r="P2399" s="662">
        <v>175.73</v>
      </c>
      <c r="Q2399" s="677">
        <v>1</v>
      </c>
      <c r="R2399" s="661">
        <v>1</v>
      </c>
      <c r="S2399" s="677">
        <v>1</v>
      </c>
      <c r="T2399" s="742">
        <v>0.5</v>
      </c>
      <c r="U2399" s="700">
        <v>1</v>
      </c>
    </row>
    <row r="2400" spans="1:21" ht="14.4" customHeight="1" x14ac:dyDescent="0.3">
      <c r="A2400" s="660">
        <v>32</v>
      </c>
      <c r="B2400" s="661" t="s">
        <v>587</v>
      </c>
      <c r="C2400" s="661">
        <v>89301322</v>
      </c>
      <c r="D2400" s="740" t="s">
        <v>6847</v>
      </c>
      <c r="E2400" s="741" t="s">
        <v>4637</v>
      </c>
      <c r="F2400" s="661" t="s">
        <v>4612</v>
      </c>
      <c r="G2400" s="661" t="s">
        <v>5313</v>
      </c>
      <c r="H2400" s="661" t="s">
        <v>588</v>
      </c>
      <c r="I2400" s="661" t="s">
        <v>3346</v>
      </c>
      <c r="J2400" s="661" t="s">
        <v>3347</v>
      </c>
      <c r="K2400" s="661" t="s">
        <v>5314</v>
      </c>
      <c r="L2400" s="662">
        <v>158.4</v>
      </c>
      <c r="M2400" s="662">
        <v>316.8</v>
      </c>
      <c r="N2400" s="661">
        <v>2</v>
      </c>
      <c r="O2400" s="742">
        <v>2</v>
      </c>
      <c r="P2400" s="662">
        <v>316.8</v>
      </c>
      <c r="Q2400" s="677">
        <v>1</v>
      </c>
      <c r="R2400" s="661">
        <v>2</v>
      </c>
      <c r="S2400" s="677">
        <v>1</v>
      </c>
      <c r="T2400" s="742">
        <v>2</v>
      </c>
      <c r="U2400" s="700">
        <v>1</v>
      </c>
    </row>
    <row r="2401" spans="1:21" ht="14.4" customHeight="1" x14ac:dyDescent="0.3">
      <c r="A2401" s="660">
        <v>32</v>
      </c>
      <c r="B2401" s="661" t="s">
        <v>587</v>
      </c>
      <c r="C2401" s="661">
        <v>89301322</v>
      </c>
      <c r="D2401" s="740" t="s">
        <v>6847</v>
      </c>
      <c r="E2401" s="741" t="s">
        <v>4637</v>
      </c>
      <c r="F2401" s="661" t="s">
        <v>4612</v>
      </c>
      <c r="G2401" s="661" t="s">
        <v>6164</v>
      </c>
      <c r="H2401" s="661" t="s">
        <v>588</v>
      </c>
      <c r="I2401" s="661" t="s">
        <v>1106</v>
      </c>
      <c r="J2401" s="661" t="s">
        <v>1107</v>
      </c>
      <c r="K2401" s="661" t="s">
        <v>6165</v>
      </c>
      <c r="L2401" s="662">
        <v>89.99</v>
      </c>
      <c r="M2401" s="662">
        <v>89.99</v>
      </c>
      <c r="N2401" s="661">
        <v>1</v>
      </c>
      <c r="O2401" s="742">
        <v>0.5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32</v>
      </c>
      <c r="B2402" s="661" t="s">
        <v>587</v>
      </c>
      <c r="C2402" s="661">
        <v>89301322</v>
      </c>
      <c r="D2402" s="740" t="s">
        <v>6847</v>
      </c>
      <c r="E2402" s="741" t="s">
        <v>4637</v>
      </c>
      <c r="F2402" s="661" t="s">
        <v>4612</v>
      </c>
      <c r="G2402" s="661" t="s">
        <v>5628</v>
      </c>
      <c r="H2402" s="661" t="s">
        <v>588</v>
      </c>
      <c r="I2402" s="661" t="s">
        <v>6166</v>
      </c>
      <c r="J2402" s="661" t="s">
        <v>6167</v>
      </c>
      <c r="K2402" s="661" t="s">
        <v>4503</v>
      </c>
      <c r="L2402" s="662">
        <v>310.11</v>
      </c>
      <c r="M2402" s="662">
        <v>310.11</v>
      </c>
      <c r="N2402" s="661">
        <v>1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32</v>
      </c>
      <c r="B2403" s="661" t="s">
        <v>587</v>
      </c>
      <c r="C2403" s="661">
        <v>89301322</v>
      </c>
      <c r="D2403" s="740" t="s">
        <v>6847</v>
      </c>
      <c r="E2403" s="741" t="s">
        <v>4637</v>
      </c>
      <c r="F2403" s="661" t="s">
        <v>4612</v>
      </c>
      <c r="G2403" s="661" t="s">
        <v>5628</v>
      </c>
      <c r="H2403" s="661" t="s">
        <v>588</v>
      </c>
      <c r="I2403" s="661" t="s">
        <v>6168</v>
      </c>
      <c r="J2403" s="661" t="s">
        <v>5630</v>
      </c>
      <c r="K2403" s="661" t="s">
        <v>6169</v>
      </c>
      <c r="L2403" s="662">
        <v>173.65</v>
      </c>
      <c r="M2403" s="662">
        <v>347.3</v>
      </c>
      <c r="N2403" s="661">
        <v>2</v>
      </c>
      <c r="O2403" s="742">
        <v>1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32</v>
      </c>
      <c r="B2404" s="661" t="s">
        <v>587</v>
      </c>
      <c r="C2404" s="661">
        <v>89301322</v>
      </c>
      <c r="D2404" s="740" t="s">
        <v>6847</v>
      </c>
      <c r="E2404" s="741" t="s">
        <v>4637</v>
      </c>
      <c r="F2404" s="661" t="s">
        <v>4612</v>
      </c>
      <c r="G2404" s="661" t="s">
        <v>5160</v>
      </c>
      <c r="H2404" s="661" t="s">
        <v>588</v>
      </c>
      <c r="I2404" s="661" t="s">
        <v>839</v>
      </c>
      <c r="J2404" s="661" t="s">
        <v>840</v>
      </c>
      <c r="K2404" s="661" t="s">
        <v>841</v>
      </c>
      <c r="L2404" s="662">
        <v>55.38</v>
      </c>
      <c r="M2404" s="662">
        <v>110.76</v>
      </c>
      <c r="N2404" s="661">
        <v>2</v>
      </c>
      <c r="O2404" s="742">
        <v>0.5</v>
      </c>
      <c r="P2404" s="662">
        <v>110.76</v>
      </c>
      <c r="Q2404" s="677">
        <v>1</v>
      </c>
      <c r="R2404" s="661">
        <v>2</v>
      </c>
      <c r="S2404" s="677">
        <v>1</v>
      </c>
      <c r="T2404" s="742">
        <v>0.5</v>
      </c>
      <c r="U2404" s="700">
        <v>1</v>
      </c>
    </row>
    <row r="2405" spans="1:21" ht="14.4" customHeight="1" x14ac:dyDescent="0.3">
      <c r="A2405" s="660">
        <v>32</v>
      </c>
      <c r="B2405" s="661" t="s">
        <v>587</v>
      </c>
      <c r="C2405" s="661">
        <v>89301322</v>
      </c>
      <c r="D2405" s="740" t="s">
        <v>6847</v>
      </c>
      <c r="E2405" s="741" t="s">
        <v>4637</v>
      </c>
      <c r="F2405" s="661" t="s">
        <v>4612</v>
      </c>
      <c r="G2405" s="661" t="s">
        <v>4750</v>
      </c>
      <c r="H2405" s="661" t="s">
        <v>588</v>
      </c>
      <c r="I2405" s="661" t="s">
        <v>6170</v>
      </c>
      <c r="J2405" s="661" t="s">
        <v>5635</v>
      </c>
      <c r="K2405" s="661" t="s">
        <v>6171</v>
      </c>
      <c r="L2405" s="662">
        <v>1499.51</v>
      </c>
      <c r="M2405" s="662">
        <v>1499.51</v>
      </c>
      <c r="N2405" s="661">
        <v>1</v>
      </c>
      <c r="O2405" s="742">
        <v>1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32</v>
      </c>
      <c r="B2406" s="661" t="s">
        <v>587</v>
      </c>
      <c r="C2406" s="661">
        <v>89301322</v>
      </c>
      <c r="D2406" s="740" t="s">
        <v>6847</v>
      </c>
      <c r="E2406" s="741" t="s">
        <v>4637</v>
      </c>
      <c r="F2406" s="661" t="s">
        <v>4612</v>
      </c>
      <c r="G2406" s="661" t="s">
        <v>4702</v>
      </c>
      <c r="H2406" s="661" t="s">
        <v>588</v>
      </c>
      <c r="I2406" s="661" t="s">
        <v>5317</v>
      </c>
      <c r="J2406" s="661" t="s">
        <v>4704</v>
      </c>
      <c r="K2406" s="661"/>
      <c r="L2406" s="662">
        <v>0</v>
      </c>
      <c r="M2406" s="662">
        <v>0</v>
      </c>
      <c r="N2406" s="661">
        <v>53</v>
      </c>
      <c r="O2406" s="742">
        <v>8.5</v>
      </c>
      <c r="P2406" s="662">
        <v>0</v>
      </c>
      <c r="Q2406" s="677"/>
      <c r="R2406" s="661">
        <v>46</v>
      </c>
      <c r="S2406" s="677">
        <v>0.86792452830188682</v>
      </c>
      <c r="T2406" s="742">
        <v>7.5</v>
      </c>
      <c r="U2406" s="700">
        <v>0.88235294117647056</v>
      </c>
    </row>
    <row r="2407" spans="1:21" ht="14.4" customHeight="1" x14ac:dyDescent="0.3">
      <c r="A2407" s="660">
        <v>32</v>
      </c>
      <c r="B2407" s="661" t="s">
        <v>587</v>
      </c>
      <c r="C2407" s="661">
        <v>89301322</v>
      </c>
      <c r="D2407" s="740" t="s">
        <v>6847</v>
      </c>
      <c r="E2407" s="741" t="s">
        <v>4637</v>
      </c>
      <c r="F2407" s="661" t="s">
        <v>4612</v>
      </c>
      <c r="G2407" s="661" t="s">
        <v>4999</v>
      </c>
      <c r="H2407" s="661" t="s">
        <v>588</v>
      </c>
      <c r="I2407" s="661" t="s">
        <v>2895</v>
      </c>
      <c r="J2407" s="661" t="s">
        <v>2896</v>
      </c>
      <c r="K2407" s="661" t="s">
        <v>5000</v>
      </c>
      <c r="L2407" s="662">
        <v>50.27</v>
      </c>
      <c r="M2407" s="662">
        <v>50.27</v>
      </c>
      <c r="N2407" s="661">
        <v>1</v>
      </c>
      <c r="O2407" s="742">
        <v>0.5</v>
      </c>
      <c r="P2407" s="662">
        <v>50.27</v>
      </c>
      <c r="Q2407" s="677">
        <v>1</v>
      </c>
      <c r="R2407" s="661">
        <v>1</v>
      </c>
      <c r="S2407" s="677">
        <v>1</v>
      </c>
      <c r="T2407" s="742">
        <v>0.5</v>
      </c>
      <c r="U2407" s="700">
        <v>1</v>
      </c>
    </row>
    <row r="2408" spans="1:21" ht="14.4" customHeight="1" x14ac:dyDescent="0.3">
      <c r="A2408" s="660">
        <v>32</v>
      </c>
      <c r="B2408" s="661" t="s">
        <v>587</v>
      </c>
      <c r="C2408" s="661">
        <v>89301322</v>
      </c>
      <c r="D2408" s="740" t="s">
        <v>6847</v>
      </c>
      <c r="E2408" s="741" t="s">
        <v>4637</v>
      </c>
      <c r="F2408" s="661" t="s">
        <v>4612</v>
      </c>
      <c r="G2408" s="661" t="s">
        <v>5433</v>
      </c>
      <c r="H2408" s="661" t="s">
        <v>588</v>
      </c>
      <c r="I2408" s="661" t="s">
        <v>749</v>
      </c>
      <c r="J2408" s="661" t="s">
        <v>750</v>
      </c>
      <c r="K2408" s="661" t="s">
        <v>5434</v>
      </c>
      <c r="L2408" s="662">
        <v>28.52</v>
      </c>
      <c r="M2408" s="662">
        <v>28.52</v>
      </c>
      <c r="N2408" s="661">
        <v>1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32</v>
      </c>
      <c r="B2409" s="661" t="s">
        <v>587</v>
      </c>
      <c r="C2409" s="661">
        <v>89301322</v>
      </c>
      <c r="D2409" s="740" t="s">
        <v>6847</v>
      </c>
      <c r="E2409" s="741" t="s">
        <v>4637</v>
      </c>
      <c r="F2409" s="661" t="s">
        <v>4612</v>
      </c>
      <c r="G2409" s="661" t="s">
        <v>6172</v>
      </c>
      <c r="H2409" s="661" t="s">
        <v>2441</v>
      </c>
      <c r="I2409" s="661" t="s">
        <v>6173</v>
      </c>
      <c r="J2409" s="661" t="s">
        <v>6174</v>
      </c>
      <c r="K2409" s="661" t="s">
        <v>6175</v>
      </c>
      <c r="L2409" s="662">
        <v>71.290000000000006</v>
      </c>
      <c r="M2409" s="662">
        <v>285.16000000000003</v>
      </c>
      <c r="N2409" s="661">
        <v>4</v>
      </c>
      <c r="O2409" s="742">
        <v>1</v>
      </c>
      <c r="P2409" s="662">
        <v>285.16000000000003</v>
      </c>
      <c r="Q2409" s="677">
        <v>1</v>
      </c>
      <c r="R2409" s="661">
        <v>4</v>
      </c>
      <c r="S2409" s="677">
        <v>1</v>
      </c>
      <c r="T2409" s="742">
        <v>1</v>
      </c>
      <c r="U2409" s="700">
        <v>1</v>
      </c>
    </row>
    <row r="2410" spans="1:21" ht="14.4" customHeight="1" x14ac:dyDescent="0.3">
      <c r="A2410" s="660">
        <v>32</v>
      </c>
      <c r="B2410" s="661" t="s">
        <v>587</v>
      </c>
      <c r="C2410" s="661">
        <v>89301322</v>
      </c>
      <c r="D2410" s="740" t="s">
        <v>6847</v>
      </c>
      <c r="E2410" s="741" t="s">
        <v>4637</v>
      </c>
      <c r="F2410" s="661" t="s">
        <v>4612</v>
      </c>
      <c r="G2410" s="661" t="s">
        <v>4755</v>
      </c>
      <c r="H2410" s="661" t="s">
        <v>2441</v>
      </c>
      <c r="I2410" s="661" t="s">
        <v>3049</v>
      </c>
      <c r="J2410" s="661" t="s">
        <v>3050</v>
      </c>
      <c r="K2410" s="661" t="s">
        <v>4458</v>
      </c>
      <c r="L2410" s="662">
        <v>116.8</v>
      </c>
      <c r="M2410" s="662">
        <v>584</v>
      </c>
      <c r="N2410" s="661">
        <v>5</v>
      </c>
      <c r="O2410" s="742">
        <v>2</v>
      </c>
      <c r="P2410" s="662">
        <v>584</v>
      </c>
      <c r="Q2410" s="677">
        <v>1</v>
      </c>
      <c r="R2410" s="661">
        <v>5</v>
      </c>
      <c r="S2410" s="677">
        <v>1</v>
      </c>
      <c r="T2410" s="742">
        <v>2</v>
      </c>
      <c r="U2410" s="700">
        <v>1</v>
      </c>
    </row>
    <row r="2411" spans="1:21" ht="14.4" customHeight="1" x14ac:dyDescent="0.3">
      <c r="A2411" s="660">
        <v>32</v>
      </c>
      <c r="B2411" s="661" t="s">
        <v>587</v>
      </c>
      <c r="C2411" s="661">
        <v>89301322</v>
      </c>
      <c r="D2411" s="740" t="s">
        <v>6847</v>
      </c>
      <c r="E2411" s="741" t="s">
        <v>4637</v>
      </c>
      <c r="F2411" s="661" t="s">
        <v>4612</v>
      </c>
      <c r="G2411" s="661" t="s">
        <v>5549</v>
      </c>
      <c r="H2411" s="661" t="s">
        <v>588</v>
      </c>
      <c r="I2411" s="661" t="s">
        <v>6176</v>
      </c>
      <c r="J2411" s="661" t="s">
        <v>6177</v>
      </c>
      <c r="K2411" s="661" t="s">
        <v>6178</v>
      </c>
      <c r="L2411" s="662">
        <v>313.98</v>
      </c>
      <c r="M2411" s="662">
        <v>313.98</v>
      </c>
      <c r="N2411" s="661">
        <v>1</v>
      </c>
      <c r="O2411" s="742">
        <v>0.5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32</v>
      </c>
      <c r="B2412" s="661" t="s">
        <v>587</v>
      </c>
      <c r="C2412" s="661">
        <v>89301322</v>
      </c>
      <c r="D2412" s="740" t="s">
        <v>6847</v>
      </c>
      <c r="E2412" s="741" t="s">
        <v>4637</v>
      </c>
      <c r="F2412" s="661" t="s">
        <v>4612</v>
      </c>
      <c r="G2412" s="661" t="s">
        <v>4758</v>
      </c>
      <c r="H2412" s="661" t="s">
        <v>588</v>
      </c>
      <c r="I2412" s="661" t="s">
        <v>4884</v>
      </c>
      <c r="J2412" s="661" t="s">
        <v>4759</v>
      </c>
      <c r="K2412" s="661" t="s">
        <v>4760</v>
      </c>
      <c r="L2412" s="662">
        <v>0</v>
      </c>
      <c r="M2412" s="662">
        <v>0</v>
      </c>
      <c r="N2412" s="661">
        <v>3</v>
      </c>
      <c r="O2412" s="742">
        <v>0.5</v>
      </c>
      <c r="P2412" s="662">
        <v>0</v>
      </c>
      <c r="Q2412" s="677"/>
      <c r="R2412" s="661">
        <v>3</v>
      </c>
      <c r="S2412" s="677">
        <v>1</v>
      </c>
      <c r="T2412" s="742">
        <v>0.5</v>
      </c>
      <c r="U2412" s="700">
        <v>1</v>
      </c>
    </row>
    <row r="2413" spans="1:21" ht="14.4" customHeight="1" x14ac:dyDescent="0.3">
      <c r="A2413" s="660">
        <v>32</v>
      </c>
      <c r="B2413" s="661" t="s">
        <v>587</v>
      </c>
      <c r="C2413" s="661">
        <v>89301322</v>
      </c>
      <c r="D2413" s="740" t="s">
        <v>6847</v>
      </c>
      <c r="E2413" s="741" t="s">
        <v>4637</v>
      </c>
      <c r="F2413" s="661" t="s">
        <v>4612</v>
      </c>
      <c r="G2413" s="661" t="s">
        <v>4800</v>
      </c>
      <c r="H2413" s="661" t="s">
        <v>588</v>
      </c>
      <c r="I2413" s="661" t="s">
        <v>3641</v>
      </c>
      <c r="J2413" s="661" t="s">
        <v>3642</v>
      </c>
      <c r="K2413" s="661" t="s">
        <v>6179</v>
      </c>
      <c r="L2413" s="662">
        <v>0</v>
      </c>
      <c r="M2413" s="662">
        <v>0</v>
      </c>
      <c r="N2413" s="661">
        <v>2</v>
      </c>
      <c r="O2413" s="742">
        <v>0.5</v>
      </c>
      <c r="P2413" s="662">
        <v>0</v>
      </c>
      <c r="Q2413" s="677"/>
      <c r="R2413" s="661">
        <v>2</v>
      </c>
      <c r="S2413" s="677">
        <v>1</v>
      </c>
      <c r="T2413" s="742">
        <v>0.5</v>
      </c>
      <c r="U2413" s="700">
        <v>1</v>
      </c>
    </row>
    <row r="2414" spans="1:21" ht="14.4" customHeight="1" x14ac:dyDescent="0.3">
      <c r="A2414" s="660">
        <v>32</v>
      </c>
      <c r="B2414" s="661" t="s">
        <v>587</v>
      </c>
      <c r="C2414" s="661">
        <v>89301322</v>
      </c>
      <c r="D2414" s="740" t="s">
        <v>6847</v>
      </c>
      <c r="E2414" s="741" t="s">
        <v>4637</v>
      </c>
      <c r="F2414" s="661" t="s">
        <v>4612</v>
      </c>
      <c r="G2414" s="661" t="s">
        <v>4682</v>
      </c>
      <c r="H2414" s="661" t="s">
        <v>588</v>
      </c>
      <c r="I2414" s="661" t="s">
        <v>5444</v>
      </c>
      <c r="J2414" s="661" t="s">
        <v>1280</v>
      </c>
      <c r="K2414" s="661" t="s">
        <v>933</v>
      </c>
      <c r="L2414" s="662">
        <v>30.65</v>
      </c>
      <c r="M2414" s="662">
        <v>61.3</v>
      </c>
      <c r="N2414" s="661">
        <v>2</v>
      </c>
      <c r="O2414" s="742">
        <v>1.5</v>
      </c>
      <c r="P2414" s="662">
        <v>30.65</v>
      </c>
      <c r="Q2414" s="677">
        <v>0.5</v>
      </c>
      <c r="R2414" s="661">
        <v>1</v>
      </c>
      <c r="S2414" s="677">
        <v>0.5</v>
      </c>
      <c r="T2414" s="742">
        <v>0.5</v>
      </c>
      <c r="U2414" s="700">
        <v>0.33333333333333331</v>
      </c>
    </row>
    <row r="2415" spans="1:21" ht="14.4" customHeight="1" x14ac:dyDescent="0.3">
      <c r="A2415" s="660">
        <v>32</v>
      </c>
      <c r="B2415" s="661" t="s">
        <v>587</v>
      </c>
      <c r="C2415" s="661">
        <v>89301322</v>
      </c>
      <c r="D2415" s="740" t="s">
        <v>6847</v>
      </c>
      <c r="E2415" s="741" t="s">
        <v>4637</v>
      </c>
      <c r="F2415" s="661" t="s">
        <v>4612</v>
      </c>
      <c r="G2415" s="661" t="s">
        <v>4682</v>
      </c>
      <c r="H2415" s="661" t="s">
        <v>588</v>
      </c>
      <c r="I2415" s="661" t="s">
        <v>1279</v>
      </c>
      <c r="J2415" s="661" t="s">
        <v>1280</v>
      </c>
      <c r="K2415" s="661" t="s">
        <v>1281</v>
      </c>
      <c r="L2415" s="662">
        <v>61.29</v>
      </c>
      <c r="M2415" s="662">
        <v>306.45</v>
      </c>
      <c r="N2415" s="661">
        <v>5</v>
      </c>
      <c r="O2415" s="742">
        <v>3</v>
      </c>
      <c r="P2415" s="662">
        <v>306.45</v>
      </c>
      <c r="Q2415" s="677">
        <v>1</v>
      </c>
      <c r="R2415" s="661">
        <v>5</v>
      </c>
      <c r="S2415" s="677">
        <v>1</v>
      </c>
      <c r="T2415" s="742">
        <v>3</v>
      </c>
      <c r="U2415" s="700">
        <v>1</v>
      </c>
    </row>
    <row r="2416" spans="1:21" ht="14.4" customHeight="1" x14ac:dyDescent="0.3">
      <c r="A2416" s="660">
        <v>32</v>
      </c>
      <c r="B2416" s="661" t="s">
        <v>587</v>
      </c>
      <c r="C2416" s="661">
        <v>89301322</v>
      </c>
      <c r="D2416" s="740" t="s">
        <v>6847</v>
      </c>
      <c r="E2416" s="741" t="s">
        <v>4637</v>
      </c>
      <c r="F2416" s="661" t="s">
        <v>4612</v>
      </c>
      <c r="G2416" s="661" t="s">
        <v>4682</v>
      </c>
      <c r="H2416" s="661" t="s">
        <v>588</v>
      </c>
      <c r="I2416" s="661" t="s">
        <v>1279</v>
      </c>
      <c r="J2416" s="661" t="s">
        <v>1280</v>
      </c>
      <c r="K2416" s="661" t="s">
        <v>1281</v>
      </c>
      <c r="L2416" s="662">
        <v>55.14</v>
      </c>
      <c r="M2416" s="662">
        <v>165.42000000000002</v>
      </c>
      <c r="N2416" s="661">
        <v>3</v>
      </c>
      <c r="O2416" s="742">
        <v>2</v>
      </c>
      <c r="P2416" s="662">
        <v>110.28</v>
      </c>
      <c r="Q2416" s="677">
        <v>0.66666666666666663</v>
      </c>
      <c r="R2416" s="661">
        <v>2</v>
      </c>
      <c r="S2416" s="677">
        <v>0.66666666666666663</v>
      </c>
      <c r="T2416" s="742">
        <v>1</v>
      </c>
      <c r="U2416" s="700">
        <v>0.5</v>
      </c>
    </row>
    <row r="2417" spans="1:21" ht="14.4" customHeight="1" x14ac:dyDescent="0.3">
      <c r="A2417" s="660">
        <v>32</v>
      </c>
      <c r="B2417" s="661" t="s">
        <v>587</v>
      </c>
      <c r="C2417" s="661">
        <v>89301322</v>
      </c>
      <c r="D2417" s="740" t="s">
        <v>6847</v>
      </c>
      <c r="E2417" s="741" t="s">
        <v>4637</v>
      </c>
      <c r="F2417" s="661" t="s">
        <v>4612</v>
      </c>
      <c r="G2417" s="661" t="s">
        <v>4682</v>
      </c>
      <c r="H2417" s="661" t="s">
        <v>588</v>
      </c>
      <c r="I2417" s="661" t="s">
        <v>4683</v>
      </c>
      <c r="J2417" s="661" t="s">
        <v>4684</v>
      </c>
      <c r="K2417" s="661" t="s">
        <v>4685</v>
      </c>
      <c r="L2417" s="662">
        <v>34.31</v>
      </c>
      <c r="M2417" s="662">
        <v>68.62</v>
      </c>
      <c r="N2417" s="661">
        <v>2</v>
      </c>
      <c r="O2417" s="742">
        <v>2</v>
      </c>
      <c r="P2417" s="662">
        <v>34.31</v>
      </c>
      <c r="Q2417" s="677">
        <v>0.5</v>
      </c>
      <c r="R2417" s="661">
        <v>1</v>
      </c>
      <c r="S2417" s="677">
        <v>0.5</v>
      </c>
      <c r="T2417" s="742">
        <v>1</v>
      </c>
      <c r="U2417" s="700">
        <v>0.5</v>
      </c>
    </row>
    <row r="2418" spans="1:21" ht="14.4" customHeight="1" x14ac:dyDescent="0.3">
      <c r="A2418" s="660">
        <v>32</v>
      </c>
      <c r="B2418" s="661" t="s">
        <v>587</v>
      </c>
      <c r="C2418" s="661">
        <v>89301322</v>
      </c>
      <c r="D2418" s="740" t="s">
        <v>6847</v>
      </c>
      <c r="E2418" s="741" t="s">
        <v>4637</v>
      </c>
      <c r="F2418" s="661" t="s">
        <v>4612</v>
      </c>
      <c r="G2418" s="661" t="s">
        <v>5164</v>
      </c>
      <c r="H2418" s="661" t="s">
        <v>588</v>
      </c>
      <c r="I2418" s="661" t="s">
        <v>6180</v>
      </c>
      <c r="J2418" s="661" t="s">
        <v>6181</v>
      </c>
      <c r="K2418" s="661" t="s">
        <v>6182</v>
      </c>
      <c r="L2418" s="662">
        <v>694.04</v>
      </c>
      <c r="M2418" s="662">
        <v>694.04</v>
      </c>
      <c r="N2418" s="661">
        <v>1</v>
      </c>
      <c r="O2418" s="742">
        <v>1</v>
      </c>
      <c r="P2418" s="662">
        <v>694.04</v>
      </c>
      <c r="Q2418" s="677">
        <v>1</v>
      </c>
      <c r="R2418" s="661">
        <v>1</v>
      </c>
      <c r="S2418" s="677">
        <v>1</v>
      </c>
      <c r="T2418" s="742">
        <v>1</v>
      </c>
      <c r="U2418" s="700">
        <v>1</v>
      </c>
    </row>
    <row r="2419" spans="1:21" ht="14.4" customHeight="1" x14ac:dyDescent="0.3">
      <c r="A2419" s="660">
        <v>32</v>
      </c>
      <c r="B2419" s="661" t="s">
        <v>587</v>
      </c>
      <c r="C2419" s="661">
        <v>89301322</v>
      </c>
      <c r="D2419" s="740" t="s">
        <v>6847</v>
      </c>
      <c r="E2419" s="741" t="s">
        <v>4637</v>
      </c>
      <c r="F2419" s="661" t="s">
        <v>4612</v>
      </c>
      <c r="G2419" s="661" t="s">
        <v>5164</v>
      </c>
      <c r="H2419" s="661" t="s">
        <v>588</v>
      </c>
      <c r="I2419" s="661" t="s">
        <v>2416</v>
      </c>
      <c r="J2419" s="661" t="s">
        <v>2417</v>
      </c>
      <c r="K2419" s="661" t="s">
        <v>4235</v>
      </c>
      <c r="L2419" s="662">
        <v>4002.14</v>
      </c>
      <c r="M2419" s="662">
        <v>192102.72</v>
      </c>
      <c r="N2419" s="661">
        <v>48</v>
      </c>
      <c r="O2419" s="742">
        <v>11</v>
      </c>
      <c r="P2419" s="662">
        <v>120064.2</v>
      </c>
      <c r="Q2419" s="677">
        <v>0.625</v>
      </c>
      <c r="R2419" s="661">
        <v>30</v>
      </c>
      <c r="S2419" s="677">
        <v>0.625</v>
      </c>
      <c r="T2419" s="742">
        <v>7</v>
      </c>
      <c r="U2419" s="700">
        <v>0.63636363636363635</v>
      </c>
    </row>
    <row r="2420" spans="1:21" ht="14.4" customHeight="1" x14ac:dyDescent="0.3">
      <c r="A2420" s="660">
        <v>32</v>
      </c>
      <c r="B2420" s="661" t="s">
        <v>587</v>
      </c>
      <c r="C2420" s="661">
        <v>89301322</v>
      </c>
      <c r="D2420" s="740" t="s">
        <v>6847</v>
      </c>
      <c r="E2420" s="741" t="s">
        <v>4637</v>
      </c>
      <c r="F2420" s="661" t="s">
        <v>4612</v>
      </c>
      <c r="G2420" s="661" t="s">
        <v>4686</v>
      </c>
      <c r="H2420" s="661" t="s">
        <v>588</v>
      </c>
      <c r="I2420" s="661" t="s">
        <v>2223</v>
      </c>
      <c r="J2420" s="661" t="s">
        <v>4688</v>
      </c>
      <c r="K2420" s="661" t="s">
        <v>4689</v>
      </c>
      <c r="L2420" s="662">
        <v>6196.71</v>
      </c>
      <c r="M2420" s="662">
        <v>99147.360000000015</v>
      </c>
      <c r="N2420" s="661">
        <v>16</v>
      </c>
      <c r="O2420" s="742">
        <v>5</v>
      </c>
      <c r="P2420" s="662">
        <v>80557.23000000001</v>
      </c>
      <c r="Q2420" s="677">
        <v>0.8125</v>
      </c>
      <c r="R2420" s="661">
        <v>13</v>
      </c>
      <c r="S2420" s="677">
        <v>0.8125</v>
      </c>
      <c r="T2420" s="742">
        <v>4</v>
      </c>
      <c r="U2420" s="700">
        <v>0.8</v>
      </c>
    </row>
    <row r="2421" spans="1:21" ht="14.4" customHeight="1" x14ac:dyDescent="0.3">
      <c r="A2421" s="660">
        <v>32</v>
      </c>
      <c r="B2421" s="661" t="s">
        <v>587</v>
      </c>
      <c r="C2421" s="661">
        <v>89301322</v>
      </c>
      <c r="D2421" s="740" t="s">
        <v>6847</v>
      </c>
      <c r="E2421" s="741" t="s">
        <v>4637</v>
      </c>
      <c r="F2421" s="661" t="s">
        <v>4612</v>
      </c>
      <c r="G2421" s="661" t="s">
        <v>4972</v>
      </c>
      <c r="H2421" s="661" t="s">
        <v>2441</v>
      </c>
      <c r="I2421" s="661" t="s">
        <v>2512</v>
      </c>
      <c r="J2421" s="661" t="s">
        <v>2513</v>
      </c>
      <c r="K2421" s="661" t="s">
        <v>2514</v>
      </c>
      <c r="L2421" s="662">
        <v>0</v>
      </c>
      <c r="M2421" s="662">
        <v>0</v>
      </c>
      <c r="N2421" s="661">
        <v>3</v>
      </c>
      <c r="O2421" s="742">
        <v>2</v>
      </c>
      <c r="P2421" s="662">
        <v>0</v>
      </c>
      <c r="Q2421" s="677"/>
      <c r="R2421" s="661">
        <v>2</v>
      </c>
      <c r="S2421" s="677">
        <v>0.66666666666666663</v>
      </c>
      <c r="T2421" s="742">
        <v>1</v>
      </c>
      <c r="U2421" s="700">
        <v>0.5</v>
      </c>
    </row>
    <row r="2422" spans="1:21" ht="14.4" customHeight="1" x14ac:dyDescent="0.3">
      <c r="A2422" s="660">
        <v>32</v>
      </c>
      <c r="B2422" s="661" t="s">
        <v>587</v>
      </c>
      <c r="C2422" s="661">
        <v>89301322</v>
      </c>
      <c r="D2422" s="740" t="s">
        <v>6847</v>
      </c>
      <c r="E2422" s="741" t="s">
        <v>4637</v>
      </c>
      <c r="F2422" s="661" t="s">
        <v>4612</v>
      </c>
      <c r="G2422" s="661" t="s">
        <v>5333</v>
      </c>
      <c r="H2422" s="661" t="s">
        <v>2441</v>
      </c>
      <c r="I2422" s="661" t="s">
        <v>2589</v>
      </c>
      <c r="J2422" s="661" t="s">
        <v>2590</v>
      </c>
      <c r="K2422" s="661" t="s">
        <v>2591</v>
      </c>
      <c r="L2422" s="662">
        <v>48.98</v>
      </c>
      <c r="M2422" s="662">
        <v>1224.5</v>
      </c>
      <c r="N2422" s="661">
        <v>25</v>
      </c>
      <c r="O2422" s="742">
        <v>6</v>
      </c>
      <c r="P2422" s="662">
        <v>783.68000000000006</v>
      </c>
      <c r="Q2422" s="677">
        <v>0.64</v>
      </c>
      <c r="R2422" s="661">
        <v>16</v>
      </c>
      <c r="S2422" s="677">
        <v>0.64</v>
      </c>
      <c r="T2422" s="742">
        <v>4</v>
      </c>
      <c r="U2422" s="700">
        <v>0.66666666666666663</v>
      </c>
    </row>
    <row r="2423" spans="1:21" ht="14.4" customHeight="1" x14ac:dyDescent="0.3">
      <c r="A2423" s="660">
        <v>32</v>
      </c>
      <c r="B2423" s="661" t="s">
        <v>587</v>
      </c>
      <c r="C2423" s="661">
        <v>89301322</v>
      </c>
      <c r="D2423" s="740" t="s">
        <v>6847</v>
      </c>
      <c r="E2423" s="741" t="s">
        <v>4637</v>
      </c>
      <c r="F2423" s="661" t="s">
        <v>4612</v>
      </c>
      <c r="G2423" s="661" t="s">
        <v>4886</v>
      </c>
      <c r="H2423" s="661" t="s">
        <v>588</v>
      </c>
      <c r="I2423" s="661" t="s">
        <v>1196</v>
      </c>
      <c r="J2423" s="661" t="s">
        <v>1436</v>
      </c>
      <c r="K2423" s="661" t="s">
        <v>4887</v>
      </c>
      <c r="L2423" s="662">
        <v>0</v>
      </c>
      <c r="M2423" s="662">
        <v>0</v>
      </c>
      <c r="N2423" s="661">
        <v>2</v>
      </c>
      <c r="O2423" s="742">
        <v>0.5</v>
      </c>
      <c r="P2423" s="662">
        <v>0</v>
      </c>
      <c r="Q2423" s="677"/>
      <c r="R2423" s="661">
        <v>2</v>
      </c>
      <c r="S2423" s="677">
        <v>1</v>
      </c>
      <c r="T2423" s="742">
        <v>0.5</v>
      </c>
      <c r="U2423" s="700">
        <v>1</v>
      </c>
    </row>
    <row r="2424" spans="1:21" ht="14.4" customHeight="1" x14ac:dyDescent="0.3">
      <c r="A2424" s="660">
        <v>32</v>
      </c>
      <c r="B2424" s="661" t="s">
        <v>587</v>
      </c>
      <c r="C2424" s="661">
        <v>89301322</v>
      </c>
      <c r="D2424" s="740" t="s">
        <v>6847</v>
      </c>
      <c r="E2424" s="741" t="s">
        <v>4637</v>
      </c>
      <c r="F2424" s="661" t="s">
        <v>4612</v>
      </c>
      <c r="G2424" s="661" t="s">
        <v>4767</v>
      </c>
      <c r="H2424" s="661" t="s">
        <v>2441</v>
      </c>
      <c r="I2424" s="661" t="s">
        <v>6183</v>
      </c>
      <c r="J2424" s="661" t="s">
        <v>6184</v>
      </c>
      <c r="K2424" s="661" t="s">
        <v>6185</v>
      </c>
      <c r="L2424" s="662">
        <v>108.46</v>
      </c>
      <c r="M2424" s="662">
        <v>108.46</v>
      </c>
      <c r="N2424" s="661">
        <v>1</v>
      </c>
      <c r="O2424" s="742">
        <v>0.5</v>
      </c>
      <c r="P2424" s="662">
        <v>108.46</v>
      </c>
      <c r="Q2424" s="677">
        <v>1</v>
      </c>
      <c r="R2424" s="661">
        <v>1</v>
      </c>
      <c r="S2424" s="677">
        <v>1</v>
      </c>
      <c r="T2424" s="742">
        <v>0.5</v>
      </c>
      <c r="U2424" s="700">
        <v>1</v>
      </c>
    </row>
    <row r="2425" spans="1:21" ht="14.4" customHeight="1" x14ac:dyDescent="0.3">
      <c r="A2425" s="660">
        <v>32</v>
      </c>
      <c r="B2425" s="661" t="s">
        <v>587</v>
      </c>
      <c r="C2425" s="661">
        <v>89301322</v>
      </c>
      <c r="D2425" s="740" t="s">
        <v>6847</v>
      </c>
      <c r="E2425" s="741" t="s">
        <v>4637</v>
      </c>
      <c r="F2425" s="661" t="s">
        <v>4612</v>
      </c>
      <c r="G2425" s="661" t="s">
        <v>4767</v>
      </c>
      <c r="H2425" s="661" t="s">
        <v>588</v>
      </c>
      <c r="I2425" s="661" t="s">
        <v>1648</v>
      </c>
      <c r="J2425" s="661" t="s">
        <v>6186</v>
      </c>
      <c r="K2425" s="661" t="s">
        <v>6187</v>
      </c>
      <c r="L2425" s="662">
        <v>65.069999999999993</v>
      </c>
      <c r="M2425" s="662">
        <v>65.069999999999993</v>
      </c>
      <c r="N2425" s="661">
        <v>1</v>
      </c>
      <c r="O2425" s="742">
        <v>0.5</v>
      </c>
      <c r="P2425" s="662">
        <v>65.069999999999993</v>
      </c>
      <c r="Q2425" s="677">
        <v>1</v>
      </c>
      <c r="R2425" s="661">
        <v>1</v>
      </c>
      <c r="S2425" s="677">
        <v>1</v>
      </c>
      <c r="T2425" s="742">
        <v>0.5</v>
      </c>
      <c r="U2425" s="700">
        <v>1</v>
      </c>
    </row>
    <row r="2426" spans="1:21" ht="14.4" customHeight="1" x14ac:dyDescent="0.3">
      <c r="A2426" s="660">
        <v>32</v>
      </c>
      <c r="B2426" s="661" t="s">
        <v>587</v>
      </c>
      <c r="C2426" s="661">
        <v>89301322</v>
      </c>
      <c r="D2426" s="740" t="s">
        <v>6847</v>
      </c>
      <c r="E2426" s="741" t="s">
        <v>4637</v>
      </c>
      <c r="F2426" s="661" t="s">
        <v>4612</v>
      </c>
      <c r="G2426" s="661" t="s">
        <v>4767</v>
      </c>
      <c r="H2426" s="661" t="s">
        <v>2441</v>
      </c>
      <c r="I2426" s="661" t="s">
        <v>4819</v>
      </c>
      <c r="J2426" s="661" t="s">
        <v>4820</v>
      </c>
      <c r="K2426" s="661" t="s">
        <v>4821</v>
      </c>
      <c r="L2426" s="662">
        <v>130.15</v>
      </c>
      <c r="M2426" s="662">
        <v>130.15</v>
      </c>
      <c r="N2426" s="661">
        <v>1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32</v>
      </c>
      <c r="B2427" s="661" t="s">
        <v>587</v>
      </c>
      <c r="C2427" s="661">
        <v>89301322</v>
      </c>
      <c r="D2427" s="740" t="s">
        <v>6847</v>
      </c>
      <c r="E2427" s="741" t="s">
        <v>4637</v>
      </c>
      <c r="F2427" s="661" t="s">
        <v>4612</v>
      </c>
      <c r="G2427" s="661" t="s">
        <v>4767</v>
      </c>
      <c r="H2427" s="661" t="s">
        <v>588</v>
      </c>
      <c r="I2427" s="661" t="s">
        <v>1380</v>
      </c>
      <c r="J2427" s="661" t="s">
        <v>5168</v>
      </c>
      <c r="K2427" s="661" t="s">
        <v>5169</v>
      </c>
      <c r="L2427" s="662">
        <v>50.57</v>
      </c>
      <c r="M2427" s="662">
        <v>101.14</v>
      </c>
      <c r="N2427" s="661">
        <v>2</v>
      </c>
      <c r="O2427" s="742">
        <v>1</v>
      </c>
      <c r="P2427" s="662">
        <v>50.57</v>
      </c>
      <c r="Q2427" s="677">
        <v>0.5</v>
      </c>
      <c r="R2427" s="661">
        <v>1</v>
      </c>
      <c r="S2427" s="677">
        <v>0.5</v>
      </c>
      <c r="T2427" s="742">
        <v>0.5</v>
      </c>
      <c r="U2427" s="700">
        <v>0.5</v>
      </c>
    </row>
    <row r="2428" spans="1:21" ht="14.4" customHeight="1" x14ac:dyDescent="0.3">
      <c r="A2428" s="660">
        <v>32</v>
      </c>
      <c r="B2428" s="661" t="s">
        <v>587</v>
      </c>
      <c r="C2428" s="661">
        <v>89301322</v>
      </c>
      <c r="D2428" s="740" t="s">
        <v>6847</v>
      </c>
      <c r="E2428" s="741" t="s">
        <v>4637</v>
      </c>
      <c r="F2428" s="661" t="s">
        <v>4612</v>
      </c>
      <c r="G2428" s="661" t="s">
        <v>4767</v>
      </c>
      <c r="H2428" s="661" t="s">
        <v>588</v>
      </c>
      <c r="I2428" s="661" t="s">
        <v>1937</v>
      </c>
      <c r="J2428" s="661" t="s">
        <v>6188</v>
      </c>
      <c r="K2428" s="661" t="s">
        <v>4821</v>
      </c>
      <c r="L2428" s="662">
        <v>130.15</v>
      </c>
      <c r="M2428" s="662">
        <v>130.15</v>
      </c>
      <c r="N2428" s="661">
        <v>1</v>
      </c>
      <c r="O2428" s="742">
        <v>0.5</v>
      </c>
      <c r="P2428" s="662">
        <v>130.15</v>
      </c>
      <c r="Q2428" s="677">
        <v>1</v>
      </c>
      <c r="R2428" s="661">
        <v>1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32</v>
      </c>
      <c r="B2429" s="661" t="s">
        <v>587</v>
      </c>
      <c r="C2429" s="661">
        <v>89301322</v>
      </c>
      <c r="D2429" s="740" t="s">
        <v>6847</v>
      </c>
      <c r="E2429" s="741" t="s">
        <v>4637</v>
      </c>
      <c r="F2429" s="661" t="s">
        <v>4612</v>
      </c>
      <c r="G2429" s="661" t="s">
        <v>5656</v>
      </c>
      <c r="H2429" s="661" t="s">
        <v>2441</v>
      </c>
      <c r="I2429" s="661" t="s">
        <v>3864</v>
      </c>
      <c r="J2429" s="661" t="s">
        <v>3865</v>
      </c>
      <c r="K2429" s="661" t="s">
        <v>1146</v>
      </c>
      <c r="L2429" s="662">
        <v>109.53</v>
      </c>
      <c r="M2429" s="662">
        <v>657.18000000000006</v>
      </c>
      <c r="N2429" s="661">
        <v>6</v>
      </c>
      <c r="O2429" s="742">
        <v>1</v>
      </c>
      <c r="P2429" s="662">
        <v>328.59000000000003</v>
      </c>
      <c r="Q2429" s="677">
        <v>0.5</v>
      </c>
      <c r="R2429" s="661">
        <v>3</v>
      </c>
      <c r="S2429" s="677">
        <v>0.5</v>
      </c>
      <c r="T2429" s="742">
        <v>0.5</v>
      </c>
      <c r="U2429" s="700">
        <v>0.5</v>
      </c>
    </row>
    <row r="2430" spans="1:21" ht="14.4" customHeight="1" x14ac:dyDescent="0.3">
      <c r="A2430" s="660">
        <v>32</v>
      </c>
      <c r="B2430" s="661" t="s">
        <v>587</v>
      </c>
      <c r="C2430" s="661">
        <v>89301322</v>
      </c>
      <c r="D2430" s="740" t="s">
        <v>6847</v>
      </c>
      <c r="E2430" s="741" t="s">
        <v>4637</v>
      </c>
      <c r="F2430" s="661" t="s">
        <v>4612</v>
      </c>
      <c r="G2430" s="661" t="s">
        <v>4973</v>
      </c>
      <c r="H2430" s="661" t="s">
        <v>588</v>
      </c>
      <c r="I2430" s="661" t="s">
        <v>1119</v>
      </c>
      <c r="J2430" s="661" t="s">
        <v>793</v>
      </c>
      <c r="K2430" s="661" t="s">
        <v>1120</v>
      </c>
      <c r="L2430" s="662">
        <v>0</v>
      </c>
      <c r="M2430" s="662">
        <v>0</v>
      </c>
      <c r="N2430" s="661">
        <v>4</v>
      </c>
      <c r="O2430" s="742">
        <v>2.5</v>
      </c>
      <c r="P2430" s="662">
        <v>0</v>
      </c>
      <c r="Q2430" s="677"/>
      <c r="R2430" s="661">
        <v>3</v>
      </c>
      <c r="S2430" s="677">
        <v>0.75</v>
      </c>
      <c r="T2430" s="742">
        <v>1.5</v>
      </c>
      <c r="U2430" s="700">
        <v>0.6</v>
      </c>
    </row>
    <row r="2431" spans="1:21" ht="14.4" customHeight="1" x14ac:dyDescent="0.3">
      <c r="A2431" s="660">
        <v>32</v>
      </c>
      <c r="B2431" s="661" t="s">
        <v>587</v>
      </c>
      <c r="C2431" s="661">
        <v>89301322</v>
      </c>
      <c r="D2431" s="740" t="s">
        <v>6847</v>
      </c>
      <c r="E2431" s="741" t="s">
        <v>4637</v>
      </c>
      <c r="F2431" s="661" t="s">
        <v>4612</v>
      </c>
      <c r="G2431" s="661" t="s">
        <v>5739</v>
      </c>
      <c r="H2431" s="661" t="s">
        <v>2441</v>
      </c>
      <c r="I2431" s="661" t="s">
        <v>6189</v>
      </c>
      <c r="J2431" s="661" t="s">
        <v>2468</v>
      </c>
      <c r="K2431" s="661" t="s">
        <v>1378</v>
      </c>
      <c r="L2431" s="662">
        <v>81.33</v>
      </c>
      <c r="M2431" s="662">
        <v>81.33</v>
      </c>
      <c r="N2431" s="661">
        <v>1</v>
      </c>
      <c r="O2431" s="742">
        <v>0.5</v>
      </c>
      <c r="P2431" s="662">
        <v>81.33</v>
      </c>
      <c r="Q2431" s="677">
        <v>1</v>
      </c>
      <c r="R2431" s="661">
        <v>1</v>
      </c>
      <c r="S2431" s="677">
        <v>1</v>
      </c>
      <c r="T2431" s="742">
        <v>0.5</v>
      </c>
      <c r="U2431" s="700">
        <v>1</v>
      </c>
    </row>
    <row r="2432" spans="1:21" ht="14.4" customHeight="1" x14ac:dyDescent="0.3">
      <c r="A2432" s="660">
        <v>32</v>
      </c>
      <c r="B2432" s="661" t="s">
        <v>587</v>
      </c>
      <c r="C2432" s="661">
        <v>89301322</v>
      </c>
      <c r="D2432" s="740" t="s">
        <v>6847</v>
      </c>
      <c r="E2432" s="741" t="s">
        <v>4637</v>
      </c>
      <c r="F2432" s="661" t="s">
        <v>4612</v>
      </c>
      <c r="G2432" s="661" t="s">
        <v>4690</v>
      </c>
      <c r="H2432" s="661" t="s">
        <v>588</v>
      </c>
      <c r="I2432" s="661" t="s">
        <v>851</v>
      </c>
      <c r="J2432" s="661" t="s">
        <v>4691</v>
      </c>
      <c r="K2432" s="661" t="s">
        <v>4692</v>
      </c>
      <c r="L2432" s="662">
        <v>0</v>
      </c>
      <c r="M2432" s="662">
        <v>0</v>
      </c>
      <c r="N2432" s="661">
        <v>11</v>
      </c>
      <c r="O2432" s="742">
        <v>5.5</v>
      </c>
      <c r="P2432" s="662">
        <v>0</v>
      </c>
      <c r="Q2432" s="677"/>
      <c r="R2432" s="661">
        <v>8</v>
      </c>
      <c r="S2432" s="677">
        <v>0.72727272727272729</v>
      </c>
      <c r="T2432" s="742">
        <v>4.5</v>
      </c>
      <c r="U2432" s="700">
        <v>0.81818181818181823</v>
      </c>
    </row>
    <row r="2433" spans="1:21" ht="14.4" customHeight="1" x14ac:dyDescent="0.3">
      <c r="A2433" s="660">
        <v>32</v>
      </c>
      <c r="B2433" s="661" t="s">
        <v>587</v>
      </c>
      <c r="C2433" s="661">
        <v>89301322</v>
      </c>
      <c r="D2433" s="740" t="s">
        <v>6847</v>
      </c>
      <c r="E2433" s="741" t="s">
        <v>4637</v>
      </c>
      <c r="F2433" s="661" t="s">
        <v>4612</v>
      </c>
      <c r="G2433" s="661" t="s">
        <v>5452</v>
      </c>
      <c r="H2433" s="661" t="s">
        <v>588</v>
      </c>
      <c r="I2433" s="661" t="s">
        <v>1004</v>
      </c>
      <c r="J2433" s="661" t="s">
        <v>1005</v>
      </c>
      <c r="K2433" s="661" t="s">
        <v>5453</v>
      </c>
      <c r="L2433" s="662">
        <v>242.93</v>
      </c>
      <c r="M2433" s="662">
        <v>242.93</v>
      </c>
      <c r="N2433" s="661">
        <v>1</v>
      </c>
      <c r="O2433" s="742">
        <v>1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32</v>
      </c>
      <c r="B2434" s="661" t="s">
        <v>587</v>
      </c>
      <c r="C2434" s="661">
        <v>89301322</v>
      </c>
      <c r="D2434" s="740" t="s">
        <v>6847</v>
      </c>
      <c r="E2434" s="741" t="s">
        <v>4637</v>
      </c>
      <c r="F2434" s="661" t="s">
        <v>4612</v>
      </c>
      <c r="G2434" s="661" t="s">
        <v>5875</v>
      </c>
      <c r="H2434" s="661" t="s">
        <v>588</v>
      </c>
      <c r="I2434" s="661" t="s">
        <v>5876</v>
      </c>
      <c r="J2434" s="661" t="s">
        <v>3719</v>
      </c>
      <c r="K2434" s="661" t="s">
        <v>5305</v>
      </c>
      <c r="L2434" s="662">
        <v>2315.5300000000002</v>
      </c>
      <c r="M2434" s="662">
        <v>9262.1200000000008</v>
      </c>
      <c r="N2434" s="661">
        <v>4</v>
      </c>
      <c r="O2434" s="742">
        <v>1.5</v>
      </c>
      <c r="P2434" s="662">
        <v>9262.1200000000008</v>
      </c>
      <c r="Q2434" s="677">
        <v>1</v>
      </c>
      <c r="R2434" s="661">
        <v>4</v>
      </c>
      <c r="S2434" s="677">
        <v>1</v>
      </c>
      <c r="T2434" s="742">
        <v>1.5</v>
      </c>
      <c r="U2434" s="700">
        <v>1</v>
      </c>
    </row>
    <row r="2435" spans="1:21" ht="14.4" customHeight="1" x14ac:dyDescent="0.3">
      <c r="A2435" s="660">
        <v>32</v>
      </c>
      <c r="B2435" s="661" t="s">
        <v>587</v>
      </c>
      <c r="C2435" s="661">
        <v>89301322</v>
      </c>
      <c r="D2435" s="740" t="s">
        <v>6847</v>
      </c>
      <c r="E2435" s="741" t="s">
        <v>4637</v>
      </c>
      <c r="F2435" s="661" t="s">
        <v>4612</v>
      </c>
      <c r="G2435" s="661" t="s">
        <v>4974</v>
      </c>
      <c r="H2435" s="661" t="s">
        <v>588</v>
      </c>
      <c r="I2435" s="661" t="s">
        <v>6190</v>
      </c>
      <c r="J2435" s="661" t="s">
        <v>6191</v>
      </c>
      <c r="K2435" s="661" t="s">
        <v>4745</v>
      </c>
      <c r="L2435" s="662">
        <v>70.02</v>
      </c>
      <c r="M2435" s="662">
        <v>280.08</v>
      </c>
      <c r="N2435" s="661">
        <v>4</v>
      </c>
      <c r="O2435" s="742">
        <v>0.5</v>
      </c>
      <c r="P2435" s="662">
        <v>280.08</v>
      </c>
      <c r="Q2435" s="677">
        <v>1</v>
      </c>
      <c r="R2435" s="661">
        <v>4</v>
      </c>
      <c r="S2435" s="677">
        <v>1</v>
      </c>
      <c r="T2435" s="742">
        <v>0.5</v>
      </c>
      <c r="U2435" s="700">
        <v>1</v>
      </c>
    </row>
    <row r="2436" spans="1:21" ht="14.4" customHeight="1" x14ac:dyDescent="0.3">
      <c r="A2436" s="660">
        <v>32</v>
      </c>
      <c r="B2436" s="661" t="s">
        <v>587</v>
      </c>
      <c r="C2436" s="661">
        <v>89301322</v>
      </c>
      <c r="D2436" s="740" t="s">
        <v>6847</v>
      </c>
      <c r="E2436" s="741" t="s">
        <v>4637</v>
      </c>
      <c r="F2436" s="661" t="s">
        <v>4612</v>
      </c>
      <c r="G2436" s="661" t="s">
        <v>4974</v>
      </c>
      <c r="H2436" s="661" t="s">
        <v>588</v>
      </c>
      <c r="I2436" s="661" t="s">
        <v>1122</v>
      </c>
      <c r="J2436" s="661" t="s">
        <v>4975</v>
      </c>
      <c r="K2436" s="661" t="s">
        <v>4976</v>
      </c>
      <c r="L2436" s="662">
        <v>56.01</v>
      </c>
      <c r="M2436" s="662">
        <v>224.04</v>
      </c>
      <c r="N2436" s="661">
        <v>4</v>
      </c>
      <c r="O2436" s="742">
        <v>1.5</v>
      </c>
      <c r="P2436" s="662">
        <v>112.02</v>
      </c>
      <c r="Q2436" s="677">
        <v>0.5</v>
      </c>
      <c r="R2436" s="661">
        <v>2</v>
      </c>
      <c r="S2436" s="677">
        <v>0.5</v>
      </c>
      <c r="T2436" s="742">
        <v>0.5</v>
      </c>
      <c r="U2436" s="700">
        <v>0.33333333333333331</v>
      </c>
    </row>
    <row r="2437" spans="1:21" ht="14.4" customHeight="1" x14ac:dyDescent="0.3">
      <c r="A2437" s="660">
        <v>32</v>
      </c>
      <c r="B2437" s="661" t="s">
        <v>587</v>
      </c>
      <c r="C2437" s="661">
        <v>89301322</v>
      </c>
      <c r="D2437" s="740" t="s">
        <v>6847</v>
      </c>
      <c r="E2437" s="741" t="s">
        <v>4637</v>
      </c>
      <c r="F2437" s="661" t="s">
        <v>4612</v>
      </c>
      <c r="G2437" s="661" t="s">
        <v>4823</v>
      </c>
      <c r="H2437" s="661" t="s">
        <v>588</v>
      </c>
      <c r="I2437" s="661" t="s">
        <v>1473</v>
      </c>
      <c r="J2437" s="661" t="s">
        <v>1474</v>
      </c>
      <c r="K2437" s="661" t="s">
        <v>1475</v>
      </c>
      <c r="L2437" s="662">
        <v>112.27</v>
      </c>
      <c r="M2437" s="662">
        <v>449.08</v>
      </c>
      <c r="N2437" s="661">
        <v>4</v>
      </c>
      <c r="O2437" s="742">
        <v>2</v>
      </c>
      <c r="P2437" s="662">
        <v>112.27</v>
      </c>
      <c r="Q2437" s="677">
        <v>0.25</v>
      </c>
      <c r="R2437" s="661">
        <v>1</v>
      </c>
      <c r="S2437" s="677">
        <v>0.25</v>
      </c>
      <c r="T2437" s="742">
        <v>0.5</v>
      </c>
      <c r="U2437" s="700">
        <v>0.25</v>
      </c>
    </row>
    <row r="2438" spans="1:21" ht="14.4" customHeight="1" x14ac:dyDescent="0.3">
      <c r="A2438" s="660">
        <v>32</v>
      </c>
      <c r="B2438" s="661" t="s">
        <v>587</v>
      </c>
      <c r="C2438" s="661">
        <v>89301322</v>
      </c>
      <c r="D2438" s="740" t="s">
        <v>6847</v>
      </c>
      <c r="E2438" s="741" t="s">
        <v>4637</v>
      </c>
      <c r="F2438" s="661" t="s">
        <v>4612</v>
      </c>
      <c r="G2438" s="661" t="s">
        <v>6192</v>
      </c>
      <c r="H2438" s="661" t="s">
        <v>588</v>
      </c>
      <c r="I2438" s="661" t="s">
        <v>1801</v>
      </c>
      <c r="J2438" s="661" t="s">
        <v>6193</v>
      </c>
      <c r="K2438" s="661" t="s">
        <v>4532</v>
      </c>
      <c r="L2438" s="662">
        <v>0</v>
      </c>
      <c r="M2438" s="662">
        <v>0</v>
      </c>
      <c r="N2438" s="661">
        <v>6</v>
      </c>
      <c r="O2438" s="742">
        <v>1</v>
      </c>
      <c r="P2438" s="662">
        <v>0</v>
      </c>
      <c r="Q2438" s="677"/>
      <c r="R2438" s="661">
        <v>6</v>
      </c>
      <c r="S2438" s="677">
        <v>1</v>
      </c>
      <c r="T2438" s="742">
        <v>1</v>
      </c>
      <c r="U2438" s="700">
        <v>1</v>
      </c>
    </row>
    <row r="2439" spans="1:21" ht="14.4" customHeight="1" x14ac:dyDescent="0.3">
      <c r="A2439" s="660">
        <v>32</v>
      </c>
      <c r="B2439" s="661" t="s">
        <v>587</v>
      </c>
      <c r="C2439" s="661">
        <v>89301322</v>
      </c>
      <c r="D2439" s="740" t="s">
        <v>6847</v>
      </c>
      <c r="E2439" s="741" t="s">
        <v>4637</v>
      </c>
      <c r="F2439" s="661" t="s">
        <v>4612</v>
      </c>
      <c r="G2439" s="661" t="s">
        <v>5662</v>
      </c>
      <c r="H2439" s="661" t="s">
        <v>588</v>
      </c>
      <c r="I2439" s="661" t="s">
        <v>5882</v>
      </c>
      <c r="J2439" s="661" t="s">
        <v>5770</v>
      </c>
      <c r="K2439" s="661" t="s">
        <v>5883</v>
      </c>
      <c r="L2439" s="662">
        <v>480.18</v>
      </c>
      <c r="M2439" s="662">
        <v>480.18</v>
      </c>
      <c r="N2439" s="661">
        <v>1</v>
      </c>
      <c r="O2439" s="742">
        <v>1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32</v>
      </c>
      <c r="B2440" s="661" t="s">
        <v>587</v>
      </c>
      <c r="C2440" s="661">
        <v>89301322</v>
      </c>
      <c r="D2440" s="740" t="s">
        <v>6847</v>
      </c>
      <c r="E2440" s="741" t="s">
        <v>4637</v>
      </c>
      <c r="F2440" s="661" t="s">
        <v>4612</v>
      </c>
      <c r="G2440" s="661" t="s">
        <v>5662</v>
      </c>
      <c r="H2440" s="661" t="s">
        <v>2441</v>
      </c>
      <c r="I2440" s="661" t="s">
        <v>5663</v>
      </c>
      <c r="J2440" s="661" t="s">
        <v>5664</v>
      </c>
      <c r="K2440" s="661" t="s">
        <v>5665</v>
      </c>
      <c r="L2440" s="662">
        <v>367.49</v>
      </c>
      <c r="M2440" s="662">
        <v>734.98</v>
      </c>
      <c r="N2440" s="661">
        <v>2</v>
      </c>
      <c r="O2440" s="742">
        <v>1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32</v>
      </c>
      <c r="B2441" s="661" t="s">
        <v>587</v>
      </c>
      <c r="C2441" s="661">
        <v>89301322</v>
      </c>
      <c r="D2441" s="740" t="s">
        <v>6847</v>
      </c>
      <c r="E2441" s="741" t="s">
        <v>4637</v>
      </c>
      <c r="F2441" s="661" t="s">
        <v>4612</v>
      </c>
      <c r="G2441" s="661" t="s">
        <v>5746</v>
      </c>
      <c r="H2441" s="661" t="s">
        <v>588</v>
      </c>
      <c r="I2441" s="661" t="s">
        <v>2944</v>
      </c>
      <c r="J2441" s="661" t="s">
        <v>2945</v>
      </c>
      <c r="K2441" s="661" t="s">
        <v>2946</v>
      </c>
      <c r="L2441" s="662">
        <v>120.37</v>
      </c>
      <c r="M2441" s="662">
        <v>120.37</v>
      </c>
      <c r="N2441" s="661">
        <v>1</v>
      </c>
      <c r="O2441" s="742">
        <v>0.5</v>
      </c>
      <c r="P2441" s="662">
        <v>120.37</v>
      </c>
      <c r="Q2441" s="677">
        <v>1</v>
      </c>
      <c r="R2441" s="661">
        <v>1</v>
      </c>
      <c r="S2441" s="677">
        <v>1</v>
      </c>
      <c r="T2441" s="742">
        <v>0.5</v>
      </c>
      <c r="U2441" s="700">
        <v>1</v>
      </c>
    </row>
    <row r="2442" spans="1:21" ht="14.4" customHeight="1" x14ac:dyDescent="0.3">
      <c r="A2442" s="660">
        <v>32</v>
      </c>
      <c r="B2442" s="661" t="s">
        <v>587</v>
      </c>
      <c r="C2442" s="661">
        <v>89301322</v>
      </c>
      <c r="D2442" s="740" t="s">
        <v>6847</v>
      </c>
      <c r="E2442" s="741" t="s">
        <v>4637</v>
      </c>
      <c r="F2442" s="661" t="s">
        <v>4612</v>
      </c>
      <c r="G2442" s="661" t="s">
        <v>4693</v>
      </c>
      <c r="H2442" s="661" t="s">
        <v>2441</v>
      </c>
      <c r="I2442" s="661" t="s">
        <v>2688</v>
      </c>
      <c r="J2442" s="661" t="s">
        <v>2479</v>
      </c>
      <c r="K2442" s="661" t="s">
        <v>2689</v>
      </c>
      <c r="L2442" s="662">
        <v>468.96</v>
      </c>
      <c r="M2442" s="662">
        <v>3282.72</v>
      </c>
      <c r="N2442" s="661">
        <v>7</v>
      </c>
      <c r="O2442" s="742">
        <v>1</v>
      </c>
      <c r="P2442" s="662">
        <v>3282.72</v>
      </c>
      <c r="Q2442" s="677">
        <v>1</v>
      </c>
      <c r="R2442" s="661">
        <v>7</v>
      </c>
      <c r="S2442" s="677">
        <v>1</v>
      </c>
      <c r="T2442" s="742">
        <v>1</v>
      </c>
      <c r="U2442" s="700">
        <v>1</v>
      </c>
    </row>
    <row r="2443" spans="1:21" ht="14.4" customHeight="1" x14ac:dyDescent="0.3">
      <c r="A2443" s="660">
        <v>32</v>
      </c>
      <c r="B2443" s="661" t="s">
        <v>587</v>
      </c>
      <c r="C2443" s="661">
        <v>89301322</v>
      </c>
      <c r="D2443" s="740" t="s">
        <v>6847</v>
      </c>
      <c r="E2443" s="741" t="s">
        <v>4637</v>
      </c>
      <c r="F2443" s="661" t="s">
        <v>4612</v>
      </c>
      <c r="G2443" s="661" t="s">
        <v>4693</v>
      </c>
      <c r="H2443" s="661" t="s">
        <v>2441</v>
      </c>
      <c r="I2443" s="661" t="s">
        <v>2691</v>
      </c>
      <c r="J2443" s="661" t="s">
        <v>2479</v>
      </c>
      <c r="K2443" s="661" t="s">
        <v>2692</v>
      </c>
      <c r="L2443" s="662">
        <v>625.29</v>
      </c>
      <c r="M2443" s="662">
        <v>36892.11</v>
      </c>
      <c r="N2443" s="661">
        <v>59</v>
      </c>
      <c r="O2443" s="742">
        <v>10.5</v>
      </c>
      <c r="P2443" s="662">
        <v>18133.41</v>
      </c>
      <c r="Q2443" s="677">
        <v>0.49152542372881353</v>
      </c>
      <c r="R2443" s="661">
        <v>29</v>
      </c>
      <c r="S2443" s="677">
        <v>0.49152542372881358</v>
      </c>
      <c r="T2443" s="742">
        <v>5</v>
      </c>
      <c r="U2443" s="700">
        <v>0.47619047619047616</v>
      </c>
    </row>
    <row r="2444" spans="1:21" ht="14.4" customHeight="1" x14ac:dyDescent="0.3">
      <c r="A2444" s="660">
        <v>32</v>
      </c>
      <c r="B2444" s="661" t="s">
        <v>587</v>
      </c>
      <c r="C2444" s="661">
        <v>89301322</v>
      </c>
      <c r="D2444" s="740" t="s">
        <v>6847</v>
      </c>
      <c r="E2444" s="741" t="s">
        <v>4637</v>
      </c>
      <c r="F2444" s="661" t="s">
        <v>4612</v>
      </c>
      <c r="G2444" s="661" t="s">
        <v>4693</v>
      </c>
      <c r="H2444" s="661" t="s">
        <v>2441</v>
      </c>
      <c r="I2444" s="661" t="s">
        <v>2478</v>
      </c>
      <c r="J2444" s="661" t="s">
        <v>2479</v>
      </c>
      <c r="K2444" s="661" t="s">
        <v>2480</v>
      </c>
      <c r="L2444" s="662">
        <v>937.93</v>
      </c>
      <c r="M2444" s="662">
        <v>32827.550000000003</v>
      </c>
      <c r="N2444" s="661">
        <v>35</v>
      </c>
      <c r="O2444" s="742">
        <v>6.5</v>
      </c>
      <c r="P2444" s="662">
        <v>32827.550000000003</v>
      </c>
      <c r="Q2444" s="677">
        <v>1</v>
      </c>
      <c r="R2444" s="661">
        <v>35</v>
      </c>
      <c r="S2444" s="677">
        <v>1</v>
      </c>
      <c r="T2444" s="742">
        <v>6.5</v>
      </c>
      <c r="U2444" s="700">
        <v>1</v>
      </c>
    </row>
    <row r="2445" spans="1:21" ht="14.4" customHeight="1" x14ac:dyDescent="0.3">
      <c r="A2445" s="660">
        <v>32</v>
      </c>
      <c r="B2445" s="661" t="s">
        <v>587</v>
      </c>
      <c r="C2445" s="661">
        <v>89301322</v>
      </c>
      <c r="D2445" s="740" t="s">
        <v>6847</v>
      </c>
      <c r="E2445" s="741" t="s">
        <v>4637</v>
      </c>
      <c r="F2445" s="661" t="s">
        <v>4612</v>
      </c>
      <c r="G2445" s="661" t="s">
        <v>4693</v>
      </c>
      <c r="H2445" s="661" t="s">
        <v>2441</v>
      </c>
      <c r="I2445" s="661" t="s">
        <v>2482</v>
      </c>
      <c r="J2445" s="661" t="s">
        <v>2479</v>
      </c>
      <c r="K2445" s="661" t="s">
        <v>2483</v>
      </c>
      <c r="L2445" s="662">
        <v>1166.47</v>
      </c>
      <c r="M2445" s="662">
        <v>2332.94</v>
      </c>
      <c r="N2445" s="661">
        <v>2</v>
      </c>
      <c r="O2445" s="742">
        <v>0.5</v>
      </c>
      <c r="P2445" s="662">
        <v>2332.94</v>
      </c>
      <c r="Q2445" s="677">
        <v>1</v>
      </c>
      <c r="R2445" s="661">
        <v>2</v>
      </c>
      <c r="S2445" s="677">
        <v>1</v>
      </c>
      <c r="T2445" s="742">
        <v>0.5</v>
      </c>
      <c r="U2445" s="700">
        <v>1</v>
      </c>
    </row>
    <row r="2446" spans="1:21" ht="14.4" customHeight="1" x14ac:dyDescent="0.3">
      <c r="A2446" s="660">
        <v>32</v>
      </c>
      <c r="B2446" s="661" t="s">
        <v>587</v>
      </c>
      <c r="C2446" s="661">
        <v>89301322</v>
      </c>
      <c r="D2446" s="740" t="s">
        <v>6847</v>
      </c>
      <c r="E2446" s="741" t="s">
        <v>4637</v>
      </c>
      <c r="F2446" s="661" t="s">
        <v>4612</v>
      </c>
      <c r="G2446" s="661" t="s">
        <v>4693</v>
      </c>
      <c r="H2446" s="661" t="s">
        <v>2441</v>
      </c>
      <c r="I2446" s="661" t="s">
        <v>4156</v>
      </c>
      <c r="J2446" s="661" t="s">
        <v>2562</v>
      </c>
      <c r="K2446" s="661" t="s">
        <v>2480</v>
      </c>
      <c r="L2446" s="662">
        <v>1749.69</v>
      </c>
      <c r="M2446" s="662">
        <v>61239.15</v>
      </c>
      <c r="N2446" s="661">
        <v>35</v>
      </c>
      <c r="O2446" s="742">
        <v>6.5</v>
      </c>
      <c r="P2446" s="662">
        <v>40242.870000000003</v>
      </c>
      <c r="Q2446" s="677">
        <v>0.65714285714285714</v>
      </c>
      <c r="R2446" s="661">
        <v>23</v>
      </c>
      <c r="S2446" s="677">
        <v>0.65714285714285714</v>
      </c>
      <c r="T2446" s="742">
        <v>4.5</v>
      </c>
      <c r="U2446" s="700">
        <v>0.69230769230769229</v>
      </c>
    </row>
    <row r="2447" spans="1:21" ht="14.4" customHeight="1" x14ac:dyDescent="0.3">
      <c r="A2447" s="660">
        <v>32</v>
      </c>
      <c r="B2447" s="661" t="s">
        <v>587</v>
      </c>
      <c r="C2447" s="661">
        <v>89301322</v>
      </c>
      <c r="D2447" s="740" t="s">
        <v>6847</v>
      </c>
      <c r="E2447" s="741" t="s">
        <v>4637</v>
      </c>
      <c r="F2447" s="661" t="s">
        <v>4612</v>
      </c>
      <c r="G2447" s="661" t="s">
        <v>5351</v>
      </c>
      <c r="H2447" s="661" t="s">
        <v>588</v>
      </c>
      <c r="I2447" s="661" t="s">
        <v>1031</v>
      </c>
      <c r="J2447" s="661" t="s">
        <v>1032</v>
      </c>
      <c r="K2447" s="661" t="s">
        <v>4825</v>
      </c>
      <c r="L2447" s="662">
        <v>140.59</v>
      </c>
      <c r="M2447" s="662">
        <v>140.59</v>
      </c>
      <c r="N2447" s="661">
        <v>1</v>
      </c>
      <c r="O2447" s="742">
        <v>0.5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32</v>
      </c>
      <c r="B2448" s="661" t="s">
        <v>587</v>
      </c>
      <c r="C2448" s="661">
        <v>89301322</v>
      </c>
      <c r="D2448" s="740" t="s">
        <v>6847</v>
      </c>
      <c r="E2448" s="741" t="s">
        <v>4637</v>
      </c>
      <c r="F2448" s="661" t="s">
        <v>4612</v>
      </c>
      <c r="G2448" s="661" t="s">
        <v>5179</v>
      </c>
      <c r="H2448" s="661" t="s">
        <v>2441</v>
      </c>
      <c r="I2448" s="661" t="s">
        <v>2460</v>
      </c>
      <c r="J2448" s="661" t="s">
        <v>812</v>
      </c>
      <c r="K2448" s="661" t="s">
        <v>4499</v>
      </c>
      <c r="L2448" s="662">
        <v>59.55</v>
      </c>
      <c r="M2448" s="662">
        <v>238.2</v>
      </c>
      <c r="N2448" s="661">
        <v>4</v>
      </c>
      <c r="O2448" s="742">
        <v>1</v>
      </c>
      <c r="P2448" s="662">
        <v>119.1</v>
      </c>
      <c r="Q2448" s="677">
        <v>0.5</v>
      </c>
      <c r="R2448" s="661">
        <v>2</v>
      </c>
      <c r="S2448" s="677">
        <v>0.5</v>
      </c>
      <c r="T2448" s="742">
        <v>0.5</v>
      </c>
      <c r="U2448" s="700">
        <v>0.5</v>
      </c>
    </row>
    <row r="2449" spans="1:21" ht="14.4" customHeight="1" x14ac:dyDescent="0.3">
      <c r="A2449" s="660">
        <v>32</v>
      </c>
      <c r="B2449" s="661" t="s">
        <v>587</v>
      </c>
      <c r="C2449" s="661">
        <v>89301322</v>
      </c>
      <c r="D2449" s="740" t="s">
        <v>6847</v>
      </c>
      <c r="E2449" s="741" t="s">
        <v>4637</v>
      </c>
      <c r="F2449" s="661" t="s">
        <v>4612</v>
      </c>
      <c r="G2449" s="661" t="s">
        <v>5179</v>
      </c>
      <c r="H2449" s="661" t="s">
        <v>2441</v>
      </c>
      <c r="I2449" s="661" t="s">
        <v>6194</v>
      </c>
      <c r="J2449" s="661" t="s">
        <v>812</v>
      </c>
      <c r="K2449" s="661" t="s">
        <v>6195</v>
      </c>
      <c r="L2449" s="662">
        <v>0</v>
      </c>
      <c r="M2449" s="662">
        <v>0</v>
      </c>
      <c r="N2449" s="661">
        <v>1</v>
      </c>
      <c r="O2449" s="742">
        <v>0.5</v>
      </c>
      <c r="P2449" s="662">
        <v>0</v>
      </c>
      <c r="Q2449" s="677"/>
      <c r="R2449" s="661">
        <v>1</v>
      </c>
      <c r="S2449" s="677">
        <v>1</v>
      </c>
      <c r="T2449" s="742">
        <v>0.5</v>
      </c>
      <c r="U2449" s="700">
        <v>1</v>
      </c>
    </row>
    <row r="2450" spans="1:21" ht="14.4" customHeight="1" x14ac:dyDescent="0.3">
      <c r="A2450" s="660">
        <v>32</v>
      </c>
      <c r="B2450" s="661" t="s">
        <v>587</v>
      </c>
      <c r="C2450" s="661">
        <v>89301322</v>
      </c>
      <c r="D2450" s="740" t="s">
        <v>6847</v>
      </c>
      <c r="E2450" s="741" t="s">
        <v>4637</v>
      </c>
      <c r="F2450" s="661" t="s">
        <v>4612</v>
      </c>
      <c r="G2450" s="661" t="s">
        <v>5179</v>
      </c>
      <c r="H2450" s="661" t="s">
        <v>588</v>
      </c>
      <c r="I2450" s="661" t="s">
        <v>5180</v>
      </c>
      <c r="J2450" s="661" t="s">
        <v>5181</v>
      </c>
      <c r="K2450" s="661" t="s">
        <v>5182</v>
      </c>
      <c r="L2450" s="662">
        <v>59.55</v>
      </c>
      <c r="M2450" s="662">
        <v>119.1</v>
      </c>
      <c r="N2450" s="661">
        <v>2</v>
      </c>
      <c r="O2450" s="742">
        <v>0.5</v>
      </c>
      <c r="P2450" s="662">
        <v>119.1</v>
      </c>
      <c r="Q2450" s="677">
        <v>1</v>
      </c>
      <c r="R2450" s="661">
        <v>2</v>
      </c>
      <c r="S2450" s="677">
        <v>1</v>
      </c>
      <c r="T2450" s="742">
        <v>0.5</v>
      </c>
      <c r="U2450" s="700">
        <v>1</v>
      </c>
    </row>
    <row r="2451" spans="1:21" ht="14.4" customHeight="1" x14ac:dyDescent="0.3">
      <c r="A2451" s="660">
        <v>32</v>
      </c>
      <c r="B2451" s="661" t="s">
        <v>587</v>
      </c>
      <c r="C2451" s="661">
        <v>89301322</v>
      </c>
      <c r="D2451" s="740" t="s">
        <v>6847</v>
      </c>
      <c r="E2451" s="741" t="s">
        <v>4637</v>
      </c>
      <c r="F2451" s="661" t="s">
        <v>4612</v>
      </c>
      <c r="G2451" s="661" t="s">
        <v>5884</v>
      </c>
      <c r="H2451" s="661" t="s">
        <v>2441</v>
      </c>
      <c r="I2451" s="661" t="s">
        <v>5885</v>
      </c>
      <c r="J2451" s="661" t="s">
        <v>3879</v>
      </c>
      <c r="K2451" s="661" t="s">
        <v>5866</v>
      </c>
      <c r="L2451" s="662">
        <v>184.61</v>
      </c>
      <c r="M2451" s="662">
        <v>184.61</v>
      </c>
      <c r="N2451" s="661">
        <v>1</v>
      </c>
      <c r="O2451" s="742">
        <v>0.5</v>
      </c>
      <c r="P2451" s="662">
        <v>184.61</v>
      </c>
      <c r="Q2451" s="677">
        <v>1</v>
      </c>
      <c r="R2451" s="661">
        <v>1</v>
      </c>
      <c r="S2451" s="677">
        <v>1</v>
      </c>
      <c r="T2451" s="742">
        <v>0.5</v>
      </c>
      <c r="U2451" s="700">
        <v>1</v>
      </c>
    </row>
    <row r="2452" spans="1:21" ht="14.4" customHeight="1" x14ac:dyDescent="0.3">
      <c r="A2452" s="660">
        <v>32</v>
      </c>
      <c r="B2452" s="661" t="s">
        <v>587</v>
      </c>
      <c r="C2452" s="661">
        <v>89301322</v>
      </c>
      <c r="D2452" s="740" t="s">
        <v>6847</v>
      </c>
      <c r="E2452" s="741" t="s">
        <v>4637</v>
      </c>
      <c r="F2452" s="661" t="s">
        <v>4612</v>
      </c>
      <c r="G2452" s="661" t="s">
        <v>4697</v>
      </c>
      <c r="H2452" s="661" t="s">
        <v>588</v>
      </c>
      <c r="I2452" s="661" t="s">
        <v>6196</v>
      </c>
      <c r="J2452" s="661" t="s">
        <v>5353</v>
      </c>
      <c r="K2452" s="661" t="s">
        <v>6197</v>
      </c>
      <c r="L2452" s="662">
        <v>342.89</v>
      </c>
      <c r="M2452" s="662">
        <v>1028.67</v>
      </c>
      <c r="N2452" s="661">
        <v>3</v>
      </c>
      <c r="O2452" s="742">
        <v>1.5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32</v>
      </c>
      <c r="B2453" s="661" t="s">
        <v>587</v>
      </c>
      <c r="C2453" s="661">
        <v>89301322</v>
      </c>
      <c r="D2453" s="740" t="s">
        <v>6847</v>
      </c>
      <c r="E2453" s="741" t="s">
        <v>4637</v>
      </c>
      <c r="F2453" s="661" t="s">
        <v>4612</v>
      </c>
      <c r="G2453" s="661" t="s">
        <v>4697</v>
      </c>
      <c r="H2453" s="661" t="s">
        <v>588</v>
      </c>
      <c r="I2453" s="661" t="s">
        <v>4706</v>
      </c>
      <c r="J2453" s="661" t="s">
        <v>4707</v>
      </c>
      <c r="K2453" s="661" t="s">
        <v>871</v>
      </c>
      <c r="L2453" s="662">
        <v>314.89999999999998</v>
      </c>
      <c r="M2453" s="662">
        <v>13225.8</v>
      </c>
      <c r="N2453" s="661">
        <v>42</v>
      </c>
      <c r="O2453" s="742">
        <v>25</v>
      </c>
      <c r="P2453" s="662">
        <v>8502.2999999999993</v>
      </c>
      <c r="Q2453" s="677">
        <v>0.64285714285714279</v>
      </c>
      <c r="R2453" s="661">
        <v>27</v>
      </c>
      <c r="S2453" s="677">
        <v>0.6428571428571429</v>
      </c>
      <c r="T2453" s="742">
        <v>16</v>
      </c>
      <c r="U2453" s="700">
        <v>0.64</v>
      </c>
    </row>
    <row r="2454" spans="1:21" ht="14.4" customHeight="1" x14ac:dyDescent="0.3">
      <c r="A2454" s="660">
        <v>32</v>
      </c>
      <c r="B2454" s="661" t="s">
        <v>587</v>
      </c>
      <c r="C2454" s="661">
        <v>89301322</v>
      </c>
      <c r="D2454" s="740" t="s">
        <v>6847</v>
      </c>
      <c r="E2454" s="741" t="s">
        <v>4637</v>
      </c>
      <c r="F2454" s="661" t="s">
        <v>4612</v>
      </c>
      <c r="G2454" s="661" t="s">
        <v>4697</v>
      </c>
      <c r="H2454" s="661" t="s">
        <v>588</v>
      </c>
      <c r="I2454" s="661" t="s">
        <v>870</v>
      </c>
      <c r="J2454" s="661" t="s">
        <v>867</v>
      </c>
      <c r="K2454" s="661" t="s">
        <v>4698</v>
      </c>
      <c r="L2454" s="662">
        <v>314.89999999999998</v>
      </c>
      <c r="M2454" s="662">
        <v>1259.5999999999999</v>
      </c>
      <c r="N2454" s="661">
        <v>4</v>
      </c>
      <c r="O2454" s="742">
        <v>1.5</v>
      </c>
      <c r="P2454" s="662">
        <v>1259.5999999999999</v>
      </c>
      <c r="Q2454" s="677">
        <v>1</v>
      </c>
      <c r="R2454" s="661">
        <v>4</v>
      </c>
      <c r="S2454" s="677">
        <v>1</v>
      </c>
      <c r="T2454" s="742">
        <v>1.5</v>
      </c>
      <c r="U2454" s="700">
        <v>1</v>
      </c>
    </row>
    <row r="2455" spans="1:21" ht="14.4" customHeight="1" x14ac:dyDescent="0.3">
      <c r="A2455" s="660">
        <v>32</v>
      </c>
      <c r="B2455" s="661" t="s">
        <v>587</v>
      </c>
      <c r="C2455" s="661">
        <v>89301322</v>
      </c>
      <c r="D2455" s="740" t="s">
        <v>6847</v>
      </c>
      <c r="E2455" s="741" t="s">
        <v>4637</v>
      </c>
      <c r="F2455" s="661" t="s">
        <v>4612</v>
      </c>
      <c r="G2455" s="661" t="s">
        <v>4778</v>
      </c>
      <c r="H2455" s="661" t="s">
        <v>2441</v>
      </c>
      <c r="I2455" s="661" t="s">
        <v>3896</v>
      </c>
      <c r="J2455" s="661" t="s">
        <v>2702</v>
      </c>
      <c r="K2455" s="661" t="s">
        <v>3897</v>
      </c>
      <c r="L2455" s="662">
        <v>248.7</v>
      </c>
      <c r="M2455" s="662">
        <v>497.4</v>
      </c>
      <c r="N2455" s="661">
        <v>2</v>
      </c>
      <c r="O2455" s="742">
        <v>1</v>
      </c>
      <c r="P2455" s="662">
        <v>497.4</v>
      </c>
      <c r="Q2455" s="677">
        <v>1</v>
      </c>
      <c r="R2455" s="661">
        <v>2</v>
      </c>
      <c r="S2455" s="677">
        <v>1</v>
      </c>
      <c r="T2455" s="742">
        <v>1</v>
      </c>
      <c r="U2455" s="700">
        <v>1</v>
      </c>
    </row>
    <row r="2456" spans="1:21" ht="14.4" customHeight="1" x14ac:dyDescent="0.3">
      <c r="A2456" s="660">
        <v>32</v>
      </c>
      <c r="B2456" s="661" t="s">
        <v>587</v>
      </c>
      <c r="C2456" s="661">
        <v>89301322</v>
      </c>
      <c r="D2456" s="740" t="s">
        <v>6847</v>
      </c>
      <c r="E2456" s="741" t="s">
        <v>4637</v>
      </c>
      <c r="F2456" s="661" t="s">
        <v>4612</v>
      </c>
      <c r="G2456" s="661" t="s">
        <v>4778</v>
      </c>
      <c r="H2456" s="661" t="s">
        <v>2441</v>
      </c>
      <c r="I2456" s="661" t="s">
        <v>4977</v>
      </c>
      <c r="J2456" s="661" t="s">
        <v>4978</v>
      </c>
      <c r="K2456" s="661" t="s">
        <v>4979</v>
      </c>
      <c r="L2456" s="662">
        <v>1019.11</v>
      </c>
      <c r="M2456" s="662">
        <v>2038.22</v>
      </c>
      <c r="N2456" s="661">
        <v>2</v>
      </c>
      <c r="O2456" s="742">
        <v>1.5</v>
      </c>
      <c r="P2456" s="662">
        <v>2038.22</v>
      </c>
      <c r="Q2456" s="677">
        <v>1</v>
      </c>
      <c r="R2456" s="661">
        <v>2</v>
      </c>
      <c r="S2456" s="677">
        <v>1</v>
      </c>
      <c r="T2456" s="742">
        <v>1.5</v>
      </c>
      <c r="U2456" s="700">
        <v>1</v>
      </c>
    </row>
    <row r="2457" spans="1:21" ht="14.4" customHeight="1" x14ac:dyDescent="0.3">
      <c r="A2457" s="660">
        <v>32</v>
      </c>
      <c r="B2457" s="661" t="s">
        <v>587</v>
      </c>
      <c r="C2457" s="661">
        <v>89301322</v>
      </c>
      <c r="D2457" s="740" t="s">
        <v>6847</v>
      </c>
      <c r="E2457" s="741" t="s">
        <v>4637</v>
      </c>
      <c r="F2457" s="661" t="s">
        <v>4612</v>
      </c>
      <c r="G2457" s="661" t="s">
        <v>4826</v>
      </c>
      <c r="H2457" s="661" t="s">
        <v>588</v>
      </c>
      <c r="I2457" s="661" t="s">
        <v>769</v>
      </c>
      <c r="J2457" s="661" t="s">
        <v>4827</v>
      </c>
      <c r="K2457" s="661" t="s">
        <v>4660</v>
      </c>
      <c r="L2457" s="662">
        <v>0</v>
      </c>
      <c r="M2457" s="662">
        <v>0</v>
      </c>
      <c r="N2457" s="661">
        <v>5</v>
      </c>
      <c r="O2457" s="742">
        <v>3.5</v>
      </c>
      <c r="P2457" s="662">
        <v>0</v>
      </c>
      <c r="Q2457" s="677"/>
      <c r="R2457" s="661">
        <v>4</v>
      </c>
      <c r="S2457" s="677">
        <v>0.8</v>
      </c>
      <c r="T2457" s="742">
        <v>2.5</v>
      </c>
      <c r="U2457" s="700">
        <v>0.7142857142857143</v>
      </c>
    </row>
    <row r="2458" spans="1:21" ht="14.4" customHeight="1" x14ac:dyDescent="0.3">
      <c r="A2458" s="660">
        <v>32</v>
      </c>
      <c r="B2458" s="661" t="s">
        <v>587</v>
      </c>
      <c r="C2458" s="661">
        <v>89301322</v>
      </c>
      <c r="D2458" s="740" t="s">
        <v>6847</v>
      </c>
      <c r="E2458" s="741" t="s">
        <v>4637</v>
      </c>
      <c r="F2458" s="661" t="s">
        <v>4612</v>
      </c>
      <c r="G2458" s="661" t="s">
        <v>5006</v>
      </c>
      <c r="H2458" s="661" t="s">
        <v>2441</v>
      </c>
      <c r="I2458" s="661" t="s">
        <v>6093</v>
      </c>
      <c r="J2458" s="661" t="s">
        <v>2530</v>
      </c>
      <c r="K2458" s="661" t="s">
        <v>6094</v>
      </c>
      <c r="L2458" s="662">
        <v>349.88</v>
      </c>
      <c r="M2458" s="662">
        <v>699.76</v>
      </c>
      <c r="N2458" s="661">
        <v>2</v>
      </c>
      <c r="O2458" s="742">
        <v>1</v>
      </c>
      <c r="P2458" s="662">
        <v>699.76</v>
      </c>
      <c r="Q2458" s="677">
        <v>1</v>
      </c>
      <c r="R2458" s="661">
        <v>2</v>
      </c>
      <c r="S2458" s="677">
        <v>1</v>
      </c>
      <c r="T2458" s="742">
        <v>1</v>
      </c>
      <c r="U2458" s="700">
        <v>1</v>
      </c>
    </row>
    <row r="2459" spans="1:21" ht="14.4" customHeight="1" x14ac:dyDescent="0.3">
      <c r="A2459" s="660">
        <v>32</v>
      </c>
      <c r="B2459" s="661" t="s">
        <v>587</v>
      </c>
      <c r="C2459" s="661">
        <v>89301322</v>
      </c>
      <c r="D2459" s="740" t="s">
        <v>6847</v>
      </c>
      <c r="E2459" s="741" t="s">
        <v>4637</v>
      </c>
      <c r="F2459" s="661" t="s">
        <v>4612</v>
      </c>
      <c r="G2459" s="661" t="s">
        <v>5006</v>
      </c>
      <c r="H2459" s="661" t="s">
        <v>2441</v>
      </c>
      <c r="I2459" s="661" t="s">
        <v>5007</v>
      </c>
      <c r="J2459" s="661" t="s">
        <v>4153</v>
      </c>
      <c r="K2459" s="661" t="s">
        <v>5008</v>
      </c>
      <c r="L2459" s="662">
        <v>174.94</v>
      </c>
      <c r="M2459" s="662">
        <v>349.88</v>
      </c>
      <c r="N2459" s="661">
        <v>2</v>
      </c>
      <c r="O2459" s="742">
        <v>1.5</v>
      </c>
      <c r="P2459" s="662">
        <v>349.88</v>
      </c>
      <c r="Q2459" s="677">
        <v>1</v>
      </c>
      <c r="R2459" s="661">
        <v>2</v>
      </c>
      <c r="S2459" s="677">
        <v>1</v>
      </c>
      <c r="T2459" s="742">
        <v>1.5</v>
      </c>
      <c r="U2459" s="700">
        <v>1</v>
      </c>
    </row>
    <row r="2460" spans="1:21" ht="14.4" customHeight="1" x14ac:dyDescent="0.3">
      <c r="A2460" s="660">
        <v>32</v>
      </c>
      <c r="B2460" s="661" t="s">
        <v>587</v>
      </c>
      <c r="C2460" s="661">
        <v>89301322</v>
      </c>
      <c r="D2460" s="740" t="s">
        <v>6847</v>
      </c>
      <c r="E2460" s="741" t="s">
        <v>4637</v>
      </c>
      <c r="F2460" s="661" t="s">
        <v>4612</v>
      </c>
      <c r="G2460" s="661" t="s">
        <v>5006</v>
      </c>
      <c r="H2460" s="661" t="s">
        <v>2441</v>
      </c>
      <c r="I2460" s="661" t="s">
        <v>5359</v>
      </c>
      <c r="J2460" s="661" t="s">
        <v>4153</v>
      </c>
      <c r="K2460" s="661" t="s">
        <v>5360</v>
      </c>
      <c r="L2460" s="662">
        <v>0</v>
      </c>
      <c r="M2460" s="662">
        <v>0</v>
      </c>
      <c r="N2460" s="661">
        <v>1</v>
      </c>
      <c r="O2460" s="742">
        <v>0.5</v>
      </c>
      <c r="P2460" s="662">
        <v>0</v>
      </c>
      <c r="Q2460" s="677"/>
      <c r="R2460" s="661">
        <v>1</v>
      </c>
      <c r="S2460" s="677">
        <v>1</v>
      </c>
      <c r="T2460" s="742">
        <v>0.5</v>
      </c>
      <c r="U2460" s="700">
        <v>1</v>
      </c>
    </row>
    <row r="2461" spans="1:21" ht="14.4" customHeight="1" x14ac:dyDescent="0.3">
      <c r="A2461" s="660">
        <v>32</v>
      </c>
      <c r="B2461" s="661" t="s">
        <v>587</v>
      </c>
      <c r="C2461" s="661">
        <v>89301322</v>
      </c>
      <c r="D2461" s="740" t="s">
        <v>6847</v>
      </c>
      <c r="E2461" s="741" t="s">
        <v>4637</v>
      </c>
      <c r="F2461" s="661" t="s">
        <v>4612</v>
      </c>
      <c r="G2461" s="661" t="s">
        <v>5191</v>
      </c>
      <c r="H2461" s="661" t="s">
        <v>588</v>
      </c>
      <c r="I2461" s="661" t="s">
        <v>6198</v>
      </c>
      <c r="J2461" s="661" t="s">
        <v>5193</v>
      </c>
      <c r="K2461" s="661" t="s">
        <v>6199</v>
      </c>
      <c r="L2461" s="662">
        <v>169</v>
      </c>
      <c r="M2461" s="662">
        <v>169</v>
      </c>
      <c r="N2461" s="661">
        <v>1</v>
      </c>
      <c r="O2461" s="742">
        <v>0.5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32</v>
      </c>
      <c r="B2462" s="661" t="s">
        <v>587</v>
      </c>
      <c r="C2462" s="661">
        <v>89301322</v>
      </c>
      <c r="D2462" s="740" t="s">
        <v>6847</v>
      </c>
      <c r="E2462" s="741" t="s">
        <v>4637</v>
      </c>
      <c r="F2462" s="661" t="s">
        <v>4612</v>
      </c>
      <c r="G2462" s="661" t="s">
        <v>4939</v>
      </c>
      <c r="H2462" s="661" t="s">
        <v>588</v>
      </c>
      <c r="I2462" s="661" t="s">
        <v>1241</v>
      </c>
      <c r="J2462" s="661" t="s">
        <v>1224</v>
      </c>
      <c r="K2462" s="661" t="s">
        <v>1242</v>
      </c>
      <c r="L2462" s="662">
        <v>151.38999999999999</v>
      </c>
      <c r="M2462" s="662">
        <v>151.38999999999999</v>
      </c>
      <c r="N2462" s="661">
        <v>1</v>
      </c>
      <c r="O2462" s="742">
        <v>0.5</v>
      </c>
      <c r="P2462" s="662">
        <v>151.38999999999999</v>
      </c>
      <c r="Q2462" s="677">
        <v>1</v>
      </c>
      <c r="R2462" s="661">
        <v>1</v>
      </c>
      <c r="S2462" s="677">
        <v>1</v>
      </c>
      <c r="T2462" s="742">
        <v>0.5</v>
      </c>
      <c r="U2462" s="700">
        <v>1</v>
      </c>
    </row>
    <row r="2463" spans="1:21" ht="14.4" customHeight="1" x14ac:dyDescent="0.3">
      <c r="A2463" s="660">
        <v>32</v>
      </c>
      <c r="B2463" s="661" t="s">
        <v>587</v>
      </c>
      <c r="C2463" s="661">
        <v>89301322</v>
      </c>
      <c r="D2463" s="740" t="s">
        <v>6847</v>
      </c>
      <c r="E2463" s="741" t="s">
        <v>4637</v>
      </c>
      <c r="F2463" s="661" t="s">
        <v>4612</v>
      </c>
      <c r="G2463" s="661" t="s">
        <v>4939</v>
      </c>
      <c r="H2463" s="661" t="s">
        <v>588</v>
      </c>
      <c r="I2463" s="661" t="s">
        <v>5886</v>
      </c>
      <c r="J2463" s="661" t="s">
        <v>1228</v>
      </c>
      <c r="K2463" s="661" t="s">
        <v>5887</v>
      </c>
      <c r="L2463" s="662">
        <v>302.77999999999997</v>
      </c>
      <c r="M2463" s="662">
        <v>302.77999999999997</v>
      </c>
      <c r="N2463" s="661">
        <v>1</v>
      </c>
      <c r="O2463" s="742">
        <v>0.5</v>
      </c>
      <c r="P2463" s="662"/>
      <c r="Q2463" s="677">
        <v>0</v>
      </c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32</v>
      </c>
      <c r="B2464" s="661" t="s">
        <v>587</v>
      </c>
      <c r="C2464" s="661">
        <v>89301322</v>
      </c>
      <c r="D2464" s="740" t="s">
        <v>6847</v>
      </c>
      <c r="E2464" s="741" t="s">
        <v>4637</v>
      </c>
      <c r="F2464" s="661" t="s">
        <v>4612</v>
      </c>
      <c r="G2464" s="661" t="s">
        <v>5009</v>
      </c>
      <c r="H2464" s="661" t="s">
        <v>588</v>
      </c>
      <c r="I2464" s="661" t="s">
        <v>6200</v>
      </c>
      <c r="J2464" s="661" t="s">
        <v>1426</v>
      </c>
      <c r="K2464" s="661" t="s">
        <v>4176</v>
      </c>
      <c r="L2464" s="662">
        <v>481.8</v>
      </c>
      <c r="M2464" s="662">
        <v>481.8</v>
      </c>
      <c r="N2464" s="661">
        <v>1</v>
      </c>
      <c r="O2464" s="742">
        <v>0.5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32</v>
      </c>
      <c r="B2465" s="661" t="s">
        <v>587</v>
      </c>
      <c r="C2465" s="661">
        <v>89301322</v>
      </c>
      <c r="D2465" s="740" t="s">
        <v>6847</v>
      </c>
      <c r="E2465" s="741" t="s">
        <v>4637</v>
      </c>
      <c r="F2465" s="661" t="s">
        <v>4612</v>
      </c>
      <c r="G2465" s="661" t="s">
        <v>5009</v>
      </c>
      <c r="H2465" s="661" t="s">
        <v>588</v>
      </c>
      <c r="I2465" s="661" t="s">
        <v>6201</v>
      </c>
      <c r="J2465" s="661" t="s">
        <v>1429</v>
      </c>
      <c r="K2465" s="661" t="s">
        <v>4176</v>
      </c>
      <c r="L2465" s="662">
        <v>642.23</v>
      </c>
      <c r="M2465" s="662">
        <v>1284.46</v>
      </c>
      <c r="N2465" s="661">
        <v>2</v>
      </c>
      <c r="O2465" s="742">
        <v>1.5</v>
      </c>
      <c r="P2465" s="662"/>
      <c r="Q2465" s="677">
        <v>0</v>
      </c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32</v>
      </c>
      <c r="B2466" s="661" t="s">
        <v>587</v>
      </c>
      <c r="C2466" s="661">
        <v>89301322</v>
      </c>
      <c r="D2466" s="740" t="s">
        <v>6847</v>
      </c>
      <c r="E2466" s="741" t="s">
        <v>4637</v>
      </c>
      <c r="F2466" s="661" t="s">
        <v>4612</v>
      </c>
      <c r="G2466" s="661" t="s">
        <v>6202</v>
      </c>
      <c r="H2466" s="661" t="s">
        <v>588</v>
      </c>
      <c r="I2466" s="661" t="s">
        <v>4042</v>
      </c>
      <c r="J2466" s="661" t="s">
        <v>6203</v>
      </c>
      <c r="K2466" s="661" t="s">
        <v>4044</v>
      </c>
      <c r="L2466" s="662">
        <v>224.9</v>
      </c>
      <c r="M2466" s="662">
        <v>224.9</v>
      </c>
      <c r="N2466" s="661">
        <v>1</v>
      </c>
      <c r="O2466" s="742">
        <v>1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32</v>
      </c>
      <c r="B2467" s="661" t="s">
        <v>587</v>
      </c>
      <c r="C2467" s="661">
        <v>89301322</v>
      </c>
      <c r="D2467" s="740" t="s">
        <v>6847</v>
      </c>
      <c r="E2467" s="741" t="s">
        <v>4637</v>
      </c>
      <c r="F2467" s="661" t="s">
        <v>4612</v>
      </c>
      <c r="G2467" s="661" t="s">
        <v>4980</v>
      </c>
      <c r="H2467" s="661" t="s">
        <v>2441</v>
      </c>
      <c r="I2467" s="661" t="s">
        <v>6204</v>
      </c>
      <c r="J2467" s="661" t="s">
        <v>6205</v>
      </c>
      <c r="K2467" s="661" t="s">
        <v>2502</v>
      </c>
      <c r="L2467" s="662">
        <v>33.090000000000003</v>
      </c>
      <c r="M2467" s="662">
        <v>496.35</v>
      </c>
      <c r="N2467" s="661">
        <v>15</v>
      </c>
      <c r="O2467" s="742">
        <v>0.5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32</v>
      </c>
      <c r="B2468" s="661" t="s">
        <v>587</v>
      </c>
      <c r="C2468" s="661">
        <v>89301322</v>
      </c>
      <c r="D2468" s="740" t="s">
        <v>6847</v>
      </c>
      <c r="E2468" s="741" t="s">
        <v>4637</v>
      </c>
      <c r="F2468" s="661" t="s">
        <v>4612</v>
      </c>
      <c r="G2468" s="661" t="s">
        <v>4980</v>
      </c>
      <c r="H2468" s="661" t="s">
        <v>2441</v>
      </c>
      <c r="I2468" s="661" t="s">
        <v>4981</v>
      </c>
      <c r="J2468" s="661" t="s">
        <v>4982</v>
      </c>
      <c r="K2468" s="661" t="s">
        <v>2502</v>
      </c>
      <c r="L2468" s="662">
        <v>33.090000000000003</v>
      </c>
      <c r="M2468" s="662">
        <v>2250.1200000000003</v>
      </c>
      <c r="N2468" s="661">
        <v>68</v>
      </c>
      <c r="O2468" s="742">
        <v>2.5</v>
      </c>
      <c r="P2468" s="662">
        <v>1588.3200000000002</v>
      </c>
      <c r="Q2468" s="677">
        <v>0.70588235294117641</v>
      </c>
      <c r="R2468" s="661">
        <v>48</v>
      </c>
      <c r="S2468" s="677">
        <v>0.70588235294117652</v>
      </c>
      <c r="T2468" s="742">
        <v>1.5</v>
      </c>
      <c r="U2468" s="700">
        <v>0.6</v>
      </c>
    </row>
    <row r="2469" spans="1:21" ht="14.4" customHeight="1" x14ac:dyDescent="0.3">
      <c r="A2469" s="660">
        <v>32</v>
      </c>
      <c r="B2469" s="661" t="s">
        <v>587</v>
      </c>
      <c r="C2469" s="661">
        <v>89301322</v>
      </c>
      <c r="D2469" s="740" t="s">
        <v>6847</v>
      </c>
      <c r="E2469" s="741" t="s">
        <v>4637</v>
      </c>
      <c r="F2469" s="661" t="s">
        <v>4612</v>
      </c>
      <c r="G2469" s="661" t="s">
        <v>4980</v>
      </c>
      <c r="H2469" s="661" t="s">
        <v>2441</v>
      </c>
      <c r="I2469" s="661" t="s">
        <v>4983</v>
      </c>
      <c r="J2469" s="661" t="s">
        <v>4984</v>
      </c>
      <c r="K2469" s="661" t="s">
        <v>2502</v>
      </c>
      <c r="L2469" s="662">
        <v>33.090000000000003</v>
      </c>
      <c r="M2469" s="662">
        <v>827.25</v>
      </c>
      <c r="N2469" s="661">
        <v>25</v>
      </c>
      <c r="O2469" s="742">
        <v>1</v>
      </c>
      <c r="P2469" s="662">
        <v>330.90000000000003</v>
      </c>
      <c r="Q2469" s="677">
        <v>0.4</v>
      </c>
      <c r="R2469" s="661">
        <v>10</v>
      </c>
      <c r="S2469" s="677">
        <v>0.4</v>
      </c>
      <c r="T2469" s="742">
        <v>0.5</v>
      </c>
      <c r="U2469" s="700">
        <v>0.5</v>
      </c>
    </row>
    <row r="2470" spans="1:21" ht="14.4" customHeight="1" x14ac:dyDescent="0.3">
      <c r="A2470" s="660">
        <v>32</v>
      </c>
      <c r="B2470" s="661" t="s">
        <v>587</v>
      </c>
      <c r="C2470" s="661">
        <v>89301322</v>
      </c>
      <c r="D2470" s="740" t="s">
        <v>6847</v>
      </c>
      <c r="E2470" s="741" t="s">
        <v>4637</v>
      </c>
      <c r="F2470" s="661" t="s">
        <v>4612</v>
      </c>
      <c r="G2470" s="661" t="s">
        <v>4980</v>
      </c>
      <c r="H2470" s="661" t="s">
        <v>2441</v>
      </c>
      <c r="I2470" s="661" t="s">
        <v>6206</v>
      </c>
      <c r="J2470" s="661" t="s">
        <v>6207</v>
      </c>
      <c r="K2470" s="661" t="s">
        <v>2502</v>
      </c>
      <c r="L2470" s="662">
        <v>21.06</v>
      </c>
      <c r="M2470" s="662">
        <v>210.6</v>
      </c>
      <c r="N2470" s="661">
        <v>10</v>
      </c>
      <c r="O2470" s="742">
        <v>1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32</v>
      </c>
      <c r="B2471" s="661" t="s">
        <v>587</v>
      </c>
      <c r="C2471" s="661">
        <v>89301322</v>
      </c>
      <c r="D2471" s="740" t="s">
        <v>6847</v>
      </c>
      <c r="E2471" s="741" t="s">
        <v>4637</v>
      </c>
      <c r="F2471" s="661" t="s">
        <v>4612</v>
      </c>
      <c r="G2471" s="661" t="s">
        <v>5820</v>
      </c>
      <c r="H2471" s="661" t="s">
        <v>588</v>
      </c>
      <c r="I2471" s="661" t="s">
        <v>1351</v>
      </c>
      <c r="J2471" s="661" t="s">
        <v>1352</v>
      </c>
      <c r="K2471" s="661" t="s">
        <v>1353</v>
      </c>
      <c r="L2471" s="662">
        <v>73.260000000000005</v>
      </c>
      <c r="M2471" s="662">
        <v>73.260000000000005</v>
      </c>
      <c r="N2471" s="661">
        <v>1</v>
      </c>
      <c r="O2471" s="742">
        <v>1</v>
      </c>
      <c r="P2471" s="662">
        <v>73.260000000000005</v>
      </c>
      <c r="Q2471" s="677">
        <v>1</v>
      </c>
      <c r="R2471" s="661">
        <v>1</v>
      </c>
      <c r="S2471" s="677">
        <v>1</v>
      </c>
      <c r="T2471" s="742">
        <v>1</v>
      </c>
      <c r="U2471" s="700">
        <v>1</v>
      </c>
    </row>
    <row r="2472" spans="1:21" ht="14.4" customHeight="1" x14ac:dyDescent="0.3">
      <c r="A2472" s="660">
        <v>32</v>
      </c>
      <c r="B2472" s="661" t="s">
        <v>587</v>
      </c>
      <c r="C2472" s="661">
        <v>89301322</v>
      </c>
      <c r="D2472" s="740" t="s">
        <v>6847</v>
      </c>
      <c r="E2472" s="741" t="s">
        <v>4637</v>
      </c>
      <c r="F2472" s="661" t="s">
        <v>4612</v>
      </c>
      <c r="G2472" s="661" t="s">
        <v>4708</v>
      </c>
      <c r="H2472" s="661" t="s">
        <v>588</v>
      </c>
      <c r="I2472" s="661" t="s">
        <v>1519</v>
      </c>
      <c r="J2472" s="661" t="s">
        <v>4709</v>
      </c>
      <c r="K2472" s="661" t="s">
        <v>4710</v>
      </c>
      <c r="L2472" s="662">
        <v>91.52</v>
      </c>
      <c r="M2472" s="662">
        <v>366.08</v>
      </c>
      <c r="N2472" s="661">
        <v>4</v>
      </c>
      <c r="O2472" s="742">
        <v>2</v>
      </c>
      <c r="P2472" s="662">
        <v>183.04</v>
      </c>
      <c r="Q2472" s="677">
        <v>0.5</v>
      </c>
      <c r="R2472" s="661">
        <v>2</v>
      </c>
      <c r="S2472" s="677">
        <v>0.5</v>
      </c>
      <c r="T2472" s="742">
        <v>1.5</v>
      </c>
      <c r="U2472" s="700">
        <v>0.75</v>
      </c>
    </row>
    <row r="2473" spans="1:21" ht="14.4" customHeight="1" x14ac:dyDescent="0.3">
      <c r="A2473" s="660">
        <v>32</v>
      </c>
      <c r="B2473" s="661" t="s">
        <v>587</v>
      </c>
      <c r="C2473" s="661">
        <v>89301322</v>
      </c>
      <c r="D2473" s="740" t="s">
        <v>6847</v>
      </c>
      <c r="E2473" s="741" t="s">
        <v>4637</v>
      </c>
      <c r="F2473" s="661" t="s">
        <v>4612</v>
      </c>
      <c r="G2473" s="661" t="s">
        <v>4708</v>
      </c>
      <c r="H2473" s="661" t="s">
        <v>588</v>
      </c>
      <c r="I2473" s="661" t="s">
        <v>1519</v>
      </c>
      <c r="J2473" s="661" t="s">
        <v>4709</v>
      </c>
      <c r="K2473" s="661" t="s">
        <v>4710</v>
      </c>
      <c r="L2473" s="662">
        <v>103.62</v>
      </c>
      <c r="M2473" s="662">
        <v>725.34</v>
      </c>
      <c r="N2473" s="661">
        <v>7</v>
      </c>
      <c r="O2473" s="742">
        <v>3</v>
      </c>
      <c r="P2473" s="662">
        <v>621.72</v>
      </c>
      <c r="Q2473" s="677">
        <v>0.8571428571428571</v>
      </c>
      <c r="R2473" s="661">
        <v>6</v>
      </c>
      <c r="S2473" s="677">
        <v>0.8571428571428571</v>
      </c>
      <c r="T2473" s="742">
        <v>2.5</v>
      </c>
      <c r="U2473" s="700">
        <v>0.83333333333333337</v>
      </c>
    </row>
    <row r="2474" spans="1:21" ht="14.4" customHeight="1" x14ac:dyDescent="0.3">
      <c r="A2474" s="660">
        <v>32</v>
      </c>
      <c r="B2474" s="661" t="s">
        <v>587</v>
      </c>
      <c r="C2474" s="661">
        <v>89301322</v>
      </c>
      <c r="D2474" s="740" t="s">
        <v>6847</v>
      </c>
      <c r="E2474" s="741" t="s">
        <v>4637</v>
      </c>
      <c r="F2474" s="661" t="s">
        <v>4612</v>
      </c>
      <c r="G2474" s="661" t="s">
        <v>4828</v>
      </c>
      <c r="H2474" s="661" t="s">
        <v>2441</v>
      </c>
      <c r="I2474" s="661" t="s">
        <v>3885</v>
      </c>
      <c r="J2474" s="661" t="s">
        <v>2636</v>
      </c>
      <c r="K2474" s="661" t="s">
        <v>4585</v>
      </c>
      <c r="L2474" s="662">
        <v>1344.66</v>
      </c>
      <c r="M2474" s="662">
        <v>8067.9600000000009</v>
      </c>
      <c r="N2474" s="661">
        <v>6</v>
      </c>
      <c r="O2474" s="742">
        <v>2</v>
      </c>
      <c r="P2474" s="662">
        <v>4033.9800000000005</v>
      </c>
      <c r="Q2474" s="677">
        <v>0.5</v>
      </c>
      <c r="R2474" s="661">
        <v>3</v>
      </c>
      <c r="S2474" s="677">
        <v>0.5</v>
      </c>
      <c r="T2474" s="742">
        <v>1</v>
      </c>
      <c r="U2474" s="700">
        <v>0.5</v>
      </c>
    </row>
    <row r="2475" spans="1:21" ht="14.4" customHeight="1" x14ac:dyDescent="0.3">
      <c r="A2475" s="660">
        <v>32</v>
      </c>
      <c r="B2475" s="661" t="s">
        <v>587</v>
      </c>
      <c r="C2475" s="661">
        <v>89301322</v>
      </c>
      <c r="D2475" s="740" t="s">
        <v>6847</v>
      </c>
      <c r="E2475" s="741" t="s">
        <v>4637</v>
      </c>
      <c r="F2475" s="661" t="s">
        <v>4612</v>
      </c>
      <c r="G2475" s="661" t="s">
        <v>4828</v>
      </c>
      <c r="H2475" s="661" t="s">
        <v>2441</v>
      </c>
      <c r="I2475" s="661" t="s">
        <v>2720</v>
      </c>
      <c r="J2475" s="661" t="s">
        <v>2721</v>
      </c>
      <c r="K2475" s="661" t="s">
        <v>4515</v>
      </c>
      <c r="L2475" s="662">
        <v>1793.46</v>
      </c>
      <c r="M2475" s="662">
        <v>8967.2999999999993</v>
      </c>
      <c r="N2475" s="661">
        <v>5</v>
      </c>
      <c r="O2475" s="742">
        <v>1</v>
      </c>
      <c r="P2475" s="662">
        <v>3586.92</v>
      </c>
      <c r="Q2475" s="677">
        <v>0.4</v>
      </c>
      <c r="R2475" s="661">
        <v>2</v>
      </c>
      <c r="S2475" s="677">
        <v>0.4</v>
      </c>
      <c r="T2475" s="742">
        <v>0.5</v>
      </c>
      <c r="U2475" s="700">
        <v>0.5</v>
      </c>
    </row>
    <row r="2476" spans="1:21" ht="14.4" customHeight="1" x14ac:dyDescent="0.3">
      <c r="A2476" s="660">
        <v>32</v>
      </c>
      <c r="B2476" s="661" t="s">
        <v>587</v>
      </c>
      <c r="C2476" s="661">
        <v>89301322</v>
      </c>
      <c r="D2476" s="740" t="s">
        <v>6847</v>
      </c>
      <c r="E2476" s="741" t="s">
        <v>4637</v>
      </c>
      <c r="F2476" s="661" t="s">
        <v>4612</v>
      </c>
      <c r="G2476" s="661" t="s">
        <v>4829</v>
      </c>
      <c r="H2476" s="661" t="s">
        <v>588</v>
      </c>
      <c r="I2476" s="661" t="s">
        <v>6208</v>
      </c>
      <c r="J2476" s="661" t="s">
        <v>6209</v>
      </c>
      <c r="K2476" s="661" t="s">
        <v>6210</v>
      </c>
      <c r="L2476" s="662">
        <v>0</v>
      </c>
      <c r="M2476" s="662">
        <v>0</v>
      </c>
      <c r="N2476" s="661">
        <v>1</v>
      </c>
      <c r="O2476" s="742">
        <v>0.5</v>
      </c>
      <c r="P2476" s="662">
        <v>0</v>
      </c>
      <c r="Q2476" s="677"/>
      <c r="R2476" s="661">
        <v>1</v>
      </c>
      <c r="S2476" s="677">
        <v>1</v>
      </c>
      <c r="T2476" s="742">
        <v>0.5</v>
      </c>
      <c r="U2476" s="700">
        <v>1</v>
      </c>
    </row>
    <row r="2477" spans="1:21" ht="14.4" customHeight="1" x14ac:dyDescent="0.3">
      <c r="A2477" s="660">
        <v>32</v>
      </c>
      <c r="B2477" s="661" t="s">
        <v>587</v>
      </c>
      <c r="C2477" s="661">
        <v>89301322</v>
      </c>
      <c r="D2477" s="740" t="s">
        <v>6847</v>
      </c>
      <c r="E2477" s="741" t="s">
        <v>4637</v>
      </c>
      <c r="F2477" s="661" t="s">
        <v>4612</v>
      </c>
      <c r="G2477" s="661" t="s">
        <v>4829</v>
      </c>
      <c r="H2477" s="661" t="s">
        <v>588</v>
      </c>
      <c r="I2477" s="661" t="s">
        <v>6211</v>
      </c>
      <c r="J2477" s="661" t="s">
        <v>6212</v>
      </c>
      <c r="K2477" s="661" t="s">
        <v>6210</v>
      </c>
      <c r="L2477" s="662">
        <v>48.97</v>
      </c>
      <c r="M2477" s="662">
        <v>48.97</v>
      </c>
      <c r="N2477" s="661">
        <v>1</v>
      </c>
      <c r="O2477" s="742">
        <v>0.5</v>
      </c>
      <c r="P2477" s="662">
        <v>48.97</v>
      </c>
      <c r="Q2477" s="677">
        <v>1</v>
      </c>
      <c r="R2477" s="661">
        <v>1</v>
      </c>
      <c r="S2477" s="677">
        <v>1</v>
      </c>
      <c r="T2477" s="742">
        <v>0.5</v>
      </c>
      <c r="U2477" s="700">
        <v>1</v>
      </c>
    </row>
    <row r="2478" spans="1:21" ht="14.4" customHeight="1" x14ac:dyDescent="0.3">
      <c r="A2478" s="660">
        <v>32</v>
      </c>
      <c r="B2478" s="661" t="s">
        <v>587</v>
      </c>
      <c r="C2478" s="661">
        <v>89301322</v>
      </c>
      <c r="D2478" s="740" t="s">
        <v>6847</v>
      </c>
      <c r="E2478" s="741" t="s">
        <v>4637</v>
      </c>
      <c r="F2478" s="661" t="s">
        <v>4612</v>
      </c>
      <c r="G2478" s="661" t="s">
        <v>4835</v>
      </c>
      <c r="H2478" s="661" t="s">
        <v>588</v>
      </c>
      <c r="I2478" s="661" t="s">
        <v>3386</v>
      </c>
      <c r="J2478" s="661" t="s">
        <v>1072</v>
      </c>
      <c r="K2478" s="661" t="s">
        <v>3387</v>
      </c>
      <c r="L2478" s="662">
        <v>330.74</v>
      </c>
      <c r="M2478" s="662">
        <v>992.22</v>
      </c>
      <c r="N2478" s="661">
        <v>3</v>
      </c>
      <c r="O2478" s="742">
        <v>2.5</v>
      </c>
      <c r="P2478" s="662">
        <v>992.22</v>
      </c>
      <c r="Q2478" s="677">
        <v>1</v>
      </c>
      <c r="R2478" s="661">
        <v>3</v>
      </c>
      <c r="S2478" s="677">
        <v>1</v>
      </c>
      <c r="T2478" s="742">
        <v>2.5</v>
      </c>
      <c r="U2478" s="700">
        <v>1</v>
      </c>
    </row>
    <row r="2479" spans="1:21" ht="14.4" customHeight="1" x14ac:dyDescent="0.3">
      <c r="A2479" s="660">
        <v>32</v>
      </c>
      <c r="B2479" s="661" t="s">
        <v>587</v>
      </c>
      <c r="C2479" s="661">
        <v>89301322</v>
      </c>
      <c r="D2479" s="740" t="s">
        <v>6847</v>
      </c>
      <c r="E2479" s="741" t="s">
        <v>4637</v>
      </c>
      <c r="F2479" s="661" t="s">
        <v>4612</v>
      </c>
      <c r="G2479" s="661" t="s">
        <v>4783</v>
      </c>
      <c r="H2479" s="661" t="s">
        <v>2441</v>
      </c>
      <c r="I2479" s="661" t="s">
        <v>5674</v>
      </c>
      <c r="J2479" s="661" t="s">
        <v>2673</v>
      </c>
      <c r="K2479" s="661" t="s">
        <v>2683</v>
      </c>
      <c r="L2479" s="662">
        <v>391.77</v>
      </c>
      <c r="M2479" s="662">
        <v>391.77</v>
      </c>
      <c r="N2479" s="661">
        <v>1</v>
      </c>
      <c r="O2479" s="742">
        <v>0.5</v>
      </c>
      <c r="P2479" s="662">
        <v>391.77</v>
      </c>
      <c r="Q2479" s="677">
        <v>1</v>
      </c>
      <c r="R2479" s="661">
        <v>1</v>
      </c>
      <c r="S2479" s="677">
        <v>1</v>
      </c>
      <c r="T2479" s="742">
        <v>0.5</v>
      </c>
      <c r="U2479" s="700">
        <v>1</v>
      </c>
    </row>
    <row r="2480" spans="1:21" ht="14.4" customHeight="1" x14ac:dyDescent="0.3">
      <c r="A2480" s="660">
        <v>32</v>
      </c>
      <c r="B2480" s="661" t="s">
        <v>587</v>
      </c>
      <c r="C2480" s="661">
        <v>89301322</v>
      </c>
      <c r="D2480" s="740" t="s">
        <v>6847</v>
      </c>
      <c r="E2480" s="741" t="s">
        <v>4637</v>
      </c>
      <c r="F2480" s="661" t="s">
        <v>4612</v>
      </c>
      <c r="G2480" s="661" t="s">
        <v>4783</v>
      </c>
      <c r="H2480" s="661" t="s">
        <v>588</v>
      </c>
      <c r="I2480" s="661" t="s">
        <v>6213</v>
      </c>
      <c r="J2480" s="661" t="s">
        <v>6214</v>
      </c>
      <c r="K2480" s="661" t="s">
        <v>6215</v>
      </c>
      <c r="L2480" s="662">
        <v>0</v>
      </c>
      <c r="M2480" s="662">
        <v>0</v>
      </c>
      <c r="N2480" s="661">
        <v>1</v>
      </c>
      <c r="O2480" s="742">
        <v>0.5</v>
      </c>
      <c r="P2480" s="662">
        <v>0</v>
      </c>
      <c r="Q2480" s="677"/>
      <c r="R2480" s="661">
        <v>1</v>
      </c>
      <c r="S2480" s="677">
        <v>1</v>
      </c>
      <c r="T2480" s="742">
        <v>0.5</v>
      </c>
      <c r="U2480" s="700">
        <v>1</v>
      </c>
    </row>
    <row r="2481" spans="1:21" ht="14.4" customHeight="1" x14ac:dyDescent="0.3">
      <c r="A2481" s="660">
        <v>32</v>
      </c>
      <c r="B2481" s="661" t="s">
        <v>587</v>
      </c>
      <c r="C2481" s="661">
        <v>89301322</v>
      </c>
      <c r="D2481" s="740" t="s">
        <v>6847</v>
      </c>
      <c r="E2481" s="741" t="s">
        <v>4637</v>
      </c>
      <c r="F2481" s="661" t="s">
        <v>4612</v>
      </c>
      <c r="G2481" s="661" t="s">
        <v>4898</v>
      </c>
      <c r="H2481" s="661" t="s">
        <v>588</v>
      </c>
      <c r="I2481" s="661" t="s">
        <v>1152</v>
      </c>
      <c r="J2481" s="661" t="s">
        <v>4899</v>
      </c>
      <c r="K2481" s="661" t="s">
        <v>4900</v>
      </c>
      <c r="L2481" s="662">
        <v>0</v>
      </c>
      <c r="M2481" s="662">
        <v>0</v>
      </c>
      <c r="N2481" s="661">
        <v>10</v>
      </c>
      <c r="O2481" s="742">
        <v>3.5</v>
      </c>
      <c r="P2481" s="662">
        <v>0</v>
      </c>
      <c r="Q2481" s="677"/>
      <c r="R2481" s="661">
        <v>2</v>
      </c>
      <c r="S2481" s="677">
        <v>0.2</v>
      </c>
      <c r="T2481" s="742">
        <v>1</v>
      </c>
      <c r="U2481" s="700">
        <v>0.2857142857142857</v>
      </c>
    </row>
    <row r="2482" spans="1:21" ht="14.4" customHeight="1" x14ac:dyDescent="0.3">
      <c r="A2482" s="660">
        <v>32</v>
      </c>
      <c r="B2482" s="661" t="s">
        <v>587</v>
      </c>
      <c r="C2482" s="661">
        <v>89301322</v>
      </c>
      <c r="D2482" s="740" t="s">
        <v>6847</v>
      </c>
      <c r="E2482" s="741" t="s">
        <v>4637</v>
      </c>
      <c r="F2482" s="661" t="s">
        <v>4612</v>
      </c>
      <c r="G2482" s="661" t="s">
        <v>5215</v>
      </c>
      <c r="H2482" s="661" t="s">
        <v>2441</v>
      </c>
      <c r="I2482" s="661" t="s">
        <v>6216</v>
      </c>
      <c r="J2482" s="661" t="s">
        <v>2611</v>
      </c>
      <c r="K2482" s="661" t="s">
        <v>6217</v>
      </c>
      <c r="L2482" s="662">
        <v>459.98</v>
      </c>
      <c r="M2482" s="662">
        <v>459.98</v>
      </c>
      <c r="N2482" s="661">
        <v>1</v>
      </c>
      <c r="O2482" s="742">
        <v>0.5</v>
      </c>
      <c r="P2482" s="662">
        <v>459.98</v>
      </c>
      <c r="Q2482" s="677">
        <v>1</v>
      </c>
      <c r="R2482" s="661">
        <v>1</v>
      </c>
      <c r="S2482" s="677">
        <v>1</v>
      </c>
      <c r="T2482" s="742">
        <v>0.5</v>
      </c>
      <c r="U2482" s="700">
        <v>1</v>
      </c>
    </row>
    <row r="2483" spans="1:21" ht="14.4" customHeight="1" x14ac:dyDescent="0.3">
      <c r="A2483" s="660">
        <v>32</v>
      </c>
      <c r="B2483" s="661" t="s">
        <v>587</v>
      </c>
      <c r="C2483" s="661">
        <v>89301322</v>
      </c>
      <c r="D2483" s="740" t="s">
        <v>6847</v>
      </c>
      <c r="E2483" s="741" t="s">
        <v>4637</v>
      </c>
      <c r="F2483" s="661" t="s">
        <v>4612</v>
      </c>
      <c r="G2483" s="661" t="s">
        <v>5215</v>
      </c>
      <c r="H2483" s="661" t="s">
        <v>2441</v>
      </c>
      <c r="I2483" s="661" t="s">
        <v>2708</v>
      </c>
      <c r="J2483" s="661" t="s">
        <v>4527</v>
      </c>
      <c r="K2483" s="661" t="s">
        <v>4235</v>
      </c>
      <c r="L2483" s="662">
        <v>128.80000000000001</v>
      </c>
      <c r="M2483" s="662">
        <v>644</v>
      </c>
      <c r="N2483" s="661">
        <v>5</v>
      </c>
      <c r="O2483" s="742">
        <v>1</v>
      </c>
      <c r="P2483" s="662">
        <v>257.60000000000002</v>
      </c>
      <c r="Q2483" s="677">
        <v>0.4</v>
      </c>
      <c r="R2483" s="661">
        <v>2</v>
      </c>
      <c r="S2483" s="677">
        <v>0.4</v>
      </c>
      <c r="T2483" s="742">
        <v>0.5</v>
      </c>
      <c r="U2483" s="700">
        <v>0.5</v>
      </c>
    </row>
    <row r="2484" spans="1:21" ht="14.4" customHeight="1" x14ac:dyDescent="0.3">
      <c r="A2484" s="660">
        <v>32</v>
      </c>
      <c r="B2484" s="661" t="s">
        <v>587</v>
      </c>
      <c r="C2484" s="661">
        <v>89301322</v>
      </c>
      <c r="D2484" s="740" t="s">
        <v>6847</v>
      </c>
      <c r="E2484" s="741" t="s">
        <v>4637</v>
      </c>
      <c r="F2484" s="661" t="s">
        <v>4612</v>
      </c>
      <c r="G2484" s="661" t="s">
        <v>5676</v>
      </c>
      <c r="H2484" s="661" t="s">
        <v>2441</v>
      </c>
      <c r="I2484" s="661" t="s">
        <v>6218</v>
      </c>
      <c r="J2484" s="661" t="s">
        <v>6219</v>
      </c>
      <c r="K2484" s="661" t="s">
        <v>1869</v>
      </c>
      <c r="L2484" s="662">
        <v>108.83</v>
      </c>
      <c r="M2484" s="662">
        <v>108.83</v>
      </c>
      <c r="N2484" s="661">
        <v>1</v>
      </c>
      <c r="O2484" s="742">
        <v>0.5</v>
      </c>
      <c r="P2484" s="662">
        <v>108.83</v>
      </c>
      <c r="Q2484" s="677">
        <v>1</v>
      </c>
      <c r="R2484" s="661">
        <v>1</v>
      </c>
      <c r="S2484" s="677">
        <v>1</v>
      </c>
      <c r="T2484" s="742">
        <v>0.5</v>
      </c>
      <c r="U2484" s="700">
        <v>1</v>
      </c>
    </row>
    <row r="2485" spans="1:21" ht="14.4" customHeight="1" x14ac:dyDescent="0.3">
      <c r="A2485" s="660">
        <v>32</v>
      </c>
      <c r="B2485" s="661" t="s">
        <v>587</v>
      </c>
      <c r="C2485" s="661">
        <v>89301322</v>
      </c>
      <c r="D2485" s="740" t="s">
        <v>6847</v>
      </c>
      <c r="E2485" s="741" t="s">
        <v>4637</v>
      </c>
      <c r="F2485" s="661" t="s">
        <v>4612</v>
      </c>
      <c r="G2485" s="661" t="s">
        <v>4699</v>
      </c>
      <c r="H2485" s="661" t="s">
        <v>588</v>
      </c>
      <c r="I2485" s="661" t="s">
        <v>963</v>
      </c>
      <c r="J2485" s="661" t="s">
        <v>4700</v>
      </c>
      <c r="K2485" s="661" t="s">
        <v>4701</v>
      </c>
      <c r="L2485" s="662">
        <v>0</v>
      </c>
      <c r="M2485" s="662">
        <v>0</v>
      </c>
      <c r="N2485" s="661">
        <v>25</v>
      </c>
      <c r="O2485" s="742">
        <v>7.5</v>
      </c>
      <c r="P2485" s="662">
        <v>0</v>
      </c>
      <c r="Q2485" s="677"/>
      <c r="R2485" s="661">
        <v>18</v>
      </c>
      <c r="S2485" s="677">
        <v>0.72</v>
      </c>
      <c r="T2485" s="742">
        <v>5</v>
      </c>
      <c r="U2485" s="700">
        <v>0.66666666666666663</v>
      </c>
    </row>
    <row r="2486" spans="1:21" ht="14.4" customHeight="1" x14ac:dyDescent="0.3">
      <c r="A2486" s="660">
        <v>32</v>
      </c>
      <c r="B2486" s="661" t="s">
        <v>587</v>
      </c>
      <c r="C2486" s="661">
        <v>89301322</v>
      </c>
      <c r="D2486" s="740" t="s">
        <v>6847</v>
      </c>
      <c r="E2486" s="741" t="s">
        <v>4637</v>
      </c>
      <c r="F2486" s="661" t="s">
        <v>4612</v>
      </c>
      <c r="G2486" s="661" t="s">
        <v>4903</v>
      </c>
      <c r="H2486" s="661" t="s">
        <v>588</v>
      </c>
      <c r="I2486" s="661" t="s">
        <v>881</v>
      </c>
      <c r="J2486" s="661" t="s">
        <v>766</v>
      </c>
      <c r="K2486" s="661" t="s">
        <v>5079</v>
      </c>
      <c r="L2486" s="662">
        <v>219.94</v>
      </c>
      <c r="M2486" s="662">
        <v>439.88</v>
      </c>
      <c r="N2486" s="661">
        <v>2</v>
      </c>
      <c r="O2486" s="742">
        <v>1</v>
      </c>
      <c r="P2486" s="662">
        <v>219.94</v>
      </c>
      <c r="Q2486" s="677">
        <v>0.5</v>
      </c>
      <c r="R2486" s="661">
        <v>1</v>
      </c>
      <c r="S2486" s="677">
        <v>0.5</v>
      </c>
      <c r="T2486" s="742">
        <v>0.5</v>
      </c>
      <c r="U2486" s="700">
        <v>0.5</v>
      </c>
    </row>
    <row r="2487" spans="1:21" ht="14.4" customHeight="1" x14ac:dyDescent="0.3">
      <c r="A2487" s="660">
        <v>32</v>
      </c>
      <c r="B2487" s="661" t="s">
        <v>587</v>
      </c>
      <c r="C2487" s="661">
        <v>89301322</v>
      </c>
      <c r="D2487" s="740" t="s">
        <v>6847</v>
      </c>
      <c r="E2487" s="741" t="s">
        <v>4637</v>
      </c>
      <c r="F2487" s="661" t="s">
        <v>4612</v>
      </c>
      <c r="G2487" s="661" t="s">
        <v>4786</v>
      </c>
      <c r="H2487" s="661" t="s">
        <v>588</v>
      </c>
      <c r="I2487" s="661" t="s">
        <v>4985</v>
      </c>
      <c r="J2487" s="661" t="s">
        <v>2991</v>
      </c>
      <c r="K2487" s="661" t="s">
        <v>4986</v>
      </c>
      <c r="L2487" s="662">
        <v>23.46</v>
      </c>
      <c r="M2487" s="662">
        <v>164.22</v>
      </c>
      <c r="N2487" s="661">
        <v>7</v>
      </c>
      <c r="O2487" s="742">
        <v>1.5</v>
      </c>
      <c r="P2487" s="662">
        <v>46.92</v>
      </c>
      <c r="Q2487" s="677">
        <v>0.28571428571428575</v>
      </c>
      <c r="R2487" s="661">
        <v>2</v>
      </c>
      <c r="S2487" s="677">
        <v>0.2857142857142857</v>
      </c>
      <c r="T2487" s="742">
        <v>0.5</v>
      </c>
      <c r="U2487" s="700">
        <v>0.33333333333333331</v>
      </c>
    </row>
    <row r="2488" spans="1:21" ht="14.4" customHeight="1" x14ac:dyDescent="0.3">
      <c r="A2488" s="660">
        <v>32</v>
      </c>
      <c r="B2488" s="661" t="s">
        <v>587</v>
      </c>
      <c r="C2488" s="661">
        <v>89301322</v>
      </c>
      <c r="D2488" s="740" t="s">
        <v>6847</v>
      </c>
      <c r="E2488" s="741" t="s">
        <v>4637</v>
      </c>
      <c r="F2488" s="661" t="s">
        <v>4612</v>
      </c>
      <c r="G2488" s="661" t="s">
        <v>5216</v>
      </c>
      <c r="H2488" s="661" t="s">
        <v>588</v>
      </c>
      <c r="I2488" s="661" t="s">
        <v>5217</v>
      </c>
      <c r="J2488" s="661" t="s">
        <v>5218</v>
      </c>
      <c r="K2488" s="661" t="s">
        <v>5219</v>
      </c>
      <c r="L2488" s="662">
        <v>687.56</v>
      </c>
      <c r="M2488" s="662">
        <v>1375.12</v>
      </c>
      <c r="N2488" s="661">
        <v>2</v>
      </c>
      <c r="O2488" s="742">
        <v>0.5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32</v>
      </c>
      <c r="B2489" s="661" t="s">
        <v>587</v>
      </c>
      <c r="C2489" s="661">
        <v>89301322</v>
      </c>
      <c r="D2489" s="740" t="s">
        <v>6847</v>
      </c>
      <c r="E2489" s="741" t="s">
        <v>4637</v>
      </c>
      <c r="F2489" s="661" t="s">
        <v>4612</v>
      </c>
      <c r="G2489" s="661" t="s">
        <v>4905</v>
      </c>
      <c r="H2489" s="661" t="s">
        <v>588</v>
      </c>
      <c r="I2489" s="661" t="s">
        <v>4906</v>
      </c>
      <c r="J2489" s="661" t="s">
        <v>4907</v>
      </c>
      <c r="K2489" s="661" t="s">
        <v>4908</v>
      </c>
      <c r="L2489" s="662">
        <v>84.64</v>
      </c>
      <c r="M2489" s="662">
        <v>84.64</v>
      </c>
      <c r="N2489" s="661">
        <v>1</v>
      </c>
      <c r="O2489" s="742">
        <v>0.5</v>
      </c>
      <c r="P2489" s="662">
        <v>84.64</v>
      </c>
      <c r="Q2489" s="677">
        <v>1</v>
      </c>
      <c r="R2489" s="661">
        <v>1</v>
      </c>
      <c r="S2489" s="677">
        <v>1</v>
      </c>
      <c r="T2489" s="742">
        <v>0.5</v>
      </c>
      <c r="U2489" s="700">
        <v>1</v>
      </c>
    </row>
    <row r="2490" spans="1:21" ht="14.4" customHeight="1" x14ac:dyDescent="0.3">
      <c r="A2490" s="660">
        <v>32</v>
      </c>
      <c r="B2490" s="661" t="s">
        <v>587</v>
      </c>
      <c r="C2490" s="661">
        <v>89301322</v>
      </c>
      <c r="D2490" s="740" t="s">
        <v>6847</v>
      </c>
      <c r="E2490" s="741" t="s">
        <v>4637</v>
      </c>
      <c r="F2490" s="661" t="s">
        <v>4612</v>
      </c>
      <c r="G2490" s="661" t="s">
        <v>4790</v>
      </c>
      <c r="H2490" s="661" t="s">
        <v>588</v>
      </c>
      <c r="I2490" s="661" t="s">
        <v>788</v>
      </c>
      <c r="J2490" s="661" t="s">
        <v>789</v>
      </c>
      <c r="K2490" s="661" t="s">
        <v>4791</v>
      </c>
      <c r="L2490" s="662">
        <v>57.66</v>
      </c>
      <c r="M2490" s="662">
        <v>115.32</v>
      </c>
      <c r="N2490" s="661">
        <v>2</v>
      </c>
      <c r="O2490" s="742">
        <v>0.5</v>
      </c>
      <c r="P2490" s="662">
        <v>115.32</v>
      </c>
      <c r="Q2490" s="677">
        <v>1</v>
      </c>
      <c r="R2490" s="661">
        <v>2</v>
      </c>
      <c r="S2490" s="677">
        <v>1</v>
      </c>
      <c r="T2490" s="742">
        <v>0.5</v>
      </c>
      <c r="U2490" s="700">
        <v>1</v>
      </c>
    </row>
    <row r="2491" spans="1:21" ht="14.4" customHeight="1" x14ac:dyDescent="0.3">
      <c r="A2491" s="660">
        <v>32</v>
      </c>
      <c r="B2491" s="661" t="s">
        <v>587</v>
      </c>
      <c r="C2491" s="661">
        <v>89301322</v>
      </c>
      <c r="D2491" s="740" t="s">
        <v>6847</v>
      </c>
      <c r="E2491" s="741" t="s">
        <v>4637</v>
      </c>
      <c r="F2491" s="661" t="s">
        <v>4612</v>
      </c>
      <c r="G2491" s="661" t="s">
        <v>4910</v>
      </c>
      <c r="H2491" s="661" t="s">
        <v>2441</v>
      </c>
      <c r="I2491" s="661" t="s">
        <v>6220</v>
      </c>
      <c r="J2491" s="661" t="s">
        <v>6221</v>
      </c>
      <c r="K2491" s="661" t="s">
        <v>1835</v>
      </c>
      <c r="L2491" s="662">
        <v>196.46</v>
      </c>
      <c r="M2491" s="662">
        <v>589.38</v>
      </c>
      <c r="N2491" s="661">
        <v>3</v>
      </c>
      <c r="O2491" s="742">
        <v>0.5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32</v>
      </c>
      <c r="B2492" s="661" t="s">
        <v>587</v>
      </c>
      <c r="C2492" s="661">
        <v>89301322</v>
      </c>
      <c r="D2492" s="740" t="s">
        <v>6847</v>
      </c>
      <c r="E2492" s="741" t="s">
        <v>4637</v>
      </c>
      <c r="F2492" s="661" t="s">
        <v>4612</v>
      </c>
      <c r="G2492" s="661" t="s">
        <v>4910</v>
      </c>
      <c r="H2492" s="661" t="s">
        <v>588</v>
      </c>
      <c r="I2492" s="661" t="s">
        <v>6222</v>
      </c>
      <c r="J2492" s="661" t="s">
        <v>6223</v>
      </c>
      <c r="K2492" s="661" t="s">
        <v>2696</v>
      </c>
      <c r="L2492" s="662">
        <v>314.33999999999997</v>
      </c>
      <c r="M2492" s="662">
        <v>314.33999999999997</v>
      </c>
      <c r="N2492" s="661">
        <v>1</v>
      </c>
      <c r="O2492" s="742">
        <v>0.5</v>
      </c>
      <c r="P2492" s="662">
        <v>314.33999999999997</v>
      </c>
      <c r="Q2492" s="677">
        <v>1</v>
      </c>
      <c r="R2492" s="661">
        <v>1</v>
      </c>
      <c r="S2492" s="677">
        <v>1</v>
      </c>
      <c r="T2492" s="742">
        <v>0.5</v>
      </c>
      <c r="U2492" s="700">
        <v>1</v>
      </c>
    </row>
    <row r="2493" spans="1:21" ht="14.4" customHeight="1" x14ac:dyDescent="0.3">
      <c r="A2493" s="660">
        <v>32</v>
      </c>
      <c r="B2493" s="661" t="s">
        <v>587</v>
      </c>
      <c r="C2493" s="661">
        <v>89301322</v>
      </c>
      <c r="D2493" s="740" t="s">
        <v>6847</v>
      </c>
      <c r="E2493" s="741" t="s">
        <v>4637</v>
      </c>
      <c r="F2493" s="661" t="s">
        <v>4612</v>
      </c>
      <c r="G2493" s="661" t="s">
        <v>4910</v>
      </c>
      <c r="H2493" s="661" t="s">
        <v>2441</v>
      </c>
      <c r="I2493" s="661" t="s">
        <v>2557</v>
      </c>
      <c r="J2493" s="661" t="s">
        <v>2558</v>
      </c>
      <c r="K2493" s="661" t="s">
        <v>4503</v>
      </c>
      <c r="L2493" s="662">
        <v>163.72999999999999</v>
      </c>
      <c r="M2493" s="662">
        <v>654.91999999999996</v>
      </c>
      <c r="N2493" s="661">
        <v>4</v>
      </c>
      <c r="O2493" s="742">
        <v>1</v>
      </c>
      <c r="P2493" s="662">
        <v>327.45999999999998</v>
      </c>
      <c r="Q2493" s="677">
        <v>0.5</v>
      </c>
      <c r="R2493" s="661">
        <v>2</v>
      </c>
      <c r="S2493" s="677">
        <v>0.5</v>
      </c>
      <c r="T2493" s="742">
        <v>0.5</v>
      </c>
      <c r="U2493" s="700">
        <v>0.5</v>
      </c>
    </row>
    <row r="2494" spans="1:21" ht="14.4" customHeight="1" x14ac:dyDescent="0.3">
      <c r="A2494" s="660">
        <v>32</v>
      </c>
      <c r="B2494" s="661" t="s">
        <v>587</v>
      </c>
      <c r="C2494" s="661">
        <v>89301322</v>
      </c>
      <c r="D2494" s="740" t="s">
        <v>6847</v>
      </c>
      <c r="E2494" s="741" t="s">
        <v>4637</v>
      </c>
      <c r="F2494" s="661" t="s">
        <v>4612</v>
      </c>
      <c r="G2494" s="661" t="s">
        <v>4910</v>
      </c>
      <c r="H2494" s="661" t="s">
        <v>2441</v>
      </c>
      <c r="I2494" s="661" t="s">
        <v>2694</v>
      </c>
      <c r="J2494" s="661" t="s">
        <v>2695</v>
      </c>
      <c r="K2494" s="661" t="s">
        <v>2696</v>
      </c>
      <c r="L2494" s="662">
        <v>314.33999999999997</v>
      </c>
      <c r="M2494" s="662">
        <v>314.33999999999997</v>
      </c>
      <c r="N2494" s="661">
        <v>1</v>
      </c>
      <c r="O2494" s="742">
        <v>0.5</v>
      </c>
      <c r="P2494" s="662">
        <v>314.33999999999997</v>
      </c>
      <c r="Q2494" s="677">
        <v>1</v>
      </c>
      <c r="R2494" s="661">
        <v>1</v>
      </c>
      <c r="S2494" s="677">
        <v>1</v>
      </c>
      <c r="T2494" s="742">
        <v>0.5</v>
      </c>
      <c r="U2494" s="700">
        <v>1</v>
      </c>
    </row>
    <row r="2495" spans="1:21" ht="14.4" customHeight="1" x14ac:dyDescent="0.3">
      <c r="A2495" s="660">
        <v>32</v>
      </c>
      <c r="B2495" s="661" t="s">
        <v>587</v>
      </c>
      <c r="C2495" s="661">
        <v>89301322</v>
      </c>
      <c r="D2495" s="740" t="s">
        <v>6847</v>
      </c>
      <c r="E2495" s="741" t="s">
        <v>4637</v>
      </c>
      <c r="F2495" s="661" t="s">
        <v>4612</v>
      </c>
      <c r="G2495" s="661" t="s">
        <v>4836</v>
      </c>
      <c r="H2495" s="661" t="s">
        <v>588</v>
      </c>
      <c r="I2495" s="661" t="s">
        <v>5224</v>
      </c>
      <c r="J2495" s="661" t="s">
        <v>4838</v>
      </c>
      <c r="K2495" s="661" t="s">
        <v>1258</v>
      </c>
      <c r="L2495" s="662">
        <v>78.64</v>
      </c>
      <c r="M2495" s="662">
        <v>314.56</v>
      </c>
      <c r="N2495" s="661">
        <v>4</v>
      </c>
      <c r="O2495" s="742">
        <v>1.5</v>
      </c>
      <c r="P2495" s="662">
        <v>157.28</v>
      </c>
      <c r="Q2495" s="677">
        <v>0.5</v>
      </c>
      <c r="R2495" s="661">
        <v>2</v>
      </c>
      <c r="S2495" s="677">
        <v>0.5</v>
      </c>
      <c r="T2495" s="742">
        <v>1</v>
      </c>
      <c r="U2495" s="700">
        <v>0.66666666666666663</v>
      </c>
    </row>
    <row r="2496" spans="1:21" ht="14.4" customHeight="1" x14ac:dyDescent="0.3">
      <c r="A2496" s="660">
        <v>32</v>
      </c>
      <c r="B2496" s="661" t="s">
        <v>587</v>
      </c>
      <c r="C2496" s="661">
        <v>89301322</v>
      </c>
      <c r="D2496" s="740" t="s">
        <v>6847</v>
      </c>
      <c r="E2496" s="741" t="s">
        <v>4637</v>
      </c>
      <c r="F2496" s="661" t="s">
        <v>4612</v>
      </c>
      <c r="G2496" s="661" t="s">
        <v>5394</v>
      </c>
      <c r="H2496" s="661" t="s">
        <v>588</v>
      </c>
      <c r="I2496" s="661" t="s">
        <v>6224</v>
      </c>
      <c r="J2496" s="661" t="s">
        <v>6225</v>
      </c>
      <c r="K2496" s="661" t="s">
        <v>6226</v>
      </c>
      <c r="L2496" s="662">
        <v>0</v>
      </c>
      <c r="M2496" s="662">
        <v>0</v>
      </c>
      <c r="N2496" s="661">
        <v>1</v>
      </c>
      <c r="O2496" s="742">
        <v>1</v>
      </c>
      <c r="P2496" s="662"/>
      <c r="Q2496" s="677"/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32</v>
      </c>
      <c r="B2497" s="661" t="s">
        <v>587</v>
      </c>
      <c r="C2497" s="661">
        <v>89301322</v>
      </c>
      <c r="D2497" s="740" t="s">
        <v>6847</v>
      </c>
      <c r="E2497" s="741" t="s">
        <v>4637</v>
      </c>
      <c r="F2497" s="661" t="s">
        <v>4612</v>
      </c>
      <c r="G2497" s="661" t="s">
        <v>6227</v>
      </c>
      <c r="H2497" s="661" t="s">
        <v>588</v>
      </c>
      <c r="I2497" s="661" t="s">
        <v>1059</v>
      </c>
      <c r="J2497" s="661" t="s">
        <v>1060</v>
      </c>
      <c r="K2497" s="661" t="s">
        <v>1061</v>
      </c>
      <c r="L2497" s="662">
        <v>91.88</v>
      </c>
      <c r="M2497" s="662">
        <v>91.88</v>
      </c>
      <c r="N2497" s="661">
        <v>1</v>
      </c>
      <c r="O2497" s="742">
        <v>1</v>
      </c>
      <c r="P2497" s="662">
        <v>91.88</v>
      </c>
      <c r="Q2497" s="677">
        <v>1</v>
      </c>
      <c r="R2497" s="661">
        <v>1</v>
      </c>
      <c r="S2497" s="677">
        <v>1</v>
      </c>
      <c r="T2497" s="742">
        <v>1</v>
      </c>
      <c r="U2497" s="700">
        <v>1</v>
      </c>
    </row>
    <row r="2498" spans="1:21" ht="14.4" customHeight="1" x14ac:dyDescent="0.3">
      <c r="A2498" s="660">
        <v>32</v>
      </c>
      <c r="B2498" s="661" t="s">
        <v>587</v>
      </c>
      <c r="C2498" s="661">
        <v>89301322</v>
      </c>
      <c r="D2498" s="740" t="s">
        <v>6847</v>
      </c>
      <c r="E2498" s="741" t="s">
        <v>4637</v>
      </c>
      <c r="F2498" s="661" t="s">
        <v>4612</v>
      </c>
      <c r="G2498" s="661" t="s">
        <v>4913</v>
      </c>
      <c r="H2498" s="661" t="s">
        <v>2441</v>
      </c>
      <c r="I2498" s="661" t="s">
        <v>2768</v>
      </c>
      <c r="J2498" s="661" t="s">
        <v>2769</v>
      </c>
      <c r="K2498" s="661" t="s">
        <v>4484</v>
      </c>
      <c r="L2498" s="662">
        <v>1492.11</v>
      </c>
      <c r="M2498" s="662">
        <v>43271.19</v>
      </c>
      <c r="N2498" s="661">
        <v>29</v>
      </c>
      <c r="O2498" s="742">
        <v>7</v>
      </c>
      <c r="P2498" s="662">
        <v>34318.530000000006</v>
      </c>
      <c r="Q2498" s="677">
        <v>0.79310344827586221</v>
      </c>
      <c r="R2498" s="661">
        <v>23</v>
      </c>
      <c r="S2498" s="677">
        <v>0.7931034482758621</v>
      </c>
      <c r="T2498" s="742">
        <v>6</v>
      </c>
      <c r="U2498" s="700">
        <v>0.8571428571428571</v>
      </c>
    </row>
    <row r="2499" spans="1:21" ht="14.4" customHeight="1" x14ac:dyDescent="0.3">
      <c r="A2499" s="660">
        <v>32</v>
      </c>
      <c r="B2499" s="661" t="s">
        <v>587</v>
      </c>
      <c r="C2499" s="661">
        <v>89301322</v>
      </c>
      <c r="D2499" s="740" t="s">
        <v>6847</v>
      </c>
      <c r="E2499" s="741" t="s">
        <v>4637</v>
      </c>
      <c r="F2499" s="661" t="s">
        <v>4612</v>
      </c>
      <c r="G2499" s="661" t="s">
        <v>5912</v>
      </c>
      <c r="H2499" s="661" t="s">
        <v>588</v>
      </c>
      <c r="I2499" s="661" t="s">
        <v>6228</v>
      </c>
      <c r="J2499" s="661" t="s">
        <v>6229</v>
      </c>
      <c r="K2499" s="661" t="s">
        <v>6230</v>
      </c>
      <c r="L2499" s="662">
        <v>454.81</v>
      </c>
      <c r="M2499" s="662">
        <v>454.81</v>
      </c>
      <c r="N2499" s="661">
        <v>1</v>
      </c>
      <c r="O2499" s="742">
        <v>1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32</v>
      </c>
      <c r="B2500" s="661" t="s">
        <v>587</v>
      </c>
      <c r="C2500" s="661">
        <v>89301322</v>
      </c>
      <c r="D2500" s="740" t="s">
        <v>6847</v>
      </c>
      <c r="E2500" s="741" t="s">
        <v>4637</v>
      </c>
      <c r="F2500" s="661" t="s">
        <v>4612</v>
      </c>
      <c r="G2500" s="661" t="s">
        <v>4796</v>
      </c>
      <c r="H2500" s="661" t="s">
        <v>588</v>
      </c>
      <c r="I2500" s="661" t="s">
        <v>1376</v>
      </c>
      <c r="J2500" s="661" t="s">
        <v>1377</v>
      </c>
      <c r="K2500" s="661" t="s">
        <v>1378</v>
      </c>
      <c r="L2500" s="662">
        <v>286.63</v>
      </c>
      <c r="M2500" s="662">
        <v>2866.3</v>
      </c>
      <c r="N2500" s="661">
        <v>10</v>
      </c>
      <c r="O2500" s="742">
        <v>6</v>
      </c>
      <c r="P2500" s="662">
        <v>2006.4100000000003</v>
      </c>
      <c r="Q2500" s="677">
        <v>0.70000000000000007</v>
      </c>
      <c r="R2500" s="661">
        <v>7</v>
      </c>
      <c r="S2500" s="677">
        <v>0.7</v>
      </c>
      <c r="T2500" s="742">
        <v>4</v>
      </c>
      <c r="U2500" s="700">
        <v>0.66666666666666663</v>
      </c>
    </row>
    <row r="2501" spans="1:21" ht="14.4" customHeight="1" x14ac:dyDescent="0.3">
      <c r="A2501" s="660">
        <v>32</v>
      </c>
      <c r="B2501" s="661" t="s">
        <v>587</v>
      </c>
      <c r="C2501" s="661">
        <v>89301322</v>
      </c>
      <c r="D2501" s="740" t="s">
        <v>6847</v>
      </c>
      <c r="E2501" s="741" t="s">
        <v>4637</v>
      </c>
      <c r="F2501" s="661" t="s">
        <v>4612</v>
      </c>
      <c r="G2501" s="661" t="s">
        <v>4796</v>
      </c>
      <c r="H2501" s="661" t="s">
        <v>588</v>
      </c>
      <c r="I2501" s="661" t="s">
        <v>1376</v>
      </c>
      <c r="J2501" s="661" t="s">
        <v>1377</v>
      </c>
      <c r="K2501" s="661" t="s">
        <v>1378</v>
      </c>
      <c r="L2501" s="662">
        <v>284.3</v>
      </c>
      <c r="M2501" s="662">
        <v>1421.5</v>
      </c>
      <c r="N2501" s="661">
        <v>5</v>
      </c>
      <c r="O2501" s="742">
        <v>3</v>
      </c>
      <c r="P2501" s="662">
        <v>568.6</v>
      </c>
      <c r="Q2501" s="677">
        <v>0.4</v>
      </c>
      <c r="R2501" s="661">
        <v>2</v>
      </c>
      <c r="S2501" s="677">
        <v>0.4</v>
      </c>
      <c r="T2501" s="742">
        <v>1</v>
      </c>
      <c r="U2501" s="700">
        <v>0.33333333333333331</v>
      </c>
    </row>
    <row r="2502" spans="1:21" ht="14.4" customHeight="1" x14ac:dyDescent="0.3">
      <c r="A2502" s="660">
        <v>32</v>
      </c>
      <c r="B2502" s="661" t="s">
        <v>587</v>
      </c>
      <c r="C2502" s="661">
        <v>89301322</v>
      </c>
      <c r="D2502" s="740" t="s">
        <v>6847</v>
      </c>
      <c r="E2502" s="741" t="s">
        <v>4637</v>
      </c>
      <c r="F2502" s="661" t="s">
        <v>4612</v>
      </c>
      <c r="G2502" s="661" t="s">
        <v>4796</v>
      </c>
      <c r="H2502" s="661" t="s">
        <v>588</v>
      </c>
      <c r="I2502" s="661" t="s">
        <v>5228</v>
      </c>
      <c r="J2502" s="661" t="s">
        <v>5229</v>
      </c>
      <c r="K2502" s="661" t="s">
        <v>5230</v>
      </c>
      <c r="L2502" s="662">
        <v>167.42</v>
      </c>
      <c r="M2502" s="662">
        <v>669.68</v>
      </c>
      <c r="N2502" s="661">
        <v>4</v>
      </c>
      <c r="O2502" s="742">
        <v>2.5</v>
      </c>
      <c r="P2502" s="662">
        <v>167.42</v>
      </c>
      <c r="Q2502" s="677">
        <v>0.25</v>
      </c>
      <c r="R2502" s="661">
        <v>1</v>
      </c>
      <c r="S2502" s="677">
        <v>0.25</v>
      </c>
      <c r="T2502" s="742">
        <v>0.5</v>
      </c>
      <c r="U2502" s="700">
        <v>0.2</v>
      </c>
    </row>
    <row r="2503" spans="1:21" ht="14.4" customHeight="1" x14ac:dyDescent="0.3">
      <c r="A2503" s="660">
        <v>32</v>
      </c>
      <c r="B2503" s="661" t="s">
        <v>587</v>
      </c>
      <c r="C2503" s="661">
        <v>89301322</v>
      </c>
      <c r="D2503" s="740" t="s">
        <v>6847</v>
      </c>
      <c r="E2503" s="741" t="s">
        <v>4637</v>
      </c>
      <c r="F2503" s="661" t="s">
        <v>4612</v>
      </c>
      <c r="G2503" s="661" t="s">
        <v>4914</v>
      </c>
      <c r="H2503" s="661" t="s">
        <v>588</v>
      </c>
      <c r="I2503" s="661" t="s">
        <v>2206</v>
      </c>
      <c r="J2503" s="661" t="s">
        <v>5018</v>
      </c>
      <c r="K2503" s="661" t="s">
        <v>1142</v>
      </c>
      <c r="L2503" s="662">
        <v>0</v>
      </c>
      <c r="M2503" s="662">
        <v>0</v>
      </c>
      <c r="N2503" s="661">
        <v>1</v>
      </c>
      <c r="O2503" s="742">
        <v>1</v>
      </c>
      <c r="P2503" s="662">
        <v>0</v>
      </c>
      <c r="Q2503" s="677"/>
      <c r="R2503" s="661">
        <v>1</v>
      </c>
      <c r="S2503" s="677">
        <v>1</v>
      </c>
      <c r="T2503" s="742">
        <v>1</v>
      </c>
      <c r="U2503" s="700">
        <v>1</v>
      </c>
    </row>
    <row r="2504" spans="1:21" ht="14.4" customHeight="1" x14ac:dyDescent="0.3">
      <c r="A2504" s="660">
        <v>32</v>
      </c>
      <c r="B2504" s="661" t="s">
        <v>587</v>
      </c>
      <c r="C2504" s="661">
        <v>89301322</v>
      </c>
      <c r="D2504" s="740" t="s">
        <v>6847</v>
      </c>
      <c r="E2504" s="741" t="s">
        <v>4637</v>
      </c>
      <c r="F2504" s="661" t="s">
        <v>4612</v>
      </c>
      <c r="G2504" s="661" t="s">
        <v>4914</v>
      </c>
      <c r="H2504" s="661" t="s">
        <v>588</v>
      </c>
      <c r="I2504" s="661" t="s">
        <v>5700</v>
      </c>
      <c r="J2504" s="661" t="s">
        <v>5018</v>
      </c>
      <c r="K2504" s="661" t="s">
        <v>4810</v>
      </c>
      <c r="L2504" s="662">
        <v>0</v>
      </c>
      <c r="M2504" s="662">
        <v>0</v>
      </c>
      <c r="N2504" s="661">
        <v>2</v>
      </c>
      <c r="O2504" s="742">
        <v>1</v>
      </c>
      <c r="P2504" s="662">
        <v>0</v>
      </c>
      <c r="Q2504" s="677"/>
      <c r="R2504" s="661">
        <v>2</v>
      </c>
      <c r="S2504" s="677">
        <v>1</v>
      </c>
      <c r="T2504" s="742">
        <v>1</v>
      </c>
      <c r="U2504" s="700">
        <v>1</v>
      </c>
    </row>
    <row r="2505" spans="1:21" ht="14.4" customHeight="1" x14ac:dyDescent="0.3">
      <c r="A2505" s="660">
        <v>32</v>
      </c>
      <c r="B2505" s="661" t="s">
        <v>587</v>
      </c>
      <c r="C2505" s="661">
        <v>89301322</v>
      </c>
      <c r="D2505" s="740" t="s">
        <v>6847</v>
      </c>
      <c r="E2505" s="741" t="s">
        <v>4637</v>
      </c>
      <c r="F2505" s="661" t="s">
        <v>4612</v>
      </c>
      <c r="G2505" s="661" t="s">
        <v>4914</v>
      </c>
      <c r="H2505" s="661" t="s">
        <v>588</v>
      </c>
      <c r="I2505" s="661" t="s">
        <v>2009</v>
      </c>
      <c r="J2505" s="661" t="s">
        <v>5018</v>
      </c>
      <c r="K2505" s="661" t="s">
        <v>5019</v>
      </c>
      <c r="L2505" s="662">
        <v>0</v>
      </c>
      <c r="M2505" s="662">
        <v>0</v>
      </c>
      <c r="N2505" s="661">
        <v>1</v>
      </c>
      <c r="O2505" s="742">
        <v>1</v>
      </c>
      <c r="P2505" s="662">
        <v>0</v>
      </c>
      <c r="Q2505" s="677"/>
      <c r="R2505" s="661">
        <v>1</v>
      </c>
      <c r="S2505" s="677">
        <v>1</v>
      </c>
      <c r="T2505" s="742">
        <v>1</v>
      </c>
      <c r="U2505" s="700">
        <v>1</v>
      </c>
    </row>
    <row r="2506" spans="1:21" ht="14.4" customHeight="1" x14ac:dyDescent="0.3">
      <c r="A2506" s="660">
        <v>32</v>
      </c>
      <c r="B2506" s="661" t="s">
        <v>587</v>
      </c>
      <c r="C2506" s="661">
        <v>89301322</v>
      </c>
      <c r="D2506" s="740" t="s">
        <v>6847</v>
      </c>
      <c r="E2506" s="741" t="s">
        <v>4637</v>
      </c>
      <c r="F2506" s="661" t="s">
        <v>4612</v>
      </c>
      <c r="G2506" s="661" t="s">
        <v>4914</v>
      </c>
      <c r="H2506" s="661" t="s">
        <v>588</v>
      </c>
      <c r="I2506" s="661" t="s">
        <v>5756</v>
      </c>
      <c r="J2506" s="661" t="s">
        <v>5757</v>
      </c>
      <c r="K2506" s="661" t="s">
        <v>5019</v>
      </c>
      <c r="L2506" s="662">
        <v>0</v>
      </c>
      <c r="M2506" s="662">
        <v>0</v>
      </c>
      <c r="N2506" s="661">
        <v>1</v>
      </c>
      <c r="O2506" s="742">
        <v>0.5</v>
      </c>
      <c r="P2506" s="662"/>
      <c r="Q2506" s="677"/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32</v>
      </c>
      <c r="B2507" s="661" t="s">
        <v>587</v>
      </c>
      <c r="C2507" s="661">
        <v>89301322</v>
      </c>
      <c r="D2507" s="740" t="s">
        <v>6847</v>
      </c>
      <c r="E2507" s="741" t="s">
        <v>4637</v>
      </c>
      <c r="F2507" s="661" t="s">
        <v>4612</v>
      </c>
      <c r="G2507" s="661" t="s">
        <v>4914</v>
      </c>
      <c r="H2507" s="661" t="s">
        <v>588</v>
      </c>
      <c r="I2507" s="661" t="s">
        <v>5574</v>
      </c>
      <c r="J2507" s="661" t="s">
        <v>5018</v>
      </c>
      <c r="K2507" s="661" t="s">
        <v>1229</v>
      </c>
      <c r="L2507" s="662">
        <v>0</v>
      </c>
      <c r="M2507" s="662">
        <v>0</v>
      </c>
      <c r="N2507" s="661">
        <v>2</v>
      </c>
      <c r="O2507" s="742">
        <v>1</v>
      </c>
      <c r="P2507" s="662">
        <v>0</v>
      </c>
      <c r="Q2507" s="677"/>
      <c r="R2507" s="661">
        <v>1</v>
      </c>
      <c r="S2507" s="677">
        <v>0.5</v>
      </c>
      <c r="T2507" s="742">
        <v>0.5</v>
      </c>
      <c r="U2507" s="700">
        <v>0.5</v>
      </c>
    </row>
    <row r="2508" spans="1:21" ht="14.4" customHeight="1" x14ac:dyDescent="0.3">
      <c r="A2508" s="660">
        <v>32</v>
      </c>
      <c r="B2508" s="661" t="s">
        <v>587</v>
      </c>
      <c r="C2508" s="661">
        <v>89301322</v>
      </c>
      <c r="D2508" s="740" t="s">
        <v>6847</v>
      </c>
      <c r="E2508" s="741" t="s">
        <v>4637</v>
      </c>
      <c r="F2508" s="661" t="s">
        <v>4612</v>
      </c>
      <c r="G2508" s="661" t="s">
        <v>4914</v>
      </c>
      <c r="H2508" s="661" t="s">
        <v>588</v>
      </c>
      <c r="I2508" s="661" t="s">
        <v>6231</v>
      </c>
      <c r="J2508" s="661" t="s">
        <v>5018</v>
      </c>
      <c r="K2508" s="661" t="s">
        <v>4810</v>
      </c>
      <c r="L2508" s="662">
        <v>0</v>
      </c>
      <c r="M2508" s="662">
        <v>0</v>
      </c>
      <c r="N2508" s="661">
        <v>1</v>
      </c>
      <c r="O2508" s="742">
        <v>1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32</v>
      </c>
      <c r="B2509" s="661" t="s">
        <v>587</v>
      </c>
      <c r="C2509" s="661">
        <v>89301322</v>
      </c>
      <c r="D2509" s="740" t="s">
        <v>6847</v>
      </c>
      <c r="E2509" s="741" t="s">
        <v>4637</v>
      </c>
      <c r="F2509" s="661" t="s">
        <v>4612</v>
      </c>
      <c r="G2509" s="661" t="s">
        <v>4914</v>
      </c>
      <c r="H2509" s="661" t="s">
        <v>588</v>
      </c>
      <c r="I2509" s="661" t="s">
        <v>6232</v>
      </c>
      <c r="J2509" s="661" t="s">
        <v>2380</v>
      </c>
      <c r="K2509" s="661" t="s">
        <v>5019</v>
      </c>
      <c r="L2509" s="662">
        <v>0</v>
      </c>
      <c r="M2509" s="662">
        <v>0</v>
      </c>
      <c r="N2509" s="661">
        <v>1</v>
      </c>
      <c r="O2509" s="742">
        <v>0.5</v>
      </c>
      <c r="P2509" s="662">
        <v>0</v>
      </c>
      <c r="Q2509" s="677"/>
      <c r="R2509" s="661">
        <v>1</v>
      </c>
      <c r="S2509" s="677">
        <v>1</v>
      </c>
      <c r="T2509" s="742">
        <v>0.5</v>
      </c>
      <c r="U2509" s="700">
        <v>1</v>
      </c>
    </row>
    <row r="2510" spans="1:21" ht="14.4" customHeight="1" x14ac:dyDescent="0.3">
      <c r="A2510" s="660">
        <v>32</v>
      </c>
      <c r="B2510" s="661" t="s">
        <v>587</v>
      </c>
      <c r="C2510" s="661">
        <v>89301322</v>
      </c>
      <c r="D2510" s="740" t="s">
        <v>6847</v>
      </c>
      <c r="E2510" s="741" t="s">
        <v>4637</v>
      </c>
      <c r="F2510" s="661" t="s">
        <v>4613</v>
      </c>
      <c r="G2510" s="661" t="s">
        <v>4702</v>
      </c>
      <c r="H2510" s="661" t="s">
        <v>588</v>
      </c>
      <c r="I2510" s="661" t="s">
        <v>4703</v>
      </c>
      <c r="J2510" s="661" t="s">
        <v>4704</v>
      </c>
      <c r="K2510" s="661"/>
      <c r="L2510" s="662">
        <v>0</v>
      </c>
      <c r="M2510" s="662">
        <v>0</v>
      </c>
      <c r="N2510" s="661">
        <v>25</v>
      </c>
      <c r="O2510" s="742">
        <v>22</v>
      </c>
      <c r="P2510" s="662">
        <v>0</v>
      </c>
      <c r="Q2510" s="677"/>
      <c r="R2510" s="661">
        <v>22</v>
      </c>
      <c r="S2510" s="677">
        <v>0.88</v>
      </c>
      <c r="T2510" s="742">
        <v>19.5</v>
      </c>
      <c r="U2510" s="700">
        <v>0.88636363636363635</v>
      </c>
    </row>
    <row r="2511" spans="1:21" ht="14.4" customHeight="1" x14ac:dyDescent="0.3">
      <c r="A2511" s="660">
        <v>32</v>
      </c>
      <c r="B2511" s="661" t="s">
        <v>587</v>
      </c>
      <c r="C2511" s="661">
        <v>89301322</v>
      </c>
      <c r="D2511" s="740" t="s">
        <v>6847</v>
      </c>
      <c r="E2511" s="741" t="s">
        <v>4637</v>
      </c>
      <c r="F2511" s="661" t="s">
        <v>4613</v>
      </c>
      <c r="G2511" s="661" t="s">
        <v>4702</v>
      </c>
      <c r="H2511" s="661" t="s">
        <v>588</v>
      </c>
      <c r="I2511" s="661" t="s">
        <v>4705</v>
      </c>
      <c r="J2511" s="661" t="s">
        <v>4704</v>
      </c>
      <c r="K2511" s="661"/>
      <c r="L2511" s="662">
        <v>0</v>
      </c>
      <c r="M2511" s="662">
        <v>0</v>
      </c>
      <c r="N2511" s="661">
        <v>11</v>
      </c>
      <c r="O2511" s="742">
        <v>10</v>
      </c>
      <c r="P2511" s="662">
        <v>0</v>
      </c>
      <c r="Q2511" s="677"/>
      <c r="R2511" s="661">
        <v>11</v>
      </c>
      <c r="S2511" s="677">
        <v>1</v>
      </c>
      <c r="T2511" s="742">
        <v>10</v>
      </c>
      <c r="U2511" s="700">
        <v>1</v>
      </c>
    </row>
    <row r="2512" spans="1:21" ht="14.4" customHeight="1" x14ac:dyDescent="0.3">
      <c r="A2512" s="660">
        <v>32</v>
      </c>
      <c r="B2512" s="661" t="s">
        <v>587</v>
      </c>
      <c r="C2512" s="661">
        <v>89301322</v>
      </c>
      <c r="D2512" s="740" t="s">
        <v>6847</v>
      </c>
      <c r="E2512" s="741" t="s">
        <v>4637</v>
      </c>
      <c r="F2512" s="661" t="s">
        <v>4614</v>
      </c>
      <c r="G2512" s="661" t="s">
        <v>5089</v>
      </c>
      <c r="H2512" s="661" t="s">
        <v>588</v>
      </c>
      <c r="I2512" s="661" t="s">
        <v>4840</v>
      </c>
      <c r="J2512" s="661" t="s">
        <v>4841</v>
      </c>
      <c r="K2512" s="661" t="s">
        <v>4842</v>
      </c>
      <c r="L2512" s="662">
        <v>1000</v>
      </c>
      <c r="M2512" s="662">
        <v>1000</v>
      </c>
      <c r="N2512" s="661">
        <v>1</v>
      </c>
      <c r="O2512" s="742">
        <v>1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32</v>
      </c>
      <c r="B2513" s="661" t="s">
        <v>587</v>
      </c>
      <c r="C2513" s="661">
        <v>89301322</v>
      </c>
      <c r="D2513" s="740" t="s">
        <v>6847</v>
      </c>
      <c r="E2513" s="741" t="s">
        <v>4637</v>
      </c>
      <c r="F2513" s="661" t="s">
        <v>4614</v>
      </c>
      <c r="G2513" s="661" t="s">
        <v>4839</v>
      </c>
      <c r="H2513" s="661" t="s">
        <v>588</v>
      </c>
      <c r="I2513" s="661" t="s">
        <v>4840</v>
      </c>
      <c r="J2513" s="661" t="s">
        <v>4841</v>
      </c>
      <c r="K2513" s="661" t="s">
        <v>4842</v>
      </c>
      <c r="L2513" s="662">
        <v>1000</v>
      </c>
      <c r="M2513" s="662">
        <v>2000</v>
      </c>
      <c r="N2513" s="661">
        <v>2</v>
      </c>
      <c r="O2513" s="742">
        <v>2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32</v>
      </c>
      <c r="B2514" s="661" t="s">
        <v>587</v>
      </c>
      <c r="C2514" s="661">
        <v>89301322</v>
      </c>
      <c r="D2514" s="740" t="s">
        <v>6847</v>
      </c>
      <c r="E2514" s="741" t="s">
        <v>4638</v>
      </c>
      <c r="F2514" s="661" t="s">
        <v>4612</v>
      </c>
      <c r="G2514" s="661" t="s">
        <v>4654</v>
      </c>
      <c r="H2514" s="661" t="s">
        <v>588</v>
      </c>
      <c r="I2514" s="661" t="s">
        <v>1805</v>
      </c>
      <c r="J2514" s="661" t="s">
        <v>1806</v>
      </c>
      <c r="K2514" s="661" t="s">
        <v>4712</v>
      </c>
      <c r="L2514" s="662">
        <v>1354.54</v>
      </c>
      <c r="M2514" s="662">
        <v>81272.400000000038</v>
      </c>
      <c r="N2514" s="661">
        <v>60</v>
      </c>
      <c r="O2514" s="742">
        <v>38</v>
      </c>
      <c r="P2514" s="662">
        <v>52827.060000000027</v>
      </c>
      <c r="Q2514" s="677">
        <v>0.65</v>
      </c>
      <c r="R2514" s="661">
        <v>39</v>
      </c>
      <c r="S2514" s="677">
        <v>0.65</v>
      </c>
      <c r="T2514" s="742">
        <v>23</v>
      </c>
      <c r="U2514" s="700">
        <v>0.60526315789473684</v>
      </c>
    </row>
    <row r="2515" spans="1:21" ht="14.4" customHeight="1" x14ac:dyDescent="0.3">
      <c r="A2515" s="660">
        <v>32</v>
      </c>
      <c r="B2515" s="661" t="s">
        <v>587</v>
      </c>
      <c r="C2515" s="661">
        <v>89301322</v>
      </c>
      <c r="D2515" s="740" t="s">
        <v>6847</v>
      </c>
      <c r="E2515" s="741" t="s">
        <v>4638</v>
      </c>
      <c r="F2515" s="661" t="s">
        <v>4612</v>
      </c>
      <c r="G2515" s="661" t="s">
        <v>4654</v>
      </c>
      <c r="H2515" s="661" t="s">
        <v>588</v>
      </c>
      <c r="I2515" s="661" t="s">
        <v>1581</v>
      </c>
      <c r="J2515" s="661" t="s">
        <v>1582</v>
      </c>
      <c r="K2515" s="661" t="s">
        <v>1583</v>
      </c>
      <c r="L2515" s="662">
        <v>483.76</v>
      </c>
      <c r="M2515" s="662">
        <v>17899.120000000003</v>
      </c>
      <c r="N2515" s="661">
        <v>37</v>
      </c>
      <c r="O2515" s="742">
        <v>9.5</v>
      </c>
      <c r="P2515" s="662">
        <v>14512.800000000003</v>
      </c>
      <c r="Q2515" s="677">
        <v>0.81081081081081086</v>
      </c>
      <c r="R2515" s="661">
        <v>30</v>
      </c>
      <c r="S2515" s="677">
        <v>0.81081081081081086</v>
      </c>
      <c r="T2515" s="742">
        <v>7.5</v>
      </c>
      <c r="U2515" s="700">
        <v>0.78947368421052633</v>
      </c>
    </row>
    <row r="2516" spans="1:21" ht="14.4" customHeight="1" x14ac:dyDescent="0.3">
      <c r="A2516" s="660">
        <v>32</v>
      </c>
      <c r="B2516" s="661" t="s">
        <v>587</v>
      </c>
      <c r="C2516" s="661">
        <v>89301322</v>
      </c>
      <c r="D2516" s="740" t="s">
        <v>6847</v>
      </c>
      <c r="E2516" s="741" t="s">
        <v>4638</v>
      </c>
      <c r="F2516" s="661" t="s">
        <v>4612</v>
      </c>
      <c r="G2516" s="661" t="s">
        <v>4654</v>
      </c>
      <c r="H2516" s="661" t="s">
        <v>588</v>
      </c>
      <c r="I2516" s="661" t="s">
        <v>5413</v>
      </c>
      <c r="J2516" s="661" t="s">
        <v>1684</v>
      </c>
      <c r="K2516" s="661" t="s">
        <v>1685</v>
      </c>
      <c r="L2516" s="662">
        <v>275.23</v>
      </c>
      <c r="M2516" s="662">
        <v>550.46</v>
      </c>
      <c r="N2516" s="661">
        <v>2</v>
      </c>
      <c r="O2516" s="742">
        <v>0.5</v>
      </c>
      <c r="P2516" s="662">
        <v>550.46</v>
      </c>
      <c r="Q2516" s="677">
        <v>1</v>
      </c>
      <c r="R2516" s="661">
        <v>2</v>
      </c>
      <c r="S2516" s="677">
        <v>1</v>
      </c>
      <c r="T2516" s="742">
        <v>0.5</v>
      </c>
      <c r="U2516" s="700">
        <v>1</v>
      </c>
    </row>
    <row r="2517" spans="1:21" ht="14.4" customHeight="1" x14ac:dyDescent="0.3">
      <c r="A2517" s="660">
        <v>32</v>
      </c>
      <c r="B2517" s="661" t="s">
        <v>587</v>
      </c>
      <c r="C2517" s="661">
        <v>89301322</v>
      </c>
      <c r="D2517" s="740" t="s">
        <v>6847</v>
      </c>
      <c r="E2517" s="741" t="s">
        <v>4638</v>
      </c>
      <c r="F2517" s="661" t="s">
        <v>4612</v>
      </c>
      <c r="G2517" s="661" t="s">
        <v>4654</v>
      </c>
      <c r="H2517" s="661" t="s">
        <v>588</v>
      </c>
      <c r="I2517" s="661" t="s">
        <v>4920</v>
      </c>
      <c r="J2517" s="661" t="s">
        <v>1582</v>
      </c>
      <c r="K2517" s="661" t="s">
        <v>1583</v>
      </c>
      <c r="L2517" s="662">
        <v>483.76</v>
      </c>
      <c r="M2517" s="662">
        <v>14029.04</v>
      </c>
      <c r="N2517" s="661">
        <v>29</v>
      </c>
      <c r="O2517" s="742">
        <v>9.5</v>
      </c>
      <c r="P2517" s="662">
        <v>7256.4000000000005</v>
      </c>
      <c r="Q2517" s="677">
        <v>0.51724137931034486</v>
      </c>
      <c r="R2517" s="661">
        <v>15</v>
      </c>
      <c r="S2517" s="677">
        <v>0.51724137931034486</v>
      </c>
      <c r="T2517" s="742">
        <v>5</v>
      </c>
      <c r="U2517" s="700">
        <v>0.52631578947368418</v>
      </c>
    </row>
    <row r="2518" spans="1:21" ht="14.4" customHeight="1" x14ac:dyDescent="0.3">
      <c r="A2518" s="660">
        <v>32</v>
      </c>
      <c r="B2518" s="661" t="s">
        <v>587</v>
      </c>
      <c r="C2518" s="661">
        <v>89301322</v>
      </c>
      <c r="D2518" s="740" t="s">
        <v>6847</v>
      </c>
      <c r="E2518" s="741" t="s">
        <v>4638</v>
      </c>
      <c r="F2518" s="661" t="s">
        <v>4612</v>
      </c>
      <c r="G2518" s="661" t="s">
        <v>4654</v>
      </c>
      <c r="H2518" s="661" t="s">
        <v>588</v>
      </c>
      <c r="I2518" s="661" t="s">
        <v>4713</v>
      </c>
      <c r="J2518" s="661" t="s">
        <v>1582</v>
      </c>
      <c r="K2518" s="661" t="s">
        <v>4714</v>
      </c>
      <c r="L2518" s="662">
        <v>0</v>
      </c>
      <c r="M2518" s="662">
        <v>0</v>
      </c>
      <c r="N2518" s="661">
        <v>1</v>
      </c>
      <c r="O2518" s="742">
        <v>1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32</v>
      </c>
      <c r="B2519" s="661" t="s">
        <v>587</v>
      </c>
      <c r="C2519" s="661">
        <v>89301322</v>
      </c>
      <c r="D2519" s="740" t="s">
        <v>6847</v>
      </c>
      <c r="E2519" s="741" t="s">
        <v>4638</v>
      </c>
      <c r="F2519" s="661" t="s">
        <v>4612</v>
      </c>
      <c r="G2519" s="661" t="s">
        <v>4655</v>
      </c>
      <c r="H2519" s="661" t="s">
        <v>588</v>
      </c>
      <c r="I2519" s="661" t="s">
        <v>1268</v>
      </c>
      <c r="J2519" s="661" t="s">
        <v>1269</v>
      </c>
      <c r="K2519" s="661" t="s">
        <v>1270</v>
      </c>
      <c r="L2519" s="662">
        <v>89.6</v>
      </c>
      <c r="M2519" s="662">
        <v>179.2</v>
      </c>
      <c r="N2519" s="661">
        <v>2</v>
      </c>
      <c r="O2519" s="742">
        <v>1.5</v>
      </c>
      <c r="P2519" s="662">
        <v>89.6</v>
      </c>
      <c r="Q2519" s="677">
        <v>0.5</v>
      </c>
      <c r="R2519" s="661">
        <v>1</v>
      </c>
      <c r="S2519" s="677">
        <v>0.5</v>
      </c>
      <c r="T2519" s="742">
        <v>0.5</v>
      </c>
      <c r="U2519" s="700">
        <v>0.33333333333333331</v>
      </c>
    </row>
    <row r="2520" spans="1:21" ht="14.4" customHeight="1" x14ac:dyDescent="0.3">
      <c r="A2520" s="660">
        <v>32</v>
      </c>
      <c r="B2520" s="661" t="s">
        <v>587</v>
      </c>
      <c r="C2520" s="661">
        <v>89301322</v>
      </c>
      <c r="D2520" s="740" t="s">
        <v>6847</v>
      </c>
      <c r="E2520" s="741" t="s">
        <v>4638</v>
      </c>
      <c r="F2520" s="661" t="s">
        <v>4612</v>
      </c>
      <c r="G2520" s="661" t="s">
        <v>4655</v>
      </c>
      <c r="H2520" s="661" t="s">
        <v>588</v>
      </c>
      <c r="I2520" s="661" t="s">
        <v>1268</v>
      </c>
      <c r="J2520" s="661" t="s">
        <v>1269</v>
      </c>
      <c r="K2520" s="661" t="s">
        <v>1270</v>
      </c>
      <c r="L2520" s="662">
        <v>95.25</v>
      </c>
      <c r="M2520" s="662">
        <v>1428.75</v>
      </c>
      <c r="N2520" s="661">
        <v>15</v>
      </c>
      <c r="O2520" s="742">
        <v>11.5</v>
      </c>
      <c r="P2520" s="662">
        <v>666.75</v>
      </c>
      <c r="Q2520" s="677">
        <v>0.46666666666666667</v>
      </c>
      <c r="R2520" s="661">
        <v>7</v>
      </c>
      <c r="S2520" s="677">
        <v>0.46666666666666667</v>
      </c>
      <c r="T2520" s="742">
        <v>5</v>
      </c>
      <c r="U2520" s="700">
        <v>0.43478260869565216</v>
      </c>
    </row>
    <row r="2521" spans="1:21" ht="14.4" customHeight="1" x14ac:dyDescent="0.3">
      <c r="A2521" s="660">
        <v>32</v>
      </c>
      <c r="B2521" s="661" t="s">
        <v>587</v>
      </c>
      <c r="C2521" s="661">
        <v>89301322</v>
      </c>
      <c r="D2521" s="740" t="s">
        <v>6847</v>
      </c>
      <c r="E2521" s="741" t="s">
        <v>4638</v>
      </c>
      <c r="F2521" s="661" t="s">
        <v>4612</v>
      </c>
      <c r="G2521" s="661" t="s">
        <v>4655</v>
      </c>
      <c r="H2521" s="661" t="s">
        <v>588</v>
      </c>
      <c r="I2521" s="661" t="s">
        <v>4854</v>
      </c>
      <c r="J2521" s="661" t="s">
        <v>4656</v>
      </c>
      <c r="K2521" s="661" t="s">
        <v>1270</v>
      </c>
      <c r="L2521" s="662">
        <v>0</v>
      </c>
      <c r="M2521" s="662">
        <v>0</v>
      </c>
      <c r="N2521" s="661">
        <v>2</v>
      </c>
      <c r="O2521" s="742">
        <v>1.5</v>
      </c>
      <c r="P2521" s="662">
        <v>0</v>
      </c>
      <c r="Q2521" s="677"/>
      <c r="R2521" s="661">
        <v>2</v>
      </c>
      <c r="S2521" s="677">
        <v>1</v>
      </c>
      <c r="T2521" s="742">
        <v>1.5</v>
      </c>
      <c r="U2521" s="700">
        <v>1</v>
      </c>
    </row>
    <row r="2522" spans="1:21" ht="14.4" customHeight="1" x14ac:dyDescent="0.3">
      <c r="A2522" s="660">
        <v>32</v>
      </c>
      <c r="B2522" s="661" t="s">
        <v>587</v>
      </c>
      <c r="C2522" s="661">
        <v>89301322</v>
      </c>
      <c r="D2522" s="740" t="s">
        <v>6847</v>
      </c>
      <c r="E2522" s="741" t="s">
        <v>4638</v>
      </c>
      <c r="F2522" s="661" t="s">
        <v>4612</v>
      </c>
      <c r="G2522" s="661" t="s">
        <v>4655</v>
      </c>
      <c r="H2522" s="661" t="s">
        <v>588</v>
      </c>
      <c r="I2522" s="661" t="s">
        <v>4854</v>
      </c>
      <c r="J2522" s="661" t="s">
        <v>4656</v>
      </c>
      <c r="K2522" s="661" t="s">
        <v>1270</v>
      </c>
      <c r="L2522" s="662">
        <v>95.25</v>
      </c>
      <c r="M2522" s="662">
        <v>95.25</v>
      </c>
      <c r="N2522" s="661">
        <v>1</v>
      </c>
      <c r="O2522" s="742">
        <v>1</v>
      </c>
      <c r="P2522" s="662">
        <v>95.25</v>
      </c>
      <c r="Q2522" s="677">
        <v>1</v>
      </c>
      <c r="R2522" s="661">
        <v>1</v>
      </c>
      <c r="S2522" s="677">
        <v>1</v>
      </c>
      <c r="T2522" s="742">
        <v>1</v>
      </c>
      <c r="U2522" s="700">
        <v>1</v>
      </c>
    </row>
    <row r="2523" spans="1:21" ht="14.4" customHeight="1" x14ac:dyDescent="0.3">
      <c r="A2523" s="660">
        <v>32</v>
      </c>
      <c r="B2523" s="661" t="s">
        <v>587</v>
      </c>
      <c r="C2523" s="661">
        <v>89301322</v>
      </c>
      <c r="D2523" s="740" t="s">
        <v>6847</v>
      </c>
      <c r="E2523" s="741" t="s">
        <v>4638</v>
      </c>
      <c r="F2523" s="661" t="s">
        <v>4612</v>
      </c>
      <c r="G2523" s="661" t="s">
        <v>4655</v>
      </c>
      <c r="H2523" s="661" t="s">
        <v>588</v>
      </c>
      <c r="I2523" s="661" t="s">
        <v>727</v>
      </c>
      <c r="J2523" s="661" t="s">
        <v>728</v>
      </c>
      <c r="K2523" s="661" t="s">
        <v>4716</v>
      </c>
      <c r="L2523" s="662">
        <v>42.42</v>
      </c>
      <c r="M2523" s="662">
        <v>466.62000000000012</v>
      </c>
      <c r="N2523" s="661">
        <v>11</v>
      </c>
      <c r="O2523" s="742">
        <v>6.5</v>
      </c>
      <c r="P2523" s="662">
        <v>381.78000000000009</v>
      </c>
      <c r="Q2523" s="677">
        <v>0.81818181818181812</v>
      </c>
      <c r="R2523" s="661">
        <v>9</v>
      </c>
      <c r="S2523" s="677">
        <v>0.81818181818181823</v>
      </c>
      <c r="T2523" s="742">
        <v>5</v>
      </c>
      <c r="U2523" s="700">
        <v>0.76923076923076927</v>
      </c>
    </row>
    <row r="2524" spans="1:21" ht="14.4" customHeight="1" x14ac:dyDescent="0.3">
      <c r="A2524" s="660">
        <v>32</v>
      </c>
      <c r="B2524" s="661" t="s">
        <v>587</v>
      </c>
      <c r="C2524" s="661">
        <v>89301322</v>
      </c>
      <c r="D2524" s="740" t="s">
        <v>6847</v>
      </c>
      <c r="E2524" s="741" t="s">
        <v>4638</v>
      </c>
      <c r="F2524" s="661" t="s">
        <v>4612</v>
      </c>
      <c r="G2524" s="661" t="s">
        <v>4655</v>
      </c>
      <c r="H2524" s="661" t="s">
        <v>588</v>
      </c>
      <c r="I2524" s="661" t="s">
        <v>727</v>
      </c>
      <c r="J2524" s="661" t="s">
        <v>728</v>
      </c>
      <c r="K2524" s="661" t="s">
        <v>4716</v>
      </c>
      <c r="L2524" s="662">
        <v>85.72</v>
      </c>
      <c r="M2524" s="662">
        <v>1114.3600000000001</v>
      </c>
      <c r="N2524" s="661">
        <v>13</v>
      </c>
      <c r="O2524" s="742">
        <v>9</v>
      </c>
      <c r="P2524" s="662">
        <v>600.04000000000008</v>
      </c>
      <c r="Q2524" s="677">
        <v>0.53846153846153844</v>
      </c>
      <c r="R2524" s="661">
        <v>7</v>
      </c>
      <c r="S2524" s="677">
        <v>0.53846153846153844</v>
      </c>
      <c r="T2524" s="742">
        <v>5</v>
      </c>
      <c r="U2524" s="700">
        <v>0.55555555555555558</v>
      </c>
    </row>
    <row r="2525" spans="1:21" ht="14.4" customHeight="1" x14ac:dyDescent="0.3">
      <c r="A2525" s="660">
        <v>32</v>
      </c>
      <c r="B2525" s="661" t="s">
        <v>587</v>
      </c>
      <c r="C2525" s="661">
        <v>89301322</v>
      </c>
      <c r="D2525" s="740" t="s">
        <v>6847</v>
      </c>
      <c r="E2525" s="741" t="s">
        <v>4638</v>
      </c>
      <c r="F2525" s="661" t="s">
        <v>4612</v>
      </c>
      <c r="G2525" s="661" t="s">
        <v>4655</v>
      </c>
      <c r="H2525" s="661" t="s">
        <v>588</v>
      </c>
      <c r="I2525" s="661" t="s">
        <v>4717</v>
      </c>
      <c r="J2525" s="661" t="s">
        <v>728</v>
      </c>
      <c r="K2525" s="661" t="s">
        <v>4718</v>
      </c>
      <c r="L2525" s="662">
        <v>141.38999999999999</v>
      </c>
      <c r="M2525" s="662">
        <v>141.38999999999999</v>
      </c>
      <c r="N2525" s="661">
        <v>1</v>
      </c>
      <c r="O2525" s="742">
        <v>0.5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32</v>
      </c>
      <c r="B2526" s="661" t="s">
        <v>587</v>
      </c>
      <c r="C2526" s="661">
        <v>89301322</v>
      </c>
      <c r="D2526" s="740" t="s">
        <v>6847</v>
      </c>
      <c r="E2526" s="741" t="s">
        <v>4638</v>
      </c>
      <c r="F2526" s="661" t="s">
        <v>4612</v>
      </c>
      <c r="G2526" s="661" t="s">
        <v>4655</v>
      </c>
      <c r="H2526" s="661" t="s">
        <v>588</v>
      </c>
      <c r="I2526" s="661" t="s">
        <v>4717</v>
      </c>
      <c r="J2526" s="661" t="s">
        <v>728</v>
      </c>
      <c r="K2526" s="661" t="s">
        <v>4718</v>
      </c>
      <c r="L2526" s="662">
        <v>285.75</v>
      </c>
      <c r="M2526" s="662">
        <v>571.5</v>
      </c>
      <c r="N2526" s="661">
        <v>2</v>
      </c>
      <c r="O2526" s="742">
        <v>1</v>
      </c>
      <c r="P2526" s="662">
        <v>571.5</v>
      </c>
      <c r="Q2526" s="677">
        <v>1</v>
      </c>
      <c r="R2526" s="661">
        <v>2</v>
      </c>
      <c r="S2526" s="677">
        <v>1</v>
      </c>
      <c r="T2526" s="742">
        <v>1</v>
      </c>
      <c r="U2526" s="700">
        <v>1</v>
      </c>
    </row>
    <row r="2527" spans="1:21" ht="14.4" customHeight="1" x14ac:dyDescent="0.3">
      <c r="A2527" s="660">
        <v>32</v>
      </c>
      <c r="B2527" s="661" t="s">
        <v>587</v>
      </c>
      <c r="C2527" s="661">
        <v>89301322</v>
      </c>
      <c r="D2527" s="740" t="s">
        <v>6847</v>
      </c>
      <c r="E2527" s="741" t="s">
        <v>4638</v>
      </c>
      <c r="F2527" s="661" t="s">
        <v>4612</v>
      </c>
      <c r="G2527" s="661" t="s">
        <v>4655</v>
      </c>
      <c r="H2527" s="661" t="s">
        <v>588</v>
      </c>
      <c r="I2527" s="661" t="s">
        <v>757</v>
      </c>
      <c r="J2527" s="661" t="s">
        <v>4656</v>
      </c>
      <c r="K2527" s="661" t="s">
        <v>4657</v>
      </c>
      <c r="L2527" s="662">
        <v>44.8</v>
      </c>
      <c r="M2527" s="662">
        <v>134.39999999999998</v>
      </c>
      <c r="N2527" s="661">
        <v>3</v>
      </c>
      <c r="O2527" s="742">
        <v>2</v>
      </c>
      <c r="P2527" s="662"/>
      <c r="Q2527" s="677">
        <v>0</v>
      </c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32</v>
      </c>
      <c r="B2528" s="661" t="s">
        <v>587</v>
      </c>
      <c r="C2528" s="661">
        <v>89301322</v>
      </c>
      <c r="D2528" s="740" t="s">
        <v>6847</v>
      </c>
      <c r="E2528" s="741" t="s">
        <v>4638</v>
      </c>
      <c r="F2528" s="661" t="s">
        <v>4612</v>
      </c>
      <c r="G2528" s="661" t="s">
        <v>4719</v>
      </c>
      <c r="H2528" s="661" t="s">
        <v>588</v>
      </c>
      <c r="I2528" s="661" t="s">
        <v>6233</v>
      </c>
      <c r="J2528" s="661" t="s">
        <v>6234</v>
      </c>
      <c r="K2528" s="661" t="s">
        <v>5121</v>
      </c>
      <c r="L2528" s="662">
        <v>10.73</v>
      </c>
      <c r="M2528" s="662">
        <v>21.46</v>
      </c>
      <c r="N2528" s="661">
        <v>2</v>
      </c>
      <c r="O2528" s="742">
        <v>1</v>
      </c>
      <c r="P2528" s="662">
        <v>21.46</v>
      </c>
      <c r="Q2528" s="677">
        <v>1</v>
      </c>
      <c r="R2528" s="661">
        <v>2</v>
      </c>
      <c r="S2528" s="677">
        <v>1</v>
      </c>
      <c r="T2528" s="742">
        <v>1</v>
      </c>
      <c r="U2528" s="700">
        <v>1</v>
      </c>
    </row>
    <row r="2529" spans="1:21" ht="14.4" customHeight="1" x14ac:dyDescent="0.3">
      <c r="A2529" s="660">
        <v>32</v>
      </c>
      <c r="B2529" s="661" t="s">
        <v>587</v>
      </c>
      <c r="C2529" s="661">
        <v>89301322</v>
      </c>
      <c r="D2529" s="740" t="s">
        <v>6847</v>
      </c>
      <c r="E2529" s="741" t="s">
        <v>4638</v>
      </c>
      <c r="F2529" s="661" t="s">
        <v>4612</v>
      </c>
      <c r="G2529" s="661" t="s">
        <v>4719</v>
      </c>
      <c r="H2529" s="661" t="s">
        <v>2441</v>
      </c>
      <c r="I2529" s="661" t="s">
        <v>4921</v>
      </c>
      <c r="J2529" s="661" t="s">
        <v>4922</v>
      </c>
      <c r="K2529" s="661" t="s">
        <v>4923</v>
      </c>
      <c r="L2529" s="662">
        <v>17.690000000000001</v>
      </c>
      <c r="M2529" s="662">
        <v>17.690000000000001</v>
      </c>
      <c r="N2529" s="661">
        <v>1</v>
      </c>
      <c r="O2529" s="742">
        <v>0.5</v>
      </c>
      <c r="P2529" s="662">
        <v>17.690000000000001</v>
      </c>
      <c r="Q2529" s="677">
        <v>1</v>
      </c>
      <c r="R2529" s="661">
        <v>1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32</v>
      </c>
      <c r="B2530" s="661" t="s">
        <v>587</v>
      </c>
      <c r="C2530" s="661">
        <v>89301322</v>
      </c>
      <c r="D2530" s="740" t="s">
        <v>6847</v>
      </c>
      <c r="E2530" s="741" t="s">
        <v>4638</v>
      </c>
      <c r="F2530" s="661" t="s">
        <v>4612</v>
      </c>
      <c r="G2530" s="661" t="s">
        <v>5028</v>
      </c>
      <c r="H2530" s="661" t="s">
        <v>2441</v>
      </c>
      <c r="I2530" s="661" t="s">
        <v>4149</v>
      </c>
      <c r="J2530" s="661" t="s">
        <v>2601</v>
      </c>
      <c r="K2530" s="661" t="s">
        <v>4593</v>
      </c>
      <c r="L2530" s="662">
        <v>150.55000000000001</v>
      </c>
      <c r="M2530" s="662">
        <v>150.55000000000001</v>
      </c>
      <c r="N2530" s="661">
        <v>1</v>
      </c>
      <c r="O2530" s="742">
        <v>1</v>
      </c>
      <c r="P2530" s="662">
        <v>150.55000000000001</v>
      </c>
      <c r="Q2530" s="677">
        <v>1</v>
      </c>
      <c r="R2530" s="661">
        <v>1</v>
      </c>
      <c r="S2530" s="677">
        <v>1</v>
      </c>
      <c r="T2530" s="742">
        <v>1</v>
      </c>
      <c r="U2530" s="700">
        <v>1</v>
      </c>
    </row>
    <row r="2531" spans="1:21" ht="14.4" customHeight="1" x14ac:dyDescent="0.3">
      <c r="A2531" s="660">
        <v>32</v>
      </c>
      <c r="B2531" s="661" t="s">
        <v>587</v>
      </c>
      <c r="C2531" s="661">
        <v>89301322</v>
      </c>
      <c r="D2531" s="740" t="s">
        <v>6847</v>
      </c>
      <c r="E2531" s="741" t="s">
        <v>4638</v>
      </c>
      <c r="F2531" s="661" t="s">
        <v>4612</v>
      </c>
      <c r="G2531" s="661" t="s">
        <v>4994</v>
      </c>
      <c r="H2531" s="661" t="s">
        <v>588</v>
      </c>
      <c r="I2531" s="661" t="s">
        <v>5784</v>
      </c>
      <c r="J2531" s="661" t="s">
        <v>1300</v>
      </c>
      <c r="K2531" s="661" t="s">
        <v>1301</v>
      </c>
      <c r="L2531" s="662">
        <v>81.209999999999994</v>
      </c>
      <c r="M2531" s="662">
        <v>81.209999999999994</v>
      </c>
      <c r="N2531" s="661">
        <v>1</v>
      </c>
      <c r="O2531" s="742">
        <v>0.5</v>
      </c>
      <c r="P2531" s="662"/>
      <c r="Q2531" s="677">
        <v>0</v>
      </c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32</v>
      </c>
      <c r="B2532" s="661" t="s">
        <v>587</v>
      </c>
      <c r="C2532" s="661">
        <v>89301322</v>
      </c>
      <c r="D2532" s="740" t="s">
        <v>6847</v>
      </c>
      <c r="E2532" s="741" t="s">
        <v>4638</v>
      </c>
      <c r="F2532" s="661" t="s">
        <v>4612</v>
      </c>
      <c r="G2532" s="661" t="s">
        <v>4994</v>
      </c>
      <c r="H2532" s="661" t="s">
        <v>588</v>
      </c>
      <c r="I2532" s="661" t="s">
        <v>6235</v>
      </c>
      <c r="J2532" s="661" t="s">
        <v>1300</v>
      </c>
      <c r="K2532" s="661" t="s">
        <v>3408</v>
      </c>
      <c r="L2532" s="662">
        <v>270.69</v>
      </c>
      <c r="M2532" s="662">
        <v>541.38</v>
      </c>
      <c r="N2532" s="661">
        <v>2</v>
      </c>
      <c r="O2532" s="742">
        <v>1</v>
      </c>
      <c r="P2532" s="662">
        <v>541.38</v>
      </c>
      <c r="Q2532" s="677">
        <v>1</v>
      </c>
      <c r="R2532" s="661">
        <v>2</v>
      </c>
      <c r="S2532" s="677">
        <v>1</v>
      </c>
      <c r="T2532" s="742">
        <v>1</v>
      </c>
      <c r="U2532" s="700">
        <v>1</v>
      </c>
    </row>
    <row r="2533" spans="1:21" ht="14.4" customHeight="1" x14ac:dyDescent="0.3">
      <c r="A2533" s="660">
        <v>32</v>
      </c>
      <c r="B2533" s="661" t="s">
        <v>587</v>
      </c>
      <c r="C2533" s="661">
        <v>89301322</v>
      </c>
      <c r="D2533" s="740" t="s">
        <v>6847</v>
      </c>
      <c r="E2533" s="741" t="s">
        <v>4638</v>
      </c>
      <c r="F2533" s="661" t="s">
        <v>4612</v>
      </c>
      <c r="G2533" s="661" t="s">
        <v>4994</v>
      </c>
      <c r="H2533" s="661" t="s">
        <v>588</v>
      </c>
      <c r="I2533" s="661" t="s">
        <v>6236</v>
      </c>
      <c r="J2533" s="661" t="s">
        <v>5716</v>
      </c>
      <c r="K2533" s="661" t="s">
        <v>3303</v>
      </c>
      <c r="L2533" s="662">
        <v>0</v>
      </c>
      <c r="M2533" s="662">
        <v>0</v>
      </c>
      <c r="N2533" s="661">
        <v>1</v>
      </c>
      <c r="O2533" s="742">
        <v>0.5</v>
      </c>
      <c r="P2533" s="662">
        <v>0</v>
      </c>
      <c r="Q2533" s="677"/>
      <c r="R2533" s="661">
        <v>1</v>
      </c>
      <c r="S2533" s="677">
        <v>1</v>
      </c>
      <c r="T2533" s="742">
        <v>0.5</v>
      </c>
      <c r="U2533" s="700">
        <v>1</v>
      </c>
    </row>
    <row r="2534" spans="1:21" ht="14.4" customHeight="1" x14ac:dyDescent="0.3">
      <c r="A2534" s="660">
        <v>32</v>
      </c>
      <c r="B2534" s="661" t="s">
        <v>587</v>
      </c>
      <c r="C2534" s="661">
        <v>89301322</v>
      </c>
      <c r="D2534" s="740" t="s">
        <v>6847</v>
      </c>
      <c r="E2534" s="741" t="s">
        <v>4638</v>
      </c>
      <c r="F2534" s="661" t="s">
        <v>4612</v>
      </c>
      <c r="G2534" s="661" t="s">
        <v>4711</v>
      </c>
      <c r="H2534" s="661" t="s">
        <v>588</v>
      </c>
      <c r="I2534" s="661" t="s">
        <v>4856</v>
      </c>
      <c r="J2534" s="661" t="s">
        <v>4844</v>
      </c>
      <c r="K2534" s="661" t="s">
        <v>4444</v>
      </c>
      <c r="L2534" s="662">
        <v>156.86000000000001</v>
      </c>
      <c r="M2534" s="662">
        <v>156.86000000000001</v>
      </c>
      <c r="N2534" s="661">
        <v>1</v>
      </c>
      <c r="O2534" s="742">
        <v>1</v>
      </c>
      <c r="P2534" s="662">
        <v>156.86000000000001</v>
      </c>
      <c r="Q2534" s="677">
        <v>1</v>
      </c>
      <c r="R2534" s="661">
        <v>1</v>
      </c>
      <c r="S2534" s="677">
        <v>1</v>
      </c>
      <c r="T2534" s="742">
        <v>1</v>
      </c>
      <c r="U2534" s="700">
        <v>1</v>
      </c>
    </row>
    <row r="2535" spans="1:21" ht="14.4" customHeight="1" x14ac:dyDescent="0.3">
      <c r="A2535" s="660">
        <v>32</v>
      </c>
      <c r="B2535" s="661" t="s">
        <v>587</v>
      </c>
      <c r="C2535" s="661">
        <v>89301322</v>
      </c>
      <c r="D2535" s="740" t="s">
        <v>6847</v>
      </c>
      <c r="E2535" s="741" t="s">
        <v>4638</v>
      </c>
      <c r="F2535" s="661" t="s">
        <v>4612</v>
      </c>
      <c r="G2535" s="661" t="s">
        <v>4711</v>
      </c>
      <c r="H2535" s="661" t="s">
        <v>588</v>
      </c>
      <c r="I2535" s="661" t="s">
        <v>2909</v>
      </c>
      <c r="J2535" s="661" t="s">
        <v>4443</v>
      </c>
      <c r="K2535" s="661" t="s">
        <v>4444</v>
      </c>
      <c r="L2535" s="662">
        <v>333.31</v>
      </c>
      <c r="M2535" s="662">
        <v>6999.51</v>
      </c>
      <c r="N2535" s="661">
        <v>21</v>
      </c>
      <c r="O2535" s="742">
        <v>8.5</v>
      </c>
      <c r="P2535" s="662">
        <v>1999.86</v>
      </c>
      <c r="Q2535" s="677">
        <v>0.2857142857142857</v>
      </c>
      <c r="R2535" s="661">
        <v>6</v>
      </c>
      <c r="S2535" s="677">
        <v>0.2857142857142857</v>
      </c>
      <c r="T2535" s="742">
        <v>3</v>
      </c>
      <c r="U2535" s="700">
        <v>0.35294117647058826</v>
      </c>
    </row>
    <row r="2536" spans="1:21" ht="14.4" customHeight="1" x14ac:dyDescent="0.3">
      <c r="A2536" s="660">
        <v>32</v>
      </c>
      <c r="B2536" s="661" t="s">
        <v>587</v>
      </c>
      <c r="C2536" s="661">
        <v>89301322</v>
      </c>
      <c r="D2536" s="740" t="s">
        <v>6847</v>
      </c>
      <c r="E2536" s="741" t="s">
        <v>4638</v>
      </c>
      <c r="F2536" s="661" t="s">
        <v>4612</v>
      </c>
      <c r="G2536" s="661" t="s">
        <v>4711</v>
      </c>
      <c r="H2536" s="661" t="s">
        <v>588</v>
      </c>
      <c r="I2536" s="661" t="s">
        <v>2909</v>
      </c>
      <c r="J2536" s="661" t="s">
        <v>4443</v>
      </c>
      <c r="K2536" s="661" t="s">
        <v>4444</v>
      </c>
      <c r="L2536" s="662">
        <v>156.86000000000001</v>
      </c>
      <c r="M2536" s="662">
        <v>784.30000000000007</v>
      </c>
      <c r="N2536" s="661">
        <v>5</v>
      </c>
      <c r="O2536" s="742">
        <v>2</v>
      </c>
      <c r="P2536" s="662">
        <v>470.58000000000004</v>
      </c>
      <c r="Q2536" s="677">
        <v>0.6</v>
      </c>
      <c r="R2536" s="661">
        <v>3</v>
      </c>
      <c r="S2536" s="677">
        <v>0.6</v>
      </c>
      <c r="T2536" s="742">
        <v>1</v>
      </c>
      <c r="U2536" s="700">
        <v>0.5</v>
      </c>
    </row>
    <row r="2537" spans="1:21" ht="14.4" customHeight="1" x14ac:dyDescent="0.3">
      <c r="A2537" s="660">
        <v>32</v>
      </c>
      <c r="B2537" s="661" t="s">
        <v>587</v>
      </c>
      <c r="C2537" s="661">
        <v>89301322</v>
      </c>
      <c r="D2537" s="740" t="s">
        <v>6847</v>
      </c>
      <c r="E2537" s="741" t="s">
        <v>4638</v>
      </c>
      <c r="F2537" s="661" t="s">
        <v>4612</v>
      </c>
      <c r="G2537" s="661" t="s">
        <v>4711</v>
      </c>
      <c r="H2537" s="661" t="s">
        <v>588</v>
      </c>
      <c r="I2537" s="661" t="s">
        <v>4859</v>
      </c>
      <c r="J2537" s="661" t="s">
        <v>4443</v>
      </c>
      <c r="K2537" s="661" t="s">
        <v>4444</v>
      </c>
      <c r="L2537" s="662">
        <v>156.86000000000001</v>
      </c>
      <c r="M2537" s="662">
        <v>1254.8800000000001</v>
      </c>
      <c r="N2537" s="661">
        <v>8</v>
      </c>
      <c r="O2537" s="742">
        <v>2</v>
      </c>
      <c r="P2537" s="662">
        <v>1254.8800000000001</v>
      </c>
      <c r="Q2537" s="677">
        <v>1</v>
      </c>
      <c r="R2537" s="661">
        <v>8</v>
      </c>
      <c r="S2537" s="677">
        <v>1</v>
      </c>
      <c r="T2537" s="742">
        <v>2</v>
      </c>
      <c r="U2537" s="700">
        <v>1</v>
      </c>
    </row>
    <row r="2538" spans="1:21" ht="14.4" customHeight="1" x14ac:dyDescent="0.3">
      <c r="A2538" s="660">
        <v>32</v>
      </c>
      <c r="B2538" s="661" t="s">
        <v>587</v>
      </c>
      <c r="C2538" s="661">
        <v>89301322</v>
      </c>
      <c r="D2538" s="740" t="s">
        <v>6847</v>
      </c>
      <c r="E2538" s="741" t="s">
        <v>4638</v>
      </c>
      <c r="F2538" s="661" t="s">
        <v>4612</v>
      </c>
      <c r="G2538" s="661" t="s">
        <v>4860</v>
      </c>
      <c r="H2538" s="661" t="s">
        <v>588</v>
      </c>
      <c r="I2538" s="661" t="s">
        <v>4861</v>
      </c>
      <c r="J2538" s="661" t="s">
        <v>4862</v>
      </c>
      <c r="K2538" s="661" t="s">
        <v>4863</v>
      </c>
      <c r="L2538" s="662">
        <v>1789.73</v>
      </c>
      <c r="M2538" s="662">
        <v>1789.73</v>
      </c>
      <c r="N2538" s="661">
        <v>1</v>
      </c>
      <c r="O2538" s="742">
        <v>0.5</v>
      </c>
      <c r="P2538" s="662">
        <v>1789.73</v>
      </c>
      <c r="Q2538" s="677">
        <v>1</v>
      </c>
      <c r="R2538" s="661">
        <v>1</v>
      </c>
      <c r="S2538" s="677">
        <v>1</v>
      </c>
      <c r="T2538" s="742">
        <v>0.5</v>
      </c>
      <c r="U2538" s="700">
        <v>1</v>
      </c>
    </row>
    <row r="2539" spans="1:21" ht="14.4" customHeight="1" x14ac:dyDescent="0.3">
      <c r="A2539" s="660">
        <v>32</v>
      </c>
      <c r="B2539" s="661" t="s">
        <v>587</v>
      </c>
      <c r="C2539" s="661">
        <v>89301322</v>
      </c>
      <c r="D2539" s="740" t="s">
        <v>6847</v>
      </c>
      <c r="E2539" s="741" t="s">
        <v>4638</v>
      </c>
      <c r="F2539" s="661" t="s">
        <v>4612</v>
      </c>
      <c r="G2539" s="661" t="s">
        <v>5030</v>
      </c>
      <c r="H2539" s="661" t="s">
        <v>2441</v>
      </c>
      <c r="I2539" s="661" t="s">
        <v>6237</v>
      </c>
      <c r="J2539" s="661" t="s">
        <v>6238</v>
      </c>
      <c r="K2539" s="661" t="s">
        <v>2606</v>
      </c>
      <c r="L2539" s="662">
        <v>391.77</v>
      </c>
      <c r="M2539" s="662">
        <v>391.77</v>
      </c>
      <c r="N2539" s="661">
        <v>1</v>
      </c>
      <c r="O2539" s="742">
        <v>1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32</v>
      </c>
      <c r="B2540" s="661" t="s">
        <v>587</v>
      </c>
      <c r="C2540" s="661">
        <v>89301322</v>
      </c>
      <c r="D2540" s="740" t="s">
        <v>6847</v>
      </c>
      <c r="E2540" s="741" t="s">
        <v>4638</v>
      </c>
      <c r="F2540" s="661" t="s">
        <v>4612</v>
      </c>
      <c r="G2540" s="661" t="s">
        <v>5248</v>
      </c>
      <c r="H2540" s="661" t="s">
        <v>2441</v>
      </c>
      <c r="I2540" s="661" t="s">
        <v>3081</v>
      </c>
      <c r="J2540" s="661" t="s">
        <v>3082</v>
      </c>
      <c r="K2540" s="661" t="s">
        <v>3083</v>
      </c>
      <c r="L2540" s="662">
        <v>222.25</v>
      </c>
      <c r="M2540" s="662">
        <v>2889.25</v>
      </c>
      <c r="N2540" s="661">
        <v>13</v>
      </c>
      <c r="O2540" s="742">
        <v>6.5</v>
      </c>
      <c r="P2540" s="662">
        <v>1111.25</v>
      </c>
      <c r="Q2540" s="677">
        <v>0.38461538461538464</v>
      </c>
      <c r="R2540" s="661">
        <v>5</v>
      </c>
      <c r="S2540" s="677">
        <v>0.38461538461538464</v>
      </c>
      <c r="T2540" s="742">
        <v>3.5</v>
      </c>
      <c r="U2540" s="700">
        <v>0.53846153846153844</v>
      </c>
    </row>
    <row r="2541" spans="1:21" ht="14.4" customHeight="1" x14ac:dyDescent="0.3">
      <c r="A2541" s="660">
        <v>32</v>
      </c>
      <c r="B2541" s="661" t="s">
        <v>587</v>
      </c>
      <c r="C2541" s="661">
        <v>89301322</v>
      </c>
      <c r="D2541" s="740" t="s">
        <v>6847</v>
      </c>
      <c r="E2541" s="741" t="s">
        <v>4638</v>
      </c>
      <c r="F2541" s="661" t="s">
        <v>4612</v>
      </c>
      <c r="G2541" s="661" t="s">
        <v>5248</v>
      </c>
      <c r="H2541" s="661" t="s">
        <v>2441</v>
      </c>
      <c r="I2541" s="661" t="s">
        <v>3081</v>
      </c>
      <c r="J2541" s="661" t="s">
        <v>3082</v>
      </c>
      <c r="K2541" s="661" t="s">
        <v>3083</v>
      </c>
      <c r="L2541" s="662">
        <v>125.14</v>
      </c>
      <c r="M2541" s="662">
        <v>375.42</v>
      </c>
      <c r="N2541" s="661">
        <v>3</v>
      </c>
      <c r="O2541" s="742">
        <v>1</v>
      </c>
      <c r="P2541" s="662">
        <v>375.42</v>
      </c>
      <c r="Q2541" s="677">
        <v>1</v>
      </c>
      <c r="R2541" s="661">
        <v>3</v>
      </c>
      <c r="S2541" s="677">
        <v>1</v>
      </c>
      <c r="T2541" s="742">
        <v>1</v>
      </c>
      <c r="U2541" s="700">
        <v>1</v>
      </c>
    </row>
    <row r="2542" spans="1:21" ht="14.4" customHeight="1" x14ac:dyDescent="0.3">
      <c r="A2542" s="660">
        <v>32</v>
      </c>
      <c r="B2542" s="661" t="s">
        <v>587</v>
      </c>
      <c r="C2542" s="661">
        <v>89301322</v>
      </c>
      <c r="D2542" s="740" t="s">
        <v>6847</v>
      </c>
      <c r="E2542" s="741" t="s">
        <v>4638</v>
      </c>
      <c r="F2542" s="661" t="s">
        <v>4612</v>
      </c>
      <c r="G2542" s="661" t="s">
        <v>5248</v>
      </c>
      <c r="H2542" s="661" t="s">
        <v>2441</v>
      </c>
      <c r="I2542" s="661" t="s">
        <v>5589</v>
      </c>
      <c r="J2542" s="661" t="s">
        <v>3082</v>
      </c>
      <c r="K2542" s="661" t="s">
        <v>5590</v>
      </c>
      <c r="L2542" s="662">
        <v>0</v>
      </c>
      <c r="M2542" s="662">
        <v>0</v>
      </c>
      <c r="N2542" s="661">
        <v>1</v>
      </c>
      <c r="O2542" s="742">
        <v>1</v>
      </c>
      <c r="P2542" s="662"/>
      <c r="Q2542" s="677"/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32</v>
      </c>
      <c r="B2543" s="661" t="s">
        <v>587</v>
      </c>
      <c r="C2543" s="661">
        <v>89301322</v>
      </c>
      <c r="D2543" s="740" t="s">
        <v>6847</v>
      </c>
      <c r="E2543" s="741" t="s">
        <v>4638</v>
      </c>
      <c r="F2543" s="661" t="s">
        <v>4612</v>
      </c>
      <c r="G2543" s="661" t="s">
        <v>5248</v>
      </c>
      <c r="H2543" s="661" t="s">
        <v>588</v>
      </c>
      <c r="I2543" s="661" t="s">
        <v>6239</v>
      </c>
      <c r="J2543" s="661" t="s">
        <v>6240</v>
      </c>
      <c r="K2543" s="661" t="s">
        <v>3083</v>
      </c>
      <c r="L2543" s="662">
        <v>125.13</v>
      </c>
      <c r="M2543" s="662">
        <v>125.13</v>
      </c>
      <c r="N2543" s="661">
        <v>1</v>
      </c>
      <c r="O2543" s="742">
        <v>0.5</v>
      </c>
      <c r="P2543" s="662">
        <v>125.13</v>
      </c>
      <c r="Q2543" s="677">
        <v>1</v>
      </c>
      <c r="R2543" s="661">
        <v>1</v>
      </c>
      <c r="S2543" s="677">
        <v>1</v>
      </c>
      <c r="T2543" s="742">
        <v>0.5</v>
      </c>
      <c r="U2543" s="700">
        <v>1</v>
      </c>
    </row>
    <row r="2544" spans="1:21" ht="14.4" customHeight="1" x14ac:dyDescent="0.3">
      <c r="A2544" s="660">
        <v>32</v>
      </c>
      <c r="B2544" s="661" t="s">
        <v>587</v>
      </c>
      <c r="C2544" s="661">
        <v>89301322</v>
      </c>
      <c r="D2544" s="740" t="s">
        <v>6847</v>
      </c>
      <c r="E2544" s="741" t="s">
        <v>4638</v>
      </c>
      <c r="F2544" s="661" t="s">
        <v>4612</v>
      </c>
      <c r="G2544" s="661" t="s">
        <v>6241</v>
      </c>
      <c r="H2544" s="661" t="s">
        <v>588</v>
      </c>
      <c r="I2544" s="661" t="s">
        <v>3601</v>
      </c>
      <c r="J2544" s="661" t="s">
        <v>6242</v>
      </c>
      <c r="K2544" s="661" t="s">
        <v>4745</v>
      </c>
      <c r="L2544" s="662">
        <v>97.42</v>
      </c>
      <c r="M2544" s="662">
        <v>487.1</v>
      </c>
      <c r="N2544" s="661">
        <v>5</v>
      </c>
      <c r="O2544" s="742">
        <v>2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32</v>
      </c>
      <c r="B2545" s="661" t="s">
        <v>587</v>
      </c>
      <c r="C2545" s="661">
        <v>89301322</v>
      </c>
      <c r="D2545" s="740" t="s">
        <v>6847</v>
      </c>
      <c r="E2545" s="741" t="s">
        <v>4638</v>
      </c>
      <c r="F2545" s="661" t="s">
        <v>4612</v>
      </c>
      <c r="G2545" s="661" t="s">
        <v>4720</v>
      </c>
      <c r="H2545" s="661" t="s">
        <v>2441</v>
      </c>
      <c r="I2545" s="661" t="s">
        <v>2533</v>
      </c>
      <c r="J2545" s="661" t="s">
        <v>2534</v>
      </c>
      <c r="K2545" s="661" t="s">
        <v>2535</v>
      </c>
      <c r="L2545" s="662">
        <v>41.89</v>
      </c>
      <c r="M2545" s="662">
        <v>125.67</v>
      </c>
      <c r="N2545" s="661">
        <v>3</v>
      </c>
      <c r="O2545" s="742">
        <v>2</v>
      </c>
      <c r="P2545" s="662">
        <v>83.78</v>
      </c>
      <c r="Q2545" s="677">
        <v>0.66666666666666663</v>
      </c>
      <c r="R2545" s="661">
        <v>2</v>
      </c>
      <c r="S2545" s="677">
        <v>0.66666666666666663</v>
      </c>
      <c r="T2545" s="742">
        <v>1</v>
      </c>
      <c r="U2545" s="700">
        <v>0.5</v>
      </c>
    </row>
    <row r="2546" spans="1:21" ht="14.4" customHeight="1" x14ac:dyDescent="0.3">
      <c r="A2546" s="660">
        <v>32</v>
      </c>
      <c r="B2546" s="661" t="s">
        <v>587</v>
      </c>
      <c r="C2546" s="661">
        <v>89301322</v>
      </c>
      <c r="D2546" s="740" t="s">
        <v>6847</v>
      </c>
      <c r="E2546" s="741" t="s">
        <v>4638</v>
      </c>
      <c r="F2546" s="661" t="s">
        <v>4612</v>
      </c>
      <c r="G2546" s="661" t="s">
        <v>4720</v>
      </c>
      <c r="H2546" s="661" t="s">
        <v>2441</v>
      </c>
      <c r="I2546" s="661" t="s">
        <v>3851</v>
      </c>
      <c r="J2546" s="661" t="s">
        <v>2534</v>
      </c>
      <c r="K2546" s="661" t="s">
        <v>3852</v>
      </c>
      <c r="L2546" s="662">
        <v>146.63</v>
      </c>
      <c r="M2546" s="662">
        <v>293.26</v>
      </c>
      <c r="N2546" s="661">
        <v>2</v>
      </c>
      <c r="O2546" s="742">
        <v>1.5</v>
      </c>
      <c r="P2546" s="662">
        <v>293.26</v>
      </c>
      <c r="Q2546" s="677">
        <v>1</v>
      </c>
      <c r="R2546" s="661">
        <v>2</v>
      </c>
      <c r="S2546" s="677">
        <v>1</v>
      </c>
      <c r="T2546" s="742">
        <v>1.5</v>
      </c>
      <c r="U2546" s="700">
        <v>1</v>
      </c>
    </row>
    <row r="2547" spans="1:21" ht="14.4" customHeight="1" x14ac:dyDescent="0.3">
      <c r="A2547" s="660">
        <v>32</v>
      </c>
      <c r="B2547" s="661" t="s">
        <v>587</v>
      </c>
      <c r="C2547" s="661">
        <v>89301322</v>
      </c>
      <c r="D2547" s="740" t="s">
        <v>6847</v>
      </c>
      <c r="E2547" s="741" t="s">
        <v>4638</v>
      </c>
      <c r="F2547" s="661" t="s">
        <v>4612</v>
      </c>
      <c r="G2547" s="661" t="s">
        <v>4720</v>
      </c>
      <c r="H2547" s="661" t="s">
        <v>588</v>
      </c>
      <c r="I2547" s="661" t="s">
        <v>6243</v>
      </c>
      <c r="J2547" s="661" t="s">
        <v>6244</v>
      </c>
      <c r="K2547" s="661" t="s">
        <v>6245</v>
      </c>
      <c r="L2547" s="662">
        <v>62.16</v>
      </c>
      <c r="M2547" s="662">
        <v>62.16</v>
      </c>
      <c r="N2547" s="661">
        <v>1</v>
      </c>
      <c r="O2547" s="742">
        <v>0.5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32</v>
      </c>
      <c r="B2548" s="661" t="s">
        <v>587</v>
      </c>
      <c r="C2548" s="661">
        <v>89301322</v>
      </c>
      <c r="D2548" s="740" t="s">
        <v>6847</v>
      </c>
      <c r="E2548" s="741" t="s">
        <v>4638</v>
      </c>
      <c r="F2548" s="661" t="s">
        <v>4612</v>
      </c>
      <c r="G2548" s="661" t="s">
        <v>4963</v>
      </c>
      <c r="H2548" s="661" t="s">
        <v>588</v>
      </c>
      <c r="I2548" s="661" t="s">
        <v>5786</v>
      </c>
      <c r="J2548" s="661" t="s">
        <v>5787</v>
      </c>
      <c r="K2548" s="661" t="s">
        <v>5788</v>
      </c>
      <c r="L2548" s="662">
        <v>31.43</v>
      </c>
      <c r="M2548" s="662">
        <v>31.43</v>
      </c>
      <c r="N2548" s="661">
        <v>1</v>
      </c>
      <c r="O2548" s="742">
        <v>1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32</v>
      </c>
      <c r="B2549" s="661" t="s">
        <v>587</v>
      </c>
      <c r="C2549" s="661">
        <v>89301322</v>
      </c>
      <c r="D2549" s="740" t="s">
        <v>6847</v>
      </c>
      <c r="E2549" s="741" t="s">
        <v>4638</v>
      </c>
      <c r="F2549" s="661" t="s">
        <v>4612</v>
      </c>
      <c r="G2549" s="661" t="s">
        <v>6246</v>
      </c>
      <c r="H2549" s="661" t="s">
        <v>588</v>
      </c>
      <c r="I2549" s="661" t="s">
        <v>6247</v>
      </c>
      <c r="J2549" s="661" t="s">
        <v>6248</v>
      </c>
      <c r="K2549" s="661" t="s">
        <v>6249</v>
      </c>
      <c r="L2549" s="662">
        <v>801.17</v>
      </c>
      <c r="M2549" s="662">
        <v>801.17</v>
      </c>
      <c r="N2549" s="661">
        <v>1</v>
      </c>
      <c r="O2549" s="742">
        <v>0.5</v>
      </c>
      <c r="P2549" s="662">
        <v>801.17</v>
      </c>
      <c r="Q2549" s="677">
        <v>1</v>
      </c>
      <c r="R2549" s="661">
        <v>1</v>
      </c>
      <c r="S2549" s="677">
        <v>1</v>
      </c>
      <c r="T2549" s="742">
        <v>0.5</v>
      </c>
      <c r="U2549" s="700">
        <v>1</v>
      </c>
    </row>
    <row r="2550" spans="1:21" ht="14.4" customHeight="1" x14ac:dyDescent="0.3">
      <c r="A2550" s="660">
        <v>32</v>
      </c>
      <c r="B2550" s="661" t="s">
        <v>587</v>
      </c>
      <c r="C2550" s="661">
        <v>89301322</v>
      </c>
      <c r="D2550" s="740" t="s">
        <v>6847</v>
      </c>
      <c r="E2550" s="741" t="s">
        <v>4638</v>
      </c>
      <c r="F2550" s="661" t="s">
        <v>4612</v>
      </c>
      <c r="G2550" s="661" t="s">
        <v>4721</v>
      </c>
      <c r="H2550" s="661" t="s">
        <v>588</v>
      </c>
      <c r="I2550" s="661" t="s">
        <v>1087</v>
      </c>
      <c r="J2550" s="661" t="s">
        <v>4722</v>
      </c>
      <c r="K2550" s="661" t="s">
        <v>4723</v>
      </c>
      <c r="L2550" s="662">
        <v>0</v>
      </c>
      <c r="M2550" s="662">
        <v>0</v>
      </c>
      <c r="N2550" s="661">
        <v>4</v>
      </c>
      <c r="O2550" s="742">
        <v>1.5</v>
      </c>
      <c r="P2550" s="662">
        <v>0</v>
      </c>
      <c r="Q2550" s="677"/>
      <c r="R2550" s="661">
        <v>2</v>
      </c>
      <c r="S2550" s="677">
        <v>0.5</v>
      </c>
      <c r="T2550" s="742">
        <v>1</v>
      </c>
      <c r="U2550" s="700">
        <v>0.66666666666666663</v>
      </c>
    </row>
    <row r="2551" spans="1:21" ht="14.4" customHeight="1" x14ac:dyDescent="0.3">
      <c r="A2551" s="660">
        <v>32</v>
      </c>
      <c r="B2551" s="661" t="s">
        <v>587</v>
      </c>
      <c r="C2551" s="661">
        <v>89301322</v>
      </c>
      <c r="D2551" s="740" t="s">
        <v>6847</v>
      </c>
      <c r="E2551" s="741" t="s">
        <v>4638</v>
      </c>
      <c r="F2551" s="661" t="s">
        <v>4612</v>
      </c>
      <c r="G2551" s="661" t="s">
        <v>4721</v>
      </c>
      <c r="H2551" s="661" t="s">
        <v>588</v>
      </c>
      <c r="I2551" s="661" t="s">
        <v>1091</v>
      </c>
      <c r="J2551" s="661" t="s">
        <v>5249</v>
      </c>
      <c r="K2551" s="661" t="s">
        <v>3869</v>
      </c>
      <c r="L2551" s="662">
        <v>0</v>
      </c>
      <c r="M2551" s="662">
        <v>0</v>
      </c>
      <c r="N2551" s="661">
        <v>1</v>
      </c>
      <c r="O2551" s="742">
        <v>1</v>
      </c>
      <c r="P2551" s="662">
        <v>0</v>
      </c>
      <c r="Q2551" s="677"/>
      <c r="R2551" s="661">
        <v>1</v>
      </c>
      <c r="S2551" s="677">
        <v>1</v>
      </c>
      <c r="T2551" s="742">
        <v>1</v>
      </c>
      <c r="U2551" s="700">
        <v>1</v>
      </c>
    </row>
    <row r="2552" spans="1:21" ht="14.4" customHeight="1" x14ac:dyDescent="0.3">
      <c r="A2552" s="660">
        <v>32</v>
      </c>
      <c r="B2552" s="661" t="s">
        <v>587</v>
      </c>
      <c r="C2552" s="661">
        <v>89301322</v>
      </c>
      <c r="D2552" s="740" t="s">
        <v>6847</v>
      </c>
      <c r="E2552" s="741" t="s">
        <v>4638</v>
      </c>
      <c r="F2552" s="661" t="s">
        <v>4612</v>
      </c>
      <c r="G2552" s="661" t="s">
        <v>4664</v>
      </c>
      <c r="H2552" s="661" t="s">
        <v>2441</v>
      </c>
      <c r="I2552" s="661" t="s">
        <v>3042</v>
      </c>
      <c r="J2552" s="661" t="s">
        <v>3043</v>
      </c>
      <c r="K2552" s="661" t="s">
        <v>4451</v>
      </c>
      <c r="L2552" s="662">
        <v>184.22</v>
      </c>
      <c r="M2552" s="662">
        <v>1657.98</v>
      </c>
      <c r="N2552" s="661">
        <v>9</v>
      </c>
      <c r="O2552" s="742">
        <v>4.5</v>
      </c>
      <c r="P2552" s="662">
        <v>1289.54</v>
      </c>
      <c r="Q2552" s="677">
        <v>0.77777777777777779</v>
      </c>
      <c r="R2552" s="661">
        <v>7</v>
      </c>
      <c r="S2552" s="677">
        <v>0.77777777777777779</v>
      </c>
      <c r="T2552" s="742">
        <v>3.5</v>
      </c>
      <c r="U2552" s="700">
        <v>0.77777777777777779</v>
      </c>
    </row>
    <row r="2553" spans="1:21" ht="14.4" customHeight="1" x14ac:dyDescent="0.3">
      <c r="A2553" s="660">
        <v>32</v>
      </c>
      <c r="B2553" s="661" t="s">
        <v>587</v>
      </c>
      <c r="C2553" s="661">
        <v>89301322</v>
      </c>
      <c r="D2553" s="740" t="s">
        <v>6847</v>
      </c>
      <c r="E2553" s="741" t="s">
        <v>4638</v>
      </c>
      <c r="F2553" s="661" t="s">
        <v>4612</v>
      </c>
      <c r="G2553" s="661" t="s">
        <v>4665</v>
      </c>
      <c r="H2553" s="661" t="s">
        <v>2441</v>
      </c>
      <c r="I2553" s="661" t="s">
        <v>2568</v>
      </c>
      <c r="J2553" s="661" t="s">
        <v>2453</v>
      </c>
      <c r="K2553" s="661" t="s">
        <v>1229</v>
      </c>
      <c r="L2553" s="662">
        <v>137.74</v>
      </c>
      <c r="M2553" s="662">
        <v>137.74</v>
      </c>
      <c r="N2553" s="661">
        <v>1</v>
      </c>
      <c r="O2553" s="742">
        <v>0.5</v>
      </c>
      <c r="P2553" s="662">
        <v>137.74</v>
      </c>
      <c r="Q2553" s="677">
        <v>1</v>
      </c>
      <c r="R2553" s="661">
        <v>1</v>
      </c>
      <c r="S2553" s="677">
        <v>1</v>
      </c>
      <c r="T2553" s="742">
        <v>0.5</v>
      </c>
      <c r="U2553" s="700">
        <v>1</v>
      </c>
    </row>
    <row r="2554" spans="1:21" ht="14.4" customHeight="1" x14ac:dyDescent="0.3">
      <c r="A2554" s="660">
        <v>32</v>
      </c>
      <c r="B2554" s="661" t="s">
        <v>587</v>
      </c>
      <c r="C2554" s="661">
        <v>89301322</v>
      </c>
      <c r="D2554" s="740" t="s">
        <v>6847</v>
      </c>
      <c r="E2554" s="741" t="s">
        <v>4638</v>
      </c>
      <c r="F2554" s="661" t="s">
        <v>4612</v>
      </c>
      <c r="G2554" s="661" t="s">
        <v>4665</v>
      </c>
      <c r="H2554" s="661" t="s">
        <v>2441</v>
      </c>
      <c r="I2554" s="661" t="s">
        <v>2568</v>
      </c>
      <c r="J2554" s="661" t="s">
        <v>2453</v>
      </c>
      <c r="K2554" s="661" t="s">
        <v>1229</v>
      </c>
      <c r="L2554" s="662">
        <v>118.82</v>
      </c>
      <c r="M2554" s="662">
        <v>594.09999999999991</v>
      </c>
      <c r="N2554" s="661">
        <v>5</v>
      </c>
      <c r="O2554" s="742">
        <v>3</v>
      </c>
      <c r="P2554" s="662">
        <v>356.46</v>
      </c>
      <c r="Q2554" s="677">
        <v>0.60000000000000009</v>
      </c>
      <c r="R2554" s="661">
        <v>3</v>
      </c>
      <c r="S2554" s="677">
        <v>0.6</v>
      </c>
      <c r="T2554" s="742">
        <v>2.5</v>
      </c>
      <c r="U2554" s="700">
        <v>0.83333333333333337</v>
      </c>
    </row>
    <row r="2555" spans="1:21" ht="14.4" customHeight="1" x14ac:dyDescent="0.3">
      <c r="A2555" s="660">
        <v>32</v>
      </c>
      <c r="B2555" s="661" t="s">
        <v>587</v>
      </c>
      <c r="C2555" s="661">
        <v>89301322</v>
      </c>
      <c r="D2555" s="740" t="s">
        <v>6847</v>
      </c>
      <c r="E2555" s="741" t="s">
        <v>4638</v>
      </c>
      <c r="F2555" s="661" t="s">
        <v>4612</v>
      </c>
      <c r="G2555" s="661" t="s">
        <v>4665</v>
      </c>
      <c r="H2555" s="661" t="s">
        <v>588</v>
      </c>
      <c r="I2555" s="661" t="s">
        <v>6250</v>
      </c>
      <c r="J2555" s="661" t="s">
        <v>6251</v>
      </c>
      <c r="K2555" s="661" t="s">
        <v>1229</v>
      </c>
      <c r="L2555" s="662">
        <v>0</v>
      </c>
      <c r="M2555" s="662">
        <v>0</v>
      </c>
      <c r="N2555" s="661">
        <v>1</v>
      </c>
      <c r="O2555" s="742">
        <v>0.5</v>
      </c>
      <c r="P2555" s="662">
        <v>0</v>
      </c>
      <c r="Q2555" s="677"/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32</v>
      </c>
      <c r="B2556" s="661" t="s">
        <v>587</v>
      </c>
      <c r="C2556" s="661">
        <v>89301322</v>
      </c>
      <c r="D2556" s="740" t="s">
        <v>6847</v>
      </c>
      <c r="E2556" s="741" t="s">
        <v>4638</v>
      </c>
      <c r="F2556" s="661" t="s">
        <v>4612</v>
      </c>
      <c r="G2556" s="661" t="s">
        <v>4805</v>
      </c>
      <c r="H2556" s="661" t="s">
        <v>588</v>
      </c>
      <c r="I2556" s="661" t="s">
        <v>855</v>
      </c>
      <c r="J2556" s="661" t="s">
        <v>856</v>
      </c>
      <c r="K2556" s="661" t="s">
        <v>857</v>
      </c>
      <c r="L2556" s="662">
        <v>0</v>
      </c>
      <c r="M2556" s="662">
        <v>0</v>
      </c>
      <c r="N2556" s="661">
        <v>2</v>
      </c>
      <c r="O2556" s="742">
        <v>1</v>
      </c>
      <c r="P2556" s="662">
        <v>0</v>
      </c>
      <c r="Q2556" s="677"/>
      <c r="R2556" s="661">
        <v>1</v>
      </c>
      <c r="S2556" s="677">
        <v>0.5</v>
      </c>
      <c r="T2556" s="742">
        <v>0.5</v>
      </c>
      <c r="U2556" s="700">
        <v>0.5</v>
      </c>
    </row>
    <row r="2557" spans="1:21" ht="14.4" customHeight="1" x14ac:dyDescent="0.3">
      <c r="A2557" s="660">
        <v>32</v>
      </c>
      <c r="B2557" s="661" t="s">
        <v>587</v>
      </c>
      <c r="C2557" s="661">
        <v>89301322</v>
      </c>
      <c r="D2557" s="740" t="s">
        <v>6847</v>
      </c>
      <c r="E2557" s="741" t="s">
        <v>4638</v>
      </c>
      <c r="F2557" s="661" t="s">
        <v>4612</v>
      </c>
      <c r="G2557" s="661" t="s">
        <v>4805</v>
      </c>
      <c r="H2557" s="661" t="s">
        <v>588</v>
      </c>
      <c r="I2557" s="661" t="s">
        <v>1403</v>
      </c>
      <c r="J2557" s="661" t="s">
        <v>856</v>
      </c>
      <c r="K2557" s="661" t="s">
        <v>3595</v>
      </c>
      <c r="L2557" s="662">
        <v>0</v>
      </c>
      <c r="M2557" s="662">
        <v>0</v>
      </c>
      <c r="N2557" s="661">
        <v>2</v>
      </c>
      <c r="O2557" s="742">
        <v>1</v>
      </c>
      <c r="P2557" s="662">
        <v>0</v>
      </c>
      <c r="Q2557" s="677"/>
      <c r="R2557" s="661">
        <v>1</v>
      </c>
      <c r="S2557" s="677">
        <v>0.5</v>
      </c>
      <c r="T2557" s="742">
        <v>0.5</v>
      </c>
      <c r="U2557" s="700">
        <v>0.5</v>
      </c>
    </row>
    <row r="2558" spans="1:21" ht="14.4" customHeight="1" x14ac:dyDescent="0.3">
      <c r="A2558" s="660">
        <v>32</v>
      </c>
      <c r="B2558" s="661" t="s">
        <v>587</v>
      </c>
      <c r="C2558" s="661">
        <v>89301322</v>
      </c>
      <c r="D2558" s="740" t="s">
        <v>6847</v>
      </c>
      <c r="E2558" s="741" t="s">
        <v>4638</v>
      </c>
      <c r="F2558" s="661" t="s">
        <v>4612</v>
      </c>
      <c r="G2558" s="661" t="s">
        <v>4726</v>
      </c>
      <c r="H2558" s="661" t="s">
        <v>588</v>
      </c>
      <c r="I2558" s="661" t="s">
        <v>4869</v>
      </c>
      <c r="J2558" s="661" t="s">
        <v>4870</v>
      </c>
      <c r="K2558" s="661" t="s">
        <v>4451</v>
      </c>
      <c r="L2558" s="662">
        <v>69.86</v>
      </c>
      <c r="M2558" s="662">
        <v>69.86</v>
      </c>
      <c r="N2558" s="661">
        <v>1</v>
      </c>
      <c r="O2558" s="742">
        <v>1</v>
      </c>
      <c r="P2558" s="662"/>
      <c r="Q2558" s="677">
        <v>0</v>
      </c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32</v>
      </c>
      <c r="B2559" s="661" t="s">
        <v>587</v>
      </c>
      <c r="C2559" s="661">
        <v>89301322</v>
      </c>
      <c r="D2559" s="740" t="s">
        <v>6847</v>
      </c>
      <c r="E2559" s="741" t="s">
        <v>4638</v>
      </c>
      <c r="F2559" s="661" t="s">
        <v>4612</v>
      </c>
      <c r="G2559" s="661" t="s">
        <v>4726</v>
      </c>
      <c r="H2559" s="661" t="s">
        <v>2441</v>
      </c>
      <c r="I2559" s="661" t="s">
        <v>4806</v>
      </c>
      <c r="J2559" s="661" t="s">
        <v>4807</v>
      </c>
      <c r="K2559" s="661" t="s">
        <v>4450</v>
      </c>
      <c r="L2559" s="662">
        <v>52.4</v>
      </c>
      <c r="M2559" s="662">
        <v>52.4</v>
      </c>
      <c r="N2559" s="661">
        <v>1</v>
      </c>
      <c r="O2559" s="742">
        <v>0.5</v>
      </c>
      <c r="P2559" s="662">
        <v>52.4</v>
      </c>
      <c r="Q2559" s="677">
        <v>1</v>
      </c>
      <c r="R2559" s="661">
        <v>1</v>
      </c>
      <c r="S2559" s="677">
        <v>1</v>
      </c>
      <c r="T2559" s="742">
        <v>0.5</v>
      </c>
      <c r="U2559" s="700">
        <v>1</v>
      </c>
    </row>
    <row r="2560" spans="1:21" ht="14.4" customHeight="1" x14ac:dyDescent="0.3">
      <c r="A2560" s="660">
        <v>32</v>
      </c>
      <c r="B2560" s="661" t="s">
        <v>587</v>
      </c>
      <c r="C2560" s="661">
        <v>89301322</v>
      </c>
      <c r="D2560" s="740" t="s">
        <v>6847</v>
      </c>
      <c r="E2560" s="741" t="s">
        <v>4638</v>
      </c>
      <c r="F2560" s="661" t="s">
        <v>4612</v>
      </c>
      <c r="G2560" s="661" t="s">
        <v>4726</v>
      </c>
      <c r="H2560" s="661" t="s">
        <v>2441</v>
      </c>
      <c r="I2560" s="661" t="s">
        <v>3046</v>
      </c>
      <c r="J2560" s="661" t="s">
        <v>3047</v>
      </c>
      <c r="K2560" s="661" t="s">
        <v>4451</v>
      </c>
      <c r="L2560" s="662">
        <v>69.86</v>
      </c>
      <c r="M2560" s="662">
        <v>558.88</v>
      </c>
      <c r="N2560" s="661">
        <v>8</v>
      </c>
      <c r="O2560" s="742">
        <v>3</v>
      </c>
      <c r="P2560" s="662">
        <v>279.44</v>
      </c>
      <c r="Q2560" s="677">
        <v>0.5</v>
      </c>
      <c r="R2560" s="661">
        <v>4</v>
      </c>
      <c r="S2560" s="677">
        <v>0.5</v>
      </c>
      <c r="T2560" s="742">
        <v>1</v>
      </c>
      <c r="U2560" s="700">
        <v>0.33333333333333331</v>
      </c>
    </row>
    <row r="2561" spans="1:21" ht="14.4" customHeight="1" x14ac:dyDescent="0.3">
      <c r="A2561" s="660">
        <v>32</v>
      </c>
      <c r="B2561" s="661" t="s">
        <v>587</v>
      </c>
      <c r="C2561" s="661">
        <v>89301322</v>
      </c>
      <c r="D2561" s="740" t="s">
        <v>6847</v>
      </c>
      <c r="E2561" s="741" t="s">
        <v>4638</v>
      </c>
      <c r="F2561" s="661" t="s">
        <v>4612</v>
      </c>
      <c r="G2561" s="661" t="s">
        <v>4727</v>
      </c>
      <c r="H2561" s="661" t="s">
        <v>2441</v>
      </c>
      <c r="I2561" s="661" t="s">
        <v>2628</v>
      </c>
      <c r="J2561" s="661" t="s">
        <v>2629</v>
      </c>
      <c r="K2561" s="661" t="s">
        <v>4523</v>
      </c>
      <c r="L2561" s="662">
        <v>162.13</v>
      </c>
      <c r="M2561" s="662">
        <v>324.26</v>
      </c>
      <c r="N2561" s="661">
        <v>2</v>
      </c>
      <c r="O2561" s="742">
        <v>1</v>
      </c>
      <c r="P2561" s="662">
        <v>324.26</v>
      </c>
      <c r="Q2561" s="677">
        <v>1</v>
      </c>
      <c r="R2561" s="661">
        <v>2</v>
      </c>
      <c r="S2561" s="677">
        <v>1</v>
      </c>
      <c r="T2561" s="742">
        <v>1</v>
      </c>
      <c r="U2561" s="700">
        <v>1</v>
      </c>
    </row>
    <row r="2562" spans="1:21" ht="14.4" customHeight="1" x14ac:dyDescent="0.3">
      <c r="A2562" s="660">
        <v>32</v>
      </c>
      <c r="B2562" s="661" t="s">
        <v>587</v>
      </c>
      <c r="C2562" s="661">
        <v>89301322</v>
      </c>
      <c r="D2562" s="740" t="s">
        <v>6847</v>
      </c>
      <c r="E2562" s="741" t="s">
        <v>4638</v>
      </c>
      <c r="F2562" s="661" t="s">
        <v>4612</v>
      </c>
      <c r="G2562" s="661" t="s">
        <v>4727</v>
      </c>
      <c r="H2562" s="661" t="s">
        <v>588</v>
      </c>
      <c r="I2562" s="661" t="s">
        <v>6252</v>
      </c>
      <c r="J2562" s="661" t="s">
        <v>2629</v>
      </c>
      <c r="K2562" s="661" t="s">
        <v>6253</v>
      </c>
      <c r="L2562" s="662">
        <v>0</v>
      </c>
      <c r="M2562" s="662">
        <v>0</v>
      </c>
      <c r="N2562" s="661">
        <v>1</v>
      </c>
      <c r="O2562" s="742">
        <v>1</v>
      </c>
      <c r="P2562" s="662">
        <v>0</v>
      </c>
      <c r="Q2562" s="677"/>
      <c r="R2562" s="661">
        <v>1</v>
      </c>
      <c r="S2562" s="677">
        <v>1</v>
      </c>
      <c r="T2562" s="742">
        <v>1</v>
      </c>
      <c r="U2562" s="700">
        <v>1</v>
      </c>
    </row>
    <row r="2563" spans="1:21" ht="14.4" customHeight="1" x14ac:dyDescent="0.3">
      <c r="A2563" s="660">
        <v>32</v>
      </c>
      <c r="B2563" s="661" t="s">
        <v>587</v>
      </c>
      <c r="C2563" s="661">
        <v>89301322</v>
      </c>
      <c r="D2563" s="740" t="s">
        <v>6847</v>
      </c>
      <c r="E2563" s="741" t="s">
        <v>4638</v>
      </c>
      <c r="F2563" s="661" t="s">
        <v>4612</v>
      </c>
      <c r="G2563" s="661" t="s">
        <v>4727</v>
      </c>
      <c r="H2563" s="661" t="s">
        <v>2441</v>
      </c>
      <c r="I2563" s="661" t="s">
        <v>2705</v>
      </c>
      <c r="J2563" s="661" t="s">
        <v>2475</v>
      </c>
      <c r="K2563" s="661" t="s">
        <v>4524</v>
      </c>
      <c r="L2563" s="662">
        <v>216.16</v>
      </c>
      <c r="M2563" s="662">
        <v>216.16</v>
      </c>
      <c r="N2563" s="661">
        <v>1</v>
      </c>
      <c r="O2563" s="742">
        <v>0.5</v>
      </c>
      <c r="P2563" s="662">
        <v>216.16</v>
      </c>
      <c r="Q2563" s="677">
        <v>1</v>
      </c>
      <c r="R2563" s="661">
        <v>1</v>
      </c>
      <c r="S2563" s="677">
        <v>1</v>
      </c>
      <c r="T2563" s="742">
        <v>0.5</v>
      </c>
      <c r="U2563" s="700">
        <v>1</v>
      </c>
    </row>
    <row r="2564" spans="1:21" ht="14.4" customHeight="1" x14ac:dyDescent="0.3">
      <c r="A2564" s="660">
        <v>32</v>
      </c>
      <c r="B2564" s="661" t="s">
        <v>587</v>
      </c>
      <c r="C2564" s="661">
        <v>89301322</v>
      </c>
      <c r="D2564" s="740" t="s">
        <v>6847</v>
      </c>
      <c r="E2564" s="741" t="s">
        <v>4638</v>
      </c>
      <c r="F2564" s="661" t="s">
        <v>4612</v>
      </c>
      <c r="G2564" s="661" t="s">
        <v>4727</v>
      </c>
      <c r="H2564" s="661" t="s">
        <v>2441</v>
      </c>
      <c r="I2564" s="661" t="s">
        <v>2474</v>
      </c>
      <c r="J2564" s="661" t="s">
        <v>2475</v>
      </c>
      <c r="K2564" s="661" t="s">
        <v>4525</v>
      </c>
      <c r="L2564" s="662">
        <v>432.32</v>
      </c>
      <c r="M2564" s="662">
        <v>1296.96</v>
      </c>
      <c r="N2564" s="661">
        <v>3</v>
      </c>
      <c r="O2564" s="742">
        <v>1.5</v>
      </c>
      <c r="P2564" s="662">
        <v>432.32</v>
      </c>
      <c r="Q2564" s="677">
        <v>0.33333333333333331</v>
      </c>
      <c r="R2564" s="661">
        <v>1</v>
      </c>
      <c r="S2564" s="677">
        <v>0.33333333333333331</v>
      </c>
      <c r="T2564" s="742">
        <v>1</v>
      </c>
      <c r="U2564" s="700">
        <v>0.66666666666666663</v>
      </c>
    </row>
    <row r="2565" spans="1:21" ht="14.4" customHeight="1" x14ac:dyDescent="0.3">
      <c r="A2565" s="660">
        <v>32</v>
      </c>
      <c r="B2565" s="661" t="s">
        <v>587</v>
      </c>
      <c r="C2565" s="661">
        <v>89301322</v>
      </c>
      <c r="D2565" s="740" t="s">
        <v>6847</v>
      </c>
      <c r="E2565" s="741" t="s">
        <v>4638</v>
      </c>
      <c r="F2565" s="661" t="s">
        <v>4612</v>
      </c>
      <c r="G2565" s="661" t="s">
        <v>4727</v>
      </c>
      <c r="H2565" s="661" t="s">
        <v>2441</v>
      </c>
      <c r="I2565" s="661" t="s">
        <v>2474</v>
      </c>
      <c r="J2565" s="661" t="s">
        <v>2475</v>
      </c>
      <c r="K2565" s="661" t="s">
        <v>4525</v>
      </c>
      <c r="L2565" s="662">
        <v>276</v>
      </c>
      <c r="M2565" s="662">
        <v>828</v>
      </c>
      <c r="N2565" s="661">
        <v>3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32</v>
      </c>
      <c r="B2566" s="661" t="s">
        <v>587</v>
      </c>
      <c r="C2566" s="661">
        <v>89301322</v>
      </c>
      <c r="D2566" s="740" t="s">
        <v>6847</v>
      </c>
      <c r="E2566" s="741" t="s">
        <v>4638</v>
      </c>
      <c r="F2566" s="661" t="s">
        <v>4612</v>
      </c>
      <c r="G2566" s="661" t="s">
        <v>4727</v>
      </c>
      <c r="H2566" s="661" t="s">
        <v>588</v>
      </c>
      <c r="I2566" s="661" t="s">
        <v>6254</v>
      </c>
      <c r="J2566" s="661" t="s">
        <v>2475</v>
      </c>
      <c r="K2566" s="661" t="s">
        <v>6255</v>
      </c>
      <c r="L2566" s="662">
        <v>0</v>
      </c>
      <c r="M2566" s="662">
        <v>0</v>
      </c>
      <c r="N2566" s="661">
        <v>3</v>
      </c>
      <c r="O2566" s="742">
        <v>2.5</v>
      </c>
      <c r="P2566" s="662"/>
      <c r="Q2566" s="677"/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32</v>
      </c>
      <c r="B2567" s="661" t="s">
        <v>587</v>
      </c>
      <c r="C2567" s="661">
        <v>89301322</v>
      </c>
      <c r="D2567" s="740" t="s">
        <v>6847</v>
      </c>
      <c r="E2567" s="741" t="s">
        <v>4638</v>
      </c>
      <c r="F2567" s="661" t="s">
        <v>4612</v>
      </c>
      <c r="G2567" s="661" t="s">
        <v>4727</v>
      </c>
      <c r="H2567" s="661" t="s">
        <v>588</v>
      </c>
      <c r="I2567" s="661" t="s">
        <v>6256</v>
      </c>
      <c r="J2567" s="661" t="s">
        <v>2475</v>
      </c>
      <c r="K2567" s="661" t="s">
        <v>6257</v>
      </c>
      <c r="L2567" s="662">
        <v>0</v>
      </c>
      <c r="M2567" s="662">
        <v>0</v>
      </c>
      <c r="N2567" s="661">
        <v>1</v>
      </c>
      <c r="O2567" s="742">
        <v>0.5</v>
      </c>
      <c r="P2567" s="662">
        <v>0</v>
      </c>
      <c r="Q2567" s="677"/>
      <c r="R2567" s="661">
        <v>1</v>
      </c>
      <c r="S2567" s="677">
        <v>1</v>
      </c>
      <c r="T2567" s="742">
        <v>0.5</v>
      </c>
      <c r="U2567" s="700">
        <v>1</v>
      </c>
    </row>
    <row r="2568" spans="1:21" ht="14.4" customHeight="1" x14ac:dyDescent="0.3">
      <c r="A2568" s="660">
        <v>32</v>
      </c>
      <c r="B2568" s="661" t="s">
        <v>587</v>
      </c>
      <c r="C2568" s="661">
        <v>89301322</v>
      </c>
      <c r="D2568" s="740" t="s">
        <v>6847</v>
      </c>
      <c r="E2568" s="741" t="s">
        <v>4638</v>
      </c>
      <c r="F2568" s="661" t="s">
        <v>4612</v>
      </c>
      <c r="G2568" s="661" t="s">
        <v>4728</v>
      </c>
      <c r="H2568" s="661" t="s">
        <v>588</v>
      </c>
      <c r="I2568" s="661" t="s">
        <v>1809</v>
      </c>
      <c r="J2568" s="661" t="s">
        <v>5532</v>
      </c>
      <c r="K2568" s="661" t="s">
        <v>5533</v>
      </c>
      <c r="L2568" s="662">
        <v>506.48</v>
      </c>
      <c r="M2568" s="662">
        <v>1012.96</v>
      </c>
      <c r="N2568" s="661">
        <v>2</v>
      </c>
      <c r="O2568" s="742">
        <v>0.5</v>
      </c>
      <c r="P2568" s="662">
        <v>1012.96</v>
      </c>
      <c r="Q2568" s="677">
        <v>1</v>
      </c>
      <c r="R2568" s="661">
        <v>2</v>
      </c>
      <c r="S2568" s="677">
        <v>1</v>
      </c>
      <c r="T2568" s="742">
        <v>0.5</v>
      </c>
      <c r="U2568" s="700">
        <v>1</v>
      </c>
    </row>
    <row r="2569" spans="1:21" ht="14.4" customHeight="1" x14ac:dyDescent="0.3">
      <c r="A2569" s="660">
        <v>32</v>
      </c>
      <c r="B2569" s="661" t="s">
        <v>587</v>
      </c>
      <c r="C2569" s="661">
        <v>89301322</v>
      </c>
      <c r="D2569" s="740" t="s">
        <v>6847</v>
      </c>
      <c r="E2569" s="741" t="s">
        <v>4638</v>
      </c>
      <c r="F2569" s="661" t="s">
        <v>4612</v>
      </c>
      <c r="G2569" s="661" t="s">
        <v>4728</v>
      </c>
      <c r="H2569" s="661" t="s">
        <v>588</v>
      </c>
      <c r="I2569" s="661" t="s">
        <v>2149</v>
      </c>
      <c r="J2569" s="661" t="s">
        <v>4729</v>
      </c>
      <c r="K2569" s="661" t="s">
        <v>4730</v>
      </c>
      <c r="L2569" s="662">
        <v>1012.96</v>
      </c>
      <c r="M2569" s="662">
        <v>5064.8</v>
      </c>
      <c r="N2569" s="661">
        <v>5</v>
      </c>
      <c r="O2569" s="742">
        <v>2.5</v>
      </c>
      <c r="P2569" s="662">
        <v>5064.8</v>
      </c>
      <c r="Q2569" s="677">
        <v>1</v>
      </c>
      <c r="R2569" s="661">
        <v>5</v>
      </c>
      <c r="S2569" s="677">
        <v>1</v>
      </c>
      <c r="T2569" s="742">
        <v>2.5</v>
      </c>
      <c r="U2569" s="700">
        <v>1</v>
      </c>
    </row>
    <row r="2570" spans="1:21" ht="14.4" customHeight="1" x14ac:dyDescent="0.3">
      <c r="A2570" s="660">
        <v>32</v>
      </c>
      <c r="B2570" s="661" t="s">
        <v>587</v>
      </c>
      <c r="C2570" s="661">
        <v>89301322</v>
      </c>
      <c r="D2570" s="740" t="s">
        <v>6847</v>
      </c>
      <c r="E2570" s="741" t="s">
        <v>4638</v>
      </c>
      <c r="F2570" s="661" t="s">
        <v>4612</v>
      </c>
      <c r="G2570" s="661" t="s">
        <v>4728</v>
      </c>
      <c r="H2570" s="661" t="s">
        <v>588</v>
      </c>
      <c r="I2570" s="661" t="s">
        <v>2278</v>
      </c>
      <c r="J2570" s="661" t="s">
        <v>4996</v>
      </c>
      <c r="K2570" s="661" t="s">
        <v>4997</v>
      </c>
      <c r="L2570" s="662">
        <v>2025.92</v>
      </c>
      <c r="M2570" s="662">
        <v>6077.76</v>
      </c>
      <c r="N2570" s="661">
        <v>3</v>
      </c>
      <c r="O2570" s="742">
        <v>1.5</v>
      </c>
      <c r="P2570" s="662">
        <v>6077.76</v>
      </c>
      <c r="Q2570" s="677">
        <v>1</v>
      </c>
      <c r="R2570" s="661">
        <v>3</v>
      </c>
      <c r="S2570" s="677">
        <v>1</v>
      </c>
      <c r="T2570" s="742">
        <v>1.5</v>
      </c>
      <c r="U2570" s="700">
        <v>1</v>
      </c>
    </row>
    <row r="2571" spans="1:21" ht="14.4" customHeight="1" x14ac:dyDescent="0.3">
      <c r="A2571" s="660">
        <v>32</v>
      </c>
      <c r="B2571" s="661" t="s">
        <v>587</v>
      </c>
      <c r="C2571" s="661">
        <v>89301322</v>
      </c>
      <c r="D2571" s="740" t="s">
        <v>6847</v>
      </c>
      <c r="E2571" s="741" t="s">
        <v>4638</v>
      </c>
      <c r="F2571" s="661" t="s">
        <v>4612</v>
      </c>
      <c r="G2571" s="661" t="s">
        <v>4728</v>
      </c>
      <c r="H2571" s="661" t="s">
        <v>588</v>
      </c>
      <c r="I2571" s="661" t="s">
        <v>1886</v>
      </c>
      <c r="J2571" s="661" t="s">
        <v>1887</v>
      </c>
      <c r="K2571" s="661" t="s">
        <v>5110</v>
      </c>
      <c r="L2571" s="662">
        <v>2025.92</v>
      </c>
      <c r="M2571" s="662">
        <v>8103.68</v>
      </c>
      <c r="N2571" s="661">
        <v>4</v>
      </c>
      <c r="O2571" s="742">
        <v>1.5</v>
      </c>
      <c r="P2571" s="662">
        <v>4051.84</v>
      </c>
      <c r="Q2571" s="677">
        <v>0.5</v>
      </c>
      <c r="R2571" s="661">
        <v>2</v>
      </c>
      <c r="S2571" s="677">
        <v>0.5</v>
      </c>
      <c r="T2571" s="742">
        <v>0.5</v>
      </c>
      <c r="U2571" s="700">
        <v>0.33333333333333331</v>
      </c>
    </row>
    <row r="2572" spans="1:21" ht="14.4" customHeight="1" x14ac:dyDescent="0.3">
      <c r="A2572" s="660">
        <v>32</v>
      </c>
      <c r="B2572" s="661" t="s">
        <v>587</v>
      </c>
      <c r="C2572" s="661">
        <v>89301322</v>
      </c>
      <c r="D2572" s="740" t="s">
        <v>6847</v>
      </c>
      <c r="E2572" s="741" t="s">
        <v>4638</v>
      </c>
      <c r="F2572" s="661" t="s">
        <v>4612</v>
      </c>
      <c r="G2572" s="661" t="s">
        <v>4924</v>
      </c>
      <c r="H2572" s="661" t="s">
        <v>588</v>
      </c>
      <c r="I2572" s="661" t="s">
        <v>3774</v>
      </c>
      <c r="J2572" s="661" t="s">
        <v>878</v>
      </c>
      <c r="K2572" s="661" t="s">
        <v>3776</v>
      </c>
      <c r="L2572" s="662">
        <v>229.57</v>
      </c>
      <c r="M2572" s="662">
        <v>229.57</v>
      </c>
      <c r="N2572" s="661">
        <v>1</v>
      </c>
      <c r="O2572" s="742">
        <v>0.5</v>
      </c>
      <c r="P2572" s="662">
        <v>229.57</v>
      </c>
      <c r="Q2572" s="677">
        <v>1</v>
      </c>
      <c r="R2572" s="661">
        <v>1</v>
      </c>
      <c r="S2572" s="677">
        <v>1</v>
      </c>
      <c r="T2572" s="742">
        <v>0.5</v>
      </c>
      <c r="U2572" s="700">
        <v>1</v>
      </c>
    </row>
    <row r="2573" spans="1:21" ht="14.4" customHeight="1" x14ac:dyDescent="0.3">
      <c r="A2573" s="660">
        <v>32</v>
      </c>
      <c r="B2573" s="661" t="s">
        <v>587</v>
      </c>
      <c r="C2573" s="661">
        <v>89301322</v>
      </c>
      <c r="D2573" s="740" t="s">
        <v>6847</v>
      </c>
      <c r="E2573" s="741" t="s">
        <v>4638</v>
      </c>
      <c r="F2573" s="661" t="s">
        <v>4612</v>
      </c>
      <c r="G2573" s="661" t="s">
        <v>4924</v>
      </c>
      <c r="H2573" s="661" t="s">
        <v>588</v>
      </c>
      <c r="I2573" s="661" t="s">
        <v>6258</v>
      </c>
      <c r="J2573" s="661" t="s">
        <v>6259</v>
      </c>
      <c r="K2573" s="661" t="s">
        <v>6260</v>
      </c>
      <c r="L2573" s="662">
        <v>229.57</v>
      </c>
      <c r="M2573" s="662">
        <v>229.57</v>
      </c>
      <c r="N2573" s="661">
        <v>1</v>
      </c>
      <c r="O2573" s="742">
        <v>1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32</v>
      </c>
      <c r="B2574" s="661" t="s">
        <v>587</v>
      </c>
      <c r="C2574" s="661">
        <v>89301322</v>
      </c>
      <c r="D2574" s="740" t="s">
        <v>6847</v>
      </c>
      <c r="E2574" s="741" t="s">
        <v>4638</v>
      </c>
      <c r="F2574" s="661" t="s">
        <v>4612</v>
      </c>
      <c r="G2574" s="661" t="s">
        <v>4811</v>
      </c>
      <c r="H2574" s="661" t="s">
        <v>588</v>
      </c>
      <c r="I2574" s="661" t="s">
        <v>1578</v>
      </c>
      <c r="J2574" s="661" t="s">
        <v>1579</v>
      </c>
      <c r="K2574" s="661" t="s">
        <v>1580</v>
      </c>
      <c r="L2574" s="662">
        <v>400.21</v>
      </c>
      <c r="M2574" s="662">
        <v>1200.6299999999999</v>
      </c>
      <c r="N2574" s="661">
        <v>3</v>
      </c>
      <c r="O2574" s="742">
        <v>0.5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32</v>
      </c>
      <c r="B2575" s="661" t="s">
        <v>587</v>
      </c>
      <c r="C2575" s="661">
        <v>89301322</v>
      </c>
      <c r="D2575" s="740" t="s">
        <v>6847</v>
      </c>
      <c r="E2575" s="741" t="s">
        <v>4638</v>
      </c>
      <c r="F2575" s="661" t="s">
        <v>4612</v>
      </c>
      <c r="G2575" s="661" t="s">
        <v>4811</v>
      </c>
      <c r="H2575" s="661" t="s">
        <v>588</v>
      </c>
      <c r="I2575" s="661" t="s">
        <v>5129</v>
      </c>
      <c r="J2575" s="661" t="s">
        <v>1579</v>
      </c>
      <c r="K2575" s="661" t="s">
        <v>630</v>
      </c>
      <c r="L2575" s="662">
        <v>0</v>
      </c>
      <c r="M2575" s="662">
        <v>0</v>
      </c>
      <c r="N2575" s="661">
        <v>1</v>
      </c>
      <c r="O2575" s="742">
        <v>0.5</v>
      </c>
      <c r="P2575" s="662">
        <v>0</v>
      </c>
      <c r="Q2575" s="677"/>
      <c r="R2575" s="661">
        <v>1</v>
      </c>
      <c r="S2575" s="677">
        <v>1</v>
      </c>
      <c r="T2575" s="742">
        <v>0.5</v>
      </c>
      <c r="U2575" s="700">
        <v>1</v>
      </c>
    </row>
    <row r="2576" spans="1:21" ht="14.4" customHeight="1" x14ac:dyDescent="0.3">
      <c r="A2576" s="660">
        <v>32</v>
      </c>
      <c r="B2576" s="661" t="s">
        <v>587</v>
      </c>
      <c r="C2576" s="661">
        <v>89301322</v>
      </c>
      <c r="D2576" s="740" t="s">
        <v>6847</v>
      </c>
      <c r="E2576" s="741" t="s">
        <v>4638</v>
      </c>
      <c r="F2576" s="661" t="s">
        <v>4612</v>
      </c>
      <c r="G2576" s="661" t="s">
        <v>5925</v>
      </c>
      <c r="H2576" s="661" t="s">
        <v>588</v>
      </c>
      <c r="I2576" s="661" t="s">
        <v>1335</v>
      </c>
      <c r="J2576" s="661" t="s">
        <v>1336</v>
      </c>
      <c r="K2576" s="661" t="s">
        <v>5926</v>
      </c>
      <c r="L2576" s="662">
        <v>45.75</v>
      </c>
      <c r="M2576" s="662">
        <v>91.5</v>
      </c>
      <c r="N2576" s="661">
        <v>2</v>
      </c>
      <c r="O2576" s="742">
        <v>1.5</v>
      </c>
      <c r="P2576" s="662">
        <v>45.75</v>
      </c>
      <c r="Q2576" s="677">
        <v>0.5</v>
      </c>
      <c r="R2576" s="661">
        <v>1</v>
      </c>
      <c r="S2576" s="677">
        <v>0.5</v>
      </c>
      <c r="T2576" s="742">
        <v>0.5</v>
      </c>
      <c r="U2576" s="700">
        <v>0.33333333333333331</v>
      </c>
    </row>
    <row r="2577" spans="1:21" ht="14.4" customHeight="1" x14ac:dyDescent="0.3">
      <c r="A2577" s="660">
        <v>32</v>
      </c>
      <c r="B2577" s="661" t="s">
        <v>587</v>
      </c>
      <c r="C2577" s="661">
        <v>89301322</v>
      </c>
      <c r="D2577" s="740" t="s">
        <v>6847</v>
      </c>
      <c r="E2577" s="741" t="s">
        <v>4638</v>
      </c>
      <c r="F2577" s="661" t="s">
        <v>4612</v>
      </c>
      <c r="G2577" s="661" t="s">
        <v>5925</v>
      </c>
      <c r="H2577" s="661" t="s">
        <v>588</v>
      </c>
      <c r="I2577" s="661" t="s">
        <v>3441</v>
      </c>
      <c r="J2577" s="661" t="s">
        <v>3442</v>
      </c>
      <c r="K2577" s="661" t="s">
        <v>5926</v>
      </c>
      <c r="L2577" s="662">
        <v>45.75</v>
      </c>
      <c r="M2577" s="662">
        <v>45.75</v>
      </c>
      <c r="N2577" s="661">
        <v>1</v>
      </c>
      <c r="O2577" s="742">
        <v>0.5</v>
      </c>
      <c r="P2577" s="662">
        <v>45.75</v>
      </c>
      <c r="Q2577" s="677">
        <v>1</v>
      </c>
      <c r="R2577" s="661">
        <v>1</v>
      </c>
      <c r="S2577" s="677">
        <v>1</v>
      </c>
      <c r="T2577" s="742">
        <v>0.5</v>
      </c>
      <c r="U2577" s="700">
        <v>1</v>
      </c>
    </row>
    <row r="2578" spans="1:21" ht="14.4" customHeight="1" x14ac:dyDescent="0.3">
      <c r="A2578" s="660">
        <v>32</v>
      </c>
      <c r="B2578" s="661" t="s">
        <v>587</v>
      </c>
      <c r="C2578" s="661">
        <v>89301322</v>
      </c>
      <c r="D2578" s="740" t="s">
        <v>6847</v>
      </c>
      <c r="E2578" s="741" t="s">
        <v>4638</v>
      </c>
      <c r="F2578" s="661" t="s">
        <v>4612</v>
      </c>
      <c r="G2578" s="661" t="s">
        <v>5600</v>
      </c>
      <c r="H2578" s="661" t="s">
        <v>588</v>
      </c>
      <c r="I2578" s="661" t="s">
        <v>1063</v>
      </c>
      <c r="J2578" s="661" t="s">
        <v>5601</v>
      </c>
      <c r="K2578" s="661" t="s">
        <v>5602</v>
      </c>
      <c r="L2578" s="662">
        <v>36.89</v>
      </c>
      <c r="M2578" s="662">
        <v>73.78</v>
      </c>
      <c r="N2578" s="661">
        <v>2</v>
      </c>
      <c r="O2578" s="742">
        <v>0.5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32</v>
      </c>
      <c r="B2579" s="661" t="s">
        <v>587</v>
      </c>
      <c r="C2579" s="661">
        <v>89301322</v>
      </c>
      <c r="D2579" s="740" t="s">
        <v>6847</v>
      </c>
      <c r="E2579" s="741" t="s">
        <v>4638</v>
      </c>
      <c r="F2579" s="661" t="s">
        <v>4612</v>
      </c>
      <c r="G2579" s="661" t="s">
        <v>4812</v>
      </c>
      <c r="H2579" s="661" t="s">
        <v>588</v>
      </c>
      <c r="I2579" s="661" t="s">
        <v>819</v>
      </c>
      <c r="J2579" s="661" t="s">
        <v>820</v>
      </c>
      <c r="K2579" s="661" t="s">
        <v>4390</v>
      </c>
      <c r="L2579" s="662">
        <v>115.3</v>
      </c>
      <c r="M2579" s="662">
        <v>1268.3</v>
      </c>
      <c r="N2579" s="661">
        <v>11</v>
      </c>
      <c r="O2579" s="742">
        <v>2.5</v>
      </c>
      <c r="P2579" s="662">
        <v>345.9</v>
      </c>
      <c r="Q2579" s="677">
        <v>0.27272727272727271</v>
      </c>
      <c r="R2579" s="661">
        <v>3</v>
      </c>
      <c r="S2579" s="677">
        <v>0.27272727272727271</v>
      </c>
      <c r="T2579" s="742">
        <v>0.5</v>
      </c>
      <c r="U2579" s="700">
        <v>0.2</v>
      </c>
    </row>
    <row r="2580" spans="1:21" ht="14.4" customHeight="1" x14ac:dyDescent="0.3">
      <c r="A2580" s="660">
        <v>32</v>
      </c>
      <c r="B2580" s="661" t="s">
        <v>587</v>
      </c>
      <c r="C2580" s="661">
        <v>89301322</v>
      </c>
      <c r="D2580" s="740" t="s">
        <v>6847</v>
      </c>
      <c r="E2580" s="741" t="s">
        <v>4638</v>
      </c>
      <c r="F2580" s="661" t="s">
        <v>4612</v>
      </c>
      <c r="G2580" s="661" t="s">
        <v>4812</v>
      </c>
      <c r="H2580" s="661" t="s">
        <v>588</v>
      </c>
      <c r="I2580" s="661" t="s">
        <v>6261</v>
      </c>
      <c r="J2580" s="661" t="s">
        <v>820</v>
      </c>
      <c r="K2580" s="661" t="s">
        <v>4390</v>
      </c>
      <c r="L2580" s="662">
        <v>115.3</v>
      </c>
      <c r="M2580" s="662">
        <v>230.6</v>
      </c>
      <c r="N2580" s="661">
        <v>2</v>
      </c>
      <c r="O2580" s="742">
        <v>1</v>
      </c>
      <c r="P2580" s="662"/>
      <c r="Q2580" s="677">
        <v>0</v>
      </c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32</v>
      </c>
      <c r="B2581" s="661" t="s">
        <v>587</v>
      </c>
      <c r="C2581" s="661">
        <v>89301322</v>
      </c>
      <c r="D2581" s="740" t="s">
        <v>6847</v>
      </c>
      <c r="E2581" s="741" t="s">
        <v>4638</v>
      </c>
      <c r="F2581" s="661" t="s">
        <v>4612</v>
      </c>
      <c r="G2581" s="661" t="s">
        <v>5610</v>
      </c>
      <c r="H2581" s="661" t="s">
        <v>588</v>
      </c>
      <c r="I2581" s="661" t="s">
        <v>6262</v>
      </c>
      <c r="J2581" s="661" t="s">
        <v>3416</v>
      </c>
      <c r="K2581" s="661" t="s">
        <v>4878</v>
      </c>
      <c r="L2581" s="662">
        <v>43.23</v>
      </c>
      <c r="M2581" s="662">
        <v>43.23</v>
      </c>
      <c r="N2581" s="661">
        <v>1</v>
      </c>
      <c r="O2581" s="742">
        <v>1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32</v>
      </c>
      <c r="B2582" s="661" t="s">
        <v>587</v>
      </c>
      <c r="C2582" s="661">
        <v>89301322</v>
      </c>
      <c r="D2582" s="740" t="s">
        <v>6847</v>
      </c>
      <c r="E2582" s="741" t="s">
        <v>4638</v>
      </c>
      <c r="F2582" s="661" t="s">
        <v>4612</v>
      </c>
      <c r="G2582" s="661" t="s">
        <v>5270</v>
      </c>
      <c r="H2582" s="661" t="s">
        <v>588</v>
      </c>
      <c r="I2582" s="661" t="s">
        <v>3393</v>
      </c>
      <c r="J2582" s="661" t="s">
        <v>3394</v>
      </c>
      <c r="K2582" s="661" t="s">
        <v>5271</v>
      </c>
      <c r="L2582" s="662">
        <v>1166.48</v>
      </c>
      <c r="M2582" s="662">
        <v>2332.96</v>
      </c>
      <c r="N2582" s="661">
        <v>2</v>
      </c>
      <c r="O2582" s="742">
        <v>1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32</v>
      </c>
      <c r="B2583" s="661" t="s">
        <v>587</v>
      </c>
      <c r="C2583" s="661">
        <v>89301322</v>
      </c>
      <c r="D2583" s="740" t="s">
        <v>6847</v>
      </c>
      <c r="E2583" s="741" t="s">
        <v>4638</v>
      </c>
      <c r="F2583" s="661" t="s">
        <v>4612</v>
      </c>
      <c r="G2583" s="661" t="s">
        <v>4873</v>
      </c>
      <c r="H2583" s="661" t="s">
        <v>588</v>
      </c>
      <c r="I2583" s="661" t="s">
        <v>1079</v>
      </c>
      <c r="J2583" s="661" t="s">
        <v>1187</v>
      </c>
      <c r="K2583" s="661" t="s">
        <v>4874</v>
      </c>
      <c r="L2583" s="662">
        <v>128.9</v>
      </c>
      <c r="M2583" s="662">
        <v>644.5</v>
      </c>
      <c r="N2583" s="661">
        <v>5</v>
      </c>
      <c r="O2583" s="742">
        <v>2</v>
      </c>
      <c r="P2583" s="662">
        <v>257.8</v>
      </c>
      <c r="Q2583" s="677">
        <v>0.4</v>
      </c>
      <c r="R2583" s="661">
        <v>2</v>
      </c>
      <c r="S2583" s="677">
        <v>0.4</v>
      </c>
      <c r="T2583" s="742">
        <v>0.5</v>
      </c>
      <c r="U2583" s="700">
        <v>0.25</v>
      </c>
    </row>
    <row r="2584" spans="1:21" ht="14.4" customHeight="1" x14ac:dyDescent="0.3">
      <c r="A2584" s="660">
        <v>32</v>
      </c>
      <c r="B2584" s="661" t="s">
        <v>587</v>
      </c>
      <c r="C2584" s="661">
        <v>89301322</v>
      </c>
      <c r="D2584" s="740" t="s">
        <v>6847</v>
      </c>
      <c r="E2584" s="741" t="s">
        <v>4638</v>
      </c>
      <c r="F2584" s="661" t="s">
        <v>4612</v>
      </c>
      <c r="G2584" s="661" t="s">
        <v>4873</v>
      </c>
      <c r="H2584" s="661" t="s">
        <v>588</v>
      </c>
      <c r="I2584" s="661" t="s">
        <v>6263</v>
      </c>
      <c r="J2584" s="661" t="s">
        <v>1187</v>
      </c>
      <c r="K2584" s="661" t="s">
        <v>6264</v>
      </c>
      <c r="L2584" s="662">
        <v>0</v>
      </c>
      <c r="M2584" s="662">
        <v>0</v>
      </c>
      <c r="N2584" s="661">
        <v>1</v>
      </c>
      <c r="O2584" s="742">
        <v>0.5</v>
      </c>
      <c r="P2584" s="662"/>
      <c r="Q2584" s="677"/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32</v>
      </c>
      <c r="B2585" s="661" t="s">
        <v>587</v>
      </c>
      <c r="C2585" s="661">
        <v>89301322</v>
      </c>
      <c r="D2585" s="740" t="s">
        <v>6847</v>
      </c>
      <c r="E2585" s="741" t="s">
        <v>4638</v>
      </c>
      <c r="F2585" s="661" t="s">
        <v>4612</v>
      </c>
      <c r="G2585" s="661" t="s">
        <v>5991</v>
      </c>
      <c r="H2585" s="661" t="s">
        <v>588</v>
      </c>
      <c r="I2585" s="661" t="s">
        <v>6265</v>
      </c>
      <c r="J2585" s="661" t="s">
        <v>6266</v>
      </c>
      <c r="K2585" s="661" t="s">
        <v>6267</v>
      </c>
      <c r="L2585" s="662">
        <v>314.89999999999998</v>
      </c>
      <c r="M2585" s="662">
        <v>314.89999999999998</v>
      </c>
      <c r="N2585" s="661">
        <v>1</v>
      </c>
      <c r="O2585" s="742">
        <v>0.5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32</v>
      </c>
      <c r="B2586" s="661" t="s">
        <v>587</v>
      </c>
      <c r="C2586" s="661">
        <v>89301322</v>
      </c>
      <c r="D2586" s="740" t="s">
        <v>6847</v>
      </c>
      <c r="E2586" s="741" t="s">
        <v>4638</v>
      </c>
      <c r="F2586" s="661" t="s">
        <v>4612</v>
      </c>
      <c r="G2586" s="661" t="s">
        <v>4731</v>
      </c>
      <c r="H2586" s="661" t="s">
        <v>588</v>
      </c>
      <c r="I2586" s="661" t="s">
        <v>4732</v>
      </c>
      <c r="J2586" s="661" t="s">
        <v>4733</v>
      </c>
      <c r="K2586" s="661" t="s">
        <v>1142</v>
      </c>
      <c r="L2586" s="662">
        <v>13168.84</v>
      </c>
      <c r="M2586" s="662">
        <v>210701.43999999997</v>
      </c>
      <c r="N2586" s="661">
        <v>16</v>
      </c>
      <c r="O2586" s="742">
        <v>11</v>
      </c>
      <c r="P2586" s="662">
        <v>210701.43999999997</v>
      </c>
      <c r="Q2586" s="677">
        <v>1</v>
      </c>
      <c r="R2586" s="661">
        <v>16</v>
      </c>
      <c r="S2586" s="677">
        <v>1</v>
      </c>
      <c r="T2586" s="742">
        <v>11</v>
      </c>
      <c r="U2586" s="700">
        <v>1</v>
      </c>
    </row>
    <row r="2587" spans="1:21" ht="14.4" customHeight="1" x14ac:dyDescent="0.3">
      <c r="A2587" s="660">
        <v>32</v>
      </c>
      <c r="B2587" s="661" t="s">
        <v>587</v>
      </c>
      <c r="C2587" s="661">
        <v>89301322</v>
      </c>
      <c r="D2587" s="740" t="s">
        <v>6847</v>
      </c>
      <c r="E2587" s="741" t="s">
        <v>4638</v>
      </c>
      <c r="F2587" s="661" t="s">
        <v>4612</v>
      </c>
      <c r="G2587" s="661" t="s">
        <v>4731</v>
      </c>
      <c r="H2587" s="661" t="s">
        <v>588</v>
      </c>
      <c r="I2587" s="661" t="s">
        <v>6268</v>
      </c>
      <c r="J2587" s="661" t="s">
        <v>4733</v>
      </c>
      <c r="K2587" s="661" t="s">
        <v>1142</v>
      </c>
      <c r="L2587" s="662">
        <v>13168.84</v>
      </c>
      <c r="M2587" s="662">
        <v>26337.68</v>
      </c>
      <c r="N2587" s="661">
        <v>2</v>
      </c>
      <c r="O2587" s="742">
        <v>1.5</v>
      </c>
      <c r="P2587" s="662">
        <v>26337.68</v>
      </c>
      <c r="Q2587" s="677">
        <v>1</v>
      </c>
      <c r="R2587" s="661">
        <v>2</v>
      </c>
      <c r="S2587" s="677">
        <v>1</v>
      </c>
      <c r="T2587" s="742">
        <v>1.5</v>
      </c>
      <c r="U2587" s="700">
        <v>1</v>
      </c>
    </row>
    <row r="2588" spans="1:21" ht="14.4" customHeight="1" x14ac:dyDescent="0.3">
      <c r="A2588" s="660">
        <v>32</v>
      </c>
      <c r="B2588" s="661" t="s">
        <v>587</v>
      </c>
      <c r="C2588" s="661">
        <v>89301322</v>
      </c>
      <c r="D2588" s="740" t="s">
        <v>6847</v>
      </c>
      <c r="E2588" s="741" t="s">
        <v>4638</v>
      </c>
      <c r="F2588" s="661" t="s">
        <v>4612</v>
      </c>
      <c r="G2588" s="661" t="s">
        <v>4671</v>
      </c>
      <c r="H2588" s="661" t="s">
        <v>2441</v>
      </c>
      <c r="I2588" s="661" t="s">
        <v>3132</v>
      </c>
      <c r="J2588" s="661" t="s">
        <v>3133</v>
      </c>
      <c r="K2588" s="661" t="s">
        <v>4480</v>
      </c>
      <c r="L2588" s="662">
        <v>3127.19</v>
      </c>
      <c r="M2588" s="662">
        <v>134469.17000000004</v>
      </c>
      <c r="N2588" s="661">
        <v>43</v>
      </c>
      <c r="O2588" s="742">
        <v>24.5</v>
      </c>
      <c r="P2588" s="662">
        <v>65670.99000000002</v>
      </c>
      <c r="Q2588" s="677">
        <v>0.48837209302325579</v>
      </c>
      <c r="R2588" s="661">
        <v>21</v>
      </c>
      <c r="S2588" s="677">
        <v>0.48837209302325579</v>
      </c>
      <c r="T2588" s="742">
        <v>11.5</v>
      </c>
      <c r="U2588" s="700">
        <v>0.46938775510204084</v>
      </c>
    </row>
    <row r="2589" spans="1:21" ht="14.4" customHeight="1" x14ac:dyDescent="0.3">
      <c r="A2589" s="660">
        <v>32</v>
      </c>
      <c r="B2589" s="661" t="s">
        <v>587</v>
      </c>
      <c r="C2589" s="661">
        <v>89301322</v>
      </c>
      <c r="D2589" s="740" t="s">
        <v>6847</v>
      </c>
      <c r="E2589" s="741" t="s">
        <v>4638</v>
      </c>
      <c r="F2589" s="661" t="s">
        <v>4612</v>
      </c>
      <c r="G2589" s="661" t="s">
        <v>6269</v>
      </c>
      <c r="H2589" s="661" t="s">
        <v>588</v>
      </c>
      <c r="I2589" s="661" t="s">
        <v>6270</v>
      </c>
      <c r="J2589" s="661" t="s">
        <v>6271</v>
      </c>
      <c r="K2589" s="661" t="s">
        <v>6272</v>
      </c>
      <c r="L2589" s="662">
        <v>0</v>
      </c>
      <c r="M2589" s="662">
        <v>0</v>
      </c>
      <c r="N2589" s="661">
        <v>1</v>
      </c>
      <c r="O2589" s="742">
        <v>0.5</v>
      </c>
      <c r="P2589" s="662">
        <v>0</v>
      </c>
      <c r="Q2589" s="677"/>
      <c r="R2589" s="661">
        <v>1</v>
      </c>
      <c r="S2589" s="677">
        <v>1</v>
      </c>
      <c r="T2589" s="742">
        <v>0.5</v>
      </c>
      <c r="U2589" s="700">
        <v>1</v>
      </c>
    </row>
    <row r="2590" spans="1:21" ht="14.4" customHeight="1" x14ac:dyDescent="0.3">
      <c r="A2590" s="660">
        <v>32</v>
      </c>
      <c r="B2590" s="661" t="s">
        <v>587</v>
      </c>
      <c r="C2590" s="661">
        <v>89301322</v>
      </c>
      <c r="D2590" s="740" t="s">
        <v>6847</v>
      </c>
      <c r="E2590" s="741" t="s">
        <v>4638</v>
      </c>
      <c r="F2590" s="661" t="s">
        <v>4612</v>
      </c>
      <c r="G2590" s="661" t="s">
        <v>6269</v>
      </c>
      <c r="H2590" s="661" t="s">
        <v>588</v>
      </c>
      <c r="I2590" s="661" t="s">
        <v>6270</v>
      </c>
      <c r="J2590" s="661" t="s">
        <v>6273</v>
      </c>
      <c r="K2590" s="661" t="s">
        <v>6272</v>
      </c>
      <c r="L2590" s="662">
        <v>0</v>
      </c>
      <c r="M2590" s="662">
        <v>0</v>
      </c>
      <c r="N2590" s="661">
        <v>1</v>
      </c>
      <c r="O2590" s="742">
        <v>1</v>
      </c>
      <c r="P2590" s="662">
        <v>0</v>
      </c>
      <c r="Q2590" s="677"/>
      <c r="R2590" s="661">
        <v>1</v>
      </c>
      <c r="S2590" s="677">
        <v>1</v>
      </c>
      <c r="T2590" s="742">
        <v>1</v>
      </c>
      <c r="U2590" s="700">
        <v>1</v>
      </c>
    </row>
    <row r="2591" spans="1:21" ht="14.4" customHeight="1" x14ac:dyDescent="0.3">
      <c r="A2591" s="660">
        <v>32</v>
      </c>
      <c r="B2591" s="661" t="s">
        <v>587</v>
      </c>
      <c r="C2591" s="661">
        <v>89301322</v>
      </c>
      <c r="D2591" s="740" t="s">
        <v>6847</v>
      </c>
      <c r="E2591" s="741" t="s">
        <v>4638</v>
      </c>
      <c r="F2591" s="661" t="s">
        <v>4612</v>
      </c>
      <c r="G2591" s="661" t="s">
        <v>6269</v>
      </c>
      <c r="H2591" s="661" t="s">
        <v>588</v>
      </c>
      <c r="I2591" s="661" t="s">
        <v>6274</v>
      </c>
      <c r="J2591" s="661" t="s">
        <v>6271</v>
      </c>
      <c r="K2591" s="661" t="s">
        <v>6275</v>
      </c>
      <c r="L2591" s="662">
        <v>0</v>
      </c>
      <c r="M2591" s="662">
        <v>0</v>
      </c>
      <c r="N2591" s="661">
        <v>2</v>
      </c>
      <c r="O2591" s="742">
        <v>1</v>
      </c>
      <c r="P2591" s="662">
        <v>0</v>
      </c>
      <c r="Q2591" s="677"/>
      <c r="R2591" s="661">
        <v>2</v>
      </c>
      <c r="S2591" s="677">
        <v>1</v>
      </c>
      <c r="T2591" s="742">
        <v>1</v>
      </c>
      <c r="U2591" s="700">
        <v>1</v>
      </c>
    </row>
    <row r="2592" spans="1:21" ht="14.4" customHeight="1" x14ac:dyDescent="0.3">
      <c r="A2592" s="660">
        <v>32</v>
      </c>
      <c r="B2592" s="661" t="s">
        <v>587</v>
      </c>
      <c r="C2592" s="661">
        <v>89301322</v>
      </c>
      <c r="D2592" s="740" t="s">
        <v>6847</v>
      </c>
      <c r="E2592" s="741" t="s">
        <v>4638</v>
      </c>
      <c r="F2592" s="661" t="s">
        <v>4612</v>
      </c>
      <c r="G2592" s="661" t="s">
        <v>6269</v>
      </c>
      <c r="H2592" s="661" t="s">
        <v>588</v>
      </c>
      <c r="I2592" s="661" t="s">
        <v>1950</v>
      </c>
      <c r="J2592" s="661" t="s">
        <v>6271</v>
      </c>
      <c r="K2592" s="661" t="s">
        <v>6276</v>
      </c>
      <c r="L2592" s="662">
        <v>184.8</v>
      </c>
      <c r="M2592" s="662">
        <v>184.8</v>
      </c>
      <c r="N2592" s="661">
        <v>1</v>
      </c>
      <c r="O2592" s="742">
        <v>0.5</v>
      </c>
      <c r="P2592" s="662">
        <v>184.8</v>
      </c>
      <c r="Q2592" s="677">
        <v>1</v>
      </c>
      <c r="R2592" s="661">
        <v>1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32</v>
      </c>
      <c r="B2593" s="661" t="s">
        <v>587</v>
      </c>
      <c r="C2593" s="661">
        <v>89301322</v>
      </c>
      <c r="D2593" s="740" t="s">
        <v>6847</v>
      </c>
      <c r="E2593" s="741" t="s">
        <v>4638</v>
      </c>
      <c r="F2593" s="661" t="s">
        <v>4612</v>
      </c>
      <c r="G2593" s="661" t="s">
        <v>6269</v>
      </c>
      <c r="H2593" s="661" t="s">
        <v>588</v>
      </c>
      <c r="I2593" s="661" t="s">
        <v>1950</v>
      </c>
      <c r="J2593" s="661" t="s">
        <v>6271</v>
      </c>
      <c r="K2593" s="661" t="s">
        <v>6276</v>
      </c>
      <c r="L2593" s="662">
        <v>117.71</v>
      </c>
      <c r="M2593" s="662">
        <v>235.42</v>
      </c>
      <c r="N2593" s="661">
        <v>2</v>
      </c>
      <c r="O2593" s="742">
        <v>1.5</v>
      </c>
      <c r="P2593" s="662">
        <v>117.71</v>
      </c>
      <c r="Q2593" s="677">
        <v>0.5</v>
      </c>
      <c r="R2593" s="661">
        <v>1</v>
      </c>
      <c r="S2593" s="677">
        <v>0.5</v>
      </c>
      <c r="T2593" s="742">
        <v>1</v>
      </c>
      <c r="U2593" s="700">
        <v>0.66666666666666663</v>
      </c>
    </row>
    <row r="2594" spans="1:21" ht="14.4" customHeight="1" x14ac:dyDescent="0.3">
      <c r="A2594" s="660">
        <v>32</v>
      </c>
      <c r="B2594" s="661" t="s">
        <v>587</v>
      </c>
      <c r="C2594" s="661">
        <v>89301322</v>
      </c>
      <c r="D2594" s="740" t="s">
        <v>6847</v>
      </c>
      <c r="E2594" s="741" t="s">
        <v>4638</v>
      </c>
      <c r="F2594" s="661" t="s">
        <v>4612</v>
      </c>
      <c r="G2594" s="661" t="s">
        <v>4813</v>
      </c>
      <c r="H2594" s="661" t="s">
        <v>588</v>
      </c>
      <c r="I2594" s="661" t="s">
        <v>1175</v>
      </c>
      <c r="J2594" s="661" t="s">
        <v>4814</v>
      </c>
      <c r="K2594" s="661" t="s">
        <v>4815</v>
      </c>
      <c r="L2594" s="662">
        <v>66.599999999999994</v>
      </c>
      <c r="M2594" s="662">
        <v>266.39999999999998</v>
      </c>
      <c r="N2594" s="661">
        <v>4</v>
      </c>
      <c r="O2594" s="742">
        <v>3.5</v>
      </c>
      <c r="P2594" s="662">
        <v>66.599999999999994</v>
      </c>
      <c r="Q2594" s="677">
        <v>0.25</v>
      </c>
      <c r="R2594" s="661">
        <v>1</v>
      </c>
      <c r="S2594" s="677">
        <v>0.25</v>
      </c>
      <c r="T2594" s="742">
        <v>1</v>
      </c>
      <c r="U2594" s="700">
        <v>0.2857142857142857</v>
      </c>
    </row>
    <row r="2595" spans="1:21" ht="14.4" customHeight="1" x14ac:dyDescent="0.3">
      <c r="A2595" s="660">
        <v>32</v>
      </c>
      <c r="B2595" s="661" t="s">
        <v>587</v>
      </c>
      <c r="C2595" s="661">
        <v>89301322</v>
      </c>
      <c r="D2595" s="740" t="s">
        <v>6847</v>
      </c>
      <c r="E2595" s="741" t="s">
        <v>4638</v>
      </c>
      <c r="F2595" s="661" t="s">
        <v>4612</v>
      </c>
      <c r="G2595" s="661" t="s">
        <v>6277</v>
      </c>
      <c r="H2595" s="661" t="s">
        <v>588</v>
      </c>
      <c r="I2595" s="661" t="s">
        <v>6278</v>
      </c>
      <c r="J2595" s="661" t="s">
        <v>6279</v>
      </c>
      <c r="K2595" s="661" t="s">
        <v>630</v>
      </c>
      <c r="L2595" s="662">
        <v>65.75</v>
      </c>
      <c r="M2595" s="662">
        <v>65.75</v>
      </c>
      <c r="N2595" s="661">
        <v>1</v>
      </c>
      <c r="O2595" s="742">
        <v>0.5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32</v>
      </c>
      <c r="B2596" s="661" t="s">
        <v>587</v>
      </c>
      <c r="C2596" s="661">
        <v>89301322</v>
      </c>
      <c r="D2596" s="740" t="s">
        <v>6847</v>
      </c>
      <c r="E2596" s="741" t="s">
        <v>4638</v>
      </c>
      <c r="F2596" s="661" t="s">
        <v>4612</v>
      </c>
      <c r="G2596" s="661" t="s">
        <v>5286</v>
      </c>
      <c r="H2596" s="661" t="s">
        <v>588</v>
      </c>
      <c r="I2596" s="661" t="s">
        <v>5287</v>
      </c>
      <c r="J2596" s="661" t="s">
        <v>5288</v>
      </c>
      <c r="K2596" s="661" t="s">
        <v>5289</v>
      </c>
      <c r="L2596" s="662">
        <v>94.09</v>
      </c>
      <c r="M2596" s="662">
        <v>94.09</v>
      </c>
      <c r="N2596" s="661">
        <v>1</v>
      </c>
      <c r="O2596" s="742">
        <v>1</v>
      </c>
      <c r="P2596" s="662">
        <v>94.09</v>
      </c>
      <c r="Q2596" s="677">
        <v>1</v>
      </c>
      <c r="R2596" s="661">
        <v>1</v>
      </c>
      <c r="S2596" s="677">
        <v>1</v>
      </c>
      <c r="T2596" s="742">
        <v>1</v>
      </c>
      <c r="U2596" s="700">
        <v>1</v>
      </c>
    </row>
    <row r="2597" spans="1:21" ht="14.4" customHeight="1" x14ac:dyDescent="0.3">
      <c r="A2597" s="660">
        <v>32</v>
      </c>
      <c r="B2597" s="661" t="s">
        <v>587</v>
      </c>
      <c r="C2597" s="661">
        <v>89301322</v>
      </c>
      <c r="D2597" s="740" t="s">
        <v>6847</v>
      </c>
      <c r="E2597" s="741" t="s">
        <v>4638</v>
      </c>
      <c r="F2597" s="661" t="s">
        <v>4612</v>
      </c>
      <c r="G2597" s="661" t="s">
        <v>6280</v>
      </c>
      <c r="H2597" s="661" t="s">
        <v>588</v>
      </c>
      <c r="I2597" s="661" t="s">
        <v>6281</v>
      </c>
      <c r="J2597" s="661" t="s">
        <v>6282</v>
      </c>
      <c r="K2597" s="661" t="s">
        <v>6283</v>
      </c>
      <c r="L2597" s="662">
        <v>0</v>
      </c>
      <c r="M2597" s="662">
        <v>0</v>
      </c>
      <c r="N2597" s="661">
        <v>1</v>
      </c>
      <c r="O2597" s="742">
        <v>0.5</v>
      </c>
      <c r="P2597" s="662">
        <v>0</v>
      </c>
      <c r="Q2597" s="677"/>
      <c r="R2597" s="661">
        <v>1</v>
      </c>
      <c r="S2597" s="677">
        <v>1</v>
      </c>
      <c r="T2597" s="742">
        <v>0.5</v>
      </c>
      <c r="U2597" s="700">
        <v>1</v>
      </c>
    </row>
    <row r="2598" spans="1:21" ht="14.4" customHeight="1" x14ac:dyDescent="0.3">
      <c r="A2598" s="660">
        <v>32</v>
      </c>
      <c r="B2598" s="661" t="s">
        <v>587</v>
      </c>
      <c r="C2598" s="661">
        <v>89301322</v>
      </c>
      <c r="D2598" s="740" t="s">
        <v>6847</v>
      </c>
      <c r="E2598" s="741" t="s">
        <v>4638</v>
      </c>
      <c r="F2598" s="661" t="s">
        <v>4612</v>
      </c>
      <c r="G2598" s="661" t="s">
        <v>4674</v>
      </c>
      <c r="H2598" s="661" t="s">
        <v>588</v>
      </c>
      <c r="I2598" s="661" t="s">
        <v>1035</v>
      </c>
      <c r="J2598" s="661" t="s">
        <v>1036</v>
      </c>
      <c r="K2598" s="661" t="s">
        <v>4675</v>
      </c>
      <c r="L2598" s="662">
        <v>163.9</v>
      </c>
      <c r="M2598" s="662">
        <v>4917.0000000000009</v>
      </c>
      <c r="N2598" s="661">
        <v>30</v>
      </c>
      <c r="O2598" s="742">
        <v>9</v>
      </c>
      <c r="P2598" s="662">
        <v>1966.8000000000002</v>
      </c>
      <c r="Q2598" s="677">
        <v>0.39999999999999997</v>
      </c>
      <c r="R2598" s="661">
        <v>12</v>
      </c>
      <c r="S2598" s="677">
        <v>0.4</v>
      </c>
      <c r="T2598" s="742">
        <v>4</v>
      </c>
      <c r="U2598" s="700">
        <v>0.44444444444444442</v>
      </c>
    </row>
    <row r="2599" spans="1:21" ht="14.4" customHeight="1" x14ac:dyDescent="0.3">
      <c r="A2599" s="660">
        <v>32</v>
      </c>
      <c r="B2599" s="661" t="s">
        <v>587</v>
      </c>
      <c r="C2599" s="661">
        <v>89301322</v>
      </c>
      <c r="D2599" s="740" t="s">
        <v>6847</v>
      </c>
      <c r="E2599" s="741" t="s">
        <v>4638</v>
      </c>
      <c r="F2599" s="661" t="s">
        <v>4612</v>
      </c>
      <c r="G2599" s="661" t="s">
        <v>5047</v>
      </c>
      <c r="H2599" s="661" t="s">
        <v>588</v>
      </c>
      <c r="I2599" s="661" t="s">
        <v>931</v>
      </c>
      <c r="J2599" s="661" t="s">
        <v>932</v>
      </c>
      <c r="K2599" s="661" t="s">
        <v>933</v>
      </c>
      <c r="L2599" s="662">
        <v>42.18</v>
      </c>
      <c r="M2599" s="662">
        <v>42.18</v>
      </c>
      <c r="N2599" s="661">
        <v>1</v>
      </c>
      <c r="O2599" s="742">
        <v>0.5</v>
      </c>
      <c r="P2599" s="662">
        <v>42.18</v>
      </c>
      <c r="Q2599" s="677">
        <v>1</v>
      </c>
      <c r="R2599" s="661">
        <v>1</v>
      </c>
      <c r="S2599" s="677">
        <v>1</v>
      </c>
      <c r="T2599" s="742">
        <v>0.5</v>
      </c>
      <c r="U2599" s="700">
        <v>1</v>
      </c>
    </row>
    <row r="2600" spans="1:21" ht="14.4" customHeight="1" x14ac:dyDescent="0.3">
      <c r="A2600" s="660">
        <v>32</v>
      </c>
      <c r="B2600" s="661" t="s">
        <v>587</v>
      </c>
      <c r="C2600" s="661">
        <v>89301322</v>
      </c>
      <c r="D2600" s="740" t="s">
        <v>6847</v>
      </c>
      <c r="E2600" s="741" t="s">
        <v>4638</v>
      </c>
      <c r="F2600" s="661" t="s">
        <v>4612</v>
      </c>
      <c r="G2600" s="661" t="s">
        <v>5047</v>
      </c>
      <c r="H2600" s="661" t="s">
        <v>588</v>
      </c>
      <c r="I2600" s="661" t="s">
        <v>1144</v>
      </c>
      <c r="J2600" s="661" t="s">
        <v>1145</v>
      </c>
      <c r="K2600" s="661" t="s">
        <v>1146</v>
      </c>
      <c r="L2600" s="662">
        <v>33.729999999999997</v>
      </c>
      <c r="M2600" s="662">
        <v>67.459999999999994</v>
      </c>
      <c r="N2600" s="661">
        <v>2</v>
      </c>
      <c r="O2600" s="742">
        <v>0.5</v>
      </c>
      <c r="P2600" s="662">
        <v>67.459999999999994</v>
      </c>
      <c r="Q2600" s="677">
        <v>1</v>
      </c>
      <c r="R2600" s="661">
        <v>2</v>
      </c>
      <c r="S2600" s="677">
        <v>1</v>
      </c>
      <c r="T2600" s="742">
        <v>0.5</v>
      </c>
      <c r="U2600" s="700">
        <v>1</v>
      </c>
    </row>
    <row r="2601" spans="1:21" ht="14.4" customHeight="1" x14ac:dyDescent="0.3">
      <c r="A2601" s="660">
        <v>32</v>
      </c>
      <c r="B2601" s="661" t="s">
        <v>587</v>
      </c>
      <c r="C2601" s="661">
        <v>89301322</v>
      </c>
      <c r="D2601" s="740" t="s">
        <v>6847</v>
      </c>
      <c r="E2601" s="741" t="s">
        <v>4638</v>
      </c>
      <c r="F2601" s="661" t="s">
        <v>4612</v>
      </c>
      <c r="G2601" s="661" t="s">
        <v>4927</v>
      </c>
      <c r="H2601" s="661" t="s">
        <v>588</v>
      </c>
      <c r="I2601" s="661" t="s">
        <v>1366</v>
      </c>
      <c r="J2601" s="661" t="s">
        <v>1367</v>
      </c>
      <c r="K2601" s="661" t="s">
        <v>4928</v>
      </c>
      <c r="L2601" s="662">
        <v>1023.02</v>
      </c>
      <c r="M2601" s="662">
        <v>6138.12</v>
      </c>
      <c r="N2601" s="661">
        <v>6</v>
      </c>
      <c r="O2601" s="742">
        <v>6</v>
      </c>
      <c r="P2601" s="662">
        <v>3069.06</v>
      </c>
      <c r="Q2601" s="677">
        <v>0.5</v>
      </c>
      <c r="R2601" s="661">
        <v>3</v>
      </c>
      <c r="S2601" s="677">
        <v>0.5</v>
      </c>
      <c r="T2601" s="742">
        <v>3</v>
      </c>
      <c r="U2601" s="700">
        <v>0.5</v>
      </c>
    </row>
    <row r="2602" spans="1:21" ht="14.4" customHeight="1" x14ac:dyDescent="0.3">
      <c r="A2602" s="660">
        <v>32</v>
      </c>
      <c r="B2602" s="661" t="s">
        <v>587</v>
      </c>
      <c r="C2602" s="661">
        <v>89301322</v>
      </c>
      <c r="D2602" s="740" t="s">
        <v>6847</v>
      </c>
      <c r="E2602" s="741" t="s">
        <v>4638</v>
      </c>
      <c r="F2602" s="661" t="s">
        <v>4612</v>
      </c>
      <c r="G2602" s="661" t="s">
        <v>4927</v>
      </c>
      <c r="H2602" s="661" t="s">
        <v>588</v>
      </c>
      <c r="I2602" s="661" t="s">
        <v>1366</v>
      </c>
      <c r="J2602" s="661" t="s">
        <v>1367</v>
      </c>
      <c r="K2602" s="661" t="s">
        <v>4928</v>
      </c>
      <c r="L2602" s="662">
        <v>439.17</v>
      </c>
      <c r="M2602" s="662">
        <v>3074.19</v>
      </c>
      <c r="N2602" s="661">
        <v>7</v>
      </c>
      <c r="O2602" s="742">
        <v>4.5</v>
      </c>
      <c r="P2602" s="662">
        <v>878.34</v>
      </c>
      <c r="Q2602" s="677">
        <v>0.2857142857142857</v>
      </c>
      <c r="R2602" s="661">
        <v>2</v>
      </c>
      <c r="S2602" s="677">
        <v>0.2857142857142857</v>
      </c>
      <c r="T2602" s="742">
        <v>0.5</v>
      </c>
      <c r="U2602" s="700">
        <v>0.1111111111111111</v>
      </c>
    </row>
    <row r="2603" spans="1:21" ht="14.4" customHeight="1" x14ac:dyDescent="0.3">
      <c r="A2603" s="660">
        <v>32</v>
      </c>
      <c r="B2603" s="661" t="s">
        <v>587</v>
      </c>
      <c r="C2603" s="661">
        <v>89301322</v>
      </c>
      <c r="D2603" s="740" t="s">
        <v>6847</v>
      </c>
      <c r="E2603" s="741" t="s">
        <v>4638</v>
      </c>
      <c r="F2603" s="661" t="s">
        <v>4612</v>
      </c>
      <c r="G2603" s="661" t="s">
        <v>5723</v>
      </c>
      <c r="H2603" s="661" t="s">
        <v>2441</v>
      </c>
      <c r="I2603" s="661" t="s">
        <v>2565</v>
      </c>
      <c r="J2603" s="661" t="s">
        <v>2566</v>
      </c>
      <c r="K2603" s="661" t="s">
        <v>1258</v>
      </c>
      <c r="L2603" s="662">
        <v>90.32</v>
      </c>
      <c r="M2603" s="662">
        <v>180.64</v>
      </c>
      <c r="N2603" s="661">
        <v>2</v>
      </c>
      <c r="O2603" s="742">
        <v>1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32</v>
      </c>
      <c r="B2604" s="661" t="s">
        <v>587</v>
      </c>
      <c r="C2604" s="661">
        <v>89301322</v>
      </c>
      <c r="D2604" s="740" t="s">
        <v>6847</v>
      </c>
      <c r="E2604" s="741" t="s">
        <v>4638</v>
      </c>
      <c r="F2604" s="661" t="s">
        <v>4612</v>
      </c>
      <c r="G2604" s="661" t="s">
        <v>4676</v>
      </c>
      <c r="H2604" s="661" t="s">
        <v>588</v>
      </c>
      <c r="I2604" s="661" t="s">
        <v>4998</v>
      </c>
      <c r="J2604" s="661" t="s">
        <v>848</v>
      </c>
      <c r="K2604" s="661" t="s">
        <v>2762</v>
      </c>
      <c r="L2604" s="662">
        <v>0</v>
      </c>
      <c r="M2604" s="662">
        <v>0</v>
      </c>
      <c r="N2604" s="661">
        <v>1</v>
      </c>
      <c r="O2604" s="742">
        <v>0.5</v>
      </c>
      <c r="P2604" s="662">
        <v>0</v>
      </c>
      <c r="Q2604" s="677"/>
      <c r="R2604" s="661">
        <v>1</v>
      </c>
      <c r="S2604" s="677">
        <v>1</v>
      </c>
      <c r="T2604" s="742">
        <v>0.5</v>
      </c>
      <c r="U2604" s="700">
        <v>1</v>
      </c>
    </row>
    <row r="2605" spans="1:21" ht="14.4" customHeight="1" x14ac:dyDescent="0.3">
      <c r="A2605" s="660">
        <v>32</v>
      </c>
      <c r="B2605" s="661" t="s">
        <v>587</v>
      </c>
      <c r="C2605" s="661">
        <v>89301322</v>
      </c>
      <c r="D2605" s="740" t="s">
        <v>6847</v>
      </c>
      <c r="E2605" s="741" t="s">
        <v>4638</v>
      </c>
      <c r="F2605" s="661" t="s">
        <v>4612</v>
      </c>
      <c r="G2605" s="661" t="s">
        <v>4746</v>
      </c>
      <c r="H2605" s="661" t="s">
        <v>588</v>
      </c>
      <c r="I2605" s="661" t="s">
        <v>5306</v>
      </c>
      <c r="J2605" s="661" t="s">
        <v>5307</v>
      </c>
      <c r="K2605" s="661" t="s">
        <v>5308</v>
      </c>
      <c r="L2605" s="662">
        <v>25.89</v>
      </c>
      <c r="M2605" s="662">
        <v>25.89</v>
      </c>
      <c r="N2605" s="661">
        <v>1</v>
      </c>
      <c r="O2605" s="742">
        <v>0.5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32</v>
      </c>
      <c r="B2606" s="661" t="s">
        <v>587</v>
      </c>
      <c r="C2606" s="661">
        <v>89301322</v>
      </c>
      <c r="D2606" s="740" t="s">
        <v>6847</v>
      </c>
      <c r="E2606" s="741" t="s">
        <v>4638</v>
      </c>
      <c r="F2606" s="661" t="s">
        <v>4612</v>
      </c>
      <c r="G2606" s="661" t="s">
        <v>4746</v>
      </c>
      <c r="H2606" s="661" t="s">
        <v>588</v>
      </c>
      <c r="I2606" s="661" t="s">
        <v>5538</v>
      </c>
      <c r="J2606" s="661" t="s">
        <v>4748</v>
      </c>
      <c r="K2606" s="661" t="s">
        <v>1274</v>
      </c>
      <c r="L2606" s="662">
        <v>0</v>
      </c>
      <c r="M2606" s="662">
        <v>0</v>
      </c>
      <c r="N2606" s="661">
        <v>1</v>
      </c>
      <c r="O2606" s="742">
        <v>0.5</v>
      </c>
      <c r="P2606" s="662">
        <v>0</v>
      </c>
      <c r="Q2606" s="677"/>
      <c r="R2606" s="661">
        <v>1</v>
      </c>
      <c r="S2606" s="677">
        <v>1</v>
      </c>
      <c r="T2606" s="742">
        <v>0.5</v>
      </c>
      <c r="U2606" s="700">
        <v>1</v>
      </c>
    </row>
    <row r="2607" spans="1:21" ht="14.4" customHeight="1" x14ac:dyDescent="0.3">
      <c r="A2607" s="660">
        <v>32</v>
      </c>
      <c r="B2607" s="661" t="s">
        <v>587</v>
      </c>
      <c r="C2607" s="661">
        <v>89301322</v>
      </c>
      <c r="D2607" s="740" t="s">
        <v>6847</v>
      </c>
      <c r="E2607" s="741" t="s">
        <v>4638</v>
      </c>
      <c r="F2607" s="661" t="s">
        <v>4612</v>
      </c>
      <c r="G2607" s="661" t="s">
        <v>6034</v>
      </c>
      <c r="H2607" s="661" t="s">
        <v>588</v>
      </c>
      <c r="I2607" s="661" t="s">
        <v>6284</v>
      </c>
      <c r="J2607" s="661" t="s">
        <v>6285</v>
      </c>
      <c r="K2607" s="661" t="s">
        <v>1455</v>
      </c>
      <c r="L2607" s="662">
        <v>47.94</v>
      </c>
      <c r="M2607" s="662">
        <v>47.94</v>
      </c>
      <c r="N2607" s="661">
        <v>1</v>
      </c>
      <c r="O2607" s="742">
        <v>1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32</v>
      </c>
      <c r="B2608" s="661" t="s">
        <v>587</v>
      </c>
      <c r="C2608" s="661">
        <v>89301322</v>
      </c>
      <c r="D2608" s="740" t="s">
        <v>6847</v>
      </c>
      <c r="E2608" s="741" t="s">
        <v>4638</v>
      </c>
      <c r="F2608" s="661" t="s">
        <v>4612</v>
      </c>
      <c r="G2608" s="661" t="s">
        <v>5156</v>
      </c>
      <c r="H2608" s="661" t="s">
        <v>2441</v>
      </c>
      <c r="I2608" s="661" t="s">
        <v>5763</v>
      </c>
      <c r="J2608" s="661" t="s">
        <v>5764</v>
      </c>
      <c r="K2608" s="661" t="s">
        <v>5765</v>
      </c>
      <c r="L2608" s="662">
        <v>4899.78</v>
      </c>
      <c r="M2608" s="662">
        <v>24498.899999999998</v>
      </c>
      <c r="N2608" s="661">
        <v>5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32</v>
      </c>
      <c r="B2609" s="661" t="s">
        <v>587</v>
      </c>
      <c r="C2609" s="661">
        <v>89301322</v>
      </c>
      <c r="D2609" s="740" t="s">
        <v>6847</v>
      </c>
      <c r="E2609" s="741" t="s">
        <v>4638</v>
      </c>
      <c r="F2609" s="661" t="s">
        <v>4612</v>
      </c>
      <c r="G2609" s="661" t="s">
        <v>5156</v>
      </c>
      <c r="H2609" s="661" t="s">
        <v>2441</v>
      </c>
      <c r="I2609" s="661" t="s">
        <v>5157</v>
      </c>
      <c r="J2609" s="661" t="s">
        <v>5158</v>
      </c>
      <c r="K2609" s="661" t="s">
        <v>5159</v>
      </c>
      <c r="L2609" s="662">
        <v>2449.89</v>
      </c>
      <c r="M2609" s="662">
        <v>26948.79</v>
      </c>
      <c r="N2609" s="661">
        <v>11</v>
      </c>
      <c r="O2609" s="742">
        <v>3</v>
      </c>
      <c r="P2609" s="662">
        <v>19599.12</v>
      </c>
      <c r="Q2609" s="677">
        <v>0.72727272727272718</v>
      </c>
      <c r="R2609" s="661">
        <v>8</v>
      </c>
      <c r="S2609" s="677">
        <v>0.72727272727272729</v>
      </c>
      <c r="T2609" s="742">
        <v>2</v>
      </c>
      <c r="U2609" s="700">
        <v>0.66666666666666663</v>
      </c>
    </row>
    <row r="2610" spans="1:21" ht="14.4" customHeight="1" x14ac:dyDescent="0.3">
      <c r="A2610" s="660">
        <v>32</v>
      </c>
      <c r="B2610" s="661" t="s">
        <v>587</v>
      </c>
      <c r="C2610" s="661">
        <v>89301322</v>
      </c>
      <c r="D2610" s="740" t="s">
        <v>6847</v>
      </c>
      <c r="E2610" s="741" t="s">
        <v>4638</v>
      </c>
      <c r="F2610" s="661" t="s">
        <v>4612</v>
      </c>
      <c r="G2610" s="661" t="s">
        <v>5156</v>
      </c>
      <c r="H2610" s="661" t="s">
        <v>2441</v>
      </c>
      <c r="I2610" s="661" t="s">
        <v>5157</v>
      </c>
      <c r="J2610" s="661" t="s">
        <v>5158</v>
      </c>
      <c r="K2610" s="661" t="s">
        <v>5159</v>
      </c>
      <c r="L2610" s="662">
        <v>2279.02</v>
      </c>
      <c r="M2610" s="662">
        <v>15953.14</v>
      </c>
      <c r="N2610" s="661">
        <v>7</v>
      </c>
      <c r="O2610" s="742">
        <v>0.5</v>
      </c>
      <c r="P2610" s="662"/>
      <c r="Q2610" s="677">
        <v>0</v>
      </c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32</v>
      </c>
      <c r="B2611" s="661" t="s">
        <v>587</v>
      </c>
      <c r="C2611" s="661">
        <v>89301322</v>
      </c>
      <c r="D2611" s="740" t="s">
        <v>6847</v>
      </c>
      <c r="E2611" s="741" t="s">
        <v>4638</v>
      </c>
      <c r="F2611" s="661" t="s">
        <v>4612</v>
      </c>
      <c r="G2611" s="661" t="s">
        <v>4750</v>
      </c>
      <c r="H2611" s="661" t="s">
        <v>588</v>
      </c>
      <c r="I2611" s="661" t="s">
        <v>4879</v>
      </c>
      <c r="J2611" s="661" t="s">
        <v>3126</v>
      </c>
      <c r="K2611" s="661" t="s">
        <v>4880</v>
      </c>
      <c r="L2611" s="662">
        <v>307.38</v>
      </c>
      <c r="M2611" s="662">
        <v>614.76</v>
      </c>
      <c r="N2611" s="661">
        <v>2</v>
      </c>
      <c r="O2611" s="742">
        <v>0.5</v>
      </c>
      <c r="P2611" s="662">
        <v>614.76</v>
      </c>
      <c r="Q2611" s="677">
        <v>1</v>
      </c>
      <c r="R2611" s="661">
        <v>2</v>
      </c>
      <c r="S2611" s="677">
        <v>1</v>
      </c>
      <c r="T2611" s="742">
        <v>0.5</v>
      </c>
      <c r="U2611" s="700">
        <v>1</v>
      </c>
    </row>
    <row r="2612" spans="1:21" ht="14.4" customHeight="1" x14ac:dyDescent="0.3">
      <c r="A2612" s="660">
        <v>32</v>
      </c>
      <c r="B2612" s="661" t="s">
        <v>587</v>
      </c>
      <c r="C2612" s="661">
        <v>89301322</v>
      </c>
      <c r="D2612" s="740" t="s">
        <v>6847</v>
      </c>
      <c r="E2612" s="741" t="s">
        <v>4638</v>
      </c>
      <c r="F2612" s="661" t="s">
        <v>4612</v>
      </c>
      <c r="G2612" s="661" t="s">
        <v>4750</v>
      </c>
      <c r="H2612" s="661" t="s">
        <v>588</v>
      </c>
      <c r="I2612" s="661" t="s">
        <v>3125</v>
      </c>
      <c r="J2612" s="661" t="s">
        <v>3126</v>
      </c>
      <c r="K2612" s="661" t="s">
        <v>4480</v>
      </c>
      <c r="L2612" s="662">
        <v>614.78</v>
      </c>
      <c r="M2612" s="662">
        <v>7992.1399999999994</v>
      </c>
      <c r="N2612" s="661">
        <v>13</v>
      </c>
      <c r="O2612" s="742">
        <v>8</v>
      </c>
      <c r="P2612" s="662">
        <v>6147.7999999999993</v>
      </c>
      <c r="Q2612" s="677">
        <v>0.76923076923076916</v>
      </c>
      <c r="R2612" s="661">
        <v>10</v>
      </c>
      <c r="S2612" s="677">
        <v>0.76923076923076927</v>
      </c>
      <c r="T2612" s="742">
        <v>6</v>
      </c>
      <c r="U2612" s="700">
        <v>0.75</v>
      </c>
    </row>
    <row r="2613" spans="1:21" ht="14.4" customHeight="1" x14ac:dyDescent="0.3">
      <c r="A2613" s="660">
        <v>32</v>
      </c>
      <c r="B2613" s="661" t="s">
        <v>587</v>
      </c>
      <c r="C2613" s="661">
        <v>89301322</v>
      </c>
      <c r="D2613" s="740" t="s">
        <v>6847</v>
      </c>
      <c r="E2613" s="741" t="s">
        <v>4638</v>
      </c>
      <c r="F2613" s="661" t="s">
        <v>4612</v>
      </c>
      <c r="G2613" s="661" t="s">
        <v>4702</v>
      </c>
      <c r="H2613" s="661" t="s">
        <v>588</v>
      </c>
      <c r="I2613" s="661" t="s">
        <v>5317</v>
      </c>
      <c r="J2613" s="661" t="s">
        <v>4704</v>
      </c>
      <c r="K2613" s="661"/>
      <c r="L2613" s="662">
        <v>0</v>
      </c>
      <c r="M2613" s="662">
        <v>0</v>
      </c>
      <c r="N2613" s="661">
        <v>2</v>
      </c>
      <c r="O2613" s="742">
        <v>1</v>
      </c>
      <c r="P2613" s="662">
        <v>0</v>
      </c>
      <c r="Q2613" s="677"/>
      <c r="R2613" s="661">
        <v>2</v>
      </c>
      <c r="S2613" s="677">
        <v>1</v>
      </c>
      <c r="T2613" s="742">
        <v>1</v>
      </c>
      <c r="U2613" s="700">
        <v>1</v>
      </c>
    </row>
    <row r="2614" spans="1:21" ht="14.4" customHeight="1" x14ac:dyDescent="0.3">
      <c r="A2614" s="660">
        <v>32</v>
      </c>
      <c r="B2614" s="661" t="s">
        <v>587</v>
      </c>
      <c r="C2614" s="661">
        <v>89301322</v>
      </c>
      <c r="D2614" s="740" t="s">
        <v>6847</v>
      </c>
      <c r="E2614" s="741" t="s">
        <v>4638</v>
      </c>
      <c r="F2614" s="661" t="s">
        <v>4612</v>
      </c>
      <c r="G2614" s="661" t="s">
        <v>4999</v>
      </c>
      <c r="H2614" s="661" t="s">
        <v>588</v>
      </c>
      <c r="I2614" s="661" t="s">
        <v>2895</v>
      </c>
      <c r="J2614" s="661" t="s">
        <v>2896</v>
      </c>
      <c r="K2614" s="661" t="s">
        <v>5000</v>
      </c>
      <c r="L2614" s="662">
        <v>50.27</v>
      </c>
      <c r="M2614" s="662">
        <v>50.27</v>
      </c>
      <c r="N2614" s="661">
        <v>1</v>
      </c>
      <c r="O2614" s="742">
        <v>1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32</v>
      </c>
      <c r="B2615" s="661" t="s">
        <v>587</v>
      </c>
      <c r="C2615" s="661">
        <v>89301322</v>
      </c>
      <c r="D2615" s="740" t="s">
        <v>6847</v>
      </c>
      <c r="E2615" s="741" t="s">
        <v>4638</v>
      </c>
      <c r="F2615" s="661" t="s">
        <v>4612</v>
      </c>
      <c r="G2615" s="661" t="s">
        <v>5433</v>
      </c>
      <c r="H2615" s="661" t="s">
        <v>588</v>
      </c>
      <c r="I2615" s="661" t="s">
        <v>749</v>
      </c>
      <c r="J2615" s="661" t="s">
        <v>750</v>
      </c>
      <c r="K2615" s="661" t="s">
        <v>5434</v>
      </c>
      <c r="L2615" s="662">
        <v>26.17</v>
      </c>
      <c r="M2615" s="662">
        <v>26.17</v>
      </c>
      <c r="N2615" s="661">
        <v>1</v>
      </c>
      <c r="O2615" s="742">
        <v>1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32</v>
      </c>
      <c r="B2616" s="661" t="s">
        <v>587</v>
      </c>
      <c r="C2616" s="661">
        <v>89301322</v>
      </c>
      <c r="D2616" s="740" t="s">
        <v>6847</v>
      </c>
      <c r="E2616" s="741" t="s">
        <v>4638</v>
      </c>
      <c r="F2616" s="661" t="s">
        <v>4612</v>
      </c>
      <c r="G2616" s="661" t="s">
        <v>4678</v>
      </c>
      <c r="H2616" s="661" t="s">
        <v>2441</v>
      </c>
      <c r="I2616" s="661" t="s">
        <v>6286</v>
      </c>
      <c r="J2616" s="661" t="s">
        <v>2615</v>
      </c>
      <c r="K2616" s="661" t="s">
        <v>6287</v>
      </c>
      <c r="L2616" s="662">
        <v>83.56</v>
      </c>
      <c r="M2616" s="662">
        <v>83.56</v>
      </c>
      <c r="N2616" s="661">
        <v>1</v>
      </c>
      <c r="O2616" s="742">
        <v>0.5</v>
      </c>
      <c r="P2616" s="662">
        <v>83.56</v>
      </c>
      <c r="Q2616" s="677">
        <v>1</v>
      </c>
      <c r="R2616" s="661">
        <v>1</v>
      </c>
      <c r="S2616" s="677">
        <v>1</v>
      </c>
      <c r="T2616" s="742">
        <v>0.5</v>
      </c>
      <c r="U2616" s="700">
        <v>1</v>
      </c>
    </row>
    <row r="2617" spans="1:21" ht="14.4" customHeight="1" x14ac:dyDescent="0.3">
      <c r="A2617" s="660">
        <v>32</v>
      </c>
      <c r="B2617" s="661" t="s">
        <v>587</v>
      </c>
      <c r="C2617" s="661">
        <v>89301322</v>
      </c>
      <c r="D2617" s="740" t="s">
        <v>6847</v>
      </c>
      <c r="E2617" s="741" t="s">
        <v>4638</v>
      </c>
      <c r="F2617" s="661" t="s">
        <v>4612</v>
      </c>
      <c r="G2617" s="661" t="s">
        <v>4678</v>
      </c>
      <c r="H2617" s="661" t="s">
        <v>588</v>
      </c>
      <c r="I2617" s="661" t="s">
        <v>6288</v>
      </c>
      <c r="J2617" s="661" t="s">
        <v>6053</v>
      </c>
      <c r="K2617" s="661" t="s">
        <v>6289</v>
      </c>
      <c r="L2617" s="662">
        <v>33.68</v>
      </c>
      <c r="M2617" s="662">
        <v>33.68</v>
      </c>
      <c r="N2617" s="661">
        <v>1</v>
      </c>
      <c r="O2617" s="742">
        <v>1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32</v>
      </c>
      <c r="B2618" s="661" t="s">
        <v>587</v>
      </c>
      <c r="C2618" s="661">
        <v>89301322</v>
      </c>
      <c r="D2618" s="740" t="s">
        <v>6847</v>
      </c>
      <c r="E2618" s="741" t="s">
        <v>4638</v>
      </c>
      <c r="F2618" s="661" t="s">
        <v>4612</v>
      </c>
      <c r="G2618" s="661" t="s">
        <v>4755</v>
      </c>
      <c r="H2618" s="661" t="s">
        <v>2441</v>
      </c>
      <c r="I2618" s="661" t="s">
        <v>3073</v>
      </c>
      <c r="J2618" s="661" t="s">
        <v>3074</v>
      </c>
      <c r="K2618" s="661" t="s">
        <v>4457</v>
      </c>
      <c r="L2618" s="662">
        <v>175.19</v>
      </c>
      <c r="M2618" s="662">
        <v>350.38</v>
      </c>
      <c r="N2618" s="661">
        <v>2</v>
      </c>
      <c r="O2618" s="742">
        <v>1</v>
      </c>
      <c r="P2618" s="662">
        <v>175.19</v>
      </c>
      <c r="Q2618" s="677">
        <v>0.5</v>
      </c>
      <c r="R2618" s="661">
        <v>1</v>
      </c>
      <c r="S2618" s="677">
        <v>0.5</v>
      </c>
      <c r="T2618" s="742">
        <v>0.5</v>
      </c>
      <c r="U2618" s="700">
        <v>0.5</v>
      </c>
    </row>
    <row r="2619" spans="1:21" ht="14.4" customHeight="1" x14ac:dyDescent="0.3">
      <c r="A2619" s="660">
        <v>32</v>
      </c>
      <c r="B2619" s="661" t="s">
        <v>587</v>
      </c>
      <c r="C2619" s="661">
        <v>89301322</v>
      </c>
      <c r="D2619" s="740" t="s">
        <v>6847</v>
      </c>
      <c r="E2619" s="741" t="s">
        <v>4638</v>
      </c>
      <c r="F2619" s="661" t="s">
        <v>4612</v>
      </c>
      <c r="G2619" s="661" t="s">
        <v>4755</v>
      </c>
      <c r="H2619" s="661" t="s">
        <v>2441</v>
      </c>
      <c r="I2619" s="661" t="s">
        <v>5547</v>
      </c>
      <c r="J2619" s="661" t="s">
        <v>3074</v>
      </c>
      <c r="K2619" s="661" t="s">
        <v>5548</v>
      </c>
      <c r="L2619" s="662">
        <v>175.19</v>
      </c>
      <c r="M2619" s="662">
        <v>175.19</v>
      </c>
      <c r="N2619" s="661">
        <v>1</v>
      </c>
      <c r="O2619" s="742">
        <v>1</v>
      </c>
      <c r="P2619" s="662">
        <v>175.19</v>
      </c>
      <c r="Q2619" s="677">
        <v>1</v>
      </c>
      <c r="R2619" s="661">
        <v>1</v>
      </c>
      <c r="S2619" s="677">
        <v>1</v>
      </c>
      <c r="T2619" s="742">
        <v>1</v>
      </c>
      <c r="U2619" s="700">
        <v>1</v>
      </c>
    </row>
    <row r="2620" spans="1:21" ht="14.4" customHeight="1" x14ac:dyDescent="0.3">
      <c r="A2620" s="660">
        <v>32</v>
      </c>
      <c r="B2620" s="661" t="s">
        <v>587</v>
      </c>
      <c r="C2620" s="661">
        <v>89301322</v>
      </c>
      <c r="D2620" s="740" t="s">
        <v>6847</v>
      </c>
      <c r="E2620" s="741" t="s">
        <v>4638</v>
      </c>
      <c r="F2620" s="661" t="s">
        <v>4612</v>
      </c>
      <c r="G2620" s="661" t="s">
        <v>4681</v>
      </c>
      <c r="H2620" s="661" t="s">
        <v>2441</v>
      </c>
      <c r="I2620" s="661" t="s">
        <v>3069</v>
      </c>
      <c r="J2620" s="661" t="s">
        <v>3070</v>
      </c>
      <c r="K2620" s="661" t="s">
        <v>3071</v>
      </c>
      <c r="L2620" s="662">
        <v>154.01</v>
      </c>
      <c r="M2620" s="662">
        <v>308.02</v>
      </c>
      <c r="N2620" s="661">
        <v>2</v>
      </c>
      <c r="O2620" s="742">
        <v>0.5</v>
      </c>
      <c r="P2620" s="662">
        <v>308.02</v>
      </c>
      <c r="Q2620" s="677">
        <v>1</v>
      </c>
      <c r="R2620" s="661">
        <v>2</v>
      </c>
      <c r="S2620" s="677">
        <v>1</v>
      </c>
      <c r="T2620" s="742">
        <v>0.5</v>
      </c>
      <c r="U2620" s="700">
        <v>1</v>
      </c>
    </row>
    <row r="2621" spans="1:21" ht="14.4" customHeight="1" x14ac:dyDescent="0.3">
      <c r="A2621" s="660">
        <v>32</v>
      </c>
      <c r="B2621" s="661" t="s">
        <v>587</v>
      </c>
      <c r="C2621" s="661">
        <v>89301322</v>
      </c>
      <c r="D2621" s="740" t="s">
        <v>6847</v>
      </c>
      <c r="E2621" s="741" t="s">
        <v>4638</v>
      </c>
      <c r="F2621" s="661" t="s">
        <v>4612</v>
      </c>
      <c r="G2621" s="661" t="s">
        <v>5437</v>
      </c>
      <c r="H2621" s="661" t="s">
        <v>588</v>
      </c>
      <c r="I2621" s="661" t="s">
        <v>827</v>
      </c>
      <c r="J2621" s="661" t="s">
        <v>5438</v>
      </c>
      <c r="K2621" s="661" t="s">
        <v>5439</v>
      </c>
      <c r="L2621" s="662">
        <v>24.69</v>
      </c>
      <c r="M2621" s="662">
        <v>24.69</v>
      </c>
      <c r="N2621" s="661">
        <v>1</v>
      </c>
      <c r="O2621" s="742">
        <v>0.5</v>
      </c>
      <c r="P2621" s="662">
        <v>24.69</v>
      </c>
      <c r="Q2621" s="677">
        <v>1</v>
      </c>
      <c r="R2621" s="661">
        <v>1</v>
      </c>
      <c r="S2621" s="677">
        <v>1</v>
      </c>
      <c r="T2621" s="742">
        <v>0.5</v>
      </c>
      <c r="U2621" s="700">
        <v>1</v>
      </c>
    </row>
    <row r="2622" spans="1:21" ht="14.4" customHeight="1" x14ac:dyDescent="0.3">
      <c r="A2622" s="660">
        <v>32</v>
      </c>
      <c r="B2622" s="661" t="s">
        <v>587</v>
      </c>
      <c r="C2622" s="661">
        <v>89301322</v>
      </c>
      <c r="D2622" s="740" t="s">
        <v>6847</v>
      </c>
      <c r="E2622" s="741" t="s">
        <v>4638</v>
      </c>
      <c r="F2622" s="661" t="s">
        <v>4612</v>
      </c>
      <c r="G2622" s="661" t="s">
        <v>5549</v>
      </c>
      <c r="H2622" s="661" t="s">
        <v>588</v>
      </c>
      <c r="I2622" s="661" t="s">
        <v>5542</v>
      </c>
      <c r="J2622" s="661" t="s">
        <v>6177</v>
      </c>
      <c r="K2622" s="661" t="s">
        <v>6178</v>
      </c>
      <c r="L2622" s="662">
        <v>0</v>
      </c>
      <c r="M2622" s="662">
        <v>0</v>
      </c>
      <c r="N2622" s="661">
        <v>1</v>
      </c>
      <c r="O2622" s="742">
        <v>1</v>
      </c>
      <c r="P2622" s="662">
        <v>0</v>
      </c>
      <c r="Q2622" s="677"/>
      <c r="R2622" s="661">
        <v>1</v>
      </c>
      <c r="S2622" s="677">
        <v>1</v>
      </c>
      <c r="T2622" s="742">
        <v>1</v>
      </c>
      <c r="U2622" s="700">
        <v>1</v>
      </c>
    </row>
    <row r="2623" spans="1:21" ht="14.4" customHeight="1" x14ac:dyDescent="0.3">
      <c r="A2623" s="660">
        <v>32</v>
      </c>
      <c r="B2623" s="661" t="s">
        <v>587</v>
      </c>
      <c r="C2623" s="661">
        <v>89301322</v>
      </c>
      <c r="D2623" s="740" t="s">
        <v>6847</v>
      </c>
      <c r="E2623" s="741" t="s">
        <v>4638</v>
      </c>
      <c r="F2623" s="661" t="s">
        <v>4612</v>
      </c>
      <c r="G2623" s="661" t="s">
        <v>5161</v>
      </c>
      <c r="H2623" s="661" t="s">
        <v>588</v>
      </c>
      <c r="I2623" s="661" t="s">
        <v>3109</v>
      </c>
      <c r="J2623" s="661" t="s">
        <v>3110</v>
      </c>
      <c r="K2623" s="661" t="s">
        <v>3111</v>
      </c>
      <c r="L2623" s="662">
        <v>0</v>
      </c>
      <c r="M2623" s="662">
        <v>0</v>
      </c>
      <c r="N2623" s="661">
        <v>1</v>
      </c>
      <c r="O2623" s="742">
        <v>1</v>
      </c>
      <c r="P2623" s="662"/>
      <c r="Q2623" s="677"/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32</v>
      </c>
      <c r="B2624" s="661" t="s">
        <v>587</v>
      </c>
      <c r="C2624" s="661">
        <v>89301322</v>
      </c>
      <c r="D2624" s="740" t="s">
        <v>6847</v>
      </c>
      <c r="E2624" s="741" t="s">
        <v>4638</v>
      </c>
      <c r="F2624" s="661" t="s">
        <v>4612</v>
      </c>
      <c r="G2624" s="661" t="s">
        <v>5161</v>
      </c>
      <c r="H2624" s="661" t="s">
        <v>588</v>
      </c>
      <c r="I2624" s="661" t="s">
        <v>1854</v>
      </c>
      <c r="J2624" s="661" t="s">
        <v>1855</v>
      </c>
      <c r="K2624" s="661" t="s">
        <v>5320</v>
      </c>
      <c r="L2624" s="662">
        <v>0</v>
      </c>
      <c r="M2624" s="662">
        <v>0</v>
      </c>
      <c r="N2624" s="661">
        <v>1</v>
      </c>
      <c r="O2624" s="742">
        <v>0.5</v>
      </c>
      <c r="P2624" s="662">
        <v>0</v>
      </c>
      <c r="Q2624" s="677"/>
      <c r="R2624" s="661">
        <v>1</v>
      </c>
      <c r="S2624" s="677">
        <v>1</v>
      </c>
      <c r="T2624" s="742">
        <v>0.5</v>
      </c>
      <c r="U2624" s="700">
        <v>1</v>
      </c>
    </row>
    <row r="2625" spans="1:21" ht="14.4" customHeight="1" x14ac:dyDescent="0.3">
      <c r="A2625" s="660">
        <v>32</v>
      </c>
      <c r="B2625" s="661" t="s">
        <v>587</v>
      </c>
      <c r="C2625" s="661">
        <v>89301322</v>
      </c>
      <c r="D2625" s="740" t="s">
        <v>6847</v>
      </c>
      <c r="E2625" s="741" t="s">
        <v>4638</v>
      </c>
      <c r="F2625" s="661" t="s">
        <v>4612</v>
      </c>
      <c r="G2625" s="661" t="s">
        <v>6290</v>
      </c>
      <c r="H2625" s="661" t="s">
        <v>588</v>
      </c>
      <c r="I2625" s="661" t="s">
        <v>2899</v>
      </c>
      <c r="J2625" s="661" t="s">
        <v>2900</v>
      </c>
      <c r="K2625" s="661" t="s">
        <v>6291</v>
      </c>
      <c r="L2625" s="662">
        <v>38.65</v>
      </c>
      <c r="M2625" s="662">
        <v>38.65</v>
      </c>
      <c r="N2625" s="661">
        <v>1</v>
      </c>
      <c r="O2625" s="742">
        <v>0.5</v>
      </c>
      <c r="P2625" s="662">
        <v>38.65</v>
      </c>
      <c r="Q2625" s="677">
        <v>1</v>
      </c>
      <c r="R2625" s="661">
        <v>1</v>
      </c>
      <c r="S2625" s="677">
        <v>1</v>
      </c>
      <c r="T2625" s="742">
        <v>0.5</v>
      </c>
      <c r="U2625" s="700">
        <v>1</v>
      </c>
    </row>
    <row r="2626" spans="1:21" ht="14.4" customHeight="1" x14ac:dyDescent="0.3">
      <c r="A2626" s="660">
        <v>32</v>
      </c>
      <c r="B2626" s="661" t="s">
        <v>587</v>
      </c>
      <c r="C2626" s="661">
        <v>89301322</v>
      </c>
      <c r="D2626" s="740" t="s">
        <v>6847</v>
      </c>
      <c r="E2626" s="741" t="s">
        <v>4638</v>
      </c>
      <c r="F2626" s="661" t="s">
        <v>4612</v>
      </c>
      <c r="G2626" s="661" t="s">
        <v>4761</v>
      </c>
      <c r="H2626" s="661" t="s">
        <v>588</v>
      </c>
      <c r="I2626" s="661" t="s">
        <v>4019</v>
      </c>
      <c r="J2626" s="661" t="s">
        <v>4020</v>
      </c>
      <c r="K2626" s="661" t="s">
        <v>4762</v>
      </c>
      <c r="L2626" s="662">
        <v>80.650000000000006</v>
      </c>
      <c r="M2626" s="662">
        <v>161.30000000000001</v>
      </c>
      <c r="N2626" s="661">
        <v>2</v>
      </c>
      <c r="O2626" s="742">
        <v>1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32</v>
      </c>
      <c r="B2627" s="661" t="s">
        <v>587</v>
      </c>
      <c r="C2627" s="661">
        <v>89301322</v>
      </c>
      <c r="D2627" s="740" t="s">
        <v>6847</v>
      </c>
      <c r="E2627" s="741" t="s">
        <v>4638</v>
      </c>
      <c r="F2627" s="661" t="s">
        <v>4612</v>
      </c>
      <c r="G2627" s="661" t="s">
        <v>5443</v>
      </c>
      <c r="H2627" s="661" t="s">
        <v>588</v>
      </c>
      <c r="I2627" s="661" t="s">
        <v>2309</v>
      </c>
      <c r="J2627" s="661" t="s">
        <v>2310</v>
      </c>
      <c r="K2627" s="661" t="s">
        <v>2311</v>
      </c>
      <c r="L2627" s="662">
        <v>92.91</v>
      </c>
      <c r="M2627" s="662">
        <v>278.73</v>
      </c>
      <c r="N2627" s="661">
        <v>3</v>
      </c>
      <c r="O2627" s="742">
        <v>1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32</v>
      </c>
      <c r="B2628" s="661" t="s">
        <v>587</v>
      </c>
      <c r="C2628" s="661">
        <v>89301322</v>
      </c>
      <c r="D2628" s="740" t="s">
        <v>6847</v>
      </c>
      <c r="E2628" s="741" t="s">
        <v>4638</v>
      </c>
      <c r="F2628" s="661" t="s">
        <v>4612</v>
      </c>
      <c r="G2628" s="661" t="s">
        <v>5001</v>
      </c>
      <c r="H2628" s="661" t="s">
        <v>588</v>
      </c>
      <c r="I2628" s="661" t="s">
        <v>704</v>
      </c>
      <c r="J2628" s="661" t="s">
        <v>5002</v>
      </c>
      <c r="K2628" s="661" t="s">
        <v>5003</v>
      </c>
      <c r="L2628" s="662">
        <v>41.83</v>
      </c>
      <c r="M2628" s="662">
        <v>167.32</v>
      </c>
      <c r="N2628" s="661">
        <v>4</v>
      </c>
      <c r="O2628" s="742">
        <v>1.5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32</v>
      </c>
      <c r="B2629" s="661" t="s">
        <v>587</v>
      </c>
      <c r="C2629" s="661">
        <v>89301322</v>
      </c>
      <c r="D2629" s="740" t="s">
        <v>6847</v>
      </c>
      <c r="E2629" s="741" t="s">
        <v>4638</v>
      </c>
      <c r="F2629" s="661" t="s">
        <v>4612</v>
      </c>
      <c r="G2629" s="661" t="s">
        <v>4682</v>
      </c>
      <c r="H2629" s="661" t="s">
        <v>588</v>
      </c>
      <c r="I2629" s="661" t="s">
        <v>4763</v>
      </c>
      <c r="J2629" s="661" t="s">
        <v>4684</v>
      </c>
      <c r="K2629" s="661" t="s">
        <v>4499</v>
      </c>
      <c r="L2629" s="662">
        <v>0</v>
      </c>
      <c r="M2629" s="662">
        <v>0</v>
      </c>
      <c r="N2629" s="661">
        <v>3</v>
      </c>
      <c r="O2629" s="742">
        <v>1</v>
      </c>
      <c r="P2629" s="662">
        <v>0</v>
      </c>
      <c r="Q2629" s="677"/>
      <c r="R2629" s="661">
        <v>2</v>
      </c>
      <c r="S2629" s="677">
        <v>0.66666666666666663</v>
      </c>
      <c r="T2629" s="742">
        <v>0.5</v>
      </c>
      <c r="U2629" s="700">
        <v>0.5</v>
      </c>
    </row>
    <row r="2630" spans="1:21" ht="14.4" customHeight="1" x14ac:dyDescent="0.3">
      <c r="A2630" s="660">
        <v>32</v>
      </c>
      <c r="B2630" s="661" t="s">
        <v>587</v>
      </c>
      <c r="C2630" s="661">
        <v>89301322</v>
      </c>
      <c r="D2630" s="740" t="s">
        <v>6847</v>
      </c>
      <c r="E2630" s="741" t="s">
        <v>4638</v>
      </c>
      <c r="F2630" s="661" t="s">
        <v>4612</v>
      </c>
      <c r="G2630" s="661" t="s">
        <v>4682</v>
      </c>
      <c r="H2630" s="661" t="s">
        <v>588</v>
      </c>
      <c r="I2630" s="661" t="s">
        <v>1279</v>
      </c>
      <c r="J2630" s="661" t="s">
        <v>1280</v>
      </c>
      <c r="K2630" s="661" t="s">
        <v>1281</v>
      </c>
      <c r="L2630" s="662">
        <v>55.14</v>
      </c>
      <c r="M2630" s="662">
        <v>110.28</v>
      </c>
      <c r="N2630" s="661">
        <v>2</v>
      </c>
      <c r="O2630" s="742">
        <v>1</v>
      </c>
      <c r="P2630" s="662">
        <v>110.28</v>
      </c>
      <c r="Q2630" s="677">
        <v>1</v>
      </c>
      <c r="R2630" s="661">
        <v>2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32</v>
      </c>
      <c r="B2631" s="661" t="s">
        <v>587</v>
      </c>
      <c r="C2631" s="661">
        <v>89301322</v>
      </c>
      <c r="D2631" s="740" t="s">
        <v>6847</v>
      </c>
      <c r="E2631" s="741" t="s">
        <v>4638</v>
      </c>
      <c r="F2631" s="661" t="s">
        <v>4612</v>
      </c>
      <c r="G2631" s="661" t="s">
        <v>4682</v>
      </c>
      <c r="H2631" s="661" t="s">
        <v>588</v>
      </c>
      <c r="I2631" s="661" t="s">
        <v>4683</v>
      </c>
      <c r="J2631" s="661" t="s">
        <v>4684</v>
      </c>
      <c r="K2631" s="661" t="s">
        <v>4685</v>
      </c>
      <c r="L2631" s="662">
        <v>34.31</v>
      </c>
      <c r="M2631" s="662">
        <v>137.24</v>
      </c>
      <c r="N2631" s="661">
        <v>4</v>
      </c>
      <c r="O2631" s="742">
        <v>3</v>
      </c>
      <c r="P2631" s="662">
        <v>102.93</v>
      </c>
      <c r="Q2631" s="677">
        <v>0.75</v>
      </c>
      <c r="R2631" s="661">
        <v>3</v>
      </c>
      <c r="S2631" s="677">
        <v>0.75</v>
      </c>
      <c r="T2631" s="742">
        <v>2</v>
      </c>
      <c r="U2631" s="700">
        <v>0.66666666666666663</v>
      </c>
    </row>
    <row r="2632" spans="1:21" ht="14.4" customHeight="1" x14ac:dyDescent="0.3">
      <c r="A2632" s="660">
        <v>32</v>
      </c>
      <c r="B2632" s="661" t="s">
        <v>587</v>
      </c>
      <c r="C2632" s="661">
        <v>89301322</v>
      </c>
      <c r="D2632" s="740" t="s">
        <v>6847</v>
      </c>
      <c r="E2632" s="741" t="s">
        <v>4638</v>
      </c>
      <c r="F2632" s="661" t="s">
        <v>4612</v>
      </c>
      <c r="G2632" s="661" t="s">
        <v>6059</v>
      </c>
      <c r="H2632" s="661" t="s">
        <v>588</v>
      </c>
      <c r="I2632" s="661" t="s">
        <v>6292</v>
      </c>
      <c r="J2632" s="661" t="s">
        <v>6061</v>
      </c>
      <c r="K2632" s="661" t="s">
        <v>6293</v>
      </c>
      <c r="L2632" s="662">
        <v>0</v>
      </c>
      <c r="M2632" s="662">
        <v>0</v>
      </c>
      <c r="N2632" s="661">
        <v>1</v>
      </c>
      <c r="O2632" s="742">
        <v>1</v>
      </c>
      <c r="P2632" s="662">
        <v>0</v>
      </c>
      <c r="Q2632" s="677"/>
      <c r="R2632" s="661">
        <v>1</v>
      </c>
      <c r="S2632" s="677">
        <v>1</v>
      </c>
      <c r="T2632" s="742">
        <v>1</v>
      </c>
      <c r="U2632" s="700">
        <v>1</v>
      </c>
    </row>
    <row r="2633" spans="1:21" ht="14.4" customHeight="1" x14ac:dyDescent="0.3">
      <c r="A2633" s="660">
        <v>32</v>
      </c>
      <c r="B2633" s="661" t="s">
        <v>587</v>
      </c>
      <c r="C2633" s="661">
        <v>89301322</v>
      </c>
      <c r="D2633" s="740" t="s">
        <v>6847</v>
      </c>
      <c r="E2633" s="741" t="s">
        <v>4638</v>
      </c>
      <c r="F2633" s="661" t="s">
        <v>4612</v>
      </c>
      <c r="G2633" s="661" t="s">
        <v>4686</v>
      </c>
      <c r="H2633" s="661" t="s">
        <v>588</v>
      </c>
      <c r="I2633" s="661" t="s">
        <v>4929</v>
      </c>
      <c r="J2633" s="661" t="s">
        <v>4688</v>
      </c>
      <c r="K2633" s="661" t="s">
        <v>4689</v>
      </c>
      <c r="L2633" s="662">
        <v>6196.71</v>
      </c>
      <c r="M2633" s="662">
        <v>12393.42</v>
      </c>
      <c r="N2633" s="661">
        <v>2</v>
      </c>
      <c r="O2633" s="742">
        <v>0.5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32</v>
      </c>
      <c r="B2634" s="661" t="s">
        <v>587</v>
      </c>
      <c r="C2634" s="661">
        <v>89301322</v>
      </c>
      <c r="D2634" s="740" t="s">
        <v>6847</v>
      </c>
      <c r="E2634" s="741" t="s">
        <v>4638</v>
      </c>
      <c r="F2634" s="661" t="s">
        <v>4612</v>
      </c>
      <c r="G2634" s="661" t="s">
        <v>4764</v>
      </c>
      <c r="H2634" s="661" t="s">
        <v>588</v>
      </c>
      <c r="I2634" s="661" t="s">
        <v>1043</v>
      </c>
      <c r="J2634" s="661" t="s">
        <v>4765</v>
      </c>
      <c r="K2634" s="661" t="s">
        <v>4766</v>
      </c>
      <c r="L2634" s="662">
        <v>91.14</v>
      </c>
      <c r="M2634" s="662">
        <v>8567.1600000000035</v>
      </c>
      <c r="N2634" s="661">
        <v>94</v>
      </c>
      <c r="O2634" s="742">
        <v>32</v>
      </c>
      <c r="P2634" s="662">
        <v>3554.4600000000009</v>
      </c>
      <c r="Q2634" s="677">
        <v>0.41489361702127653</v>
      </c>
      <c r="R2634" s="661">
        <v>39</v>
      </c>
      <c r="S2634" s="677">
        <v>0.41489361702127658</v>
      </c>
      <c r="T2634" s="742">
        <v>14.5</v>
      </c>
      <c r="U2634" s="700">
        <v>0.453125</v>
      </c>
    </row>
    <row r="2635" spans="1:21" ht="14.4" customHeight="1" x14ac:dyDescent="0.3">
      <c r="A2635" s="660">
        <v>32</v>
      </c>
      <c r="B2635" s="661" t="s">
        <v>587</v>
      </c>
      <c r="C2635" s="661">
        <v>89301322</v>
      </c>
      <c r="D2635" s="740" t="s">
        <v>6847</v>
      </c>
      <c r="E2635" s="741" t="s">
        <v>4638</v>
      </c>
      <c r="F2635" s="661" t="s">
        <v>4612</v>
      </c>
      <c r="G2635" s="661" t="s">
        <v>4885</v>
      </c>
      <c r="H2635" s="661" t="s">
        <v>588</v>
      </c>
      <c r="I2635" s="661" t="s">
        <v>815</v>
      </c>
      <c r="J2635" s="661" t="s">
        <v>816</v>
      </c>
      <c r="K2635" s="661" t="s">
        <v>4180</v>
      </c>
      <c r="L2635" s="662">
        <v>709.97</v>
      </c>
      <c r="M2635" s="662">
        <v>1419.94</v>
      </c>
      <c r="N2635" s="661">
        <v>2</v>
      </c>
      <c r="O2635" s="742">
        <v>1</v>
      </c>
      <c r="P2635" s="662">
        <v>709.97</v>
      </c>
      <c r="Q2635" s="677">
        <v>0.5</v>
      </c>
      <c r="R2635" s="661">
        <v>1</v>
      </c>
      <c r="S2635" s="677">
        <v>0.5</v>
      </c>
      <c r="T2635" s="742">
        <v>0.5</v>
      </c>
      <c r="U2635" s="700">
        <v>0.5</v>
      </c>
    </row>
    <row r="2636" spans="1:21" ht="14.4" customHeight="1" x14ac:dyDescent="0.3">
      <c r="A2636" s="660">
        <v>32</v>
      </c>
      <c r="B2636" s="661" t="s">
        <v>587</v>
      </c>
      <c r="C2636" s="661">
        <v>89301322</v>
      </c>
      <c r="D2636" s="740" t="s">
        <v>6847</v>
      </c>
      <c r="E2636" s="741" t="s">
        <v>4638</v>
      </c>
      <c r="F2636" s="661" t="s">
        <v>4612</v>
      </c>
      <c r="G2636" s="661" t="s">
        <v>4885</v>
      </c>
      <c r="H2636" s="661" t="s">
        <v>588</v>
      </c>
      <c r="I2636" s="661" t="s">
        <v>815</v>
      </c>
      <c r="J2636" s="661" t="s">
        <v>816</v>
      </c>
      <c r="K2636" s="661" t="s">
        <v>4180</v>
      </c>
      <c r="L2636" s="662">
        <v>766.89</v>
      </c>
      <c r="M2636" s="662">
        <v>1533.78</v>
      </c>
      <c r="N2636" s="661">
        <v>2</v>
      </c>
      <c r="O2636" s="742">
        <v>1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32</v>
      </c>
      <c r="B2637" s="661" t="s">
        <v>587</v>
      </c>
      <c r="C2637" s="661">
        <v>89301322</v>
      </c>
      <c r="D2637" s="740" t="s">
        <v>6847</v>
      </c>
      <c r="E2637" s="741" t="s">
        <v>4638</v>
      </c>
      <c r="F2637" s="661" t="s">
        <v>4612</v>
      </c>
      <c r="G2637" s="661" t="s">
        <v>4885</v>
      </c>
      <c r="H2637" s="661" t="s">
        <v>588</v>
      </c>
      <c r="I2637" s="661" t="s">
        <v>6068</v>
      </c>
      <c r="J2637" s="661" t="s">
        <v>816</v>
      </c>
      <c r="K2637" s="661" t="s">
        <v>6069</v>
      </c>
      <c r="L2637" s="662">
        <v>0</v>
      </c>
      <c r="M2637" s="662">
        <v>0</v>
      </c>
      <c r="N2637" s="661">
        <v>1</v>
      </c>
      <c r="O2637" s="742">
        <v>1</v>
      </c>
      <c r="P2637" s="662"/>
      <c r="Q2637" s="677"/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32</v>
      </c>
      <c r="B2638" s="661" t="s">
        <v>587</v>
      </c>
      <c r="C2638" s="661">
        <v>89301322</v>
      </c>
      <c r="D2638" s="740" t="s">
        <v>6847</v>
      </c>
      <c r="E2638" s="741" t="s">
        <v>4638</v>
      </c>
      <c r="F2638" s="661" t="s">
        <v>4612</v>
      </c>
      <c r="G2638" s="661" t="s">
        <v>5805</v>
      </c>
      <c r="H2638" s="661" t="s">
        <v>588</v>
      </c>
      <c r="I2638" s="661" t="s">
        <v>6294</v>
      </c>
      <c r="J2638" s="661" t="s">
        <v>6295</v>
      </c>
      <c r="K2638" s="661" t="s">
        <v>6296</v>
      </c>
      <c r="L2638" s="662">
        <v>0</v>
      </c>
      <c r="M2638" s="662">
        <v>0</v>
      </c>
      <c r="N2638" s="661">
        <v>1</v>
      </c>
      <c r="O2638" s="742">
        <v>0.5</v>
      </c>
      <c r="P2638" s="662"/>
      <c r="Q2638" s="677"/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32</v>
      </c>
      <c r="B2639" s="661" t="s">
        <v>587</v>
      </c>
      <c r="C2639" s="661">
        <v>89301322</v>
      </c>
      <c r="D2639" s="740" t="s">
        <v>6847</v>
      </c>
      <c r="E2639" s="741" t="s">
        <v>4638</v>
      </c>
      <c r="F2639" s="661" t="s">
        <v>4612</v>
      </c>
      <c r="G2639" s="661" t="s">
        <v>4972</v>
      </c>
      <c r="H2639" s="661" t="s">
        <v>2441</v>
      </c>
      <c r="I2639" s="661" t="s">
        <v>2643</v>
      </c>
      <c r="J2639" s="661" t="s">
        <v>2513</v>
      </c>
      <c r="K2639" s="661" t="s">
        <v>2644</v>
      </c>
      <c r="L2639" s="662">
        <v>0</v>
      </c>
      <c r="M2639" s="662">
        <v>0</v>
      </c>
      <c r="N2639" s="661">
        <v>1</v>
      </c>
      <c r="O2639" s="742">
        <v>1</v>
      </c>
      <c r="P2639" s="662"/>
      <c r="Q2639" s="677"/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32</v>
      </c>
      <c r="B2640" s="661" t="s">
        <v>587</v>
      </c>
      <c r="C2640" s="661">
        <v>89301322</v>
      </c>
      <c r="D2640" s="740" t="s">
        <v>6847</v>
      </c>
      <c r="E2640" s="741" t="s">
        <v>4638</v>
      </c>
      <c r="F2640" s="661" t="s">
        <v>4612</v>
      </c>
      <c r="G2640" s="661" t="s">
        <v>4972</v>
      </c>
      <c r="H2640" s="661" t="s">
        <v>2441</v>
      </c>
      <c r="I2640" s="661" t="s">
        <v>2512</v>
      </c>
      <c r="J2640" s="661" t="s">
        <v>2513</v>
      </c>
      <c r="K2640" s="661" t="s">
        <v>2514</v>
      </c>
      <c r="L2640" s="662">
        <v>0</v>
      </c>
      <c r="M2640" s="662">
        <v>0</v>
      </c>
      <c r="N2640" s="661">
        <v>1</v>
      </c>
      <c r="O2640" s="742">
        <v>0.5</v>
      </c>
      <c r="P2640" s="662">
        <v>0</v>
      </c>
      <c r="Q2640" s="677"/>
      <c r="R2640" s="661">
        <v>1</v>
      </c>
      <c r="S2640" s="677">
        <v>1</v>
      </c>
      <c r="T2640" s="742">
        <v>0.5</v>
      </c>
      <c r="U2640" s="700">
        <v>1</v>
      </c>
    </row>
    <row r="2641" spans="1:21" ht="14.4" customHeight="1" x14ac:dyDescent="0.3">
      <c r="A2641" s="660">
        <v>32</v>
      </c>
      <c r="B2641" s="661" t="s">
        <v>587</v>
      </c>
      <c r="C2641" s="661">
        <v>89301322</v>
      </c>
      <c r="D2641" s="740" t="s">
        <v>6847</v>
      </c>
      <c r="E2641" s="741" t="s">
        <v>4638</v>
      </c>
      <c r="F2641" s="661" t="s">
        <v>4612</v>
      </c>
      <c r="G2641" s="661" t="s">
        <v>4886</v>
      </c>
      <c r="H2641" s="661" t="s">
        <v>588</v>
      </c>
      <c r="I2641" s="661" t="s">
        <v>1435</v>
      </c>
      <c r="J2641" s="661" t="s">
        <v>1436</v>
      </c>
      <c r="K2641" s="661" t="s">
        <v>1437</v>
      </c>
      <c r="L2641" s="662">
        <v>0</v>
      </c>
      <c r="M2641" s="662">
        <v>0</v>
      </c>
      <c r="N2641" s="661">
        <v>1</v>
      </c>
      <c r="O2641" s="742">
        <v>0.5</v>
      </c>
      <c r="P2641" s="662"/>
      <c r="Q2641" s="677"/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32</v>
      </c>
      <c r="B2642" s="661" t="s">
        <v>587</v>
      </c>
      <c r="C2642" s="661">
        <v>89301322</v>
      </c>
      <c r="D2642" s="740" t="s">
        <v>6847</v>
      </c>
      <c r="E2642" s="741" t="s">
        <v>4638</v>
      </c>
      <c r="F2642" s="661" t="s">
        <v>4612</v>
      </c>
      <c r="G2642" s="661" t="s">
        <v>4888</v>
      </c>
      <c r="H2642" s="661" t="s">
        <v>2441</v>
      </c>
      <c r="I2642" s="661" t="s">
        <v>5738</v>
      </c>
      <c r="J2642" s="661" t="s">
        <v>2598</v>
      </c>
      <c r="K2642" s="661" t="s">
        <v>1242</v>
      </c>
      <c r="L2642" s="662">
        <v>0</v>
      </c>
      <c r="M2642" s="662">
        <v>0</v>
      </c>
      <c r="N2642" s="661">
        <v>1</v>
      </c>
      <c r="O2642" s="742">
        <v>0.5</v>
      </c>
      <c r="P2642" s="662"/>
      <c r="Q2642" s="677"/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32</v>
      </c>
      <c r="B2643" s="661" t="s">
        <v>587</v>
      </c>
      <c r="C2643" s="661">
        <v>89301322</v>
      </c>
      <c r="D2643" s="740" t="s">
        <v>6847</v>
      </c>
      <c r="E2643" s="741" t="s">
        <v>4638</v>
      </c>
      <c r="F2643" s="661" t="s">
        <v>4612</v>
      </c>
      <c r="G2643" s="661" t="s">
        <v>4973</v>
      </c>
      <c r="H2643" s="661" t="s">
        <v>588</v>
      </c>
      <c r="I2643" s="661" t="s">
        <v>792</v>
      </c>
      <c r="J2643" s="661" t="s">
        <v>793</v>
      </c>
      <c r="K2643" s="661" t="s">
        <v>794</v>
      </c>
      <c r="L2643" s="662">
        <v>0</v>
      </c>
      <c r="M2643" s="662">
        <v>0</v>
      </c>
      <c r="N2643" s="661">
        <v>1</v>
      </c>
      <c r="O2643" s="742">
        <v>1</v>
      </c>
      <c r="P2643" s="662"/>
      <c r="Q2643" s="677"/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32</v>
      </c>
      <c r="B2644" s="661" t="s">
        <v>587</v>
      </c>
      <c r="C2644" s="661">
        <v>89301322</v>
      </c>
      <c r="D2644" s="740" t="s">
        <v>6847</v>
      </c>
      <c r="E2644" s="741" t="s">
        <v>4638</v>
      </c>
      <c r="F2644" s="661" t="s">
        <v>4612</v>
      </c>
      <c r="G2644" s="661" t="s">
        <v>4973</v>
      </c>
      <c r="H2644" s="661" t="s">
        <v>588</v>
      </c>
      <c r="I2644" s="661" t="s">
        <v>1119</v>
      </c>
      <c r="J2644" s="661" t="s">
        <v>793</v>
      </c>
      <c r="K2644" s="661" t="s">
        <v>1120</v>
      </c>
      <c r="L2644" s="662">
        <v>0</v>
      </c>
      <c r="M2644" s="662">
        <v>0</v>
      </c>
      <c r="N2644" s="661">
        <v>1</v>
      </c>
      <c r="O2644" s="742">
        <v>0.5</v>
      </c>
      <c r="P2644" s="662">
        <v>0</v>
      </c>
      <c r="Q2644" s="677"/>
      <c r="R2644" s="661">
        <v>1</v>
      </c>
      <c r="S2644" s="677">
        <v>1</v>
      </c>
      <c r="T2644" s="742">
        <v>0.5</v>
      </c>
      <c r="U2644" s="700">
        <v>1</v>
      </c>
    </row>
    <row r="2645" spans="1:21" ht="14.4" customHeight="1" x14ac:dyDescent="0.3">
      <c r="A2645" s="660">
        <v>32</v>
      </c>
      <c r="B2645" s="661" t="s">
        <v>587</v>
      </c>
      <c r="C2645" s="661">
        <v>89301322</v>
      </c>
      <c r="D2645" s="740" t="s">
        <v>6847</v>
      </c>
      <c r="E2645" s="741" t="s">
        <v>4638</v>
      </c>
      <c r="F2645" s="661" t="s">
        <v>4612</v>
      </c>
      <c r="G2645" s="661" t="s">
        <v>5107</v>
      </c>
      <c r="H2645" s="661" t="s">
        <v>588</v>
      </c>
      <c r="I2645" s="661" t="s">
        <v>6297</v>
      </c>
      <c r="J2645" s="661" t="s">
        <v>6298</v>
      </c>
      <c r="K2645" s="661" t="s">
        <v>6299</v>
      </c>
      <c r="L2645" s="662">
        <v>0</v>
      </c>
      <c r="M2645" s="662">
        <v>0</v>
      </c>
      <c r="N2645" s="661">
        <v>1</v>
      </c>
      <c r="O2645" s="742">
        <v>0.5</v>
      </c>
      <c r="P2645" s="662">
        <v>0</v>
      </c>
      <c r="Q2645" s="677"/>
      <c r="R2645" s="661">
        <v>1</v>
      </c>
      <c r="S2645" s="677">
        <v>1</v>
      </c>
      <c r="T2645" s="742">
        <v>0.5</v>
      </c>
      <c r="U2645" s="700">
        <v>1</v>
      </c>
    </row>
    <row r="2646" spans="1:21" ht="14.4" customHeight="1" x14ac:dyDescent="0.3">
      <c r="A2646" s="660">
        <v>32</v>
      </c>
      <c r="B2646" s="661" t="s">
        <v>587</v>
      </c>
      <c r="C2646" s="661">
        <v>89301322</v>
      </c>
      <c r="D2646" s="740" t="s">
        <v>6847</v>
      </c>
      <c r="E2646" s="741" t="s">
        <v>4638</v>
      </c>
      <c r="F2646" s="661" t="s">
        <v>4612</v>
      </c>
      <c r="G2646" s="661" t="s">
        <v>5107</v>
      </c>
      <c r="H2646" s="661" t="s">
        <v>2441</v>
      </c>
      <c r="I2646" s="661" t="s">
        <v>6300</v>
      </c>
      <c r="J2646" s="661" t="s">
        <v>4418</v>
      </c>
      <c r="K2646" s="661" t="s">
        <v>6301</v>
      </c>
      <c r="L2646" s="662">
        <v>0</v>
      </c>
      <c r="M2646" s="662">
        <v>0</v>
      </c>
      <c r="N2646" s="661">
        <v>1</v>
      </c>
      <c r="O2646" s="742">
        <v>0.5</v>
      </c>
      <c r="P2646" s="662"/>
      <c r="Q2646" s="677"/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32</v>
      </c>
      <c r="B2647" s="661" t="s">
        <v>587</v>
      </c>
      <c r="C2647" s="661">
        <v>89301322</v>
      </c>
      <c r="D2647" s="740" t="s">
        <v>6847</v>
      </c>
      <c r="E2647" s="741" t="s">
        <v>4638</v>
      </c>
      <c r="F2647" s="661" t="s">
        <v>4612</v>
      </c>
      <c r="G2647" s="661" t="s">
        <v>5107</v>
      </c>
      <c r="H2647" s="661" t="s">
        <v>588</v>
      </c>
      <c r="I2647" s="661" t="s">
        <v>6302</v>
      </c>
      <c r="J2647" s="661" t="s">
        <v>4418</v>
      </c>
      <c r="K2647" s="661" t="s">
        <v>6303</v>
      </c>
      <c r="L2647" s="662">
        <v>0</v>
      </c>
      <c r="M2647" s="662">
        <v>0</v>
      </c>
      <c r="N2647" s="661">
        <v>1</v>
      </c>
      <c r="O2647" s="742">
        <v>0.5</v>
      </c>
      <c r="P2647" s="662"/>
      <c r="Q2647" s="677"/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32</v>
      </c>
      <c r="B2648" s="661" t="s">
        <v>587</v>
      </c>
      <c r="C2648" s="661">
        <v>89301322</v>
      </c>
      <c r="D2648" s="740" t="s">
        <v>6847</v>
      </c>
      <c r="E2648" s="741" t="s">
        <v>4638</v>
      </c>
      <c r="F2648" s="661" t="s">
        <v>4612</v>
      </c>
      <c r="G2648" s="661" t="s">
        <v>5739</v>
      </c>
      <c r="H2648" s="661" t="s">
        <v>588</v>
      </c>
      <c r="I2648" s="661" t="s">
        <v>6304</v>
      </c>
      <c r="J2648" s="661" t="s">
        <v>5741</v>
      </c>
      <c r="K2648" s="661" t="s">
        <v>6305</v>
      </c>
      <c r="L2648" s="662">
        <v>233.9</v>
      </c>
      <c r="M2648" s="662">
        <v>233.9</v>
      </c>
      <c r="N2648" s="661">
        <v>1</v>
      </c>
      <c r="O2648" s="742">
        <v>0.5</v>
      </c>
      <c r="P2648" s="662">
        <v>233.9</v>
      </c>
      <c r="Q2648" s="677">
        <v>1</v>
      </c>
      <c r="R2648" s="661">
        <v>1</v>
      </c>
      <c r="S2648" s="677">
        <v>1</v>
      </c>
      <c r="T2648" s="742">
        <v>0.5</v>
      </c>
      <c r="U2648" s="700">
        <v>1</v>
      </c>
    </row>
    <row r="2649" spans="1:21" ht="14.4" customHeight="1" x14ac:dyDescent="0.3">
      <c r="A2649" s="660">
        <v>32</v>
      </c>
      <c r="B2649" s="661" t="s">
        <v>587</v>
      </c>
      <c r="C2649" s="661">
        <v>89301322</v>
      </c>
      <c r="D2649" s="740" t="s">
        <v>6847</v>
      </c>
      <c r="E2649" s="741" t="s">
        <v>4638</v>
      </c>
      <c r="F2649" s="661" t="s">
        <v>4612</v>
      </c>
      <c r="G2649" s="661" t="s">
        <v>5739</v>
      </c>
      <c r="H2649" s="661" t="s">
        <v>588</v>
      </c>
      <c r="I2649" s="661" t="s">
        <v>6304</v>
      </c>
      <c r="J2649" s="661" t="s">
        <v>5741</v>
      </c>
      <c r="K2649" s="661" t="s">
        <v>6305</v>
      </c>
      <c r="L2649" s="662">
        <v>75.91</v>
      </c>
      <c r="M2649" s="662">
        <v>75.91</v>
      </c>
      <c r="N2649" s="661">
        <v>1</v>
      </c>
      <c r="O2649" s="742">
        <v>0.5</v>
      </c>
      <c r="P2649" s="662">
        <v>75.91</v>
      </c>
      <c r="Q2649" s="677">
        <v>1</v>
      </c>
      <c r="R2649" s="661">
        <v>1</v>
      </c>
      <c r="S2649" s="677">
        <v>1</v>
      </c>
      <c r="T2649" s="742">
        <v>0.5</v>
      </c>
      <c r="U2649" s="700">
        <v>1</v>
      </c>
    </row>
    <row r="2650" spans="1:21" ht="14.4" customHeight="1" x14ac:dyDescent="0.3">
      <c r="A2650" s="660">
        <v>32</v>
      </c>
      <c r="B2650" s="661" t="s">
        <v>587</v>
      </c>
      <c r="C2650" s="661">
        <v>89301322</v>
      </c>
      <c r="D2650" s="740" t="s">
        <v>6847</v>
      </c>
      <c r="E2650" s="741" t="s">
        <v>4638</v>
      </c>
      <c r="F2650" s="661" t="s">
        <v>4612</v>
      </c>
      <c r="G2650" s="661" t="s">
        <v>4690</v>
      </c>
      <c r="H2650" s="661" t="s">
        <v>588</v>
      </c>
      <c r="I2650" s="661" t="s">
        <v>851</v>
      </c>
      <c r="J2650" s="661" t="s">
        <v>4691</v>
      </c>
      <c r="K2650" s="661" t="s">
        <v>4692</v>
      </c>
      <c r="L2650" s="662">
        <v>0</v>
      </c>
      <c r="M2650" s="662">
        <v>0</v>
      </c>
      <c r="N2650" s="661">
        <v>1</v>
      </c>
      <c r="O2650" s="742">
        <v>0.5</v>
      </c>
      <c r="P2650" s="662">
        <v>0</v>
      </c>
      <c r="Q2650" s="677"/>
      <c r="R2650" s="661">
        <v>1</v>
      </c>
      <c r="S2650" s="677">
        <v>1</v>
      </c>
      <c r="T2650" s="742">
        <v>0.5</v>
      </c>
      <c r="U2650" s="700">
        <v>1</v>
      </c>
    </row>
    <row r="2651" spans="1:21" ht="14.4" customHeight="1" x14ac:dyDescent="0.3">
      <c r="A2651" s="660">
        <v>32</v>
      </c>
      <c r="B2651" s="661" t="s">
        <v>587</v>
      </c>
      <c r="C2651" s="661">
        <v>89301322</v>
      </c>
      <c r="D2651" s="740" t="s">
        <v>6847</v>
      </c>
      <c r="E2651" s="741" t="s">
        <v>4638</v>
      </c>
      <c r="F2651" s="661" t="s">
        <v>4612</v>
      </c>
      <c r="G2651" s="661" t="s">
        <v>4690</v>
      </c>
      <c r="H2651" s="661" t="s">
        <v>588</v>
      </c>
      <c r="I2651" s="661" t="s">
        <v>1156</v>
      </c>
      <c r="J2651" s="661" t="s">
        <v>1157</v>
      </c>
      <c r="K2651" s="661" t="s">
        <v>4822</v>
      </c>
      <c r="L2651" s="662">
        <v>0</v>
      </c>
      <c r="M2651" s="662">
        <v>0</v>
      </c>
      <c r="N2651" s="661">
        <v>1</v>
      </c>
      <c r="O2651" s="742">
        <v>0.5</v>
      </c>
      <c r="P2651" s="662">
        <v>0</v>
      </c>
      <c r="Q2651" s="677"/>
      <c r="R2651" s="661">
        <v>1</v>
      </c>
      <c r="S2651" s="677">
        <v>1</v>
      </c>
      <c r="T2651" s="742">
        <v>0.5</v>
      </c>
      <c r="U2651" s="700">
        <v>1</v>
      </c>
    </row>
    <row r="2652" spans="1:21" ht="14.4" customHeight="1" x14ac:dyDescent="0.3">
      <c r="A2652" s="660">
        <v>32</v>
      </c>
      <c r="B2652" s="661" t="s">
        <v>587</v>
      </c>
      <c r="C2652" s="661">
        <v>89301322</v>
      </c>
      <c r="D2652" s="740" t="s">
        <v>6847</v>
      </c>
      <c r="E2652" s="741" t="s">
        <v>4638</v>
      </c>
      <c r="F2652" s="661" t="s">
        <v>4612</v>
      </c>
      <c r="G2652" s="661" t="s">
        <v>5452</v>
      </c>
      <c r="H2652" s="661" t="s">
        <v>588</v>
      </c>
      <c r="I2652" s="661" t="s">
        <v>1004</v>
      </c>
      <c r="J2652" s="661" t="s">
        <v>1005</v>
      </c>
      <c r="K2652" s="661" t="s">
        <v>5453</v>
      </c>
      <c r="L2652" s="662">
        <v>242.93</v>
      </c>
      <c r="M2652" s="662">
        <v>242.93</v>
      </c>
      <c r="N2652" s="661">
        <v>1</v>
      </c>
      <c r="O2652" s="742">
        <v>1</v>
      </c>
      <c r="P2652" s="662">
        <v>242.93</v>
      </c>
      <c r="Q2652" s="677">
        <v>1</v>
      </c>
      <c r="R2652" s="661">
        <v>1</v>
      </c>
      <c r="S2652" s="677">
        <v>1</v>
      </c>
      <c r="T2652" s="742">
        <v>1</v>
      </c>
      <c r="U2652" s="700">
        <v>1</v>
      </c>
    </row>
    <row r="2653" spans="1:21" ht="14.4" customHeight="1" x14ac:dyDescent="0.3">
      <c r="A2653" s="660">
        <v>32</v>
      </c>
      <c r="B2653" s="661" t="s">
        <v>587</v>
      </c>
      <c r="C2653" s="661">
        <v>89301322</v>
      </c>
      <c r="D2653" s="740" t="s">
        <v>6847</v>
      </c>
      <c r="E2653" s="741" t="s">
        <v>4638</v>
      </c>
      <c r="F2653" s="661" t="s">
        <v>4612</v>
      </c>
      <c r="G2653" s="661" t="s">
        <v>5004</v>
      </c>
      <c r="H2653" s="661" t="s">
        <v>588</v>
      </c>
      <c r="I2653" s="661" t="s">
        <v>5005</v>
      </c>
      <c r="J2653" s="661" t="s">
        <v>2126</v>
      </c>
      <c r="K2653" s="661" t="s">
        <v>2127</v>
      </c>
      <c r="L2653" s="662">
        <v>1172.22</v>
      </c>
      <c r="M2653" s="662">
        <v>2344.44</v>
      </c>
      <c r="N2653" s="661">
        <v>2</v>
      </c>
      <c r="O2653" s="742">
        <v>1.5</v>
      </c>
      <c r="P2653" s="662">
        <v>1172.22</v>
      </c>
      <c r="Q2653" s="677">
        <v>0.5</v>
      </c>
      <c r="R2653" s="661">
        <v>1</v>
      </c>
      <c r="S2653" s="677">
        <v>0.5</v>
      </c>
      <c r="T2653" s="742">
        <v>0.5</v>
      </c>
      <c r="U2653" s="700">
        <v>0.33333333333333331</v>
      </c>
    </row>
    <row r="2654" spans="1:21" ht="14.4" customHeight="1" x14ac:dyDescent="0.3">
      <c r="A2654" s="660">
        <v>32</v>
      </c>
      <c r="B2654" s="661" t="s">
        <v>587</v>
      </c>
      <c r="C2654" s="661">
        <v>89301322</v>
      </c>
      <c r="D2654" s="740" t="s">
        <v>6847</v>
      </c>
      <c r="E2654" s="741" t="s">
        <v>4638</v>
      </c>
      <c r="F2654" s="661" t="s">
        <v>4612</v>
      </c>
      <c r="G2654" s="661" t="s">
        <v>5060</v>
      </c>
      <c r="H2654" s="661" t="s">
        <v>588</v>
      </c>
      <c r="I2654" s="661" t="s">
        <v>6306</v>
      </c>
      <c r="J2654" s="661" t="s">
        <v>6077</v>
      </c>
      <c r="K2654" s="661" t="s">
        <v>5557</v>
      </c>
      <c r="L2654" s="662">
        <v>53.84</v>
      </c>
      <c r="M2654" s="662">
        <v>107.68</v>
      </c>
      <c r="N2654" s="661">
        <v>2</v>
      </c>
      <c r="O2654" s="742">
        <v>1.5</v>
      </c>
      <c r="P2654" s="662">
        <v>107.68</v>
      </c>
      <c r="Q2654" s="677">
        <v>1</v>
      </c>
      <c r="R2654" s="661">
        <v>2</v>
      </c>
      <c r="S2654" s="677">
        <v>1</v>
      </c>
      <c r="T2654" s="742">
        <v>1.5</v>
      </c>
      <c r="U2654" s="700">
        <v>1</v>
      </c>
    </row>
    <row r="2655" spans="1:21" ht="14.4" customHeight="1" x14ac:dyDescent="0.3">
      <c r="A2655" s="660">
        <v>32</v>
      </c>
      <c r="B2655" s="661" t="s">
        <v>587</v>
      </c>
      <c r="C2655" s="661">
        <v>89301322</v>
      </c>
      <c r="D2655" s="740" t="s">
        <v>6847</v>
      </c>
      <c r="E2655" s="741" t="s">
        <v>4638</v>
      </c>
      <c r="F2655" s="661" t="s">
        <v>4612</v>
      </c>
      <c r="G2655" s="661" t="s">
        <v>4932</v>
      </c>
      <c r="H2655" s="661" t="s">
        <v>588</v>
      </c>
      <c r="I2655" s="661" t="s">
        <v>6307</v>
      </c>
      <c r="J2655" s="661" t="s">
        <v>2505</v>
      </c>
      <c r="K2655" s="661" t="s">
        <v>630</v>
      </c>
      <c r="L2655" s="662">
        <v>0</v>
      </c>
      <c r="M2655" s="662">
        <v>0</v>
      </c>
      <c r="N2655" s="661">
        <v>1</v>
      </c>
      <c r="O2655" s="742">
        <v>0.5</v>
      </c>
      <c r="P2655" s="662">
        <v>0</v>
      </c>
      <c r="Q2655" s="677"/>
      <c r="R2655" s="661">
        <v>1</v>
      </c>
      <c r="S2655" s="677">
        <v>1</v>
      </c>
      <c r="T2655" s="742">
        <v>0.5</v>
      </c>
      <c r="U2655" s="700">
        <v>1</v>
      </c>
    </row>
    <row r="2656" spans="1:21" ht="14.4" customHeight="1" x14ac:dyDescent="0.3">
      <c r="A2656" s="660">
        <v>32</v>
      </c>
      <c r="B2656" s="661" t="s">
        <v>587</v>
      </c>
      <c r="C2656" s="661">
        <v>89301322</v>
      </c>
      <c r="D2656" s="740" t="s">
        <v>6847</v>
      </c>
      <c r="E2656" s="741" t="s">
        <v>4638</v>
      </c>
      <c r="F2656" s="661" t="s">
        <v>4612</v>
      </c>
      <c r="G2656" s="661" t="s">
        <v>4932</v>
      </c>
      <c r="H2656" s="661" t="s">
        <v>2441</v>
      </c>
      <c r="I2656" s="661" t="s">
        <v>2504</v>
      </c>
      <c r="J2656" s="661" t="s">
        <v>2505</v>
      </c>
      <c r="K2656" s="661" t="s">
        <v>630</v>
      </c>
      <c r="L2656" s="662">
        <v>38.130000000000003</v>
      </c>
      <c r="M2656" s="662">
        <v>152.52000000000001</v>
      </c>
      <c r="N2656" s="661">
        <v>4</v>
      </c>
      <c r="O2656" s="742">
        <v>1.5</v>
      </c>
      <c r="P2656" s="662">
        <v>76.260000000000005</v>
      </c>
      <c r="Q2656" s="677">
        <v>0.5</v>
      </c>
      <c r="R2656" s="661">
        <v>2</v>
      </c>
      <c r="S2656" s="677">
        <v>0.5</v>
      </c>
      <c r="T2656" s="742">
        <v>0.5</v>
      </c>
      <c r="U2656" s="700">
        <v>0.33333333333333331</v>
      </c>
    </row>
    <row r="2657" spans="1:21" ht="14.4" customHeight="1" x14ac:dyDescent="0.3">
      <c r="A2657" s="660">
        <v>32</v>
      </c>
      <c r="B2657" s="661" t="s">
        <v>587</v>
      </c>
      <c r="C2657" s="661">
        <v>89301322</v>
      </c>
      <c r="D2657" s="740" t="s">
        <v>6847</v>
      </c>
      <c r="E2657" s="741" t="s">
        <v>4638</v>
      </c>
      <c r="F2657" s="661" t="s">
        <v>4612</v>
      </c>
      <c r="G2657" s="661" t="s">
        <v>4932</v>
      </c>
      <c r="H2657" s="661" t="s">
        <v>2441</v>
      </c>
      <c r="I2657" s="661" t="s">
        <v>2508</v>
      </c>
      <c r="J2657" s="661" t="s">
        <v>2509</v>
      </c>
      <c r="K2657" s="661" t="s">
        <v>4433</v>
      </c>
      <c r="L2657" s="662">
        <v>254.23</v>
      </c>
      <c r="M2657" s="662">
        <v>254.23</v>
      </c>
      <c r="N2657" s="661">
        <v>1</v>
      </c>
      <c r="O2657" s="742">
        <v>0.5</v>
      </c>
      <c r="P2657" s="662">
        <v>254.23</v>
      </c>
      <c r="Q2657" s="677">
        <v>1</v>
      </c>
      <c r="R2657" s="661">
        <v>1</v>
      </c>
      <c r="S2657" s="677">
        <v>1</v>
      </c>
      <c r="T2657" s="742">
        <v>0.5</v>
      </c>
      <c r="U2657" s="700">
        <v>1</v>
      </c>
    </row>
    <row r="2658" spans="1:21" ht="14.4" customHeight="1" x14ac:dyDescent="0.3">
      <c r="A2658" s="660">
        <v>32</v>
      </c>
      <c r="B2658" s="661" t="s">
        <v>587</v>
      </c>
      <c r="C2658" s="661">
        <v>89301322</v>
      </c>
      <c r="D2658" s="740" t="s">
        <v>6847</v>
      </c>
      <c r="E2658" s="741" t="s">
        <v>4638</v>
      </c>
      <c r="F2658" s="661" t="s">
        <v>4612</v>
      </c>
      <c r="G2658" s="661" t="s">
        <v>4974</v>
      </c>
      <c r="H2658" s="661" t="s">
        <v>588</v>
      </c>
      <c r="I2658" s="661" t="s">
        <v>1122</v>
      </c>
      <c r="J2658" s="661" t="s">
        <v>4975</v>
      </c>
      <c r="K2658" s="661" t="s">
        <v>4976</v>
      </c>
      <c r="L2658" s="662">
        <v>56.01</v>
      </c>
      <c r="M2658" s="662">
        <v>112.02</v>
      </c>
      <c r="N2658" s="661">
        <v>2</v>
      </c>
      <c r="O2658" s="742">
        <v>1.5</v>
      </c>
      <c r="P2658" s="662">
        <v>112.02</v>
      </c>
      <c r="Q2658" s="677">
        <v>1</v>
      </c>
      <c r="R2658" s="661">
        <v>2</v>
      </c>
      <c r="S2658" s="677">
        <v>1</v>
      </c>
      <c r="T2658" s="742">
        <v>1.5</v>
      </c>
      <c r="U2658" s="700">
        <v>1</v>
      </c>
    </row>
    <row r="2659" spans="1:21" ht="14.4" customHeight="1" x14ac:dyDescent="0.3">
      <c r="A2659" s="660">
        <v>32</v>
      </c>
      <c r="B2659" s="661" t="s">
        <v>587</v>
      </c>
      <c r="C2659" s="661">
        <v>89301322</v>
      </c>
      <c r="D2659" s="740" t="s">
        <v>6847</v>
      </c>
      <c r="E2659" s="741" t="s">
        <v>4638</v>
      </c>
      <c r="F2659" s="661" t="s">
        <v>4612</v>
      </c>
      <c r="G2659" s="661" t="s">
        <v>4823</v>
      </c>
      <c r="H2659" s="661" t="s">
        <v>588</v>
      </c>
      <c r="I2659" s="661" t="s">
        <v>6308</v>
      </c>
      <c r="J2659" s="661" t="s">
        <v>6309</v>
      </c>
      <c r="K2659" s="661" t="s">
        <v>6310</v>
      </c>
      <c r="L2659" s="662">
        <v>99.83</v>
      </c>
      <c r="M2659" s="662">
        <v>99.83</v>
      </c>
      <c r="N2659" s="661">
        <v>1</v>
      </c>
      <c r="O2659" s="742">
        <v>1</v>
      </c>
      <c r="P2659" s="662">
        <v>99.83</v>
      </c>
      <c r="Q2659" s="677">
        <v>1</v>
      </c>
      <c r="R2659" s="661">
        <v>1</v>
      </c>
      <c r="S2659" s="677">
        <v>1</v>
      </c>
      <c r="T2659" s="742">
        <v>1</v>
      </c>
      <c r="U2659" s="700">
        <v>1</v>
      </c>
    </row>
    <row r="2660" spans="1:21" ht="14.4" customHeight="1" x14ac:dyDescent="0.3">
      <c r="A2660" s="660">
        <v>32</v>
      </c>
      <c r="B2660" s="661" t="s">
        <v>587</v>
      </c>
      <c r="C2660" s="661">
        <v>89301322</v>
      </c>
      <c r="D2660" s="740" t="s">
        <v>6847</v>
      </c>
      <c r="E2660" s="741" t="s">
        <v>4638</v>
      </c>
      <c r="F2660" s="661" t="s">
        <v>4612</v>
      </c>
      <c r="G2660" s="661" t="s">
        <v>4823</v>
      </c>
      <c r="H2660" s="661" t="s">
        <v>588</v>
      </c>
      <c r="I2660" s="661" t="s">
        <v>5175</v>
      </c>
      <c r="J2660" s="661" t="s">
        <v>889</v>
      </c>
      <c r="K2660" s="661" t="s">
        <v>5176</v>
      </c>
      <c r="L2660" s="662">
        <v>83.56</v>
      </c>
      <c r="M2660" s="662">
        <v>83.56</v>
      </c>
      <c r="N2660" s="661">
        <v>1</v>
      </c>
      <c r="O2660" s="742">
        <v>0.5</v>
      </c>
      <c r="P2660" s="662">
        <v>83.56</v>
      </c>
      <c r="Q2660" s="677">
        <v>1</v>
      </c>
      <c r="R2660" s="661">
        <v>1</v>
      </c>
      <c r="S2660" s="677">
        <v>1</v>
      </c>
      <c r="T2660" s="742">
        <v>0.5</v>
      </c>
      <c r="U2660" s="700">
        <v>1</v>
      </c>
    </row>
    <row r="2661" spans="1:21" ht="14.4" customHeight="1" x14ac:dyDescent="0.3">
      <c r="A2661" s="660">
        <v>32</v>
      </c>
      <c r="B2661" s="661" t="s">
        <v>587</v>
      </c>
      <c r="C2661" s="661">
        <v>89301322</v>
      </c>
      <c r="D2661" s="740" t="s">
        <v>6847</v>
      </c>
      <c r="E2661" s="741" t="s">
        <v>4638</v>
      </c>
      <c r="F2661" s="661" t="s">
        <v>4612</v>
      </c>
      <c r="G2661" s="661" t="s">
        <v>4823</v>
      </c>
      <c r="H2661" s="661" t="s">
        <v>588</v>
      </c>
      <c r="I2661" s="661" t="s">
        <v>920</v>
      </c>
      <c r="J2661" s="661" t="s">
        <v>4892</v>
      </c>
      <c r="K2661" s="661" t="s">
        <v>1835</v>
      </c>
      <c r="L2661" s="662">
        <v>60.02</v>
      </c>
      <c r="M2661" s="662">
        <v>60.02</v>
      </c>
      <c r="N2661" s="661">
        <v>1</v>
      </c>
      <c r="O2661" s="742">
        <v>1</v>
      </c>
      <c r="P2661" s="662">
        <v>60.02</v>
      </c>
      <c r="Q2661" s="677">
        <v>1</v>
      </c>
      <c r="R2661" s="661">
        <v>1</v>
      </c>
      <c r="S2661" s="677">
        <v>1</v>
      </c>
      <c r="T2661" s="742">
        <v>1</v>
      </c>
      <c r="U2661" s="700">
        <v>1</v>
      </c>
    </row>
    <row r="2662" spans="1:21" ht="14.4" customHeight="1" x14ac:dyDescent="0.3">
      <c r="A2662" s="660">
        <v>32</v>
      </c>
      <c r="B2662" s="661" t="s">
        <v>587</v>
      </c>
      <c r="C2662" s="661">
        <v>89301322</v>
      </c>
      <c r="D2662" s="740" t="s">
        <v>6847</v>
      </c>
      <c r="E2662" s="741" t="s">
        <v>4638</v>
      </c>
      <c r="F2662" s="661" t="s">
        <v>4612</v>
      </c>
      <c r="G2662" s="661" t="s">
        <v>4823</v>
      </c>
      <c r="H2662" s="661" t="s">
        <v>588</v>
      </c>
      <c r="I2662" s="661" t="s">
        <v>5345</v>
      </c>
      <c r="J2662" s="661" t="s">
        <v>1474</v>
      </c>
      <c r="K2662" s="661" t="s">
        <v>5346</v>
      </c>
      <c r="L2662" s="662">
        <v>0</v>
      </c>
      <c r="M2662" s="662">
        <v>0</v>
      </c>
      <c r="N2662" s="661">
        <v>1</v>
      </c>
      <c r="O2662" s="742">
        <v>1</v>
      </c>
      <c r="P2662" s="662">
        <v>0</v>
      </c>
      <c r="Q2662" s="677"/>
      <c r="R2662" s="661">
        <v>1</v>
      </c>
      <c r="S2662" s="677">
        <v>1</v>
      </c>
      <c r="T2662" s="742">
        <v>1</v>
      </c>
      <c r="U2662" s="700">
        <v>1</v>
      </c>
    </row>
    <row r="2663" spans="1:21" ht="14.4" customHeight="1" x14ac:dyDescent="0.3">
      <c r="A2663" s="660">
        <v>32</v>
      </c>
      <c r="B2663" s="661" t="s">
        <v>587</v>
      </c>
      <c r="C2663" s="661">
        <v>89301322</v>
      </c>
      <c r="D2663" s="740" t="s">
        <v>6847</v>
      </c>
      <c r="E2663" s="741" t="s">
        <v>4638</v>
      </c>
      <c r="F2663" s="661" t="s">
        <v>4612</v>
      </c>
      <c r="G2663" s="661" t="s">
        <v>4823</v>
      </c>
      <c r="H2663" s="661" t="s">
        <v>588</v>
      </c>
      <c r="I2663" s="661" t="s">
        <v>6311</v>
      </c>
      <c r="J2663" s="661" t="s">
        <v>1474</v>
      </c>
      <c r="K2663" s="661" t="s">
        <v>6312</v>
      </c>
      <c r="L2663" s="662">
        <v>0</v>
      </c>
      <c r="M2663" s="662">
        <v>0</v>
      </c>
      <c r="N2663" s="661">
        <v>1</v>
      </c>
      <c r="O2663" s="742">
        <v>1</v>
      </c>
      <c r="P2663" s="662">
        <v>0</v>
      </c>
      <c r="Q2663" s="677"/>
      <c r="R2663" s="661">
        <v>1</v>
      </c>
      <c r="S2663" s="677">
        <v>1</v>
      </c>
      <c r="T2663" s="742">
        <v>1</v>
      </c>
      <c r="U2663" s="700">
        <v>1</v>
      </c>
    </row>
    <row r="2664" spans="1:21" ht="14.4" customHeight="1" x14ac:dyDescent="0.3">
      <c r="A2664" s="660">
        <v>32</v>
      </c>
      <c r="B2664" s="661" t="s">
        <v>587</v>
      </c>
      <c r="C2664" s="661">
        <v>89301322</v>
      </c>
      <c r="D2664" s="740" t="s">
        <v>6847</v>
      </c>
      <c r="E2664" s="741" t="s">
        <v>4638</v>
      </c>
      <c r="F2664" s="661" t="s">
        <v>4612</v>
      </c>
      <c r="G2664" s="661" t="s">
        <v>4823</v>
      </c>
      <c r="H2664" s="661" t="s">
        <v>588</v>
      </c>
      <c r="I2664" s="661" t="s">
        <v>993</v>
      </c>
      <c r="J2664" s="661" t="s">
        <v>1474</v>
      </c>
      <c r="K2664" s="661" t="s">
        <v>4933</v>
      </c>
      <c r="L2664" s="662">
        <v>33.68</v>
      </c>
      <c r="M2664" s="662">
        <v>33.68</v>
      </c>
      <c r="N2664" s="661">
        <v>1</v>
      </c>
      <c r="O2664" s="742">
        <v>0.5</v>
      </c>
      <c r="P2664" s="662">
        <v>33.68</v>
      </c>
      <c r="Q2664" s="677">
        <v>1</v>
      </c>
      <c r="R2664" s="661">
        <v>1</v>
      </c>
      <c r="S2664" s="677">
        <v>1</v>
      </c>
      <c r="T2664" s="742">
        <v>0.5</v>
      </c>
      <c r="U2664" s="700">
        <v>1</v>
      </c>
    </row>
    <row r="2665" spans="1:21" ht="14.4" customHeight="1" x14ac:dyDescent="0.3">
      <c r="A2665" s="660">
        <v>32</v>
      </c>
      <c r="B2665" s="661" t="s">
        <v>587</v>
      </c>
      <c r="C2665" s="661">
        <v>89301322</v>
      </c>
      <c r="D2665" s="740" t="s">
        <v>6847</v>
      </c>
      <c r="E2665" s="741" t="s">
        <v>4638</v>
      </c>
      <c r="F2665" s="661" t="s">
        <v>4612</v>
      </c>
      <c r="G2665" s="661" t="s">
        <v>4823</v>
      </c>
      <c r="H2665" s="661" t="s">
        <v>588</v>
      </c>
      <c r="I2665" s="661" t="s">
        <v>6313</v>
      </c>
      <c r="J2665" s="661" t="s">
        <v>1834</v>
      </c>
      <c r="K2665" s="661" t="s">
        <v>5178</v>
      </c>
      <c r="L2665" s="662">
        <v>200.07</v>
      </c>
      <c r="M2665" s="662">
        <v>200.07</v>
      </c>
      <c r="N2665" s="661">
        <v>1</v>
      </c>
      <c r="O2665" s="742">
        <v>0.5</v>
      </c>
      <c r="P2665" s="662">
        <v>200.07</v>
      </c>
      <c r="Q2665" s="677">
        <v>1</v>
      </c>
      <c r="R2665" s="661">
        <v>1</v>
      </c>
      <c r="S2665" s="677">
        <v>1</v>
      </c>
      <c r="T2665" s="742">
        <v>0.5</v>
      </c>
      <c r="U2665" s="700">
        <v>1</v>
      </c>
    </row>
    <row r="2666" spans="1:21" ht="14.4" customHeight="1" x14ac:dyDescent="0.3">
      <c r="A2666" s="660">
        <v>32</v>
      </c>
      <c r="B2666" s="661" t="s">
        <v>587</v>
      </c>
      <c r="C2666" s="661">
        <v>89301322</v>
      </c>
      <c r="D2666" s="740" t="s">
        <v>6847</v>
      </c>
      <c r="E2666" s="741" t="s">
        <v>4638</v>
      </c>
      <c r="F2666" s="661" t="s">
        <v>4612</v>
      </c>
      <c r="G2666" s="661" t="s">
        <v>4798</v>
      </c>
      <c r="H2666" s="661" t="s">
        <v>588</v>
      </c>
      <c r="I2666" s="661" t="s">
        <v>2902</v>
      </c>
      <c r="J2666" s="661" t="s">
        <v>740</v>
      </c>
      <c r="K2666" s="661" t="s">
        <v>4799</v>
      </c>
      <c r="L2666" s="662">
        <v>31.54</v>
      </c>
      <c r="M2666" s="662">
        <v>63.08</v>
      </c>
      <c r="N2666" s="661">
        <v>2</v>
      </c>
      <c r="O2666" s="742">
        <v>1</v>
      </c>
      <c r="P2666" s="662">
        <v>63.08</v>
      </c>
      <c r="Q2666" s="677">
        <v>1</v>
      </c>
      <c r="R2666" s="661">
        <v>2</v>
      </c>
      <c r="S2666" s="677">
        <v>1</v>
      </c>
      <c r="T2666" s="742">
        <v>1</v>
      </c>
      <c r="U2666" s="700">
        <v>1</v>
      </c>
    </row>
    <row r="2667" spans="1:21" ht="14.4" customHeight="1" x14ac:dyDescent="0.3">
      <c r="A2667" s="660">
        <v>32</v>
      </c>
      <c r="B2667" s="661" t="s">
        <v>587</v>
      </c>
      <c r="C2667" s="661">
        <v>89301322</v>
      </c>
      <c r="D2667" s="740" t="s">
        <v>6847</v>
      </c>
      <c r="E2667" s="741" t="s">
        <v>4638</v>
      </c>
      <c r="F2667" s="661" t="s">
        <v>4612</v>
      </c>
      <c r="G2667" s="661" t="s">
        <v>5746</v>
      </c>
      <c r="H2667" s="661" t="s">
        <v>588</v>
      </c>
      <c r="I2667" s="661" t="s">
        <v>2944</v>
      </c>
      <c r="J2667" s="661" t="s">
        <v>2945</v>
      </c>
      <c r="K2667" s="661" t="s">
        <v>2946</v>
      </c>
      <c r="L2667" s="662">
        <v>120.37</v>
      </c>
      <c r="M2667" s="662">
        <v>120.37</v>
      </c>
      <c r="N2667" s="661">
        <v>1</v>
      </c>
      <c r="O2667" s="742">
        <v>0.5</v>
      </c>
      <c r="P2667" s="662">
        <v>120.37</v>
      </c>
      <c r="Q2667" s="677">
        <v>1</v>
      </c>
      <c r="R2667" s="661">
        <v>1</v>
      </c>
      <c r="S2667" s="677">
        <v>1</v>
      </c>
      <c r="T2667" s="742">
        <v>0.5</v>
      </c>
      <c r="U2667" s="700">
        <v>1</v>
      </c>
    </row>
    <row r="2668" spans="1:21" ht="14.4" customHeight="1" x14ac:dyDescent="0.3">
      <c r="A2668" s="660">
        <v>32</v>
      </c>
      <c r="B2668" s="661" t="s">
        <v>587</v>
      </c>
      <c r="C2668" s="661">
        <v>89301322</v>
      </c>
      <c r="D2668" s="740" t="s">
        <v>6847</v>
      </c>
      <c r="E2668" s="741" t="s">
        <v>4638</v>
      </c>
      <c r="F2668" s="661" t="s">
        <v>4612</v>
      </c>
      <c r="G2668" s="661" t="s">
        <v>4693</v>
      </c>
      <c r="H2668" s="661" t="s">
        <v>2441</v>
      </c>
      <c r="I2668" s="661" t="s">
        <v>5463</v>
      </c>
      <c r="J2668" s="661" t="s">
        <v>2479</v>
      </c>
      <c r="K2668" s="661" t="s">
        <v>5464</v>
      </c>
      <c r="L2668" s="662">
        <v>0</v>
      </c>
      <c r="M2668" s="662">
        <v>0</v>
      </c>
      <c r="N2668" s="661">
        <v>1</v>
      </c>
      <c r="O2668" s="742">
        <v>1</v>
      </c>
      <c r="P2668" s="662">
        <v>0</v>
      </c>
      <c r="Q2668" s="677"/>
      <c r="R2668" s="661">
        <v>1</v>
      </c>
      <c r="S2668" s="677">
        <v>1</v>
      </c>
      <c r="T2668" s="742">
        <v>1</v>
      </c>
      <c r="U2668" s="700">
        <v>1</v>
      </c>
    </row>
    <row r="2669" spans="1:21" ht="14.4" customHeight="1" x14ac:dyDescent="0.3">
      <c r="A2669" s="660">
        <v>32</v>
      </c>
      <c r="B2669" s="661" t="s">
        <v>587</v>
      </c>
      <c r="C2669" s="661">
        <v>89301322</v>
      </c>
      <c r="D2669" s="740" t="s">
        <v>6847</v>
      </c>
      <c r="E2669" s="741" t="s">
        <v>4638</v>
      </c>
      <c r="F2669" s="661" t="s">
        <v>4612</v>
      </c>
      <c r="G2669" s="661" t="s">
        <v>4693</v>
      </c>
      <c r="H2669" s="661" t="s">
        <v>2441</v>
      </c>
      <c r="I2669" s="661" t="s">
        <v>2688</v>
      </c>
      <c r="J2669" s="661" t="s">
        <v>2479</v>
      </c>
      <c r="K2669" s="661" t="s">
        <v>2689</v>
      </c>
      <c r="L2669" s="662">
        <v>468.96</v>
      </c>
      <c r="M2669" s="662">
        <v>5158.5599999999995</v>
      </c>
      <c r="N2669" s="661">
        <v>11</v>
      </c>
      <c r="O2669" s="742">
        <v>4.5</v>
      </c>
      <c r="P2669" s="662">
        <v>5158.5599999999995</v>
      </c>
      <c r="Q2669" s="677">
        <v>1</v>
      </c>
      <c r="R2669" s="661">
        <v>11</v>
      </c>
      <c r="S2669" s="677">
        <v>1</v>
      </c>
      <c r="T2669" s="742">
        <v>4.5</v>
      </c>
      <c r="U2669" s="700">
        <v>1</v>
      </c>
    </row>
    <row r="2670" spans="1:21" ht="14.4" customHeight="1" x14ac:dyDescent="0.3">
      <c r="A2670" s="660">
        <v>32</v>
      </c>
      <c r="B2670" s="661" t="s">
        <v>587</v>
      </c>
      <c r="C2670" s="661">
        <v>89301322</v>
      </c>
      <c r="D2670" s="740" t="s">
        <v>6847</v>
      </c>
      <c r="E2670" s="741" t="s">
        <v>4638</v>
      </c>
      <c r="F2670" s="661" t="s">
        <v>4612</v>
      </c>
      <c r="G2670" s="661" t="s">
        <v>4693</v>
      </c>
      <c r="H2670" s="661" t="s">
        <v>2441</v>
      </c>
      <c r="I2670" s="661" t="s">
        <v>2691</v>
      </c>
      <c r="J2670" s="661" t="s">
        <v>2479</v>
      </c>
      <c r="K2670" s="661" t="s">
        <v>2692</v>
      </c>
      <c r="L2670" s="662">
        <v>625.29</v>
      </c>
      <c r="M2670" s="662">
        <v>4377.03</v>
      </c>
      <c r="N2670" s="661">
        <v>7</v>
      </c>
      <c r="O2670" s="742">
        <v>3</v>
      </c>
      <c r="P2670" s="662">
        <v>3126.45</v>
      </c>
      <c r="Q2670" s="677">
        <v>0.7142857142857143</v>
      </c>
      <c r="R2670" s="661">
        <v>5</v>
      </c>
      <c r="S2670" s="677">
        <v>0.7142857142857143</v>
      </c>
      <c r="T2670" s="742">
        <v>2.5</v>
      </c>
      <c r="U2670" s="700">
        <v>0.83333333333333337</v>
      </c>
    </row>
    <row r="2671" spans="1:21" ht="14.4" customHeight="1" x14ac:dyDescent="0.3">
      <c r="A2671" s="660">
        <v>32</v>
      </c>
      <c r="B2671" s="661" t="s">
        <v>587</v>
      </c>
      <c r="C2671" s="661">
        <v>89301322</v>
      </c>
      <c r="D2671" s="740" t="s">
        <v>6847</v>
      </c>
      <c r="E2671" s="741" t="s">
        <v>4638</v>
      </c>
      <c r="F2671" s="661" t="s">
        <v>4612</v>
      </c>
      <c r="G2671" s="661" t="s">
        <v>4693</v>
      </c>
      <c r="H2671" s="661" t="s">
        <v>2441</v>
      </c>
      <c r="I2671" s="661" t="s">
        <v>2478</v>
      </c>
      <c r="J2671" s="661" t="s">
        <v>2479</v>
      </c>
      <c r="K2671" s="661" t="s">
        <v>2480</v>
      </c>
      <c r="L2671" s="662">
        <v>937.93</v>
      </c>
      <c r="M2671" s="662">
        <v>11255.160000000002</v>
      </c>
      <c r="N2671" s="661">
        <v>12</v>
      </c>
      <c r="O2671" s="742">
        <v>6</v>
      </c>
      <c r="P2671" s="662">
        <v>9379.3000000000011</v>
      </c>
      <c r="Q2671" s="677">
        <v>0.83333333333333326</v>
      </c>
      <c r="R2671" s="661">
        <v>10</v>
      </c>
      <c r="S2671" s="677">
        <v>0.83333333333333337</v>
      </c>
      <c r="T2671" s="742">
        <v>4</v>
      </c>
      <c r="U2671" s="700">
        <v>0.66666666666666663</v>
      </c>
    </row>
    <row r="2672" spans="1:21" ht="14.4" customHeight="1" x14ac:dyDescent="0.3">
      <c r="A2672" s="660">
        <v>32</v>
      </c>
      <c r="B2672" s="661" t="s">
        <v>587</v>
      </c>
      <c r="C2672" s="661">
        <v>89301322</v>
      </c>
      <c r="D2672" s="740" t="s">
        <v>6847</v>
      </c>
      <c r="E2672" s="741" t="s">
        <v>4638</v>
      </c>
      <c r="F2672" s="661" t="s">
        <v>4612</v>
      </c>
      <c r="G2672" s="661" t="s">
        <v>4693</v>
      </c>
      <c r="H2672" s="661" t="s">
        <v>2441</v>
      </c>
      <c r="I2672" s="661" t="s">
        <v>4156</v>
      </c>
      <c r="J2672" s="661" t="s">
        <v>2562</v>
      </c>
      <c r="K2672" s="661" t="s">
        <v>2480</v>
      </c>
      <c r="L2672" s="662">
        <v>1749.69</v>
      </c>
      <c r="M2672" s="662">
        <v>52490.7</v>
      </c>
      <c r="N2672" s="661">
        <v>30</v>
      </c>
      <c r="O2672" s="742">
        <v>8.5</v>
      </c>
      <c r="P2672" s="662">
        <v>47241.63</v>
      </c>
      <c r="Q2672" s="677">
        <v>0.9</v>
      </c>
      <c r="R2672" s="661">
        <v>27</v>
      </c>
      <c r="S2672" s="677">
        <v>0.9</v>
      </c>
      <c r="T2672" s="742">
        <v>7.5</v>
      </c>
      <c r="U2672" s="700">
        <v>0.88235294117647056</v>
      </c>
    </row>
    <row r="2673" spans="1:21" ht="14.4" customHeight="1" x14ac:dyDescent="0.3">
      <c r="A2673" s="660">
        <v>32</v>
      </c>
      <c r="B2673" s="661" t="s">
        <v>587</v>
      </c>
      <c r="C2673" s="661">
        <v>89301322</v>
      </c>
      <c r="D2673" s="740" t="s">
        <v>6847</v>
      </c>
      <c r="E2673" s="741" t="s">
        <v>4638</v>
      </c>
      <c r="F2673" s="661" t="s">
        <v>4612</v>
      </c>
      <c r="G2673" s="661" t="s">
        <v>4693</v>
      </c>
      <c r="H2673" s="661" t="s">
        <v>2441</v>
      </c>
      <c r="I2673" s="661" t="s">
        <v>2561</v>
      </c>
      <c r="J2673" s="661" t="s">
        <v>2562</v>
      </c>
      <c r="K2673" s="661" t="s">
        <v>2483</v>
      </c>
      <c r="L2673" s="662">
        <v>2332.92</v>
      </c>
      <c r="M2673" s="662">
        <v>6998.76</v>
      </c>
      <c r="N2673" s="661">
        <v>3</v>
      </c>
      <c r="O2673" s="742">
        <v>1.5</v>
      </c>
      <c r="P2673" s="662">
        <v>6998.76</v>
      </c>
      <c r="Q2673" s="677">
        <v>1</v>
      </c>
      <c r="R2673" s="661">
        <v>3</v>
      </c>
      <c r="S2673" s="677">
        <v>1</v>
      </c>
      <c r="T2673" s="742">
        <v>1.5</v>
      </c>
      <c r="U2673" s="700">
        <v>1</v>
      </c>
    </row>
    <row r="2674" spans="1:21" ht="14.4" customHeight="1" x14ac:dyDescent="0.3">
      <c r="A2674" s="660">
        <v>32</v>
      </c>
      <c r="B2674" s="661" t="s">
        <v>587</v>
      </c>
      <c r="C2674" s="661">
        <v>89301322</v>
      </c>
      <c r="D2674" s="740" t="s">
        <v>6847</v>
      </c>
      <c r="E2674" s="741" t="s">
        <v>4638</v>
      </c>
      <c r="F2674" s="661" t="s">
        <v>4612</v>
      </c>
      <c r="G2674" s="661" t="s">
        <v>4693</v>
      </c>
      <c r="H2674" s="661" t="s">
        <v>2441</v>
      </c>
      <c r="I2674" s="661" t="s">
        <v>4159</v>
      </c>
      <c r="J2674" s="661" t="s">
        <v>2562</v>
      </c>
      <c r="K2674" s="661" t="s">
        <v>2486</v>
      </c>
      <c r="L2674" s="662">
        <v>2916.16</v>
      </c>
      <c r="M2674" s="662">
        <v>14580.8</v>
      </c>
      <c r="N2674" s="661">
        <v>5</v>
      </c>
      <c r="O2674" s="742">
        <v>2</v>
      </c>
      <c r="P2674" s="662">
        <v>8748.48</v>
      </c>
      <c r="Q2674" s="677">
        <v>0.6</v>
      </c>
      <c r="R2674" s="661">
        <v>3</v>
      </c>
      <c r="S2674" s="677">
        <v>0.6</v>
      </c>
      <c r="T2674" s="742">
        <v>1</v>
      </c>
      <c r="U2674" s="700">
        <v>0.5</v>
      </c>
    </row>
    <row r="2675" spans="1:21" ht="14.4" customHeight="1" x14ac:dyDescent="0.3">
      <c r="A2675" s="660">
        <v>32</v>
      </c>
      <c r="B2675" s="661" t="s">
        <v>587</v>
      </c>
      <c r="C2675" s="661">
        <v>89301322</v>
      </c>
      <c r="D2675" s="740" t="s">
        <v>6847</v>
      </c>
      <c r="E2675" s="741" t="s">
        <v>4638</v>
      </c>
      <c r="F2675" s="661" t="s">
        <v>4612</v>
      </c>
      <c r="G2675" s="661" t="s">
        <v>5179</v>
      </c>
      <c r="H2675" s="661" t="s">
        <v>2441</v>
      </c>
      <c r="I2675" s="661" t="s">
        <v>2460</v>
      </c>
      <c r="J2675" s="661" t="s">
        <v>812</v>
      </c>
      <c r="K2675" s="661" t="s">
        <v>4499</v>
      </c>
      <c r="L2675" s="662">
        <v>59.55</v>
      </c>
      <c r="M2675" s="662">
        <v>178.64999999999998</v>
      </c>
      <c r="N2675" s="661">
        <v>3</v>
      </c>
      <c r="O2675" s="742">
        <v>1</v>
      </c>
      <c r="P2675" s="662">
        <v>119.1</v>
      </c>
      <c r="Q2675" s="677">
        <v>0.66666666666666674</v>
      </c>
      <c r="R2675" s="661">
        <v>2</v>
      </c>
      <c r="S2675" s="677">
        <v>0.66666666666666663</v>
      </c>
      <c r="T2675" s="742">
        <v>0.5</v>
      </c>
      <c r="U2675" s="700">
        <v>0.5</v>
      </c>
    </row>
    <row r="2676" spans="1:21" ht="14.4" customHeight="1" x14ac:dyDescent="0.3">
      <c r="A2676" s="660">
        <v>32</v>
      </c>
      <c r="B2676" s="661" t="s">
        <v>587</v>
      </c>
      <c r="C2676" s="661">
        <v>89301322</v>
      </c>
      <c r="D2676" s="740" t="s">
        <v>6847</v>
      </c>
      <c r="E2676" s="741" t="s">
        <v>4638</v>
      </c>
      <c r="F2676" s="661" t="s">
        <v>4612</v>
      </c>
      <c r="G2676" s="661" t="s">
        <v>5884</v>
      </c>
      <c r="H2676" s="661" t="s">
        <v>2441</v>
      </c>
      <c r="I2676" s="661" t="s">
        <v>5885</v>
      </c>
      <c r="J2676" s="661" t="s">
        <v>3879</v>
      </c>
      <c r="K2676" s="661" t="s">
        <v>5866</v>
      </c>
      <c r="L2676" s="662">
        <v>184.61</v>
      </c>
      <c r="M2676" s="662">
        <v>184.61</v>
      </c>
      <c r="N2676" s="661">
        <v>1</v>
      </c>
      <c r="O2676" s="742">
        <v>0.5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32</v>
      </c>
      <c r="B2677" s="661" t="s">
        <v>587</v>
      </c>
      <c r="C2677" s="661">
        <v>89301322</v>
      </c>
      <c r="D2677" s="740" t="s">
        <v>6847</v>
      </c>
      <c r="E2677" s="741" t="s">
        <v>4638</v>
      </c>
      <c r="F2677" s="661" t="s">
        <v>4612</v>
      </c>
      <c r="G2677" s="661" t="s">
        <v>4694</v>
      </c>
      <c r="H2677" s="661" t="s">
        <v>2441</v>
      </c>
      <c r="I2677" s="661" t="s">
        <v>3057</v>
      </c>
      <c r="J2677" s="661" t="s">
        <v>3058</v>
      </c>
      <c r="K2677" s="661" t="s">
        <v>4465</v>
      </c>
      <c r="L2677" s="662">
        <v>69.86</v>
      </c>
      <c r="M2677" s="662">
        <v>698.6</v>
      </c>
      <c r="N2677" s="661">
        <v>10</v>
      </c>
      <c r="O2677" s="742">
        <v>4.5</v>
      </c>
      <c r="P2677" s="662">
        <v>209.57999999999998</v>
      </c>
      <c r="Q2677" s="677">
        <v>0.3</v>
      </c>
      <c r="R2677" s="661">
        <v>3</v>
      </c>
      <c r="S2677" s="677">
        <v>0.3</v>
      </c>
      <c r="T2677" s="742">
        <v>1.5</v>
      </c>
      <c r="U2677" s="700">
        <v>0.33333333333333331</v>
      </c>
    </row>
    <row r="2678" spans="1:21" ht="14.4" customHeight="1" x14ac:dyDescent="0.3">
      <c r="A2678" s="660">
        <v>32</v>
      </c>
      <c r="B2678" s="661" t="s">
        <v>587</v>
      </c>
      <c r="C2678" s="661">
        <v>89301322</v>
      </c>
      <c r="D2678" s="740" t="s">
        <v>6847</v>
      </c>
      <c r="E2678" s="741" t="s">
        <v>4638</v>
      </c>
      <c r="F2678" s="661" t="s">
        <v>4612</v>
      </c>
      <c r="G2678" s="661" t="s">
        <v>4697</v>
      </c>
      <c r="H2678" s="661" t="s">
        <v>588</v>
      </c>
      <c r="I2678" s="661" t="s">
        <v>5185</v>
      </c>
      <c r="J2678" s="661" t="s">
        <v>867</v>
      </c>
      <c r="K2678" s="661" t="s">
        <v>5186</v>
      </c>
      <c r="L2678" s="662">
        <v>0</v>
      </c>
      <c r="M2678" s="662">
        <v>0</v>
      </c>
      <c r="N2678" s="661">
        <v>4</v>
      </c>
      <c r="O2678" s="742">
        <v>2.5</v>
      </c>
      <c r="P2678" s="662">
        <v>0</v>
      </c>
      <c r="Q2678" s="677"/>
      <c r="R2678" s="661">
        <v>2</v>
      </c>
      <c r="S2678" s="677">
        <v>0.5</v>
      </c>
      <c r="T2678" s="742">
        <v>1.5</v>
      </c>
      <c r="U2678" s="700">
        <v>0.6</v>
      </c>
    </row>
    <row r="2679" spans="1:21" ht="14.4" customHeight="1" x14ac:dyDescent="0.3">
      <c r="A2679" s="660">
        <v>32</v>
      </c>
      <c r="B2679" s="661" t="s">
        <v>587</v>
      </c>
      <c r="C2679" s="661">
        <v>89301322</v>
      </c>
      <c r="D2679" s="740" t="s">
        <v>6847</v>
      </c>
      <c r="E2679" s="741" t="s">
        <v>4638</v>
      </c>
      <c r="F2679" s="661" t="s">
        <v>4612</v>
      </c>
      <c r="G2679" s="661" t="s">
        <v>4697</v>
      </c>
      <c r="H2679" s="661" t="s">
        <v>588</v>
      </c>
      <c r="I2679" s="661" t="s">
        <v>6196</v>
      </c>
      <c r="J2679" s="661" t="s">
        <v>5353</v>
      </c>
      <c r="K2679" s="661" t="s">
        <v>6197</v>
      </c>
      <c r="L2679" s="662">
        <v>342.89</v>
      </c>
      <c r="M2679" s="662">
        <v>2057.34</v>
      </c>
      <c r="N2679" s="661">
        <v>6</v>
      </c>
      <c r="O2679" s="742">
        <v>5</v>
      </c>
      <c r="P2679" s="662">
        <v>1371.56</v>
      </c>
      <c r="Q2679" s="677">
        <v>0.66666666666666663</v>
      </c>
      <c r="R2679" s="661">
        <v>4</v>
      </c>
      <c r="S2679" s="677">
        <v>0.66666666666666663</v>
      </c>
      <c r="T2679" s="742">
        <v>3</v>
      </c>
      <c r="U2679" s="700">
        <v>0.6</v>
      </c>
    </row>
    <row r="2680" spans="1:21" ht="14.4" customHeight="1" x14ac:dyDescent="0.3">
      <c r="A2680" s="660">
        <v>32</v>
      </c>
      <c r="B2680" s="661" t="s">
        <v>587</v>
      </c>
      <c r="C2680" s="661">
        <v>89301322</v>
      </c>
      <c r="D2680" s="740" t="s">
        <v>6847</v>
      </c>
      <c r="E2680" s="741" t="s">
        <v>4638</v>
      </c>
      <c r="F2680" s="661" t="s">
        <v>4612</v>
      </c>
      <c r="G2680" s="661" t="s">
        <v>4697</v>
      </c>
      <c r="H2680" s="661" t="s">
        <v>588</v>
      </c>
      <c r="I2680" s="661" t="s">
        <v>6314</v>
      </c>
      <c r="J2680" s="661" t="s">
        <v>4803</v>
      </c>
      <c r="K2680" s="661" t="s">
        <v>868</v>
      </c>
      <c r="L2680" s="662">
        <v>97.97</v>
      </c>
      <c r="M2680" s="662">
        <v>293.90999999999997</v>
      </c>
      <c r="N2680" s="661">
        <v>3</v>
      </c>
      <c r="O2680" s="742">
        <v>1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32</v>
      </c>
      <c r="B2681" s="661" t="s">
        <v>587</v>
      </c>
      <c r="C2681" s="661">
        <v>89301322</v>
      </c>
      <c r="D2681" s="740" t="s">
        <v>6847</v>
      </c>
      <c r="E2681" s="741" t="s">
        <v>4638</v>
      </c>
      <c r="F2681" s="661" t="s">
        <v>4612</v>
      </c>
      <c r="G2681" s="661" t="s">
        <v>4697</v>
      </c>
      <c r="H2681" s="661" t="s">
        <v>588</v>
      </c>
      <c r="I2681" s="661" t="s">
        <v>4802</v>
      </c>
      <c r="J2681" s="661" t="s">
        <v>4803</v>
      </c>
      <c r="K2681" s="661" t="s">
        <v>4804</v>
      </c>
      <c r="L2681" s="662">
        <v>349.88</v>
      </c>
      <c r="M2681" s="662">
        <v>699.76</v>
      </c>
      <c r="N2681" s="661">
        <v>2</v>
      </c>
      <c r="O2681" s="742">
        <v>1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32</v>
      </c>
      <c r="B2682" s="661" t="s">
        <v>587</v>
      </c>
      <c r="C2682" s="661">
        <v>89301322</v>
      </c>
      <c r="D2682" s="740" t="s">
        <v>6847</v>
      </c>
      <c r="E2682" s="741" t="s">
        <v>4638</v>
      </c>
      <c r="F2682" s="661" t="s">
        <v>4612</v>
      </c>
      <c r="G2682" s="661" t="s">
        <v>4697</v>
      </c>
      <c r="H2682" s="661" t="s">
        <v>588</v>
      </c>
      <c r="I2682" s="661" t="s">
        <v>4706</v>
      </c>
      <c r="J2682" s="661" t="s">
        <v>4707</v>
      </c>
      <c r="K2682" s="661" t="s">
        <v>871</v>
      </c>
      <c r="L2682" s="662">
        <v>314.89999999999998</v>
      </c>
      <c r="M2682" s="662">
        <v>5668.2000000000007</v>
      </c>
      <c r="N2682" s="661">
        <v>18</v>
      </c>
      <c r="O2682" s="742">
        <v>11</v>
      </c>
      <c r="P2682" s="662">
        <v>2834.1000000000004</v>
      </c>
      <c r="Q2682" s="677">
        <v>0.5</v>
      </c>
      <c r="R2682" s="661">
        <v>9</v>
      </c>
      <c r="S2682" s="677">
        <v>0.5</v>
      </c>
      <c r="T2682" s="742">
        <v>5.5</v>
      </c>
      <c r="U2682" s="700">
        <v>0.5</v>
      </c>
    </row>
    <row r="2683" spans="1:21" ht="14.4" customHeight="1" x14ac:dyDescent="0.3">
      <c r="A2683" s="660">
        <v>32</v>
      </c>
      <c r="B2683" s="661" t="s">
        <v>587</v>
      </c>
      <c r="C2683" s="661">
        <v>89301322</v>
      </c>
      <c r="D2683" s="740" t="s">
        <v>6847</v>
      </c>
      <c r="E2683" s="741" t="s">
        <v>4638</v>
      </c>
      <c r="F2683" s="661" t="s">
        <v>4612</v>
      </c>
      <c r="G2683" s="661" t="s">
        <v>4697</v>
      </c>
      <c r="H2683" s="661" t="s">
        <v>588</v>
      </c>
      <c r="I2683" s="661" t="s">
        <v>866</v>
      </c>
      <c r="J2683" s="661" t="s">
        <v>867</v>
      </c>
      <c r="K2683" s="661" t="s">
        <v>4777</v>
      </c>
      <c r="L2683" s="662">
        <v>97.97</v>
      </c>
      <c r="M2683" s="662">
        <v>97.97</v>
      </c>
      <c r="N2683" s="661">
        <v>1</v>
      </c>
      <c r="O2683" s="742">
        <v>0.5</v>
      </c>
      <c r="P2683" s="662">
        <v>97.97</v>
      </c>
      <c r="Q2683" s="677">
        <v>1</v>
      </c>
      <c r="R2683" s="661">
        <v>1</v>
      </c>
      <c r="S2683" s="677">
        <v>1</v>
      </c>
      <c r="T2683" s="742">
        <v>0.5</v>
      </c>
      <c r="U2683" s="700">
        <v>1</v>
      </c>
    </row>
    <row r="2684" spans="1:21" ht="14.4" customHeight="1" x14ac:dyDescent="0.3">
      <c r="A2684" s="660">
        <v>32</v>
      </c>
      <c r="B2684" s="661" t="s">
        <v>587</v>
      </c>
      <c r="C2684" s="661">
        <v>89301322</v>
      </c>
      <c r="D2684" s="740" t="s">
        <v>6847</v>
      </c>
      <c r="E2684" s="741" t="s">
        <v>4638</v>
      </c>
      <c r="F2684" s="661" t="s">
        <v>4612</v>
      </c>
      <c r="G2684" s="661" t="s">
        <v>4697</v>
      </c>
      <c r="H2684" s="661" t="s">
        <v>588</v>
      </c>
      <c r="I2684" s="661" t="s">
        <v>870</v>
      </c>
      <c r="J2684" s="661" t="s">
        <v>867</v>
      </c>
      <c r="K2684" s="661" t="s">
        <v>4698</v>
      </c>
      <c r="L2684" s="662">
        <v>314.89999999999998</v>
      </c>
      <c r="M2684" s="662">
        <v>6612.9000000000005</v>
      </c>
      <c r="N2684" s="661">
        <v>21</v>
      </c>
      <c r="O2684" s="742">
        <v>14.5</v>
      </c>
      <c r="P2684" s="662">
        <v>3463.9000000000005</v>
      </c>
      <c r="Q2684" s="677">
        <v>0.52380952380952384</v>
      </c>
      <c r="R2684" s="661">
        <v>11</v>
      </c>
      <c r="S2684" s="677">
        <v>0.52380952380952384</v>
      </c>
      <c r="T2684" s="742">
        <v>8.5</v>
      </c>
      <c r="U2684" s="700">
        <v>0.58620689655172409</v>
      </c>
    </row>
    <row r="2685" spans="1:21" ht="14.4" customHeight="1" x14ac:dyDescent="0.3">
      <c r="A2685" s="660">
        <v>32</v>
      </c>
      <c r="B2685" s="661" t="s">
        <v>587</v>
      </c>
      <c r="C2685" s="661">
        <v>89301322</v>
      </c>
      <c r="D2685" s="740" t="s">
        <v>6847</v>
      </c>
      <c r="E2685" s="741" t="s">
        <v>4638</v>
      </c>
      <c r="F2685" s="661" t="s">
        <v>4612</v>
      </c>
      <c r="G2685" s="661" t="s">
        <v>4778</v>
      </c>
      <c r="H2685" s="661" t="s">
        <v>2441</v>
      </c>
      <c r="I2685" s="661" t="s">
        <v>2701</v>
      </c>
      <c r="J2685" s="661" t="s">
        <v>2702</v>
      </c>
      <c r="K2685" s="661" t="s">
        <v>2703</v>
      </c>
      <c r="L2685" s="662">
        <v>497.4</v>
      </c>
      <c r="M2685" s="662">
        <v>13927.199999999993</v>
      </c>
      <c r="N2685" s="661">
        <v>28</v>
      </c>
      <c r="O2685" s="742">
        <v>22</v>
      </c>
      <c r="P2685" s="662">
        <v>12932.399999999994</v>
      </c>
      <c r="Q2685" s="677">
        <v>0.9285714285714286</v>
      </c>
      <c r="R2685" s="661">
        <v>26</v>
      </c>
      <c r="S2685" s="677">
        <v>0.9285714285714286</v>
      </c>
      <c r="T2685" s="742">
        <v>21</v>
      </c>
      <c r="U2685" s="700">
        <v>0.95454545454545459</v>
      </c>
    </row>
    <row r="2686" spans="1:21" ht="14.4" customHeight="1" x14ac:dyDescent="0.3">
      <c r="A2686" s="660">
        <v>32</v>
      </c>
      <c r="B2686" s="661" t="s">
        <v>587</v>
      </c>
      <c r="C2686" s="661">
        <v>89301322</v>
      </c>
      <c r="D2686" s="740" t="s">
        <v>6847</v>
      </c>
      <c r="E2686" s="741" t="s">
        <v>4638</v>
      </c>
      <c r="F2686" s="661" t="s">
        <v>4612</v>
      </c>
      <c r="G2686" s="661" t="s">
        <v>4778</v>
      </c>
      <c r="H2686" s="661" t="s">
        <v>2441</v>
      </c>
      <c r="I2686" s="661" t="s">
        <v>3908</v>
      </c>
      <c r="J2686" s="661" t="s">
        <v>3909</v>
      </c>
      <c r="K2686" s="661" t="s">
        <v>4568</v>
      </c>
      <c r="L2686" s="662">
        <v>1359.61</v>
      </c>
      <c r="M2686" s="662">
        <v>5438.44</v>
      </c>
      <c r="N2686" s="661">
        <v>4</v>
      </c>
      <c r="O2686" s="742">
        <v>2.5</v>
      </c>
      <c r="P2686" s="662">
        <v>5438.44</v>
      </c>
      <c r="Q2686" s="677">
        <v>1</v>
      </c>
      <c r="R2686" s="661">
        <v>4</v>
      </c>
      <c r="S2686" s="677">
        <v>1</v>
      </c>
      <c r="T2686" s="742">
        <v>2.5</v>
      </c>
      <c r="U2686" s="700">
        <v>1</v>
      </c>
    </row>
    <row r="2687" spans="1:21" ht="14.4" customHeight="1" x14ac:dyDescent="0.3">
      <c r="A2687" s="660">
        <v>32</v>
      </c>
      <c r="B2687" s="661" t="s">
        <v>587</v>
      </c>
      <c r="C2687" s="661">
        <v>89301322</v>
      </c>
      <c r="D2687" s="740" t="s">
        <v>6847</v>
      </c>
      <c r="E2687" s="741" t="s">
        <v>4638</v>
      </c>
      <c r="F2687" s="661" t="s">
        <v>4612</v>
      </c>
      <c r="G2687" s="661" t="s">
        <v>4778</v>
      </c>
      <c r="H2687" s="661" t="s">
        <v>2441</v>
      </c>
      <c r="I2687" s="661" t="s">
        <v>4977</v>
      </c>
      <c r="J2687" s="661" t="s">
        <v>4978</v>
      </c>
      <c r="K2687" s="661" t="s">
        <v>4979</v>
      </c>
      <c r="L2687" s="662">
        <v>1019.11</v>
      </c>
      <c r="M2687" s="662">
        <v>1019.11</v>
      </c>
      <c r="N2687" s="661">
        <v>1</v>
      </c>
      <c r="O2687" s="742">
        <v>1</v>
      </c>
      <c r="P2687" s="662">
        <v>1019.11</v>
      </c>
      <c r="Q2687" s="677">
        <v>1</v>
      </c>
      <c r="R2687" s="661">
        <v>1</v>
      </c>
      <c r="S2687" s="677">
        <v>1</v>
      </c>
      <c r="T2687" s="742">
        <v>1</v>
      </c>
      <c r="U2687" s="700">
        <v>1</v>
      </c>
    </row>
    <row r="2688" spans="1:21" ht="14.4" customHeight="1" x14ac:dyDescent="0.3">
      <c r="A2688" s="660">
        <v>32</v>
      </c>
      <c r="B2688" s="661" t="s">
        <v>587</v>
      </c>
      <c r="C2688" s="661">
        <v>89301322</v>
      </c>
      <c r="D2688" s="740" t="s">
        <v>6847</v>
      </c>
      <c r="E2688" s="741" t="s">
        <v>4638</v>
      </c>
      <c r="F2688" s="661" t="s">
        <v>4612</v>
      </c>
      <c r="G2688" s="661" t="s">
        <v>4778</v>
      </c>
      <c r="H2688" s="661" t="s">
        <v>2441</v>
      </c>
      <c r="I2688" s="661" t="s">
        <v>2757</v>
      </c>
      <c r="J2688" s="661" t="s">
        <v>2758</v>
      </c>
      <c r="K2688" s="661" t="s">
        <v>4385</v>
      </c>
      <c r="L2688" s="662">
        <v>1359.61</v>
      </c>
      <c r="M2688" s="662">
        <v>9517.2699999999986</v>
      </c>
      <c r="N2688" s="661">
        <v>7</v>
      </c>
      <c r="O2688" s="742">
        <v>6</v>
      </c>
      <c r="P2688" s="662">
        <v>6798.0499999999993</v>
      </c>
      <c r="Q2688" s="677">
        <v>0.7142857142857143</v>
      </c>
      <c r="R2688" s="661">
        <v>5</v>
      </c>
      <c r="S2688" s="677">
        <v>0.7142857142857143</v>
      </c>
      <c r="T2688" s="742">
        <v>4.5</v>
      </c>
      <c r="U2688" s="700">
        <v>0.75</v>
      </c>
    </row>
    <row r="2689" spans="1:21" ht="14.4" customHeight="1" x14ac:dyDescent="0.3">
      <c r="A2689" s="660">
        <v>32</v>
      </c>
      <c r="B2689" s="661" t="s">
        <v>587</v>
      </c>
      <c r="C2689" s="661">
        <v>89301322</v>
      </c>
      <c r="D2689" s="740" t="s">
        <v>6847</v>
      </c>
      <c r="E2689" s="741" t="s">
        <v>4638</v>
      </c>
      <c r="F2689" s="661" t="s">
        <v>4612</v>
      </c>
      <c r="G2689" s="661" t="s">
        <v>5471</v>
      </c>
      <c r="H2689" s="661" t="s">
        <v>588</v>
      </c>
      <c r="I2689" s="661" t="s">
        <v>6315</v>
      </c>
      <c r="J2689" s="661" t="s">
        <v>785</v>
      </c>
      <c r="K2689" s="661" t="s">
        <v>6316</v>
      </c>
      <c r="L2689" s="662">
        <v>0</v>
      </c>
      <c r="M2689" s="662">
        <v>0</v>
      </c>
      <c r="N2689" s="661">
        <v>1</v>
      </c>
      <c r="O2689" s="742">
        <v>0.5</v>
      </c>
      <c r="P2689" s="662">
        <v>0</v>
      </c>
      <c r="Q2689" s="677"/>
      <c r="R2689" s="661">
        <v>1</v>
      </c>
      <c r="S2689" s="677">
        <v>1</v>
      </c>
      <c r="T2689" s="742">
        <v>0.5</v>
      </c>
      <c r="U2689" s="700">
        <v>1</v>
      </c>
    </row>
    <row r="2690" spans="1:21" ht="14.4" customHeight="1" x14ac:dyDescent="0.3">
      <c r="A2690" s="660">
        <v>32</v>
      </c>
      <c r="B2690" s="661" t="s">
        <v>587</v>
      </c>
      <c r="C2690" s="661">
        <v>89301322</v>
      </c>
      <c r="D2690" s="740" t="s">
        <v>6847</v>
      </c>
      <c r="E2690" s="741" t="s">
        <v>4638</v>
      </c>
      <c r="F2690" s="661" t="s">
        <v>4612</v>
      </c>
      <c r="G2690" s="661" t="s">
        <v>4826</v>
      </c>
      <c r="H2690" s="661" t="s">
        <v>588</v>
      </c>
      <c r="I2690" s="661" t="s">
        <v>769</v>
      </c>
      <c r="J2690" s="661" t="s">
        <v>4827</v>
      </c>
      <c r="K2690" s="661" t="s">
        <v>4660</v>
      </c>
      <c r="L2690" s="662">
        <v>0</v>
      </c>
      <c r="M2690" s="662">
        <v>0</v>
      </c>
      <c r="N2690" s="661">
        <v>1</v>
      </c>
      <c r="O2690" s="742">
        <v>0.5</v>
      </c>
      <c r="P2690" s="662">
        <v>0</v>
      </c>
      <c r="Q2690" s="677"/>
      <c r="R2690" s="661">
        <v>1</v>
      </c>
      <c r="S2690" s="677">
        <v>1</v>
      </c>
      <c r="T2690" s="742">
        <v>0.5</v>
      </c>
      <c r="U2690" s="700">
        <v>1</v>
      </c>
    </row>
    <row r="2691" spans="1:21" ht="14.4" customHeight="1" x14ac:dyDescent="0.3">
      <c r="A2691" s="660">
        <v>32</v>
      </c>
      <c r="B2691" s="661" t="s">
        <v>587</v>
      </c>
      <c r="C2691" s="661">
        <v>89301322</v>
      </c>
      <c r="D2691" s="740" t="s">
        <v>6847</v>
      </c>
      <c r="E2691" s="741" t="s">
        <v>4638</v>
      </c>
      <c r="F2691" s="661" t="s">
        <v>4612</v>
      </c>
      <c r="G2691" s="661" t="s">
        <v>5006</v>
      </c>
      <c r="H2691" s="661" t="s">
        <v>2441</v>
      </c>
      <c r="I2691" s="661" t="s">
        <v>5477</v>
      </c>
      <c r="J2691" s="661" t="s">
        <v>4153</v>
      </c>
      <c r="K2691" s="661" t="s">
        <v>5478</v>
      </c>
      <c r="L2691" s="662">
        <v>0</v>
      </c>
      <c r="M2691" s="662">
        <v>0</v>
      </c>
      <c r="N2691" s="661">
        <v>1</v>
      </c>
      <c r="O2691" s="742">
        <v>0.5</v>
      </c>
      <c r="P2691" s="662">
        <v>0</v>
      </c>
      <c r="Q2691" s="677"/>
      <c r="R2691" s="661">
        <v>1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32</v>
      </c>
      <c r="B2692" s="661" t="s">
        <v>587</v>
      </c>
      <c r="C2692" s="661">
        <v>89301322</v>
      </c>
      <c r="D2692" s="740" t="s">
        <v>6847</v>
      </c>
      <c r="E2692" s="741" t="s">
        <v>4638</v>
      </c>
      <c r="F2692" s="661" t="s">
        <v>4612</v>
      </c>
      <c r="G2692" s="661" t="s">
        <v>5191</v>
      </c>
      <c r="H2692" s="661" t="s">
        <v>588</v>
      </c>
      <c r="I2692" s="661" t="s">
        <v>6317</v>
      </c>
      <c r="J2692" s="661" t="s">
        <v>6318</v>
      </c>
      <c r="K2692" s="661" t="s">
        <v>6319</v>
      </c>
      <c r="L2692" s="662">
        <v>169</v>
      </c>
      <c r="M2692" s="662">
        <v>169</v>
      </c>
      <c r="N2692" s="661">
        <v>1</v>
      </c>
      <c r="O2692" s="742">
        <v>1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32</v>
      </c>
      <c r="B2693" s="661" t="s">
        <v>587</v>
      </c>
      <c r="C2693" s="661">
        <v>89301322</v>
      </c>
      <c r="D2693" s="740" t="s">
        <v>6847</v>
      </c>
      <c r="E2693" s="741" t="s">
        <v>4638</v>
      </c>
      <c r="F2693" s="661" t="s">
        <v>4612</v>
      </c>
      <c r="G2693" s="661" t="s">
        <v>5009</v>
      </c>
      <c r="H2693" s="661" t="s">
        <v>588</v>
      </c>
      <c r="I2693" s="661" t="s">
        <v>6320</v>
      </c>
      <c r="J2693" s="661" t="s">
        <v>5566</v>
      </c>
      <c r="K2693" s="661" t="s">
        <v>4176</v>
      </c>
      <c r="L2693" s="662">
        <v>542.1</v>
      </c>
      <c r="M2693" s="662">
        <v>542.1</v>
      </c>
      <c r="N2693" s="661">
        <v>1</v>
      </c>
      <c r="O2693" s="742">
        <v>0.5</v>
      </c>
      <c r="P2693" s="662"/>
      <c r="Q2693" s="677">
        <v>0</v>
      </c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32</v>
      </c>
      <c r="B2694" s="661" t="s">
        <v>587</v>
      </c>
      <c r="C2694" s="661">
        <v>89301322</v>
      </c>
      <c r="D2694" s="740" t="s">
        <v>6847</v>
      </c>
      <c r="E2694" s="741" t="s">
        <v>4638</v>
      </c>
      <c r="F2694" s="661" t="s">
        <v>4612</v>
      </c>
      <c r="G2694" s="661" t="s">
        <v>4940</v>
      </c>
      <c r="H2694" s="661" t="s">
        <v>588</v>
      </c>
      <c r="I2694" s="661" t="s">
        <v>6321</v>
      </c>
      <c r="J2694" s="661" t="s">
        <v>3862</v>
      </c>
      <c r="K2694" s="661" t="s">
        <v>933</v>
      </c>
      <c r="L2694" s="662">
        <v>0</v>
      </c>
      <c r="M2694" s="662">
        <v>0</v>
      </c>
      <c r="N2694" s="661">
        <v>1</v>
      </c>
      <c r="O2694" s="742">
        <v>0.5</v>
      </c>
      <c r="P2694" s="662"/>
      <c r="Q2694" s="677"/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32</v>
      </c>
      <c r="B2695" s="661" t="s">
        <v>587</v>
      </c>
      <c r="C2695" s="661">
        <v>89301322</v>
      </c>
      <c r="D2695" s="740" t="s">
        <v>6847</v>
      </c>
      <c r="E2695" s="741" t="s">
        <v>4638</v>
      </c>
      <c r="F2695" s="661" t="s">
        <v>4612</v>
      </c>
      <c r="G2695" s="661" t="s">
        <v>5010</v>
      </c>
      <c r="H2695" s="661" t="s">
        <v>588</v>
      </c>
      <c r="I2695" s="661" t="s">
        <v>2340</v>
      </c>
      <c r="J2695" s="661" t="s">
        <v>952</v>
      </c>
      <c r="K2695" s="661" t="s">
        <v>1398</v>
      </c>
      <c r="L2695" s="662">
        <v>113.37</v>
      </c>
      <c r="M2695" s="662">
        <v>453.48</v>
      </c>
      <c r="N2695" s="661">
        <v>4</v>
      </c>
      <c r="O2695" s="742">
        <v>2</v>
      </c>
      <c r="P2695" s="662">
        <v>226.74</v>
      </c>
      <c r="Q2695" s="677">
        <v>0.5</v>
      </c>
      <c r="R2695" s="661">
        <v>2</v>
      </c>
      <c r="S2695" s="677">
        <v>0.5</v>
      </c>
      <c r="T2695" s="742">
        <v>1</v>
      </c>
      <c r="U2695" s="700">
        <v>0.5</v>
      </c>
    </row>
    <row r="2696" spans="1:21" ht="14.4" customHeight="1" x14ac:dyDescent="0.3">
      <c r="A2696" s="660">
        <v>32</v>
      </c>
      <c r="B2696" s="661" t="s">
        <v>587</v>
      </c>
      <c r="C2696" s="661">
        <v>89301322</v>
      </c>
      <c r="D2696" s="740" t="s">
        <v>6847</v>
      </c>
      <c r="E2696" s="741" t="s">
        <v>4638</v>
      </c>
      <c r="F2696" s="661" t="s">
        <v>4612</v>
      </c>
      <c r="G2696" s="661" t="s">
        <v>5010</v>
      </c>
      <c r="H2696" s="661" t="s">
        <v>588</v>
      </c>
      <c r="I2696" s="661" t="s">
        <v>951</v>
      </c>
      <c r="J2696" s="661" t="s">
        <v>952</v>
      </c>
      <c r="K2696" s="661" t="s">
        <v>953</v>
      </c>
      <c r="L2696" s="662">
        <v>56.69</v>
      </c>
      <c r="M2696" s="662">
        <v>170.07</v>
      </c>
      <c r="N2696" s="661">
        <v>3</v>
      </c>
      <c r="O2696" s="742">
        <v>2.5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32</v>
      </c>
      <c r="B2697" s="661" t="s">
        <v>587</v>
      </c>
      <c r="C2697" s="661">
        <v>89301322</v>
      </c>
      <c r="D2697" s="740" t="s">
        <v>6847</v>
      </c>
      <c r="E2697" s="741" t="s">
        <v>4638</v>
      </c>
      <c r="F2697" s="661" t="s">
        <v>4612</v>
      </c>
      <c r="G2697" s="661" t="s">
        <v>5010</v>
      </c>
      <c r="H2697" s="661" t="s">
        <v>588</v>
      </c>
      <c r="I2697" s="661" t="s">
        <v>1392</v>
      </c>
      <c r="J2697" s="661" t="s">
        <v>1393</v>
      </c>
      <c r="K2697" s="661" t="s">
        <v>937</v>
      </c>
      <c r="L2697" s="662">
        <v>45.34</v>
      </c>
      <c r="M2697" s="662">
        <v>45.34</v>
      </c>
      <c r="N2697" s="661">
        <v>1</v>
      </c>
      <c r="O2697" s="742">
        <v>1</v>
      </c>
      <c r="P2697" s="662">
        <v>45.34</v>
      </c>
      <c r="Q2697" s="677">
        <v>1</v>
      </c>
      <c r="R2697" s="661">
        <v>1</v>
      </c>
      <c r="S2697" s="677">
        <v>1</v>
      </c>
      <c r="T2697" s="742">
        <v>1</v>
      </c>
      <c r="U2697" s="700">
        <v>1</v>
      </c>
    </row>
    <row r="2698" spans="1:21" ht="14.4" customHeight="1" x14ac:dyDescent="0.3">
      <c r="A2698" s="660">
        <v>32</v>
      </c>
      <c r="B2698" s="661" t="s">
        <v>587</v>
      </c>
      <c r="C2698" s="661">
        <v>89301322</v>
      </c>
      <c r="D2698" s="740" t="s">
        <v>6847</v>
      </c>
      <c r="E2698" s="741" t="s">
        <v>4638</v>
      </c>
      <c r="F2698" s="661" t="s">
        <v>4612</v>
      </c>
      <c r="G2698" s="661" t="s">
        <v>4980</v>
      </c>
      <c r="H2698" s="661" t="s">
        <v>2441</v>
      </c>
      <c r="I2698" s="661" t="s">
        <v>2831</v>
      </c>
      <c r="J2698" s="661" t="s">
        <v>2832</v>
      </c>
      <c r="K2698" s="661" t="s">
        <v>2833</v>
      </c>
      <c r="L2698" s="662">
        <v>194.26</v>
      </c>
      <c r="M2698" s="662">
        <v>1359.82</v>
      </c>
      <c r="N2698" s="661">
        <v>7</v>
      </c>
      <c r="O2698" s="742">
        <v>2</v>
      </c>
      <c r="P2698" s="662">
        <v>388.52</v>
      </c>
      <c r="Q2698" s="677">
        <v>0.2857142857142857</v>
      </c>
      <c r="R2698" s="661">
        <v>2</v>
      </c>
      <c r="S2698" s="677">
        <v>0.2857142857142857</v>
      </c>
      <c r="T2698" s="742">
        <v>0.5</v>
      </c>
      <c r="U2698" s="700">
        <v>0.25</v>
      </c>
    </row>
    <row r="2699" spans="1:21" ht="14.4" customHeight="1" x14ac:dyDescent="0.3">
      <c r="A2699" s="660">
        <v>32</v>
      </c>
      <c r="B2699" s="661" t="s">
        <v>587</v>
      </c>
      <c r="C2699" s="661">
        <v>89301322</v>
      </c>
      <c r="D2699" s="740" t="s">
        <v>6847</v>
      </c>
      <c r="E2699" s="741" t="s">
        <v>4638</v>
      </c>
      <c r="F2699" s="661" t="s">
        <v>4612</v>
      </c>
      <c r="G2699" s="661" t="s">
        <v>4980</v>
      </c>
      <c r="H2699" s="661" t="s">
        <v>588</v>
      </c>
      <c r="I2699" s="661" t="s">
        <v>6322</v>
      </c>
      <c r="J2699" s="661" t="s">
        <v>6323</v>
      </c>
      <c r="K2699" s="661" t="s">
        <v>6324</v>
      </c>
      <c r="L2699" s="662">
        <v>758.25</v>
      </c>
      <c r="M2699" s="662">
        <v>2274.75</v>
      </c>
      <c r="N2699" s="661">
        <v>3</v>
      </c>
      <c r="O2699" s="742">
        <v>1.5</v>
      </c>
      <c r="P2699" s="662">
        <v>1516.5</v>
      </c>
      <c r="Q2699" s="677">
        <v>0.66666666666666663</v>
      </c>
      <c r="R2699" s="661">
        <v>2</v>
      </c>
      <c r="S2699" s="677">
        <v>0.66666666666666663</v>
      </c>
      <c r="T2699" s="742">
        <v>0.5</v>
      </c>
      <c r="U2699" s="700">
        <v>0.33333333333333331</v>
      </c>
    </row>
    <row r="2700" spans="1:21" ht="14.4" customHeight="1" x14ac:dyDescent="0.3">
      <c r="A2700" s="660">
        <v>32</v>
      </c>
      <c r="B2700" s="661" t="s">
        <v>587</v>
      </c>
      <c r="C2700" s="661">
        <v>89301322</v>
      </c>
      <c r="D2700" s="740" t="s">
        <v>6847</v>
      </c>
      <c r="E2700" s="741" t="s">
        <v>4638</v>
      </c>
      <c r="F2700" s="661" t="s">
        <v>4612</v>
      </c>
      <c r="G2700" s="661" t="s">
        <v>4980</v>
      </c>
      <c r="H2700" s="661" t="s">
        <v>588</v>
      </c>
      <c r="I2700" s="661" t="s">
        <v>6325</v>
      </c>
      <c r="J2700" s="661" t="s">
        <v>6326</v>
      </c>
      <c r="K2700" s="661" t="s">
        <v>6324</v>
      </c>
      <c r="L2700" s="662">
        <v>758.25</v>
      </c>
      <c r="M2700" s="662">
        <v>758.25</v>
      </c>
      <c r="N2700" s="661">
        <v>1</v>
      </c>
      <c r="O2700" s="742">
        <v>1</v>
      </c>
      <c r="P2700" s="662">
        <v>758.25</v>
      </c>
      <c r="Q2700" s="677">
        <v>1</v>
      </c>
      <c r="R2700" s="661">
        <v>1</v>
      </c>
      <c r="S2700" s="677">
        <v>1</v>
      </c>
      <c r="T2700" s="742">
        <v>1</v>
      </c>
      <c r="U2700" s="700">
        <v>1</v>
      </c>
    </row>
    <row r="2701" spans="1:21" ht="14.4" customHeight="1" x14ac:dyDescent="0.3">
      <c r="A2701" s="660">
        <v>32</v>
      </c>
      <c r="B2701" s="661" t="s">
        <v>587</v>
      </c>
      <c r="C2701" s="661">
        <v>89301322</v>
      </c>
      <c r="D2701" s="740" t="s">
        <v>6847</v>
      </c>
      <c r="E2701" s="741" t="s">
        <v>4638</v>
      </c>
      <c r="F2701" s="661" t="s">
        <v>4612</v>
      </c>
      <c r="G2701" s="661" t="s">
        <v>4980</v>
      </c>
      <c r="H2701" s="661" t="s">
        <v>588</v>
      </c>
      <c r="I2701" s="661" t="s">
        <v>6327</v>
      </c>
      <c r="J2701" s="661" t="s">
        <v>6328</v>
      </c>
      <c r="K2701" s="661" t="s">
        <v>2833</v>
      </c>
      <c r="L2701" s="662">
        <v>194.26</v>
      </c>
      <c r="M2701" s="662">
        <v>388.52</v>
      </c>
      <c r="N2701" s="661">
        <v>2</v>
      </c>
      <c r="O2701" s="742">
        <v>0.5</v>
      </c>
      <c r="P2701" s="662">
        <v>388.52</v>
      </c>
      <c r="Q2701" s="677">
        <v>1</v>
      </c>
      <c r="R2701" s="661">
        <v>2</v>
      </c>
      <c r="S2701" s="677">
        <v>1</v>
      </c>
      <c r="T2701" s="742">
        <v>0.5</v>
      </c>
      <c r="U2701" s="700">
        <v>1</v>
      </c>
    </row>
    <row r="2702" spans="1:21" ht="14.4" customHeight="1" x14ac:dyDescent="0.3">
      <c r="A2702" s="660">
        <v>32</v>
      </c>
      <c r="B2702" s="661" t="s">
        <v>587</v>
      </c>
      <c r="C2702" s="661">
        <v>89301322</v>
      </c>
      <c r="D2702" s="740" t="s">
        <v>6847</v>
      </c>
      <c r="E2702" s="741" t="s">
        <v>4638</v>
      </c>
      <c r="F2702" s="661" t="s">
        <v>4612</v>
      </c>
      <c r="G2702" s="661" t="s">
        <v>4980</v>
      </c>
      <c r="H2702" s="661" t="s">
        <v>2441</v>
      </c>
      <c r="I2702" s="661" t="s">
        <v>4182</v>
      </c>
      <c r="J2702" s="661" t="s">
        <v>4598</v>
      </c>
      <c r="K2702" s="661" t="s">
        <v>2502</v>
      </c>
      <c r="L2702" s="662">
        <v>31.59</v>
      </c>
      <c r="M2702" s="662">
        <v>189.54</v>
      </c>
      <c r="N2702" s="661">
        <v>6</v>
      </c>
      <c r="O2702" s="742">
        <v>0.5</v>
      </c>
      <c r="P2702" s="662">
        <v>189.54</v>
      </c>
      <c r="Q2702" s="677">
        <v>1</v>
      </c>
      <c r="R2702" s="661">
        <v>6</v>
      </c>
      <c r="S2702" s="677">
        <v>1</v>
      </c>
      <c r="T2702" s="742">
        <v>0.5</v>
      </c>
      <c r="U2702" s="700">
        <v>1</v>
      </c>
    </row>
    <row r="2703" spans="1:21" ht="14.4" customHeight="1" x14ac:dyDescent="0.3">
      <c r="A2703" s="660">
        <v>32</v>
      </c>
      <c r="B2703" s="661" t="s">
        <v>587</v>
      </c>
      <c r="C2703" s="661">
        <v>89301322</v>
      </c>
      <c r="D2703" s="740" t="s">
        <v>6847</v>
      </c>
      <c r="E2703" s="741" t="s">
        <v>4638</v>
      </c>
      <c r="F2703" s="661" t="s">
        <v>4612</v>
      </c>
      <c r="G2703" s="661" t="s">
        <v>5820</v>
      </c>
      <c r="H2703" s="661" t="s">
        <v>588</v>
      </c>
      <c r="I2703" s="661" t="s">
        <v>1351</v>
      </c>
      <c r="J2703" s="661" t="s">
        <v>1352</v>
      </c>
      <c r="K2703" s="661" t="s">
        <v>1353</v>
      </c>
      <c r="L2703" s="662">
        <v>61.3</v>
      </c>
      <c r="M2703" s="662">
        <v>61.3</v>
      </c>
      <c r="N2703" s="661">
        <v>1</v>
      </c>
      <c r="O2703" s="742">
        <v>1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32</v>
      </c>
      <c r="B2704" s="661" t="s">
        <v>587</v>
      </c>
      <c r="C2704" s="661">
        <v>89301322</v>
      </c>
      <c r="D2704" s="740" t="s">
        <v>6847</v>
      </c>
      <c r="E2704" s="741" t="s">
        <v>4638</v>
      </c>
      <c r="F2704" s="661" t="s">
        <v>4612</v>
      </c>
      <c r="G2704" s="661" t="s">
        <v>4708</v>
      </c>
      <c r="H2704" s="661" t="s">
        <v>588</v>
      </c>
      <c r="I2704" s="661" t="s">
        <v>684</v>
      </c>
      <c r="J2704" s="661" t="s">
        <v>5199</v>
      </c>
      <c r="K2704" s="661" t="s">
        <v>2387</v>
      </c>
      <c r="L2704" s="662">
        <v>22.88</v>
      </c>
      <c r="M2704" s="662">
        <v>91.52</v>
      </c>
      <c r="N2704" s="661">
        <v>4</v>
      </c>
      <c r="O2704" s="742">
        <v>2</v>
      </c>
      <c r="P2704" s="662">
        <v>22.88</v>
      </c>
      <c r="Q2704" s="677">
        <v>0.25</v>
      </c>
      <c r="R2704" s="661">
        <v>1</v>
      </c>
      <c r="S2704" s="677">
        <v>0.25</v>
      </c>
      <c r="T2704" s="742">
        <v>1</v>
      </c>
      <c r="U2704" s="700">
        <v>0.5</v>
      </c>
    </row>
    <row r="2705" spans="1:21" ht="14.4" customHeight="1" x14ac:dyDescent="0.3">
      <c r="A2705" s="660">
        <v>32</v>
      </c>
      <c r="B2705" s="661" t="s">
        <v>587</v>
      </c>
      <c r="C2705" s="661">
        <v>89301322</v>
      </c>
      <c r="D2705" s="740" t="s">
        <v>6847</v>
      </c>
      <c r="E2705" s="741" t="s">
        <v>4638</v>
      </c>
      <c r="F2705" s="661" t="s">
        <v>4612</v>
      </c>
      <c r="G2705" s="661" t="s">
        <v>4708</v>
      </c>
      <c r="H2705" s="661" t="s">
        <v>588</v>
      </c>
      <c r="I2705" s="661" t="s">
        <v>684</v>
      </c>
      <c r="J2705" s="661" t="s">
        <v>5199</v>
      </c>
      <c r="K2705" s="661" t="s">
        <v>2387</v>
      </c>
      <c r="L2705" s="662">
        <v>25.91</v>
      </c>
      <c r="M2705" s="662">
        <v>51.82</v>
      </c>
      <c r="N2705" s="661">
        <v>2</v>
      </c>
      <c r="O2705" s="742">
        <v>0.5</v>
      </c>
      <c r="P2705" s="662">
        <v>51.82</v>
      </c>
      <c r="Q2705" s="677">
        <v>1</v>
      </c>
      <c r="R2705" s="661">
        <v>2</v>
      </c>
      <c r="S2705" s="677">
        <v>1</v>
      </c>
      <c r="T2705" s="742">
        <v>0.5</v>
      </c>
      <c r="U2705" s="700">
        <v>1</v>
      </c>
    </row>
    <row r="2706" spans="1:21" ht="14.4" customHeight="1" x14ac:dyDescent="0.3">
      <c r="A2706" s="660">
        <v>32</v>
      </c>
      <c r="B2706" s="661" t="s">
        <v>587</v>
      </c>
      <c r="C2706" s="661">
        <v>89301322</v>
      </c>
      <c r="D2706" s="740" t="s">
        <v>6847</v>
      </c>
      <c r="E2706" s="741" t="s">
        <v>4638</v>
      </c>
      <c r="F2706" s="661" t="s">
        <v>4612</v>
      </c>
      <c r="G2706" s="661" t="s">
        <v>4708</v>
      </c>
      <c r="H2706" s="661" t="s">
        <v>588</v>
      </c>
      <c r="I2706" s="661" t="s">
        <v>1519</v>
      </c>
      <c r="J2706" s="661" t="s">
        <v>4709</v>
      </c>
      <c r="K2706" s="661" t="s">
        <v>4710</v>
      </c>
      <c r="L2706" s="662">
        <v>91.52</v>
      </c>
      <c r="M2706" s="662">
        <v>6864</v>
      </c>
      <c r="N2706" s="661">
        <v>75</v>
      </c>
      <c r="O2706" s="742">
        <v>24.5</v>
      </c>
      <c r="P2706" s="662">
        <v>2654.08</v>
      </c>
      <c r="Q2706" s="677">
        <v>0.38666666666666666</v>
      </c>
      <c r="R2706" s="661">
        <v>29</v>
      </c>
      <c r="S2706" s="677">
        <v>0.38666666666666666</v>
      </c>
      <c r="T2706" s="742">
        <v>11.5</v>
      </c>
      <c r="U2706" s="700">
        <v>0.46938775510204084</v>
      </c>
    </row>
    <row r="2707" spans="1:21" ht="14.4" customHeight="1" x14ac:dyDescent="0.3">
      <c r="A2707" s="660">
        <v>32</v>
      </c>
      <c r="B2707" s="661" t="s">
        <v>587</v>
      </c>
      <c r="C2707" s="661">
        <v>89301322</v>
      </c>
      <c r="D2707" s="740" t="s">
        <v>6847</v>
      </c>
      <c r="E2707" s="741" t="s">
        <v>4638</v>
      </c>
      <c r="F2707" s="661" t="s">
        <v>4612</v>
      </c>
      <c r="G2707" s="661" t="s">
        <v>4708</v>
      </c>
      <c r="H2707" s="661" t="s">
        <v>588</v>
      </c>
      <c r="I2707" s="661" t="s">
        <v>1519</v>
      </c>
      <c r="J2707" s="661" t="s">
        <v>4709</v>
      </c>
      <c r="K2707" s="661" t="s">
        <v>4710</v>
      </c>
      <c r="L2707" s="662">
        <v>103.62</v>
      </c>
      <c r="M2707" s="662">
        <v>932.58</v>
      </c>
      <c r="N2707" s="661">
        <v>9</v>
      </c>
      <c r="O2707" s="742">
        <v>3.5</v>
      </c>
      <c r="P2707" s="662">
        <v>414.48</v>
      </c>
      <c r="Q2707" s="677">
        <v>0.44444444444444442</v>
      </c>
      <c r="R2707" s="661">
        <v>4</v>
      </c>
      <c r="S2707" s="677">
        <v>0.44444444444444442</v>
      </c>
      <c r="T2707" s="742">
        <v>1.5</v>
      </c>
      <c r="U2707" s="700">
        <v>0.42857142857142855</v>
      </c>
    </row>
    <row r="2708" spans="1:21" ht="14.4" customHeight="1" x14ac:dyDescent="0.3">
      <c r="A2708" s="660">
        <v>32</v>
      </c>
      <c r="B2708" s="661" t="s">
        <v>587</v>
      </c>
      <c r="C2708" s="661">
        <v>89301322</v>
      </c>
      <c r="D2708" s="740" t="s">
        <v>6847</v>
      </c>
      <c r="E2708" s="741" t="s">
        <v>4638</v>
      </c>
      <c r="F2708" s="661" t="s">
        <v>4612</v>
      </c>
      <c r="G2708" s="661" t="s">
        <v>5200</v>
      </c>
      <c r="H2708" s="661" t="s">
        <v>2441</v>
      </c>
      <c r="I2708" s="661" t="s">
        <v>4161</v>
      </c>
      <c r="J2708" s="661" t="s">
        <v>4162</v>
      </c>
      <c r="K2708" s="661" t="s">
        <v>4163</v>
      </c>
      <c r="L2708" s="662">
        <v>56.01</v>
      </c>
      <c r="M2708" s="662">
        <v>168.03</v>
      </c>
      <c r="N2708" s="661">
        <v>3</v>
      </c>
      <c r="O2708" s="742">
        <v>1.5</v>
      </c>
      <c r="P2708" s="662">
        <v>168.03</v>
      </c>
      <c r="Q2708" s="677">
        <v>1</v>
      </c>
      <c r="R2708" s="661">
        <v>3</v>
      </c>
      <c r="S2708" s="677">
        <v>1</v>
      </c>
      <c r="T2708" s="742">
        <v>1.5</v>
      </c>
      <c r="U2708" s="700">
        <v>1</v>
      </c>
    </row>
    <row r="2709" spans="1:21" ht="14.4" customHeight="1" x14ac:dyDescent="0.3">
      <c r="A2709" s="660">
        <v>32</v>
      </c>
      <c r="B2709" s="661" t="s">
        <v>587</v>
      </c>
      <c r="C2709" s="661">
        <v>89301322</v>
      </c>
      <c r="D2709" s="740" t="s">
        <v>6847</v>
      </c>
      <c r="E2709" s="741" t="s">
        <v>4638</v>
      </c>
      <c r="F2709" s="661" t="s">
        <v>4612</v>
      </c>
      <c r="G2709" s="661" t="s">
        <v>5200</v>
      </c>
      <c r="H2709" s="661" t="s">
        <v>2441</v>
      </c>
      <c r="I2709" s="661" t="s">
        <v>5363</v>
      </c>
      <c r="J2709" s="661" t="s">
        <v>4162</v>
      </c>
      <c r="K2709" s="661" t="s">
        <v>5092</v>
      </c>
      <c r="L2709" s="662">
        <v>140.03</v>
      </c>
      <c r="M2709" s="662">
        <v>280.06</v>
      </c>
      <c r="N2709" s="661">
        <v>2</v>
      </c>
      <c r="O2709" s="742">
        <v>1</v>
      </c>
      <c r="P2709" s="662">
        <v>140.03</v>
      </c>
      <c r="Q2709" s="677">
        <v>0.5</v>
      </c>
      <c r="R2709" s="661">
        <v>1</v>
      </c>
      <c r="S2709" s="677">
        <v>0.5</v>
      </c>
      <c r="T2709" s="742">
        <v>0.5</v>
      </c>
      <c r="U2709" s="700">
        <v>0.5</v>
      </c>
    </row>
    <row r="2710" spans="1:21" ht="14.4" customHeight="1" x14ac:dyDescent="0.3">
      <c r="A2710" s="660">
        <v>32</v>
      </c>
      <c r="B2710" s="661" t="s">
        <v>587</v>
      </c>
      <c r="C2710" s="661">
        <v>89301322</v>
      </c>
      <c r="D2710" s="740" t="s">
        <v>6847</v>
      </c>
      <c r="E2710" s="741" t="s">
        <v>4638</v>
      </c>
      <c r="F2710" s="661" t="s">
        <v>4612</v>
      </c>
      <c r="G2710" s="661" t="s">
        <v>5208</v>
      </c>
      <c r="H2710" s="661" t="s">
        <v>588</v>
      </c>
      <c r="I2710" s="661" t="s">
        <v>1027</v>
      </c>
      <c r="J2710" s="661" t="s">
        <v>1028</v>
      </c>
      <c r="K2710" s="661" t="s">
        <v>5567</v>
      </c>
      <c r="L2710" s="662">
        <v>0</v>
      </c>
      <c r="M2710" s="662">
        <v>0</v>
      </c>
      <c r="N2710" s="661">
        <v>1</v>
      </c>
      <c r="O2710" s="742">
        <v>0.5</v>
      </c>
      <c r="P2710" s="662">
        <v>0</v>
      </c>
      <c r="Q2710" s="677"/>
      <c r="R2710" s="661">
        <v>1</v>
      </c>
      <c r="S2710" s="677">
        <v>1</v>
      </c>
      <c r="T2710" s="742">
        <v>0.5</v>
      </c>
      <c r="U2710" s="700">
        <v>1</v>
      </c>
    </row>
    <row r="2711" spans="1:21" ht="14.4" customHeight="1" x14ac:dyDescent="0.3">
      <c r="A2711" s="660">
        <v>32</v>
      </c>
      <c r="B2711" s="661" t="s">
        <v>587</v>
      </c>
      <c r="C2711" s="661">
        <v>89301322</v>
      </c>
      <c r="D2711" s="740" t="s">
        <v>6847</v>
      </c>
      <c r="E2711" s="741" t="s">
        <v>4638</v>
      </c>
      <c r="F2711" s="661" t="s">
        <v>4612</v>
      </c>
      <c r="G2711" s="661" t="s">
        <v>4829</v>
      </c>
      <c r="H2711" s="661" t="s">
        <v>2441</v>
      </c>
      <c r="I2711" s="661" t="s">
        <v>5364</v>
      </c>
      <c r="J2711" s="661" t="s">
        <v>2443</v>
      </c>
      <c r="K2711" s="661" t="s">
        <v>5365</v>
      </c>
      <c r="L2711" s="662">
        <v>36.520000000000003</v>
      </c>
      <c r="M2711" s="662">
        <v>73.040000000000006</v>
      </c>
      <c r="N2711" s="661">
        <v>2</v>
      </c>
      <c r="O2711" s="742">
        <v>1</v>
      </c>
      <c r="P2711" s="662">
        <v>73.040000000000006</v>
      </c>
      <c r="Q2711" s="677">
        <v>1</v>
      </c>
      <c r="R2711" s="661">
        <v>2</v>
      </c>
      <c r="S2711" s="677">
        <v>1</v>
      </c>
      <c r="T2711" s="742">
        <v>1</v>
      </c>
      <c r="U2711" s="700">
        <v>1</v>
      </c>
    </row>
    <row r="2712" spans="1:21" ht="14.4" customHeight="1" x14ac:dyDescent="0.3">
      <c r="A2712" s="660">
        <v>32</v>
      </c>
      <c r="B2712" s="661" t="s">
        <v>587</v>
      </c>
      <c r="C2712" s="661">
        <v>89301322</v>
      </c>
      <c r="D2712" s="740" t="s">
        <v>6847</v>
      </c>
      <c r="E2712" s="741" t="s">
        <v>4638</v>
      </c>
      <c r="F2712" s="661" t="s">
        <v>4612</v>
      </c>
      <c r="G2712" s="661" t="s">
        <v>4829</v>
      </c>
      <c r="H2712" s="661" t="s">
        <v>2441</v>
      </c>
      <c r="I2712" s="661" t="s">
        <v>2545</v>
      </c>
      <c r="J2712" s="661" t="s">
        <v>4414</v>
      </c>
      <c r="K2712" s="661" t="s">
        <v>1297</v>
      </c>
      <c r="L2712" s="662">
        <v>50.47</v>
      </c>
      <c r="M2712" s="662">
        <v>50.47</v>
      </c>
      <c r="N2712" s="661">
        <v>1</v>
      </c>
      <c r="O2712" s="742">
        <v>0.5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32</v>
      </c>
      <c r="B2713" s="661" t="s">
        <v>587</v>
      </c>
      <c r="C2713" s="661">
        <v>89301322</v>
      </c>
      <c r="D2713" s="740" t="s">
        <v>6847</v>
      </c>
      <c r="E2713" s="741" t="s">
        <v>4638</v>
      </c>
      <c r="F2713" s="661" t="s">
        <v>4612</v>
      </c>
      <c r="G2713" s="661" t="s">
        <v>4829</v>
      </c>
      <c r="H2713" s="661" t="s">
        <v>2441</v>
      </c>
      <c r="I2713" s="661" t="s">
        <v>5209</v>
      </c>
      <c r="J2713" s="661" t="s">
        <v>4414</v>
      </c>
      <c r="K2713" s="661" t="s">
        <v>4532</v>
      </c>
      <c r="L2713" s="662">
        <v>112.36</v>
      </c>
      <c r="M2713" s="662">
        <v>112.36</v>
      </c>
      <c r="N2713" s="661">
        <v>1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32</v>
      </c>
      <c r="B2714" s="661" t="s">
        <v>587</v>
      </c>
      <c r="C2714" s="661">
        <v>89301322</v>
      </c>
      <c r="D2714" s="740" t="s">
        <v>6847</v>
      </c>
      <c r="E2714" s="741" t="s">
        <v>4638</v>
      </c>
      <c r="F2714" s="661" t="s">
        <v>4612</v>
      </c>
      <c r="G2714" s="661" t="s">
        <v>5076</v>
      </c>
      <c r="H2714" s="661" t="s">
        <v>588</v>
      </c>
      <c r="I2714" s="661" t="s">
        <v>947</v>
      </c>
      <c r="J2714" s="661" t="s">
        <v>948</v>
      </c>
      <c r="K2714" s="661" t="s">
        <v>949</v>
      </c>
      <c r="L2714" s="662">
        <v>156.54</v>
      </c>
      <c r="M2714" s="662">
        <v>156.54</v>
      </c>
      <c r="N2714" s="661">
        <v>1</v>
      </c>
      <c r="O2714" s="742">
        <v>1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32</v>
      </c>
      <c r="B2715" s="661" t="s">
        <v>587</v>
      </c>
      <c r="C2715" s="661">
        <v>89301322</v>
      </c>
      <c r="D2715" s="740" t="s">
        <v>6847</v>
      </c>
      <c r="E2715" s="741" t="s">
        <v>4638</v>
      </c>
      <c r="F2715" s="661" t="s">
        <v>4612</v>
      </c>
      <c r="G2715" s="661" t="s">
        <v>5481</v>
      </c>
      <c r="H2715" s="661" t="s">
        <v>588</v>
      </c>
      <c r="I2715" s="661" t="s">
        <v>5482</v>
      </c>
      <c r="J2715" s="661" t="s">
        <v>5483</v>
      </c>
      <c r="K2715" s="661" t="s">
        <v>2535</v>
      </c>
      <c r="L2715" s="662">
        <v>1905.38</v>
      </c>
      <c r="M2715" s="662">
        <v>3810.76</v>
      </c>
      <c r="N2715" s="661">
        <v>2</v>
      </c>
      <c r="O2715" s="742">
        <v>1</v>
      </c>
      <c r="P2715" s="662">
        <v>3810.76</v>
      </c>
      <c r="Q2715" s="677">
        <v>1</v>
      </c>
      <c r="R2715" s="661">
        <v>2</v>
      </c>
      <c r="S2715" s="677">
        <v>1</v>
      </c>
      <c r="T2715" s="742">
        <v>1</v>
      </c>
      <c r="U2715" s="700">
        <v>1</v>
      </c>
    </row>
    <row r="2716" spans="1:21" ht="14.4" customHeight="1" x14ac:dyDescent="0.3">
      <c r="A2716" s="660">
        <v>32</v>
      </c>
      <c r="B2716" s="661" t="s">
        <v>587</v>
      </c>
      <c r="C2716" s="661">
        <v>89301322</v>
      </c>
      <c r="D2716" s="740" t="s">
        <v>6847</v>
      </c>
      <c r="E2716" s="741" t="s">
        <v>4638</v>
      </c>
      <c r="F2716" s="661" t="s">
        <v>4612</v>
      </c>
      <c r="G2716" s="661" t="s">
        <v>5481</v>
      </c>
      <c r="H2716" s="661" t="s">
        <v>588</v>
      </c>
      <c r="I2716" s="661" t="s">
        <v>6329</v>
      </c>
      <c r="J2716" s="661" t="s">
        <v>5822</v>
      </c>
      <c r="K2716" s="661" t="s">
        <v>1229</v>
      </c>
      <c r="L2716" s="662">
        <v>0</v>
      </c>
      <c r="M2716" s="662">
        <v>0</v>
      </c>
      <c r="N2716" s="661">
        <v>1</v>
      </c>
      <c r="O2716" s="742">
        <v>1</v>
      </c>
      <c r="P2716" s="662">
        <v>0</v>
      </c>
      <c r="Q2716" s="677"/>
      <c r="R2716" s="661">
        <v>1</v>
      </c>
      <c r="S2716" s="677">
        <v>1</v>
      </c>
      <c r="T2716" s="742">
        <v>1</v>
      </c>
      <c r="U2716" s="700">
        <v>1</v>
      </c>
    </row>
    <row r="2717" spans="1:21" ht="14.4" customHeight="1" x14ac:dyDescent="0.3">
      <c r="A2717" s="660">
        <v>32</v>
      </c>
      <c r="B2717" s="661" t="s">
        <v>587</v>
      </c>
      <c r="C2717" s="661">
        <v>89301322</v>
      </c>
      <c r="D2717" s="740" t="s">
        <v>6847</v>
      </c>
      <c r="E2717" s="741" t="s">
        <v>4638</v>
      </c>
      <c r="F2717" s="661" t="s">
        <v>4612</v>
      </c>
      <c r="G2717" s="661" t="s">
        <v>5481</v>
      </c>
      <c r="H2717" s="661" t="s">
        <v>588</v>
      </c>
      <c r="I2717" s="661" t="s">
        <v>5821</v>
      </c>
      <c r="J2717" s="661" t="s">
        <v>5822</v>
      </c>
      <c r="K2717" s="661" t="s">
        <v>5823</v>
      </c>
      <c r="L2717" s="662">
        <v>0</v>
      </c>
      <c r="M2717" s="662">
        <v>0</v>
      </c>
      <c r="N2717" s="661">
        <v>1</v>
      </c>
      <c r="O2717" s="742">
        <v>0.5</v>
      </c>
      <c r="P2717" s="662">
        <v>0</v>
      </c>
      <c r="Q2717" s="677"/>
      <c r="R2717" s="661">
        <v>1</v>
      </c>
      <c r="S2717" s="677">
        <v>1</v>
      </c>
      <c r="T2717" s="742">
        <v>0.5</v>
      </c>
      <c r="U2717" s="700">
        <v>1</v>
      </c>
    </row>
    <row r="2718" spans="1:21" ht="14.4" customHeight="1" x14ac:dyDescent="0.3">
      <c r="A2718" s="660">
        <v>32</v>
      </c>
      <c r="B2718" s="661" t="s">
        <v>587</v>
      </c>
      <c r="C2718" s="661">
        <v>89301322</v>
      </c>
      <c r="D2718" s="740" t="s">
        <v>6847</v>
      </c>
      <c r="E2718" s="741" t="s">
        <v>4638</v>
      </c>
      <c r="F2718" s="661" t="s">
        <v>4612</v>
      </c>
      <c r="G2718" s="661" t="s">
        <v>4898</v>
      </c>
      <c r="H2718" s="661" t="s">
        <v>588</v>
      </c>
      <c r="I2718" s="661" t="s">
        <v>1152</v>
      </c>
      <c r="J2718" s="661" t="s">
        <v>4899</v>
      </c>
      <c r="K2718" s="661" t="s">
        <v>4900</v>
      </c>
      <c r="L2718" s="662">
        <v>0</v>
      </c>
      <c r="M2718" s="662">
        <v>0</v>
      </c>
      <c r="N2718" s="661">
        <v>17</v>
      </c>
      <c r="O2718" s="742">
        <v>4.5</v>
      </c>
      <c r="P2718" s="662">
        <v>0</v>
      </c>
      <c r="Q2718" s="677"/>
      <c r="R2718" s="661">
        <v>8</v>
      </c>
      <c r="S2718" s="677">
        <v>0.47058823529411764</v>
      </c>
      <c r="T2718" s="742">
        <v>1.5</v>
      </c>
      <c r="U2718" s="700">
        <v>0.33333333333333331</v>
      </c>
    </row>
    <row r="2719" spans="1:21" ht="14.4" customHeight="1" x14ac:dyDescent="0.3">
      <c r="A2719" s="660">
        <v>32</v>
      </c>
      <c r="B2719" s="661" t="s">
        <v>587</v>
      </c>
      <c r="C2719" s="661">
        <v>89301322</v>
      </c>
      <c r="D2719" s="740" t="s">
        <v>6847</v>
      </c>
      <c r="E2719" s="741" t="s">
        <v>4638</v>
      </c>
      <c r="F2719" s="661" t="s">
        <v>4612</v>
      </c>
      <c r="G2719" s="661" t="s">
        <v>4901</v>
      </c>
      <c r="H2719" s="661" t="s">
        <v>588</v>
      </c>
      <c r="I2719" s="661" t="s">
        <v>5213</v>
      </c>
      <c r="J2719" s="661" t="s">
        <v>3381</v>
      </c>
      <c r="K2719" s="661" t="s">
        <v>5214</v>
      </c>
      <c r="L2719" s="662">
        <v>224.25</v>
      </c>
      <c r="M2719" s="662">
        <v>224.25</v>
      </c>
      <c r="N2719" s="661">
        <v>1</v>
      </c>
      <c r="O2719" s="742">
        <v>0.5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32</v>
      </c>
      <c r="B2720" s="661" t="s">
        <v>587</v>
      </c>
      <c r="C2720" s="661">
        <v>89301322</v>
      </c>
      <c r="D2720" s="740" t="s">
        <v>6847</v>
      </c>
      <c r="E2720" s="741" t="s">
        <v>4638</v>
      </c>
      <c r="F2720" s="661" t="s">
        <v>4612</v>
      </c>
      <c r="G2720" s="661" t="s">
        <v>4901</v>
      </c>
      <c r="H2720" s="661" t="s">
        <v>588</v>
      </c>
      <c r="I2720" s="661" t="s">
        <v>5369</v>
      </c>
      <c r="J2720" s="661" t="s">
        <v>5370</v>
      </c>
      <c r="K2720" s="661" t="s">
        <v>5234</v>
      </c>
      <c r="L2720" s="662">
        <v>149.86000000000001</v>
      </c>
      <c r="M2720" s="662">
        <v>149.86000000000001</v>
      </c>
      <c r="N2720" s="661">
        <v>1</v>
      </c>
      <c r="O2720" s="742">
        <v>1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32</v>
      </c>
      <c r="B2721" s="661" t="s">
        <v>587</v>
      </c>
      <c r="C2721" s="661">
        <v>89301322</v>
      </c>
      <c r="D2721" s="740" t="s">
        <v>6847</v>
      </c>
      <c r="E2721" s="741" t="s">
        <v>4638</v>
      </c>
      <c r="F2721" s="661" t="s">
        <v>4612</v>
      </c>
      <c r="G2721" s="661" t="s">
        <v>4901</v>
      </c>
      <c r="H2721" s="661" t="s">
        <v>588</v>
      </c>
      <c r="I2721" s="661" t="s">
        <v>5371</v>
      </c>
      <c r="J2721" s="661" t="s">
        <v>5372</v>
      </c>
      <c r="K2721" s="661" t="s">
        <v>4953</v>
      </c>
      <c r="L2721" s="662">
        <v>74.930000000000007</v>
      </c>
      <c r="M2721" s="662">
        <v>149.86000000000001</v>
      </c>
      <c r="N2721" s="661">
        <v>2</v>
      </c>
      <c r="O2721" s="742">
        <v>0.5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32</v>
      </c>
      <c r="B2722" s="661" t="s">
        <v>587</v>
      </c>
      <c r="C2722" s="661">
        <v>89301322</v>
      </c>
      <c r="D2722" s="740" t="s">
        <v>6847</v>
      </c>
      <c r="E2722" s="741" t="s">
        <v>4638</v>
      </c>
      <c r="F2722" s="661" t="s">
        <v>4612</v>
      </c>
      <c r="G2722" s="661" t="s">
        <v>4901</v>
      </c>
      <c r="H2722" s="661" t="s">
        <v>588</v>
      </c>
      <c r="I2722" s="661" t="s">
        <v>3380</v>
      </c>
      <c r="J2722" s="661" t="s">
        <v>3381</v>
      </c>
      <c r="K2722" s="661" t="s">
        <v>4902</v>
      </c>
      <c r="L2722" s="662">
        <v>112.13</v>
      </c>
      <c r="M2722" s="662">
        <v>1794.08</v>
      </c>
      <c r="N2722" s="661">
        <v>16</v>
      </c>
      <c r="O2722" s="742">
        <v>6.5</v>
      </c>
      <c r="P2722" s="662">
        <v>784.91</v>
      </c>
      <c r="Q2722" s="677">
        <v>0.4375</v>
      </c>
      <c r="R2722" s="661">
        <v>7</v>
      </c>
      <c r="S2722" s="677">
        <v>0.4375</v>
      </c>
      <c r="T2722" s="742">
        <v>3.5</v>
      </c>
      <c r="U2722" s="700">
        <v>0.53846153846153844</v>
      </c>
    </row>
    <row r="2723" spans="1:21" ht="14.4" customHeight="1" x14ac:dyDescent="0.3">
      <c r="A2723" s="660">
        <v>32</v>
      </c>
      <c r="B2723" s="661" t="s">
        <v>587</v>
      </c>
      <c r="C2723" s="661">
        <v>89301322</v>
      </c>
      <c r="D2723" s="740" t="s">
        <v>6847</v>
      </c>
      <c r="E2723" s="741" t="s">
        <v>4638</v>
      </c>
      <c r="F2723" s="661" t="s">
        <v>4612</v>
      </c>
      <c r="G2723" s="661" t="s">
        <v>5675</v>
      </c>
      <c r="H2723" s="661" t="s">
        <v>2441</v>
      </c>
      <c r="I2723" s="661" t="s">
        <v>2639</v>
      </c>
      <c r="J2723" s="661" t="s">
        <v>2640</v>
      </c>
      <c r="K2723" s="661" t="s">
        <v>4535</v>
      </c>
      <c r="L2723" s="662">
        <v>94.8</v>
      </c>
      <c r="M2723" s="662">
        <v>284.39999999999998</v>
      </c>
      <c r="N2723" s="661">
        <v>3</v>
      </c>
      <c r="O2723" s="742">
        <v>2</v>
      </c>
      <c r="P2723" s="662">
        <v>94.8</v>
      </c>
      <c r="Q2723" s="677">
        <v>0.33333333333333337</v>
      </c>
      <c r="R2723" s="661">
        <v>1</v>
      </c>
      <c r="S2723" s="677">
        <v>0.33333333333333331</v>
      </c>
      <c r="T2723" s="742">
        <v>1</v>
      </c>
      <c r="U2723" s="700">
        <v>0.5</v>
      </c>
    </row>
    <row r="2724" spans="1:21" ht="14.4" customHeight="1" x14ac:dyDescent="0.3">
      <c r="A2724" s="660">
        <v>32</v>
      </c>
      <c r="B2724" s="661" t="s">
        <v>587</v>
      </c>
      <c r="C2724" s="661">
        <v>89301322</v>
      </c>
      <c r="D2724" s="740" t="s">
        <v>6847</v>
      </c>
      <c r="E2724" s="741" t="s">
        <v>4638</v>
      </c>
      <c r="F2724" s="661" t="s">
        <v>4612</v>
      </c>
      <c r="G2724" s="661" t="s">
        <v>5215</v>
      </c>
      <c r="H2724" s="661" t="s">
        <v>2441</v>
      </c>
      <c r="I2724" s="661" t="s">
        <v>6216</v>
      </c>
      <c r="J2724" s="661" t="s">
        <v>2611</v>
      </c>
      <c r="K2724" s="661" t="s">
        <v>6217</v>
      </c>
      <c r="L2724" s="662">
        <v>1130.43</v>
      </c>
      <c r="M2724" s="662">
        <v>2260.86</v>
      </c>
      <c r="N2724" s="661">
        <v>2</v>
      </c>
      <c r="O2724" s="742">
        <v>1.5</v>
      </c>
      <c r="P2724" s="662">
        <v>1130.43</v>
      </c>
      <c r="Q2724" s="677">
        <v>0.5</v>
      </c>
      <c r="R2724" s="661">
        <v>1</v>
      </c>
      <c r="S2724" s="677">
        <v>0.5</v>
      </c>
      <c r="T2724" s="742">
        <v>1</v>
      </c>
      <c r="U2724" s="700">
        <v>0.66666666666666663</v>
      </c>
    </row>
    <row r="2725" spans="1:21" ht="14.4" customHeight="1" x14ac:dyDescent="0.3">
      <c r="A2725" s="660">
        <v>32</v>
      </c>
      <c r="B2725" s="661" t="s">
        <v>587</v>
      </c>
      <c r="C2725" s="661">
        <v>89301322</v>
      </c>
      <c r="D2725" s="740" t="s">
        <v>6847</v>
      </c>
      <c r="E2725" s="741" t="s">
        <v>4638</v>
      </c>
      <c r="F2725" s="661" t="s">
        <v>4612</v>
      </c>
      <c r="G2725" s="661" t="s">
        <v>5215</v>
      </c>
      <c r="H2725" s="661" t="s">
        <v>588</v>
      </c>
      <c r="I2725" s="661" t="s">
        <v>6330</v>
      </c>
      <c r="J2725" s="661" t="s">
        <v>6331</v>
      </c>
      <c r="K2725" s="661" t="s">
        <v>5092</v>
      </c>
      <c r="L2725" s="662">
        <v>0</v>
      </c>
      <c r="M2725" s="662">
        <v>0</v>
      </c>
      <c r="N2725" s="661">
        <v>1</v>
      </c>
      <c r="O2725" s="742">
        <v>0.5</v>
      </c>
      <c r="P2725" s="662">
        <v>0</v>
      </c>
      <c r="Q2725" s="677"/>
      <c r="R2725" s="661">
        <v>1</v>
      </c>
      <c r="S2725" s="677">
        <v>1</v>
      </c>
      <c r="T2725" s="742">
        <v>0.5</v>
      </c>
      <c r="U2725" s="700">
        <v>1</v>
      </c>
    </row>
    <row r="2726" spans="1:21" ht="14.4" customHeight="1" x14ac:dyDescent="0.3">
      <c r="A2726" s="660">
        <v>32</v>
      </c>
      <c r="B2726" s="661" t="s">
        <v>587</v>
      </c>
      <c r="C2726" s="661">
        <v>89301322</v>
      </c>
      <c r="D2726" s="740" t="s">
        <v>6847</v>
      </c>
      <c r="E2726" s="741" t="s">
        <v>4638</v>
      </c>
      <c r="F2726" s="661" t="s">
        <v>4612</v>
      </c>
      <c r="G2726" s="661" t="s">
        <v>6332</v>
      </c>
      <c r="H2726" s="661" t="s">
        <v>588</v>
      </c>
      <c r="I2726" s="661" t="s">
        <v>6333</v>
      </c>
      <c r="J2726" s="661" t="s">
        <v>6334</v>
      </c>
      <c r="K2726" s="661" t="s">
        <v>949</v>
      </c>
      <c r="L2726" s="662">
        <v>92.91</v>
      </c>
      <c r="M2726" s="662">
        <v>278.73</v>
      </c>
      <c r="N2726" s="661">
        <v>3</v>
      </c>
      <c r="O2726" s="742">
        <v>1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32</v>
      </c>
      <c r="B2727" s="661" t="s">
        <v>587</v>
      </c>
      <c r="C2727" s="661">
        <v>89301322</v>
      </c>
      <c r="D2727" s="740" t="s">
        <v>6847</v>
      </c>
      <c r="E2727" s="741" t="s">
        <v>4638</v>
      </c>
      <c r="F2727" s="661" t="s">
        <v>4612</v>
      </c>
      <c r="G2727" s="661" t="s">
        <v>4699</v>
      </c>
      <c r="H2727" s="661" t="s">
        <v>588</v>
      </c>
      <c r="I2727" s="661" t="s">
        <v>963</v>
      </c>
      <c r="J2727" s="661" t="s">
        <v>4700</v>
      </c>
      <c r="K2727" s="661" t="s">
        <v>4701</v>
      </c>
      <c r="L2727" s="662">
        <v>0</v>
      </c>
      <c r="M2727" s="662">
        <v>0</v>
      </c>
      <c r="N2727" s="661">
        <v>3</v>
      </c>
      <c r="O2727" s="742">
        <v>1</v>
      </c>
      <c r="P2727" s="662"/>
      <c r="Q2727" s="677"/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32</v>
      </c>
      <c r="B2728" s="661" t="s">
        <v>587</v>
      </c>
      <c r="C2728" s="661">
        <v>89301322</v>
      </c>
      <c r="D2728" s="740" t="s">
        <v>6847</v>
      </c>
      <c r="E2728" s="741" t="s">
        <v>4638</v>
      </c>
      <c r="F2728" s="661" t="s">
        <v>4612</v>
      </c>
      <c r="G2728" s="661" t="s">
        <v>4903</v>
      </c>
      <c r="H2728" s="661" t="s">
        <v>588</v>
      </c>
      <c r="I2728" s="661" t="s">
        <v>881</v>
      </c>
      <c r="J2728" s="661" t="s">
        <v>766</v>
      </c>
      <c r="K2728" s="661" t="s">
        <v>5079</v>
      </c>
      <c r="L2728" s="662">
        <v>219.94</v>
      </c>
      <c r="M2728" s="662">
        <v>219.94</v>
      </c>
      <c r="N2728" s="661">
        <v>1</v>
      </c>
      <c r="O2728" s="742">
        <v>1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32</v>
      </c>
      <c r="B2729" s="661" t="s">
        <v>587</v>
      </c>
      <c r="C2729" s="661">
        <v>89301322</v>
      </c>
      <c r="D2729" s="740" t="s">
        <v>6847</v>
      </c>
      <c r="E2729" s="741" t="s">
        <v>4638</v>
      </c>
      <c r="F2729" s="661" t="s">
        <v>4612</v>
      </c>
      <c r="G2729" s="661" t="s">
        <v>4903</v>
      </c>
      <c r="H2729" s="661" t="s">
        <v>588</v>
      </c>
      <c r="I2729" s="661" t="s">
        <v>765</v>
      </c>
      <c r="J2729" s="661" t="s">
        <v>766</v>
      </c>
      <c r="K2729" s="661" t="s">
        <v>4904</v>
      </c>
      <c r="L2729" s="662">
        <v>43.99</v>
      </c>
      <c r="M2729" s="662">
        <v>87.98</v>
      </c>
      <c r="N2729" s="661">
        <v>2</v>
      </c>
      <c r="O2729" s="742">
        <v>0.5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32</v>
      </c>
      <c r="B2730" s="661" t="s">
        <v>587</v>
      </c>
      <c r="C2730" s="661">
        <v>89301322</v>
      </c>
      <c r="D2730" s="740" t="s">
        <v>6847</v>
      </c>
      <c r="E2730" s="741" t="s">
        <v>4638</v>
      </c>
      <c r="F2730" s="661" t="s">
        <v>4612</v>
      </c>
      <c r="G2730" s="661" t="s">
        <v>4903</v>
      </c>
      <c r="H2730" s="661" t="s">
        <v>588</v>
      </c>
      <c r="I2730" s="661" t="s">
        <v>916</v>
      </c>
      <c r="J2730" s="661" t="s">
        <v>5080</v>
      </c>
      <c r="K2730" s="661" t="s">
        <v>2612</v>
      </c>
      <c r="L2730" s="662">
        <v>131.96</v>
      </c>
      <c r="M2730" s="662">
        <v>131.96</v>
      </c>
      <c r="N2730" s="661">
        <v>1</v>
      </c>
      <c r="O2730" s="742">
        <v>1</v>
      </c>
      <c r="P2730" s="662">
        <v>131.96</v>
      </c>
      <c r="Q2730" s="677">
        <v>1</v>
      </c>
      <c r="R2730" s="661">
        <v>1</v>
      </c>
      <c r="S2730" s="677">
        <v>1</v>
      </c>
      <c r="T2730" s="742">
        <v>1</v>
      </c>
      <c r="U2730" s="700">
        <v>1</v>
      </c>
    </row>
    <row r="2731" spans="1:21" ht="14.4" customHeight="1" x14ac:dyDescent="0.3">
      <c r="A2731" s="660">
        <v>32</v>
      </c>
      <c r="B2731" s="661" t="s">
        <v>587</v>
      </c>
      <c r="C2731" s="661">
        <v>89301322</v>
      </c>
      <c r="D2731" s="740" t="s">
        <v>6847</v>
      </c>
      <c r="E2731" s="741" t="s">
        <v>4638</v>
      </c>
      <c r="F2731" s="661" t="s">
        <v>4612</v>
      </c>
      <c r="G2731" s="661" t="s">
        <v>4786</v>
      </c>
      <c r="H2731" s="661" t="s">
        <v>588</v>
      </c>
      <c r="I2731" s="661" t="s">
        <v>4985</v>
      </c>
      <c r="J2731" s="661" t="s">
        <v>2991</v>
      </c>
      <c r="K2731" s="661" t="s">
        <v>4986</v>
      </c>
      <c r="L2731" s="662">
        <v>23.46</v>
      </c>
      <c r="M2731" s="662">
        <v>70.38</v>
      </c>
      <c r="N2731" s="661">
        <v>3</v>
      </c>
      <c r="O2731" s="742">
        <v>0.5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32</v>
      </c>
      <c r="B2732" s="661" t="s">
        <v>587</v>
      </c>
      <c r="C2732" s="661">
        <v>89301322</v>
      </c>
      <c r="D2732" s="740" t="s">
        <v>6847</v>
      </c>
      <c r="E2732" s="741" t="s">
        <v>4638</v>
      </c>
      <c r="F2732" s="661" t="s">
        <v>4612</v>
      </c>
      <c r="G2732" s="661" t="s">
        <v>4786</v>
      </c>
      <c r="H2732" s="661" t="s">
        <v>588</v>
      </c>
      <c r="I2732" s="661" t="s">
        <v>2979</v>
      </c>
      <c r="J2732" s="661" t="s">
        <v>2980</v>
      </c>
      <c r="K2732" s="661" t="s">
        <v>4787</v>
      </c>
      <c r="L2732" s="662">
        <v>53.54</v>
      </c>
      <c r="M2732" s="662">
        <v>6585.4199999999973</v>
      </c>
      <c r="N2732" s="661">
        <v>123</v>
      </c>
      <c r="O2732" s="742">
        <v>26.5</v>
      </c>
      <c r="P2732" s="662">
        <v>4979.2199999999975</v>
      </c>
      <c r="Q2732" s="677">
        <v>0.75609756097560965</v>
      </c>
      <c r="R2732" s="661">
        <v>93</v>
      </c>
      <c r="S2732" s="677">
        <v>0.75609756097560976</v>
      </c>
      <c r="T2732" s="742">
        <v>19</v>
      </c>
      <c r="U2732" s="700">
        <v>0.71698113207547165</v>
      </c>
    </row>
    <row r="2733" spans="1:21" ht="14.4" customHeight="1" x14ac:dyDescent="0.3">
      <c r="A2733" s="660">
        <v>32</v>
      </c>
      <c r="B2733" s="661" t="s">
        <v>587</v>
      </c>
      <c r="C2733" s="661">
        <v>89301322</v>
      </c>
      <c r="D2733" s="740" t="s">
        <v>6847</v>
      </c>
      <c r="E2733" s="741" t="s">
        <v>4638</v>
      </c>
      <c r="F2733" s="661" t="s">
        <v>4612</v>
      </c>
      <c r="G2733" s="661" t="s">
        <v>4788</v>
      </c>
      <c r="H2733" s="661" t="s">
        <v>588</v>
      </c>
      <c r="I2733" s="661" t="s">
        <v>2921</v>
      </c>
      <c r="J2733" s="661" t="s">
        <v>2922</v>
      </c>
      <c r="K2733" s="661" t="s">
        <v>4789</v>
      </c>
      <c r="L2733" s="662">
        <v>194.73</v>
      </c>
      <c r="M2733" s="662">
        <v>584.18999999999994</v>
      </c>
      <c r="N2733" s="661">
        <v>3</v>
      </c>
      <c r="O2733" s="742">
        <v>1.5</v>
      </c>
      <c r="P2733" s="662">
        <v>194.73</v>
      </c>
      <c r="Q2733" s="677">
        <v>0.33333333333333337</v>
      </c>
      <c r="R2733" s="661">
        <v>1</v>
      </c>
      <c r="S2733" s="677">
        <v>0.33333333333333331</v>
      </c>
      <c r="T2733" s="742">
        <v>0.5</v>
      </c>
      <c r="U2733" s="700">
        <v>0.33333333333333331</v>
      </c>
    </row>
    <row r="2734" spans="1:21" ht="14.4" customHeight="1" x14ac:dyDescent="0.3">
      <c r="A2734" s="660">
        <v>32</v>
      </c>
      <c r="B2734" s="661" t="s">
        <v>587</v>
      </c>
      <c r="C2734" s="661">
        <v>89301322</v>
      </c>
      <c r="D2734" s="740" t="s">
        <v>6847</v>
      </c>
      <c r="E2734" s="741" t="s">
        <v>4638</v>
      </c>
      <c r="F2734" s="661" t="s">
        <v>4612</v>
      </c>
      <c r="G2734" s="661" t="s">
        <v>5220</v>
      </c>
      <c r="H2734" s="661" t="s">
        <v>588</v>
      </c>
      <c r="I2734" s="661" t="s">
        <v>640</v>
      </c>
      <c r="J2734" s="661" t="s">
        <v>641</v>
      </c>
      <c r="K2734" s="661" t="s">
        <v>642</v>
      </c>
      <c r="L2734" s="662">
        <v>94.72</v>
      </c>
      <c r="M2734" s="662">
        <v>94.72</v>
      </c>
      <c r="N2734" s="661">
        <v>1</v>
      </c>
      <c r="O2734" s="742">
        <v>0.5</v>
      </c>
      <c r="P2734" s="662">
        <v>94.72</v>
      </c>
      <c r="Q2734" s="677">
        <v>1</v>
      </c>
      <c r="R2734" s="661">
        <v>1</v>
      </c>
      <c r="S2734" s="677">
        <v>1</v>
      </c>
      <c r="T2734" s="742">
        <v>0.5</v>
      </c>
      <c r="U2734" s="700">
        <v>1</v>
      </c>
    </row>
    <row r="2735" spans="1:21" ht="14.4" customHeight="1" x14ac:dyDescent="0.3">
      <c r="A2735" s="660">
        <v>32</v>
      </c>
      <c r="B2735" s="661" t="s">
        <v>587</v>
      </c>
      <c r="C2735" s="661">
        <v>89301322</v>
      </c>
      <c r="D2735" s="740" t="s">
        <v>6847</v>
      </c>
      <c r="E2735" s="741" t="s">
        <v>4638</v>
      </c>
      <c r="F2735" s="661" t="s">
        <v>4612</v>
      </c>
      <c r="G2735" s="661" t="s">
        <v>5109</v>
      </c>
      <c r="H2735" s="661" t="s">
        <v>2441</v>
      </c>
      <c r="I2735" s="661" t="s">
        <v>2650</v>
      </c>
      <c r="J2735" s="661" t="s">
        <v>2464</v>
      </c>
      <c r="K2735" s="661" t="s">
        <v>2651</v>
      </c>
      <c r="L2735" s="662">
        <v>492.45</v>
      </c>
      <c r="M2735" s="662">
        <v>492.45</v>
      </c>
      <c r="N2735" s="661">
        <v>1</v>
      </c>
      <c r="O2735" s="742">
        <v>0.5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32</v>
      </c>
      <c r="B2736" s="661" t="s">
        <v>587</v>
      </c>
      <c r="C2736" s="661">
        <v>89301322</v>
      </c>
      <c r="D2736" s="740" t="s">
        <v>6847</v>
      </c>
      <c r="E2736" s="741" t="s">
        <v>4638</v>
      </c>
      <c r="F2736" s="661" t="s">
        <v>4612</v>
      </c>
      <c r="G2736" s="661" t="s">
        <v>4905</v>
      </c>
      <c r="H2736" s="661" t="s">
        <v>588</v>
      </c>
      <c r="I2736" s="661" t="s">
        <v>1726</v>
      </c>
      <c r="J2736" s="661" t="s">
        <v>6335</v>
      </c>
      <c r="K2736" s="661" t="s">
        <v>6336</v>
      </c>
      <c r="L2736" s="662">
        <v>78.569999999999993</v>
      </c>
      <c r="M2736" s="662">
        <v>78.569999999999993</v>
      </c>
      <c r="N2736" s="661">
        <v>1</v>
      </c>
      <c r="O2736" s="742">
        <v>0.5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32</v>
      </c>
      <c r="B2737" s="661" t="s">
        <v>587</v>
      </c>
      <c r="C2737" s="661">
        <v>89301322</v>
      </c>
      <c r="D2737" s="740" t="s">
        <v>6847</v>
      </c>
      <c r="E2737" s="741" t="s">
        <v>4638</v>
      </c>
      <c r="F2737" s="661" t="s">
        <v>4612</v>
      </c>
      <c r="G2737" s="661" t="s">
        <v>5503</v>
      </c>
      <c r="H2737" s="661" t="s">
        <v>588</v>
      </c>
      <c r="I2737" s="661" t="s">
        <v>5504</v>
      </c>
      <c r="J2737" s="661" t="s">
        <v>5505</v>
      </c>
      <c r="K2737" s="661" t="s">
        <v>1631</v>
      </c>
      <c r="L2737" s="662">
        <v>114.54</v>
      </c>
      <c r="M2737" s="662">
        <v>114.54</v>
      </c>
      <c r="N2737" s="661">
        <v>1</v>
      </c>
      <c r="O2737" s="742">
        <v>0.5</v>
      </c>
      <c r="P2737" s="662">
        <v>114.54</v>
      </c>
      <c r="Q2737" s="677">
        <v>1</v>
      </c>
      <c r="R2737" s="661">
        <v>1</v>
      </c>
      <c r="S2737" s="677">
        <v>1</v>
      </c>
      <c r="T2737" s="742">
        <v>0.5</v>
      </c>
      <c r="U2737" s="700">
        <v>1</v>
      </c>
    </row>
    <row r="2738" spans="1:21" ht="14.4" customHeight="1" x14ac:dyDescent="0.3">
      <c r="A2738" s="660">
        <v>32</v>
      </c>
      <c r="B2738" s="661" t="s">
        <v>587</v>
      </c>
      <c r="C2738" s="661">
        <v>89301322</v>
      </c>
      <c r="D2738" s="740" t="s">
        <v>6847</v>
      </c>
      <c r="E2738" s="741" t="s">
        <v>4638</v>
      </c>
      <c r="F2738" s="661" t="s">
        <v>4612</v>
      </c>
      <c r="G2738" s="661" t="s">
        <v>4910</v>
      </c>
      <c r="H2738" s="661" t="s">
        <v>2441</v>
      </c>
      <c r="I2738" s="661" t="s">
        <v>2557</v>
      </c>
      <c r="J2738" s="661" t="s">
        <v>2558</v>
      </c>
      <c r="K2738" s="661" t="s">
        <v>4503</v>
      </c>
      <c r="L2738" s="662">
        <v>163.72999999999999</v>
      </c>
      <c r="M2738" s="662">
        <v>163.72999999999999</v>
      </c>
      <c r="N2738" s="661">
        <v>1</v>
      </c>
      <c r="O2738" s="742">
        <v>0.5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32</v>
      </c>
      <c r="B2739" s="661" t="s">
        <v>587</v>
      </c>
      <c r="C2739" s="661">
        <v>89301322</v>
      </c>
      <c r="D2739" s="740" t="s">
        <v>6847</v>
      </c>
      <c r="E2739" s="741" t="s">
        <v>4638</v>
      </c>
      <c r="F2739" s="661" t="s">
        <v>4612</v>
      </c>
      <c r="G2739" s="661" t="s">
        <v>4836</v>
      </c>
      <c r="H2739" s="661" t="s">
        <v>588</v>
      </c>
      <c r="I2739" s="661" t="s">
        <v>1439</v>
      </c>
      <c r="J2739" s="661" t="s">
        <v>1440</v>
      </c>
      <c r="K2739" s="661" t="s">
        <v>1258</v>
      </c>
      <c r="L2739" s="662">
        <v>78.64</v>
      </c>
      <c r="M2739" s="662">
        <v>157.28</v>
      </c>
      <c r="N2739" s="661">
        <v>2</v>
      </c>
      <c r="O2739" s="742">
        <v>0.5</v>
      </c>
      <c r="P2739" s="662">
        <v>157.28</v>
      </c>
      <c r="Q2739" s="677">
        <v>1</v>
      </c>
      <c r="R2739" s="661">
        <v>2</v>
      </c>
      <c r="S2739" s="677">
        <v>1</v>
      </c>
      <c r="T2739" s="742">
        <v>0.5</v>
      </c>
      <c r="U2739" s="700">
        <v>1</v>
      </c>
    </row>
    <row r="2740" spans="1:21" ht="14.4" customHeight="1" x14ac:dyDescent="0.3">
      <c r="A2740" s="660">
        <v>32</v>
      </c>
      <c r="B2740" s="661" t="s">
        <v>587</v>
      </c>
      <c r="C2740" s="661">
        <v>89301322</v>
      </c>
      <c r="D2740" s="740" t="s">
        <v>6847</v>
      </c>
      <c r="E2740" s="741" t="s">
        <v>4638</v>
      </c>
      <c r="F2740" s="661" t="s">
        <v>4612</v>
      </c>
      <c r="G2740" s="661" t="s">
        <v>4836</v>
      </c>
      <c r="H2740" s="661" t="s">
        <v>588</v>
      </c>
      <c r="I2740" s="661" t="s">
        <v>5224</v>
      </c>
      <c r="J2740" s="661" t="s">
        <v>4838</v>
      </c>
      <c r="K2740" s="661" t="s">
        <v>1258</v>
      </c>
      <c r="L2740" s="662">
        <v>154.33000000000001</v>
      </c>
      <c r="M2740" s="662">
        <v>617.32000000000005</v>
      </c>
      <c r="N2740" s="661">
        <v>4</v>
      </c>
      <c r="O2740" s="742">
        <v>2</v>
      </c>
      <c r="P2740" s="662">
        <v>462.99</v>
      </c>
      <c r="Q2740" s="677">
        <v>0.75</v>
      </c>
      <c r="R2740" s="661">
        <v>3</v>
      </c>
      <c r="S2740" s="677">
        <v>0.75</v>
      </c>
      <c r="T2740" s="742">
        <v>1</v>
      </c>
      <c r="U2740" s="700">
        <v>0.5</v>
      </c>
    </row>
    <row r="2741" spans="1:21" ht="14.4" customHeight="1" x14ac:dyDescent="0.3">
      <c r="A2741" s="660">
        <v>32</v>
      </c>
      <c r="B2741" s="661" t="s">
        <v>587</v>
      </c>
      <c r="C2741" s="661">
        <v>89301322</v>
      </c>
      <c r="D2741" s="740" t="s">
        <v>6847</v>
      </c>
      <c r="E2741" s="741" t="s">
        <v>4638</v>
      </c>
      <c r="F2741" s="661" t="s">
        <v>4612</v>
      </c>
      <c r="G2741" s="661" t="s">
        <v>4836</v>
      </c>
      <c r="H2741" s="661" t="s">
        <v>588</v>
      </c>
      <c r="I2741" s="661" t="s">
        <v>4837</v>
      </c>
      <c r="J2741" s="661" t="s">
        <v>4838</v>
      </c>
      <c r="K2741" s="661" t="s">
        <v>821</v>
      </c>
      <c r="L2741" s="662">
        <v>157.27000000000001</v>
      </c>
      <c r="M2741" s="662">
        <v>314.54000000000002</v>
      </c>
      <c r="N2741" s="661">
        <v>2</v>
      </c>
      <c r="O2741" s="742">
        <v>1</v>
      </c>
      <c r="P2741" s="662">
        <v>314.54000000000002</v>
      </c>
      <c r="Q2741" s="677">
        <v>1</v>
      </c>
      <c r="R2741" s="661">
        <v>2</v>
      </c>
      <c r="S2741" s="677">
        <v>1</v>
      </c>
      <c r="T2741" s="742">
        <v>1</v>
      </c>
      <c r="U2741" s="700">
        <v>1</v>
      </c>
    </row>
    <row r="2742" spans="1:21" ht="14.4" customHeight="1" x14ac:dyDescent="0.3">
      <c r="A2742" s="660">
        <v>32</v>
      </c>
      <c r="B2742" s="661" t="s">
        <v>587</v>
      </c>
      <c r="C2742" s="661">
        <v>89301322</v>
      </c>
      <c r="D2742" s="740" t="s">
        <v>6847</v>
      </c>
      <c r="E2742" s="741" t="s">
        <v>4638</v>
      </c>
      <c r="F2742" s="661" t="s">
        <v>4612</v>
      </c>
      <c r="G2742" s="661" t="s">
        <v>4836</v>
      </c>
      <c r="H2742" s="661" t="s">
        <v>588</v>
      </c>
      <c r="I2742" s="661" t="s">
        <v>6337</v>
      </c>
      <c r="J2742" s="661" t="s">
        <v>6338</v>
      </c>
      <c r="K2742" s="661" t="s">
        <v>6339</v>
      </c>
      <c r="L2742" s="662">
        <v>0</v>
      </c>
      <c r="M2742" s="662">
        <v>0</v>
      </c>
      <c r="N2742" s="661">
        <v>1</v>
      </c>
      <c r="O2742" s="742">
        <v>1</v>
      </c>
      <c r="P2742" s="662"/>
      <c r="Q2742" s="677"/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32</v>
      </c>
      <c r="B2743" s="661" t="s">
        <v>587</v>
      </c>
      <c r="C2743" s="661">
        <v>89301322</v>
      </c>
      <c r="D2743" s="740" t="s">
        <v>6847</v>
      </c>
      <c r="E2743" s="741" t="s">
        <v>4638</v>
      </c>
      <c r="F2743" s="661" t="s">
        <v>4612</v>
      </c>
      <c r="G2743" s="661" t="s">
        <v>4913</v>
      </c>
      <c r="H2743" s="661" t="s">
        <v>2441</v>
      </c>
      <c r="I2743" s="661" t="s">
        <v>2768</v>
      </c>
      <c r="J2743" s="661" t="s">
        <v>2769</v>
      </c>
      <c r="K2743" s="661" t="s">
        <v>4484</v>
      </c>
      <c r="L2743" s="662">
        <v>1492.11</v>
      </c>
      <c r="M2743" s="662">
        <v>23873.759999999998</v>
      </c>
      <c r="N2743" s="661">
        <v>16</v>
      </c>
      <c r="O2743" s="742">
        <v>6.5</v>
      </c>
      <c r="P2743" s="662">
        <v>13428.99</v>
      </c>
      <c r="Q2743" s="677">
        <v>0.5625</v>
      </c>
      <c r="R2743" s="661">
        <v>9</v>
      </c>
      <c r="S2743" s="677">
        <v>0.5625</v>
      </c>
      <c r="T2743" s="742">
        <v>4.5</v>
      </c>
      <c r="U2743" s="700">
        <v>0.69230769230769229</v>
      </c>
    </row>
    <row r="2744" spans="1:21" ht="14.4" customHeight="1" x14ac:dyDescent="0.3">
      <c r="A2744" s="660">
        <v>32</v>
      </c>
      <c r="B2744" s="661" t="s">
        <v>587</v>
      </c>
      <c r="C2744" s="661">
        <v>89301322</v>
      </c>
      <c r="D2744" s="740" t="s">
        <v>6847</v>
      </c>
      <c r="E2744" s="741" t="s">
        <v>4638</v>
      </c>
      <c r="F2744" s="661" t="s">
        <v>4612</v>
      </c>
      <c r="G2744" s="661" t="s">
        <v>4796</v>
      </c>
      <c r="H2744" s="661" t="s">
        <v>588</v>
      </c>
      <c r="I2744" s="661" t="s">
        <v>1376</v>
      </c>
      <c r="J2744" s="661" t="s">
        <v>1377</v>
      </c>
      <c r="K2744" s="661" t="s">
        <v>1378</v>
      </c>
      <c r="L2744" s="662">
        <v>286.63</v>
      </c>
      <c r="M2744" s="662">
        <v>286.63</v>
      </c>
      <c r="N2744" s="661">
        <v>1</v>
      </c>
      <c r="O2744" s="742">
        <v>1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32</v>
      </c>
      <c r="B2745" s="661" t="s">
        <v>587</v>
      </c>
      <c r="C2745" s="661">
        <v>89301322</v>
      </c>
      <c r="D2745" s="740" t="s">
        <v>6847</v>
      </c>
      <c r="E2745" s="741" t="s">
        <v>4638</v>
      </c>
      <c r="F2745" s="661" t="s">
        <v>4612</v>
      </c>
      <c r="G2745" s="661" t="s">
        <v>4796</v>
      </c>
      <c r="H2745" s="661" t="s">
        <v>588</v>
      </c>
      <c r="I2745" s="661" t="s">
        <v>5228</v>
      </c>
      <c r="J2745" s="661" t="s">
        <v>5229</v>
      </c>
      <c r="K2745" s="661" t="s">
        <v>5230</v>
      </c>
      <c r="L2745" s="662">
        <v>167.42</v>
      </c>
      <c r="M2745" s="662">
        <v>1171.94</v>
      </c>
      <c r="N2745" s="661">
        <v>7</v>
      </c>
      <c r="O2745" s="742">
        <v>2</v>
      </c>
      <c r="P2745" s="662">
        <v>502.26</v>
      </c>
      <c r="Q2745" s="677">
        <v>0.42857142857142855</v>
      </c>
      <c r="R2745" s="661">
        <v>3</v>
      </c>
      <c r="S2745" s="677">
        <v>0.42857142857142855</v>
      </c>
      <c r="T2745" s="742">
        <v>0.5</v>
      </c>
      <c r="U2745" s="700">
        <v>0.25</v>
      </c>
    </row>
    <row r="2746" spans="1:21" ht="14.4" customHeight="1" x14ac:dyDescent="0.3">
      <c r="A2746" s="660">
        <v>32</v>
      </c>
      <c r="B2746" s="661" t="s">
        <v>587</v>
      </c>
      <c r="C2746" s="661">
        <v>89301322</v>
      </c>
      <c r="D2746" s="740" t="s">
        <v>6847</v>
      </c>
      <c r="E2746" s="741" t="s">
        <v>4638</v>
      </c>
      <c r="F2746" s="661" t="s">
        <v>4612</v>
      </c>
      <c r="G2746" s="661" t="s">
        <v>4796</v>
      </c>
      <c r="H2746" s="661" t="s">
        <v>588</v>
      </c>
      <c r="I2746" s="661" t="s">
        <v>3554</v>
      </c>
      <c r="J2746" s="661" t="s">
        <v>5397</v>
      </c>
      <c r="K2746" s="661" t="s">
        <v>5230</v>
      </c>
      <c r="L2746" s="662">
        <v>0</v>
      </c>
      <c r="M2746" s="662">
        <v>0</v>
      </c>
      <c r="N2746" s="661">
        <v>2</v>
      </c>
      <c r="O2746" s="742">
        <v>1</v>
      </c>
      <c r="P2746" s="662"/>
      <c r="Q2746" s="677"/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32</v>
      </c>
      <c r="B2747" s="661" t="s">
        <v>587</v>
      </c>
      <c r="C2747" s="661">
        <v>89301322</v>
      </c>
      <c r="D2747" s="740" t="s">
        <v>6847</v>
      </c>
      <c r="E2747" s="741" t="s">
        <v>4638</v>
      </c>
      <c r="F2747" s="661" t="s">
        <v>4612</v>
      </c>
      <c r="G2747" s="661" t="s">
        <v>6340</v>
      </c>
      <c r="H2747" s="661" t="s">
        <v>2441</v>
      </c>
      <c r="I2747" s="661" t="s">
        <v>2449</v>
      </c>
      <c r="J2747" s="661" t="s">
        <v>2450</v>
      </c>
      <c r="K2747" s="661" t="s">
        <v>4532</v>
      </c>
      <c r="L2747" s="662">
        <v>0</v>
      </c>
      <c r="M2747" s="662">
        <v>0</v>
      </c>
      <c r="N2747" s="661">
        <v>2</v>
      </c>
      <c r="O2747" s="742">
        <v>0.5</v>
      </c>
      <c r="P2747" s="662">
        <v>0</v>
      </c>
      <c r="Q2747" s="677"/>
      <c r="R2747" s="661">
        <v>2</v>
      </c>
      <c r="S2747" s="677">
        <v>1</v>
      </c>
      <c r="T2747" s="742">
        <v>0.5</v>
      </c>
      <c r="U2747" s="700">
        <v>1</v>
      </c>
    </row>
    <row r="2748" spans="1:21" ht="14.4" customHeight="1" x14ac:dyDescent="0.3">
      <c r="A2748" s="660">
        <v>32</v>
      </c>
      <c r="B2748" s="661" t="s">
        <v>587</v>
      </c>
      <c r="C2748" s="661">
        <v>89301322</v>
      </c>
      <c r="D2748" s="740" t="s">
        <v>6847</v>
      </c>
      <c r="E2748" s="741" t="s">
        <v>4638</v>
      </c>
      <c r="F2748" s="661" t="s">
        <v>4612</v>
      </c>
      <c r="G2748" s="661" t="s">
        <v>4951</v>
      </c>
      <c r="H2748" s="661" t="s">
        <v>588</v>
      </c>
      <c r="I2748" s="661" t="s">
        <v>6341</v>
      </c>
      <c r="J2748" s="661" t="s">
        <v>1927</v>
      </c>
      <c r="K2748" s="661" t="s">
        <v>6342</v>
      </c>
      <c r="L2748" s="662">
        <v>0</v>
      </c>
      <c r="M2748" s="662">
        <v>0</v>
      </c>
      <c r="N2748" s="661">
        <v>5</v>
      </c>
      <c r="O2748" s="742">
        <v>3</v>
      </c>
      <c r="P2748" s="662">
        <v>0</v>
      </c>
      <c r="Q2748" s="677"/>
      <c r="R2748" s="661">
        <v>2</v>
      </c>
      <c r="S2748" s="677">
        <v>0.4</v>
      </c>
      <c r="T2748" s="742">
        <v>1</v>
      </c>
      <c r="U2748" s="700">
        <v>0.33333333333333331</v>
      </c>
    </row>
    <row r="2749" spans="1:21" ht="14.4" customHeight="1" x14ac:dyDescent="0.3">
      <c r="A2749" s="660">
        <v>32</v>
      </c>
      <c r="B2749" s="661" t="s">
        <v>587</v>
      </c>
      <c r="C2749" s="661">
        <v>89301322</v>
      </c>
      <c r="D2749" s="740" t="s">
        <v>6847</v>
      </c>
      <c r="E2749" s="741" t="s">
        <v>4638</v>
      </c>
      <c r="F2749" s="661" t="s">
        <v>4612</v>
      </c>
      <c r="G2749" s="661" t="s">
        <v>4951</v>
      </c>
      <c r="H2749" s="661" t="s">
        <v>588</v>
      </c>
      <c r="I2749" s="661" t="s">
        <v>6343</v>
      </c>
      <c r="J2749" s="661" t="s">
        <v>1927</v>
      </c>
      <c r="K2749" s="661" t="s">
        <v>6344</v>
      </c>
      <c r="L2749" s="662">
        <v>0</v>
      </c>
      <c r="M2749" s="662">
        <v>0</v>
      </c>
      <c r="N2749" s="661">
        <v>1</v>
      </c>
      <c r="O2749" s="742">
        <v>1</v>
      </c>
      <c r="P2749" s="662"/>
      <c r="Q2749" s="677"/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32</v>
      </c>
      <c r="B2750" s="661" t="s">
        <v>587</v>
      </c>
      <c r="C2750" s="661">
        <v>89301322</v>
      </c>
      <c r="D2750" s="740" t="s">
        <v>6847</v>
      </c>
      <c r="E2750" s="741" t="s">
        <v>4638</v>
      </c>
      <c r="F2750" s="661" t="s">
        <v>4612</v>
      </c>
      <c r="G2750" s="661" t="s">
        <v>4797</v>
      </c>
      <c r="H2750" s="661" t="s">
        <v>2441</v>
      </c>
      <c r="I2750" s="661" t="s">
        <v>2661</v>
      </c>
      <c r="J2750" s="661" t="s">
        <v>4398</v>
      </c>
      <c r="K2750" s="661" t="s">
        <v>4399</v>
      </c>
      <c r="L2750" s="662">
        <v>156.25</v>
      </c>
      <c r="M2750" s="662">
        <v>312.5</v>
      </c>
      <c r="N2750" s="661">
        <v>2</v>
      </c>
      <c r="O2750" s="742">
        <v>1</v>
      </c>
      <c r="P2750" s="662">
        <v>156.25</v>
      </c>
      <c r="Q2750" s="677">
        <v>0.5</v>
      </c>
      <c r="R2750" s="661">
        <v>1</v>
      </c>
      <c r="S2750" s="677">
        <v>0.5</v>
      </c>
      <c r="T2750" s="742">
        <v>0.5</v>
      </c>
      <c r="U2750" s="700">
        <v>0.5</v>
      </c>
    </row>
    <row r="2751" spans="1:21" ht="14.4" customHeight="1" x14ac:dyDescent="0.3">
      <c r="A2751" s="660">
        <v>32</v>
      </c>
      <c r="B2751" s="661" t="s">
        <v>587</v>
      </c>
      <c r="C2751" s="661">
        <v>89301322</v>
      </c>
      <c r="D2751" s="740" t="s">
        <v>6847</v>
      </c>
      <c r="E2751" s="741" t="s">
        <v>4638</v>
      </c>
      <c r="F2751" s="661" t="s">
        <v>4612</v>
      </c>
      <c r="G2751" s="661" t="s">
        <v>4797</v>
      </c>
      <c r="H2751" s="661" t="s">
        <v>2441</v>
      </c>
      <c r="I2751" s="661" t="s">
        <v>2661</v>
      </c>
      <c r="J2751" s="661" t="s">
        <v>4398</v>
      </c>
      <c r="K2751" s="661" t="s">
        <v>4399</v>
      </c>
      <c r="L2751" s="662">
        <v>126.09</v>
      </c>
      <c r="M2751" s="662">
        <v>1260.9000000000001</v>
      </c>
      <c r="N2751" s="661">
        <v>10</v>
      </c>
      <c r="O2751" s="742">
        <v>7.5</v>
      </c>
      <c r="P2751" s="662">
        <v>882.63000000000011</v>
      </c>
      <c r="Q2751" s="677">
        <v>0.70000000000000007</v>
      </c>
      <c r="R2751" s="661">
        <v>7</v>
      </c>
      <c r="S2751" s="677">
        <v>0.7</v>
      </c>
      <c r="T2751" s="742">
        <v>5</v>
      </c>
      <c r="U2751" s="700">
        <v>0.66666666666666663</v>
      </c>
    </row>
    <row r="2752" spans="1:21" ht="14.4" customHeight="1" x14ac:dyDescent="0.3">
      <c r="A2752" s="660">
        <v>32</v>
      </c>
      <c r="B2752" s="661" t="s">
        <v>587</v>
      </c>
      <c r="C2752" s="661">
        <v>89301322</v>
      </c>
      <c r="D2752" s="740" t="s">
        <v>6847</v>
      </c>
      <c r="E2752" s="741" t="s">
        <v>4638</v>
      </c>
      <c r="F2752" s="661" t="s">
        <v>4612</v>
      </c>
      <c r="G2752" s="661" t="s">
        <v>4797</v>
      </c>
      <c r="H2752" s="661" t="s">
        <v>2441</v>
      </c>
      <c r="I2752" s="661" t="s">
        <v>5026</v>
      </c>
      <c r="J2752" s="661" t="s">
        <v>5027</v>
      </c>
      <c r="K2752" s="661" t="s">
        <v>3405</v>
      </c>
      <c r="L2752" s="662">
        <v>193.14</v>
      </c>
      <c r="M2752" s="662">
        <v>193.14</v>
      </c>
      <c r="N2752" s="661">
        <v>1</v>
      </c>
      <c r="O2752" s="742">
        <v>0.5</v>
      </c>
      <c r="P2752" s="662"/>
      <c r="Q2752" s="677">
        <v>0</v>
      </c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32</v>
      </c>
      <c r="B2753" s="661" t="s">
        <v>587</v>
      </c>
      <c r="C2753" s="661">
        <v>89301322</v>
      </c>
      <c r="D2753" s="740" t="s">
        <v>6847</v>
      </c>
      <c r="E2753" s="741" t="s">
        <v>4638</v>
      </c>
      <c r="F2753" s="661" t="s">
        <v>4612</v>
      </c>
      <c r="G2753" s="661" t="s">
        <v>4914</v>
      </c>
      <c r="H2753" s="661" t="s">
        <v>588</v>
      </c>
      <c r="I2753" s="661" t="s">
        <v>5117</v>
      </c>
      <c r="J2753" s="661" t="s">
        <v>2207</v>
      </c>
      <c r="K2753" s="661" t="s">
        <v>1142</v>
      </c>
      <c r="L2753" s="662">
        <v>0</v>
      </c>
      <c r="M2753" s="662">
        <v>0</v>
      </c>
      <c r="N2753" s="661">
        <v>4</v>
      </c>
      <c r="O2753" s="742">
        <v>1.5</v>
      </c>
      <c r="P2753" s="662">
        <v>0</v>
      </c>
      <c r="Q2753" s="677"/>
      <c r="R2753" s="661">
        <v>4</v>
      </c>
      <c r="S2753" s="677">
        <v>1</v>
      </c>
      <c r="T2753" s="742">
        <v>1.5</v>
      </c>
      <c r="U2753" s="700">
        <v>1</v>
      </c>
    </row>
    <row r="2754" spans="1:21" ht="14.4" customHeight="1" x14ac:dyDescent="0.3">
      <c r="A2754" s="660">
        <v>32</v>
      </c>
      <c r="B2754" s="661" t="s">
        <v>587</v>
      </c>
      <c r="C2754" s="661">
        <v>89301322</v>
      </c>
      <c r="D2754" s="740" t="s">
        <v>6847</v>
      </c>
      <c r="E2754" s="741" t="s">
        <v>4638</v>
      </c>
      <c r="F2754" s="661" t="s">
        <v>4612</v>
      </c>
      <c r="G2754" s="661" t="s">
        <v>4914</v>
      </c>
      <c r="H2754" s="661" t="s">
        <v>588</v>
      </c>
      <c r="I2754" s="661" t="s">
        <v>5117</v>
      </c>
      <c r="J2754" s="661" t="s">
        <v>5018</v>
      </c>
      <c r="K2754" s="661" t="s">
        <v>1142</v>
      </c>
      <c r="L2754" s="662">
        <v>0</v>
      </c>
      <c r="M2754" s="662">
        <v>0</v>
      </c>
      <c r="N2754" s="661">
        <v>3</v>
      </c>
      <c r="O2754" s="742">
        <v>1.5</v>
      </c>
      <c r="P2754" s="662">
        <v>0</v>
      </c>
      <c r="Q2754" s="677"/>
      <c r="R2754" s="661">
        <v>3</v>
      </c>
      <c r="S2754" s="677">
        <v>1</v>
      </c>
      <c r="T2754" s="742">
        <v>1.5</v>
      </c>
      <c r="U2754" s="700">
        <v>1</v>
      </c>
    </row>
    <row r="2755" spans="1:21" ht="14.4" customHeight="1" x14ac:dyDescent="0.3">
      <c r="A2755" s="660">
        <v>32</v>
      </c>
      <c r="B2755" s="661" t="s">
        <v>587</v>
      </c>
      <c r="C2755" s="661">
        <v>89301322</v>
      </c>
      <c r="D2755" s="740" t="s">
        <v>6847</v>
      </c>
      <c r="E2755" s="741" t="s">
        <v>4638</v>
      </c>
      <c r="F2755" s="661" t="s">
        <v>4612</v>
      </c>
      <c r="G2755" s="661" t="s">
        <v>4914</v>
      </c>
      <c r="H2755" s="661" t="s">
        <v>588</v>
      </c>
      <c r="I2755" s="661" t="s">
        <v>2206</v>
      </c>
      <c r="J2755" s="661" t="s">
        <v>2207</v>
      </c>
      <c r="K2755" s="661" t="s">
        <v>1142</v>
      </c>
      <c r="L2755" s="662">
        <v>0</v>
      </c>
      <c r="M2755" s="662">
        <v>0</v>
      </c>
      <c r="N2755" s="661">
        <v>1</v>
      </c>
      <c r="O2755" s="742">
        <v>0.5</v>
      </c>
      <c r="P2755" s="662">
        <v>0</v>
      </c>
      <c r="Q2755" s="677"/>
      <c r="R2755" s="661">
        <v>1</v>
      </c>
      <c r="S2755" s="677">
        <v>1</v>
      </c>
      <c r="T2755" s="742">
        <v>0.5</v>
      </c>
      <c r="U2755" s="700">
        <v>1</v>
      </c>
    </row>
    <row r="2756" spans="1:21" ht="14.4" customHeight="1" x14ac:dyDescent="0.3">
      <c r="A2756" s="660">
        <v>32</v>
      </c>
      <c r="B2756" s="661" t="s">
        <v>587</v>
      </c>
      <c r="C2756" s="661">
        <v>89301322</v>
      </c>
      <c r="D2756" s="740" t="s">
        <v>6847</v>
      </c>
      <c r="E2756" s="741" t="s">
        <v>4638</v>
      </c>
      <c r="F2756" s="661" t="s">
        <v>4612</v>
      </c>
      <c r="G2756" s="661" t="s">
        <v>4914</v>
      </c>
      <c r="H2756" s="661" t="s">
        <v>588</v>
      </c>
      <c r="I2756" s="661" t="s">
        <v>5700</v>
      </c>
      <c r="J2756" s="661" t="s">
        <v>2207</v>
      </c>
      <c r="K2756" s="661" t="s">
        <v>4810</v>
      </c>
      <c r="L2756" s="662">
        <v>0</v>
      </c>
      <c r="M2756" s="662">
        <v>0</v>
      </c>
      <c r="N2756" s="661">
        <v>2</v>
      </c>
      <c r="O2756" s="742">
        <v>1</v>
      </c>
      <c r="P2756" s="662">
        <v>0</v>
      </c>
      <c r="Q2756" s="677"/>
      <c r="R2756" s="661">
        <v>2</v>
      </c>
      <c r="S2756" s="677">
        <v>1</v>
      </c>
      <c r="T2756" s="742">
        <v>1</v>
      </c>
      <c r="U2756" s="700">
        <v>1</v>
      </c>
    </row>
    <row r="2757" spans="1:21" ht="14.4" customHeight="1" x14ac:dyDescent="0.3">
      <c r="A2757" s="660">
        <v>32</v>
      </c>
      <c r="B2757" s="661" t="s">
        <v>587</v>
      </c>
      <c r="C2757" s="661">
        <v>89301322</v>
      </c>
      <c r="D2757" s="740" t="s">
        <v>6847</v>
      </c>
      <c r="E2757" s="741" t="s">
        <v>4638</v>
      </c>
      <c r="F2757" s="661" t="s">
        <v>4612</v>
      </c>
      <c r="G2757" s="661" t="s">
        <v>4914</v>
      </c>
      <c r="H2757" s="661" t="s">
        <v>588</v>
      </c>
      <c r="I2757" s="661" t="s">
        <v>5573</v>
      </c>
      <c r="J2757" s="661" t="s">
        <v>5018</v>
      </c>
      <c r="K2757" s="661" t="s">
        <v>1229</v>
      </c>
      <c r="L2757" s="662">
        <v>0</v>
      </c>
      <c r="M2757" s="662">
        <v>0</v>
      </c>
      <c r="N2757" s="661">
        <v>1</v>
      </c>
      <c r="O2757" s="742">
        <v>0.5</v>
      </c>
      <c r="P2757" s="662">
        <v>0</v>
      </c>
      <c r="Q2757" s="677"/>
      <c r="R2757" s="661">
        <v>1</v>
      </c>
      <c r="S2757" s="677">
        <v>1</v>
      </c>
      <c r="T2757" s="742">
        <v>0.5</v>
      </c>
      <c r="U2757" s="700">
        <v>1</v>
      </c>
    </row>
    <row r="2758" spans="1:21" ht="14.4" customHeight="1" x14ac:dyDescent="0.3">
      <c r="A2758" s="660">
        <v>32</v>
      </c>
      <c r="B2758" s="661" t="s">
        <v>587</v>
      </c>
      <c r="C2758" s="661">
        <v>89301322</v>
      </c>
      <c r="D2758" s="740" t="s">
        <v>6847</v>
      </c>
      <c r="E2758" s="741" t="s">
        <v>4638</v>
      </c>
      <c r="F2758" s="661" t="s">
        <v>4612</v>
      </c>
      <c r="G2758" s="661" t="s">
        <v>4914</v>
      </c>
      <c r="H2758" s="661" t="s">
        <v>588</v>
      </c>
      <c r="I2758" s="661" t="s">
        <v>2009</v>
      </c>
      <c r="J2758" s="661" t="s">
        <v>5018</v>
      </c>
      <c r="K2758" s="661" t="s">
        <v>5019</v>
      </c>
      <c r="L2758" s="662">
        <v>0</v>
      </c>
      <c r="M2758" s="662">
        <v>0</v>
      </c>
      <c r="N2758" s="661">
        <v>1</v>
      </c>
      <c r="O2758" s="742">
        <v>0.5</v>
      </c>
      <c r="P2758" s="662">
        <v>0</v>
      </c>
      <c r="Q2758" s="677"/>
      <c r="R2758" s="661">
        <v>1</v>
      </c>
      <c r="S2758" s="677">
        <v>1</v>
      </c>
      <c r="T2758" s="742">
        <v>0.5</v>
      </c>
      <c r="U2758" s="700">
        <v>1</v>
      </c>
    </row>
    <row r="2759" spans="1:21" ht="14.4" customHeight="1" x14ac:dyDescent="0.3">
      <c r="A2759" s="660">
        <v>32</v>
      </c>
      <c r="B2759" s="661" t="s">
        <v>587</v>
      </c>
      <c r="C2759" s="661">
        <v>89301322</v>
      </c>
      <c r="D2759" s="740" t="s">
        <v>6847</v>
      </c>
      <c r="E2759" s="741" t="s">
        <v>4638</v>
      </c>
      <c r="F2759" s="661" t="s">
        <v>4612</v>
      </c>
      <c r="G2759" s="661" t="s">
        <v>4914</v>
      </c>
      <c r="H2759" s="661" t="s">
        <v>588</v>
      </c>
      <c r="I2759" s="661" t="s">
        <v>5402</v>
      </c>
      <c r="J2759" s="661" t="s">
        <v>5403</v>
      </c>
      <c r="K2759" s="661" t="s">
        <v>1142</v>
      </c>
      <c r="L2759" s="662">
        <v>0</v>
      </c>
      <c r="M2759" s="662">
        <v>0</v>
      </c>
      <c r="N2759" s="661">
        <v>1</v>
      </c>
      <c r="O2759" s="742">
        <v>0.5</v>
      </c>
      <c r="P2759" s="662">
        <v>0</v>
      </c>
      <c r="Q2759" s="677"/>
      <c r="R2759" s="661">
        <v>1</v>
      </c>
      <c r="S2759" s="677">
        <v>1</v>
      </c>
      <c r="T2759" s="742">
        <v>0.5</v>
      </c>
      <c r="U2759" s="700">
        <v>1</v>
      </c>
    </row>
    <row r="2760" spans="1:21" ht="14.4" customHeight="1" x14ac:dyDescent="0.3">
      <c r="A2760" s="660">
        <v>32</v>
      </c>
      <c r="B2760" s="661" t="s">
        <v>587</v>
      </c>
      <c r="C2760" s="661">
        <v>89301322</v>
      </c>
      <c r="D2760" s="740" t="s">
        <v>6847</v>
      </c>
      <c r="E2760" s="741" t="s">
        <v>4638</v>
      </c>
      <c r="F2760" s="661" t="s">
        <v>4612</v>
      </c>
      <c r="G2760" s="661" t="s">
        <v>4914</v>
      </c>
      <c r="H2760" s="661" t="s">
        <v>588</v>
      </c>
      <c r="I2760" s="661" t="s">
        <v>6345</v>
      </c>
      <c r="J2760" s="661" t="s">
        <v>5757</v>
      </c>
      <c r="K2760" s="661" t="s">
        <v>1142</v>
      </c>
      <c r="L2760" s="662">
        <v>0</v>
      </c>
      <c r="M2760" s="662">
        <v>0</v>
      </c>
      <c r="N2760" s="661">
        <v>1</v>
      </c>
      <c r="O2760" s="742">
        <v>1</v>
      </c>
      <c r="P2760" s="662"/>
      <c r="Q2760" s="677"/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32</v>
      </c>
      <c r="B2761" s="661" t="s">
        <v>587</v>
      </c>
      <c r="C2761" s="661">
        <v>89301322</v>
      </c>
      <c r="D2761" s="740" t="s">
        <v>6847</v>
      </c>
      <c r="E2761" s="741" t="s">
        <v>4638</v>
      </c>
      <c r="F2761" s="661" t="s">
        <v>4612</v>
      </c>
      <c r="G2761" s="661" t="s">
        <v>4914</v>
      </c>
      <c r="H2761" s="661" t="s">
        <v>588</v>
      </c>
      <c r="I2761" s="661" t="s">
        <v>6346</v>
      </c>
      <c r="J2761" s="661" t="s">
        <v>2207</v>
      </c>
      <c r="K2761" s="661" t="s">
        <v>4916</v>
      </c>
      <c r="L2761" s="662">
        <v>0</v>
      </c>
      <c r="M2761" s="662">
        <v>0</v>
      </c>
      <c r="N2761" s="661">
        <v>1</v>
      </c>
      <c r="O2761" s="742">
        <v>0.5</v>
      </c>
      <c r="P2761" s="662">
        <v>0</v>
      </c>
      <c r="Q2761" s="677"/>
      <c r="R2761" s="661">
        <v>1</v>
      </c>
      <c r="S2761" s="677">
        <v>1</v>
      </c>
      <c r="T2761" s="742">
        <v>0.5</v>
      </c>
      <c r="U2761" s="700">
        <v>1</v>
      </c>
    </row>
    <row r="2762" spans="1:21" ht="14.4" customHeight="1" x14ac:dyDescent="0.3">
      <c r="A2762" s="660">
        <v>32</v>
      </c>
      <c r="B2762" s="661" t="s">
        <v>587</v>
      </c>
      <c r="C2762" s="661">
        <v>89301322</v>
      </c>
      <c r="D2762" s="740" t="s">
        <v>6847</v>
      </c>
      <c r="E2762" s="741" t="s">
        <v>4638</v>
      </c>
      <c r="F2762" s="661" t="s">
        <v>4612</v>
      </c>
      <c r="G2762" s="661" t="s">
        <v>4914</v>
      </c>
      <c r="H2762" s="661" t="s">
        <v>588</v>
      </c>
      <c r="I2762" s="661" t="s">
        <v>5758</v>
      </c>
      <c r="J2762" s="661" t="s">
        <v>5403</v>
      </c>
      <c r="K2762" s="661" t="s">
        <v>1229</v>
      </c>
      <c r="L2762" s="662">
        <v>0</v>
      </c>
      <c r="M2762" s="662">
        <v>0</v>
      </c>
      <c r="N2762" s="661">
        <v>1</v>
      </c>
      <c r="O2762" s="742">
        <v>0.5</v>
      </c>
      <c r="P2762" s="662">
        <v>0</v>
      </c>
      <c r="Q2762" s="677"/>
      <c r="R2762" s="661">
        <v>1</v>
      </c>
      <c r="S2762" s="677">
        <v>1</v>
      </c>
      <c r="T2762" s="742">
        <v>0.5</v>
      </c>
      <c r="U2762" s="700">
        <v>1</v>
      </c>
    </row>
    <row r="2763" spans="1:21" ht="14.4" customHeight="1" x14ac:dyDescent="0.3">
      <c r="A2763" s="660">
        <v>32</v>
      </c>
      <c r="B2763" s="661" t="s">
        <v>587</v>
      </c>
      <c r="C2763" s="661">
        <v>89301322</v>
      </c>
      <c r="D2763" s="740" t="s">
        <v>6847</v>
      </c>
      <c r="E2763" s="741" t="s">
        <v>4638</v>
      </c>
      <c r="F2763" s="661" t="s">
        <v>4612</v>
      </c>
      <c r="G2763" s="661" t="s">
        <v>4914</v>
      </c>
      <c r="H2763" s="661" t="s">
        <v>588</v>
      </c>
      <c r="I2763" s="661" t="s">
        <v>6347</v>
      </c>
      <c r="J2763" s="661" t="s">
        <v>2380</v>
      </c>
      <c r="K2763" s="661" t="s">
        <v>4810</v>
      </c>
      <c r="L2763" s="662">
        <v>0</v>
      </c>
      <c r="M2763" s="662">
        <v>0</v>
      </c>
      <c r="N2763" s="661">
        <v>1</v>
      </c>
      <c r="O2763" s="742">
        <v>1</v>
      </c>
      <c r="P2763" s="662"/>
      <c r="Q2763" s="677"/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32</v>
      </c>
      <c r="B2764" s="661" t="s">
        <v>587</v>
      </c>
      <c r="C2764" s="661">
        <v>89301322</v>
      </c>
      <c r="D2764" s="740" t="s">
        <v>6847</v>
      </c>
      <c r="E2764" s="741" t="s">
        <v>4638</v>
      </c>
      <c r="F2764" s="661" t="s">
        <v>4612</v>
      </c>
      <c r="G2764" s="661" t="s">
        <v>5523</v>
      </c>
      <c r="H2764" s="661" t="s">
        <v>588</v>
      </c>
      <c r="I2764" s="661" t="s">
        <v>6348</v>
      </c>
      <c r="J2764" s="661" t="s">
        <v>6349</v>
      </c>
      <c r="K2764" s="661" t="s">
        <v>6350</v>
      </c>
      <c r="L2764" s="662">
        <v>1692.27</v>
      </c>
      <c r="M2764" s="662">
        <v>1692.27</v>
      </c>
      <c r="N2764" s="661">
        <v>1</v>
      </c>
      <c r="O2764" s="742">
        <v>0.5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32</v>
      </c>
      <c r="B2765" s="661" t="s">
        <v>587</v>
      </c>
      <c r="C2765" s="661">
        <v>89301322</v>
      </c>
      <c r="D2765" s="740" t="s">
        <v>6847</v>
      </c>
      <c r="E2765" s="741" t="s">
        <v>4638</v>
      </c>
      <c r="F2765" s="661" t="s">
        <v>4613</v>
      </c>
      <c r="G2765" s="661" t="s">
        <v>4702</v>
      </c>
      <c r="H2765" s="661" t="s">
        <v>588</v>
      </c>
      <c r="I2765" s="661" t="s">
        <v>6143</v>
      </c>
      <c r="J2765" s="661" t="s">
        <v>4704</v>
      </c>
      <c r="K2765" s="661"/>
      <c r="L2765" s="662">
        <v>0</v>
      </c>
      <c r="M2765" s="662">
        <v>0</v>
      </c>
      <c r="N2765" s="661">
        <v>5</v>
      </c>
      <c r="O2765" s="742">
        <v>3</v>
      </c>
      <c r="P2765" s="662">
        <v>0</v>
      </c>
      <c r="Q2765" s="677"/>
      <c r="R2765" s="661">
        <v>4</v>
      </c>
      <c r="S2765" s="677">
        <v>0.8</v>
      </c>
      <c r="T2765" s="742">
        <v>2</v>
      </c>
      <c r="U2765" s="700">
        <v>0.66666666666666663</v>
      </c>
    </row>
    <row r="2766" spans="1:21" ht="14.4" customHeight="1" x14ac:dyDescent="0.3">
      <c r="A2766" s="660">
        <v>32</v>
      </c>
      <c r="B2766" s="661" t="s">
        <v>587</v>
      </c>
      <c r="C2766" s="661">
        <v>89301322</v>
      </c>
      <c r="D2766" s="740" t="s">
        <v>6847</v>
      </c>
      <c r="E2766" s="741" t="s">
        <v>4638</v>
      </c>
      <c r="F2766" s="661" t="s">
        <v>4613</v>
      </c>
      <c r="G2766" s="661" t="s">
        <v>4702</v>
      </c>
      <c r="H2766" s="661" t="s">
        <v>588</v>
      </c>
      <c r="I2766" s="661" t="s">
        <v>6351</v>
      </c>
      <c r="J2766" s="661" t="s">
        <v>4704</v>
      </c>
      <c r="K2766" s="661"/>
      <c r="L2766" s="662">
        <v>0</v>
      </c>
      <c r="M2766" s="662">
        <v>0</v>
      </c>
      <c r="N2766" s="661">
        <v>1</v>
      </c>
      <c r="O2766" s="742">
        <v>1</v>
      </c>
      <c r="P2766" s="662">
        <v>0</v>
      </c>
      <c r="Q2766" s="677"/>
      <c r="R2766" s="661">
        <v>1</v>
      </c>
      <c r="S2766" s="677">
        <v>1</v>
      </c>
      <c r="T2766" s="742">
        <v>1</v>
      </c>
      <c r="U2766" s="700">
        <v>1</v>
      </c>
    </row>
    <row r="2767" spans="1:21" ht="14.4" customHeight="1" x14ac:dyDescent="0.3">
      <c r="A2767" s="660">
        <v>32</v>
      </c>
      <c r="B2767" s="661" t="s">
        <v>587</v>
      </c>
      <c r="C2767" s="661">
        <v>89301322</v>
      </c>
      <c r="D2767" s="740" t="s">
        <v>6847</v>
      </c>
      <c r="E2767" s="741" t="s">
        <v>4638</v>
      </c>
      <c r="F2767" s="661" t="s">
        <v>4613</v>
      </c>
      <c r="G2767" s="661" t="s">
        <v>4702</v>
      </c>
      <c r="H2767" s="661" t="s">
        <v>588</v>
      </c>
      <c r="I2767" s="661" t="s">
        <v>6352</v>
      </c>
      <c r="J2767" s="661" t="s">
        <v>4704</v>
      </c>
      <c r="K2767" s="661"/>
      <c r="L2767" s="662">
        <v>0</v>
      </c>
      <c r="M2767" s="662">
        <v>0</v>
      </c>
      <c r="N2767" s="661">
        <v>1</v>
      </c>
      <c r="O2767" s="742">
        <v>1</v>
      </c>
      <c r="P2767" s="662">
        <v>0</v>
      </c>
      <c r="Q2767" s="677"/>
      <c r="R2767" s="661">
        <v>1</v>
      </c>
      <c r="S2767" s="677">
        <v>1</v>
      </c>
      <c r="T2767" s="742">
        <v>1</v>
      </c>
      <c r="U2767" s="700">
        <v>1</v>
      </c>
    </row>
    <row r="2768" spans="1:21" ht="14.4" customHeight="1" x14ac:dyDescent="0.3">
      <c r="A2768" s="660">
        <v>32</v>
      </c>
      <c r="B2768" s="661" t="s">
        <v>587</v>
      </c>
      <c r="C2768" s="661">
        <v>89301322</v>
      </c>
      <c r="D2768" s="740" t="s">
        <v>6847</v>
      </c>
      <c r="E2768" s="741" t="s">
        <v>4639</v>
      </c>
      <c r="F2768" s="661" t="s">
        <v>4612</v>
      </c>
      <c r="G2768" s="661" t="s">
        <v>5527</v>
      </c>
      <c r="H2768" s="661" t="s">
        <v>588</v>
      </c>
      <c r="I2768" s="661" t="s">
        <v>6353</v>
      </c>
      <c r="J2768" s="661" t="s">
        <v>6354</v>
      </c>
      <c r="K2768" s="661" t="s">
        <v>1277</v>
      </c>
      <c r="L2768" s="662">
        <v>44.89</v>
      </c>
      <c r="M2768" s="662">
        <v>89.78</v>
      </c>
      <c r="N2768" s="661">
        <v>2</v>
      </c>
      <c r="O2768" s="742">
        <v>1</v>
      </c>
      <c r="P2768" s="662">
        <v>44.89</v>
      </c>
      <c r="Q2768" s="677">
        <v>0.5</v>
      </c>
      <c r="R2768" s="661">
        <v>1</v>
      </c>
      <c r="S2768" s="677">
        <v>0.5</v>
      </c>
      <c r="T2768" s="742">
        <v>0.5</v>
      </c>
      <c r="U2768" s="700">
        <v>0.5</v>
      </c>
    </row>
    <row r="2769" spans="1:21" ht="14.4" customHeight="1" x14ac:dyDescent="0.3">
      <c r="A2769" s="660">
        <v>32</v>
      </c>
      <c r="B2769" s="661" t="s">
        <v>587</v>
      </c>
      <c r="C2769" s="661">
        <v>89301322</v>
      </c>
      <c r="D2769" s="740" t="s">
        <v>6847</v>
      </c>
      <c r="E2769" s="741" t="s">
        <v>4639</v>
      </c>
      <c r="F2769" s="661" t="s">
        <v>4612</v>
      </c>
      <c r="G2769" s="661" t="s">
        <v>4654</v>
      </c>
      <c r="H2769" s="661" t="s">
        <v>588</v>
      </c>
      <c r="I2769" s="661" t="s">
        <v>1711</v>
      </c>
      <c r="J2769" s="661" t="s">
        <v>1712</v>
      </c>
      <c r="K2769" s="661" t="s">
        <v>1685</v>
      </c>
      <c r="L2769" s="662">
        <v>275.23</v>
      </c>
      <c r="M2769" s="662">
        <v>825.69</v>
      </c>
      <c r="N2769" s="661">
        <v>3</v>
      </c>
      <c r="O2769" s="742">
        <v>0.5</v>
      </c>
      <c r="P2769" s="662">
        <v>825.69</v>
      </c>
      <c r="Q2769" s="677">
        <v>1</v>
      </c>
      <c r="R2769" s="661">
        <v>3</v>
      </c>
      <c r="S2769" s="677">
        <v>1</v>
      </c>
      <c r="T2769" s="742">
        <v>0.5</v>
      </c>
      <c r="U2769" s="700">
        <v>1</v>
      </c>
    </row>
    <row r="2770" spans="1:21" ht="14.4" customHeight="1" x14ac:dyDescent="0.3">
      <c r="A2770" s="660">
        <v>32</v>
      </c>
      <c r="B2770" s="661" t="s">
        <v>587</v>
      </c>
      <c r="C2770" s="661">
        <v>89301322</v>
      </c>
      <c r="D2770" s="740" t="s">
        <v>6847</v>
      </c>
      <c r="E2770" s="741" t="s">
        <v>4639</v>
      </c>
      <c r="F2770" s="661" t="s">
        <v>4612</v>
      </c>
      <c r="G2770" s="661" t="s">
        <v>4654</v>
      </c>
      <c r="H2770" s="661" t="s">
        <v>588</v>
      </c>
      <c r="I2770" s="661" t="s">
        <v>1805</v>
      </c>
      <c r="J2770" s="661" t="s">
        <v>1806</v>
      </c>
      <c r="K2770" s="661" t="s">
        <v>4712</v>
      </c>
      <c r="L2770" s="662">
        <v>1354.54</v>
      </c>
      <c r="M2770" s="662">
        <v>41990.740000000013</v>
      </c>
      <c r="N2770" s="661">
        <v>31</v>
      </c>
      <c r="O2770" s="742">
        <v>19.5</v>
      </c>
      <c r="P2770" s="662">
        <v>25736.260000000009</v>
      </c>
      <c r="Q2770" s="677">
        <v>0.61290322580645162</v>
      </c>
      <c r="R2770" s="661">
        <v>19</v>
      </c>
      <c r="S2770" s="677">
        <v>0.61290322580645162</v>
      </c>
      <c r="T2770" s="742">
        <v>12</v>
      </c>
      <c r="U2770" s="700">
        <v>0.61538461538461542</v>
      </c>
    </row>
    <row r="2771" spans="1:21" ht="14.4" customHeight="1" x14ac:dyDescent="0.3">
      <c r="A2771" s="660">
        <v>32</v>
      </c>
      <c r="B2771" s="661" t="s">
        <v>587</v>
      </c>
      <c r="C2771" s="661">
        <v>89301322</v>
      </c>
      <c r="D2771" s="740" t="s">
        <v>6847</v>
      </c>
      <c r="E2771" s="741" t="s">
        <v>4639</v>
      </c>
      <c r="F2771" s="661" t="s">
        <v>4612</v>
      </c>
      <c r="G2771" s="661" t="s">
        <v>4654</v>
      </c>
      <c r="H2771" s="661" t="s">
        <v>588</v>
      </c>
      <c r="I2771" s="661" t="s">
        <v>1581</v>
      </c>
      <c r="J2771" s="661" t="s">
        <v>1582</v>
      </c>
      <c r="K2771" s="661" t="s">
        <v>1583</v>
      </c>
      <c r="L2771" s="662">
        <v>483.76</v>
      </c>
      <c r="M2771" s="662">
        <v>2418.8000000000002</v>
      </c>
      <c r="N2771" s="661">
        <v>5</v>
      </c>
      <c r="O2771" s="742">
        <v>2</v>
      </c>
      <c r="P2771" s="662">
        <v>2418.8000000000002</v>
      </c>
      <c r="Q2771" s="677">
        <v>1</v>
      </c>
      <c r="R2771" s="661">
        <v>5</v>
      </c>
      <c r="S2771" s="677">
        <v>1</v>
      </c>
      <c r="T2771" s="742">
        <v>2</v>
      </c>
      <c r="U2771" s="700">
        <v>1</v>
      </c>
    </row>
    <row r="2772" spans="1:21" ht="14.4" customHeight="1" x14ac:dyDescent="0.3">
      <c r="A2772" s="660">
        <v>32</v>
      </c>
      <c r="B2772" s="661" t="s">
        <v>587</v>
      </c>
      <c r="C2772" s="661">
        <v>89301322</v>
      </c>
      <c r="D2772" s="740" t="s">
        <v>6847</v>
      </c>
      <c r="E2772" s="741" t="s">
        <v>4639</v>
      </c>
      <c r="F2772" s="661" t="s">
        <v>4612</v>
      </c>
      <c r="G2772" s="661" t="s">
        <v>4654</v>
      </c>
      <c r="H2772" s="661" t="s">
        <v>588</v>
      </c>
      <c r="I2772" s="661" t="s">
        <v>1683</v>
      </c>
      <c r="J2772" s="661" t="s">
        <v>1684</v>
      </c>
      <c r="K2772" s="661" t="s">
        <v>1685</v>
      </c>
      <c r="L2772" s="662">
        <v>275.23</v>
      </c>
      <c r="M2772" s="662">
        <v>275.23</v>
      </c>
      <c r="N2772" s="661">
        <v>1</v>
      </c>
      <c r="O2772" s="742">
        <v>0.5</v>
      </c>
      <c r="P2772" s="662"/>
      <c r="Q2772" s="677">
        <v>0</v>
      </c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32</v>
      </c>
      <c r="B2773" s="661" t="s">
        <v>587</v>
      </c>
      <c r="C2773" s="661">
        <v>89301322</v>
      </c>
      <c r="D2773" s="740" t="s">
        <v>6847</v>
      </c>
      <c r="E2773" s="741" t="s">
        <v>4639</v>
      </c>
      <c r="F2773" s="661" t="s">
        <v>4612</v>
      </c>
      <c r="G2773" s="661" t="s">
        <v>4654</v>
      </c>
      <c r="H2773" s="661" t="s">
        <v>588</v>
      </c>
      <c r="I2773" s="661" t="s">
        <v>4920</v>
      </c>
      <c r="J2773" s="661" t="s">
        <v>1582</v>
      </c>
      <c r="K2773" s="661" t="s">
        <v>1583</v>
      </c>
      <c r="L2773" s="662">
        <v>483.76</v>
      </c>
      <c r="M2773" s="662">
        <v>5321.36</v>
      </c>
      <c r="N2773" s="661">
        <v>11</v>
      </c>
      <c r="O2773" s="742">
        <v>4</v>
      </c>
      <c r="P2773" s="662">
        <v>1451.28</v>
      </c>
      <c r="Q2773" s="677">
        <v>0.27272727272727276</v>
      </c>
      <c r="R2773" s="661">
        <v>3</v>
      </c>
      <c r="S2773" s="677">
        <v>0.27272727272727271</v>
      </c>
      <c r="T2773" s="742">
        <v>1</v>
      </c>
      <c r="U2773" s="700">
        <v>0.25</v>
      </c>
    </row>
    <row r="2774" spans="1:21" ht="14.4" customHeight="1" x14ac:dyDescent="0.3">
      <c r="A2774" s="660">
        <v>32</v>
      </c>
      <c r="B2774" s="661" t="s">
        <v>587</v>
      </c>
      <c r="C2774" s="661">
        <v>89301322</v>
      </c>
      <c r="D2774" s="740" t="s">
        <v>6847</v>
      </c>
      <c r="E2774" s="741" t="s">
        <v>4639</v>
      </c>
      <c r="F2774" s="661" t="s">
        <v>4612</v>
      </c>
      <c r="G2774" s="661" t="s">
        <v>4654</v>
      </c>
      <c r="H2774" s="661" t="s">
        <v>588</v>
      </c>
      <c r="I2774" s="661" t="s">
        <v>4713</v>
      </c>
      <c r="J2774" s="661" t="s">
        <v>1582</v>
      </c>
      <c r="K2774" s="661" t="s">
        <v>4714</v>
      </c>
      <c r="L2774" s="662">
        <v>0</v>
      </c>
      <c r="M2774" s="662">
        <v>0</v>
      </c>
      <c r="N2774" s="661">
        <v>4</v>
      </c>
      <c r="O2774" s="742">
        <v>2</v>
      </c>
      <c r="P2774" s="662">
        <v>0</v>
      </c>
      <c r="Q2774" s="677"/>
      <c r="R2774" s="661">
        <v>3</v>
      </c>
      <c r="S2774" s="677">
        <v>0.75</v>
      </c>
      <c r="T2774" s="742">
        <v>1.5</v>
      </c>
      <c r="U2774" s="700">
        <v>0.75</v>
      </c>
    </row>
    <row r="2775" spans="1:21" ht="14.4" customHeight="1" x14ac:dyDescent="0.3">
      <c r="A2775" s="660">
        <v>32</v>
      </c>
      <c r="B2775" s="661" t="s">
        <v>587</v>
      </c>
      <c r="C2775" s="661">
        <v>89301322</v>
      </c>
      <c r="D2775" s="740" t="s">
        <v>6847</v>
      </c>
      <c r="E2775" s="741" t="s">
        <v>4639</v>
      </c>
      <c r="F2775" s="661" t="s">
        <v>4612</v>
      </c>
      <c r="G2775" s="661" t="s">
        <v>4849</v>
      </c>
      <c r="H2775" s="661" t="s">
        <v>588</v>
      </c>
      <c r="I2775" s="661" t="s">
        <v>1551</v>
      </c>
      <c r="J2775" s="661" t="s">
        <v>4393</v>
      </c>
      <c r="K2775" s="661" t="s">
        <v>4394</v>
      </c>
      <c r="L2775" s="662">
        <v>416.46</v>
      </c>
      <c r="M2775" s="662">
        <v>1249.3799999999999</v>
      </c>
      <c r="N2775" s="661">
        <v>3</v>
      </c>
      <c r="O2775" s="742">
        <v>0.5</v>
      </c>
      <c r="P2775" s="662">
        <v>1249.3799999999999</v>
      </c>
      <c r="Q2775" s="677">
        <v>1</v>
      </c>
      <c r="R2775" s="661">
        <v>3</v>
      </c>
      <c r="S2775" s="677">
        <v>1</v>
      </c>
      <c r="T2775" s="742">
        <v>0.5</v>
      </c>
      <c r="U2775" s="700">
        <v>1</v>
      </c>
    </row>
    <row r="2776" spans="1:21" ht="14.4" customHeight="1" x14ac:dyDescent="0.3">
      <c r="A2776" s="660">
        <v>32</v>
      </c>
      <c r="B2776" s="661" t="s">
        <v>587</v>
      </c>
      <c r="C2776" s="661">
        <v>89301322</v>
      </c>
      <c r="D2776" s="740" t="s">
        <v>6847</v>
      </c>
      <c r="E2776" s="741" t="s">
        <v>4639</v>
      </c>
      <c r="F2776" s="661" t="s">
        <v>4612</v>
      </c>
      <c r="G2776" s="661" t="s">
        <v>4655</v>
      </c>
      <c r="H2776" s="661" t="s">
        <v>588</v>
      </c>
      <c r="I2776" s="661" t="s">
        <v>1268</v>
      </c>
      <c r="J2776" s="661" t="s">
        <v>1269</v>
      </c>
      <c r="K2776" s="661" t="s">
        <v>1270</v>
      </c>
      <c r="L2776" s="662">
        <v>89.6</v>
      </c>
      <c r="M2776" s="662">
        <v>1433.6000000000001</v>
      </c>
      <c r="N2776" s="661">
        <v>16</v>
      </c>
      <c r="O2776" s="742">
        <v>11.5</v>
      </c>
      <c r="P2776" s="662">
        <v>537.6</v>
      </c>
      <c r="Q2776" s="677">
        <v>0.375</v>
      </c>
      <c r="R2776" s="661">
        <v>6</v>
      </c>
      <c r="S2776" s="677">
        <v>0.375</v>
      </c>
      <c r="T2776" s="742">
        <v>3.5</v>
      </c>
      <c r="U2776" s="700">
        <v>0.30434782608695654</v>
      </c>
    </row>
    <row r="2777" spans="1:21" ht="14.4" customHeight="1" x14ac:dyDescent="0.3">
      <c r="A2777" s="660">
        <v>32</v>
      </c>
      <c r="B2777" s="661" t="s">
        <v>587</v>
      </c>
      <c r="C2777" s="661">
        <v>89301322</v>
      </c>
      <c r="D2777" s="740" t="s">
        <v>6847</v>
      </c>
      <c r="E2777" s="741" t="s">
        <v>4639</v>
      </c>
      <c r="F2777" s="661" t="s">
        <v>4612</v>
      </c>
      <c r="G2777" s="661" t="s">
        <v>4655</v>
      </c>
      <c r="H2777" s="661" t="s">
        <v>588</v>
      </c>
      <c r="I2777" s="661" t="s">
        <v>1268</v>
      </c>
      <c r="J2777" s="661" t="s">
        <v>1269</v>
      </c>
      <c r="K2777" s="661" t="s">
        <v>1270</v>
      </c>
      <c r="L2777" s="662">
        <v>95.25</v>
      </c>
      <c r="M2777" s="662">
        <v>3429</v>
      </c>
      <c r="N2777" s="661">
        <v>36</v>
      </c>
      <c r="O2777" s="742">
        <v>20.5</v>
      </c>
      <c r="P2777" s="662">
        <v>2000.25</v>
      </c>
      <c r="Q2777" s="677">
        <v>0.58333333333333337</v>
      </c>
      <c r="R2777" s="661">
        <v>21</v>
      </c>
      <c r="S2777" s="677">
        <v>0.58333333333333337</v>
      </c>
      <c r="T2777" s="742">
        <v>9.5</v>
      </c>
      <c r="U2777" s="700">
        <v>0.46341463414634149</v>
      </c>
    </row>
    <row r="2778" spans="1:21" ht="14.4" customHeight="1" x14ac:dyDescent="0.3">
      <c r="A2778" s="660">
        <v>32</v>
      </c>
      <c r="B2778" s="661" t="s">
        <v>587</v>
      </c>
      <c r="C2778" s="661">
        <v>89301322</v>
      </c>
      <c r="D2778" s="740" t="s">
        <v>6847</v>
      </c>
      <c r="E2778" s="741" t="s">
        <v>4639</v>
      </c>
      <c r="F2778" s="661" t="s">
        <v>4612</v>
      </c>
      <c r="G2778" s="661" t="s">
        <v>4655</v>
      </c>
      <c r="H2778" s="661" t="s">
        <v>588</v>
      </c>
      <c r="I2778" s="661" t="s">
        <v>4854</v>
      </c>
      <c r="J2778" s="661" t="s">
        <v>4656</v>
      </c>
      <c r="K2778" s="661" t="s">
        <v>1270</v>
      </c>
      <c r="L2778" s="662">
        <v>0</v>
      </c>
      <c r="M2778" s="662">
        <v>0</v>
      </c>
      <c r="N2778" s="661">
        <v>7</v>
      </c>
      <c r="O2778" s="742">
        <v>4.5</v>
      </c>
      <c r="P2778" s="662">
        <v>0</v>
      </c>
      <c r="Q2778" s="677"/>
      <c r="R2778" s="661">
        <v>4</v>
      </c>
      <c r="S2778" s="677">
        <v>0.5714285714285714</v>
      </c>
      <c r="T2778" s="742">
        <v>2.5</v>
      </c>
      <c r="U2778" s="700">
        <v>0.55555555555555558</v>
      </c>
    </row>
    <row r="2779" spans="1:21" ht="14.4" customHeight="1" x14ac:dyDescent="0.3">
      <c r="A2779" s="660">
        <v>32</v>
      </c>
      <c r="B2779" s="661" t="s">
        <v>587</v>
      </c>
      <c r="C2779" s="661">
        <v>89301322</v>
      </c>
      <c r="D2779" s="740" t="s">
        <v>6847</v>
      </c>
      <c r="E2779" s="741" t="s">
        <v>4639</v>
      </c>
      <c r="F2779" s="661" t="s">
        <v>4612</v>
      </c>
      <c r="G2779" s="661" t="s">
        <v>4655</v>
      </c>
      <c r="H2779" s="661" t="s">
        <v>588</v>
      </c>
      <c r="I2779" s="661" t="s">
        <v>6355</v>
      </c>
      <c r="J2779" s="661" t="s">
        <v>6356</v>
      </c>
      <c r="K2779" s="661" t="s">
        <v>1270</v>
      </c>
      <c r="L2779" s="662">
        <v>95.25</v>
      </c>
      <c r="M2779" s="662">
        <v>95.25</v>
      </c>
      <c r="N2779" s="661">
        <v>1</v>
      </c>
      <c r="O2779" s="742">
        <v>1</v>
      </c>
      <c r="P2779" s="662">
        <v>95.25</v>
      </c>
      <c r="Q2779" s="677">
        <v>1</v>
      </c>
      <c r="R2779" s="661">
        <v>1</v>
      </c>
      <c r="S2779" s="677">
        <v>1</v>
      </c>
      <c r="T2779" s="742">
        <v>1</v>
      </c>
      <c r="U2779" s="700">
        <v>1</v>
      </c>
    </row>
    <row r="2780" spans="1:21" ht="14.4" customHeight="1" x14ac:dyDescent="0.3">
      <c r="A2780" s="660">
        <v>32</v>
      </c>
      <c r="B2780" s="661" t="s">
        <v>587</v>
      </c>
      <c r="C2780" s="661">
        <v>89301322</v>
      </c>
      <c r="D2780" s="740" t="s">
        <v>6847</v>
      </c>
      <c r="E2780" s="741" t="s">
        <v>4639</v>
      </c>
      <c r="F2780" s="661" t="s">
        <v>4612</v>
      </c>
      <c r="G2780" s="661" t="s">
        <v>4655</v>
      </c>
      <c r="H2780" s="661" t="s">
        <v>588</v>
      </c>
      <c r="I2780" s="661" t="s">
        <v>727</v>
      </c>
      <c r="J2780" s="661" t="s">
        <v>728</v>
      </c>
      <c r="K2780" s="661" t="s">
        <v>4716</v>
      </c>
      <c r="L2780" s="662">
        <v>42.42</v>
      </c>
      <c r="M2780" s="662">
        <v>127.26</v>
      </c>
      <c r="N2780" s="661">
        <v>3</v>
      </c>
      <c r="O2780" s="742">
        <v>2.5</v>
      </c>
      <c r="P2780" s="662">
        <v>127.26</v>
      </c>
      <c r="Q2780" s="677">
        <v>1</v>
      </c>
      <c r="R2780" s="661">
        <v>3</v>
      </c>
      <c r="S2780" s="677">
        <v>1</v>
      </c>
      <c r="T2780" s="742">
        <v>2.5</v>
      </c>
      <c r="U2780" s="700">
        <v>1</v>
      </c>
    </row>
    <row r="2781" spans="1:21" ht="14.4" customHeight="1" x14ac:dyDescent="0.3">
      <c r="A2781" s="660">
        <v>32</v>
      </c>
      <c r="B2781" s="661" t="s">
        <v>587</v>
      </c>
      <c r="C2781" s="661">
        <v>89301322</v>
      </c>
      <c r="D2781" s="740" t="s">
        <v>6847</v>
      </c>
      <c r="E2781" s="741" t="s">
        <v>4639</v>
      </c>
      <c r="F2781" s="661" t="s">
        <v>4612</v>
      </c>
      <c r="G2781" s="661" t="s">
        <v>4655</v>
      </c>
      <c r="H2781" s="661" t="s">
        <v>588</v>
      </c>
      <c r="I2781" s="661" t="s">
        <v>727</v>
      </c>
      <c r="J2781" s="661" t="s">
        <v>728</v>
      </c>
      <c r="K2781" s="661" t="s">
        <v>4716</v>
      </c>
      <c r="L2781" s="662">
        <v>85.72</v>
      </c>
      <c r="M2781" s="662">
        <v>428.59999999999997</v>
      </c>
      <c r="N2781" s="661">
        <v>5</v>
      </c>
      <c r="O2781" s="742">
        <v>3.5</v>
      </c>
      <c r="P2781" s="662">
        <v>257.15999999999997</v>
      </c>
      <c r="Q2781" s="677">
        <v>0.6</v>
      </c>
      <c r="R2781" s="661">
        <v>3</v>
      </c>
      <c r="S2781" s="677">
        <v>0.6</v>
      </c>
      <c r="T2781" s="742">
        <v>1.5</v>
      </c>
      <c r="U2781" s="700">
        <v>0.42857142857142855</v>
      </c>
    </row>
    <row r="2782" spans="1:21" ht="14.4" customHeight="1" x14ac:dyDescent="0.3">
      <c r="A2782" s="660">
        <v>32</v>
      </c>
      <c r="B2782" s="661" t="s">
        <v>587</v>
      </c>
      <c r="C2782" s="661">
        <v>89301322</v>
      </c>
      <c r="D2782" s="740" t="s">
        <v>6847</v>
      </c>
      <c r="E2782" s="741" t="s">
        <v>4639</v>
      </c>
      <c r="F2782" s="661" t="s">
        <v>4612</v>
      </c>
      <c r="G2782" s="661" t="s">
        <v>4655</v>
      </c>
      <c r="H2782" s="661" t="s">
        <v>588</v>
      </c>
      <c r="I2782" s="661" t="s">
        <v>4717</v>
      </c>
      <c r="J2782" s="661" t="s">
        <v>728</v>
      </c>
      <c r="K2782" s="661" t="s">
        <v>4718</v>
      </c>
      <c r="L2782" s="662">
        <v>141.38999999999999</v>
      </c>
      <c r="M2782" s="662">
        <v>1979.4599999999996</v>
      </c>
      <c r="N2782" s="661">
        <v>14</v>
      </c>
      <c r="O2782" s="742">
        <v>10</v>
      </c>
      <c r="P2782" s="662">
        <v>1272.5099999999998</v>
      </c>
      <c r="Q2782" s="677">
        <v>0.6428571428571429</v>
      </c>
      <c r="R2782" s="661">
        <v>9</v>
      </c>
      <c r="S2782" s="677">
        <v>0.6428571428571429</v>
      </c>
      <c r="T2782" s="742">
        <v>5.5</v>
      </c>
      <c r="U2782" s="700">
        <v>0.55000000000000004</v>
      </c>
    </row>
    <row r="2783" spans="1:21" ht="14.4" customHeight="1" x14ac:dyDescent="0.3">
      <c r="A2783" s="660">
        <v>32</v>
      </c>
      <c r="B2783" s="661" t="s">
        <v>587</v>
      </c>
      <c r="C2783" s="661">
        <v>89301322</v>
      </c>
      <c r="D2783" s="740" t="s">
        <v>6847</v>
      </c>
      <c r="E2783" s="741" t="s">
        <v>4639</v>
      </c>
      <c r="F2783" s="661" t="s">
        <v>4612</v>
      </c>
      <c r="G2783" s="661" t="s">
        <v>4655</v>
      </c>
      <c r="H2783" s="661" t="s">
        <v>588</v>
      </c>
      <c r="I2783" s="661" t="s">
        <v>4717</v>
      </c>
      <c r="J2783" s="661" t="s">
        <v>728</v>
      </c>
      <c r="K2783" s="661" t="s">
        <v>4718</v>
      </c>
      <c r="L2783" s="662">
        <v>285.75</v>
      </c>
      <c r="M2783" s="662">
        <v>2857.5</v>
      </c>
      <c r="N2783" s="661">
        <v>10</v>
      </c>
      <c r="O2783" s="742">
        <v>8</v>
      </c>
      <c r="P2783" s="662">
        <v>2000.25</v>
      </c>
      <c r="Q2783" s="677">
        <v>0.7</v>
      </c>
      <c r="R2783" s="661">
        <v>7</v>
      </c>
      <c r="S2783" s="677">
        <v>0.7</v>
      </c>
      <c r="T2783" s="742">
        <v>5.5</v>
      </c>
      <c r="U2783" s="700">
        <v>0.6875</v>
      </c>
    </row>
    <row r="2784" spans="1:21" ht="14.4" customHeight="1" x14ac:dyDescent="0.3">
      <c r="A2784" s="660">
        <v>32</v>
      </c>
      <c r="B2784" s="661" t="s">
        <v>587</v>
      </c>
      <c r="C2784" s="661">
        <v>89301322</v>
      </c>
      <c r="D2784" s="740" t="s">
        <v>6847</v>
      </c>
      <c r="E2784" s="741" t="s">
        <v>4639</v>
      </c>
      <c r="F2784" s="661" t="s">
        <v>4612</v>
      </c>
      <c r="G2784" s="661" t="s">
        <v>4655</v>
      </c>
      <c r="H2784" s="661" t="s">
        <v>588</v>
      </c>
      <c r="I2784" s="661" t="s">
        <v>757</v>
      </c>
      <c r="J2784" s="661" t="s">
        <v>4656</v>
      </c>
      <c r="K2784" s="661" t="s">
        <v>4657</v>
      </c>
      <c r="L2784" s="662">
        <v>44.8</v>
      </c>
      <c r="M2784" s="662">
        <v>582.39999999999986</v>
      </c>
      <c r="N2784" s="661">
        <v>13</v>
      </c>
      <c r="O2784" s="742">
        <v>6.5</v>
      </c>
      <c r="P2784" s="662">
        <v>313.59999999999997</v>
      </c>
      <c r="Q2784" s="677">
        <v>0.53846153846153855</v>
      </c>
      <c r="R2784" s="661">
        <v>7</v>
      </c>
      <c r="S2784" s="677">
        <v>0.53846153846153844</v>
      </c>
      <c r="T2784" s="742">
        <v>3.5</v>
      </c>
      <c r="U2784" s="700">
        <v>0.53846153846153844</v>
      </c>
    </row>
    <row r="2785" spans="1:21" ht="14.4" customHeight="1" x14ac:dyDescent="0.3">
      <c r="A2785" s="660">
        <v>32</v>
      </c>
      <c r="B2785" s="661" t="s">
        <v>587</v>
      </c>
      <c r="C2785" s="661">
        <v>89301322</v>
      </c>
      <c r="D2785" s="740" t="s">
        <v>6847</v>
      </c>
      <c r="E2785" s="741" t="s">
        <v>4639</v>
      </c>
      <c r="F2785" s="661" t="s">
        <v>4612</v>
      </c>
      <c r="G2785" s="661" t="s">
        <v>4655</v>
      </c>
      <c r="H2785" s="661" t="s">
        <v>588</v>
      </c>
      <c r="I2785" s="661" t="s">
        <v>4658</v>
      </c>
      <c r="J2785" s="661" t="s">
        <v>4656</v>
      </c>
      <c r="K2785" s="661" t="s">
        <v>4657</v>
      </c>
      <c r="L2785" s="662">
        <v>44.8</v>
      </c>
      <c r="M2785" s="662">
        <v>44.8</v>
      </c>
      <c r="N2785" s="661">
        <v>1</v>
      </c>
      <c r="O2785" s="742">
        <v>0.5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32</v>
      </c>
      <c r="B2786" s="661" t="s">
        <v>587</v>
      </c>
      <c r="C2786" s="661">
        <v>89301322</v>
      </c>
      <c r="D2786" s="740" t="s">
        <v>6847</v>
      </c>
      <c r="E2786" s="741" t="s">
        <v>4639</v>
      </c>
      <c r="F2786" s="661" t="s">
        <v>4612</v>
      </c>
      <c r="G2786" s="661" t="s">
        <v>4719</v>
      </c>
      <c r="H2786" s="661" t="s">
        <v>588</v>
      </c>
      <c r="I2786" s="661" t="s">
        <v>5119</v>
      </c>
      <c r="J2786" s="661" t="s">
        <v>5120</v>
      </c>
      <c r="K2786" s="661" t="s">
        <v>5121</v>
      </c>
      <c r="L2786" s="662">
        <v>10.73</v>
      </c>
      <c r="M2786" s="662">
        <v>10.73</v>
      </c>
      <c r="N2786" s="661">
        <v>1</v>
      </c>
      <c r="O2786" s="742">
        <v>0.5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32</v>
      </c>
      <c r="B2787" s="661" t="s">
        <v>587</v>
      </c>
      <c r="C2787" s="661">
        <v>89301322</v>
      </c>
      <c r="D2787" s="740" t="s">
        <v>6847</v>
      </c>
      <c r="E2787" s="741" t="s">
        <v>4639</v>
      </c>
      <c r="F2787" s="661" t="s">
        <v>4612</v>
      </c>
      <c r="G2787" s="661" t="s">
        <v>4719</v>
      </c>
      <c r="H2787" s="661" t="s">
        <v>588</v>
      </c>
      <c r="I2787" s="661" t="s">
        <v>5241</v>
      </c>
      <c r="J2787" s="661" t="s">
        <v>5242</v>
      </c>
      <c r="K2787" s="661" t="s">
        <v>4923</v>
      </c>
      <c r="L2787" s="662">
        <v>17.690000000000001</v>
      </c>
      <c r="M2787" s="662">
        <v>70.760000000000005</v>
      </c>
      <c r="N2787" s="661">
        <v>4</v>
      </c>
      <c r="O2787" s="742">
        <v>2.5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32</v>
      </c>
      <c r="B2788" s="661" t="s">
        <v>587</v>
      </c>
      <c r="C2788" s="661">
        <v>89301322</v>
      </c>
      <c r="D2788" s="740" t="s">
        <v>6847</v>
      </c>
      <c r="E2788" s="741" t="s">
        <v>4639</v>
      </c>
      <c r="F2788" s="661" t="s">
        <v>4612</v>
      </c>
      <c r="G2788" s="661" t="s">
        <v>4719</v>
      </c>
      <c r="H2788" s="661" t="s">
        <v>2441</v>
      </c>
      <c r="I2788" s="661" t="s">
        <v>2578</v>
      </c>
      <c r="J2788" s="661" t="s">
        <v>4520</v>
      </c>
      <c r="K2788" s="661" t="s">
        <v>4521</v>
      </c>
      <c r="L2788" s="662">
        <v>6.98</v>
      </c>
      <c r="M2788" s="662">
        <v>13.96</v>
      </c>
      <c r="N2788" s="661">
        <v>2</v>
      </c>
      <c r="O2788" s="742">
        <v>0.5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32</v>
      </c>
      <c r="B2789" s="661" t="s">
        <v>587</v>
      </c>
      <c r="C2789" s="661">
        <v>89301322</v>
      </c>
      <c r="D2789" s="740" t="s">
        <v>6847</v>
      </c>
      <c r="E2789" s="741" t="s">
        <v>4639</v>
      </c>
      <c r="F2789" s="661" t="s">
        <v>4612</v>
      </c>
      <c r="G2789" s="661" t="s">
        <v>4994</v>
      </c>
      <c r="H2789" s="661" t="s">
        <v>588</v>
      </c>
      <c r="I2789" s="661" t="s">
        <v>6235</v>
      </c>
      <c r="J2789" s="661" t="s">
        <v>1300</v>
      </c>
      <c r="K2789" s="661" t="s">
        <v>3408</v>
      </c>
      <c r="L2789" s="662">
        <v>270.69</v>
      </c>
      <c r="M2789" s="662">
        <v>270.69</v>
      </c>
      <c r="N2789" s="661">
        <v>1</v>
      </c>
      <c r="O2789" s="742">
        <v>0.5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32</v>
      </c>
      <c r="B2790" s="661" t="s">
        <v>587</v>
      </c>
      <c r="C2790" s="661">
        <v>89301322</v>
      </c>
      <c r="D2790" s="740" t="s">
        <v>6847</v>
      </c>
      <c r="E2790" s="741" t="s">
        <v>4639</v>
      </c>
      <c r="F2790" s="661" t="s">
        <v>4612</v>
      </c>
      <c r="G2790" s="661" t="s">
        <v>4994</v>
      </c>
      <c r="H2790" s="661" t="s">
        <v>588</v>
      </c>
      <c r="I2790" s="661" t="s">
        <v>6357</v>
      </c>
      <c r="J2790" s="661" t="s">
        <v>1300</v>
      </c>
      <c r="K2790" s="661" t="s">
        <v>6358</v>
      </c>
      <c r="L2790" s="662">
        <v>0</v>
      </c>
      <c r="M2790" s="662">
        <v>0</v>
      </c>
      <c r="N2790" s="661">
        <v>1</v>
      </c>
      <c r="O2790" s="742">
        <v>0.5</v>
      </c>
      <c r="P2790" s="662"/>
      <c r="Q2790" s="677"/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32</v>
      </c>
      <c r="B2791" s="661" t="s">
        <v>587</v>
      </c>
      <c r="C2791" s="661">
        <v>89301322</v>
      </c>
      <c r="D2791" s="740" t="s">
        <v>6847</v>
      </c>
      <c r="E2791" s="741" t="s">
        <v>4639</v>
      </c>
      <c r="F2791" s="661" t="s">
        <v>4612</v>
      </c>
      <c r="G2791" s="661" t="s">
        <v>4711</v>
      </c>
      <c r="H2791" s="661" t="s">
        <v>588</v>
      </c>
      <c r="I2791" s="661" t="s">
        <v>2909</v>
      </c>
      <c r="J2791" s="661" t="s">
        <v>4443</v>
      </c>
      <c r="K2791" s="661" t="s">
        <v>4444</v>
      </c>
      <c r="L2791" s="662">
        <v>333.31</v>
      </c>
      <c r="M2791" s="662">
        <v>1666.55</v>
      </c>
      <c r="N2791" s="661">
        <v>5</v>
      </c>
      <c r="O2791" s="742">
        <v>2</v>
      </c>
      <c r="P2791" s="662">
        <v>1333.24</v>
      </c>
      <c r="Q2791" s="677">
        <v>0.8</v>
      </c>
      <c r="R2791" s="661">
        <v>4</v>
      </c>
      <c r="S2791" s="677">
        <v>0.8</v>
      </c>
      <c r="T2791" s="742">
        <v>1</v>
      </c>
      <c r="U2791" s="700">
        <v>0.5</v>
      </c>
    </row>
    <row r="2792" spans="1:21" ht="14.4" customHeight="1" x14ac:dyDescent="0.3">
      <c r="A2792" s="660">
        <v>32</v>
      </c>
      <c r="B2792" s="661" t="s">
        <v>587</v>
      </c>
      <c r="C2792" s="661">
        <v>89301322</v>
      </c>
      <c r="D2792" s="740" t="s">
        <v>6847</v>
      </c>
      <c r="E2792" s="741" t="s">
        <v>4639</v>
      </c>
      <c r="F2792" s="661" t="s">
        <v>4612</v>
      </c>
      <c r="G2792" s="661" t="s">
        <v>4711</v>
      </c>
      <c r="H2792" s="661" t="s">
        <v>588</v>
      </c>
      <c r="I2792" s="661" t="s">
        <v>2909</v>
      </c>
      <c r="J2792" s="661" t="s">
        <v>4443</v>
      </c>
      <c r="K2792" s="661" t="s">
        <v>4444</v>
      </c>
      <c r="L2792" s="662">
        <v>156.86000000000001</v>
      </c>
      <c r="M2792" s="662">
        <v>3921.5</v>
      </c>
      <c r="N2792" s="661">
        <v>25</v>
      </c>
      <c r="O2792" s="742">
        <v>8</v>
      </c>
      <c r="P2792" s="662">
        <v>2352.9</v>
      </c>
      <c r="Q2792" s="677">
        <v>0.6</v>
      </c>
      <c r="R2792" s="661">
        <v>15</v>
      </c>
      <c r="S2792" s="677">
        <v>0.6</v>
      </c>
      <c r="T2792" s="742">
        <v>5.5</v>
      </c>
      <c r="U2792" s="700">
        <v>0.6875</v>
      </c>
    </row>
    <row r="2793" spans="1:21" ht="14.4" customHeight="1" x14ac:dyDescent="0.3">
      <c r="A2793" s="660">
        <v>32</v>
      </c>
      <c r="B2793" s="661" t="s">
        <v>587</v>
      </c>
      <c r="C2793" s="661">
        <v>89301322</v>
      </c>
      <c r="D2793" s="740" t="s">
        <v>6847</v>
      </c>
      <c r="E2793" s="741" t="s">
        <v>4639</v>
      </c>
      <c r="F2793" s="661" t="s">
        <v>4612</v>
      </c>
      <c r="G2793" s="661" t="s">
        <v>5243</v>
      </c>
      <c r="H2793" s="661" t="s">
        <v>588</v>
      </c>
      <c r="I2793" s="661" t="s">
        <v>5244</v>
      </c>
      <c r="J2793" s="661" t="s">
        <v>5245</v>
      </c>
      <c r="K2793" s="661" t="s">
        <v>5246</v>
      </c>
      <c r="L2793" s="662">
        <v>10744.75</v>
      </c>
      <c r="M2793" s="662">
        <v>53723.75</v>
      </c>
      <c r="N2793" s="661">
        <v>5</v>
      </c>
      <c r="O2793" s="742">
        <v>1.5</v>
      </c>
      <c r="P2793" s="662">
        <v>42979</v>
      </c>
      <c r="Q2793" s="677">
        <v>0.8</v>
      </c>
      <c r="R2793" s="661">
        <v>4</v>
      </c>
      <c r="S2793" s="677">
        <v>0.8</v>
      </c>
      <c r="T2793" s="742">
        <v>1</v>
      </c>
      <c r="U2793" s="700">
        <v>0.66666666666666663</v>
      </c>
    </row>
    <row r="2794" spans="1:21" ht="14.4" customHeight="1" x14ac:dyDescent="0.3">
      <c r="A2794" s="660">
        <v>32</v>
      </c>
      <c r="B2794" s="661" t="s">
        <v>587</v>
      </c>
      <c r="C2794" s="661">
        <v>89301322</v>
      </c>
      <c r="D2794" s="740" t="s">
        <v>6847</v>
      </c>
      <c r="E2794" s="741" t="s">
        <v>4639</v>
      </c>
      <c r="F2794" s="661" t="s">
        <v>4612</v>
      </c>
      <c r="G2794" s="661" t="s">
        <v>5243</v>
      </c>
      <c r="H2794" s="661" t="s">
        <v>588</v>
      </c>
      <c r="I2794" s="661" t="s">
        <v>5419</v>
      </c>
      <c r="J2794" s="661" t="s">
        <v>5245</v>
      </c>
      <c r="K2794" s="661" t="s">
        <v>5246</v>
      </c>
      <c r="L2794" s="662">
        <v>10744.75</v>
      </c>
      <c r="M2794" s="662">
        <v>53723.75</v>
      </c>
      <c r="N2794" s="661">
        <v>5</v>
      </c>
      <c r="O2794" s="742">
        <v>2</v>
      </c>
      <c r="P2794" s="662">
        <v>53723.75</v>
      </c>
      <c r="Q2794" s="677">
        <v>1</v>
      </c>
      <c r="R2794" s="661">
        <v>5</v>
      </c>
      <c r="S2794" s="677">
        <v>1</v>
      </c>
      <c r="T2794" s="742">
        <v>2</v>
      </c>
      <c r="U2794" s="700">
        <v>1</v>
      </c>
    </row>
    <row r="2795" spans="1:21" ht="14.4" customHeight="1" x14ac:dyDescent="0.3">
      <c r="A2795" s="660">
        <v>32</v>
      </c>
      <c r="B2795" s="661" t="s">
        <v>587</v>
      </c>
      <c r="C2795" s="661">
        <v>89301322</v>
      </c>
      <c r="D2795" s="740" t="s">
        <v>6847</v>
      </c>
      <c r="E2795" s="741" t="s">
        <v>4639</v>
      </c>
      <c r="F2795" s="661" t="s">
        <v>4612</v>
      </c>
      <c r="G2795" s="661" t="s">
        <v>6359</v>
      </c>
      <c r="H2795" s="661" t="s">
        <v>2441</v>
      </c>
      <c r="I2795" s="661" t="s">
        <v>3916</v>
      </c>
      <c r="J2795" s="661" t="s">
        <v>3917</v>
      </c>
      <c r="K2795" s="661" t="s">
        <v>2447</v>
      </c>
      <c r="L2795" s="662">
        <v>0</v>
      </c>
      <c r="M2795" s="662">
        <v>0</v>
      </c>
      <c r="N2795" s="661">
        <v>4</v>
      </c>
      <c r="O2795" s="742">
        <v>2</v>
      </c>
      <c r="P2795" s="662">
        <v>0</v>
      </c>
      <c r="Q2795" s="677"/>
      <c r="R2795" s="661">
        <v>2</v>
      </c>
      <c r="S2795" s="677">
        <v>0.5</v>
      </c>
      <c r="T2795" s="742">
        <v>1</v>
      </c>
      <c r="U2795" s="700">
        <v>0.5</v>
      </c>
    </row>
    <row r="2796" spans="1:21" ht="14.4" customHeight="1" x14ac:dyDescent="0.3">
      <c r="A2796" s="660">
        <v>32</v>
      </c>
      <c r="B2796" s="661" t="s">
        <v>587</v>
      </c>
      <c r="C2796" s="661">
        <v>89301322</v>
      </c>
      <c r="D2796" s="740" t="s">
        <v>6847</v>
      </c>
      <c r="E2796" s="741" t="s">
        <v>4639</v>
      </c>
      <c r="F2796" s="661" t="s">
        <v>4612</v>
      </c>
      <c r="G2796" s="661" t="s">
        <v>4860</v>
      </c>
      <c r="H2796" s="661" t="s">
        <v>588</v>
      </c>
      <c r="I2796" s="661" t="s">
        <v>4861</v>
      </c>
      <c r="J2796" s="661" t="s">
        <v>4862</v>
      </c>
      <c r="K2796" s="661" t="s">
        <v>4863</v>
      </c>
      <c r="L2796" s="662">
        <v>1789.73</v>
      </c>
      <c r="M2796" s="662">
        <v>1789.73</v>
      </c>
      <c r="N2796" s="661">
        <v>1</v>
      </c>
      <c r="O2796" s="742">
        <v>0.5</v>
      </c>
      <c r="P2796" s="662">
        <v>1789.73</v>
      </c>
      <c r="Q2796" s="677">
        <v>1</v>
      </c>
      <c r="R2796" s="661">
        <v>1</v>
      </c>
      <c r="S2796" s="677">
        <v>1</v>
      </c>
      <c r="T2796" s="742">
        <v>0.5</v>
      </c>
      <c r="U2796" s="700">
        <v>1</v>
      </c>
    </row>
    <row r="2797" spans="1:21" ht="14.4" customHeight="1" x14ac:dyDescent="0.3">
      <c r="A2797" s="660">
        <v>32</v>
      </c>
      <c r="B2797" s="661" t="s">
        <v>587</v>
      </c>
      <c r="C2797" s="661">
        <v>89301322</v>
      </c>
      <c r="D2797" s="740" t="s">
        <v>6847</v>
      </c>
      <c r="E2797" s="741" t="s">
        <v>4639</v>
      </c>
      <c r="F2797" s="661" t="s">
        <v>4612</v>
      </c>
      <c r="G2797" s="661" t="s">
        <v>5030</v>
      </c>
      <c r="H2797" s="661" t="s">
        <v>2441</v>
      </c>
      <c r="I2797" s="661" t="s">
        <v>5851</v>
      </c>
      <c r="J2797" s="661" t="s">
        <v>4423</v>
      </c>
      <c r="K2797" s="661" t="s">
        <v>5679</v>
      </c>
      <c r="L2797" s="662">
        <v>435.3</v>
      </c>
      <c r="M2797" s="662">
        <v>435.3</v>
      </c>
      <c r="N2797" s="661">
        <v>1</v>
      </c>
      <c r="O2797" s="742">
        <v>0.5</v>
      </c>
      <c r="P2797" s="662">
        <v>435.3</v>
      </c>
      <c r="Q2797" s="677">
        <v>1</v>
      </c>
      <c r="R2797" s="661">
        <v>1</v>
      </c>
      <c r="S2797" s="677">
        <v>1</v>
      </c>
      <c r="T2797" s="742">
        <v>0.5</v>
      </c>
      <c r="U2797" s="700">
        <v>1</v>
      </c>
    </row>
    <row r="2798" spans="1:21" ht="14.4" customHeight="1" x14ac:dyDescent="0.3">
      <c r="A2798" s="660">
        <v>32</v>
      </c>
      <c r="B2798" s="661" t="s">
        <v>587</v>
      </c>
      <c r="C2798" s="661">
        <v>89301322</v>
      </c>
      <c r="D2798" s="740" t="s">
        <v>6847</v>
      </c>
      <c r="E2798" s="741" t="s">
        <v>4639</v>
      </c>
      <c r="F2798" s="661" t="s">
        <v>4612</v>
      </c>
      <c r="G2798" s="661" t="s">
        <v>6360</v>
      </c>
      <c r="H2798" s="661" t="s">
        <v>588</v>
      </c>
      <c r="I2798" s="661" t="s">
        <v>6361</v>
      </c>
      <c r="J2798" s="661" t="s">
        <v>6362</v>
      </c>
      <c r="K2798" s="661" t="s">
        <v>5492</v>
      </c>
      <c r="L2798" s="662">
        <v>166.97</v>
      </c>
      <c r="M2798" s="662">
        <v>500.90999999999997</v>
      </c>
      <c r="N2798" s="661">
        <v>3</v>
      </c>
      <c r="O2798" s="742">
        <v>2</v>
      </c>
      <c r="P2798" s="662">
        <v>333.94</v>
      </c>
      <c r="Q2798" s="677">
        <v>0.66666666666666674</v>
      </c>
      <c r="R2798" s="661">
        <v>2</v>
      </c>
      <c r="S2798" s="677">
        <v>0.66666666666666663</v>
      </c>
      <c r="T2798" s="742">
        <v>1</v>
      </c>
      <c r="U2798" s="700">
        <v>0.5</v>
      </c>
    </row>
    <row r="2799" spans="1:21" ht="14.4" customHeight="1" x14ac:dyDescent="0.3">
      <c r="A2799" s="660">
        <v>32</v>
      </c>
      <c r="B2799" s="661" t="s">
        <v>587</v>
      </c>
      <c r="C2799" s="661">
        <v>89301322</v>
      </c>
      <c r="D2799" s="740" t="s">
        <v>6847</v>
      </c>
      <c r="E2799" s="741" t="s">
        <v>4639</v>
      </c>
      <c r="F2799" s="661" t="s">
        <v>4612</v>
      </c>
      <c r="G2799" s="661" t="s">
        <v>5248</v>
      </c>
      <c r="H2799" s="661" t="s">
        <v>2441</v>
      </c>
      <c r="I2799" s="661" t="s">
        <v>3081</v>
      </c>
      <c r="J2799" s="661" t="s">
        <v>3082</v>
      </c>
      <c r="K2799" s="661" t="s">
        <v>3083</v>
      </c>
      <c r="L2799" s="662">
        <v>222.25</v>
      </c>
      <c r="M2799" s="662">
        <v>1555.75</v>
      </c>
      <c r="N2799" s="661">
        <v>7</v>
      </c>
      <c r="O2799" s="742">
        <v>4.5</v>
      </c>
      <c r="P2799" s="662">
        <v>1333.5</v>
      </c>
      <c r="Q2799" s="677">
        <v>0.8571428571428571</v>
      </c>
      <c r="R2799" s="661">
        <v>6</v>
      </c>
      <c r="S2799" s="677">
        <v>0.8571428571428571</v>
      </c>
      <c r="T2799" s="742">
        <v>4</v>
      </c>
      <c r="U2799" s="700">
        <v>0.88888888888888884</v>
      </c>
    </row>
    <row r="2800" spans="1:21" ht="14.4" customHeight="1" x14ac:dyDescent="0.3">
      <c r="A2800" s="660">
        <v>32</v>
      </c>
      <c r="B2800" s="661" t="s">
        <v>587</v>
      </c>
      <c r="C2800" s="661">
        <v>89301322</v>
      </c>
      <c r="D2800" s="740" t="s">
        <v>6847</v>
      </c>
      <c r="E2800" s="741" t="s">
        <v>4639</v>
      </c>
      <c r="F2800" s="661" t="s">
        <v>4612</v>
      </c>
      <c r="G2800" s="661" t="s">
        <v>5248</v>
      </c>
      <c r="H2800" s="661" t="s">
        <v>2441</v>
      </c>
      <c r="I2800" s="661" t="s">
        <v>3081</v>
      </c>
      <c r="J2800" s="661" t="s">
        <v>3082</v>
      </c>
      <c r="K2800" s="661" t="s">
        <v>3083</v>
      </c>
      <c r="L2800" s="662">
        <v>125.14</v>
      </c>
      <c r="M2800" s="662">
        <v>125.14</v>
      </c>
      <c r="N2800" s="661">
        <v>1</v>
      </c>
      <c r="O2800" s="742">
        <v>1</v>
      </c>
      <c r="P2800" s="662">
        <v>125.14</v>
      </c>
      <c r="Q2800" s="677">
        <v>1</v>
      </c>
      <c r="R2800" s="661">
        <v>1</v>
      </c>
      <c r="S2800" s="677">
        <v>1</v>
      </c>
      <c r="T2800" s="742">
        <v>1</v>
      </c>
      <c r="U2800" s="700">
        <v>1</v>
      </c>
    </row>
    <row r="2801" spans="1:21" ht="14.4" customHeight="1" x14ac:dyDescent="0.3">
      <c r="A2801" s="660">
        <v>32</v>
      </c>
      <c r="B2801" s="661" t="s">
        <v>587</v>
      </c>
      <c r="C2801" s="661">
        <v>89301322</v>
      </c>
      <c r="D2801" s="740" t="s">
        <v>6847</v>
      </c>
      <c r="E2801" s="741" t="s">
        <v>4639</v>
      </c>
      <c r="F2801" s="661" t="s">
        <v>4612</v>
      </c>
      <c r="G2801" s="661" t="s">
        <v>5248</v>
      </c>
      <c r="H2801" s="661" t="s">
        <v>2441</v>
      </c>
      <c r="I2801" s="661" t="s">
        <v>5589</v>
      </c>
      <c r="J2801" s="661" t="s">
        <v>3082</v>
      </c>
      <c r="K2801" s="661" t="s">
        <v>5590</v>
      </c>
      <c r="L2801" s="662">
        <v>0</v>
      </c>
      <c r="M2801" s="662">
        <v>0</v>
      </c>
      <c r="N2801" s="661">
        <v>2</v>
      </c>
      <c r="O2801" s="742">
        <v>2</v>
      </c>
      <c r="P2801" s="662">
        <v>0</v>
      </c>
      <c r="Q2801" s="677"/>
      <c r="R2801" s="661">
        <v>1</v>
      </c>
      <c r="S2801" s="677">
        <v>0.5</v>
      </c>
      <c r="T2801" s="742">
        <v>1</v>
      </c>
      <c r="U2801" s="700">
        <v>0.5</v>
      </c>
    </row>
    <row r="2802" spans="1:21" ht="14.4" customHeight="1" x14ac:dyDescent="0.3">
      <c r="A2802" s="660">
        <v>32</v>
      </c>
      <c r="B2802" s="661" t="s">
        <v>587</v>
      </c>
      <c r="C2802" s="661">
        <v>89301322</v>
      </c>
      <c r="D2802" s="740" t="s">
        <v>6847</v>
      </c>
      <c r="E2802" s="741" t="s">
        <v>4639</v>
      </c>
      <c r="F2802" s="661" t="s">
        <v>4612</v>
      </c>
      <c r="G2802" s="661" t="s">
        <v>4720</v>
      </c>
      <c r="H2802" s="661" t="s">
        <v>2441</v>
      </c>
      <c r="I2802" s="661" t="s">
        <v>3851</v>
      </c>
      <c r="J2802" s="661" t="s">
        <v>2534</v>
      </c>
      <c r="K2802" s="661" t="s">
        <v>3852</v>
      </c>
      <c r="L2802" s="662">
        <v>146.63</v>
      </c>
      <c r="M2802" s="662">
        <v>146.63</v>
      </c>
      <c r="N2802" s="661">
        <v>1</v>
      </c>
      <c r="O2802" s="742">
        <v>1</v>
      </c>
      <c r="P2802" s="662">
        <v>146.63</v>
      </c>
      <c r="Q2802" s="677">
        <v>1</v>
      </c>
      <c r="R2802" s="661">
        <v>1</v>
      </c>
      <c r="S2802" s="677">
        <v>1</v>
      </c>
      <c r="T2802" s="742">
        <v>1</v>
      </c>
      <c r="U2802" s="700">
        <v>1</v>
      </c>
    </row>
    <row r="2803" spans="1:21" ht="14.4" customHeight="1" x14ac:dyDescent="0.3">
      <c r="A2803" s="660">
        <v>32</v>
      </c>
      <c r="B2803" s="661" t="s">
        <v>587</v>
      </c>
      <c r="C2803" s="661">
        <v>89301322</v>
      </c>
      <c r="D2803" s="740" t="s">
        <v>6847</v>
      </c>
      <c r="E2803" s="741" t="s">
        <v>4639</v>
      </c>
      <c r="F2803" s="661" t="s">
        <v>4612</v>
      </c>
      <c r="G2803" s="661" t="s">
        <v>4963</v>
      </c>
      <c r="H2803" s="661" t="s">
        <v>588</v>
      </c>
      <c r="I2803" s="661" t="s">
        <v>6363</v>
      </c>
      <c r="J2803" s="661" t="s">
        <v>6364</v>
      </c>
      <c r="K2803" s="661" t="s">
        <v>1225</v>
      </c>
      <c r="L2803" s="662">
        <v>44.89</v>
      </c>
      <c r="M2803" s="662">
        <v>44.89</v>
      </c>
      <c r="N2803" s="661">
        <v>1</v>
      </c>
      <c r="O2803" s="742">
        <v>0.5</v>
      </c>
      <c r="P2803" s="662"/>
      <c r="Q2803" s="677">
        <v>0</v>
      </c>
      <c r="R2803" s="661"/>
      <c r="S2803" s="677">
        <v>0</v>
      </c>
      <c r="T2803" s="742"/>
      <c r="U2803" s="700">
        <v>0</v>
      </c>
    </row>
    <row r="2804" spans="1:21" ht="14.4" customHeight="1" x14ac:dyDescent="0.3">
      <c r="A2804" s="660">
        <v>32</v>
      </c>
      <c r="B2804" s="661" t="s">
        <v>587</v>
      </c>
      <c r="C2804" s="661">
        <v>89301322</v>
      </c>
      <c r="D2804" s="740" t="s">
        <v>6847</v>
      </c>
      <c r="E2804" s="741" t="s">
        <v>4639</v>
      </c>
      <c r="F2804" s="661" t="s">
        <v>4612</v>
      </c>
      <c r="G2804" s="661" t="s">
        <v>4721</v>
      </c>
      <c r="H2804" s="661" t="s">
        <v>588</v>
      </c>
      <c r="I2804" s="661" t="s">
        <v>1087</v>
      </c>
      <c r="J2804" s="661" t="s">
        <v>4722</v>
      </c>
      <c r="K2804" s="661" t="s">
        <v>4723</v>
      </c>
      <c r="L2804" s="662">
        <v>0</v>
      </c>
      <c r="M2804" s="662">
        <v>0</v>
      </c>
      <c r="N2804" s="661">
        <v>1</v>
      </c>
      <c r="O2804" s="742">
        <v>1</v>
      </c>
      <c r="P2804" s="662">
        <v>0</v>
      </c>
      <c r="Q2804" s="677"/>
      <c r="R2804" s="661">
        <v>1</v>
      </c>
      <c r="S2804" s="677">
        <v>1</v>
      </c>
      <c r="T2804" s="742">
        <v>1</v>
      </c>
      <c r="U2804" s="700">
        <v>1</v>
      </c>
    </row>
    <row r="2805" spans="1:21" ht="14.4" customHeight="1" x14ac:dyDescent="0.3">
      <c r="A2805" s="660">
        <v>32</v>
      </c>
      <c r="B2805" s="661" t="s">
        <v>587</v>
      </c>
      <c r="C2805" s="661">
        <v>89301322</v>
      </c>
      <c r="D2805" s="740" t="s">
        <v>6847</v>
      </c>
      <c r="E2805" s="741" t="s">
        <v>4639</v>
      </c>
      <c r="F2805" s="661" t="s">
        <v>4612</v>
      </c>
      <c r="G2805" s="661" t="s">
        <v>4721</v>
      </c>
      <c r="H2805" s="661" t="s">
        <v>588</v>
      </c>
      <c r="I2805" s="661" t="s">
        <v>1091</v>
      </c>
      <c r="J2805" s="661" t="s">
        <v>5249</v>
      </c>
      <c r="K2805" s="661" t="s">
        <v>3869</v>
      </c>
      <c r="L2805" s="662">
        <v>0</v>
      </c>
      <c r="M2805" s="662">
        <v>0</v>
      </c>
      <c r="N2805" s="661">
        <v>2</v>
      </c>
      <c r="O2805" s="742">
        <v>1</v>
      </c>
      <c r="P2805" s="662"/>
      <c r="Q2805" s="677"/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32</v>
      </c>
      <c r="B2806" s="661" t="s">
        <v>587</v>
      </c>
      <c r="C2806" s="661">
        <v>89301322</v>
      </c>
      <c r="D2806" s="740" t="s">
        <v>6847</v>
      </c>
      <c r="E2806" s="741" t="s">
        <v>4639</v>
      </c>
      <c r="F2806" s="661" t="s">
        <v>4612</v>
      </c>
      <c r="G2806" s="661" t="s">
        <v>4721</v>
      </c>
      <c r="H2806" s="661" t="s">
        <v>588</v>
      </c>
      <c r="I2806" s="661" t="s">
        <v>4724</v>
      </c>
      <c r="J2806" s="661" t="s">
        <v>4722</v>
      </c>
      <c r="K2806" s="661" t="s">
        <v>4723</v>
      </c>
      <c r="L2806" s="662">
        <v>0</v>
      </c>
      <c r="M2806" s="662">
        <v>0</v>
      </c>
      <c r="N2806" s="661">
        <v>1</v>
      </c>
      <c r="O2806" s="742">
        <v>0.5</v>
      </c>
      <c r="P2806" s="662">
        <v>0</v>
      </c>
      <c r="Q2806" s="677"/>
      <c r="R2806" s="661">
        <v>1</v>
      </c>
      <c r="S2806" s="677">
        <v>1</v>
      </c>
      <c r="T2806" s="742">
        <v>0.5</v>
      </c>
      <c r="U2806" s="700">
        <v>1</v>
      </c>
    </row>
    <row r="2807" spans="1:21" ht="14.4" customHeight="1" x14ac:dyDescent="0.3">
      <c r="A2807" s="660">
        <v>32</v>
      </c>
      <c r="B2807" s="661" t="s">
        <v>587</v>
      </c>
      <c r="C2807" s="661">
        <v>89301322</v>
      </c>
      <c r="D2807" s="740" t="s">
        <v>6847</v>
      </c>
      <c r="E2807" s="741" t="s">
        <v>4639</v>
      </c>
      <c r="F2807" s="661" t="s">
        <v>4612</v>
      </c>
      <c r="G2807" s="661" t="s">
        <v>4664</v>
      </c>
      <c r="H2807" s="661" t="s">
        <v>2441</v>
      </c>
      <c r="I2807" s="661" t="s">
        <v>3042</v>
      </c>
      <c r="J2807" s="661" t="s">
        <v>3043</v>
      </c>
      <c r="K2807" s="661" t="s">
        <v>4451</v>
      </c>
      <c r="L2807" s="662">
        <v>178.27</v>
      </c>
      <c r="M2807" s="662">
        <v>713.08</v>
      </c>
      <c r="N2807" s="661">
        <v>4</v>
      </c>
      <c r="O2807" s="742">
        <v>1</v>
      </c>
      <c r="P2807" s="662">
        <v>713.08</v>
      </c>
      <c r="Q2807" s="677">
        <v>1</v>
      </c>
      <c r="R2807" s="661">
        <v>4</v>
      </c>
      <c r="S2807" s="677">
        <v>1</v>
      </c>
      <c r="T2807" s="742">
        <v>1</v>
      </c>
      <c r="U2807" s="700">
        <v>1</v>
      </c>
    </row>
    <row r="2808" spans="1:21" ht="14.4" customHeight="1" x14ac:dyDescent="0.3">
      <c r="A2808" s="660">
        <v>32</v>
      </c>
      <c r="B2808" s="661" t="s">
        <v>587</v>
      </c>
      <c r="C2808" s="661">
        <v>89301322</v>
      </c>
      <c r="D2808" s="740" t="s">
        <v>6847</v>
      </c>
      <c r="E2808" s="741" t="s">
        <v>4639</v>
      </c>
      <c r="F2808" s="661" t="s">
        <v>4612</v>
      </c>
      <c r="G2808" s="661" t="s">
        <v>4664</v>
      </c>
      <c r="H2808" s="661" t="s">
        <v>2441</v>
      </c>
      <c r="I2808" s="661" t="s">
        <v>3042</v>
      </c>
      <c r="J2808" s="661" t="s">
        <v>3043</v>
      </c>
      <c r="K2808" s="661" t="s">
        <v>4451</v>
      </c>
      <c r="L2808" s="662">
        <v>184.22</v>
      </c>
      <c r="M2808" s="662">
        <v>1473.76</v>
      </c>
      <c r="N2808" s="661">
        <v>8</v>
      </c>
      <c r="O2808" s="742">
        <v>2</v>
      </c>
      <c r="P2808" s="662">
        <v>1105.32</v>
      </c>
      <c r="Q2808" s="677">
        <v>0.75</v>
      </c>
      <c r="R2808" s="661">
        <v>6</v>
      </c>
      <c r="S2808" s="677">
        <v>0.75</v>
      </c>
      <c r="T2808" s="742">
        <v>1.5</v>
      </c>
      <c r="U2808" s="700">
        <v>0.75</v>
      </c>
    </row>
    <row r="2809" spans="1:21" ht="14.4" customHeight="1" x14ac:dyDescent="0.3">
      <c r="A2809" s="660">
        <v>32</v>
      </c>
      <c r="B2809" s="661" t="s">
        <v>587</v>
      </c>
      <c r="C2809" s="661">
        <v>89301322</v>
      </c>
      <c r="D2809" s="740" t="s">
        <v>6847</v>
      </c>
      <c r="E2809" s="741" t="s">
        <v>4639</v>
      </c>
      <c r="F2809" s="661" t="s">
        <v>4612</v>
      </c>
      <c r="G2809" s="661" t="s">
        <v>4665</v>
      </c>
      <c r="H2809" s="661" t="s">
        <v>2441</v>
      </c>
      <c r="I2809" s="661" t="s">
        <v>6365</v>
      </c>
      <c r="J2809" s="661" t="s">
        <v>2453</v>
      </c>
      <c r="K2809" s="661" t="s">
        <v>6366</v>
      </c>
      <c r="L2809" s="662">
        <v>0</v>
      </c>
      <c r="M2809" s="662">
        <v>0</v>
      </c>
      <c r="N2809" s="661">
        <v>1</v>
      </c>
      <c r="O2809" s="742">
        <v>0.5</v>
      </c>
      <c r="P2809" s="662">
        <v>0</v>
      </c>
      <c r="Q2809" s="677"/>
      <c r="R2809" s="661">
        <v>1</v>
      </c>
      <c r="S2809" s="677">
        <v>1</v>
      </c>
      <c r="T2809" s="742">
        <v>0.5</v>
      </c>
      <c r="U2809" s="700">
        <v>1</v>
      </c>
    </row>
    <row r="2810" spans="1:21" ht="14.4" customHeight="1" x14ac:dyDescent="0.3">
      <c r="A2810" s="660">
        <v>32</v>
      </c>
      <c r="B2810" s="661" t="s">
        <v>587</v>
      </c>
      <c r="C2810" s="661">
        <v>89301322</v>
      </c>
      <c r="D2810" s="740" t="s">
        <v>6847</v>
      </c>
      <c r="E2810" s="741" t="s">
        <v>4639</v>
      </c>
      <c r="F2810" s="661" t="s">
        <v>4612</v>
      </c>
      <c r="G2810" s="661" t="s">
        <v>4665</v>
      </c>
      <c r="H2810" s="661" t="s">
        <v>2441</v>
      </c>
      <c r="I2810" s="661" t="s">
        <v>2452</v>
      </c>
      <c r="J2810" s="661" t="s">
        <v>2453</v>
      </c>
      <c r="K2810" s="661" t="s">
        <v>4539</v>
      </c>
      <c r="L2810" s="662">
        <v>237.65</v>
      </c>
      <c r="M2810" s="662">
        <v>237.65</v>
      </c>
      <c r="N2810" s="661">
        <v>1</v>
      </c>
      <c r="O2810" s="742">
        <v>1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32</v>
      </c>
      <c r="B2811" s="661" t="s">
        <v>587</v>
      </c>
      <c r="C2811" s="661">
        <v>89301322</v>
      </c>
      <c r="D2811" s="740" t="s">
        <v>6847</v>
      </c>
      <c r="E2811" s="741" t="s">
        <v>4639</v>
      </c>
      <c r="F2811" s="661" t="s">
        <v>4612</v>
      </c>
      <c r="G2811" s="661" t="s">
        <v>4665</v>
      </c>
      <c r="H2811" s="661" t="s">
        <v>2441</v>
      </c>
      <c r="I2811" s="661" t="s">
        <v>2568</v>
      </c>
      <c r="J2811" s="661" t="s">
        <v>2453</v>
      </c>
      <c r="K2811" s="661" t="s">
        <v>1229</v>
      </c>
      <c r="L2811" s="662">
        <v>118.82</v>
      </c>
      <c r="M2811" s="662">
        <v>118.82</v>
      </c>
      <c r="N2811" s="661">
        <v>1</v>
      </c>
      <c r="O2811" s="742">
        <v>0.5</v>
      </c>
      <c r="P2811" s="662">
        <v>118.82</v>
      </c>
      <c r="Q2811" s="677">
        <v>1</v>
      </c>
      <c r="R2811" s="661">
        <v>1</v>
      </c>
      <c r="S2811" s="677">
        <v>1</v>
      </c>
      <c r="T2811" s="742">
        <v>0.5</v>
      </c>
      <c r="U2811" s="700">
        <v>1</v>
      </c>
    </row>
    <row r="2812" spans="1:21" ht="14.4" customHeight="1" x14ac:dyDescent="0.3">
      <c r="A2812" s="660">
        <v>32</v>
      </c>
      <c r="B2812" s="661" t="s">
        <v>587</v>
      </c>
      <c r="C2812" s="661">
        <v>89301322</v>
      </c>
      <c r="D2812" s="740" t="s">
        <v>6847</v>
      </c>
      <c r="E2812" s="741" t="s">
        <v>4639</v>
      </c>
      <c r="F2812" s="661" t="s">
        <v>4612</v>
      </c>
      <c r="G2812" s="661" t="s">
        <v>4665</v>
      </c>
      <c r="H2812" s="661" t="s">
        <v>588</v>
      </c>
      <c r="I2812" s="661" t="s">
        <v>6367</v>
      </c>
      <c r="J2812" s="661" t="s">
        <v>6251</v>
      </c>
      <c r="K2812" s="661" t="s">
        <v>1142</v>
      </c>
      <c r="L2812" s="662">
        <v>0</v>
      </c>
      <c r="M2812" s="662">
        <v>0</v>
      </c>
      <c r="N2812" s="661">
        <v>1</v>
      </c>
      <c r="O2812" s="742">
        <v>1</v>
      </c>
      <c r="P2812" s="662">
        <v>0</v>
      </c>
      <c r="Q2812" s="677"/>
      <c r="R2812" s="661">
        <v>1</v>
      </c>
      <c r="S2812" s="677">
        <v>1</v>
      </c>
      <c r="T2812" s="742">
        <v>1</v>
      </c>
      <c r="U2812" s="700">
        <v>1</v>
      </c>
    </row>
    <row r="2813" spans="1:21" ht="14.4" customHeight="1" x14ac:dyDescent="0.3">
      <c r="A2813" s="660">
        <v>32</v>
      </c>
      <c r="B2813" s="661" t="s">
        <v>587</v>
      </c>
      <c r="C2813" s="661">
        <v>89301322</v>
      </c>
      <c r="D2813" s="740" t="s">
        <v>6847</v>
      </c>
      <c r="E2813" s="741" t="s">
        <v>4639</v>
      </c>
      <c r="F2813" s="661" t="s">
        <v>4612</v>
      </c>
      <c r="G2813" s="661" t="s">
        <v>4726</v>
      </c>
      <c r="H2813" s="661" t="s">
        <v>2441</v>
      </c>
      <c r="I2813" s="661" t="s">
        <v>3046</v>
      </c>
      <c r="J2813" s="661" t="s">
        <v>3047</v>
      </c>
      <c r="K2813" s="661" t="s">
        <v>4451</v>
      </c>
      <c r="L2813" s="662">
        <v>69.86</v>
      </c>
      <c r="M2813" s="662">
        <v>1536.9199999999998</v>
      </c>
      <c r="N2813" s="661">
        <v>22</v>
      </c>
      <c r="O2813" s="742">
        <v>8</v>
      </c>
      <c r="P2813" s="662">
        <v>1187.6199999999999</v>
      </c>
      <c r="Q2813" s="677">
        <v>0.77272727272727271</v>
      </c>
      <c r="R2813" s="661">
        <v>17</v>
      </c>
      <c r="S2813" s="677">
        <v>0.77272727272727271</v>
      </c>
      <c r="T2813" s="742">
        <v>6.5</v>
      </c>
      <c r="U2813" s="700">
        <v>0.8125</v>
      </c>
    </row>
    <row r="2814" spans="1:21" ht="14.4" customHeight="1" x14ac:dyDescent="0.3">
      <c r="A2814" s="660">
        <v>32</v>
      </c>
      <c r="B2814" s="661" t="s">
        <v>587</v>
      </c>
      <c r="C2814" s="661">
        <v>89301322</v>
      </c>
      <c r="D2814" s="740" t="s">
        <v>6847</v>
      </c>
      <c r="E2814" s="741" t="s">
        <v>4639</v>
      </c>
      <c r="F2814" s="661" t="s">
        <v>4612</v>
      </c>
      <c r="G2814" s="661" t="s">
        <v>4727</v>
      </c>
      <c r="H2814" s="661" t="s">
        <v>2441</v>
      </c>
      <c r="I2814" s="661" t="s">
        <v>6368</v>
      </c>
      <c r="J2814" s="661" t="s">
        <v>2475</v>
      </c>
      <c r="K2814" s="661" t="s">
        <v>1239</v>
      </c>
      <c r="L2814" s="662">
        <v>138</v>
      </c>
      <c r="M2814" s="662">
        <v>138</v>
      </c>
      <c r="N2814" s="661">
        <v>1</v>
      </c>
      <c r="O2814" s="742">
        <v>0.5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32</v>
      </c>
      <c r="B2815" s="661" t="s">
        <v>587</v>
      </c>
      <c r="C2815" s="661">
        <v>89301322</v>
      </c>
      <c r="D2815" s="740" t="s">
        <v>6847</v>
      </c>
      <c r="E2815" s="741" t="s">
        <v>4639</v>
      </c>
      <c r="F2815" s="661" t="s">
        <v>4612</v>
      </c>
      <c r="G2815" s="661" t="s">
        <v>4727</v>
      </c>
      <c r="H2815" s="661" t="s">
        <v>2441</v>
      </c>
      <c r="I2815" s="661" t="s">
        <v>5042</v>
      </c>
      <c r="J2815" s="661" t="s">
        <v>2475</v>
      </c>
      <c r="K2815" s="661" t="s">
        <v>2476</v>
      </c>
      <c r="L2815" s="662">
        <v>432.32</v>
      </c>
      <c r="M2815" s="662">
        <v>864.64</v>
      </c>
      <c r="N2815" s="661">
        <v>2</v>
      </c>
      <c r="O2815" s="742">
        <v>1.5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32</v>
      </c>
      <c r="B2816" s="661" t="s">
        <v>587</v>
      </c>
      <c r="C2816" s="661">
        <v>89301322</v>
      </c>
      <c r="D2816" s="740" t="s">
        <v>6847</v>
      </c>
      <c r="E2816" s="741" t="s">
        <v>4639</v>
      </c>
      <c r="F2816" s="661" t="s">
        <v>4612</v>
      </c>
      <c r="G2816" s="661" t="s">
        <v>4727</v>
      </c>
      <c r="H2816" s="661" t="s">
        <v>2441</v>
      </c>
      <c r="I2816" s="661" t="s">
        <v>2474</v>
      </c>
      <c r="J2816" s="661" t="s">
        <v>2475</v>
      </c>
      <c r="K2816" s="661" t="s">
        <v>4525</v>
      </c>
      <c r="L2816" s="662">
        <v>432.32</v>
      </c>
      <c r="M2816" s="662">
        <v>432.32</v>
      </c>
      <c r="N2816" s="661">
        <v>1</v>
      </c>
      <c r="O2816" s="742">
        <v>1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32</v>
      </c>
      <c r="B2817" s="661" t="s">
        <v>587</v>
      </c>
      <c r="C2817" s="661">
        <v>89301322</v>
      </c>
      <c r="D2817" s="740" t="s">
        <v>6847</v>
      </c>
      <c r="E2817" s="741" t="s">
        <v>4639</v>
      </c>
      <c r="F2817" s="661" t="s">
        <v>4612</v>
      </c>
      <c r="G2817" s="661" t="s">
        <v>5256</v>
      </c>
      <c r="H2817" s="661" t="s">
        <v>588</v>
      </c>
      <c r="I2817" s="661" t="s">
        <v>2434</v>
      </c>
      <c r="J2817" s="661" t="s">
        <v>2435</v>
      </c>
      <c r="K2817" s="661" t="s">
        <v>2436</v>
      </c>
      <c r="L2817" s="662">
        <v>0</v>
      </c>
      <c r="M2817" s="662">
        <v>0</v>
      </c>
      <c r="N2817" s="661">
        <v>9</v>
      </c>
      <c r="O2817" s="742">
        <v>4.5</v>
      </c>
      <c r="P2817" s="662">
        <v>0</v>
      </c>
      <c r="Q2817" s="677"/>
      <c r="R2817" s="661">
        <v>4</v>
      </c>
      <c r="S2817" s="677">
        <v>0.44444444444444442</v>
      </c>
      <c r="T2817" s="742">
        <v>1.5</v>
      </c>
      <c r="U2817" s="700">
        <v>0.33333333333333331</v>
      </c>
    </row>
    <row r="2818" spans="1:21" ht="14.4" customHeight="1" x14ac:dyDescent="0.3">
      <c r="A2818" s="660">
        <v>32</v>
      </c>
      <c r="B2818" s="661" t="s">
        <v>587</v>
      </c>
      <c r="C2818" s="661">
        <v>89301322</v>
      </c>
      <c r="D2818" s="740" t="s">
        <v>6847</v>
      </c>
      <c r="E2818" s="741" t="s">
        <v>4639</v>
      </c>
      <c r="F2818" s="661" t="s">
        <v>4612</v>
      </c>
      <c r="G2818" s="661" t="s">
        <v>4728</v>
      </c>
      <c r="H2818" s="661" t="s">
        <v>588</v>
      </c>
      <c r="I2818" s="661" t="s">
        <v>1809</v>
      </c>
      <c r="J2818" s="661" t="s">
        <v>5532</v>
      </c>
      <c r="K2818" s="661" t="s">
        <v>5533</v>
      </c>
      <c r="L2818" s="662">
        <v>506.48</v>
      </c>
      <c r="M2818" s="662">
        <v>2025.92</v>
      </c>
      <c r="N2818" s="661">
        <v>4</v>
      </c>
      <c r="O2818" s="742">
        <v>1</v>
      </c>
      <c r="P2818" s="662">
        <v>2025.92</v>
      </c>
      <c r="Q2818" s="677">
        <v>1</v>
      </c>
      <c r="R2818" s="661">
        <v>4</v>
      </c>
      <c r="S2818" s="677">
        <v>1</v>
      </c>
      <c r="T2818" s="742">
        <v>1</v>
      </c>
      <c r="U2818" s="700">
        <v>1</v>
      </c>
    </row>
    <row r="2819" spans="1:21" ht="14.4" customHeight="1" x14ac:dyDescent="0.3">
      <c r="A2819" s="660">
        <v>32</v>
      </c>
      <c r="B2819" s="661" t="s">
        <v>587</v>
      </c>
      <c r="C2819" s="661">
        <v>89301322</v>
      </c>
      <c r="D2819" s="740" t="s">
        <v>6847</v>
      </c>
      <c r="E2819" s="741" t="s">
        <v>4639</v>
      </c>
      <c r="F2819" s="661" t="s">
        <v>4612</v>
      </c>
      <c r="G2819" s="661" t="s">
        <v>4728</v>
      </c>
      <c r="H2819" s="661" t="s">
        <v>588</v>
      </c>
      <c r="I2819" s="661" t="s">
        <v>2149</v>
      </c>
      <c r="J2819" s="661" t="s">
        <v>4729</v>
      </c>
      <c r="K2819" s="661" t="s">
        <v>4730</v>
      </c>
      <c r="L2819" s="662">
        <v>1012.96</v>
      </c>
      <c r="M2819" s="662">
        <v>6077.76</v>
      </c>
      <c r="N2819" s="661">
        <v>6</v>
      </c>
      <c r="O2819" s="742">
        <v>1.5</v>
      </c>
      <c r="P2819" s="662">
        <v>4051.84</v>
      </c>
      <c r="Q2819" s="677">
        <v>0.66666666666666663</v>
      </c>
      <c r="R2819" s="661">
        <v>4</v>
      </c>
      <c r="S2819" s="677">
        <v>0.66666666666666663</v>
      </c>
      <c r="T2819" s="742">
        <v>1</v>
      </c>
      <c r="U2819" s="700">
        <v>0.66666666666666663</v>
      </c>
    </row>
    <row r="2820" spans="1:21" ht="14.4" customHeight="1" x14ac:dyDescent="0.3">
      <c r="A2820" s="660">
        <v>32</v>
      </c>
      <c r="B2820" s="661" t="s">
        <v>587</v>
      </c>
      <c r="C2820" s="661">
        <v>89301322</v>
      </c>
      <c r="D2820" s="740" t="s">
        <v>6847</v>
      </c>
      <c r="E2820" s="741" t="s">
        <v>4639</v>
      </c>
      <c r="F2820" s="661" t="s">
        <v>4612</v>
      </c>
      <c r="G2820" s="661" t="s">
        <v>4728</v>
      </c>
      <c r="H2820" s="661" t="s">
        <v>588</v>
      </c>
      <c r="I2820" s="661" t="s">
        <v>2278</v>
      </c>
      <c r="J2820" s="661" t="s">
        <v>4996</v>
      </c>
      <c r="K2820" s="661" t="s">
        <v>4997</v>
      </c>
      <c r="L2820" s="662">
        <v>2025.92</v>
      </c>
      <c r="M2820" s="662">
        <v>52673.920000000013</v>
      </c>
      <c r="N2820" s="661">
        <v>26</v>
      </c>
      <c r="O2820" s="742">
        <v>5</v>
      </c>
      <c r="P2820" s="662">
        <v>52673.920000000013</v>
      </c>
      <c r="Q2820" s="677">
        <v>1</v>
      </c>
      <c r="R2820" s="661">
        <v>26</v>
      </c>
      <c r="S2820" s="677">
        <v>1</v>
      </c>
      <c r="T2820" s="742">
        <v>5</v>
      </c>
      <c r="U2820" s="700">
        <v>1</v>
      </c>
    </row>
    <row r="2821" spans="1:21" ht="14.4" customHeight="1" x14ac:dyDescent="0.3">
      <c r="A2821" s="660">
        <v>32</v>
      </c>
      <c r="B2821" s="661" t="s">
        <v>587</v>
      </c>
      <c r="C2821" s="661">
        <v>89301322</v>
      </c>
      <c r="D2821" s="740" t="s">
        <v>6847</v>
      </c>
      <c r="E2821" s="741" t="s">
        <v>4639</v>
      </c>
      <c r="F2821" s="661" t="s">
        <v>4612</v>
      </c>
      <c r="G2821" s="661" t="s">
        <v>4728</v>
      </c>
      <c r="H2821" s="661" t="s">
        <v>588</v>
      </c>
      <c r="I2821" s="661" t="s">
        <v>1886</v>
      </c>
      <c r="J2821" s="661" t="s">
        <v>1887</v>
      </c>
      <c r="K2821" s="661" t="s">
        <v>5110</v>
      </c>
      <c r="L2821" s="662">
        <v>2025.92</v>
      </c>
      <c r="M2821" s="662">
        <v>54699.839999999982</v>
      </c>
      <c r="N2821" s="661">
        <v>27</v>
      </c>
      <c r="O2821" s="742">
        <v>7.5</v>
      </c>
      <c r="P2821" s="662">
        <v>54699.839999999982</v>
      </c>
      <c r="Q2821" s="677">
        <v>1</v>
      </c>
      <c r="R2821" s="661">
        <v>27</v>
      </c>
      <c r="S2821" s="677">
        <v>1</v>
      </c>
      <c r="T2821" s="742">
        <v>7.5</v>
      </c>
      <c r="U2821" s="700">
        <v>1</v>
      </c>
    </row>
    <row r="2822" spans="1:21" ht="14.4" customHeight="1" x14ac:dyDescent="0.3">
      <c r="A2822" s="660">
        <v>32</v>
      </c>
      <c r="B2822" s="661" t="s">
        <v>587</v>
      </c>
      <c r="C2822" s="661">
        <v>89301322</v>
      </c>
      <c r="D2822" s="740" t="s">
        <v>6847</v>
      </c>
      <c r="E2822" s="741" t="s">
        <v>4639</v>
      </c>
      <c r="F2822" s="661" t="s">
        <v>4612</v>
      </c>
      <c r="G2822" s="661" t="s">
        <v>6369</v>
      </c>
      <c r="H2822" s="661" t="s">
        <v>2441</v>
      </c>
      <c r="I2822" s="661" t="s">
        <v>6370</v>
      </c>
      <c r="J2822" s="661" t="s">
        <v>6371</v>
      </c>
      <c r="K2822" s="661" t="s">
        <v>6372</v>
      </c>
      <c r="L2822" s="662">
        <v>2118.4299999999998</v>
      </c>
      <c r="M2822" s="662">
        <v>4236.8599999999997</v>
      </c>
      <c r="N2822" s="661">
        <v>2</v>
      </c>
      <c r="O2822" s="742">
        <v>0.5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32</v>
      </c>
      <c r="B2823" s="661" t="s">
        <v>587</v>
      </c>
      <c r="C2823" s="661">
        <v>89301322</v>
      </c>
      <c r="D2823" s="740" t="s">
        <v>6847</v>
      </c>
      <c r="E2823" s="741" t="s">
        <v>4639</v>
      </c>
      <c r="F2823" s="661" t="s">
        <v>4612</v>
      </c>
      <c r="G2823" s="661" t="s">
        <v>4924</v>
      </c>
      <c r="H2823" s="661" t="s">
        <v>588</v>
      </c>
      <c r="I2823" s="661" t="s">
        <v>5598</v>
      </c>
      <c r="J2823" s="661" t="s">
        <v>1851</v>
      </c>
      <c r="K2823" s="661" t="s">
        <v>5599</v>
      </c>
      <c r="L2823" s="662">
        <v>178.24</v>
      </c>
      <c r="M2823" s="662">
        <v>178.24</v>
      </c>
      <c r="N2823" s="661">
        <v>1</v>
      </c>
      <c r="O2823" s="742">
        <v>0.5</v>
      </c>
      <c r="P2823" s="662">
        <v>178.24</v>
      </c>
      <c r="Q2823" s="677">
        <v>1</v>
      </c>
      <c r="R2823" s="661">
        <v>1</v>
      </c>
      <c r="S2823" s="677">
        <v>1</v>
      </c>
      <c r="T2823" s="742">
        <v>0.5</v>
      </c>
      <c r="U2823" s="700">
        <v>1</v>
      </c>
    </row>
    <row r="2824" spans="1:21" ht="14.4" customHeight="1" x14ac:dyDescent="0.3">
      <c r="A2824" s="660">
        <v>32</v>
      </c>
      <c r="B2824" s="661" t="s">
        <v>587</v>
      </c>
      <c r="C2824" s="661">
        <v>89301322</v>
      </c>
      <c r="D2824" s="740" t="s">
        <v>6847</v>
      </c>
      <c r="E2824" s="741" t="s">
        <v>4639</v>
      </c>
      <c r="F2824" s="661" t="s">
        <v>4612</v>
      </c>
      <c r="G2824" s="661" t="s">
        <v>4811</v>
      </c>
      <c r="H2824" s="661" t="s">
        <v>588</v>
      </c>
      <c r="I2824" s="661" t="s">
        <v>5129</v>
      </c>
      <c r="J2824" s="661" t="s">
        <v>1579</v>
      </c>
      <c r="K2824" s="661" t="s">
        <v>630</v>
      </c>
      <c r="L2824" s="662">
        <v>0</v>
      </c>
      <c r="M2824" s="662">
        <v>0</v>
      </c>
      <c r="N2824" s="661">
        <v>2</v>
      </c>
      <c r="O2824" s="742">
        <v>1.5</v>
      </c>
      <c r="P2824" s="662">
        <v>0</v>
      </c>
      <c r="Q2824" s="677"/>
      <c r="R2824" s="661">
        <v>2</v>
      </c>
      <c r="S2824" s="677">
        <v>1</v>
      </c>
      <c r="T2824" s="742">
        <v>1.5</v>
      </c>
      <c r="U2824" s="700">
        <v>1</v>
      </c>
    </row>
    <row r="2825" spans="1:21" ht="14.4" customHeight="1" x14ac:dyDescent="0.3">
      <c r="A2825" s="660">
        <v>32</v>
      </c>
      <c r="B2825" s="661" t="s">
        <v>587</v>
      </c>
      <c r="C2825" s="661">
        <v>89301322</v>
      </c>
      <c r="D2825" s="740" t="s">
        <v>6847</v>
      </c>
      <c r="E2825" s="741" t="s">
        <v>4639</v>
      </c>
      <c r="F2825" s="661" t="s">
        <v>4612</v>
      </c>
      <c r="G2825" s="661" t="s">
        <v>5925</v>
      </c>
      <c r="H2825" s="661" t="s">
        <v>588</v>
      </c>
      <c r="I2825" s="661" t="s">
        <v>6373</v>
      </c>
      <c r="J2825" s="661" t="s">
        <v>6374</v>
      </c>
      <c r="K2825" s="661" t="s">
        <v>1525</v>
      </c>
      <c r="L2825" s="662">
        <v>0</v>
      </c>
      <c r="M2825" s="662">
        <v>0</v>
      </c>
      <c r="N2825" s="661">
        <v>1</v>
      </c>
      <c r="O2825" s="742">
        <v>0.5</v>
      </c>
      <c r="P2825" s="662">
        <v>0</v>
      </c>
      <c r="Q2825" s="677"/>
      <c r="R2825" s="661">
        <v>1</v>
      </c>
      <c r="S2825" s="677">
        <v>1</v>
      </c>
      <c r="T2825" s="742">
        <v>0.5</v>
      </c>
      <c r="U2825" s="700">
        <v>1</v>
      </c>
    </row>
    <row r="2826" spans="1:21" ht="14.4" customHeight="1" x14ac:dyDescent="0.3">
      <c r="A2826" s="660">
        <v>32</v>
      </c>
      <c r="B2826" s="661" t="s">
        <v>587</v>
      </c>
      <c r="C2826" s="661">
        <v>89301322</v>
      </c>
      <c r="D2826" s="740" t="s">
        <v>6847</v>
      </c>
      <c r="E2826" s="741" t="s">
        <v>4639</v>
      </c>
      <c r="F2826" s="661" t="s">
        <v>4612</v>
      </c>
      <c r="G2826" s="661" t="s">
        <v>5791</v>
      </c>
      <c r="H2826" s="661" t="s">
        <v>588</v>
      </c>
      <c r="I2826" s="661" t="s">
        <v>5792</v>
      </c>
      <c r="J2826" s="661" t="s">
        <v>5793</v>
      </c>
      <c r="K2826" s="661" t="s">
        <v>5794</v>
      </c>
      <c r="L2826" s="662">
        <v>0</v>
      </c>
      <c r="M2826" s="662">
        <v>0</v>
      </c>
      <c r="N2826" s="661">
        <v>3</v>
      </c>
      <c r="O2826" s="742">
        <v>1</v>
      </c>
      <c r="P2826" s="662"/>
      <c r="Q2826" s="677"/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32</v>
      </c>
      <c r="B2827" s="661" t="s">
        <v>587</v>
      </c>
      <c r="C2827" s="661">
        <v>89301322</v>
      </c>
      <c r="D2827" s="740" t="s">
        <v>6847</v>
      </c>
      <c r="E2827" s="741" t="s">
        <v>4639</v>
      </c>
      <c r="F2827" s="661" t="s">
        <v>4612</v>
      </c>
      <c r="G2827" s="661" t="s">
        <v>5111</v>
      </c>
      <c r="H2827" s="661" t="s">
        <v>588</v>
      </c>
      <c r="I2827" s="661" t="s">
        <v>3747</v>
      </c>
      <c r="J2827" s="661" t="s">
        <v>1040</v>
      </c>
      <c r="K2827" s="661" t="s">
        <v>5603</v>
      </c>
      <c r="L2827" s="662">
        <v>376.81</v>
      </c>
      <c r="M2827" s="662">
        <v>376.81</v>
      </c>
      <c r="N2827" s="661">
        <v>1</v>
      </c>
      <c r="O2827" s="742">
        <v>0.5</v>
      </c>
      <c r="P2827" s="662">
        <v>376.81</v>
      </c>
      <c r="Q2827" s="677">
        <v>1</v>
      </c>
      <c r="R2827" s="661">
        <v>1</v>
      </c>
      <c r="S2827" s="677">
        <v>1</v>
      </c>
      <c r="T2827" s="742">
        <v>0.5</v>
      </c>
      <c r="U2827" s="700">
        <v>1</v>
      </c>
    </row>
    <row r="2828" spans="1:21" ht="14.4" customHeight="1" x14ac:dyDescent="0.3">
      <c r="A2828" s="660">
        <v>32</v>
      </c>
      <c r="B2828" s="661" t="s">
        <v>587</v>
      </c>
      <c r="C2828" s="661">
        <v>89301322</v>
      </c>
      <c r="D2828" s="740" t="s">
        <v>6847</v>
      </c>
      <c r="E2828" s="741" t="s">
        <v>4639</v>
      </c>
      <c r="F2828" s="661" t="s">
        <v>4612</v>
      </c>
      <c r="G2828" s="661" t="s">
        <v>4812</v>
      </c>
      <c r="H2828" s="661" t="s">
        <v>588</v>
      </c>
      <c r="I2828" s="661" t="s">
        <v>6375</v>
      </c>
      <c r="J2828" s="661" t="s">
        <v>820</v>
      </c>
      <c r="K2828" s="661" t="s">
        <v>4390</v>
      </c>
      <c r="L2828" s="662">
        <v>115.3</v>
      </c>
      <c r="M2828" s="662">
        <v>807.09999999999991</v>
      </c>
      <c r="N2828" s="661">
        <v>7</v>
      </c>
      <c r="O2828" s="742">
        <v>2</v>
      </c>
      <c r="P2828" s="662">
        <v>345.9</v>
      </c>
      <c r="Q2828" s="677">
        <v>0.4285714285714286</v>
      </c>
      <c r="R2828" s="661">
        <v>3</v>
      </c>
      <c r="S2828" s="677">
        <v>0.42857142857142855</v>
      </c>
      <c r="T2828" s="742">
        <v>0.5</v>
      </c>
      <c r="U2828" s="700">
        <v>0.25</v>
      </c>
    </row>
    <row r="2829" spans="1:21" ht="14.4" customHeight="1" x14ac:dyDescent="0.3">
      <c r="A2829" s="660">
        <v>32</v>
      </c>
      <c r="B2829" s="661" t="s">
        <v>587</v>
      </c>
      <c r="C2829" s="661">
        <v>89301322</v>
      </c>
      <c r="D2829" s="740" t="s">
        <v>6847</v>
      </c>
      <c r="E2829" s="741" t="s">
        <v>4639</v>
      </c>
      <c r="F2829" s="661" t="s">
        <v>4612</v>
      </c>
      <c r="G2829" s="661" t="s">
        <v>4812</v>
      </c>
      <c r="H2829" s="661" t="s">
        <v>588</v>
      </c>
      <c r="I2829" s="661" t="s">
        <v>819</v>
      </c>
      <c r="J2829" s="661" t="s">
        <v>820</v>
      </c>
      <c r="K2829" s="661" t="s">
        <v>4390</v>
      </c>
      <c r="L2829" s="662">
        <v>115.3</v>
      </c>
      <c r="M2829" s="662">
        <v>3574.3</v>
      </c>
      <c r="N2829" s="661">
        <v>31</v>
      </c>
      <c r="O2829" s="742">
        <v>8</v>
      </c>
      <c r="P2829" s="662">
        <v>1153</v>
      </c>
      <c r="Q2829" s="677">
        <v>0.32258064516129031</v>
      </c>
      <c r="R2829" s="661">
        <v>10</v>
      </c>
      <c r="S2829" s="677">
        <v>0.32258064516129031</v>
      </c>
      <c r="T2829" s="742">
        <v>2.5</v>
      </c>
      <c r="U2829" s="700">
        <v>0.3125</v>
      </c>
    </row>
    <row r="2830" spans="1:21" ht="14.4" customHeight="1" x14ac:dyDescent="0.3">
      <c r="A2830" s="660">
        <v>32</v>
      </c>
      <c r="B2830" s="661" t="s">
        <v>587</v>
      </c>
      <c r="C2830" s="661">
        <v>89301322</v>
      </c>
      <c r="D2830" s="740" t="s">
        <v>6847</v>
      </c>
      <c r="E2830" s="741" t="s">
        <v>4639</v>
      </c>
      <c r="F2830" s="661" t="s">
        <v>4612</v>
      </c>
      <c r="G2830" s="661" t="s">
        <v>4812</v>
      </c>
      <c r="H2830" s="661" t="s">
        <v>588</v>
      </c>
      <c r="I2830" s="661" t="s">
        <v>5135</v>
      </c>
      <c r="J2830" s="661" t="s">
        <v>820</v>
      </c>
      <c r="K2830" s="661" t="s">
        <v>4390</v>
      </c>
      <c r="L2830" s="662">
        <v>115.3</v>
      </c>
      <c r="M2830" s="662">
        <v>345.9</v>
      </c>
      <c r="N2830" s="661">
        <v>3</v>
      </c>
      <c r="O2830" s="742">
        <v>0.5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32</v>
      </c>
      <c r="B2831" s="661" t="s">
        <v>587</v>
      </c>
      <c r="C2831" s="661">
        <v>89301322</v>
      </c>
      <c r="D2831" s="740" t="s">
        <v>6847</v>
      </c>
      <c r="E2831" s="741" t="s">
        <v>4639</v>
      </c>
      <c r="F2831" s="661" t="s">
        <v>4612</v>
      </c>
      <c r="G2831" s="661" t="s">
        <v>4812</v>
      </c>
      <c r="H2831" s="661" t="s">
        <v>588</v>
      </c>
      <c r="I2831" s="661" t="s">
        <v>6376</v>
      </c>
      <c r="J2831" s="661" t="s">
        <v>820</v>
      </c>
      <c r="K2831" s="661" t="s">
        <v>4390</v>
      </c>
      <c r="L2831" s="662">
        <v>115.3</v>
      </c>
      <c r="M2831" s="662">
        <v>345.9</v>
      </c>
      <c r="N2831" s="661">
        <v>3</v>
      </c>
      <c r="O2831" s="742">
        <v>0.5</v>
      </c>
      <c r="P2831" s="662"/>
      <c r="Q2831" s="677">
        <v>0</v>
      </c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32</v>
      </c>
      <c r="B2832" s="661" t="s">
        <v>587</v>
      </c>
      <c r="C2832" s="661">
        <v>89301322</v>
      </c>
      <c r="D2832" s="740" t="s">
        <v>6847</v>
      </c>
      <c r="E2832" s="741" t="s">
        <v>4639</v>
      </c>
      <c r="F2832" s="661" t="s">
        <v>4612</v>
      </c>
      <c r="G2832" s="661" t="s">
        <v>4812</v>
      </c>
      <c r="H2832" s="661" t="s">
        <v>588</v>
      </c>
      <c r="I2832" s="661" t="s">
        <v>5136</v>
      </c>
      <c r="J2832" s="661" t="s">
        <v>820</v>
      </c>
      <c r="K2832" s="661" t="s">
        <v>4390</v>
      </c>
      <c r="L2832" s="662">
        <v>115.3</v>
      </c>
      <c r="M2832" s="662">
        <v>230.6</v>
      </c>
      <c r="N2832" s="661">
        <v>2</v>
      </c>
      <c r="O2832" s="742">
        <v>0.5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32</v>
      </c>
      <c r="B2833" s="661" t="s">
        <v>587</v>
      </c>
      <c r="C2833" s="661">
        <v>89301322</v>
      </c>
      <c r="D2833" s="740" t="s">
        <v>6847</v>
      </c>
      <c r="E2833" s="741" t="s">
        <v>4639</v>
      </c>
      <c r="F2833" s="661" t="s">
        <v>4612</v>
      </c>
      <c r="G2833" s="661" t="s">
        <v>5608</v>
      </c>
      <c r="H2833" s="661" t="s">
        <v>2441</v>
      </c>
      <c r="I2833" s="661" t="s">
        <v>6150</v>
      </c>
      <c r="J2833" s="661" t="s">
        <v>6151</v>
      </c>
      <c r="K2833" s="661" t="s">
        <v>6152</v>
      </c>
      <c r="L2833" s="662">
        <v>41.55</v>
      </c>
      <c r="M2833" s="662">
        <v>124.64999999999999</v>
      </c>
      <c r="N2833" s="661">
        <v>3</v>
      </c>
      <c r="O2833" s="742">
        <v>1</v>
      </c>
      <c r="P2833" s="662">
        <v>124.64999999999999</v>
      </c>
      <c r="Q2833" s="677">
        <v>1</v>
      </c>
      <c r="R2833" s="661">
        <v>3</v>
      </c>
      <c r="S2833" s="677">
        <v>1</v>
      </c>
      <c r="T2833" s="742">
        <v>1</v>
      </c>
      <c r="U2833" s="700">
        <v>1</v>
      </c>
    </row>
    <row r="2834" spans="1:21" ht="14.4" customHeight="1" x14ac:dyDescent="0.3">
      <c r="A2834" s="660">
        <v>32</v>
      </c>
      <c r="B2834" s="661" t="s">
        <v>587</v>
      </c>
      <c r="C2834" s="661">
        <v>89301322</v>
      </c>
      <c r="D2834" s="740" t="s">
        <v>6847</v>
      </c>
      <c r="E2834" s="741" t="s">
        <v>4639</v>
      </c>
      <c r="F2834" s="661" t="s">
        <v>4612</v>
      </c>
      <c r="G2834" s="661" t="s">
        <v>5270</v>
      </c>
      <c r="H2834" s="661" t="s">
        <v>588</v>
      </c>
      <c r="I2834" s="661" t="s">
        <v>5427</v>
      </c>
      <c r="J2834" s="661" t="s">
        <v>3394</v>
      </c>
      <c r="K2834" s="661" t="s">
        <v>6377</v>
      </c>
      <c r="L2834" s="662">
        <v>937.93</v>
      </c>
      <c r="M2834" s="662">
        <v>7503.4400000000005</v>
      </c>
      <c r="N2834" s="661">
        <v>8</v>
      </c>
      <c r="O2834" s="742">
        <v>3</v>
      </c>
      <c r="P2834" s="662">
        <v>7503.4400000000005</v>
      </c>
      <c r="Q2834" s="677">
        <v>1</v>
      </c>
      <c r="R2834" s="661">
        <v>8</v>
      </c>
      <c r="S2834" s="677">
        <v>1</v>
      </c>
      <c r="T2834" s="742">
        <v>3</v>
      </c>
      <c r="U2834" s="700">
        <v>1</v>
      </c>
    </row>
    <row r="2835" spans="1:21" ht="14.4" customHeight="1" x14ac:dyDescent="0.3">
      <c r="A2835" s="660">
        <v>32</v>
      </c>
      <c r="B2835" s="661" t="s">
        <v>587</v>
      </c>
      <c r="C2835" s="661">
        <v>89301322</v>
      </c>
      <c r="D2835" s="740" t="s">
        <v>6847</v>
      </c>
      <c r="E2835" s="741" t="s">
        <v>4639</v>
      </c>
      <c r="F2835" s="661" t="s">
        <v>4612</v>
      </c>
      <c r="G2835" s="661" t="s">
        <v>5270</v>
      </c>
      <c r="H2835" s="661" t="s">
        <v>588</v>
      </c>
      <c r="I2835" s="661" t="s">
        <v>5427</v>
      </c>
      <c r="J2835" s="661" t="s">
        <v>3394</v>
      </c>
      <c r="K2835" s="661" t="s">
        <v>5428</v>
      </c>
      <c r="L2835" s="662">
        <v>937.93</v>
      </c>
      <c r="M2835" s="662">
        <v>22510.32</v>
      </c>
      <c r="N2835" s="661">
        <v>24</v>
      </c>
      <c r="O2835" s="742">
        <v>7.5</v>
      </c>
      <c r="P2835" s="662">
        <v>19696.53</v>
      </c>
      <c r="Q2835" s="677">
        <v>0.875</v>
      </c>
      <c r="R2835" s="661">
        <v>21</v>
      </c>
      <c r="S2835" s="677">
        <v>0.875</v>
      </c>
      <c r="T2835" s="742">
        <v>6.5</v>
      </c>
      <c r="U2835" s="700">
        <v>0.8666666666666667</v>
      </c>
    </row>
    <row r="2836" spans="1:21" ht="14.4" customHeight="1" x14ac:dyDescent="0.3">
      <c r="A2836" s="660">
        <v>32</v>
      </c>
      <c r="B2836" s="661" t="s">
        <v>587</v>
      </c>
      <c r="C2836" s="661">
        <v>89301322</v>
      </c>
      <c r="D2836" s="740" t="s">
        <v>6847</v>
      </c>
      <c r="E2836" s="741" t="s">
        <v>4639</v>
      </c>
      <c r="F2836" s="661" t="s">
        <v>4612</v>
      </c>
      <c r="G2836" s="661" t="s">
        <v>5270</v>
      </c>
      <c r="H2836" s="661" t="s">
        <v>588</v>
      </c>
      <c r="I2836" s="661" t="s">
        <v>3393</v>
      </c>
      <c r="J2836" s="661" t="s">
        <v>3394</v>
      </c>
      <c r="K2836" s="661" t="s">
        <v>5271</v>
      </c>
      <c r="L2836" s="662">
        <v>1166.48</v>
      </c>
      <c r="M2836" s="662">
        <v>8165.3600000000006</v>
      </c>
      <c r="N2836" s="661">
        <v>7</v>
      </c>
      <c r="O2836" s="742">
        <v>2</v>
      </c>
      <c r="P2836" s="662">
        <v>8165.3600000000006</v>
      </c>
      <c r="Q2836" s="677">
        <v>1</v>
      </c>
      <c r="R2836" s="661">
        <v>7</v>
      </c>
      <c r="S2836" s="677">
        <v>1</v>
      </c>
      <c r="T2836" s="742">
        <v>2</v>
      </c>
      <c r="U2836" s="700">
        <v>1</v>
      </c>
    </row>
    <row r="2837" spans="1:21" ht="14.4" customHeight="1" x14ac:dyDescent="0.3">
      <c r="A2837" s="660">
        <v>32</v>
      </c>
      <c r="B2837" s="661" t="s">
        <v>587</v>
      </c>
      <c r="C2837" s="661">
        <v>89301322</v>
      </c>
      <c r="D2837" s="740" t="s">
        <v>6847</v>
      </c>
      <c r="E2837" s="741" t="s">
        <v>4639</v>
      </c>
      <c r="F2837" s="661" t="s">
        <v>4612</v>
      </c>
      <c r="G2837" s="661" t="s">
        <v>5270</v>
      </c>
      <c r="H2837" s="661" t="s">
        <v>588</v>
      </c>
      <c r="I2837" s="661" t="s">
        <v>3401</v>
      </c>
      <c r="J2837" s="661" t="s">
        <v>3394</v>
      </c>
      <c r="K2837" s="661" t="s">
        <v>6378</v>
      </c>
      <c r="L2837" s="662">
        <v>1555.3</v>
      </c>
      <c r="M2837" s="662">
        <v>3110.6</v>
      </c>
      <c r="N2837" s="661">
        <v>2</v>
      </c>
      <c r="O2837" s="742">
        <v>1</v>
      </c>
      <c r="P2837" s="662">
        <v>3110.6</v>
      </c>
      <c r="Q2837" s="677">
        <v>1</v>
      </c>
      <c r="R2837" s="661">
        <v>2</v>
      </c>
      <c r="S2837" s="677">
        <v>1</v>
      </c>
      <c r="T2837" s="742">
        <v>1</v>
      </c>
      <c r="U2837" s="700">
        <v>1</v>
      </c>
    </row>
    <row r="2838" spans="1:21" ht="14.4" customHeight="1" x14ac:dyDescent="0.3">
      <c r="A2838" s="660">
        <v>32</v>
      </c>
      <c r="B2838" s="661" t="s">
        <v>587</v>
      </c>
      <c r="C2838" s="661">
        <v>89301322</v>
      </c>
      <c r="D2838" s="740" t="s">
        <v>6847</v>
      </c>
      <c r="E2838" s="741" t="s">
        <v>4639</v>
      </c>
      <c r="F2838" s="661" t="s">
        <v>4612</v>
      </c>
      <c r="G2838" s="661" t="s">
        <v>4873</v>
      </c>
      <c r="H2838" s="661" t="s">
        <v>588</v>
      </c>
      <c r="I2838" s="661" t="s">
        <v>1186</v>
      </c>
      <c r="J2838" s="661" t="s">
        <v>1187</v>
      </c>
      <c r="K2838" s="661" t="s">
        <v>1188</v>
      </c>
      <c r="L2838" s="662">
        <v>386.72</v>
      </c>
      <c r="M2838" s="662">
        <v>773.44</v>
      </c>
      <c r="N2838" s="661">
        <v>2</v>
      </c>
      <c r="O2838" s="742">
        <v>1</v>
      </c>
      <c r="P2838" s="662">
        <v>773.44</v>
      </c>
      <c r="Q2838" s="677">
        <v>1</v>
      </c>
      <c r="R2838" s="661">
        <v>2</v>
      </c>
      <c r="S2838" s="677">
        <v>1</v>
      </c>
      <c r="T2838" s="742">
        <v>1</v>
      </c>
      <c r="U2838" s="700">
        <v>1</v>
      </c>
    </row>
    <row r="2839" spans="1:21" ht="14.4" customHeight="1" x14ac:dyDescent="0.3">
      <c r="A2839" s="660">
        <v>32</v>
      </c>
      <c r="B2839" s="661" t="s">
        <v>587</v>
      </c>
      <c r="C2839" s="661">
        <v>89301322</v>
      </c>
      <c r="D2839" s="740" t="s">
        <v>6847</v>
      </c>
      <c r="E2839" s="741" t="s">
        <v>4639</v>
      </c>
      <c r="F2839" s="661" t="s">
        <v>4612</v>
      </c>
      <c r="G2839" s="661" t="s">
        <v>5615</v>
      </c>
      <c r="H2839" s="661" t="s">
        <v>2441</v>
      </c>
      <c r="I2839" s="661" t="s">
        <v>2553</v>
      </c>
      <c r="J2839" s="661" t="s">
        <v>4427</v>
      </c>
      <c r="K2839" s="661" t="s">
        <v>4428</v>
      </c>
      <c r="L2839" s="662">
        <v>145.15</v>
      </c>
      <c r="M2839" s="662">
        <v>145.15</v>
      </c>
      <c r="N2839" s="661">
        <v>1</v>
      </c>
      <c r="O2839" s="742">
        <v>0.5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32</v>
      </c>
      <c r="B2840" s="661" t="s">
        <v>587</v>
      </c>
      <c r="C2840" s="661">
        <v>89301322</v>
      </c>
      <c r="D2840" s="740" t="s">
        <v>6847</v>
      </c>
      <c r="E2840" s="741" t="s">
        <v>4639</v>
      </c>
      <c r="F2840" s="661" t="s">
        <v>4612</v>
      </c>
      <c r="G2840" s="661" t="s">
        <v>4731</v>
      </c>
      <c r="H2840" s="661" t="s">
        <v>588</v>
      </c>
      <c r="I2840" s="661" t="s">
        <v>4732</v>
      </c>
      <c r="J2840" s="661" t="s">
        <v>4733</v>
      </c>
      <c r="K2840" s="661" t="s">
        <v>1142</v>
      </c>
      <c r="L2840" s="662">
        <v>13168.84</v>
      </c>
      <c r="M2840" s="662">
        <v>92181.87999999999</v>
      </c>
      <c r="N2840" s="661">
        <v>7</v>
      </c>
      <c r="O2840" s="742">
        <v>4.5</v>
      </c>
      <c r="P2840" s="662">
        <v>92181.87999999999</v>
      </c>
      <c r="Q2840" s="677">
        <v>1</v>
      </c>
      <c r="R2840" s="661">
        <v>7</v>
      </c>
      <c r="S2840" s="677">
        <v>1</v>
      </c>
      <c r="T2840" s="742">
        <v>4.5</v>
      </c>
      <c r="U2840" s="700">
        <v>1</v>
      </c>
    </row>
    <row r="2841" spans="1:21" ht="14.4" customHeight="1" x14ac:dyDescent="0.3">
      <c r="A2841" s="660">
        <v>32</v>
      </c>
      <c r="B2841" s="661" t="s">
        <v>587</v>
      </c>
      <c r="C2841" s="661">
        <v>89301322</v>
      </c>
      <c r="D2841" s="740" t="s">
        <v>6847</v>
      </c>
      <c r="E2841" s="741" t="s">
        <v>4639</v>
      </c>
      <c r="F2841" s="661" t="s">
        <v>4612</v>
      </c>
      <c r="G2841" s="661" t="s">
        <v>4731</v>
      </c>
      <c r="H2841" s="661" t="s">
        <v>588</v>
      </c>
      <c r="I2841" s="661" t="s">
        <v>6268</v>
      </c>
      <c r="J2841" s="661" t="s">
        <v>4733</v>
      </c>
      <c r="K2841" s="661" t="s">
        <v>1142</v>
      </c>
      <c r="L2841" s="662">
        <v>13168.84</v>
      </c>
      <c r="M2841" s="662">
        <v>26337.68</v>
      </c>
      <c r="N2841" s="661">
        <v>2</v>
      </c>
      <c r="O2841" s="742">
        <v>1.5</v>
      </c>
      <c r="P2841" s="662">
        <v>26337.68</v>
      </c>
      <c r="Q2841" s="677">
        <v>1</v>
      </c>
      <c r="R2841" s="661">
        <v>2</v>
      </c>
      <c r="S2841" s="677">
        <v>1</v>
      </c>
      <c r="T2841" s="742">
        <v>1.5</v>
      </c>
      <c r="U2841" s="700">
        <v>1</v>
      </c>
    </row>
    <row r="2842" spans="1:21" ht="14.4" customHeight="1" x14ac:dyDescent="0.3">
      <c r="A2842" s="660">
        <v>32</v>
      </c>
      <c r="B2842" s="661" t="s">
        <v>587</v>
      </c>
      <c r="C2842" s="661">
        <v>89301322</v>
      </c>
      <c r="D2842" s="740" t="s">
        <v>6847</v>
      </c>
      <c r="E2842" s="741" t="s">
        <v>4639</v>
      </c>
      <c r="F2842" s="661" t="s">
        <v>4612</v>
      </c>
      <c r="G2842" s="661" t="s">
        <v>4731</v>
      </c>
      <c r="H2842" s="661" t="s">
        <v>588</v>
      </c>
      <c r="I2842" s="661" t="s">
        <v>6379</v>
      </c>
      <c r="J2842" s="661" t="s">
        <v>4733</v>
      </c>
      <c r="K2842" s="661" t="s">
        <v>5940</v>
      </c>
      <c r="L2842" s="662">
        <v>0</v>
      </c>
      <c r="M2842" s="662">
        <v>0</v>
      </c>
      <c r="N2842" s="661">
        <v>2</v>
      </c>
      <c r="O2842" s="742">
        <v>1</v>
      </c>
      <c r="P2842" s="662">
        <v>0</v>
      </c>
      <c r="Q2842" s="677"/>
      <c r="R2842" s="661">
        <v>2</v>
      </c>
      <c r="S2842" s="677">
        <v>1</v>
      </c>
      <c r="T2842" s="742">
        <v>1</v>
      </c>
      <c r="U2842" s="700">
        <v>1</v>
      </c>
    </row>
    <row r="2843" spans="1:21" ht="14.4" customHeight="1" x14ac:dyDescent="0.3">
      <c r="A2843" s="660">
        <v>32</v>
      </c>
      <c r="B2843" s="661" t="s">
        <v>587</v>
      </c>
      <c r="C2843" s="661">
        <v>89301322</v>
      </c>
      <c r="D2843" s="740" t="s">
        <v>6847</v>
      </c>
      <c r="E2843" s="741" t="s">
        <v>4639</v>
      </c>
      <c r="F2843" s="661" t="s">
        <v>4612</v>
      </c>
      <c r="G2843" s="661" t="s">
        <v>4671</v>
      </c>
      <c r="H2843" s="661" t="s">
        <v>2441</v>
      </c>
      <c r="I2843" s="661" t="s">
        <v>3132</v>
      </c>
      <c r="J2843" s="661" t="s">
        <v>3133</v>
      </c>
      <c r="K2843" s="661" t="s">
        <v>4480</v>
      </c>
      <c r="L2843" s="662">
        <v>3127.19</v>
      </c>
      <c r="M2843" s="662">
        <v>162613.88000000006</v>
      </c>
      <c r="N2843" s="661">
        <v>52</v>
      </c>
      <c r="O2843" s="742">
        <v>31.5</v>
      </c>
      <c r="P2843" s="662">
        <v>131341.98000000007</v>
      </c>
      <c r="Q2843" s="677">
        <v>0.80769230769230782</v>
      </c>
      <c r="R2843" s="661">
        <v>42</v>
      </c>
      <c r="S2843" s="677">
        <v>0.80769230769230771</v>
      </c>
      <c r="T2843" s="742">
        <v>25.5</v>
      </c>
      <c r="U2843" s="700">
        <v>0.80952380952380953</v>
      </c>
    </row>
    <row r="2844" spans="1:21" ht="14.4" customHeight="1" x14ac:dyDescent="0.3">
      <c r="A2844" s="660">
        <v>32</v>
      </c>
      <c r="B2844" s="661" t="s">
        <v>587</v>
      </c>
      <c r="C2844" s="661">
        <v>89301322</v>
      </c>
      <c r="D2844" s="740" t="s">
        <v>6847</v>
      </c>
      <c r="E2844" s="741" t="s">
        <v>4639</v>
      </c>
      <c r="F2844" s="661" t="s">
        <v>4612</v>
      </c>
      <c r="G2844" s="661" t="s">
        <v>4671</v>
      </c>
      <c r="H2844" s="661" t="s">
        <v>2441</v>
      </c>
      <c r="I2844" s="661" t="s">
        <v>4672</v>
      </c>
      <c r="J2844" s="661" t="s">
        <v>3133</v>
      </c>
      <c r="K2844" s="661" t="s">
        <v>4673</v>
      </c>
      <c r="L2844" s="662">
        <v>782.22</v>
      </c>
      <c r="M2844" s="662">
        <v>7822.2000000000007</v>
      </c>
      <c r="N2844" s="661">
        <v>10</v>
      </c>
      <c r="O2844" s="742">
        <v>7.5</v>
      </c>
      <c r="P2844" s="662">
        <v>5475.5400000000009</v>
      </c>
      <c r="Q2844" s="677">
        <v>0.70000000000000007</v>
      </c>
      <c r="R2844" s="661">
        <v>7</v>
      </c>
      <c r="S2844" s="677">
        <v>0.7</v>
      </c>
      <c r="T2844" s="742">
        <v>5.5</v>
      </c>
      <c r="U2844" s="700">
        <v>0.73333333333333328</v>
      </c>
    </row>
    <row r="2845" spans="1:21" ht="14.4" customHeight="1" x14ac:dyDescent="0.3">
      <c r="A2845" s="660">
        <v>32</v>
      </c>
      <c r="B2845" s="661" t="s">
        <v>587</v>
      </c>
      <c r="C2845" s="661">
        <v>89301322</v>
      </c>
      <c r="D2845" s="740" t="s">
        <v>6847</v>
      </c>
      <c r="E2845" s="741" t="s">
        <v>4639</v>
      </c>
      <c r="F2845" s="661" t="s">
        <v>4612</v>
      </c>
      <c r="G2845" s="661" t="s">
        <v>4813</v>
      </c>
      <c r="H2845" s="661" t="s">
        <v>588</v>
      </c>
      <c r="I2845" s="661" t="s">
        <v>4877</v>
      </c>
      <c r="J2845" s="661" t="s">
        <v>4814</v>
      </c>
      <c r="K2845" s="661" t="s">
        <v>4878</v>
      </c>
      <c r="L2845" s="662">
        <v>0</v>
      </c>
      <c r="M2845" s="662">
        <v>0</v>
      </c>
      <c r="N2845" s="661">
        <v>1</v>
      </c>
      <c r="O2845" s="742">
        <v>0.5</v>
      </c>
      <c r="P2845" s="662">
        <v>0</v>
      </c>
      <c r="Q2845" s="677"/>
      <c r="R2845" s="661">
        <v>1</v>
      </c>
      <c r="S2845" s="677">
        <v>1</v>
      </c>
      <c r="T2845" s="742">
        <v>0.5</v>
      </c>
      <c r="U2845" s="700">
        <v>1</v>
      </c>
    </row>
    <row r="2846" spans="1:21" ht="14.4" customHeight="1" x14ac:dyDescent="0.3">
      <c r="A2846" s="660">
        <v>32</v>
      </c>
      <c r="B2846" s="661" t="s">
        <v>587</v>
      </c>
      <c r="C2846" s="661">
        <v>89301322</v>
      </c>
      <c r="D2846" s="740" t="s">
        <v>6847</v>
      </c>
      <c r="E2846" s="741" t="s">
        <v>4639</v>
      </c>
      <c r="F2846" s="661" t="s">
        <v>4612</v>
      </c>
      <c r="G2846" s="661" t="s">
        <v>4813</v>
      </c>
      <c r="H2846" s="661" t="s">
        <v>588</v>
      </c>
      <c r="I2846" s="661" t="s">
        <v>1175</v>
      </c>
      <c r="J2846" s="661" t="s">
        <v>4814</v>
      </c>
      <c r="K2846" s="661" t="s">
        <v>4815</v>
      </c>
      <c r="L2846" s="662">
        <v>66.599999999999994</v>
      </c>
      <c r="M2846" s="662">
        <v>199.79999999999998</v>
      </c>
      <c r="N2846" s="661">
        <v>3</v>
      </c>
      <c r="O2846" s="742">
        <v>2</v>
      </c>
      <c r="P2846" s="662">
        <v>66.599999999999994</v>
      </c>
      <c r="Q2846" s="677">
        <v>0.33333333333333331</v>
      </c>
      <c r="R2846" s="661">
        <v>1</v>
      </c>
      <c r="S2846" s="677">
        <v>0.33333333333333331</v>
      </c>
      <c r="T2846" s="742">
        <v>0.5</v>
      </c>
      <c r="U2846" s="700">
        <v>0.25</v>
      </c>
    </row>
    <row r="2847" spans="1:21" ht="14.4" customHeight="1" x14ac:dyDescent="0.3">
      <c r="A2847" s="660">
        <v>32</v>
      </c>
      <c r="B2847" s="661" t="s">
        <v>587</v>
      </c>
      <c r="C2847" s="661">
        <v>89301322</v>
      </c>
      <c r="D2847" s="740" t="s">
        <v>6847</v>
      </c>
      <c r="E2847" s="741" t="s">
        <v>4639</v>
      </c>
      <c r="F2847" s="661" t="s">
        <v>4612</v>
      </c>
      <c r="G2847" s="661" t="s">
        <v>4674</v>
      </c>
      <c r="H2847" s="661" t="s">
        <v>588</v>
      </c>
      <c r="I2847" s="661" t="s">
        <v>1035</v>
      </c>
      <c r="J2847" s="661" t="s">
        <v>1036</v>
      </c>
      <c r="K2847" s="661" t="s">
        <v>4675</v>
      </c>
      <c r="L2847" s="662">
        <v>163.9</v>
      </c>
      <c r="M2847" s="662">
        <v>5736.5</v>
      </c>
      <c r="N2847" s="661">
        <v>35</v>
      </c>
      <c r="O2847" s="742">
        <v>10</v>
      </c>
      <c r="P2847" s="662">
        <v>3441.9</v>
      </c>
      <c r="Q2847" s="677">
        <v>0.6</v>
      </c>
      <c r="R2847" s="661">
        <v>21</v>
      </c>
      <c r="S2847" s="677">
        <v>0.6</v>
      </c>
      <c r="T2847" s="742">
        <v>6</v>
      </c>
      <c r="U2847" s="700">
        <v>0.6</v>
      </c>
    </row>
    <row r="2848" spans="1:21" ht="14.4" customHeight="1" x14ac:dyDescent="0.3">
      <c r="A2848" s="660">
        <v>32</v>
      </c>
      <c r="B2848" s="661" t="s">
        <v>587</v>
      </c>
      <c r="C2848" s="661">
        <v>89301322</v>
      </c>
      <c r="D2848" s="740" t="s">
        <v>6847</v>
      </c>
      <c r="E2848" s="741" t="s">
        <v>4639</v>
      </c>
      <c r="F2848" s="661" t="s">
        <v>4612</v>
      </c>
      <c r="G2848" s="661" t="s">
        <v>5296</v>
      </c>
      <c r="H2848" s="661" t="s">
        <v>588</v>
      </c>
      <c r="I2848" s="661" t="s">
        <v>5297</v>
      </c>
      <c r="J2848" s="661" t="s">
        <v>5298</v>
      </c>
      <c r="K2848" s="661" t="s">
        <v>4904</v>
      </c>
      <c r="L2848" s="662">
        <v>26.97</v>
      </c>
      <c r="M2848" s="662">
        <v>26.97</v>
      </c>
      <c r="N2848" s="661">
        <v>1</v>
      </c>
      <c r="O2848" s="742">
        <v>0.5</v>
      </c>
      <c r="P2848" s="662"/>
      <c r="Q2848" s="677">
        <v>0</v>
      </c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32</v>
      </c>
      <c r="B2849" s="661" t="s">
        <v>587</v>
      </c>
      <c r="C2849" s="661">
        <v>89301322</v>
      </c>
      <c r="D2849" s="740" t="s">
        <v>6847</v>
      </c>
      <c r="E2849" s="741" t="s">
        <v>4639</v>
      </c>
      <c r="F2849" s="661" t="s">
        <v>4612</v>
      </c>
      <c r="G2849" s="661" t="s">
        <v>5047</v>
      </c>
      <c r="H2849" s="661" t="s">
        <v>588</v>
      </c>
      <c r="I2849" s="661" t="s">
        <v>1144</v>
      </c>
      <c r="J2849" s="661" t="s">
        <v>1145</v>
      </c>
      <c r="K2849" s="661" t="s">
        <v>1146</v>
      </c>
      <c r="L2849" s="662">
        <v>33.729999999999997</v>
      </c>
      <c r="M2849" s="662">
        <v>202.38</v>
      </c>
      <c r="N2849" s="661">
        <v>6</v>
      </c>
      <c r="O2849" s="742">
        <v>1.5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32</v>
      </c>
      <c r="B2850" s="661" t="s">
        <v>587</v>
      </c>
      <c r="C2850" s="661">
        <v>89301322</v>
      </c>
      <c r="D2850" s="740" t="s">
        <v>6847</v>
      </c>
      <c r="E2850" s="741" t="s">
        <v>4639</v>
      </c>
      <c r="F2850" s="661" t="s">
        <v>4612</v>
      </c>
      <c r="G2850" s="661" t="s">
        <v>4927</v>
      </c>
      <c r="H2850" s="661" t="s">
        <v>588</v>
      </c>
      <c r="I2850" s="661" t="s">
        <v>1366</v>
      </c>
      <c r="J2850" s="661" t="s">
        <v>1367</v>
      </c>
      <c r="K2850" s="661" t="s">
        <v>4928</v>
      </c>
      <c r="L2850" s="662">
        <v>1023.02</v>
      </c>
      <c r="M2850" s="662">
        <v>31713.620000000006</v>
      </c>
      <c r="N2850" s="661">
        <v>31</v>
      </c>
      <c r="O2850" s="742">
        <v>22</v>
      </c>
      <c r="P2850" s="662">
        <v>12276.240000000002</v>
      </c>
      <c r="Q2850" s="677">
        <v>0.38709677419354838</v>
      </c>
      <c r="R2850" s="661">
        <v>12</v>
      </c>
      <c r="S2850" s="677">
        <v>0.38709677419354838</v>
      </c>
      <c r="T2850" s="742">
        <v>9</v>
      </c>
      <c r="U2850" s="700">
        <v>0.40909090909090912</v>
      </c>
    </row>
    <row r="2851" spans="1:21" ht="14.4" customHeight="1" x14ac:dyDescent="0.3">
      <c r="A2851" s="660">
        <v>32</v>
      </c>
      <c r="B2851" s="661" t="s">
        <v>587</v>
      </c>
      <c r="C2851" s="661">
        <v>89301322</v>
      </c>
      <c r="D2851" s="740" t="s">
        <v>6847</v>
      </c>
      <c r="E2851" s="741" t="s">
        <v>4639</v>
      </c>
      <c r="F2851" s="661" t="s">
        <v>4612</v>
      </c>
      <c r="G2851" s="661" t="s">
        <v>4927</v>
      </c>
      <c r="H2851" s="661" t="s">
        <v>588</v>
      </c>
      <c r="I2851" s="661" t="s">
        <v>1366</v>
      </c>
      <c r="J2851" s="661" t="s">
        <v>1367</v>
      </c>
      <c r="K2851" s="661" t="s">
        <v>4928</v>
      </c>
      <c r="L2851" s="662">
        <v>439.17</v>
      </c>
      <c r="M2851" s="662">
        <v>22397.67</v>
      </c>
      <c r="N2851" s="661">
        <v>51</v>
      </c>
      <c r="O2851" s="742">
        <v>32</v>
      </c>
      <c r="P2851" s="662">
        <v>10540.08</v>
      </c>
      <c r="Q2851" s="677">
        <v>0.4705882352941177</v>
      </c>
      <c r="R2851" s="661">
        <v>24</v>
      </c>
      <c r="S2851" s="677">
        <v>0.47058823529411764</v>
      </c>
      <c r="T2851" s="742">
        <v>16.5</v>
      </c>
      <c r="U2851" s="700">
        <v>0.515625</v>
      </c>
    </row>
    <row r="2852" spans="1:21" ht="14.4" customHeight="1" x14ac:dyDescent="0.3">
      <c r="A2852" s="660">
        <v>32</v>
      </c>
      <c r="B2852" s="661" t="s">
        <v>587</v>
      </c>
      <c r="C2852" s="661">
        <v>89301322</v>
      </c>
      <c r="D2852" s="740" t="s">
        <v>6847</v>
      </c>
      <c r="E2852" s="741" t="s">
        <v>4639</v>
      </c>
      <c r="F2852" s="661" t="s">
        <v>4612</v>
      </c>
      <c r="G2852" s="661" t="s">
        <v>4676</v>
      </c>
      <c r="H2852" s="661" t="s">
        <v>588</v>
      </c>
      <c r="I2852" s="661" t="s">
        <v>1248</v>
      </c>
      <c r="J2852" s="661" t="s">
        <v>1249</v>
      </c>
      <c r="K2852" s="661" t="s">
        <v>1250</v>
      </c>
      <c r="L2852" s="662">
        <v>24.22</v>
      </c>
      <c r="M2852" s="662">
        <v>48.44</v>
      </c>
      <c r="N2852" s="661">
        <v>2</v>
      </c>
      <c r="O2852" s="742">
        <v>0.5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32</v>
      </c>
      <c r="B2853" s="661" t="s">
        <v>587</v>
      </c>
      <c r="C2853" s="661">
        <v>89301322</v>
      </c>
      <c r="D2853" s="740" t="s">
        <v>6847</v>
      </c>
      <c r="E2853" s="741" t="s">
        <v>4639</v>
      </c>
      <c r="F2853" s="661" t="s">
        <v>4612</v>
      </c>
      <c r="G2853" s="661" t="s">
        <v>4676</v>
      </c>
      <c r="H2853" s="661" t="s">
        <v>588</v>
      </c>
      <c r="I2853" s="661" t="s">
        <v>1248</v>
      </c>
      <c r="J2853" s="661" t="s">
        <v>1249</v>
      </c>
      <c r="K2853" s="661" t="s">
        <v>1250</v>
      </c>
      <c r="L2853" s="662">
        <v>34.5</v>
      </c>
      <c r="M2853" s="662">
        <v>103.5</v>
      </c>
      <c r="N2853" s="661">
        <v>3</v>
      </c>
      <c r="O2853" s="742">
        <v>0.5</v>
      </c>
      <c r="P2853" s="662"/>
      <c r="Q2853" s="677">
        <v>0</v>
      </c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32</v>
      </c>
      <c r="B2854" s="661" t="s">
        <v>587</v>
      </c>
      <c r="C2854" s="661">
        <v>89301322</v>
      </c>
      <c r="D2854" s="740" t="s">
        <v>6847</v>
      </c>
      <c r="E2854" s="741" t="s">
        <v>4639</v>
      </c>
      <c r="F2854" s="661" t="s">
        <v>4612</v>
      </c>
      <c r="G2854" s="661" t="s">
        <v>4676</v>
      </c>
      <c r="H2854" s="661" t="s">
        <v>588</v>
      </c>
      <c r="I2854" s="661" t="s">
        <v>4998</v>
      </c>
      <c r="J2854" s="661" t="s">
        <v>848</v>
      </c>
      <c r="K2854" s="661" t="s">
        <v>2762</v>
      </c>
      <c r="L2854" s="662">
        <v>0</v>
      </c>
      <c r="M2854" s="662">
        <v>0</v>
      </c>
      <c r="N2854" s="661">
        <v>1</v>
      </c>
      <c r="O2854" s="742">
        <v>0.5</v>
      </c>
      <c r="P2854" s="662"/>
      <c r="Q2854" s="677"/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32</v>
      </c>
      <c r="B2855" s="661" t="s">
        <v>587</v>
      </c>
      <c r="C2855" s="661">
        <v>89301322</v>
      </c>
      <c r="D2855" s="740" t="s">
        <v>6847</v>
      </c>
      <c r="E2855" s="741" t="s">
        <v>4639</v>
      </c>
      <c r="F2855" s="661" t="s">
        <v>4612</v>
      </c>
      <c r="G2855" s="661" t="s">
        <v>4676</v>
      </c>
      <c r="H2855" s="661" t="s">
        <v>588</v>
      </c>
      <c r="I2855" s="661" t="s">
        <v>847</v>
      </c>
      <c r="J2855" s="661" t="s">
        <v>848</v>
      </c>
      <c r="K2855" s="661" t="s">
        <v>4677</v>
      </c>
      <c r="L2855" s="662">
        <v>40.36</v>
      </c>
      <c r="M2855" s="662">
        <v>40.36</v>
      </c>
      <c r="N2855" s="661">
        <v>1</v>
      </c>
      <c r="O2855" s="742">
        <v>0.5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32</v>
      </c>
      <c r="B2856" s="661" t="s">
        <v>587</v>
      </c>
      <c r="C2856" s="661">
        <v>89301322</v>
      </c>
      <c r="D2856" s="740" t="s">
        <v>6847</v>
      </c>
      <c r="E2856" s="741" t="s">
        <v>4639</v>
      </c>
      <c r="F2856" s="661" t="s">
        <v>4612</v>
      </c>
      <c r="G2856" s="661" t="s">
        <v>4676</v>
      </c>
      <c r="H2856" s="661" t="s">
        <v>588</v>
      </c>
      <c r="I2856" s="661" t="s">
        <v>5863</v>
      </c>
      <c r="J2856" s="661" t="s">
        <v>1249</v>
      </c>
      <c r="K2856" s="661" t="s">
        <v>1250</v>
      </c>
      <c r="L2856" s="662">
        <v>24.22</v>
      </c>
      <c r="M2856" s="662">
        <v>48.44</v>
      </c>
      <c r="N2856" s="661">
        <v>2</v>
      </c>
      <c r="O2856" s="742">
        <v>0.5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32</v>
      </c>
      <c r="B2857" s="661" t="s">
        <v>587</v>
      </c>
      <c r="C2857" s="661">
        <v>89301322</v>
      </c>
      <c r="D2857" s="740" t="s">
        <v>6847</v>
      </c>
      <c r="E2857" s="741" t="s">
        <v>4639</v>
      </c>
      <c r="F2857" s="661" t="s">
        <v>4612</v>
      </c>
      <c r="G2857" s="661" t="s">
        <v>5312</v>
      </c>
      <c r="H2857" s="661" t="s">
        <v>588</v>
      </c>
      <c r="I2857" s="661" t="s">
        <v>3350</v>
      </c>
      <c r="J2857" s="661" t="s">
        <v>3351</v>
      </c>
      <c r="K2857" s="661" t="s">
        <v>4573</v>
      </c>
      <c r="L2857" s="662">
        <v>0</v>
      </c>
      <c r="M2857" s="662">
        <v>0</v>
      </c>
      <c r="N2857" s="661">
        <v>8</v>
      </c>
      <c r="O2857" s="742">
        <v>2</v>
      </c>
      <c r="P2857" s="662">
        <v>0</v>
      </c>
      <c r="Q2857" s="677"/>
      <c r="R2857" s="661">
        <v>8</v>
      </c>
      <c r="S2857" s="677">
        <v>1</v>
      </c>
      <c r="T2857" s="742">
        <v>2</v>
      </c>
      <c r="U2857" s="700">
        <v>1</v>
      </c>
    </row>
    <row r="2858" spans="1:21" ht="14.4" customHeight="1" x14ac:dyDescent="0.3">
      <c r="A2858" s="660">
        <v>32</v>
      </c>
      <c r="B2858" s="661" t="s">
        <v>587</v>
      </c>
      <c r="C2858" s="661">
        <v>89301322</v>
      </c>
      <c r="D2858" s="740" t="s">
        <v>6847</v>
      </c>
      <c r="E2858" s="741" t="s">
        <v>4639</v>
      </c>
      <c r="F2858" s="661" t="s">
        <v>4612</v>
      </c>
      <c r="G2858" s="661" t="s">
        <v>5156</v>
      </c>
      <c r="H2858" s="661" t="s">
        <v>2441</v>
      </c>
      <c r="I2858" s="661" t="s">
        <v>5157</v>
      </c>
      <c r="J2858" s="661" t="s">
        <v>5158</v>
      </c>
      <c r="K2858" s="661" t="s">
        <v>5159</v>
      </c>
      <c r="L2858" s="662">
        <v>2449.89</v>
      </c>
      <c r="M2858" s="662">
        <v>26948.79</v>
      </c>
      <c r="N2858" s="661">
        <v>11</v>
      </c>
      <c r="O2858" s="742">
        <v>2</v>
      </c>
      <c r="P2858" s="662">
        <v>26948.79</v>
      </c>
      <c r="Q2858" s="677">
        <v>1</v>
      </c>
      <c r="R2858" s="661">
        <v>11</v>
      </c>
      <c r="S2858" s="677">
        <v>1</v>
      </c>
      <c r="T2858" s="742">
        <v>2</v>
      </c>
      <c r="U2858" s="700">
        <v>1</v>
      </c>
    </row>
    <row r="2859" spans="1:21" ht="14.4" customHeight="1" x14ac:dyDescent="0.3">
      <c r="A2859" s="660">
        <v>32</v>
      </c>
      <c r="B2859" s="661" t="s">
        <v>587</v>
      </c>
      <c r="C2859" s="661">
        <v>89301322</v>
      </c>
      <c r="D2859" s="740" t="s">
        <v>6847</v>
      </c>
      <c r="E2859" s="741" t="s">
        <v>4639</v>
      </c>
      <c r="F2859" s="661" t="s">
        <v>4612</v>
      </c>
      <c r="G2859" s="661" t="s">
        <v>5156</v>
      </c>
      <c r="H2859" s="661" t="s">
        <v>2441</v>
      </c>
      <c r="I2859" s="661" t="s">
        <v>5157</v>
      </c>
      <c r="J2859" s="661" t="s">
        <v>5158</v>
      </c>
      <c r="K2859" s="661" t="s">
        <v>5159</v>
      </c>
      <c r="L2859" s="662">
        <v>2279.02</v>
      </c>
      <c r="M2859" s="662">
        <v>18232.16</v>
      </c>
      <c r="N2859" s="661">
        <v>8</v>
      </c>
      <c r="O2859" s="742">
        <v>2.5</v>
      </c>
      <c r="P2859" s="662">
        <v>18232.16</v>
      </c>
      <c r="Q2859" s="677">
        <v>1</v>
      </c>
      <c r="R2859" s="661">
        <v>8</v>
      </c>
      <c r="S2859" s="677">
        <v>1</v>
      </c>
      <c r="T2859" s="742">
        <v>2.5</v>
      </c>
      <c r="U2859" s="700">
        <v>1</v>
      </c>
    </row>
    <row r="2860" spans="1:21" ht="14.4" customHeight="1" x14ac:dyDescent="0.3">
      <c r="A2860" s="660">
        <v>32</v>
      </c>
      <c r="B2860" s="661" t="s">
        <v>587</v>
      </c>
      <c r="C2860" s="661">
        <v>89301322</v>
      </c>
      <c r="D2860" s="740" t="s">
        <v>6847</v>
      </c>
      <c r="E2860" s="741" t="s">
        <v>4639</v>
      </c>
      <c r="F2860" s="661" t="s">
        <v>4612</v>
      </c>
      <c r="G2860" s="661" t="s">
        <v>5313</v>
      </c>
      <c r="H2860" s="661" t="s">
        <v>588</v>
      </c>
      <c r="I2860" s="661" t="s">
        <v>3346</v>
      </c>
      <c r="J2860" s="661" t="s">
        <v>3347</v>
      </c>
      <c r="K2860" s="661" t="s">
        <v>5314</v>
      </c>
      <c r="L2860" s="662">
        <v>175.73</v>
      </c>
      <c r="M2860" s="662">
        <v>175.73</v>
      </c>
      <c r="N2860" s="661">
        <v>1</v>
      </c>
      <c r="O2860" s="742">
        <v>0.5</v>
      </c>
      <c r="P2860" s="662">
        <v>175.73</v>
      </c>
      <c r="Q2860" s="677">
        <v>1</v>
      </c>
      <c r="R2860" s="661">
        <v>1</v>
      </c>
      <c r="S2860" s="677">
        <v>1</v>
      </c>
      <c r="T2860" s="742">
        <v>0.5</v>
      </c>
      <c r="U2860" s="700">
        <v>1</v>
      </c>
    </row>
    <row r="2861" spans="1:21" ht="14.4" customHeight="1" x14ac:dyDescent="0.3">
      <c r="A2861" s="660">
        <v>32</v>
      </c>
      <c r="B2861" s="661" t="s">
        <v>587</v>
      </c>
      <c r="C2861" s="661">
        <v>89301322</v>
      </c>
      <c r="D2861" s="740" t="s">
        <v>6847</v>
      </c>
      <c r="E2861" s="741" t="s">
        <v>4639</v>
      </c>
      <c r="F2861" s="661" t="s">
        <v>4612</v>
      </c>
      <c r="G2861" s="661" t="s">
        <v>4750</v>
      </c>
      <c r="H2861" s="661" t="s">
        <v>588</v>
      </c>
      <c r="I2861" s="661" t="s">
        <v>3125</v>
      </c>
      <c r="J2861" s="661" t="s">
        <v>3126</v>
      </c>
      <c r="K2861" s="661" t="s">
        <v>4480</v>
      </c>
      <c r="L2861" s="662">
        <v>614.78</v>
      </c>
      <c r="M2861" s="662">
        <v>8606.9199999999983</v>
      </c>
      <c r="N2861" s="661">
        <v>14</v>
      </c>
      <c r="O2861" s="742">
        <v>5</v>
      </c>
      <c r="P2861" s="662">
        <v>7992.1399999999976</v>
      </c>
      <c r="Q2861" s="677">
        <v>0.92857142857142849</v>
      </c>
      <c r="R2861" s="661">
        <v>13</v>
      </c>
      <c r="S2861" s="677">
        <v>0.9285714285714286</v>
      </c>
      <c r="T2861" s="742">
        <v>4</v>
      </c>
      <c r="U2861" s="700">
        <v>0.8</v>
      </c>
    </row>
    <row r="2862" spans="1:21" ht="14.4" customHeight="1" x14ac:dyDescent="0.3">
      <c r="A2862" s="660">
        <v>32</v>
      </c>
      <c r="B2862" s="661" t="s">
        <v>587</v>
      </c>
      <c r="C2862" s="661">
        <v>89301322</v>
      </c>
      <c r="D2862" s="740" t="s">
        <v>6847</v>
      </c>
      <c r="E2862" s="741" t="s">
        <v>4639</v>
      </c>
      <c r="F2862" s="661" t="s">
        <v>4612</v>
      </c>
      <c r="G2862" s="661" t="s">
        <v>4702</v>
      </c>
      <c r="H2862" s="661" t="s">
        <v>588</v>
      </c>
      <c r="I2862" s="661" t="s">
        <v>5317</v>
      </c>
      <c r="J2862" s="661" t="s">
        <v>4704</v>
      </c>
      <c r="K2862" s="661"/>
      <c r="L2862" s="662">
        <v>0</v>
      </c>
      <c r="M2862" s="662">
        <v>0</v>
      </c>
      <c r="N2862" s="661">
        <v>7</v>
      </c>
      <c r="O2862" s="742">
        <v>4</v>
      </c>
      <c r="P2862" s="662">
        <v>0</v>
      </c>
      <c r="Q2862" s="677"/>
      <c r="R2862" s="661">
        <v>7</v>
      </c>
      <c r="S2862" s="677">
        <v>1</v>
      </c>
      <c r="T2862" s="742">
        <v>4</v>
      </c>
      <c r="U2862" s="700">
        <v>1</v>
      </c>
    </row>
    <row r="2863" spans="1:21" ht="14.4" customHeight="1" x14ac:dyDescent="0.3">
      <c r="A2863" s="660">
        <v>32</v>
      </c>
      <c r="B2863" s="661" t="s">
        <v>587</v>
      </c>
      <c r="C2863" s="661">
        <v>89301322</v>
      </c>
      <c r="D2863" s="740" t="s">
        <v>6847</v>
      </c>
      <c r="E2863" s="741" t="s">
        <v>4639</v>
      </c>
      <c r="F2863" s="661" t="s">
        <v>4612</v>
      </c>
      <c r="G2863" s="661" t="s">
        <v>4999</v>
      </c>
      <c r="H2863" s="661" t="s">
        <v>588</v>
      </c>
      <c r="I2863" s="661" t="s">
        <v>2895</v>
      </c>
      <c r="J2863" s="661" t="s">
        <v>2896</v>
      </c>
      <c r="K2863" s="661" t="s">
        <v>5000</v>
      </c>
      <c r="L2863" s="662">
        <v>50.27</v>
      </c>
      <c r="M2863" s="662">
        <v>50.27</v>
      </c>
      <c r="N2863" s="661">
        <v>1</v>
      </c>
      <c r="O2863" s="742">
        <v>1</v>
      </c>
      <c r="P2863" s="662">
        <v>50.27</v>
      </c>
      <c r="Q2863" s="677">
        <v>1</v>
      </c>
      <c r="R2863" s="661">
        <v>1</v>
      </c>
      <c r="S2863" s="677">
        <v>1</v>
      </c>
      <c r="T2863" s="742">
        <v>1</v>
      </c>
      <c r="U2863" s="700">
        <v>1</v>
      </c>
    </row>
    <row r="2864" spans="1:21" ht="14.4" customHeight="1" x14ac:dyDescent="0.3">
      <c r="A2864" s="660">
        <v>32</v>
      </c>
      <c r="B2864" s="661" t="s">
        <v>587</v>
      </c>
      <c r="C2864" s="661">
        <v>89301322</v>
      </c>
      <c r="D2864" s="740" t="s">
        <v>6847</v>
      </c>
      <c r="E2864" s="741" t="s">
        <v>4639</v>
      </c>
      <c r="F2864" s="661" t="s">
        <v>4612</v>
      </c>
      <c r="G2864" s="661" t="s">
        <v>4678</v>
      </c>
      <c r="H2864" s="661" t="s">
        <v>2441</v>
      </c>
      <c r="I2864" s="661" t="s">
        <v>2614</v>
      </c>
      <c r="J2864" s="661" t="s">
        <v>2615</v>
      </c>
      <c r="K2864" s="661" t="s">
        <v>2616</v>
      </c>
      <c r="L2864" s="662">
        <v>25.07</v>
      </c>
      <c r="M2864" s="662">
        <v>25.07</v>
      </c>
      <c r="N2864" s="661">
        <v>1</v>
      </c>
      <c r="O2864" s="742">
        <v>0.5</v>
      </c>
      <c r="P2864" s="662">
        <v>25.07</v>
      </c>
      <c r="Q2864" s="677">
        <v>1</v>
      </c>
      <c r="R2864" s="661">
        <v>1</v>
      </c>
      <c r="S2864" s="677">
        <v>1</v>
      </c>
      <c r="T2864" s="742">
        <v>0.5</v>
      </c>
      <c r="U2864" s="700">
        <v>1</v>
      </c>
    </row>
    <row r="2865" spans="1:21" ht="14.4" customHeight="1" x14ac:dyDescent="0.3">
      <c r="A2865" s="660">
        <v>32</v>
      </c>
      <c r="B2865" s="661" t="s">
        <v>587</v>
      </c>
      <c r="C2865" s="661">
        <v>89301322</v>
      </c>
      <c r="D2865" s="740" t="s">
        <v>6847</v>
      </c>
      <c r="E2865" s="741" t="s">
        <v>4639</v>
      </c>
      <c r="F2865" s="661" t="s">
        <v>4612</v>
      </c>
      <c r="G2865" s="661" t="s">
        <v>4678</v>
      </c>
      <c r="H2865" s="661" t="s">
        <v>2441</v>
      </c>
      <c r="I2865" s="661" t="s">
        <v>6286</v>
      </c>
      <c r="J2865" s="661" t="s">
        <v>2615</v>
      </c>
      <c r="K2865" s="661" t="s">
        <v>6287</v>
      </c>
      <c r="L2865" s="662">
        <v>83.56</v>
      </c>
      <c r="M2865" s="662">
        <v>83.56</v>
      </c>
      <c r="N2865" s="661">
        <v>1</v>
      </c>
      <c r="O2865" s="742">
        <v>0.5</v>
      </c>
      <c r="P2865" s="662">
        <v>83.56</v>
      </c>
      <c r="Q2865" s="677">
        <v>1</v>
      </c>
      <c r="R2865" s="661">
        <v>1</v>
      </c>
      <c r="S2865" s="677">
        <v>1</v>
      </c>
      <c r="T2865" s="742">
        <v>0.5</v>
      </c>
      <c r="U2865" s="700">
        <v>1</v>
      </c>
    </row>
    <row r="2866" spans="1:21" ht="14.4" customHeight="1" x14ac:dyDescent="0.3">
      <c r="A2866" s="660">
        <v>32</v>
      </c>
      <c r="B2866" s="661" t="s">
        <v>587</v>
      </c>
      <c r="C2866" s="661">
        <v>89301322</v>
      </c>
      <c r="D2866" s="740" t="s">
        <v>6847</v>
      </c>
      <c r="E2866" s="741" t="s">
        <v>4639</v>
      </c>
      <c r="F2866" s="661" t="s">
        <v>4612</v>
      </c>
      <c r="G2866" s="661" t="s">
        <v>4755</v>
      </c>
      <c r="H2866" s="661" t="s">
        <v>2441</v>
      </c>
      <c r="I2866" s="661" t="s">
        <v>3049</v>
      </c>
      <c r="J2866" s="661" t="s">
        <v>3050</v>
      </c>
      <c r="K2866" s="661" t="s">
        <v>4458</v>
      </c>
      <c r="L2866" s="662">
        <v>116.8</v>
      </c>
      <c r="M2866" s="662">
        <v>116.8</v>
      </c>
      <c r="N2866" s="661">
        <v>1</v>
      </c>
      <c r="O2866" s="742">
        <v>0.5</v>
      </c>
      <c r="P2866" s="662">
        <v>116.8</v>
      </c>
      <c r="Q2866" s="677">
        <v>1</v>
      </c>
      <c r="R2866" s="661">
        <v>1</v>
      </c>
      <c r="S2866" s="677">
        <v>1</v>
      </c>
      <c r="T2866" s="742">
        <v>0.5</v>
      </c>
      <c r="U2866" s="700">
        <v>1</v>
      </c>
    </row>
    <row r="2867" spans="1:21" ht="14.4" customHeight="1" x14ac:dyDescent="0.3">
      <c r="A2867" s="660">
        <v>32</v>
      </c>
      <c r="B2867" s="661" t="s">
        <v>587</v>
      </c>
      <c r="C2867" s="661">
        <v>89301322</v>
      </c>
      <c r="D2867" s="740" t="s">
        <v>6847</v>
      </c>
      <c r="E2867" s="741" t="s">
        <v>4639</v>
      </c>
      <c r="F2867" s="661" t="s">
        <v>4612</v>
      </c>
      <c r="G2867" s="661" t="s">
        <v>4755</v>
      </c>
      <c r="H2867" s="661" t="s">
        <v>2441</v>
      </c>
      <c r="I2867" s="661" t="s">
        <v>5647</v>
      </c>
      <c r="J2867" s="661" t="s">
        <v>3050</v>
      </c>
      <c r="K2867" s="661" t="s">
        <v>5648</v>
      </c>
      <c r="L2867" s="662">
        <v>0</v>
      </c>
      <c r="M2867" s="662">
        <v>0</v>
      </c>
      <c r="N2867" s="661">
        <v>7</v>
      </c>
      <c r="O2867" s="742">
        <v>4.5</v>
      </c>
      <c r="P2867" s="662">
        <v>0</v>
      </c>
      <c r="Q2867" s="677"/>
      <c r="R2867" s="661">
        <v>7</v>
      </c>
      <c r="S2867" s="677">
        <v>1</v>
      </c>
      <c r="T2867" s="742">
        <v>4.5</v>
      </c>
      <c r="U2867" s="700">
        <v>1</v>
      </c>
    </row>
    <row r="2868" spans="1:21" ht="14.4" customHeight="1" x14ac:dyDescent="0.3">
      <c r="A2868" s="660">
        <v>32</v>
      </c>
      <c r="B2868" s="661" t="s">
        <v>587</v>
      </c>
      <c r="C2868" s="661">
        <v>89301322</v>
      </c>
      <c r="D2868" s="740" t="s">
        <v>6847</v>
      </c>
      <c r="E2868" s="741" t="s">
        <v>4639</v>
      </c>
      <c r="F2868" s="661" t="s">
        <v>4612</v>
      </c>
      <c r="G2868" s="661" t="s">
        <v>4681</v>
      </c>
      <c r="H2868" s="661" t="s">
        <v>2441</v>
      </c>
      <c r="I2868" s="661" t="s">
        <v>6380</v>
      </c>
      <c r="J2868" s="661" t="s">
        <v>6381</v>
      </c>
      <c r="K2868" s="661" t="s">
        <v>6382</v>
      </c>
      <c r="L2868" s="662">
        <v>77.010000000000005</v>
      </c>
      <c r="M2868" s="662">
        <v>77.010000000000005</v>
      </c>
      <c r="N2868" s="661">
        <v>1</v>
      </c>
      <c r="O2868" s="742">
        <v>0.5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32</v>
      </c>
      <c r="B2869" s="661" t="s">
        <v>587</v>
      </c>
      <c r="C2869" s="661">
        <v>89301322</v>
      </c>
      <c r="D2869" s="740" t="s">
        <v>6847</v>
      </c>
      <c r="E2869" s="741" t="s">
        <v>4639</v>
      </c>
      <c r="F2869" s="661" t="s">
        <v>4612</v>
      </c>
      <c r="G2869" s="661" t="s">
        <v>4681</v>
      </c>
      <c r="H2869" s="661" t="s">
        <v>2441</v>
      </c>
      <c r="I2869" s="661" t="s">
        <v>6383</v>
      </c>
      <c r="J2869" s="661" t="s">
        <v>4462</v>
      </c>
      <c r="K2869" s="661" t="s">
        <v>6384</v>
      </c>
      <c r="L2869" s="662">
        <v>82.92</v>
      </c>
      <c r="M2869" s="662">
        <v>165.84</v>
      </c>
      <c r="N2869" s="661">
        <v>2</v>
      </c>
      <c r="O2869" s="742">
        <v>0.5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32</v>
      </c>
      <c r="B2870" s="661" t="s">
        <v>587</v>
      </c>
      <c r="C2870" s="661">
        <v>89301322</v>
      </c>
      <c r="D2870" s="740" t="s">
        <v>6847</v>
      </c>
      <c r="E2870" s="741" t="s">
        <v>4639</v>
      </c>
      <c r="F2870" s="661" t="s">
        <v>4612</v>
      </c>
      <c r="G2870" s="661" t="s">
        <v>6385</v>
      </c>
      <c r="H2870" s="661" t="s">
        <v>588</v>
      </c>
      <c r="I2870" s="661" t="s">
        <v>6386</v>
      </c>
      <c r="J2870" s="661" t="s">
        <v>6387</v>
      </c>
      <c r="K2870" s="661" t="s">
        <v>6388</v>
      </c>
      <c r="L2870" s="662">
        <v>0</v>
      </c>
      <c r="M2870" s="662">
        <v>0</v>
      </c>
      <c r="N2870" s="661">
        <v>1</v>
      </c>
      <c r="O2870" s="742">
        <v>1</v>
      </c>
      <c r="P2870" s="662">
        <v>0</v>
      </c>
      <c r="Q2870" s="677"/>
      <c r="R2870" s="661">
        <v>1</v>
      </c>
      <c r="S2870" s="677">
        <v>1</v>
      </c>
      <c r="T2870" s="742">
        <v>1</v>
      </c>
      <c r="U2870" s="700">
        <v>1</v>
      </c>
    </row>
    <row r="2871" spans="1:21" ht="14.4" customHeight="1" x14ac:dyDescent="0.3">
      <c r="A2871" s="660">
        <v>32</v>
      </c>
      <c r="B2871" s="661" t="s">
        <v>587</v>
      </c>
      <c r="C2871" s="661">
        <v>89301322</v>
      </c>
      <c r="D2871" s="740" t="s">
        <v>6847</v>
      </c>
      <c r="E2871" s="741" t="s">
        <v>4639</v>
      </c>
      <c r="F2871" s="661" t="s">
        <v>4612</v>
      </c>
      <c r="G2871" s="661" t="s">
        <v>5549</v>
      </c>
      <c r="H2871" s="661" t="s">
        <v>588</v>
      </c>
      <c r="I2871" s="661" t="s">
        <v>6389</v>
      </c>
      <c r="J2871" s="661" t="s">
        <v>5653</v>
      </c>
      <c r="K2871" s="661" t="s">
        <v>6178</v>
      </c>
      <c r="L2871" s="662">
        <v>0</v>
      </c>
      <c r="M2871" s="662">
        <v>0</v>
      </c>
      <c r="N2871" s="661">
        <v>1</v>
      </c>
      <c r="O2871" s="742">
        <v>0.5</v>
      </c>
      <c r="P2871" s="662">
        <v>0</v>
      </c>
      <c r="Q2871" s="677"/>
      <c r="R2871" s="661">
        <v>1</v>
      </c>
      <c r="S2871" s="677">
        <v>1</v>
      </c>
      <c r="T2871" s="742">
        <v>0.5</v>
      </c>
      <c r="U2871" s="700">
        <v>1</v>
      </c>
    </row>
    <row r="2872" spans="1:21" ht="14.4" customHeight="1" x14ac:dyDescent="0.3">
      <c r="A2872" s="660">
        <v>32</v>
      </c>
      <c r="B2872" s="661" t="s">
        <v>587</v>
      </c>
      <c r="C2872" s="661">
        <v>89301322</v>
      </c>
      <c r="D2872" s="740" t="s">
        <v>6847</v>
      </c>
      <c r="E2872" s="741" t="s">
        <v>4639</v>
      </c>
      <c r="F2872" s="661" t="s">
        <v>4612</v>
      </c>
      <c r="G2872" s="661" t="s">
        <v>5161</v>
      </c>
      <c r="H2872" s="661" t="s">
        <v>588</v>
      </c>
      <c r="I2872" s="661" t="s">
        <v>3109</v>
      </c>
      <c r="J2872" s="661" t="s">
        <v>3110</v>
      </c>
      <c r="K2872" s="661" t="s">
        <v>3111</v>
      </c>
      <c r="L2872" s="662">
        <v>0</v>
      </c>
      <c r="M2872" s="662">
        <v>0</v>
      </c>
      <c r="N2872" s="661">
        <v>2</v>
      </c>
      <c r="O2872" s="742">
        <v>0.5</v>
      </c>
      <c r="P2872" s="662">
        <v>0</v>
      </c>
      <c r="Q2872" s="677"/>
      <c r="R2872" s="661">
        <v>2</v>
      </c>
      <c r="S2872" s="677">
        <v>1</v>
      </c>
      <c r="T2872" s="742">
        <v>0.5</v>
      </c>
      <c r="U2872" s="700">
        <v>1</v>
      </c>
    </row>
    <row r="2873" spans="1:21" ht="14.4" customHeight="1" x14ac:dyDescent="0.3">
      <c r="A2873" s="660">
        <v>32</v>
      </c>
      <c r="B2873" s="661" t="s">
        <v>587</v>
      </c>
      <c r="C2873" s="661">
        <v>89301322</v>
      </c>
      <c r="D2873" s="740" t="s">
        <v>6847</v>
      </c>
      <c r="E2873" s="741" t="s">
        <v>4639</v>
      </c>
      <c r="F2873" s="661" t="s">
        <v>4612</v>
      </c>
      <c r="G2873" s="661" t="s">
        <v>4758</v>
      </c>
      <c r="H2873" s="661" t="s">
        <v>588</v>
      </c>
      <c r="I2873" s="661" t="s">
        <v>974</v>
      </c>
      <c r="J2873" s="661" t="s">
        <v>4882</v>
      </c>
      <c r="K2873" s="661" t="s">
        <v>4883</v>
      </c>
      <c r="L2873" s="662">
        <v>77.36</v>
      </c>
      <c r="M2873" s="662">
        <v>154.72</v>
      </c>
      <c r="N2873" s="661">
        <v>2</v>
      </c>
      <c r="O2873" s="742">
        <v>2</v>
      </c>
      <c r="P2873" s="662">
        <v>154.72</v>
      </c>
      <c r="Q2873" s="677">
        <v>1</v>
      </c>
      <c r="R2873" s="661">
        <v>2</v>
      </c>
      <c r="S2873" s="677">
        <v>1</v>
      </c>
      <c r="T2873" s="742">
        <v>2</v>
      </c>
      <c r="U2873" s="700">
        <v>1</v>
      </c>
    </row>
    <row r="2874" spans="1:21" ht="14.4" customHeight="1" x14ac:dyDescent="0.3">
      <c r="A2874" s="660">
        <v>32</v>
      </c>
      <c r="B2874" s="661" t="s">
        <v>587</v>
      </c>
      <c r="C2874" s="661">
        <v>89301322</v>
      </c>
      <c r="D2874" s="740" t="s">
        <v>6847</v>
      </c>
      <c r="E2874" s="741" t="s">
        <v>4639</v>
      </c>
      <c r="F2874" s="661" t="s">
        <v>4612</v>
      </c>
      <c r="G2874" s="661" t="s">
        <v>4761</v>
      </c>
      <c r="H2874" s="661" t="s">
        <v>588</v>
      </c>
      <c r="I2874" s="661" t="s">
        <v>5440</v>
      </c>
      <c r="J2874" s="661" t="s">
        <v>5441</v>
      </c>
      <c r="K2874" s="661" t="s">
        <v>5442</v>
      </c>
      <c r="L2874" s="662">
        <v>40.32</v>
      </c>
      <c r="M2874" s="662">
        <v>161.28</v>
      </c>
      <c r="N2874" s="661">
        <v>4</v>
      </c>
      <c r="O2874" s="742">
        <v>1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32</v>
      </c>
      <c r="B2875" s="661" t="s">
        <v>587</v>
      </c>
      <c r="C2875" s="661">
        <v>89301322</v>
      </c>
      <c r="D2875" s="740" t="s">
        <v>6847</v>
      </c>
      <c r="E2875" s="741" t="s">
        <v>4639</v>
      </c>
      <c r="F2875" s="661" t="s">
        <v>4612</v>
      </c>
      <c r="G2875" s="661" t="s">
        <v>4761</v>
      </c>
      <c r="H2875" s="661" t="s">
        <v>588</v>
      </c>
      <c r="I2875" s="661" t="s">
        <v>4019</v>
      </c>
      <c r="J2875" s="661" t="s">
        <v>4020</v>
      </c>
      <c r="K2875" s="661" t="s">
        <v>4762</v>
      </c>
      <c r="L2875" s="662">
        <v>145.38999999999999</v>
      </c>
      <c r="M2875" s="662">
        <v>1308.5099999999998</v>
      </c>
      <c r="N2875" s="661">
        <v>9</v>
      </c>
      <c r="O2875" s="742">
        <v>3.5</v>
      </c>
      <c r="P2875" s="662">
        <v>726.94999999999993</v>
      </c>
      <c r="Q2875" s="677">
        <v>0.55555555555555558</v>
      </c>
      <c r="R2875" s="661">
        <v>5</v>
      </c>
      <c r="S2875" s="677">
        <v>0.55555555555555558</v>
      </c>
      <c r="T2875" s="742">
        <v>1.5</v>
      </c>
      <c r="U2875" s="700">
        <v>0.42857142857142855</v>
      </c>
    </row>
    <row r="2876" spans="1:21" ht="14.4" customHeight="1" x14ac:dyDescent="0.3">
      <c r="A2876" s="660">
        <v>32</v>
      </c>
      <c r="B2876" s="661" t="s">
        <v>587</v>
      </c>
      <c r="C2876" s="661">
        <v>89301322</v>
      </c>
      <c r="D2876" s="740" t="s">
        <v>6847</v>
      </c>
      <c r="E2876" s="741" t="s">
        <v>4639</v>
      </c>
      <c r="F2876" s="661" t="s">
        <v>4612</v>
      </c>
      <c r="G2876" s="661" t="s">
        <v>4761</v>
      </c>
      <c r="H2876" s="661" t="s">
        <v>588</v>
      </c>
      <c r="I2876" s="661" t="s">
        <v>4019</v>
      </c>
      <c r="J2876" s="661" t="s">
        <v>4020</v>
      </c>
      <c r="K2876" s="661" t="s">
        <v>4762</v>
      </c>
      <c r="L2876" s="662">
        <v>80.650000000000006</v>
      </c>
      <c r="M2876" s="662">
        <v>967.80000000000007</v>
      </c>
      <c r="N2876" s="661">
        <v>12</v>
      </c>
      <c r="O2876" s="742">
        <v>3</v>
      </c>
      <c r="P2876" s="662">
        <v>403.25</v>
      </c>
      <c r="Q2876" s="677">
        <v>0.41666666666666663</v>
      </c>
      <c r="R2876" s="661">
        <v>5</v>
      </c>
      <c r="S2876" s="677">
        <v>0.41666666666666669</v>
      </c>
      <c r="T2876" s="742">
        <v>1.5</v>
      </c>
      <c r="U2876" s="700">
        <v>0.5</v>
      </c>
    </row>
    <row r="2877" spans="1:21" ht="14.4" customHeight="1" x14ac:dyDescent="0.3">
      <c r="A2877" s="660">
        <v>32</v>
      </c>
      <c r="B2877" s="661" t="s">
        <v>587</v>
      </c>
      <c r="C2877" s="661">
        <v>89301322</v>
      </c>
      <c r="D2877" s="740" t="s">
        <v>6847</v>
      </c>
      <c r="E2877" s="741" t="s">
        <v>4639</v>
      </c>
      <c r="F2877" s="661" t="s">
        <v>4612</v>
      </c>
      <c r="G2877" s="661" t="s">
        <v>4761</v>
      </c>
      <c r="H2877" s="661" t="s">
        <v>588</v>
      </c>
      <c r="I2877" s="661" t="s">
        <v>6390</v>
      </c>
      <c r="J2877" s="661" t="s">
        <v>5441</v>
      </c>
      <c r="K2877" s="661" t="s">
        <v>6391</v>
      </c>
      <c r="L2877" s="662">
        <v>40.32</v>
      </c>
      <c r="M2877" s="662">
        <v>80.64</v>
      </c>
      <c r="N2877" s="661">
        <v>2</v>
      </c>
      <c r="O2877" s="742">
        <v>1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32</v>
      </c>
      <c r="B2878" s="661" t="s">
        <v>587</v>
      </c>
      <c r="C2878" s="661">
        <v>89301322</v>
      </c>
      <c r="D2878" s="740" t="s">
        <v>6847</v>
      </c>
      <c r="E2878" s="741" t="s">
        <v>4639</v>
      </c>
      <c r="F2878" s="661" t="s">
        <v>4612</v>
      </c>
      <c r="G2878" s="661" t="s">
        <v>5443</v>
      </c>
      <c r="H2878" s="661" t="s">
        <v>588</v>
      </c>
      <c r="I2878" s="661" t="s">
        <v>2309</v>
      </c>
      <c r="J2878" s="661" t="s">
        <v>2310</v>
      </c>
      <c r="K2878" s="661" t="s">
        <v>2311</v>
      </c>
      <c r="L2878" s="662">
        <v>92.91</v>
      </c>
      <c r="M2878" s="662">
        <v>836.19</v>
      </c>
      <c r="N2878" s="661">
        <v>9</v>
      </c>
      <c r="O2878" s="742">
        <v>2.5</v>
      </c>
      <c r="P2878" s="662">
        <v>278.73</v>
      </c>
      <c r="Q2878" s="677">
        <v>0.33333333333333331</v>
      </c>
      <c r="R2878" s="661">
        <v>3</v>
      </c>
      <c r="S2878" s="677">
        <v>0.33333333333333331</v>
      </c>
      <c r="T2878" s="742">
        <v>0.5</v>
      </c>
      <c r="U2878" s="700">
        <v>0.2</v>
      </c>
    </row>
    <row r="2879" spans="1:21" ht="14.4" customHeight="1" x14ac:dyDescent="0.3">
      <c r="A2879" s="660">
        <v>32</v>
      </c>
      <c r="B2879" s="661" t="s">
        <v>587</v>
      </c>
      <c r="C2879" s="661">
        <v>89301322</v>
      </c>
      <c r="D2879" s="740" t="s">
        <v>6847</v>
      </c>
      <c r="E2879" s="741" t="s">
        <v>4639</v>
      </c>
      <c r="F2879" s="661" t="s">
        <v>4612</v>
      </c>
      <c r="G2879" s="661" t="s">
        <v>5001</v>
      </c>
      <c r="H2879" s="661" t="s">
        <v>588</v>
      </c>
      <c r="I2879" s="661" t="s">
        <v>704</v>
      </c>
      <c r="J2879" s="661" t="s">
        <v>5002</v>
      </c>
      <c r="K2879" s="661" t="s">
        <v>5003</v>
      </c>
      <c r="L2879" s="662">
        <v>41.83</v>
      </c>
      <c r="M2879" s="662">
        <v>418.29999999999995</v>
      </c>
      <c r="N2879" s="661">
        <v>10</v>
      </c>
      <c r="O2879" s="742">
        <v>7.5</v>
      </c>
      <c r="P2879" s="662">
        <v>167.32</v>
      </c>
      <c r="Q2879" s="677">
        <v>0.4</v>
      </c>
      <c r="R2879" s="661">
        <v>4</v>
      </c>
      <c r="S2879" s="677">
        <v>0.4</v>
      </c>
      <c r="T2879" s="742">
        <v>3</v>
      </c>
      <c r="U2879" s="700">
        <v>0.4</v>
      </c>
    </row>
    <row r="2880" spans="1:21" ht="14.4" customHeight="1" x14ac:dyDescent="0.3">
      <c r="A2880" s="660">
        <v>32</v>
      </c>
      <c r="B2880" s="661" t="s">
        <v>587</v>
      </c>
      <c r="C2880" s="661">
        <v>89301322</v>
      </c>
      <c r="D2880" s="740" t="s">
        <v>6847</v>
      </c>
      <c r="E2880" s="741" t="s">
        <v>4639</v>
      </c>
      <c r="F2880" s="661" t="s">
        <v>4612</v>
      </c>
      <c r="G2880" s="661" t="s">
        <v>4682</v>
      </c>
      <c r="H2880" s="661" t="s">
        <v>588</v>
      </c>
      <c r="I2880" s="661" t="s">
        <v>4763</v>
      </c>
      <c r="J2880" s="661" t="s">
        <v>4684</v>
      </c>
      <c r="K2880" s="661" t="s">
        <v>4499</v>
      </c>
      <c r="L2880" s="662">
        <v>0</v>
      </c>
      <c r="M2880" s="662">
        <v>0</v>
      </c>
      <c r="N2880" s="661">
        <v>8</v>
      </c>
      <c r="O2880" s="742">
        <v>2.5</v>
      </c>
      <c r="P2880" s="662">
        <v>0</v>
      </c>
      <c r="Q2880" s="677"/>
      <c r="R2880" s="661">
        <v>2</v>
      </c>
      <c r="S2880" s="677">
        <v>0.25</v>
      </c>
      <c r="T2880" s="742">
        <v>1</v>
      </c>
      <c r="U2880" s="700">
        <v>0.4</v>
      </c>
    </row>
    <row r="2881" spans="1:21" ht="14.4" customHeight="1" x14ac:dyDescent="0.3">
      <c r="A2881" s="660">
        <v>32</v>
      </c>
      <c r="B2881" s="661" t="s">
        <v>587</v>
      </c>
      <c r="C2881" s="661">
        <v>89301322</v>
      </c>
      <c r="D2881" s="740" t="s">
        <v>6847</v>
      </c>
      <c r="E2881" s="741" t="s">
        <v>4639</v>
      </c>
      <c r="F2881" s="661" t="s">
        <v>4612</v>
      </c>
      <c r="G2881" s="661" t="s">
        <v>4682</v>
      </c>
      <c r="H2881" s="661" t="s">
        <v>588</v>
      </c>
      <c r="I2881" s="661" t="s">
        <v>5444</v>
      </c>
      <c r="J2881" s="661" t="s">
        <v>1280</v>
      </c>
      <c r="K2881" s="661" t="s">
        <v>933</v>
      </c>
      <c r="L2881" s="662">
        <v>30.65</v>
      </c>
      <c r="M2881" s="662">
        <v>61.3</v>
      </c>
      <c r="N2881" s="661">
        <v>2</v>
      </c>
      <c r="O2881" s="742">
        <v>0.5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32</v>
      </c>
      <c r="B2882" s="661" t="s">
        <v>587</v>
      </c>
      <c r="C2882" s="661">
        <v>89301322</v>
      </c>
      <c r="D2882" s="740" t="s">
        <v>6847</v>
      </c>
      <c r="E2882" s="741" t="s">
        <v>4639</v>
      </c>
      <c r="F2882" s="661" t="s">
        <v>4612</v>
      </c>
      <c r="G2882" s="661" t="s">
        <v>4682</v>
      </c>
      <c r="H2882" s="661" t="s">
        <v>588</v>
      </c>
      <c r="I2882" s="661" t="s">
        <v>5444</v>
      </c>
      <c r="J2882" s="661" t="s">
        <v>1280</v>
      </c>
      <c r="K2882" s="661" t="s">
        <v>933</v>
      </c>
      <c r="L2882" s="662">
        <v>27.57</v>
      </c>
      <c r="M2882" s="662">
        <v>27.57</v>
      </c>
      <c r="N2882" s="661">
        <v>1</v>
      </c>
      <c r="O2882" s="742">
        <v>1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32</v>
      </c>
      <c r="B2883" s="661" t="s">
        <v>587</v>
      </c>
      <c r="C2883" s="661">
        <v>89301322</v>
      </c>
      <c r="D2883" s="740" t="s">
        <v>6847</v>
      </c>
      <c r="E2883" s="741" t="s">
        <v>4639</v>
      </c>
      <c r="F2883" s="661" t="s">
        <v>4612</v>
      </c>
      <c r="G2883" s="661" t="s">
        <v>4682</v>
      </c>
      <c r="H2883" s="661" t="s">
        <v>588</v>
      </c>
      <c r="I2883" s="661" t="s">
        <v>1279</v>
      </c>
      <c r="J2883" s="661" t="s">
        <v>1280</v>
      </c>
      <c r="K2883" s="661" t="s">
        <v>1281</v>
      </c>
      <c r="L2883" s="662">
        <v>61.29</v>
      </c>
      <c r="M2883" s="662">
        <v>306.45</v>
      </c>
      <c r="N2883" s="661">
        <v>5</v>
      </c>
      <c r="O2883" s="742">
        <v>3.5</v>
      </c>
      <c r="P2883" s="662">
        <v>183.87</v>
      </c>
      <c r="Q2883" s="677">
        <v>0.60000000000000009</v>
      </c>
      <c r="R2883" s="661">
        <v>3</v>
      </c>
      <c r="S2883" s="677">
        <v>0.6</v>
      </c>
      <c r="T2883" s="742">
        <v>2</v>
      </c>
      <c r="U2883" s="700">
        <v>0.5714285714285714</v>
      </c>
    </row>
    <row r="2884" spans="1:21" ht="14.4" customHeight="1" x14ac:dyDescent="0.3">
      <c r="A2884" s="660">
        <v>32</v>
      </c>
      <c r="B2884" s="661" t="s">
        <v>587</v>
      </c>
      <c r="C2884" s="661">
        <v>89301322</v>
      </c>
      <c r="D2884" s="740" t="s">
        <v>6847</v>
      </c>
      <c r="E2884" s="741" t="s">
        <v>4639</v>
      </c>
      <c r="F2884" s="661" t="s">
        <v>4612</v>
      </c>
      <c r="G2884" s="661" t="s">
        <v>4682</v>
      </c>
      <c r="H2884" s="661" t="s">
        <v>588</v>
      </c>
      <c r="I2884" s="661" t="s">
        <v>4683</v>
      </c>
      <c r="J2884" s="661" t="s">
        <v>4684</v>
      </c>
      <c r="K2884" s="661" t="s">
        <v>4685</v>
      </c>
      <c r="L2884" s="662">
        <v>34.31</v>
      </c>
      <c r="M2884" s="662">
        <v>446.03000000000003</v>
      </c>
      <c r="N2884" s="661">
        <v>13</v>
      </c>
      <c r="O2884" s="742">
        <v>6.5</v>
      </c>
      <c r="P2884" s="662">
        <v>205.86</v>
      </c>
      <c r="Q2884" s="677">
        <v>0.46153846153846156</v>
      </c>
      <c r="R2884" s="661">
        <v>6</v>
      </c>
      <c r="S2884" s="677">
        <v>0.46153846153846156</v>
      </c>
      <c r="T2884" s="742">
        <v>2.5</v>
      </c>
      <c r="U2884" s="700">
        <v>0.38461538461538464</v>
      </c>
    </row>
    <row r="2885" spans="1:21" ht="14.4" customHeight="1" x14ac:dyDescent="0.3">
      <c r="A2885" s="660">
        <v>32</v>
      </c>
      <c r="B2885" s="661" t="s">
        <v>587</v>
      </c>
      <c r="C2885" s="661">
        <v>89301322</v>
      </c>
      <c r="D2885" s="740" t="s">
        <v>6847</v>
      </c>
      <c r="E2885" s="741" t="s">
        <v>4639</v>
      </c>
      <c r="F2885" s="661" t="s">
        <v>4612</v>
      </c>
      <c r="G2885" s="661" t="s">
        <v>4682</v>
      </c>
      <c r="H2885" s="661" t="s">
        <v>588</v>
      </c>
      <c r="I2885" s="661" t="s">
        <v>4683</v>
      </c>
      <c r="J2885" s="661" t="s">
        <v>4684</v>
      </c>
      <c r="K2885" s="661" t="s">
        <v>4685</v>
      </c>
      <c r="L2885" s="662">
        <v>30.88</v>
      </c>
      <c r="M2885" s="662">
        <v>92.64</v>
      </c>
      <c r="N2885" s="661">
        <v>3</v>
      </c>
      <c r="O2885" s="742">
        <v>1</v>
      </c>
      <c r="P2885" s="662">
        <v>30.88</v>
      </c>
      <c r="Q2885" s="677">
        <v>0.33333333333333331</v>
      </c>
      <c r="R2885" s="661">
        <v>1</v>
      </c>
      <c r="S2885" s="677">
        <v>0.33333333333333331</v>
      </c>
      <c r="T2885" s="742">
        <v>0.5</v>
      </c>
      <c r="U2885" s="700">
        <v>0.5</v>
      </c>
    </row>
    <row r="2886" spans="1:21" ht="14.4" customHeight="1" x14ac:dyDescent="0.3">
      <c r="A2886" s="660">
        <v>32</v>
      </c>
      <c r="B2886" s="661" t="s">
        <v>587</v>
      </c>
      <c r="C2886" s="661">
        <v>89301322</v>
      </c>
      <c r="D2886" s="740" t="s">
        <v>6847</v>
      </c>
      <c r="E2886" s="741" t="s">
        <v>4639</v>
      </c>
      <c r="F2886" s="661" t="s">
        <v>4612</v>
      </c>
      <c r="G2886" s="661" t="s">
        <v>5102</v>
      </c>
      <c r="H2886" s="661" t="s">
        <v>588</v>
      </c>
      <c r="I2886" s="661" t="s">
        <v>1548</v>
      </c>
      <c r="J2886" s="661" t="s">
        <v>1549</v>
      </c>
      <c r="K2886" s="661" t="s">
        <v>5114</v>
      </c>
      <c r="L2886" s="662">
        <v>116.11</v>
      </c>
      <c r="M2886" s="662">
        <v>812.77</v>
      </c>
      <c r="N2886" s="661">
        <v>7</v>
      </c>
      <c r="O2886" s="742">
        <v>2</v>
      </c>
      <c r="P2886" s="662">
        <v>812.77</v>
      </c>
      <c r="Q2886" s="677">
        <v>1</v>
      </c>
      <c r="R2886" s="661">
        <v>7</v>
      </c>
      <c r="S2886" s="677">
        <v>1</v>
      </c>
      <c r="T2886" s="742">
        <v>2</v>
      </c>
      <c r="U2886" s="700">
        <v>1</v>
      </c>
    </row>
    <row r="2887" spans="1:21" ht="14.4" customHeight="1" x14ac:dyDescent="0.3">
      <c r="A2887" s="660">
        <v>32</v>
      </c>
      <c r="B2887" s="661" t="s">
        <v>587</v>
      </c>
      <c r="C2887" s="661">
        <v>89301322</v>
      </c>
      <c r="D2887" s="740" t="s">
        <v>6847</v>
      </c>
      <c r="E2887" s="741" t="s">
        <v>4639</v>
      </c>
      <c r="F2887" s="661" t="s">
        <v>4612</v>
      </c>
      <c r="G2887" s="661" t="s">
        <v>5164</v>
      </c>
      <c r="H2887" s="661" t="s">
        <v>588</v>
      </c>
      <c r="I2887" s="661" t="s">
        <v>2416</v>
      </c>
      <c r="J2887" s="661" t="s">
        <v>2417</v>
      </c>
      <c r="K2887" s="661" t="s">
        <v>4235</v>
      </c>
      <c r="L2887" s="662">
        <v>4002.14</v>
      </c>
      <c r="M2887" s="662">
        <v>4002.14</v>
      </c>
      <c r="N2887" s="661">
        <v>1</v>
      </c>
      <c r="O2887" s="742">
        <v>0.5</v>
      </c>
      <c r="P2887" s="662">
        <v>4002.14</v>
      </c>
      <c r="Q2887" s="677">
        <v>1</v>
      </c>
      <c r="R2887" s="661">
        <v>1</v>
      </c>
      <c r="S2887" s="677">
        <v>1</v>
      </c>
      <c r="T2887" s="742">
        <v>0.5</v>
      </c>
      <c r="U2887" s="700">
        <v>1</v>
      </c>
    </row>
    <row r="2888" spans="1:21" ht="14.4" customHeight="1" x14ac:dyDescent="0.3">
      <c r="A2888" s="660">
        <v>32</v>
      </c>
      <c r="B2888" s="661" t="s">
        <v>587</v>
      </c>
      <c r="C2888" s="661">
        <v>89301322</v>
      </c>
      <c r="D2888" s="740" t="s">
        <v>6847</v>
      </c>
      <c r="E2888" s="741" t="s">
        <v>4639</v>
      </c>
      <c r="F2888" s="661" t="s">
        <v>4612</v>
      </c>
      <c r="G2888" s="661" t="s">
        <v>4686</v>
      </c>
      <c r="H2888" s="661" t="s">
        <v>588</v>
      </c>
      <c r="I2888" s="661" t="s">
        <v>2223</v>
      </c>
      <c r="J2888" s="661" t="s">
        <v>4688</v>
      </c>
      <c r="K2888" s="661" t="s">
        <v>4689</v>
      </c>
      <c r="L2888" s="662">
        <v>6196.71</v>
      </c>
      <c r="M2888" s="662">
        <v>18590.13</v>
      </c>
      <c r="N2888" s="661">
        <v>3</v>
      </c>
      <c r="O2888" s="742">
        <v>1</v>
      </c>
      <c r="P2888" s="662">
        <v>18590.13</v>
      </c>
      <c r="Q2888" s="677">
        <v>1</v>
      </c>
      <c r="R2888" s="661">
        <v>3</v>
      </c>
      <c r="S2888" s="677">
        <v>1</v>
      </c>
      <c r="T2888" s="742">
        <v>1</v>
      </c>
      <c r="U2888" s="700">
        <v>1</v>
      </c>
    </row>
    <row r="2889" spans="1:21" ht="14.4" customHeight="1" x14ac:dyDescent="0.3">
      <c r="A2889" s="660">
        <v>32</v>
      </c>
      <c r="B2889" s="661" t="s">
        <v>587</v>
      </c>
      <c r="C2889" s="661">
        <v>89301322</v>
      </c>
      <c r="D2889" s="740" t="s">
        <v>6847</v>
      </c>
      <c r="E2889" s="741" t="s">
        <v>4639</v>
      </c>
      <c r="F2889" s="661" t="s">
        <v>4612</v>
      </c>
      <c r="G2889" s="661" t="s">
        <v>4686</v>
      </c>
      <c r="H2889" s="661" t="s">
        <v>588</v>
      </c>
      <c r="I2889" s="661" t="s">
        <v>4929</v>
      </c>
      <c r="J2889" s="661" t="s">
        <v>4688</v>
      </c>
      <c r="K2889" s="661" t="s">
        <v>4689</v>
      </c>
      <c r="L2889" s="662">
        <v>6196.71</v>
      </c>
      <c r="M2889" s="662">
        <v>49573.68</v>
      </c>
      <c r="N2889" s="661">
        <v>8</v>
      </c>
      <c r="O2889" s="742">
        <v>3</v>
      </c>
      <c r="P2889" s="662"/>
      <c r="Q2889" s="677">
        <v>0</v>
      </c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32</v>
      </c>
      <c r="B2890" s="661" t="s">
        <v>587</v>
      </c>
      <c r="C2890" s="661">
        <v>89301322</v>
      </c>
      <c r="D2890" s="740" t="s">
        <v>6847</v>
      </c>
      <c r="E2890" s="741" t="s">
        <v>4639</v>
      </c>
      <c r="F2890" s="661" t="s">
        <v>4612</v>
      </c>
      <c r="G2890" s="661" t="s">
        <v>4764</v>
      </c>
      <c r="H2890" s="661" t="s">
        <v>588</v>
      </c>
      <c r="I2890" s="661" t="s">
        <v>1043</v>
      </c>
      <c r="J2890" s="661" t="s">
        <v>4765</v>
      </c>
      <c r="K2890" s="661" t="s">
        <v>4766</v>
      </c>
      <c r="L2890" s="662">
        <v>91.14</v>
      </c>
      <c r="M2890" s="662">
        <v>10663.380000000001</v>
      </c>
      <c r="N2890" s="661">
        <v>117</v>
      </c>
      <c r="O2890" s="742">
        <v>31.5</v>
      </c>
      <c r="P2890" s="662">
        <v>5377.26</v>
      </c>
      <c r="Q2890" s="677">
        <v>0.50427350427350426</v>
      </c>
      <c r="R2890" s="661">
        <v>59</v>
      </c>
      <c r="S2890" s="677">
        <v>0.50427350427350426</v>
      </c>
      <c r="T2890" s="742">
        <v>16.5</v>
      </c>
      <c r="U2890" s="700">
        <v>0.52380952380952384</v>
      </c>
    </row>
    <row r="2891" spans="1:21" ht="14.4" customHeight="1" x14ac:dyDescent="0.3">
      <c r="A2891" s="660">
        <v>32</v>
      </c>
      <c r="B2891" s="661" t="s">
        <v>587</v>
      </c>
      <c r="C2891" s="661">
        <v>89301322</v>
      </c>
      <c r="D2891" s="740" t="s">
        <v>6847</v>
      </c>
      <c r="E2891" s="741" t="s">
        <v>4639</v>
      </c>
      <c r="F2891" s="661" t="s">
        <v>4612</v>
      </c>
      <c r="G2891" s="661" t="s">
        <v>4885</v>
      </c>
      <c r="H2891" s="661" t="s">
        <v>588</v>
      </c>
      <c r="I2891" s="661" t="s">
        <v>815</v>
      </c>
      <c r="J2891" s="661" t="s">
        <v>816</v>
      </c>
      <c r="K2891" s="661" t="s">
        <v>4180</v>
      </c>
      <c r="L2891" s="662">
        <v>709.97</v>
      </c>
      <c r="M2891" s="662">
        <v>709.97</v>
      </c>
      <c r="N2891" s="661">
        <v>1</v>
      </c>
      <c r="O2891" s="742">
        <v>0.5</v>
      </c>
      <c r="P2891" s="662">
        <v>709.97</v>
      </c>
      <c r="Q2891" s="677">
        <v>1</v>
      </c>
      <c r="R2891" s="661">
        <v>1</v>
      </c>
      <c r="S2891" s="677">
        <v>1</v>
      </c>
      <c r="T2891" s="742">
        <v>0.5</v>
      </c>
      <c r="U2891" s="700">
        <v>1</v>
      </c>
    </row>
    <row r="2892" spans="1:21" ht="14.4" customHeight="1" x14ac:dyDescent="0.3">
      <c r="A2892" s="660">
        <v>32</v>
      </c>
      <c r="B2892" s="661" t="s">
        <v>587</v>
      </c>
      <c r="C2892" s="661">
        <v>89301322</v>
      </c>
      <c r="D2892" s="740" t="s">
        <v>6847</v>
      </c>
      <c r="E2892" s="741" t="s">
        <v>4639</v>
      </c>
      <c r="F2892" s="661" t="s">
        <v>4612</v>
      </c>
      <c r="G2892" s="661" t="s">
        <v>4885</v>
      </c>
      <c r="H2892" s="661" t="s">
        <v>588</v>
      </c>
      <c r="I2892" s="661" t="s">
        <v>815</v>
      </c>
      <c r="J2892" s="661" t="s">
        <v>816</v>
      </c>
      <c r="K2892" s="661" t="s">
        <v>4180</v>
      </c>
      <c r="L2892" s="662">
        <v>766.89</v>
      </c>
      <c r="M2892" s="662">
        <v>2300.67</v>
      </c>
      <c r="N2892" s="661">
        <v>3</v>
      </c>
      <c r="O2892" s="742">
        <v>2</v>
      </c>
      <c r="P2892" s="662">
        <v>766.89</v>
      </c>
      <c r="Q2892" s="677">
        <v>0.33333333333333331</v>
      </c>
      <c r="R2892" s="661">
        <v>1</v>
      </c>
      <c r="S2892" s="677">
        <v>0.33333333333333331</v>
      </c>
      <c r="T2892" s="742">
        <v>0.5</v>
      </c>
      <c r="U2892" s="700">
        <v>0.25</v>
      </c>
    </row>
    <row r="2893" spans="1:21" ht="14.4" customHeight="1" x14ac:dyDescent="0.3">
      <c r="A2893" s="660">
        <v>32</v>
      </c>
      <c r="B2893" s="661" t="s">
        <v>587</v>
      </c>
      <c r="C2893" s="661">
        <v>89301322</v>
      </c>
      <c r="D2893" s="740" t="s">
        <v>6847</v>
      </c>
      <c r="E2893" s="741" t="s">
        <v>4639</v>
      </c>
      <c r="F2893" s="661" t="s">
        <v>4612</v>
      </c>
      <c r="G2893" s="661" t="s">
        <v>4885</v>
      </c>
      <c r="H2893" s="661" t="s">
        <v>588</v>
      </c>
      <c r="I2893" s="661" t="s">
        <v>6068</v>
      </c>
      <c r="J2893" s="661" t="s">
        <v>816</v>
      </c>
      <c r="K2893" s="661" t="s">
        <v>6069</v>
      </c>
      <c r="L2893" s="662">
        <v>0</v>
      </c>
      <c r="M2893" s="662">
        <v>0</v>
      </c>
      <c r="N2893" s="661">
        <v>1</v>
      </c>
      <c r="O2893" s="742">
        <v>0.5</v>
      </c>
      <c r="P2893" s="662"/>
      <c r="Q2893" s="677"/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32</v>
      </c>
      <c r="B2894" s="661" t="s">
        <v>587</v>
      </c>
      <c r="C2894" s="661">
        <v>89301322</v>
      </c>
      <c r="D2894" s="740" t="s">
        <v>6847</v>
      </c>
      <c r="E2894" s="741" t="s">
        <v>4639</v>
      </c>
      <c r="F2894" s="661" t="s">
        <v>4612</v>
      </c>
      <c r="G2894" s="661" t="s">
        <v>4972</v>
      </c>
      <c r="H2894" s="661" t="s">
        <v>2441</v>
      </c>
      <c r="I2894" s="661" t="s">
        <v>2512</v>
      </c>
      <c r="J2894" s="661" t="s">
        <v>2513</v>
      </c>
      <c r="K2894" s="661" t="s">
        <v>2514</v>
      </c>
      <c r="L2894" s="662">
        <v>0</v>
      </c>
      <c r="M2894" s="662">
        <v>0</v>
      </c>
      <c r="N2894" s="661">
        <v>2</v>
      </c>
      <c r="O2894" s="742">
        <v>1.5</v>
      </c>
      <c r="P2894" s="662">
        <v>0</v>
      </c>
      <c r="Q2894" s="677"/>
      <c r="R2894" s="661">
        <v>1</v>
      </c>
      <c r="S2894" s="677">
        <v>0.5</v>
      </c>
      <c r="T2894" s="742">
        <v>1</v>
      </c>
      <c r="U2894" s="700">
        <v>0.66666666666666663</v>
      </c>
    </row>
    <row r="2895" spans="1:21" ht="14.4" customHeight="1" x14ac:dyDescent="0.3">
      <c r="A2895" s="660">
        <v>32</v>
      </c>
      <c r="B2895" s="661" t="s">
        <v>587</v>
      </c>
      <c r="C2895" s="661">
        <v>89301322</v>
      </c>
      <c r="D2895" s="740" t="s">
        <v>6847</v>
      </c>
      <c r="E2895" s="741" t="s">
        <v>4639</v>
      </c>
      <c r="F2895" s="661" t="s">
        <v>4612</v>
      </c>
      <c r="G2895" s="661" t="s">
        <v>4886</v>
      </c>
      <c r="H2895" s="661" t="s">
        <v>588</v>
      </c>
      <c r="I2895" s="661" t="s">
        <v>1196</v>
      </c>
      <c r="J2895" s="661" t="s">
        <v>1436</v>
      </c>
      <c r="K2895" s="661" t="s">
        <v>4887</v>
      </c>
      <c r="L2895" s="662">
        <v>0</v>
      </c>
      <c r="M2895" s="662">
        <v>0</v>
      </c>
      <c r="N2895" s="661">
        <v>3</v>
      </c>
      <c r="O2895" s="742">
        <v>1.5</v>
      </c>
      <c r="P2895" s="662">
        <v>0</v>
      </c>
      <c r="Q2895" s="677"/>
      <c r="R2895" s="661">
        <v>2</v>
      </c>
      <c r="S2895" s="677">
        <v>0.66666666666666663</v>
      </c>
      <c r="T2895" s="742">
        <v>1</v>
      </c>
      <c r="U2895" s="700">
        <v>0.66666666666666663</v>
      </c>
    </row>
    <row r="2896" spans="1:21" ht="14.4" customHeight="1" x14ac:dyDescent="0.3">
      <c r="A2896" s="660">
        <v>32</v>
      </c>
      <c r="B2896" s="661" t="s">
        <v>587</v>
      </c>
      <c r="C2896" s="661">
        <v>89301322</v>
      </c>
      <c r="D2896" s="740" t="s">
        <v>6847</v>
      </c>
      <c r="E2896" s="741" t="s">
        <v>4639</v>
      </c>
      <c r="F2896" s="661" t="s">
        <v>4612</v>
      </c>
      <c r="G2896" s="661" t="s">
        <v>4886</v>
      </c>
      <c r="H2896" s="661" t="s">
        <v>588</v>
      </c>
      <c r="I2896" s="661" t="s">
        <v>831</v>
      </c>
      <c r="J2896" s="661" t="s">
        <v>832</v>
      </c>
      <c r="K2896" s="661" t="s">
        <v>833</v>
      </c>
      <c r="L2896" s="662">
        <v>33.79</v>
      </c>
      <c r="M2896" s="662">
        <v>405.48</v>
      </c>
      <c r="N2896" s="661">
        <v>12</v>
      </c>
      <c r="O2896" s="742">
        <v>2.5</v>
      </c>
      <c r="P2896" s="662">
        <v>202.74</v>
      </c>
      <c r="Q2896" s="677">
        <v>0.5</v>
      </c>
      <c r="R2896" s="661">
        <v>6</v>
      </c>
      <c r="S2896" s="677">
        <v>0.5</v>
      </c>
      <c r="T2896" s="742">
        <v>1.5</v>
      </c>
      <c r="U2896" s="700">
        <v>0.6</v>
      </c>
    </row>
    <row r="2897" spans="1:21" ht="14.4" customHeight="1" x14ac:dyDescent="0.3">
      <c r="A2897" s="660">
        <v>32</v>
      </c>
      <c r="B2897" s="661" t="s">
        <v>587</v>
      </c>
      <c r="C2897" s="661">
        <v>89301322</v>
      </c>
      <c r="D2897" s="740" t="s">
        <v>6847</v>
      </c>
      <c r="E2897" s="741" t="s">
        <v>4639</v>
      </c>
      <c r="F2897" s="661" t="s">
        <v>4612</v>
      </c>
      <c r="G2897" s="661" t="s">
        <v>4888</v>
      </c>
      <c r="H2897" s="661" t="s">
        <v>2441</v>
      </c>
      <c r="I2897" s="661" t="s">
        <v>5738</v>
      </c>
      <c r="J2897" s="661" t="s">
        <v>2598</v>
      </c>
      <c r="K2897" s="661" t="s">
        <v>1242</v>
      </c>
      <c r="L2897" s="662">
        <v>0</v>
      </c>
      <c r="M2897" s="662">
        <v>0</v>
      </c>
      <c r="N2897" s="661">
        <v>1</v>
      </c>
      <c r="O2897" s="742">
        <v>0.5</v>
      </c>
      <c r="P2897" s="662">
        <v>0</v>
      </c>
      <c r="Q2897" s="677"/>
      <c r="R2897" s="661">
        <v>1</v>
      </c>
      <c r="S2897" s="677">
        <v>1</v>
      </c>
      <c r="T2897" s="742">
        <v>0.5</v>
      </c>
      <c r="U2897" s="700">
        <v>1</v>
      </c>
    </row>
    <row r="2898" spans="1:21" ht="14.4" customHeight="1" x14ac:dyDescent="0.3">
      <c r="A2898" s="660">
        <v>32</v>
      </c>
      <c r="B2898" s="661" t="s">
        <v>587</v>
      </c>
      <c r="C2898" s="661">
        <v>89301322</v>
      </c>
      <c r="D2898" s="740" t="s">
        <v>6847</v>
      </c>
      <c r="E2898" s="741" t="s">
        <v>4639</v>
      </c>
      <c r="F2898" s="661" t="s">
        <v>4612</v>
      </c>
      <c r="G2898" s="661" t="s">
        <v>4888</v>
      </c>
      <c r="H2898" s="661" t="s">
        <v>588</v>
      </c>
      <c r="I2898" s="661" t="s">
        <v>6392</v>
      </c>
      <c r="J2898" s="661" t="s">
        <v>4890</v>
      </c>
      <c r="K2898" s="661" t="s">
        <v>5426</v>
      </c>
      <c r="L2898" s="662">
        <v>0</v>
      </c>
      <c r="M2898" s="662">
        <v>0</v>
      </c>
      <c r="N2898" s="661">
        <v>3</v>
      </c>
      <c r="O2898" s="742">
        <v>2.5</v>
      </c>
      <c r="P2898" s="662">
        <v>0</v>
      </c>
      <c r="Q2898" s="677"/>
      <c r="R2898" s="661">
        <v>1</v>
      </c>
      <c r="S2898" s="677">
        <v>0.33333333333333331</v>
      </c>
      <c r="T2898" s="742">
        <v>1</v>
      </c>
      <c r="U2898" s="700">
        <v>0.4</v>
      </c>
    </row>
    <row r="2899" spans="1:21" ht="14.4" customHeight="1" x14ac:dyDescent="0.3">
      <c r="A2899" s="660">
        <v>32</v>
      </c>
      <c r="B2899" s="661" t="s">
        <v>587</v>
      </c>
      <c r="C2899" s="661">
        <v>89301322</v>
      </c>
      <c r="D2899" s="740" t="s">
        <v>6847</v>
      </c>
      <c r="E2899" s="741" t="s">
        <v>4639</v>
      </c>
      <c r="F2899" s="661" t="s">
        <v>4612</v>
      </c>
      <c r="G2899" s="661" t="s">
        <v>6393</v>
      </c>
      <c r="H2899" s="661" t="s">
        <v>588</v>
      </c>
      <c r="I2899" s="661" t="s">
        <v>1976</v>
      </c>
      <c r="J2899" s="661" t="s">
        <v>1977</v>
      </c>
      <c r="K2899" s="661" t="s">
        <v>1978</v>
      </c>
      <c r="L2899" s="662">
        <v>0</v>
      </c>
      <c r="M2899" s="662">
        <v>0</v>
      </c>
      <c r="N2899" s="661">
        <v>1</v>
      </c>
      <c r="O2899" s="742">
        <v>0.5</v>
      </c>
      <c r="P2899" s="662">
        <v>0</v>
      </c>
      <c r="Q2899" s="677"/>
      <c r="R2899" s="661">
        <v>1</v>
      </c>
      <c r="S2899" s="677">
        <v>1</v>
      </c>
      <c r="T2899" s="742">
        <v>0.5</v>
      </c>
      <c r="U2899" s="700">
        <v>1</v>
      </c>
    </row>
    <row r="2900" spans="1:21" ht="14.4" customHeight="1" x14ac:dyDescent="0.3">
      <c r="A2900" s="660">
        <v>32</v>
      </c>
      <c r="B2900" s="661" t="s">
        <v>587</v>
      </c>
      <c r="C2900" s="661">
        <v>89301322</v>
      </c>
      <c r="D2900" s="740" t="s">
        <v>6847</v>
      </c>
      <c r="E2900" s="741" t="s">
        <v>4639</v>
      </c>
      <c r="F2900" s="661" t="s">
        <v>4612</v>
      </c>
      <c r="G2900" s="661" t="s">
        <v>6393</v>
      </c>
      <c r="H2900" s="661" t="s">
        <v>588</v>
      </c>
      <c r="I2900" s="661" t="s">
        <v>2109</v>
      </c>
      <c r="J2900" s="661" t="s">
        <v>1977</v>
      </c>
      <c r="K2900" s="661" t="s">
        <v>2110</v>
      </c>
      <c r="L2900" s="662">
        <v>0</v>
      </c>
      <c r="M2900" s="662">
        <v>0</v>
      </c>
      <c r="N2900" s="661">
        <v>1</v>
      </c>
      <c r="O2900" s="742">
        <v>0.5</v>
      </c>
      <c r="P2900" s="662">
        <v>0</v>
      </c>
      <c r="Q2900" s="677"/>
      <c r="R2900" s="661">
        <v>1</v>
      </c>
      <c r="S2900" s="677">
        <v>1</v>
      </c>
      <c r="T2900" s="742">
        <v>0.5</v>
      </c>
      <c r="U2900" s="700">
        <v>1</v>
      </c>
    </row>
    <row r="2901" spans="1:21" ht="14.4" customHeight="1" x14ac:dyDescent="0.3">
      <c r="A2901" s="660">
        <v>32</v>
      </c>
      <c r="B2901" s="661" t="s">
        <v>587</v>
      </c>
      <c r="C2901" s="661">
        <v>89301322</v>
      </c>
      <c r="D2901" s="740" t="s">
        <v>6847</v>
      </c>
      <c r="E2901" s="741" t="s">
        <v>4639</v>
      </c>
      <c r="F2901" s="661" t="s">
        <v>4612</v>
      </c>
      <c r="G2901" s="661" t="s">
        <v>4767</v>
      </c>
      <c r="H2901" s="661" t="s">
        <v>588</v>
      </c>
      <c r="I2901" s="661" t="s">
        <v>6394</v>
      </c>
      <c r="J2901" s="661" t="s">
        <v>6395</v>
      </c>
      <c r="K2901" s="661" t="s">
        <v>6396</v>
      </c>
      <c r="L2901" s="662">
        <v>118.87</v>
      </c>
      <c r="M2901" s="662">
        <v>118.87</v>
      </c>
      <c r="N2901" s="661">
        <v>1</v>
      </c>
      <c r="O2901" s="742">
        <v>1</v>
      </c>
      <c r="P2901" s="662">
        <v>118.87</v>
      </c>
      <c r="Q2901" s="677">
        <v>1</v>
      </c>
      <c r="R2901" s="661">
        <v>1</v>
      </c>
      <c r="S2901" s="677">
        <v>1</v>
      </c>
      <c r="T2901" s="742">
        <v>1</v>
      </c>
      <c r="U2901" s="700">
        <v>1</v>
      </c>
    </row>
    <row r="2902" spans="1:21" ht="14.4" customHeight="1" x14ac:dyDescent="0.3">
      <c r="A2902" s="660">
        <v>32</v>
      </c>
      <c r="B2902" s="661" t="s">
        <v>587</v>
      </c>
      <c r="C2902" s="661">
        <v>89301322</v>
      </c>
      <c r="D2902" s="740" t="s">
        <v>6847</v>
      </c>
      <c r="E2902" s="741" t="s">
        <v>4639</v>
      </c>
      <c r="F2902" s="661" t="s">
        <v>4612</v>
      </c>
      <c r="G2902" s="661" t="s">
        <v>4767</v>
      </c>
      <c r="H2902" s="661" t="s">
        <v>2441</v>
      </c>
      <c r="I2902" s="661" t="s">
        <v>5115</v>
      </c>
      <c r="J2902" s="661" t="s">
        <v>651</v>
      </c>
      <c r="K2902" s="661" t="s">
        <v>5116</v>
      </c>
      <c r="L2902" s="662">
        <v>50.57</v>
      </c>
      <c r="M2902" s="662">
        <v>50.57</v>
      </c>
      <c r="N2902" s="661">
        <v>1</v>
      </c>
      <c r="O2902" s="742">
        <v>1</v>
      </c>
      <c r="P2902" s="662">
        <v>50.57</v>
      </c>
      <c r="Q2902" s="677">
        <v>1</v>
      </c>
      <c r="R2902" s="661">
        <v>1</v>
      </c>
      <c r="S2902" s="677">
        <v>1</v>
      </c>
      <c r="T2902" s="742">
        <v>1</v>
      </c>
      <c r="U2902" s="700">
        <v>1</v>
      </c>
    </row>
    <row r="2903" spans="1:21" ht="14.4" customHeight="1" x14ac:dyDescent="0.3">
      <c r="A2903" s="660">
        <v>32</v>
      </c>
      <c r="B2903" s="661" t="s">
        <v>587</v>
      </c>
      <c r="C2903" s="661">
        <v>89301322</v>
      </c>
      <c r="D2903" s="740" t="s">
        <v>6847</v>
      </c>
      <c r="E2903" s="741" t="s">
        <v>4639</v>
      </c>
      <c r="F2903" s="661" t="s">
        <v>4612</v>
      </c>
      <c r="G2903" s="661" t="s">
        <v>4767</v>
      </c>
      <c r="H2903" s="661" t="s">
        <v>588</v>
      </c>
      <c r="I2903" s="661" t="s">
        <v>1380</v>
      </c>
      <c r="J2903" s="661" t="s">
        <v>5168</v>
      </c>
      <c r="K2903" s="661" t="s">
        <v>5169</v>
      </c>
      <c r="L2903" s="662">
        <v>50.57</v>
      </c>
      <c r="M2903" s="662">
        <v>50.57</v>
      </c>
      <c r="N2903" s="661">
        <v>1</v>
      </c>
      <c r="O2903" s="742">
        <v>0.5</v>
      </c>
      <c r="P2903" s="662">
        <v>50.57</v>
      </c>
      <c r="Q2903" s="677">
        <v>1</v>
      </c>
      <c r="R2903" s="661">
        <v>1</v>
      </c>
      <c r="S2903" s="677">
        <v>1</v>
      </c>
      <c r="T2903" s="742">
        <v>0.5</v>
      </c>
      <c r="U2903" s="700">
        <v>1</v>
      </c>
    </row>
    <row r="2904" spans="1:21" ht="14.4" customHeight="1" x14ac:dyDescent="0.3">
      <c r="A2904" s="660">
        <v>32</v>
      </c>
      <c r="B2904" s="661" t="s">
        <v>587</v>
      </c>
      <c r="C2904" s="661">
        <v>89301322</v>
      </c>
      <c r="D2904" s="740" t="s">
        <v>6847</v>
      </c>
      <c r="E2904" s="741" t="s">
        <v>4639</v>
      </c>
      <c r="F2904" s="661" t="s">
        <v>4612</v>
      </c>
      <c r="G2904" s="661" t="s">
        <v>4767</v>
      </c>
      <c r="H2904" s="661" t="s">
        <v>588</v>
      </c>
      <c r="I2904" s="661" t="s">
        <v>1421</v>
      </c>
      <c r="J2904" s="661" t="s">
        <v>4771</v>
      </c>
      <c r="K2904" s="661" t="s">
        <v>4772</v>
      </c>
      <c r="L2904" s="662">
        <v>86.76</v>
      </c>
      <c r="M2904" s="662">
        <v>86.76</v>
      </c>
      <c r="N2904" s="661">
        <v>1</v>
      </c>
      <c r="O2904" s="742">
        <v>0.5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32</v>
      </c>
      <c r="B2905" s="661" t="s">
        <v>587</v>
      </c>
      <c r="C2905" s="661">
        <v>89301322</v>
      </c>
      <c r="D2905" s="740" t="s">
        <v>6847</v>
      </c>
      <c r="E2905" s="741" t="s">
        <v>4639</v>
      </c>
      <c r="F2905" s="661" t="s">
        <v>4612</v>
      </c>
      <c r="G2905" s="661" t="s">
        <v>4690</v>
      </c>
      <c r="H2905" s="661" t="s">
        <v>588</v>
      </c>
      <c r="I2905" s="661" t="s">
        <v>1156</v>
      </c>
      <c r="J2905" s="661" t="s">
        <v>1157</v>
      </c>
      <c r="K2905" s="661" t="s">
        <v>4822</v>
      </c>
      <c r="L2905" s="662">
        <v>0</v>
      </c>
      <c r="M2905" s="662">
        <v>0</v>
      </c>
      <c r="N2905" s="661">
        <v>5</v>
      </c>
      <c r="O2905" s="742">
        <v>2</v>
      </c>
      <c r="P2905" s="662">
        <v>0</v>
      </c>
      <c r="Q2905" s="677"/>
      <c r="R2905" s="661">
        <v>5</v>
      </c>
      <c r="S2905" s="677">
        <v>1</v>
      </c>
      <c r="T2905" s="742">
        <v>2</v>
      </c>
      <c r="U2905" s="700">
        <v>1</v>
      </c>
    </row>
    <row r="2906" spans="1:21" ht="14.4" customHeight="1" x14ac:dyDescent="0.3">
      <c r="A2906" s="660">
        <v>32</v>
      </c>
      <c r="B2906" s="661" t="s">
        <v>587</v>
      </c>
      <c r="C2906" s="661">
        <v>89301322</v>
      </c>
      <c r="D2906" s="740" t="s">
        <v>6847</v>
      </c>
      <c r="E2906" s="741" t="s">
        <v>4639</v>
      </c>
      <c r="F2906" s="661" t="s">
        <v>4612</v>
      </c>
      <c r="G2906" s="661" t="s">
        <v>5004</v>
      </c>
      <c r="H2906" s="661" t="s">
        <v>588</v>
      </c>
      <c r="I2906" s="661" t="s">
        <v>2125</v>
      </c>
      <c r="J2906" s="661" t="s">
        <v>2126</v>
      </c>
      <c r="K2906" s="661" t="s">
        <v>2127</v>
      </c>
      <c r="L2906" s="662">
        <v>1172.22</v>
      </c>
      <c r="M2906" s="662">
        <v>3516.66</v>
      </c>
      <c r="N2906" s="661">
        <v>3</v>
      </c>
      <c r="O2906" s="742">
        <v>1</v>
      </c>
      <c r="P2906" s="662">
        <v>3516.66</v>
      </c>
      <c r="Q2906" s="677">
        <v>1</v>
      </c>
      <c r="R2906" s="661">
        <v>3</v>
      </c>
      <c r="S2906" s="677">
        <v>1</v>
      </c>
      <c r="T2906" s="742">
        <v>1</v>
      </c>
      <c r="U2906" s="700">
        <v>1</v>
      </c>
    </row>
    <row r="2907" spans="1:21" ht="14.4" customHeight="1" x14ac:dyDescent="0.3">
      <c r="A2907" s="660">
        <v>32</v>
      </c>
      <c r="B2907" s="661" t="s">
        <v>587</v>
      </c>
      <c r="C2907" s="661">
        <v>89301322</v>
      </c>
      <c r="D2907" s="740" t="s">
        <v>6847</v>
      </c>
      <c r="E2907" s="741" t="s">
        <v>4639</v>
      </c>
      <c r="F2907" s="661" t="s">
        <v>4612</v>
      </c>
      <c r="G2907" s="661" t="s">
        <v>5004</v>
      </c>
      <c r="H2907" s="661" t="s">
        <v>588</v>
      </c>
      <c r="I2907" s="661" t="s">
        <v>5814</v>
      </c>
      <c r="J2907" s="661" t="s">
        <v>5815</v>
      </c>
      <c r="K2907" s="661" t="s">
        <v>2127</v>
      </c>
      <c r="L2907" s="662">
        <v>1172.22</v>
      </c>
      <c r="M2907" s="662">
        <v>1172.22</v>
      </c>
      <c r="N2907" s="661">
        <v>1</v>
      </c>
      <c r="O2907" s="742">
        <v>0.5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32</v>
      </c>
      <c r="B2908" s="661" t="s">
        <v>587</v>
      </c>
      <c r="C2908" s="661">
        <v>89301322</v>
      </c>
      <c r="D2908" s="740" t="s">
        <v>6847</v>
      </c>
      <c r="E2908" s="741" t="s">
        <v>4639</v>
      </c>
      <c r="F2908" s="661" t="s">
        <v>4612</v>
      </c>
      <c r="G2908" s="661" t="s">
        <v>5060</v>
      </c>
      <c r="H2908" s="661" t="s">
        <v>2441</v>
      </c>
      <c r="I2908" s="661" t="s">
        <v>2789</v>
      </c>
      <c r="J2908" s="661" t="s">
        <v>2790</v>
      </c>
      <c r="K2908" s="661" t="s">
        <v>2791</v>
      </c>
      <c r="L2908" s="662">
        <v>106.3</v>
      </c>
      <c r="M2908" s="662">
        <v>106.3</v>
      </c>
      <c r="N2908" s="661">
        <v>1</v>
      </c>
      <c r="O2908" s="742">
        <v>0.5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32</v>
      </c>
      <c r="B2909" s="661" t="s">
        <v>587</v>
      </c>
      <c r="C2909" s="661">
        <v>89301322</v>
      </c>
      <c r="D2909" s="740" t="s">
        <v>6847</v>
      </c>
      <c r="E2909" s="741" t="s">
        <v>4639</v>
      </c>
      <c r="F2909" s="661" t="s">
        <v>4612</v>
      </c>
      <c r="G2909" s="661" t="s">
        <v>4932</v>
      </c>
      <c r="H2909" s="661" t="s">
        <v>2441</v>
      </c>
      <c r="I2909" s="661" t="s">
        <v>2504</v>
      </c>
      <c r="J2909" s="661" t="s">
        <v>2505</v>
      </c>
      <c r="K2909" s="661" t="s">
        <v>630</v>
      </c>
      <c r="L2909" s="662">
        <v>38.130000000000003</v>
      </c>
      <c r="M2909" s="662">
        <v>190.65000000000003</v>
      </c>
      <c r="N2909" s="661">
        <v>5</v>
      </c>
      <c r="O2909" s="742">
        <v>1.5</v>
      </c>
      <c r="P2909" s="662">
        <v>76.260000000000005</v>
      </c>
      <c r="Q2909" s="677">
        <v>0.39999999999999997</v>
      </c>
      <c r="R2909" s="661">
        <v>2</v>
      </c>
      <c r="S2909" s="677">
        <v>0.4</v>
      </c>
      <c r="T2909" s="742">
        <v>1</v>
      </c>
      <c r="U2909" s="700">
        <v>0.66666666666666663</v>
      </c>
    </row>
    <row r="2910" spans="1:21" ht="14.4" customHeight="1" x14ac:dyDescent="0.3">
      <c r="A2910" s="660">
        <v>32</v>
      </c>
      <c r="B2910" s="661" t="s">
        <v>587</v>
      </c>
      <c r="C2910" s="661">
        <v>89301322</v>
      </c>
      <c r="D2910" s="740" t="s">
        <v>6847</v>
      </c>
      <c r="E2910" s="741" t="s">
        <v>4639</v>
      </c>
      <c r="F2910" s="661" t="s">
        <v>4612</v>
      </c>
      <c r="G2910" s="661" t="s">
        <v>4932</v>
      </c>
      <c r="H2910" s="661" t="s">
        <v>2441</v>
      </c>
      <c r="I2910" s="661" t="s">
        <v>2504</v>
      </c>
      <c r="J2910" s="661" t="s">
        <v>2505</v>
      </c>
      <c r="K2910" s="661" t="s">
        <v>630</v>
      </c>
      <c r="L2910" s="662">
        <v>38.85</v>
      </c>
      <c r="M2910" s="662">
        <v>77.7</v>
      </c>
      <c r="N2910" s="661">
        <v>2</v>
      </c>
      <c r="O2910" s="742">
        <v>1.5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32</v>
      </c>
      <c r="B2911" s="661" t="s">
        <v>587</v>
      </c>
      <c r="C2911" s="661">
        <v>89301322</v>
      </c>
      <c r="D2911" s="740" t="s">
        <v>6847</v>
      </c>
      <c r="E2911" s="741" t="s">
        <v>4639</v>
      </c>
      <c r="F2911" s="661" t="s">
        <v>4612</v>
      </c>
      <c r="G2911" s="661" t="s">
        <v>4932</v>
      </c>
      <c r="H2911" s="661" t="s">
        <v>2441</v>
      </c>
      <c r="I2911" s="661" t="s">
        <v>2508</v>
      </c>
      <c r="J2911" s="661" t="s">
        <v>2509</v>
      </c>
      <c r="K2911" s="661" t="s">
        <v>4433</v>
      </c>
      <c r="L2911" s="662">
        <v>254.23</v>
      </c>
      <c r="M2911" s="662">
        <v>508.46</v>
      </c>
      <c r="N2911" s="661">
        <v>2</v>
      </c>
      <c r="O2911" s="742">
        <v>1</v>
      </c>
      <c r="P2911" s="662">
        <v>254.23</v>
      </c>
      <c r="Q2911" s="677">
        <v>0.5</v>
      </c>
      <c r="R2911" s="661">
        <v>1</v>
      </c>
      <c r="S2911" s="677">
        <v>0.5</v>
      </c>
      <c r="T2911" s="742">
        <v>0.5</v>
      </c>
      <c r="U2911" s="700">
        <v>0.5</v>
      </c>
    </row>
    <row r="2912" spans="1:21" ht="14.4" customHeight="1" x14ac:dyDescent="0.3">
      <c r="A2912" s="660">
        <v>32</v>
      </c>
      <c r="B2912" s="661" t="s">
        <v>587</v>
      </c>
      <c r="C2912" s="661">
        <v>89301322</v>
      </c>
      <c r="D2912" s="740" t="s">
        <v>6847</v>
      </c>
      <c r="E2912" s="741" t="s">
        <v>4639</v>
      </c>
      <c r="F2912" s="661" t="s">
        <v>4612</v>
      </c>
      <c r="G2912" s="661" t="s">
        <v>4974</v>
      </c>
      <c r="H2912" s="661" t="s">
        <v>588</v>
      </c>
      <c r="I2912" s="661" t="s">
        <v>1122</v>
      </c>
      <c r="J2912" s="661" t="s">
        <v>4975</v>
      </c>
      <c r="K2912" s="661" t="s">
        <v>4976</v>
      </c>
      <c r="L2912" s="662">
        <v>56.01</v>
      </c>
      <c r="M2912" s="662">
        <v>56.01</v>
      </c>
      <c r="N2912" s="661">
        <v>1</v>
      </c>
      <c r="O2912" s="742">
        <v>0.5</v>
      </c>
      <c r="P2912" s="662"/>
      <c r="Q2912" s="677">
        <v>0</v>
      </c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32</v>
      </c>
      <c r="B2913" s="661" t="s">
        <v>587</v>
      </c>
      <c r="C2913" s="661">
        <v>89301322</v>
      </c>
      <c r="D2913" s="740" t="s">
        <v>6847</v>
      </c>
      <c r="E2913" s="741" t="s">
        <v>4639</v>
      </c>
      <c r="F2913" s="661" t="s">
        <v>4612</v>
      </c>
      <c r="G2913" s="661" t="s">
        <v>4823</v>
      </c>
      <c r="H2913" s="661" t="s">
        <v>588</v>
      </c>
      <c r="I2913" s="661" t="s">
        <v>920</v>
      </c>
      <c r="J2913" s="661" t="s">
        <v>4892</v>
      </c>
      <c r="K2913" s="661" t="s">
        <v>1835</v>
      </c>
      <c r="L2913" s="662">
        <v>60.02</v>
      </c>
      <c r="M2913" s="662">
        <v>60.02</v>
      </c>
      <c r="N2913" s="661">
        <v>1</v>
      </c>
      <c r="O2913" s="742">
        <v>0.5</v>
      </c>
      <c r="P2913" s="662">
        <v>60.02</v>
      </c>
      <c r="Q2913" s="677">
        <v>1</v>
      </c>
      <c r="R2913" s="661">
        <v>1</v>
      </c>
      <c r="S2913" s="677">
        <v>1</v>
      </c>
      <c r="T2913" s="742">
        <v>0.5</v>
      </c>
      <c r="U2913" s="700">
        <v>1</v>
      </c>
    </row>
    <row r="2914" spans="1:21" ht="14.4" customHeight="1" x14ac:dyDescent="0.3">
      <c r="A2914" s="660">
        <v>32</v>
      </c>
      <c r="B2914" s="661" t="s">
        <v>587</v>
      </c>
      <c r="C2914" s="661">
        <v>89301322</v>
      </c>
      <c r="D2914" s="740" t="s">
        <v>6847</v>
      </c>
      <c r="E2914" s="741" t="s">
        <v>4639</v>
      </c>
      <c r="F2914" s="661" t="s">
        <v>4612</v>
      </c>
      <c r="G2914" s="661" t="s">
        <v>6397</v>
      </c>
      <c r="H2914" s="661" t="s">
        <v>2441</v>
      </c>
      <c r="I2914" s="661" t="s">
        <v>6398</v>
      </c>
      <c r="J2914" s="661" t="s">
        <v>6399</v>
      </c>
      <c r="K2914" s="661" t="s">
        <v>6400</v>
      </c>
      <c r="L2914" s="662">
        <v>0</v>
      </c>
      <c r="M2914" s="662">
        <v>0</v>
      </c>
      <c r="N2914" s="661">
        <v>1</v>
      </c>
      <c r="O2914" s="742">
        <v>1</v>
      </c>
      <c r="P2914" s="662">
        <v>0</v>
      </c>
      <c r="Q2914" s="677"/>
      <c r="R2914" s="661">
        <v>1</v>
      </c>
      <c r="S2914" s="677">
        <v>1</v>
      </c>
      <c r="T2914" s="742">
        <v>1</v>
      </c>
      <c r="U2914" s="700">
        <v>1</v>
      </c>
    </row>
    <row r="2915" spans="1:21" ht="14.4" customHeight="1" x14ac:dyDescent="0.3">
      <c r="A2915" s="660">
        <v>32</v>
      </c>
      <c r="B2915" s="661" t="s">
        <v>587</v>
      </c>
      <c r="C2915" s="661">
        <v>89301322</v>
      </c>
      <c r="D2915" s="740" t="s">
        <v>6847</v>
      </c>
      <c r="E2915" s="741" t="s">
        <v>4639</v>
      </c>
      <c r="F2915" s="661" t="s">
        <v>4612</v>
      </c>
      <c r="G2915" s="661" t="s">
        <v>4934</v>
      </c>
      <c r="H2915" s="661" t="s">
        <v>2441</v>
      </c>
      <c r="I2915" s="661" t="s">
        <v>2711</v>
      </c>
      <c r="J2915" s="661" t="s">
        <v>637</v>
      </c>
      <c r="K2915" s="661" t="s">
        <v>2712</v>
      </c>
      <c r="L2915" s="662">
        <v>418.37</v>
      </c>
      <c r="M2915" s="662">
        <v>1255.1100000000001</v>
      </c>
      <c r="N2915" s="661">
        <v>3</v>
      </c>
      <c r="O2915" s="742">
        <v>1.5</v>
      </c>
      <c r="P2915" s="662">
        <v>1255.1100000000001</v>
      </c>
      <c r="Q2915" s="677">
        <v>1</v>
      </c>
      <c r="R2915" s="661">
        <v>3</v>
      </c>
      <c r="S2915" s="677">
        <v>1</v>
      </c>
      <c r="T2915" s="742">
        <v>1.5</v>
      </c>
      <c r="U2915" s="700">
        <v>1</v>
      </c>
    </row>
    <row r="2916" spans="1:21" ht="14.4" customHeight="1" x14ac:dyDescent="0.3">
      <c r="A2916" s="660">
        <v>32</v>
      </c>
      <c r="B2916" s="661" t="s">
        <v>587</v>
      </c>
      <c r="C2916" s="661">
        <v>89301322</v>
      </c>
      <c r="D2916" s="740" t="s">
        <v>6847</v>
      </c>
      <c r="E2916" s="741" t="s">
        <v>4639</v>
      </c>
      <c r="F2916" s="661" t="s">
        <v>4612</v>
      </c>
      <c r="G2916" s="661" t="s">
        <v>5662</v>
      </c>
      <c r="H2916" s="661" t="s">
        <v>588</v>
      </c>
      <c r="I2916" s="661" t="s">
        <v>5882</v>
      </c>
      <c r="J2916" s="661" t="s">
        <v>5770</v>
      </c>
      <c r="K2916" s="661" t="s">
        <v>5883</v>
      </c>
      <c r="L2916" s="662">
        <v>480.18</v>
      </c>
      <c r="M2916" s="662">
        <v>480.18</v>
      </c>
      <c r="N2916" s="661">
        <v>1</v>
      </c>
      <c r="O2916" s="742">
        <v>1</v>
      </c>
      <c r="P2916" s="662">
        <v>480.18</v>
      </c>
      <c r="Q2916" s="677">
        <v>1</v>
      </c>
      <c r="R2916" s="661">
        <v>1</v>
      </c>
      <c r="S2916" s="677">
        <v>1</v>
      </c>
      <c r="T2916" s="742">
        <v>1</v>
      </c>
      <c r="U2916" s="700">
        <v>1</v>
      </c>
    </row>
    <row r="2917" spans="1:21" ht="14.4" customHeight="1" x14ac:dyDescent="0.3">
      <c r="A2917" s="660">
        <v>32</v>
      </c>
      <c r="B2917" s="661" t="s">
        <v>587</v>
      </c>
      <c r="C2917" s="661">
        <v>89301322</v>
      </c>
      <c r="D2917" s="740" t="s">
        <v>6847</v>
      </c>
      <c r="E2917" s="741" t="s">
        <v>4639</v>
      </c>
      <c r="F2917" s="661" t="s">
        <v>4612</v>
      </c>
      <c r="G2917" s="661" t="s">
        <v>4935</v>
      </c>
      <c r="H2917" s="661" t="s">
        <v>588</v>
      </c>
      <c r="I2917" s="661" t="s">
        <v>5460</v>
      </c>
      <c r="J2917" s="661" t="s">
        <v>2429</v>
      </c>
      <c r="K2917" s="661" t="s">
        <v>5461</v>
      </c>
      <c r="L2917" s="662">
        <v>0</v>
      </c>
      <c r="M2917" s="662">
        <v>0</v>
      </c>
      <c r="N2917" s="661">
        <v>1</v>
      </c>
      <c r="O2917" s="742">
        <v>0.5</v>
      </c>
      <c r="P2917" s="662">
        <v>0</v>
      </c>
      <c r="Q2917" s="677"/>
      <c r="R2917" s="661">
        <v>1</v>
      </c>
      <c r="S2917" s="677">
        <v>1</v>
      </c>
      <c r="T2917" s="742">
        <v>0.5</v>
      </c>
      <c r="U2917" s="700">
        <v>1</v>
      </c>
    </row>
    <row r="2918" spans="1:21" ht="14.4" customHeight="1" x14ac:dyDescent="0.3">
      <c r="A2918" s="660">
        <v>32</v>
      </c>
      <c r="B2918" s="661" t="s">
        <v>587</v>
      </c>
      <c r="C2918" s="661">
        <v>89301322</v>
      </c>
      <c r="D2918" s="740" t="s">
        <v>6847</v>
      </c>
      <c r="E2918" s="741" t="s">
        <v>4639</v>
      </c>
      <c r="F2918" s="661" t="s">
        <v>4612</v>
      </c>
      <c r="G2918" s="661" t="s">
        <v>4935</v>
      </c>
      <c r="H2918" s="661" t="s">
        <v>588</v>
      </c>
      <c r="I2918" s="661" t="s">
        <v>2428</v>
      </c>
      <c r="J2918" s="661" t="s">
        <v>2429</v>
      </c>
      <c r="K2918" s="661" t="s">
        <v>2430</v>
      </c>
      <c r="L2918" s="662">
        <v>391.83</v>
      </c>
      <c r="M2918" s="662">
        <v>1175.49</v>
      </c>
      <c r="N2918" s="661">
        <v>3</v>
      </c>
      <c r="O2918" s="742">
        <v>0.5</v>
      </c>
      <c r="P2918" s="662">
        <v>1175.49</v>
      </c>
      <c r="Q2918" s="677">
        <v>1</v>
      </c>
      <c r="R2918" s="661">
        <v>3</v>
      </c>
      <c r="S2918" s="677">
        <v>1</v>
      </c>
      <c r="T2918" s="742">
        <v>0.5</v>
      </c>
      <c r="U2918" s="700">
        <v>1</v>
      </c>
    </row>
    <row r="2919" spans="1:21" ht="14.4" customHeight="1" x14ac:dyDescent="0.3">
      <c r="A2919" s="660">
        <v>32</v>
      </c>
      <c r="B2919" s="661" t="s">
        <v>587</v>
      </c>
      <c r="C2919" s="661">
        <v>89301322</v>
      </c>
      <c r="D2919" s="740" t="s">
        <v>6847</v>
      </c>
      <c r="E2919" s="741" t="s">
        <v>4639</v>
      </c>
      <c r="F2919" s="661" t="s">
        <v>4612</v>
      </c>
      <c r="G2919" s="661" t="s">
        <v>4693</v>
      </c>
      <c r="H2919" s="661" t="s">
        <v>2441</v>
      </c>
      <c r="I2919" s="661" t="s">
        <v>2688</v>
      </c>
      <c r="J2919" s="661" t="s">
        <v>2479</v>
      </c>
      <c r="K2919" s="661" t="s">
        <v>2689</v>
      </c>
      <c r="L2919" s="662">
        <v>468.96</v>
      </c>
      <c r="M2919" s="662">
        <v>31420.319999999992</v>
      </c>
      <c r="N2919" s="661">
        <v>67</v>
      </c>
      <c r="O2919" s="742">
        <v>22.5</v>
      </c>
      <c r="P2919" s="662">
        <v>18758.399999999994</v>
      </c>
      <c r="Q2919" s="677">
        <v>0.59701492537313428</v>
      </c>
      <c r="R2919" s="661">
        <v>40</v>
      </c>
      <c r="S2919" s="677">
        <v>0.59701492537313428</v>
      </c>
      <c r="T2919" s="742">
        <v>14.5</v>
      </c>
      <c r="U2919" s="700">
        <v>0.64444444444444449</v>
      </c>
    </row>
    <row r="2920" spans="1:21" ht="14.4" customHeight="1" x14ac:dyDescent="0.3">
      <c r="A2920" s="660">
        <v>32</v>
      </c>
      <c r="B2920" s="661" t="s">
        <v>587</v>
      </c>
      <c r="C2920" s="661">
        <v>89301322</v>
      </c>
      <c r="D2920" s="740" t="s">
        <v>6847</v>
      </c>
      <c r="E2920" s="741" t="s">
        <v>4639</v>
      </c>
      <c r="F2920" s="661" t="s">
        <v>4612</v>
      </c>
      <c r="G2920" s="661" t="s">
        <v>4693</v>
      </c>
      <c r="H2920" s="661" t="s">
        <v>2441</v>
      </c>
      <c r="I2920" s="661" t="s">
        <v>2691</v>
      </c>
      <c r="J2920" s="661" t="s">
        <v>2479</v>
      </c>
      <c r="K2920" s="661" t="s">
        <v>2692</v>
      </c>
      <c r="L2920" s="662">
        <v>625.29</v>
      </c>
      <c r="M2920" s="662">
        <v>50023.200000000004</v>
      </c>
      <c r="N2920" s="661">
        <v>80</v>
      </c>
      <c r="O2920" s="742">
        <v>25.5</v>
      </c>
      <c r="P2920" s="662">
        <v>45646.170000000006</v>
      </c>
      <c r="Q2920" s="677">
        <v>0.91249999999999998</v>
      </c>
      <c r="R2920" s="661">
        <v>73</v>
      </c>
      <c r="S2920" s="677">
        <v>0.91249999999999998</v>
      </c>
      <c r="T2920" s="742">
        <v>24</v>
      </c>
      <c r="U2920" s="700">
        <v>0.94117647058823528</v>
      </c>
    </row>
    <row r="2921" spans="1:21" ht="14.4" customHeight="1" x14ac:dyDescent="0.3">
      <c r="A2921" s="660">
        <v>32</v>
      </c>
      <c r="B2921" s="661" t="s">
        <v>587</v>
      </c>
      <c r="C2921" s="661">
        <v>89301322</v>
      </c>
      <c r="D2921" s="740" t="s">
        <v>6847</v>
      </c>
      <c r="E2921" s="741" t="s">
        <v>4639</v>
      </c>
      <c r="F2921" s="661" t="s">
        <v>4612</v>
      </c>
      <c r="G2921" s="661" t="s">
        <v>4693</v>
      </c>
      <c r="H2921" s="661" t="s">
        <v>2441</v>
      </c>
      <c r="I2921" s="661" t="s">
        <v>2478</v>
      </c>
      <c r="J2921" s="661" t="s">
        <v>2479</v>
      </c>
      <c r="K2921" s="661" t="s">
        <v>2480</v>
      </c>
      <c r="L2921" s="662">
        <v>937.93</v>
      </c>
      <c r="M2921" s="662">
        <v>19696.530000000002</v>
      </c>
      <c r="N2921" s="661">
        <v>21</v>
      </c>
      <c r="O2921" s="742">
        <v>6</v>
      </c>
      <c r="P2921" s="662">
        <v>16882.740000000002</v>
      </c>
      <c r="Q2921" s="677">
        <v>0.8571428571428571</v>
      </c>
      <c r="R2921" s="661">
        <v>18</v>
      </c>
      <c r="S2921" s="677">
        <v>0.8571428571428571</v>
      </c>
      <c r="T2921" s="742">
        <v>4.5</v>
      </c>
      <c r="U2921" s="700">
        <v>0.75</v>
      </c>
    </row>
    <row r="2922" spans="1:21" ht="14.4" customHeight="1" x14ac:dyDescent="0.3">
      <c r="A2922" s="660">
        <v>32</v>
      </c>
      <c r="B2922" s="661" t="s">
        <v>587</v>
      </c>
      <c r="C2922" s="661">
        <v>89301322</v>
      </c>
      <c r="D2922" s="740" t="s">
        <v>6847</v>
      </c>
      <c r="E2922" s="741" t="s">
        <v>4639</v>
      </c>
      <c r="F2922" s="661" t="s">
        <v>4612</v>
      </c>
      <c r="G2922" s="661" t="s">
        <v>4693</v>
      </c>
      <c r="H2922" s="661" t="s">
        <v>2441</v>
      </c>
      <c r="I2922" s="661" t="s">
        <v>2482</v>
      </c>
      <c r="J2922" s="661" t="s">
        <v>2479</v>
      </c>
      <c r="K2922" s="661" t="s">
        <v>2483</v>
      </c>
      <c r="L2922" s="662">
        <v>1166.47</v>
      </c>
      <c r="M2922" s="662">
        <v>3499.41</v>
      </c>
      <c r="N2922" s="661">
        <v>3</v>
      </c>
      <c r="O2922" s="742">
        <v>2</v>
      </c>
      <c r="P2922" s="662">
        <v>1166.47</v>
      </c>
      <c r="Q2922" s="677">
        <v>0.33333333333333337</v>
      </c>
      <c r="R2922" s="661">
        <v>1</v>
      </c>
      <c r="S2922" s="677">
        <v>0.33333333333333331</v>
      </c>
      <c r="T2922" s="742">
        <v>1</v>
      </c>
      <c r="U2922" s="700">
        <v>0.5</v>
      </c>
    </row>
    <row r="2923" spans="1:21" ht="14.4" customHeight="1" x14ac:dyDescent="0.3">
      <c r="A2923" s="660">
        <v>32</v>
      </c>
      <c r="B2923" s="661" t="s">
        <v>587</v>
      </c>
      <c r="C2923" s="661">
        <v>89301322</v>
      </c>
      <c r="D2923" s="740" t="s">
        <v>6847</v>
      </c>
      <c r="E2923" s="741" t="s">
        <v>4639</v>
      </c>
      <c r="F2923" s="661" t="s">
        <v>4612</v>
      </c>
      <c r="G2923" s="661" t="s">
        <v>4693</v>
      </c>
      <c r="H2923" s="661" t="s">
        <v>2441</v>
      </c>
      <c r="I2923" s="661" t="s">
        <v>4156</v>
      </c>
      <c r="J2923" s="661" t="s">
        <v>2562</v>
      </c>
      <c r="K2923" s="661" t="s">
        <v>2480</v>
      </c>
      <c r="L2923" s="662">
        <v>1749.69</v>
      </c>
      <c r="M2923" s="662">
        <v>43742.25</v>
      </c>
      <c r="N2923" s="661">
        <v>25</v>
      </c>
      <c r="O2923" s="742">
        <v>10</v>
      </c>
      <c r="P2923" s="662">
        <v>31494.42</v>
      </c>
      <c r="Q2923" s="677">
        <v>0.72</v>
      </c>
      <c r="R2923" s="661">
        <v>18</v>
      </c>
      <c r="S2923" s="677">
        <v>0.72</v>
      </c>
      <c r="T2923" s="742">
        <v>6.5</v>
      </c>
      <c r="U2923" s="700">
        <v>0.65</v>
      </c>
    </row>
    <row r="2924" spans="1:21" ht="14.4" customHeight="1" x14ac:dyDescent="0.3">
      <c r="A2924" s="660">
        <v>32</v>
      </c>
      <c r="B2924" s="661" t="s">
        <v>587</v>
      </c>
      <c r="C2924" s="661">
        <v>89301322</v>
      </c>
      <c r="D2924" s="740" t="s">
        <v>6847</v>
      </c>
      <c r="E2924" s="741" t="s">
        <v>4639</v>
      </c>
      <c r="F2924" s="661" t="s">
        <v>4612</v>
      </c>
      <c r="G2924" s="661" t="s">
        <v>4693</v>
      </c>
      <c r="H2924" s="661" t="s">
        <v>2441</v>
      </c>
      <c r="I2924" s="661" t="s">
        <v>2561</v>
      </c>
      <c r="J2924" s="661" t="s">
        <v>2562</v>
      </c>
      <c r="K2924" s="661" t="s">
        <v>2483</v>
      </c>
      <c r="L2924" s="662">
        <v>2332.92</v>
      </c>
      <c r="M2924" s="662">
        <v>13997.52</v>
      </c>
      <c r="N2924" s="661">
        <v>6</v>
      </c>
      <c r="O2924" s="742">
        <v>2.5</v>
      </c>
      <c r="P2924" s="662">
        <v>6998.76</v>
      </c>
      <c r="Q2924" s="677">
        <v>0.5</v>
      </c>
      <c r="R2924" s="661">
        <v>3</v>
      </c>
      <c r="S2924" s="677">
        <v>0.5</v>
      </c>
      <c r="T2924" s="742">
        <v>2</v>
      </c>
      <c r="U2924" s="700">
        <v>0.8</v>
      </c>
    </row>
    <row r="2925" spans="1:21" ht="14.4" customHeight="1" x14ac:dyDescent="0.3">
      <c r="A2925" s="660">
        <v>32</v>
      </c>
      <c r="B2925" s="661" t="s">
        <v>587</v>
      </c>
      <c r="C2925" s="661">
        <v>89301322</v>
      </c>
      <c r="D2925" s="740" t="s">
        <v>6847</v>
      </c>
      <c r="E2925" s="741" t="s">
        <v>4639</v>
      </c>
      <c r="F2925" s="661" t="s">
        <v>4612</v>
      </c>
      <c r="G2925" s="661" t="s">
        <v>4693</v>
      </c>
      <c r="H2925" s="661" t="s">
        <v>2441</v>
      </c>
      <c r="I2925" s="661" t="s">
        <v>4159</v>
      </c>
      <c r="J2925" s="661" t="s">
        <v>2562</v>
      </c>
      <c r="K2925" s="661" t="s">
        <v>2486</v>
      </c>
      <c r="L2925" s="662">
        <v>2916.16</v>
      </c>
      <c r="M2925" s="662">
        <v>20413.12</v>
      </c>
      <c r="N2925" s="661">
        <v>7</v>
      </c>
      <c r="O2925" s="742">
        <v>3.5</v>
      </c>
      <c r="P2925" s="662">
        <v>20413.12</v>
      </c>
      <c r="Q2925" s="677">
        <v>1</v>
      </c>
      <c r="R2925" s="661">
        <v>7</v>
      </c>
      <c r="S2925" s="677">
        <v>1</v>
      </c>
      <c r="T2925" s="742">
        <v>3.5</v>
      </c>
      <c r="U2925" s="700">
        <v>1</v>
      </c>
    </row>
    <row r="2926" spans="1:21" ht="14.4" customHeight="1" x14ac:dyDescent="0.3">
      <c r="A2926" s="660">
        <v>32</v>
      </c>
      <c r="B2926" s="661" t="s">
        <v>587</v>
      </c>
      <c r="C2926" s="661">
        <v>89301322</v>
      </c>
      <c r="D2926" s="740" t="s">
        <v>6847</v>
      </c>
      <c r="E2926" s="741" t="s">
        <v>4639</v>
      </c>
      <c r="F2926" s="661" t="s">
        <v>4612</v>
      </c>
      <c r="G2926" s="661" t="s">
        <v>5351</v>
      </c>
      <c r="H2926" s="661" t="s">
        <v>588</v>
      </c>
      <c r="I2926" s="661" t="s">
        <v>1031</v>
      </c>
      <c r="J2926" s="661" t="s">
        <v>1032</v>
      </c>
      <c r="K2926" s="661" t="s">
        <v>4825</v>
      </c>
      <c r="L2926" s="662">
        <v>140.59</v>
      </c>
      <c r="M2926" s="662">
        <v>140.59</v>
      </c>
      <c r="N2926" s="661">
        <v>1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32</v>
      </c>
      <c r="B2927" s="661" t="s">
        <v>587</v>
      </c>
      <c r="C2927" s="661">
        <v>89301322</v>
      </c>
      <c r="D2927" s="740" t="s">
        <v>6847</v>
      </c>
      <c r="E2927" s="741" t="s">
        <v>4639</v>
      </c>
      <c r="F2927" s="661" t="s">
        <v>4612</v>
      </c>
      <c r="G2927" s="661" t="s">
        <v>5179</v>
      </c>
      <c r="H2927" s="661" t="s">
        <v>2441</v>
      </c>
      <c r="I2927" s="661" t="s">
        <v>2460</v>
      </c>
      <c r="J2927" s="661" t="s">
        <v>812</v>
      </c>
      <c r="K2927" s="661" t="s">
        <v>4499</v>
      </c>
      <c r="L2927" s="662">
        <v>96.63</v>
      </c>
      <c r="M2927" s="662">
        <v>96.63</v>
      </c>
      <c r="N2927" s="661">
        <v>1</v>
      </c>
      <c r="O2927" s="742">
        <v>0.5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32</v>
      </c>
      <c r="B2928" s="661" t="s">
        <v>587</v>
      </c>
      <c r="C2928" s="661">
        <v>89301322</v>
      </c>
      <c r="D2928" s="740" t="s">
        <v>6847</v>
      </c>
      <c r="E2928" s="741" t="s">
        <v>4639</v>
      </c>
      <c r="F2928" s="661" t="s">
        <v>4612</v>
      </c>
      <c r="G2928" s="661" t="s">
        <v>5884</v>
      </c>
      <c r="H2928" s="661" t="s">
        <v>2441</v>
      </c>
      <c r="I2928" s="661" t="s">
        <v>3878</v>
      </c>
      <c r="J2928" s="661" t="s">
        <v>3879</v>
      </c>
      <c r="K2928" s="661" t="s">
        <v>1528</v>
      </c>
      <c r="L2928" s="662">
        <v>55.38</v>
      </c>
      <c r="M2928" s="662">
        <v>55.38</v>
      </c>
      <c r="N2928" s="661">
        <v>1</v>
      </c>
      <c r="O2928" s="742">
        <v>0.5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32</v>
      </c>
      <c r="B2929" s="661" t="s">
        <v>587</v>
      </c>
      <c r="C2929" s="661">
        <v>89301322</v>
      </c>
      <c r="D2929" s="740" t="s">
        <v>6847</v>
      </c>
      <c r="E2929" s="741" t="s">
        <v>4639</v>
      </c>
      <c r="F2929" s="661" t="s">
        <v>4612</v>
      </c>
      <c r="G2929" s="661" t="s">
        <v>4694</v>
      </c>
      <c r="H2929" s="661" t="s">
        <v>2441</v>
      </c>
      <c r="I2929" s="661" t="s">
        <v>3057</v>
      </c>
      <c r="J2929" s="661" t="s">
        <v>3058</v>
      </c>
      <c r="K2929" s="661" t="s">
        <v>4465</v>
      </c>
      <c r="L2929" s="662">
        <v>69.86</v>
      </c>
      <c r="M2929" s="662">
        <v>139.72</v>
      </c>
      <c r="N2929" s="661">
        <v>2</v>
      </c>
      <c r="O2929" s="742">
        <v>1.5</v>
      </c>
      <c r="P2929" s="662">
        <v>69.86</v>
      </c>
      <c r="Q2929" s="677">
        <v>0.5</v>
      </c>
      <c r="R2929" s="661">
        <v>1</v>
      </c>
      <c r="S2929" s="677">
        <v>0.5</v>
      </c>
      <c r="T2929" s="742">
        <v>1</v>
      </c>
      <c r="U2929" s="700">
        <v>0.66666666666666663</v>
      </c>
    </row>
    <row r="2930" spans="1:21" ht="14.4" customHeight="1" x14ac:dyDescent="0.3">
      <c r="A2930" s="660">
        <v>32</v>
      </c>
      <c r="B2930" s="661" t="s">
        <v>587</v>
      </c>
      <c r="C2930" s="661">
        <v>89301322</v>
      </c>
      <c r="D2930" s="740" t="s">
        <v>6847</v>
      </c>
      <c r="E2930" s="741" t="s">
        <v>4639</v>
      </c>
      <c r="F2930" s="661" t="s">
        <v>4612</v>
      </c>
      <c r="G2930" s="661" t="s">
        <v>4697</v>
      </c>
      <c r="H2930" s="661" t="s">
        <v>588</v>
      </c>
      <c r="I2930" s="661" t="s">
        <v>5771</v>
      </c>
      <c r="J2930" s="661" t="s">
        <v>867</v>
      </c>
      <c r="K2930" s="661" t="s">
        <v>5772</v>
      </c>
      <c r="L2930" s="662">
        <v>0</v>
      </c>
      <c r="M2930" s="662">
        <v>0</v>
      </c>
      <c r="N2930" s="661">
        <v>2</v>
      </c>
      <c r="O2930" s="742">
        <v>1</v>
      </c>
      <c r="P2930" s="662">
        <v>0</v>
      </c>
      <c r="Q2930" s="677"/>
      <c r="R2930" s="661">
        <v>2</v>
      </c>
      <c r="S2930" s="677">
        <v>1</v>
      </c>
      <c r="T2930" s="742">
        <v>1</v>
      </c>
      <c r="U2930" s="700">
        <v>1</v>
      </c>
    </row>
    <row r="2931" spans="1:21" ht="14.4" customHeight="1" x14ac:dyDescent="0.3">
      <c r="A2931" s="660">
        <v>32</v>
      </c>
      <c r="B2931" s="661" t="s">
        <v>587</v>
      </c>
      <c r="C2931" s="661">
        <v>89301322</v>
      </c>
      <c r="D2931" s="740" t="s">
        <v>6847</v>
      </c>
      <c r="E2931" s="741" t="s">
        <v>4639</v>
      </c>
      <c r="F2931" s="661" t="s">
        <v>4612</v>
      </c>
      <c r="G2931" s="661" t="s">
        <v>4697</v>
      </c>
      <c r="H2931" s="661" t="s">
        <v>588</v>
      </c>
      <c r="I2931" s="661" t="s">
        <v>5185</v>
      </c>
      <c r="J2931" s="661" t="s">
        <v>867</v>
      </c>
      <c r="K2931" s="661" t="s">
        <v>5186</v>
      </c>
      <c r="L2931" s="662">
        <v>0</v>
      </c>
      <c r="M2931" s="662">
        <v>0</v>
      </c>
      <c r="N2931" s="661">
        <v>3</v>
      </c>
      <c r="O2931" s="742">
        <v>1.5</v>
      </c>
      <c r="P2931" s="662">
        <v>0</v>
      </c>
      <c r="Q2931" s="677"/>
      <c r="R2931" s="661">
        <v>3</v>
      </c>
      <c r="S2931" s="677">
        <v>1</v>
      </c>
      <c r="T2931" s="742">
        <v>1.5</v>
      </c>
      <c r="U2931" s="700">
        <v>1</v>
      </c>
    </row>
    <row r="2932" spans="1:21" ht="14.4" customHeight="1" x14ac:dyDescent="0.3">
      <c r="A2932" s="660">
        <v>32</v>
      </c>
      <c r="B2932" s="661" t="s">
        <v>587</v>
      </c>
      <c r="C2932" s="661">
        <v>89301322</v>
      </c>
      <c r="D2932" s="740" t="s">
        <v>6847</v>
      </c>
      <c r="E2932" s="741" t="s">
        <v>4639</v>
      </c>
      <c r="F2932" s="661" t="s">
        <v>4612</v>
      </c>
      <c r="G2932" s="661" t="s">
        <v>4697</v>
      </c>
      <c r="H2932" s="661" t="s">
        <v>588</v>
      </c>
      <c r="I2932" s="661" t="s">
        <v>4802</v>
      </c>
      <c r="J2932" s="661" t="s">
        <v>4803</v>
      </c>
      <c r="K2932" s="661" t="s">
        <v>4804</v>
      </c>
      <c r="L2932" s="662">
        <v>349.88</v>
      </c>
      <c r="M2932" s="662">
        <v>349.88</v>
      </c>
      <c r="N2932" s="661">
        <v>1</v>
      </c>
      <c r="O2932" s="742">
        <v>1</v>
      </c>
      <c r="P2932" s="662">
        <v>349.88</v>
      </c>
      <c r="Q2932" s="677">
        <v>1</v>
      </c>
      <c r="R2932" s="661">
        <v>1</v>
      </c>
      <c r="S2932" s="677">
        <v>1</v>
      </c>
      <c r="T2932" s="742">
        <v>1</v>
      </c>
      <c r="U2932" s="700">
        <v>1</v>
      </c>
    </row>
    <row r="2933" spans="1:21" ht="14.4" customHeight="1" x14ac:dyDescent="0.3">
      <c r="A2933" s="660">
        <v>32</v>
      </c>
      <c r="B2933" s="661" t="s">
        <v>587</v>
      </c>
      <c r="C2933" s="661">
        <v>89301322</v>
      </c>
      <c r="D2933" s="740" t="s">
        <v>6847</v>
      </c>
      <c r="E2933" s="741" t="s">
        <v>4639</v>
      </c>
      <c r="F2933" s="661" t="s">
        <v>4612</v>
      </c>
      <c r="G2933" s="661" t="s">
        <v>4697</v>
      </c>
      <c r="H2933" s="661" t="s">
        <v>588</v>
      </c>
      <c r="I2933" s="661" t="s">
        <v>4893</v>
      </c>
      <c r="J2933" s="661" t="s">
        <v>4707</v>
      </c>
      <c r="K2933" s="661" t="s">
        <v>868</v>
      </c>
      <c r="L2933" s="662">
        <v>97.97</v>
      </c>
      <c r="M2933" s="662">
        <v>489.84999999999997</v>
      </c>
      <c r="N2933" s="661">
        <v>5</v>
      </c>
      <c r="O2933" s="742">
        <v>4.5</v>
      </c>
      <c r="P2933" s="662">
        <v>293.90999999999997</v>
      </c>
      <c r="Q2933" s="677">
        <v>0.6</v>
      </c>
      <c r="R2933" s="661">
        <v>3</v>
      </c>
      <c r="S2933" s="677">
        <v>0.6</v>
      </c>
      <c r="T2933" s="742">
        <v>2.5</v>
      </c>
      <c r="U2933" s="700">
        <v>0.55555555555555558</v>
      </c>
    </row>
    <row r="2934" spans="1:21" ht="14.4" customHeight="1" x14ac:dyDescent="0.3">
      <c r="A2934" s="660">
        <v>32</v>
      </c>
      <c r="B2934" s="661" t="s">
        <v>587</v>
      </c>
      <c r="C2934" s="661">
        <v>89301322</v>
      </c>
      <c r="D2934" s="740" t="s">
        <v>6847</v>
      </c>
      <c r="E2934" s="741" t="s">
        <v>4639</v>
      </c>
      <c r="F2934" s="661" t="s">
        <v>4612</v>
      </c>
      <c r="G2934" s="661" t="s">
        <v>4697</v>
      </c>
      <c r="H2934" s="661" t="s">
        <v>588</v>
      </c>
      <c r="I2934" s="661" t="s">
        <v>4706</v>
      </c>
      <c r="J2934" s="661" t="s">
        <v>4707</v>
      </c>
      <c r="K2934" s="661" t="s">
        <v>871</v>
      </c>
      <c r="L2934" s="662">
        <v>314.89999999999998</v>
      </c>
      <c r="M2934" s="662">
        <v>2834.1</v>
      </c>
      <c r="N2934" s="661">
        <v>9</v>
      </c>
      <c r="O2934" s="742">
        <v>6</v>
      </c>
      <c r="P2934" s="662">
        <v>1889.4</v>
      </c>
      <c r="Q2934" s="677">
        <v>0.66666666666666674</v>
      </c>
      <c r="R2934" s="661">
        <v>6</v>
      </c>
      <c r="S2934" s="677">
        <v>0.66666666666666663</v>
      </c>
      <c r="T2934" s="742">
        <v>4</v>
      </c>
      <c r="U2934" s="700">
        <v>0.66666666666666663</v>
      </c>
    </row>
    <row r="2935" spans="1:21" ht="14.4" customHeight="1" x14ac:dyDescent="0.3">
      <c r="A2935" s="660">
        <v>32</v>
      </c>
      <c r="B2935" s="661" t="s">
        <v>587</v>
      </c>
      <c r="C2935" s="661">
        <v>89301322</v>
      </c>
      <c r="D2935" s="740" t="s">
        <v>6847</v>
      </c>
      <c r="E2935" s="741" t="s">
        <v>4639</v>
      </c>
      <c r="F2935" s="661" t="s">
        <v>4612</v>
      </c>
      <c r="G2935" s="661" t="s">
        <v>4697</v>
      </c>
      <c r="H2935" s="661" t="s">
        <v>588</v>
      </c>
      <c r="I2935" s="661" t="s">
        <v>5355</v>
      </c>
      <c r="J2935" s="661" t="s">
        <v>5353</v>
      </c>
      <c r="K2935" s="661" t="s">
        <v>868</v>
      </c>
      <c r="L2935" s="662">
        <v>97.97</v>
      </c>
      <c r="M2935" s="662">
        <v>97.97</v>
      </c>
      <c r="N2935" s="661">
        <v>1</v>
      </c>
      <c r="O2935" s="742">
        <v>0.5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32</v>
      </c>
      <c r="B2936" s="661" t="s">
        <v>587</v>
      </c>
      <c r="C2936" s="661">
        <v>89301322</v>
      </c>
      <c r="D2936" s="740" t="s">
        <v>6847</v>
      </c>
      <c r="E2936" s="741" t="s">
        <v>4639</v>
      </c>
      <c r="F2936" s="661" t="s">
        <v>4612</v>
      </c>
      <c r="G2936" s="661" t="s">
        <v>4697</v>
      </c>
      <c r="H2936" s="661" t="s">
        <v>588</v>
      </c>
      <c r="I2936" s="661" t="s">
        <v>3433</v>
      </c>
      <c r="J2936" s="661" t="s">
        <v>3434</v>
      </c>
      <c r="K2936" s="661" t="s">
        <v>6401</v>
      </c>
      <c r="L2936" s="662">
        <v>0</v>
      </c>
      <c r="M2936" s="662">
        <v>0</v>
      </c>
      <c r="N2936" s="661">
        <v>1</v>
      </c>
      <c r="O2936" s="742">
        <v>0.5</v>
      </c>
      <c r="P2936" s="662"/>
      <c r="Q2936" s="677"/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32</v>
      </c>
      <c r="B2937" s="661" t="s">
        <v>587</v>
      </c>
      <c r="C2937" s="661">
        <v>89301322</v>
      </c>
      <c r="D2937" s="740" t="s">
        <v>6847</v>
      </c>
      <c r="E2937" s="741" t="s">
        <v>4639</v>
      </c>
      <c r="F2937" s="661" t="s">
        <v>4612</v>
      </c>
      <c r="G2937" s="661" t="s">
        <v>4697</v>
      </c>
      <c r="H2937" s="661" t="s">
        <v>588</v>
      </c>
      <c r="I2937" s="661" t="s">
        <v>4775</v>
      </c>
      <c r="J2937" s="661" t="s">
        <v>867</v>
      </c>
      <c r="K2937" s="661" t="s">
        <v>4776</v>
      </c>
      <c r="L2937" s="662">
        <v>48.98</v>
      </c>
      <c r="M2937" s="662">
        <v>48.98</v>
      </c>
      <c r="N2937" s="661">
        <v>1</v>
      </c>
      <c r="O2937" s="742">
        <v>1</v>
      </c>
      <c r="P2937" s="662">
        <v>48.98</v>
      </c>
      <c r="Q2937" s="677">
        <v>1</v>
      </c>
      <c r="R2937" s="661">
        <v>1</v>
      </c>
      <c r="S2937" s="677">
        <v>1</v>
      </c>
      <c r="T2937" s="742">
        <v>1</v>
      </c>
      <c r="U2937" s="700">
        <v>1</v>
      </c>
    </row>
    <row r="2938" spans="1:21" ht="14.4" customHeight="1" x14ac:dyDescent="0.3">
      <c r="A2938" s="660">
        <v>32</v>
      </c>
      <c r="B2938" s="661" t="s">
        <v>587</v>
      </c>
      <c r="C2938" s="661">
        <v>89301322</v>
      </c>
      <c r="D2938" s="740" t="s">
        <v>6847</v>
      </c>
      <c r="E2938" s="741" t="s">
        <v>4639</v>
      </c>
      <c r="F2938" s="661" t="s">
        <v>4612</v>
      </c>
      <c r="G2938" s="661" t="s">
        <v>4697</v>
      </c>
      <c r="H2938" s="661" t="s">
        <v>588</v>
      </c>
      <c r="I2938" s="661" t="s">
        <v>866</v>
      </c>
      <c r="J2938" s="661" t="s">
        <v>867</v>
      </c>
      <c r="K2938" s="661" t="s">
        <v>4777</v>
      </c>
      <c r="L2938" s="662">
        <v>97.97</v>
      </c>
      <c r="M2938" s="662">
        <v>587.81999999999994</v>
      </c>
      <c r="N2938" s="661">
        <v>6</v>
      </c>
      <c r="O2938" s="742">
        <v>4.5</v>
      </c>
      <c r="P2938" s="662">
        <v>391.88</v>
      </c>
      <c r="Q2938" s="677">
        <v>0.66666666666666674</v>
      </c>
      <c r="R2938" s="661">
        <v>4</v>
      </c>
      <c r="S2938" s="677">
        <v>0.66666666666666663</v>
      </c>
      <c r="T2938" s="742">
        <v>3</v>
      </c>
      <c r="U2938" s="700">
        <v>0.66666666666666663</v>
      </c>
    </row>
    <row r="2939" spans="1:21" ht="14.4" customHeight="1" x14ac:dyDescent="0.3">
      <c r="A2939" s="660">
        <v>32</v>
      </c>
      <c r="B2939" s="661" t="s">
        <v>587</v>
      </c>
      <c r="C2939" s="661">
        <v>89301322</v>
      </c>
      <c r="D2939" s="740" t="s">
        <v>6847</v>
      </c>
      <c r="E2939" s="741" t="s">
        <v>4639</v>
      </c>
      <c r="F2939" s="661" t="s">
        <v>4612</v>
      </c>
      <c r="G2939" s="661" t="s">
        <v>4697</v>
      </c>
      <c r="H2939" s="661" t="s">
        <v>588</v>
      </c>
      <c r="I2939" s="661" t="s">
        <v>870</v>
      </c>
      <c r="J2939" s="661" t="s">
        <v>867</v>
      </c>
      <c r="K2939" s="661" t="s">
        <v>4698</v>
      </c>
      <c r="L2939" s="662">
        <v>314.89999999999998</v>
      </c>
      <c r="M2939" s="662">
        <v>8187.4000000000005</v>
      </c>
      <c r="N2939" s="661">
        <v>26</v>
      </c>
      <c r="O2939" s="742">
        <v>16.5</v>
      </c>
      <c r="P2939" s="662">
        <v>3463.9000000000005</v>
      </c>
      <c r="Q2939" s="677">
        <v>0.42307692307692313</v>
      </c>
      <c r="R2939" s="661">
        <v>11</v>
      </c>
      <c r="S2939" s="677">
        <v>0.42307692307692307</v>
      </c>
      <c r="T2939" s="742">
        <v>5.5</v>
      </c>
      <c r="U2939" s="700">
        <v>0.33333333333333331</v>
      </c>
    </row>
    <row r="2940" spans="1:21" ht="14.4" customHeight="1" x14ac:dyDescent="0.3">
      <c r="A2940" s="660">
        <v>32</v>
      </c>
      <c r="B2940" s="661" t="s">
        <v>587</v>
      </c>
      <c r="C2940" s="661">
        <v>89301322</v>
      </c>
      <c r="D2940" s="740" t="s">
        <v>6847</v>
      </c>
      <c r="E2940" s="741" t="s">
        <v>4639</v>
      </c>
      <c r="F2940" s="661" t="s">
        <v>4612</v>
      </c>
      <c r="G2940" s="661" t="s">
        <v>4697</v>
      </c>
      <c r="H2940" s="661" t="s">
        <v>588</v>
      </c>
      <c r="I2940" s="661" t="s">
        <v>6402</v>
      </c>
      <c r="J2940" s="661" t="s">
        <v>6403</v>
      </c>
      <c r="K2940" s="661" t="s">
        <v>6404</v>
      </c>
      <c r="L2940" s="662">
        <v>0</v>
      </c>
      <c r="M2940" s="662">
        <v>0</v>
      </c>
      <c r="N2940" s="661">
        <v>1</v>
      </c>
      <c r="O2940" s="742">
        <v>1</v>
      </c>
      <c r="P2940" s="662"/>
      <c r="Q2940" s="677"/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32</v>
      </c>
      <c r="B2941" s="661" t="s">
        <v>587</v>
      </c>
      <c r="C2941" s="661">
        <v>89301322</v>
      </c>
      <c r="D2941" s="740" t="s">
        <v>6847</v>
      </c>
      <c r="E2941" s="741" t="s">
        <v>4639</v>
      </c>
      <c r="F2941" s="661" t="s">
        <v>4612</v>
      </c>
      <c r="G2941" s="661" t="s">
        <v>4778</v>
      </c>
      <c r="H2941" s="661" t="s">
        <v>2441</v>
      </c>
      <c r="I2941" s="661" t="s">
        <v>2701</v>
      </c>
      <c r="J2941" s="661" t="s">
        <v>2702</v>
      </c>
      <c r="K2941" s="661" t="s">
        <v>2703</v>
      </c>
      <c r="L2941" s="662">
        <v>497.4</v>
      </c>
      <c r="M2941" s="662">
        <v>10445.399999999996</v>
      </c>
      <c r="N2941" s="661">
        <v>21</v>
      </c>
      <c r="O2941" s="742">
        <v>16.5</v>
      </c>
      <c r="P2941" s="662">
        <v>9947.9999999999964</v>
      </c>
      <c r="Q2941" s="677">
        <v>0.95238095238095244</v>
      </c>
      <c r="R2941" s="661">
        <v>20</v>
      </c>
      <c r="S2941" s="677">
        <v>0.95238095238095233</v>
      </c>
      <c r="T2941" s="742">
        <v>16</v>
      </c>
      <c r="U2941" s="700">
        <v>0.96969696969696972</v>
      </c>
    </row>
    <row r="2942" spans="1:21" ht="14.4" customHeight="1" x14ac:dyDescent="0.3">
      <c r="A2942" s="660">
        <v>32</v>
      </c>
      <c r="B2942" s="661" t="s">
        <v>587</v>
      </c>
      <c r="C2942" s="661">
        <v>89301322</v>
      </c>
      <c r="D2942" s="740" t="s">
        <v>6847</v>
      </c>
      <c r="E2942" s="741" t="s">
        <v>4639</v>
      </c>
      <c r="F2942" s="661" t="s">
        <v>4612</v>
      </c>
      <c r="G2942" s="661" t="s">
        <v>4778</v>
      </c>
      <c r="H2942" s="661" t="s">
        <v>2441</v>
      </c>
      <c r="I2942" s="661" t="s">
        <v>3908</v>
      </c>
      <c r="J2942" s="661" t="s">
        <v>3909</v>
      </c>
      <c r="K2942" s="661" t="s">
        <v>4568</v>
      </c>
      <c r="L2942" s="662">
        <v>1359.61</v>
      </c>
      <c r="M2942" s="662">
        <v>2719.22</v>
      </c>
      <c r="N2942" s="661">
        <v>2</v>
      </c>
      <c r="O2942" s="742">
        <v>1.5</v>
      </c>
      <c r="P2942" s="662">
        <v>2719.22</v>
      </c>
      <c r="Q2942" s="677">
        <v>1</v>
      </c>
      <c r="R2942" s="661">
        <v>2</v>
      </c>
      <c r="S2942" s="677">
        <v>1</v>
      </c>
      <c r="T2942" s="742">
        <v>1.5</v>
      </c>
      <c r="U2942" s="700">
        <v>1</v>
      </c>
    </row>
    <row r="2943" spans="1:21" ht="14.4" customHeight="1" x14ac:dyDescent="0.3">
      <c r="A2943" s="660">
        <v>32</v>
      </c>
      <c r="B2943" s="661" t="s">
        <v>587</v>
      </c>
      <c r="C2943" s="661">
        <v>89301322</v>
      </c>
      <c r="D2943" s="740" t="s">
        <v>6847</v>
      </c>
      <c r="E2943" s="741" t="s">
        <v>4639</v>
      </c>
      <c r="F2943" s="661" t="s">
        <v>4612</v>
      </c>
      <c r="G2943" s="661" t="s">
        <v>4778</v>
      </c>
      <c r="H2943" s="661" t="s">
        <v>2441</v>
      </c>
      <c r="I2943" s="661" t="s">
        <v>2757</v>
      </c>
      <c r="J2943" s="661" t="s">
        <v>2758</v>
      </c>
      <c r="K2943" s="661" t="s">
        <v>4385</v>
      </c>
      <c r="L2943" s="662">
        <v>1359.61</v>
      </c>
      <c r="M2943" s="662">
        <v>8157.6599999999989</v>
      </c>
      <c r="N2943" s="661">
        <v>6</v>
      </c>
      <c r="O2943" s="742">
        <v>4.5</v>
      </c>
      <c r="P2943" s="662">
        <v>8157.6599999999989</v>
      </c>
      <c r="Q2943" s="677">
        <v>1</v>
      </c>
      <c r="R2943" s="661">
        <v>6</v>
      </c>
      <c r="S2943" s="677">
        <v>1</v>
      </c>
      <c r="T2943" s="742">
        <v>4.5</v>
      </c>
      <c r="U2943" s="700">
        <v>1</v>
      </c>
    </row>
    <row r="2944" spans="1:21" ht="14.4" customHeight="1" x14ac:dyDescent="0.3">
      <c r="A2944" s="660">
        <v>32</v>
      </c>
      <c r="B2944" s="661" t="s">
        <v>587</v>
      </c>
      <c r="C2944" s="661">
        <v>89301322</v>
      </c>
      <c r="D2944" s="740" t="s">
        <v>6847</v>
      </c>
      <c r="E2944" s="741" t="s">
        <v>4639</v>
      </c>
      <c r="F2944" s="661" t="s">
        <v>4612</v>
      </c>
      <c r="G2944" s="661" t="s">
        <v>5006</v>
      </c>
      <c r="H2944" s="661" t="s">
        <v>2441</v>
      </c>
      <c r="I2944" s="661" t="s">
        <v>5007</v>
      </c>
      <c r="J2944" s="661" t="s">
        <v>4153</v>
      </c>
      <c r="K2944" s="661" t="s">
        <v>5008</v>
      </c>
      <c r="L2944" s="662">
        <v>174.94</v>
      </c>
      <c r="M2944" s="662">
        <v>174.94</v>
      </c>
      <c r="N2944" s="661">
        <v>1</v>
      </c>
      <c r="O2944" s="742">
        <v>1</v>
      </c>
      <c r="P2944" s="662">
        <v>174.94</v>
      </c>
      <c r="Q2944" s="677">
        <v>1</v>
      </c>
      <c r="R2944" s="661">
        <v>1</v>
      </c>
      <c r="S2944" s="677">
        <v>1</v>
      </c>
      <c r="T2944" s="742">
        <v>1</v>
      </c>
      <c r="U2944" s="700">
        <v>1</v>
      </c>
    </row>
    <row r="2945" spans="1:21" ht="14.4" customHeight="1" x14ac:dyDescent="0.3">
      <c r="A2945" s="660">
        <v>32</v>
      </c>
      <c r="B2945" s="661" t="s">
        <v>587</v>
      </c>
      <c r="C2945" s="661">
        <v>89301322</v>
      </c>
      <c r="D2945" s="740" t="s">
        <v>6847</v>
      </c>
      <c r="E2945" s="741" t="s">
        <v>4639</v>
      </c>
      <c r="F2945" s="661" t="s">
        <v>4612</v>
      </c>
      <c r="G2945" s="661" t="s">
        <v>6405</v>
      </c>
      <c r="H2945" s="661" t="s">
        <v>2441</v>
      </c>
      <c r="I2945" s="661" t="s">
        <v>4172</v>
      </c>
      <c r="J2945" s="661" t="s">
        <v>4173</v>
      </c>
      <c r="K2945" s="661" t="s">
        <v>1239</v>
      </c>
      <c r="L2945" s="662">
        <v>339.13</v>
      </c>
      <c r="M2945" s="662">
        <v>339.13</v>
      </c>
      <c r="N2945" s="661">
        <v>1</v>
      </c>
      <c r="O2945" s="742">
        <v>0.5</v>
      </c>
      <c r="P2945" s="662">
        <v>339.13</v>
      </c>
      <c r="Q2945" s="677">
        <v>1</v>
      </c>
      <c r="R2945" s="661">
        <v>1</v>
      </c>
      <c r="S2945" s="677">
        <v>1</v>
      </c>
      <c r="T2945" s="742">
        <v>0.5</v>
      </c>
      <c r="U2945" s="700">
        <v>1</v>
      </c>
    </row>
    <row r="2946" spans="1:21" ht="14.4" customHeight="1" x14ac:dyDescent="0.3">
      <c r="A2946" s="660">
        <v>32</v>
      </c>
      <c r="B2946" s="661" t="s">
        <v>587</v>
      </c>
      <c r="C2946" s="661">
        <v>89301322</v>
      </c>
      <c r="D2946" s="740" t="s">
        <v>6847</v>
      </c>
      <c r="E2946" s="741" t="s">
        <v>4639</v>
      </c>
      <c r="F2946" s="661" t="s">
        <v>4612</v>
      </c>
      <c r="G2946" s="661" t="s">
        <v>4939</v>
      </c>
      <c r="H2946" s="661" t="s">
        <v>588</v>
      </c>
      <c r="I2946" s="661" t="s">
        <v>1223</v>
      </c>
      <c r="J2946" s="661" t="s">
        <v>1224</v>
      </c>
      <c r="K2946" s="661" t="s">
        <v>1225</v>
      </c>
      <c r="L2946" s="662">
        <v>67.42</v>
      </c>
      <c r="M2946" s="662">
        <v>67.42</v>
      </c>
      <c r="N2946" s="661">
        <v>1</v>
      </c>
      <c r="O2946" s="742">
        <v>0.5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32</v>
      </c>
      <c r="B2947" s="661" t="s">
        <v>587</v>
      </c>
      <c r="C2947" s="661">
        <v>89301322</v>
      </c>
      <c r="D2947" s="740" t="s">
        <v>6847</v>
      </c>
      <c r="E2947" s="741" t="s">
        <v>4639</v>
      </c>
      <c r="F2947" s="661" t="s">
        <v>4612</v>
      </c>
      <c r="G2947" s="661" t="s">
        <v>4939</v>
      </c>
      <c r="H2947" s="661" t="s">
        <v>588</v>
      </c>
      <c r="I2947" s="661" t="s">
        <v>1241</v>
      </c>
      <c r="J2947" s="661" t="s">
        <v>1224</v>
      </c>
      <c r="K2947" s="661" t="s">
        <v>1242</v>
      </c>
      <c r="L2947" s="662">
        <v>202.25</v>
      </c>
      <c r="M2947" s="662">
        <v>202.25</v>
      </c>
      <c r="N2947" s="661">
        <v>1</v>
      </c>
      <c r="O2947" s="742">
        <v>1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32</v>
      </c>
      <c r="B2948" s="661" t="s">
        <v>587</v>
      </c>
      <c r="C2948" s="661">
        <v>89301322</v>
      </c>
      <c r="D2948" s="740" t="s">
        <v>6847</v>
      </c>
      <c r="E2948" s="741" t="s">
        <v>4639</v>
      </c>
      <c r="F2948" s="661" t="s">
        <v>4612</v>
      </c>
      <c r="G2948" s="661" t="s">
        <v>4980</v>
      </c>
      <c r="H2948" s="661" t="s">
        <v>2441</v>
      </c>
      <c r="I2948" s="661" t="s">
        <v>2831</v>
      </c>
      <c r="J2948" s="661" t="s">
        <v>2832</v>
      </c>
      <c r="K2948" s="661" t="s">
        <v>2833</v>
      </c>
      <c r="L2948" s="662">
        <v>194.26</v>
      </c>
      <c r="M2948" s="662">
        <v>194.26</v>
      </c>
      <c r="N2948" s="661">
        <v>1</v>
      </c>
      <c r="O2948" s="742">
        <v>1</v>
      </c>
      <c r="P2948" s="662">
        <v>194.26</v>
      </c>
      <c r="Q2948" s="677">
        <v>1</v>
      </c>
      <c r="R2948" s="661">
        <v>1</v>
      </c>
      <c r="S2948" s="677">
        <v>1</v>
      </c>
      <c r="T2948" s="742">
        <v>1</v>
      </c>
      <c r="U2948" s="700">
        <v>1</v>
      </c>
    </row>
    <row r="2949" spans="1:21" ht="14.4" customHeight="1" x14ac:dyDescent="0.3">
      <c r="A2949" s="660">
        <v>32</v>
      </c>
      <c r="B2949" s="661" t="s">
        <v>587</v>
      </c>
      <c r="C2949" s="661">
        <v>89301322</v>
      </c>
      <c r="D2949" s="740" t="s">
        <v>6847</v>
      </c>
      <c r="E2949" s="741" t="s">
        <v>4639</v>
      </c>
      <c r="F2949" s="661" t="s">
        <v>4612</v>
      </c>
      <c r="G2949" s="661" t="s">
        <v>4708</v>
      </c>
      <c r="H2949" s="661" t="s">
        <v>588</v>
      </c>
      <c r="I2949" s="661" t="s">
        <v>684</v>
      </c>
      <c r="J2949" s="661" t="s">
        <v>5199</v>
      </c>
      <c r="K2949" s="661" t="s">
        <v>2387</v>
      </c>
      <c r="L2949" s="662">
        <v>22.88</v>
      </c>
      <c r="M2949" s="662">
        <v>160.16</v>
      </c>
      <c r="N2949" s="661">
        <v>7</v>
      </c>
      <c r="O2949" s="742">
        <v>2.5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32</v>
      </c>
      <c r="B2950" s="661" t="s">
        <v>587</v>
      </c>
      <c r="C2950" s="661">
        <v>89301322</v>
      </c>
      <c r="D2950" s="740" t="s">
        <v>6847</v>
      </c>
      <c r="E2950" s="741" t="s">
        <v>4639</v>
      </c>
      <c r="F2950" s="661" t="s">
        <v>4612</v>
      </c>
      <c r="G2950" s="661" t="s">
        <v>4708</v>
      </c>
      <c r="H2950" s="661" t="s">
        <v>588</v>
      </c>
      <c r="I2950" s="661" t="s">
        <v>684</v>
      </c>
      <c r="J2950" s="661" t="s">
        <v>5199</v>
      </c>
      <c r="K2950" s="661" t="s">
        <v>2387</v>
      </c>
      <c r="L2950" s="662">
        <v>25.91</v>
      </c>
      <c r="M2950" s="662">
        <v>181.37</v>
      </c>
      <c r="N2950" s="661">
        <v>7</v>
      </c>
      <c r="O2950" s="742">
        <v>2.5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32</v>
      </c>
      <c r="B2951" s="661" t="s">
        <v>587</v>
      </c>
      <c r="C2951" s="661">
        <v>89301322</v>
      </c>
      <c r="D2951" s="740" t="s">
        <v>6847</v>
      </c>
      <c r="E2951" s="741" t="s">
        <v>4639</v>
      </c>
      <c r="F2951" s="661" t="s">
        <v>4612</v>
      </c>
      <c r="G2951" s="661" t="s">
        <v>4708</v>
      </c>
      <c r="H2951" s="661" t="s">
        <v>588</v>
      </c>
      <c r="I2951" s="661" t="s">
        <v>1519</v>
      </c>
      <c r="J2951" s="661" t="s">
        <v>4709</v>
      </c>
      <c r="K2951" s="661" t="s">
        <v>4710</v>
      </c>
      <c r="L2951" s="662">
        <v>91.52</v>
      </c>
      <c r="M2951" s="662">
        <v>8328.3200000000033</v>
      </c>
      <c r="N2951" s="661">
        <v>91</v>
      </c>
      <c r="O2951" s="742">
        <v>27.5</v>
      </c>
      <c r="P2951" s="662">
        <v>6223.3600000000024</v>
      </c>
      <c r="Q2951" s="677">
        <v>0.74725274725274726</v>
      </c>
      <c r="R2951" s="661">
        <v>68</v>
      </c>
      <c r="S2951" s="677">
        <v>0.74725274725274726</v>
      </c>
      <c r="T2951" s="742">
        <v>20</v>
      </c>
      <c r="U2951" s="700">
        <v>0.72727272727272729</v>
      </c>
    </row>
    <row r="2952" spans="1:21" ht="14.4" customHeight="1" x14ac:dyDescent="0.3">
      <c r="A2952" s="660">
        <v>32</v>
      </c>
      <c r="B2952" s="661" t="s">
        <v>587</v>
      </c>
      <c r="C2952" s="661">
        <v>89301322</v>
      </c>
      <c r="D2952" s="740" t="s">
        <v>6847</v>
      </c>
      <c r="E2952" s="741" t="s">
        <v>4639</v>
      </c>
      <c r="F2952" s="661" t="s">
        <v>4612</v>
      </c>
      <c r="G2952" s="661" t="s">
        <v>4708</v>
      </c>
      <c r="H2952" s="661" t="s">
        <v>588</v>
      </c>
      <c r="I2952" s="661" t="s">
        <v>1519</v>
      </c>
      <c r="J2952" s="661" t="s">
        <v>4709</v>
      </c>
      <c r="K2952" s="661" t="s">
        <v>4710</v>
      </c>
      <c r="L2952" s="662">
        <v>103.62</v>
      </c>
      <c r="M2952" s="662">
        <v>2694.1200000000003</v>
      </c>
      <c r="N2952" s="661">
        <v>26</v>
      </c>
      <c r="O2952" s="742">
        <v>9</v>
      </c>
      <c r="P2952" s="662">
        <v>2383.2600000000002</v>
      </c>
      <c r="Q2952" s="677">
        <v>0.88461538461538458</v>
      </c>
      <c r="R2952" s="661">
        <v>23</v>
      </c>
      <c r="S2952" s="677">
        <v>0.88461538461538458</v>
      </c>
      <c r="T2952" s="742">
        <v>8</v>
      </c>
      <c r="U2952" s="700">
        <v>0.88888888888888884</v>
      </c>
    </row>
    <row r="2953" spans="1:21" ht="14.4" customHeight="1" x14ac:dyDescent="0.3">
      <c r="A2953" s="660">
        <v>32</v>
      </c>
      <c r="B2953" s="661" t="s">
        <v>587</v>
      </c>
      <c r="C2953" s="661">
        <v>89301322</v>
      </c>
      <c r="D2953" s="740" t="s">
        <v>6847</v>
      </c>
      <c r="E2953" s="741" t="s">
        <v>4639</v>
      </c>
      <c r="F2953" s="661" t="s">
        <v>4612</v>
      </c>
      <c r="G2953" s="661" t="s">
        <v>5200</v>
      </c>
      <c r="H2953" s="661" t="s">
        <v>2441</v>
      </c>
      <c r="I2953" s="661" t="s">
        <v>5363</v>
      </c>
      <c r="J2953" s="661" t="s">
        <v>4162</v>
      </c>
      <c r="K2953" s="661" t="s">
        <v>5092</v>
      </c>
      <c r="L2953" s="662">
        <v>140.03</v>
      </c>
      <c r="M2953" s="662">
        <v>140.03</v>
      </c>
      <c r="N2953" s="661">
        <v>1</v>
      </c>
      <c r="O2953" s="742">
        <v>1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32</v>
      </c>
      <c r="B2954" s="661" t="s">
        <v>587</v>
      </c>
      <c r="C2954" s="661">
        <v>89301322</v>
      </c>
      <c r="D2954" s="740" t="s">
        <v>6847</v>
      </c>
      <c r="E2954" s="741" t="s">
        <v>4639</v>
      </c>
      <c r="F2954" s="661" t="s">
        <v>4612</v>
      </c>
      <c r="G2954" s="661" t="s">
        <v>5204</v>
      </c>
      <c r="H2954" s="661" t="s">
        <v>588</v>
      </c>
      <c r="I2954" s="661" t="s">
        <v>6406</v>
      </c>
      <c r="J2954" s="661" t="s">
        <v>4572</v>
      </c>
      <c r="K2954" s="661" t="s">
        <v>5207</v>
      </c>
      <c r="L2954" s="662">
        <v>334.76</v>
      </c>
      <c r="M2954" s="662">
        <v>669.52</v>
      </c>
      <c r="N2954" s="661">
        <v>2</v>
      </c>
      <c r="O2954" s="742">
        <v>1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32</v>
      </c>
      <c r="B2955" s="661" t="s">
        <v>587</v>
      </c>
      <c r="C2955" s="661">
        <v>89301322</v>
      </c>
      <c r="D2955" s="740" t="s">
        <v>6847</v>
      </c>
      <c r="E2955" s="741" t="s">
        <v>4639</v>
      </c>
      <c r="F2955" s="661" t="s">
        <v>4612</v>
      </c>
      <c r="G2955" s="661" t="s">
        <v>5204</v>
      </c>
      <c r="H2955" s="661" t="s">
        <v>588</v>
      </c>
      <c r="I2955" s="661" t="s">
        <v>3308</v>
      </c>
      <c r="J2955" s="661" t="s">
        <v>4572</v>
      </c>
      <c r="K2955" s="661" t="s">
        <v>4402</v>
      </c>
      <c r="L2955" s="662">
        <v>167.38</v>
      </c>
      <c r="M2955" s="662">
        <v>334.76</v>
      </c>
      <c r="N2955" s="661">
        <v>2</v>
      </c>
      <c r="O2955" s="742">
        <v>0.5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32</v>
      </c>
      <c r="B2956" s="661" t="s">
        <v>587</v>
      </c>
      <c r="C2956" s="661">
        <v>89301322</v>
      </c>
      <c r="D2956" s="740" t="s">
        <v>6847</v>
      </c>
      <c r="E2956" s="741" t="s">
        <v>4639</v>
      </c>
      <c r="F2956" s="661" t="s">
        <v>4612</v>
      </c>
      <c r="G2956" s="661" t="s">
        <v>5076</v>
      </c>
      <c r="H2956" s="661" t="s">
        <v>588</v>
      </c>
      <c r="I2956" s="661" t="s">
        <v>6407</v>
      </c>
      <c r="J2956" s="661" t="s">
        <v>6408</v>
      </c>
      <c r="K2956" s="661" t="s">
        <v>949</v>
      </c>
      <c r="L2956" s="662">
        <v>117.41</v>
      </c>
      <c r="M2956" s="662">
        <v>117.41</v>
      </c>
      <c r="N2956" s="661">
        <v>1</v>
      </c>
      <c r="O2956" s="742">
        <v>0.5</v>
      </c>
      <c r="P2956" s="662">
        <v>117.41</v>
      </c>
      <c r="Q2956" s="677">
        <v>1</v>
      </c>
      <c r="R2956" s="661">
        <v>1</v>
      </c>
      <c r="S2956" s="677">
        <v>1</v>
      </c>
      <c r="T2956" s="742">
        <v>0.5</v>
      </c>
      <c r="U2956" s="700">
        <v>1</v>
      </c>
    </row>
    <row r="2957" spans="1:21" ht="14.4" customHeight="1" x14ac:dyDescent="0.3">
      <c r="A2957" s="660">
        <v>32</v>
      </c>
      <c r="B2957" s="661" t="s">
        <v>587</v>
      </c>
      <c r="C2957" s="661">
        <v>89301322</v>
      </c>
      <c r="D2957" s="740" t="s">
        <v>6847</v>
      </c>
      <c r="E2957" s="741" t="s">
        <v>4639</v>
      </c>
      <c r="F2957" s="661" t="s">
        <v>4612</v>
      </c>
      <c r="G2957" s="661" t="s">
        <v>6409</v>
      </c>
      <c r="H2957" s="661" t="s">
        <v>588</v>
      </c>
      <c r="I2957" s="661" t="s">
        <v>6410</v>
      </c>
      <c r="J2957" s="661" t="s">
        <v>6411</v>
      </c>
      <c r="K2957" s="661" t="s">
        <v>4555</v>
      </c>
      <c r="L2957" s="662">
        <v>37.65</v>
      </c>
      <c r="M2957" s="662">
        <v>37.65</v>
      </c>
      <c r="N2957" s="661">
        <v>1</v>
      </c>
      <c r="O2957" s="742">
        <v>1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32</v>
      </c>
      <c r="B2958" s="661" t="s">
        <v>587</v>
      </c>
      <c r="C2958" s="661">
        <v>89301322</v>
      </c>
      <c r="D2958" s="740" t="s">
        <v>6847</v>
      </c>
      <c r="E2958" s="741" t="s">
        <v>4639</v>
      </c>
      <c r="F2958" s="661" t="s">
        <v>4612</v>
      </c>
      <c r="G2958" s="661" t="s">
        <v>5481</v>
      </c>
      <c r="H2958" s="661" t="s">
        <v>588</v>
      </c>
      <c r="I2958" s="661" t="s">
        <v>5484</v>
      </c>
      <c r="J2958" s="661" t="s">
        <v>5483</v>
      </c>
      <c r="K2958" s="661" t="s">
        <v>3852</v>
      </c>
      <c r="L2958" s="662">
        <v>6668.83</v>
      </c>
      <c r="M2958" s="662">
        <v>26675.32</v>
      </c>
      <c r="N2958" s="661">
        <v>4</v>
      </c>
      <c r="O2958" s="742">
        <v>4</v>
      </c>
      <c r="P2958" s="662">
        <v>26675.32</v>
      </c>
      <c r="Q2958" s="677">
        <v>1</v>
      </c>
      <c r="R2958" s="661">
        <v>4</v>
      </c>
      <c r="S2958" s="677">
        <v>1</v>
      </c>
      <c r="T2958" s="742">
        <v>4</v>
      </c>
      <c r="U2958" s="700">
        <v>1</v>
      </c>
    </row>
    <row r="2959" spans="1:21" ht="14.4" customHeight="1" x14ac:dyDescent="0.3">
      <c r="A2959" s="660">
        <v>32</v>
      </c>
      <c r="B2959" s="661" t="s">
        <v>587</v>
      </c>
      <c r="C2959" s="661">
        <v>89301322</v>
      </c>
      <c r="D2959" s="740" t="s">
        <v>6847</v>
      </c>
      <c r="E2959" s="741" t="s">
        <v>4639</v>
      </c>
      <c r="F2959" s="661" t="s">
        <v>4612</v>
      </c>
      <c r="G2959" s="661" t="s">
        <v>5481</v>
      </c>
      <c r="H2959" s="661" t="s">
        <v>588</v>
      </c>
      <c r="I2959" s="661" t="s">
        <v>6412</v>
      </c>
      <c r="J2959" s="661" t="s">
        <v>5483</v>
      </c>
      <c r="K2959" s="661" t="s">
        <v>6413</v>
      </c>
      <c r="L2959" s="662">
        <v>0</v>
      </c>
      <c r="M2959" s="662">
        <v>0</v>
      </c>
      <c r="N2959" s="661">
        <v>1</v>
      </c>
      <c r="O2959" s="742">
        <v>1</v>
      </c>
      <c r="P2959" s="662">
        <v>0</v>
      </c>
      <c r="Q2959" s="677"/>
      <c r="R2959" s="661">
        <v>1</v>
      </c>
      <c r="S2959" s="677">
        <v>1</v>
      </c>
      <c r="T2959" s="742">
        <v>1</v>
      </c>
      <c r="U2959" s="700">
        <v>1</v>
      </c>
    </row>
    <row r="2960" spans="1:21" ht="14.4" customHeight="1" x14ac:dyDescent="0.3">
      <c r="A2960" s="660">
        <v>32</v>
      </c>
      <c r="B2960" s="661" t="s">
        <v>587</v>
      </c>
      <c r="C2960" s="661">
        <v>89301322</v>
      </c>
      <c r="D2960" s="740" t="s">
        <v>6847</v>
      </c>
      <c r="E2960" s="741" t="s">
        <v>4639</v>
      </c>
      <c r="F2960" s="661" t="s">
        <v>4612</v>
      </c>
      <c r="G2960" s="661" t="s">
        <v>5481</v>
      </c>
      <c r="H2960" s="661" t="s">
        <v>588</v>
      </c>
      <c r="I2960" s="661" t="s">
        <v>6414</v>
      </c>
      <c r="J2960" s="661" t="s">
        <v>5822</v>
      </c>
      <c r="K2960" s="661" t="s">
        <v>6415</v>
      </c>
      <c r="L2960" s="662">
        <v>8283.24</v>
      </c>
      <c r="M2960" s="662">
        <v>24849.72</v>
      </c>
      <c r="N2960" s="661">
        <v>3</v>
      </c>
      <c r="O2960" s="742">
        <v>2</v>
      </c>
      <c r="P2960" s="662">
        <v>16566.48</v>
      </c>
      <c r="Q2960" s="677">
        <v>0.66666666666666663</v>
      </c>
      <c r="R2960" s="661">
        <v>2</v>
      </c>
      <c r="S2960" s="677">
        <v>0.66666666666666663</v>
      </c>
      <c r="T2960" s="742">
        <v>1</v>
      </c>
      <c r="U2960" s="700">
        <v>0.5</v>
      </c>
    </row>
    <row r="2961" spans="1:21" ht="14.4" customHeight="1" x14ac:dyDescent="0.3">
      <c r="A2961" s="660">
        <v>32</v>
      </c>
      <c r="B2961" s="661" t="s">
        <v>587</v>
      </c>
      <c r="C2961" s="661">
        <v>89301322</v>
      </c>
      <c r="D2961" s="740" t="s">
        <v>6847</v>
      </c>
      <c r="E2961" s="741" t="s">
        <v>4639</v>
      </c>
      <c r="F2961" s="661" t="s">
        <v>4612</v>
      </c>
      <c r="G2961" s="661" t="s">
        <v>5481</v>
      </c>
      <c r="H2961" s="661" t="s">
        <v>588</v>
      </c>
      <c r="I2961" s="661" t="s">
        <v>6416</v>
      </c>
      <c r="J2961" s="661" t="s">
        <v>5822</v>
      </c>
      <c r="K2961" s="661" t="s">
        <v>6415</v>
      </c>
      <c r="L2961" s="662">
        <v>0</v>
      </c>
      <c r="M2961" s="662">
        <v>0</v>
      </c>
      <c r="N2961" s="661">
        <v>1</v>
      </c>
      <c r="O2961" s="742">
        <v>1</v>
      </c>
      <c r="P2961" s="662"/>
      <c r="Q2961" s="677"/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32</v>
      </c>
      <c r="B2962" s="661" t="s">
        <v>587</v>
      </c>
      <c r="C2962" s="661">
        <v>89301322</v>
      </c>
      <c r="D2962" s="740" t="s">
        <v>6847</v>
      </c>
      <c r="E2962" s="741" t="s">
        <v>4639</v>
      </c>
      <c r="F2962" s="661" t="s">
        <v>4612</v>
      </c>
      <c r="G2962" s="661" t="s">
        <v>5481</v>
      </c>
      <c r="H2962" s="661" t="s">
        <v>588</v>
      </c>
      <c r="I2962" s="661" t="s">
        <v>5821</v>
      </c>
      <c r="J2962" s="661" t="s">
        <v>5822</v>
      </c>
      <c r="K2962" s="661" t="s">
        <v>5823</v>
      </c>
      <c r="L2962" s="662">
        <v>0</v>
      </c>
      <c r="M2962" s="662">
        <v>0</v>
      </c>
      <c r="N2962" s="661">
        <v>3</v>
      </c>
      <c r="O2962" s="742">
        <v>2.5</v>
      </c>
      <c r="P2962" s="662">
        <v>0</v>
      </c>
      <c r="Q2962" s="677"/>
      <c r="R2962" s="661">
        <v>3</v>
      </c>
      <c r="S2962" s="677">
        <v>1</v>
      </c>
      <c r="T2962" s="742">
        <v>2.5</v>
      </c>
      <c r="U2962" s="700">
        <v>1</v>
      </c>
    </row>
    <row r="2963" spans="1:21" ht="14.4" customHeight="1" x14ac:dyDescent="0.3">
      <c r="A2963" s="660">
        <v>32</v>
      </c>
      <c r="B2963" s="661" t="s">
        <v>587</v>
      </c>
      <c r="C2963" s="661">
        <v>89301322</v>
      </c>
      <c r="D2963" s="740" t="s">
        <v>6847</v>
      </c>
      <c r="E2963" s="741" t="s">
        <v>4639</v>
      </c>
      <c r="F2963" s="661" t="s">
        <v>4612</v>
      </c>
      <c r="G2963" s="661" t="s">
        <v>4783</v>
      </c>
      <c r="H2963" s="661" t="s">
        <v>2441</v>
      </c>
      <c r="I2963" s="661" t="s">
        <v>5674</v>
      </c>
      <c r="J2963" s="661" t="s">
        <v>2673</v>
      </c>
      <c r="K2963" s="661" t="s">
        <v>2683</v>
      </c>
      <c r="L2963" s="662">
        <v>391.77</v>
      </c>
      <c r="M2963" s="662">
        <v>783.54</v>
      </c>
      <c r="N2963" s="661">
        <v>2</v>
      </c>
      <c r="O2963" s="742">
        <v>1</v>
      </c>
      <c r="P2963" s="662"/>
      <c r="Q2963" s="677">
        <v>0</v>
      </c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32</v>
      </c>
      <c r="B2964" s="661" t="s">
        <v>587</v>
      </c>
      <c r="C2964" s="661">
        <v>89301322</v>
      </c>
      <c r="D2964" s="740" t="s">
        <v>6847</v>
      </c>
      <c r="E2964" s="741" t="s">
        <v>4639</v>
      </c>
      <c r="F2964" s="661" t="s">
        <v>4612</v>
      </c>
      <c r="G2964" s="661" t="s">
        <v>4898</v>
      </c>
      <c r="H2964" s="661" t="s">
        <v>588</v>
      </c>
      <c r="I2964" s="661" t="s">
        <v>1152</v>
      </c>
      <c r="J2964" s="661" t="s">
        <v>4899</v>
      </c>
      <c r="K2964" s="661" t="s">
        <v>4900</v>
      </c>
      <c r="L2964" s="662">
        <v>0</v>
      </c>
      <c r="M2964" s="662">
        <v>0</v>
      </c>
      <c r="N2964" s="661">
        <v>13</v>
      </c>
      <c r="O2964" s="742">
        <v>3.5</v>
      </c>
      <c r="P2964" s="662">
        <v>0</v>
      </c>
      <c r="Q2964" s="677"/>
      <c r="R2964" s="661">
        <v>10</v>
      </c>
      <c r="S2964" s="677">
        <v>0.76923076923076927</v>
      </c>
      <c r="T2964" s="742">
        <v>3</v>
      </c>
      <c r="U2964" s="700">
        <v>0.8571428571428571</v>
      </c>
    </row>
    <row r="2965" spans="1:21" ht="14.4" customHeight="1" x14ac:dyDescent="0.3">
      <c r="A2965" s="660">
        <v>32</v>
      </c>
      <c r="B2965" s="661" t="s">
        <v>587</v>
      </c>
      <c r="C2965" s="661">
        <v>89301322</v>
      </c>
      <c r="D2965" s="740" t="s">
        <v>6847</v>
      </c>
      <c r="E2965" s="741" t="s">
        <v>4639</v>
      </c>
      <c r="F2965" s="661" t="s">
        <v>4612</v>
      </c>
      <c r="G2965" s="661" t="s">
        <v>4901</v>
      </c>
      <c r="H2965" s="661" t="s">
        <v>588</v>
      </c>
      <c r="I2965" s="661" t="s">
        <v>5212</v>
      </c>
      <c r="J2965" s="661" t="s">
        <v>3381</v>
      </c>
      <c r="K2965" s="661" t="s">
        <v>4600</v>
      </c>
      <c r="L2965" s="662">
        <v>0</v>
      </c>
      <c r="M2965" s="662">
        <v>0</v>
      </c>
      <c r="N2965" s="661">
        <v>1</v>
      </c>
      <c r="O2965" s="742">
        <v>0.5</v>
      </c>
      <c r="P2965" s="662">
        <v>0</v>
      </c>
      <c r="Q2965" s="677"/>
      <c r="R2965" s="661">
        <v>1</v>
      </c>
      <c r="S2965" s="677">
        <v>1</v>
      </c>
      <c r="T2965" s="742">
        <v>0.5</v>
      </c>
      <c r="U2965" s="700">
        <v>1</v>
      </c>
    </row>
    <row r="2966" spans="1:21" ht="14.4" customHeight="1" x14ac:dyDescent="0.3">
      <c r="A2966" s="660">
        <v>32</v>
      </c>
      <c r="B2966" s="661" t="s">
        <v>587</v>
      </c>
      <c r="C2966" s="661">
        <v>89301322</v>
      </c>
      <c r="D2966" s="740" t="s">
        <v>6847</v>
      </c>
      <c r="E2966" s="741" t="s">
        <v>4639</v>
      </c>
      <c r="F2966" s="661" t="s">
        <v>4612</v>
      </c>
      <c r="G2966" s="661" t="s">
        <v>4901</v>
      </c>
      <c r="H2966" s="661" t="s">
        <v>588</v>
      </c>
      <c r="I2966" s="661" t="s">
        <v>5213</v>
      </c>
      <c r="J2966" s="661" t="s">
        <v>3381</v>
      </c>
      <c r="K2966" s="661" t="s">
        <v>5214</v>
      </c>
      <c r="L2966" s="662">
        <v>224.25</v>
      </c>
      <c r="M2966" s="662">
        <v>2242.5</v>
      </c>
      <c r="N2966" s="661">
        <v>10</v>
      </c>
      <c r="O2966" s="742">
        <v>7.5</v>
      </c>
      <c r="P2966" s="662">
        <v>1121.25</v>
      </c>
      <c r="Q2966" s="677">
        <v>0.5</v>
      </c>
      <c r="R2966" s="661">
        <v>5</v>
      </c>
      <c r="S2966" s="677">
        <v>0.5</v>
      </c>
      <c r="T2966" s="742">
        <v>4</v>
      </c>
      <c r="U2966" s="700">
        <v>0.53333333333333333</v>
      </c>
    </row>
    <row r="2967" spans="1:21" ht="14.4" customHeight="1" x14ac:dyDescent="0.3">
      <c r="A2967" s="660">
        <v>32</v>
      </c>
      <c r="B2967" s="661" t="s">
        <v>587</v>
      </c>
      <c r="C2967" s="661">
        <v>89301322</v>
      </c>
      <c r="D2967" s="740" t="s">
        <v>6847</v>
      </c>
      <c r="E2967" s="741" t="s">
        <v>4639</v>
      </c>
      <c r="F2967" s="661" t="s">
        <v>4612</v>
      </c>
      <c r="G2967" s="661" t="s">
        <v>4901</v>
      </c>
      <c r="H2967" s="661" t="s">
        <v>588</v>
      </c>
      <c r="I2967" s="661" t="s">
        <v>5369</v>
      </c>
      <c r="J2967" s="661" t="s">
        <v>5370</v>
      </c>
      <c r="K2967" s="661" t="s">
        <v>5234</v>
      </c>
      <c r="L2967" s="662">
        <v>149.86000000000001</v>
      </c>
      <c r="M2967" s="662">
        <v>1198.8800000000001</v>
      </c>
      <c r="N2967" s="661">
        <v>8</v>
      </c>
      <c r="O2967" s="742">
        <v>7.5</v>
      </c>
      <c r="P2967" s="662">
        <v>449.58000000000004</v>
      </c>
      <c r="Q2967" s="677">
        <v>0.375</v>
      </c>
      <c r="R2967" s="661">
        <v>3</v>
      </c>
      <c r="S2967" s="677">
        <v>0.375</v>
      </c>
      <c r="T2967" s="742">
        <v>3</v>
      </c>
      <c r="U2967" s="700">
        <v>0.4</v>
      </c>
    </row>
    <row r="2968" spans="1:21" ht="14.4" customHeight="1" x14ac:dyDescent="0.3">
      <c r="A2968" s="660">
        <v>32</v>
      </c>
      <c r="B2968" s="661" t="s">
        <v>587</v>
      </c>
      <c r="C2968" s="661">
        <v>89301322</v>
      </c>
      <c r="D2968" s="740" t="s">
        <v>6847</v>
      </c>
      <c r="E2968" s="741" t="s">
        <v>4639</v>
      </c>
      <c r="F2968" s="661" t="s">
        <v>4612</v>
      </c>
      <c r="G2968" s="661" t="s">
        <v>4901</v>
      </c>
      <c r="H2968" s="661" t="s">
        <v>588</v>
      </c>
      <c r="I2968" s="661" t="s">
        <v>5371</v>
      </c>
      <c r="J2968" s="661" t="s">
        <v>5372</v>
      </c>
      <c r="K2968" s="661" t="s">
        <v>4953</v>
      </c>
      <c r="L2968" s="662">
        <v>74.930000000000007</v>
      </c>
      <c r="M2968" s="662">
        <v>2172.9700000000003</v>
      </c>
      <c r="N2968" s="661">
        <v>29</v>
      </c>
      <c r="O2968" s="742">
        <v>17</v>
      </c>
      <c r="P2968" s="662">
        <v>1348.7400000000002</v>
      </c>
      <c r="Q2968" s="677">
        <v>0.62068965517241381</v>
      </c>
      <c r="R2968" s="661">
        <v>18</v>
      </c>
      <c r="S2968" s="677">
        <v>0.62068965517241381</v>
      </c>
      <c r="T2968" s="742">
        <v>9.5</v>
      </c>
      <c r="U2968" s="700">
        <v>0.55882352941176472</v>
      </c>
    </row>
    <row r="2969" spans="1:21" ht="14.4" customHeight="1" x14ac:dyDescent="0.3">
      <c r="A2969" s="660">
        <v>32</v>
      </c>
      <c r="B2969" s="661" t="s">
        <v>587</v>
      </c>
      <c r="C2969" s="661">
        <v>89301322</v>
      </c>
      <c r="D2969" s="740" t="s">
        <v>6847</v>
      </c>
      <c r="E2969" s="741" t="s">
        <v>4639</v>
      </c>
      <c r="F2969" s="661" t="s">
        <v>4612</v>
      </c>
      <c r="G2969" s="661" t="s">
        <v>4901</v>
      </c>
      <c r="H2969" s="661" t="s">
        <v>588</v>
      </c>
      <c r="I2969" s="661" t="s">
        <v>3380</v>
      </c>
      <c r="J2969" s="661" t="s">
        <v>3381</v>
      </c>
      <c r="K2969" s="661" t="s">
        <v>4902</v>
      </c>
      <c r="L2969" s="662">
        <v>112.13</v>
      </c>
      <c r="M2969" s="662">
        <v>1345.56</v>
      </c>
      <c r="N2969" s="661">
        <v>12</v>
      </c>
      <c r="O2969" s="742">
        <v>10</v>
      </c>
      <c r="P2969" s="662">
        <v>224.26</v>
      </c>
      <c r="Q2969" s="677">
        <v>0.16666666666666666</v>
      </c>
      <c r="R2969" s="661">
        <v>2</v>
      </c>
      <c r="S2969" s="677">
        <v>0.16666666666666666</v>
      </c>
      <c r="T2969" s="742">
        <v>2</v>
      </c>
      <c r="U2969" s="700">
        <v>0.2</v>
      </c>
    </row>
    <row r="2970" spans="1:21" ht="14.4" customHeight="1" x14ac:dyDescent="0.3">
      <c r="A2970" s="660">
        <v>32</v>
      </c>
      <c r="B2970" s="661" t="s">
        <v>587</v>
      </c>
      <c r="C2970" s="661">
        <v>89301322</v>
      </c>
      <c r="D2970" s="740" t="s">
        <v>6847</v>
      </c>
      <c r="E2970" s="741" t="s">
        <v>4639</v>
      </c>
      <c r="F2970" s="661" t="s">
        <v>4612</v>
      </c>
      <c r="G2970" s="661" t="s">
        <v>5675</v>
      </c>
      <c r="H2970" s="661" t="s">
        <v>2441</v>
      </c>
      <c r="I2970" s="661" t="s">
        <v>2639</v>
      </c>
      <c r="J2970" s="661" t="s">
        <v>2640</v>
      </c>
      <c r="K2970" s="661" t="s">
        <v>4535</v>
      </c>
      <c r="L2970" s="662">
        <v>94.8</v>
      </c>
      <c r="M2970" s="662">
        <v>94.8</v>
      </c>
      <c r="N2970" s="661">
        <v>1</v>
      </c>
      <c r="O2970" s="742">
        <v>1</v>
      </c>
      <c r="P2970" s="662">
        <v>94.8</v>
      </c>
      <c r="Q2970" s="677">
        <v>1</v>
      </c>
      <c r="R2970" s="661">
        <v>1</v>
      </c>
      <c r="S2970" s="677">
        <v>1</v>
      </c>
      <c r="T2970" s="742">
        <v>1</v>
      </c>
      <c r="U2970" s="700">
        <v>1</v>
      </c>
    </row>
    <row r="2971" spans="1:21" ht="14.4" customHeight="1" x14ac:dyDescent="0.3">
      <c r="A2971" s="660">
        <v>32</v>
      </c>
      <c r="B2971" s="661" t="s">
        <v>587</v>
      </c>
      <c r="C2971" s="661">
        <v>89301322</v>
      </c>
      <c r="D2971" s="740" t="s">
        <v>6847</v>
      </c>
      <c r="E2971" s="741" t="s">
        <v>4639</v>
      </c>
      <c r="F2971" s="661" t="s">
        <v>4612</v>
      </c>
      <c r="G2971" s="661" t="s">
        <v>5215</v>
      </c>
      <c r="H2971" s="661" t="s">
        <v>2441</v>
      </c>
      <c r="I2971" s="661" t="s">
        <v>2708</v>
      </c>
      <c r="J2971" s="661" t="s">
        <v>4527</v>
      </c>
      <c r="K2971" s="661" t="s">
        <v>4235</v>
      </c>
      <c r="L2971" s="662">
        <v>201.75</v>
      </c>
      <c r="M2971" s="662">
        <v>403.5</v>
      </c>
      <c r="N2971" s="661">
        <v>2</v>
      </c>
      <c r="O2971" s="742">
        <v>0.5</v>
      </c>
      <c r="P2971" s="662">
        <v>403.5</v>
      </c>
      <c r="Q2971" s="677">
        <v>1</v>
      </c>
      <c r="R2971" s="661">
        <v>2</v>
      </c>
      <c r="S2971" s="677">
        <v>1</v>
      </c>
      <c r="T2971" s="742">
        <v>0.5</v>
      </c>
      <c r="U2971" s="700">
        <v>1</v>
      </c>
    </row>
    <row r="2972" spans="1:21" ht="14.4" customHeight="1" x14ac:dyDescent="0.3">
      <c r="A2972" s="660">
        <v>32</v>
      </c>
      <c r="B2972" s="661" t="s">
        <v>587</v>
      </c>
      <c r="C2972" s="661">
        <v>89301322</v>
      </c>
      <c r="D2972" s="740" t="s">
        <v>6847</v>
      </c>
      <c r="E2972" s="741" t="s">
        <v>4639</v>
      </c>
      <c r="F2972" s="661" t="s">
        <v>4612</v>
      </c>
      <c r="G2972" s="661" t="s">
        <v>6417</v>
      </c>
      <c r="H2972" s="661" t="s">
        <v>588</v>
      </c>
      <c r="I2972" s="661" t="s">
        <v>6418</v>
      </c>
      <c r="J2972" s="661" t="s">
        <v>6419</v>
      </c>
      <c r="K2972" s="661" t="s">
        <v>5211</v>
      </c>
      <c r="L2972" s="662">
        <v>0</v>
      </c>
      <c r="M2972" s="662">
        <v>0</v>
      </c>
      <c r="N2972" s="661">
        <v>2</v>
      </c>
      <c r="O2972" s="742">
        <v>1</v>
      </c>
      <c r="P2972" s="662"/>
      <c r="Q2972" s="677"/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32</v>
      </c>
      <c r="B2973" s="661" t="s">
        <v>587</v>
      </c>
      <c r="C2973" s="661">
        <v>89301322</v>
      </c>
      <c r="D2973" s="740" t="s">
        <v>6847</v>
      </c>
      <c r="E2973" s="741" t="s">
        <v>4639</v>
      </c>
      <c r="F2973" s="661" t="s">
        <v>4612</v>
      </c>
      <c r="G2973" s="661" t="s">
        <v>4699</v>
      </c>
      <c r="H2973" s="661" t="s">
        <v>588</v>
      </c>
      <c r="I2973" s="661" t="s">
        <v>963</v>
      </c>
      <c r="J2973" s="661" t="s">
        <v>4700</v>
      </c>
      <c r="K2973" s="661" t="s">
        <v>4701</v>
      </c>
      <c r="L2973" s="662">
        <v>0</v>
      </c>
      <c r="M2973" s="662">
        <v>0</v>
      </c>
      <c r="N2973" s="661">
        <v>3</v>
      </c>
      <c r="O2973" s="742">
        <v>2</v>
      </c>
      <c r="P2973" s="662">
        <v>0</v>
      </c>
      <c r="Q2973" s="677"/>
      <c r="R2973" s="661">
        <v>3</v>
      </c>
      <c r="S2973" s="677">
        <v>1</v>
      </c>
      <c r="T2973" s="742">
        <v>2</v>
      </c>
      <c r="U2973" s="700">
        <v>1</v>
      </c>
    </row>
    <row r="2974" spans="1:21" ht="14.4" customHeight="1" x14ac:dyDescent="0.3">
      <c r="A2974" s="660">
        <v>32</v>
      </c>
      <c r="B2974" s="661" t="s">
        <v>587</v>
      </c>
      <c r="C2974" s="661">
        <v>89301322</v>
      </c>
      <c r="D2974" s="740" t="s">
        <v>6847</v>
      </c>
      <c r="E2974" s="741" t="s">
        <v>4639</v>
      </c>
      <c r="F2974" s="661" t="s">
        <v>4612</v>
      </c>
      <c r="G2974" s="661" t="s">
        <v>4903</v>
      </c>
      <c r="H2974" s="661" t="s">
        <v>588</v>
      </c>
      <c r="I2974" s="661" t="s">
        <v>881</v>
      </c>
      <c r="J2974" s="661" t="s">
        <v>766</v>
      </c>
      <c r="K2974" s="661" t="s">
        <v>5079</v>
      </c>
      <c r="L2974" s="662">
        <v>219.94</v>
      </c>
      <c r="M2974" s="662">
        <v>439.88</v>
      </c>
      <c r="N2974" s="661">
        <v>2</v>
      </c>
      <c r="O2974" s="742">
        <v>0.5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32</v>
      </c>
      <c r="B2975" s="661" t="s">
        <v>587</v>
      </c>
      <c r="C2975" s="661">
        <v>89301322</v>
      </c>
      <c r="D2975" s="740" t="s">
        <v>6847</v>
      </c>
      <c r="E2975" s="741" t="s">
        <v>4639</v>
      </c>
      <c r="F2975" s="661" t="s">
        <v>4612</v>
      </c>
      <c r="G2975" s="661" t="s">
        <v>4903</v>
      </c>
      <c r="H2975" s="661" t="s">
        <v>588</v>
      </c>
      <c r="I2975" s="661" t="s">
        <v>916</v>
      </c>
      <c r="J2975" s="661" t="s">
        <v>5080</v>
      </c>
      <c r="K2975" s="661" t="s">
        <v>2612</v>
      </c>
      <c r="L2975" s="662">
        <v>131.96</v>
      </c>
      <c r="M2975" s="662">
        <v>527.84</v>
      </c>
      <c r="N2975" s="661">
        <v>4</v>
      </c>
      <c r="O2975" s="742">
        <v>1</v>
      </c>
      <c r="P2975" s="662">
        <v>527.84</v>
      </c>
      <c r="Q2975" s="677">
        <v>1</v>
      </c>
      <c r="R2975" s="661">
        <v>4</v>
      </c>
      <c r="S2975" s="677">
        <v>1</v>
      </c>
      <c r="T2975" s="742">
        <v>1</v>
      </c>
      <c r="U2975" s="700">
        <v>1</v>
      </c>
    </row>
    <row r="2976" spans="1:21" ht="14.4" customHeight="1" x14ac:dyDescent="0.3">
      <c r="A2976" s="660">
        <v>32</v>
      </c>
      <c r="B2976" s="661" t="s">
        <v>587</v>
      </c>
      <c r="C2976" s="661">
        <v>89301322</v>
      </c>
      <c r="D2976" s="740" t="s">
        <v>6847</v>
      </c>
      <c r="E2976" s="741" t="s">
        <v>4639</v>
      </c>
      <c r="F2976" s="661" t="s">
        <v>4612</v>
      </c>
      <c r="G2976" s="661" t="s">
        <v>4786</v>
      </c>
      <c r="H2976" s="661" t="s">
        <v>588</v>
      </c>
      <c r="I2976" s="661" t="s">
        <v>4985</v>
      </c>
      <c r="J2976" s="661" t="s">
        <v>2991</v>
      </c>
      <c r="K2976" s="661" t="s">
        <v>4986</v>
      </c>
      <c r="L2976" s="662">
        <v>23.46</v>
      </c>
      <c r="M2976" s="662">
        <v>46.92</v>
      </c>
      <c r="N2976" s="661">
        <v>2</v>
      </c>
      <c r="O2976" s="742">
        <v>0.5</v>
      </c>
      <c r="P2976" s="662">
        <v>46.92</v>
      </c>
      <c r="Q2976" s="677">
        <v>1</v>
      </c>
      <c r="R2976" s="661">
        <v>2</v>
      </c>
      <c r="S2976" s="677">
        <v>1</v>
      </c>
      <c r="T2976" s="742">
        <v>0.5</v>
      </c>
      <c r="U2976" s="700">
        <v>1</v>
      </c>
    </row>
    <row r="2977" spans="1:21" ht="14.4" customHeight="1" x14ac:dyDescent="0.3">
      <c r="A2977" s="660">
        <v>32</v>
      </c>
      <c r="B2977" s="661" t="s">
        <v>587</v>
      </c>
      <c r="C2977" s="661">
        <v>89301322</v>
      </c>
      <c r="D2977" s="740" t="s">
        <v>6847</v>
      </c>
      <c r="E2977" s="741" t="s">
        <v>4639</v>
      </c>
      <c r="F2977" s="661" t="s">
        <v>4612</v>
      </c>
      <c r="G2977" s="661" t="s">
        <v>4786</v>
      </c>
      <c r="H2977" s="661" t="s">
        <v>588</v>
      </c>
      <c r="I2977" s="661" t="s">
        <v>2979</v>
      </c>
      <c r="J2977" s="661" t="s">
        <v>2980</v>
      </c>
      <c r="K2977" s="661" t="s">
        <v>4787</v>
      </c>
      <c r="L2977" s="662">
        <v>53.54</v>
      </c>
      <c r="M2977" s="662">
        <v>2623.4599999999996</v>
      </c>
      <c r="N2977" s="661">
        <v>49</v>
      </c>
      <c r="O2977" s="742">
        <v>16</v>
      </c>
      <c r="P2977" s="662">
        <v>1606.1999999999996</v>
      </c>
      <c r="Q2977" s="677">
        <v>0.61224489795918358</v>
      </c>
      <c r="R2977" s="661">
        <v>30</v>
      </c>
      <c r="S2977" s="677">
        <v>0.61224489795918369</v>
      </c>
      <c r="T2977" s="742">
        <v>9.5</v>
      </c>
      <c r="U2977" s="700">
        <v>0.59375</v>
      </c>
    </row>
    <row r="2978" spans="1:21" ht="14.4" customHeight="1" x14ac:dyDescent="0.3">
      <c r="A2978" s="660">
        <v>32</v>
      </c>
      <c r="B2978" s="661" t="s">
        <v>587</v>
      </c>
      <c r="C2978" s="661">
        <v>89301322</v>
      </c>
      <c r="D2978" s="740" t="s">
        <v>6847</v>
      </c>
      <c r="E2978" s="741" t="s">
        <v>4639</v>
      </c>
      <c r="F2978" s="661" t="s">
        <v>4612</v>
      </c>
      <c r="G2978" s="661" t="s">
        <v>4788</v>
      </c>
      <c r="H2978" s="661" t="s">
        <v>588</v>
      </c>
      <c r="I2978" s="661" t="s">
        <v>2921</v>
      </c>
      <c r="J2978" s="661" t="s">
        <v>2922</v>
      </c>
      <c r="K2978" s="661" t="s">
        <v>4789</v>
      </c>
      <c r="L2978" s="662">
        <v>194.73</v>
      </c>
      <c r="M2978" s="662">
        <v>194.73</v>
      </c>
      <c r="N2978" s="661">
        <v>1</v>
      </c>
      <c r="O2978" s="742">
        <v>1</v>
      </c>
      <c r="P2978" s="662">
        <v>194.73</v>
      </c>
      <c r="Q2978" s="677">
        <v>1</v>
      </c>
      <c r="R2978" s="661">
        <v>1</v>
      </c>
      <c r="S2978" s="677">
        <v>1</v>
      </c>
      <c r="T2978" s="742">
        <v>1</v>
      </c>
      <c r="U2978" s="700">
        <v>1</v>
      </c>
    </row>
    <row r="2979" spans="1:21" ht="14.4" customHeight="1" x14ac:dyDescent="0.3">
      <c r="A2979" s="660">
        <v>32</v>
      </c>
      <c r="B2979" s="661" t="s">
        <v>587</v>
      </c>
      <c r="C2979" s="661">
        <v>89301322</v>
      </c>
      <c r="D2979" s="740" t="s">
        <v>6847</v>
      </c>
      <c r="E2979" s="741" t="s">
        <v>4639</v>
      </c>
      <c r="F2979" s="661" t="s">
        <v>4612</v>
      </c>
      <c r="G2979" s="661" t="s">
        <v>5220</v>
      </c>
      <c r="H2979" s="661" t="s">
        <v>588</v>
      </c>
      <c r="I2979" s="661" t="s">
        <v>6420</v>
      </c>
      <c r="J2979" s="661" t="s">
        <v>6421</v>
      </c>
      <c r="K2979" s="661" t="s">
        <v>6422</v>
      </c>
      <c r="L2979" s="662">
        <v>0</v>
      </c>
      <c r="M2979" s="662">
        <v>0</v>
      </c>
      <c r="N2979" s="661">
        <v>10</v>
      </c>
      <c r="O2979" s="742">
        <v>4</v>
      </c>
      <c r="P2979" s="662">
        <v>0</v>
      </c>
      <c r="Q2979" s="677"/>
      <c r="R2979" s="661">
        <v>7</v>
      </c>
      <c r="S2979" s="677">
        <v>0.7</v>
      </c>
      <c r="T2979" s="742">
        <v>3</v>
      </c>
      <c r="U2979" s="700">
        <v>0.75</v>
      </c>
    </row>
    <row r="2980" spans="1:21" ht="14.4" customHeight="1" x14ac:dyDescent="0.3">
      <c r="A2980" s="660">
        <v>32</v>
      </c>
      <c r="B2980" s="661" t="s">
        <v>587</v>
      </c>
      <c r="C2980" s="661">
        <v>89301322</v>
      </c>
      <c r="D2980" s="740" t="s">
        <v>6847</v>
      </c>
      <c r="E2980" s="741" t="s">
        <v>4639</v>
      </c>
      <c r="F2980" s="661" t="s">
        <v>4612</v>
      </c>
      <c r="G2980" s="661" t="s">
        <v>5109</v>
      </c>
      <c r="H2980" s="661" t="s">
        <v>588</v>
      </c>
      <c r="I2980" s="661" t="s">
        <v>6423</v>
      </c>
      <c r="J2980" s="661" t="s">
        <v>6118</v>
      </c>
      <c r="K2980" s="661" t="s">
        <v>6424</v>
      </c>
      <c r="L2980" s="662">
        <v>547.16999999999996</v>
      </c>
      <c r="M2980" s="662">
        <v>547.16999999999996</v>
      </c>
      <c r="N2980" s="661">
        <v>1</v>
      </c>
      <c r="O2980" s="742">
        <v>0.5</v>
      </c>
      <c r="P2980" s="662">
        <v>547.16999999999996</v>
      </c>
      <c r="Q2980" s="677">
        <v>1</v>
      </c>
      <c r="R2980" s="661">
        <v>1</v>
      </c>
      <c r="S2980" s="677">
        <v>1</v>
      </c>
      <c r="T2980" s="742">
        <v>0.5</v>
      </c>
      <c r="U2980" s="700">
        <v>1</v>
      </c>
    </row>
    <row r="2981" spans="1:21" ht="14.4" customHeight="1" x14ac:dyDescent="0.3">
      <c r="A2981" s="660">
        <v>32</v>
      </c>
      <c r="B2981" s="661" t="s">
        <v>587</v>
      </c>
      <c r="C2981" s="661">
        <v>89301322</v>
      </c>
      <c r="D2981" s="740" t="s">
        <v>6847</v>
      </c>
      <c r="E2981" s="741" t="s">
        <v>4639</v>
      </c>
      <c r="F2981" s="661" t="s">
        <v>4612</v>
      </c>
      <c r="G2981" s="661" t="s">
        <v>5377</v>
      </c>
      <c r="H2981" s="661" t="s">
        <v>2441</v>
      </c>
      <c r="I2981" s="661" t="s">
        <v>6425</v>
      </c>
      <c r="J2981" s="661" t="s">
        <v>6426</v>
      </c>
      <c r="K2981" s="661" t="s">
        <v>5685</v>
      </c>
      <c r="L2981" s="662">
        <v>479.04</v>
      </c>
      <c r="M2981" s="662">
        <v>479.04</v>
      </c>
      <c r="N2981" s="661">
        <v>1</v>
      </c>
      <c r="O2981" s="742">
        <v>0.5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32</v>
      </c>
      <c r="B2982" s="661" t="s">
        <v>587</v>
      </c>
      <c r="C2982" s="661">
        <v>89301322</v>
      </c>
      <c r="D2982" s="740" t="s">
        <v>6847</v>
      </c>
      <c r="E2982" s="741" t="s">
        <v>4639</v>
      </c>
      <c r="F2982" s="661" t="s">
        <v>4612</v>
      </c>
      <c r="G2982" s="661" t="s">
        <v>6427</v>
      </c>
      <c r="H2982" s="661" t="s">
        <v>588</v>
      </c>
      <c r="I2982" s="661" t="s">
        <v>6428</v>
      </c>
      <c r="J2982" s="661" t="s">
        <v>6429</v>
      </c>
      <c r="K2982" s="661" t="s">
        <v>875</v>
      </c>
      <c r="L2982" s="662">
        <v>314.95999999999998</v>
      </c>
      <c r="M2982" s="662">
        <v>944.87999999999988</v>
      </c>
      <c r="N2982" s="661">
        <v>3</v>
      </c>
      <c r="O2982" s="742">
        <v>1</v>
      </c>
      <c r="P2982" s="662"/>
      <c r="Q2982" s="677">
        <v>0</v>
      </c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32</v>
      </c>
      <c r="B2983" s="661" t="s">
        <v>587</v>
      </c>
      <c r="C2983" s="661">
        <v>89301322</v>
      </c>
      <c r="D2983" s="740" t="s">
        <v>6847</v>
      </c>
      <c r="E2983" s="741" t="s">
        <v>4639</v>
      </c>
      <c r="F2983" s="661" t="s">
        <v>4612</v>
      </c>
      <c r="G2983" s="661" t="s">
        <v>6427</v>
      </c>
      <c r="H2983" s="661" t="s">
        <v>588</v>
      </c>
      <c r="I2983" s="661" t="s">
        <v>6430</v>
      </c>
      <c r="J2983" s="661" t="s">
        <v>6429</v>
      </c>
      <c r="K2983" s="661" t="s">
        <v>5690</v>
      </c>
      <c r="L2983" s="662">
        <v>0</v>
      </c>
      <c r="M2983" s="662">
        <v>0</v>
      </c>
      <c r="N2983" s="661">
        <v>1</v>
      </c>
      <c r="O2983" s="742">
        <v>1</v>
      </c>
      <c r="P2983" s="662">
        <v>0</v>
      </c>
      <c r="Q2983" s="677"/>
      <c r="R2983" s="661">
        <v>1</v>
      </c>
      <c r="S2983" s="677">
        <v>1</v>
      </c>
      <c r="T2983" s="742">
        <v>1</v>
      </c>
      <c r="U2983" s="700">
        <v>1</v>
      </c>
    </row>
    <row r="2984" spans="1:21" ht="14.4" customHeight="1" x14ac:dyDescent="0.3">
      <c r="A2984" s="660">
        <v>32</v>
      </c>
      <c r="B2984" s="661" t="s">
        <v>587</v>
      </c>
      <c r="C2984" s="661">
        <v>89301322</v>
      </c>
      <c r="D2984" s="740" t="s">
        <v>6847</v>
      </c>
      <c r="E2984" s="741" t="s">
        <v>4639</v>
      </c>
      <c r="F2984" s="661" t="s">
        <v>4612</v>
      </c>
      <c r="G2984" s="661" t="s">
        <v>5499</v>
      </c>
      <c r="H2984" s="661" t="s">
        <v>588</v>
      </c>
      <c r="I2984" s="661" t="s">
        <v>6431</v>
      </c>
      <c r="J2984" s="661" t="s">
        <v>5689</v>
      </c>
      <c r="K2984" s="661" t="s">
        <v>4176</v>
      </c>
      <c r="L2984" s="662">
        <v>0</v>
      </c>
      <c r="M2984" s="662">
        <v>0</v>
      </c>
      <c r="N2984" s="661">
        <v>1</v>
      </c>
      <c r="O2984" s="742">
        <v>0.5</v>
      </c>
      <c r="P2984" s="662"/>
      <c r="Q2984" s="677"/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32</v>
      </c>
      <c r="B2985" s="661" t="s">
        <v>587</v>
      </c>
      <c r="C2985" s="661">
        <v>89301322</v>
      </c>
      <c r="D2985" s="740" t="s">
        <v>6847</v>
      </c>
      <c r="E2985" s="741" t="s">
        <v>4639</v>
      </c>
      <c r="F2985" s="661" t="s">
        <v>4612</v>
      </c>
      <c r="G2985" s="661" t="s">
        <v>6432</v>
      </c>
      <c r="H2985" s="661" t="s">
        <v>588</v>
      </c>
      <c r="I2985" s="661" t="s">
        <v>1629</v>
      </c>
      <c r="J2985" s="661" t="s">
        <v>1630</v>
      </c>
      <c r="K2985" s="661" t="s">
        <v>1631</v>
      </c>
      <c r="L2985" s="662">
        <v>71.95</v>
      </c>
      <c r="M2985" s="662">
        <v>143.9</v>
      </c>
      <c r="N2985" s="661">
        <v>2</v>
      </c>
      <c r="O2985" s="742">
        <v>0.5</v>
      </c>
      <c r="P2985" s="662"/>
      <c r="Q2985" s="677">
        <v>0</v>
      </c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32</v>
      </c>
      <c r="B2986" s="661" t="s">
        <v>587</v>
      </c>
      <c r="C2986" s="661">
        <v>89301322</v>
      </c>
      <c r="D2986" s="740" t="s">
        <v>6847</v>
      </c>
      <c r="E2986" s="741" t="s">
        <v>4639</v>
      </c>
      <c r="F2986" s="661" t="s">
        <v>4612</v>
      </c>
      <c r="G2986" s="661" t="s">
        <v>4790</v>
      </c>
      <c r="H2986" s="661" t="s">
        <v>588</v>
      </c>
      <c r="I2986" s="661" t="s">
        <v>3427</v>
      </c>
      <c r="J2986" s="661" t="s">
        <v>789</v>
      </c>
      <c r="K2986" s="661" t="s">
        <v>5382</v>
      </c>
      <c r="L2986" s="662">
        <v>96.72</v>
      </c>
      <c r="M2986" s="662">
        <v>193.44</v>
      </c>
      <c r="N2986" s="661">
        <v>2</v>
      </c>
      <c r="O2986" s="742">
        <v>1.5</v>
      </c>
      <c r="P2986" s="662">
        <v>96.72</v>
      </c>
      <c r="Q2986" s="677">
        <v>0.5</v>
      </c>
      <c r="R2986" s="661">
        <v>1</v>
      </c>
      <c r="S2986" s="677">
        <v>0.5</v>
      </c>
      <c r="T2986" s="742">
        <v>0.5</v>
      </c>
      <c r="U2986" s="700">
        <v>0.33333333333333331</v>
      </c>
    </row>
    <row r="2987" spans="1:21" ht="14.4" customHeight="1" x14ac:dyDescent="0.3">
      <c r="A2987" s="660">
        <v>32</v>
      </c>
      <c r="B2987" s="661" t="s">
        <v>587</v>
      </c>
      <c r="C2987" s="661">
        <v>89301322</v>
      </c>
      <c r="D2987" s="740" t="s">
        <v>6847</v>
      </c>
      <c r="E2987" s="741" t="s">
        <v>4639</v>
      </c>
      <c r="F2987" s="661" t="s">
        <v>4612</v>
      </c>
      <c r="G2987" s="661" t="s">
        <v>4790</v>
      </c>
      <c r="H2987" s="661" t="s">
        <v>588</v>
      </c>
      <c r="I2987" s="661" t="s">
        <v>3427</v>
      </c>
      <c r="J2987" s="661" t="s">
        <v>789</v>
      </c>
      <c r="K2987" s="661" t="s">
        <v>5382</v>
      </c>
      <c r="L2987" s="662">
        <v>89.66</v>
      </c>
      <c r="M2987" s="662">
        <v>89.66</v>
      </c>
      <c r="N2987" s="661">
        <v>1</v>
      </c>
      <c r="O2987" s="742">
        <v>0.5</v>
      </c>
      <c r="P2987" s="662">
        <v>89.66</v>
      </c>
      <c r="Q2987" s="677">
        <v>1</v>
      </c>
      <c r="R2987" s="661">
        <v>1</v>
      </c>
      <c r="S2987" s="677">
        <v>1</v>
      </c>
      <c r="T2987" s="742">
        <v>0.5</v>
      </c>
      <c r="U2987" s="700">
        <v>1</v>
      </c>
    </row>
    <row r="2988" spans="1:21" ht="14.4" customHeight="1" x14ac:dyDescent="0.3">
      <c r="A2988" s="660">
        <v>32</v>
      </c>
      <c r="B2988" s="661" t="s">
        <v>587</v>
      </c>
      <c r="C2988" s="661">
        <v>89301322</v>
      </c>
      <c r="D2988" s="740" t="s">
        <v>6847</v>
      </c>
      <c r="E2988" s="741" t="s">
        <v>4639</v>
      </c>
      <c r="F2988" s="661" t="s">
        <v>4612</v>
      </c>
      <c r="G2988" s="661" t="s">
        <v>4910</v>
      </c>
      <c r="H2988" s="661" t="s">
        <v>2441</v>
      </c>
      <c r="I2988" s="661" t="s">
        <v>2488</v>
      </c>
      <c r="J2988" s="661" t="s">
        <v>2489</v>
      </c>
      <c r="K2988" s="661" t="s">
        <v>2490</v>
      </c>
      <c r="L2988" s="662">
        <v>32.74</v>
      </c>
      <c r="M2988" s="662">
        <v>65.48</v>
      </c>
      <c r="N2988" s="661">
        <v>2</v>
      </c>
      <c r="O2988" s="742">
        <v>1.5</v>
      </c>
      <c r="P2988" s="662">
        <v>32.74</v>
      </c>
      <c r="Q2988" s="677">
        <v>0.5</v>
      </c>
      <c r="R2988" s="661">
        <v>1</v>
      </c>
      <c r="S2988" s="677">
        <v>0.5</v>
      </c>
      <c r="T2988" s="742">
        <v>0.5</v>
      </c>
      <c r="U2988" s="700">
        <v>0.33333333333333331</v>
      </c>
    </row>
    <row r="2989" spans="1:21" ht="14.4" customHeight="1" x14ac:dyDescent="0.3">
      <c r="A2989" s="660">
        <v>32</v>
      </c>
      <c r="B2989" s="661" t="s">
        <v>587</v>
      </c>
      <c r="C2989" s="661">
        <v>89301322</v>
      </c>
      <c r="D2989" s="740" t="s">
        <v>6847</v>
      </c>
      <c r="E2989" s="741" t="s">
        <v>4639</v>
      </c>
      <c r="F2989" s="661" t="s">
        <v>4612</v>
      </c>
      <c r="G2989" s="661" t="s">
        <v>5226</v>
      </c>
      <c r="H2989" s="661" t="s">
        <v>588</v>
      </c>
      <c r="I2989" s="661" t="s">
        <v>3743</v>
      </c>
      <c r="J2989" s="661" t="s">
        <v>3744</v>
      </c>
      <c r="K2989" s="661" t="s">
        <v>5227</v>
      </c>
      <c r="L2989" s="662">
        <v>5598.35</v>
      </c>
      <c r="M2989" s="662">
        <v>11196.7</v>
      </c>
      <c r="N2989" s="661">
        <v>2</v>
      </c>
      <c r="O2989" s="742">
        <v>1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32</v>
      </c>
      <c r="B2990" s="661" t="s">
        <v>587</v>
      </c>
      <c r="C2990" s="661">
        <v>89301322</v>
      </c>
      <c r="D2990" s="740" t="s">
        <v>6847</v>
      </c>
      <c r="E2990" s="741" t="s">
        <v>4639</v>
      </c>
      <c r="F2990" s="661" t="s">
        <v>4612</v>
      </c>
      <c r="G2990" s="661" t="s">
        <v>4913</v>
      </c>
      <c r="H2990" s="661" t="s">
        <v>2441</v>
      </c>
      <c r="I2990" s="661" t="s">
        <v>2768</v>
      </c>
      <c r="J2990" s="661" t="s">
        <v>2769</v>
      </c>
      <c r="K2990" s="661" t="s">
        <v>4484</v>
      </c>
      <c r="L2990" s="662">
        <v>1492.11</v>
      </c>
      <c r="M2990" s="662">
        <v>23873.760000000002</v>
      </c>
      <c r="N2990" s="661">
        <v>16</v>
      </c>
      <c r="O2990" s="742">
        <v>6.5</v>
      </c>
      <c r="P2990" s="662">
        <v>20889.54</v>
      </c>
      <c r="Q2990" s="677">
        <v>0.875</v>
      </c>
      <c r="R2990" s="661">
        <v>14</v>
      </c>
      <c r="S2990" s="677">
        <v>0.875</v>
      </c>
      <c r="T2990" s="742">
        <v>5.5</v>
      </c>
      <c r="U2990" s="700">
        <v>0.84615384615384615</v>
      </c>
    </row>
    <row r="2991" spans="1:21" ht="14.4" customHeight="1" x14ac:dyDescent="0.3">
      <c r="A2991" s="660">
        <v>32</v>
      </c>
      <c r="B2991" s="661" t="s">
        <v>587</v>
      </c>
      <c r="C2991" s="661">
        <v>89301322</v>
      </c>
      <c r="D2991" s="740" t="s">
        <v>6847</v>
      </c>
      <c r="E2991" s="741" t="s">
        <v>4639</v>
      </c>
      <c r="F2991" s="661" t="s">
        <v>4612</v>
      </c>
      <c r="G2991" s="661" t="s">
        <v>4794</v>
      </c>
      <c r="H2991" s="661" t="s">
        <v>588</v>
      </c>
      <c r="I2991" s="661" t="s">
        <v>1823</v>
      </c>
      <c r="J2991" s="661" t="s">
        <v>1824</v>
      </c>
      <c r="K2991" s="661" t="s">
        <v>4795</v>
      </c>
      <c r="L2991" s="662">
        <v>34140.99</v>
      </c>
      <c r="M2991" s="662">
        <v>34140.99</v>
      </c>
      <c r="N2991" s="661">
        <v>1</v>
      </c>
      <c r="O2991" s="742">
        <v>1</v>
      </c>
      <c r="P2991" s="662">
        <v>34140.99</v>
      </c>
      <c r="Q2991" s="677">
        <v>1</v>
      </c>
      <c r="R2991" s="661">
        <v>1</v>
      </c>
      <c r="S2991" s="677">
        <v>1</v>
      </c>
      <c r="T2991" s="742">
        <v>1</v>
      </c>
      <c r="U2991" s="700">
        <v>1</v>
      </c>
    </row>
    <row r="2992" spans="1:21" ht="14.4" customHeight="1" x14ac:dyDescent="0.3">
      <c r="A2992" s="660">
        <v>32</v>
      </c>
      <c r="B2992" s="661" t="s">
        <v>587</v>
      </c>
      <c r="C2992" s="661">
        <v>89301322</v>
      </c>
      <c r="D2992" s="740" t="s">
        <v>6847</v>
      </c>
      <c r="E2992" s="741" t="s">
        <v>4639</v>
      </c>
      <c r="F2992" s="661" t="s">
        <v>4612</v>
      </c>
      <c r="G2992" s="661" t="s">
        <v>4796</v>
      </c>
      <c r="H2992" s="661" t="s">
        <v>588</v>
      </c>
      <c r="I2992" s="661" t="s">
        <v>1309</v>
      </c>
      <c r="J2992" s="661" t="s">
        <v>1310</v>
      </c>
      <c r="K2992" s="661" t="s">
        <v>1258</v>
      </c>
      <c r="L2992" s="662">
        <v>0</v>
      </c>
      <c r="M2992" s="662">
        <v>0</v>
      </c>
      <c r="N2992" s="661">
        <v>3</v>
      </c>
      <c r="O2992" s="742">
        <v>1</v>
      </c>
      <c r="P2992" s="662">
        <v>0</v>
      </c>
      <c r="Q2992" s="677"/>
      <c r="R2992" s="661">
        <v>3</v>
      </c>
      <c r="S2992" s="677">
        <v>1</v>
      </c>
      <c r="T2992" s="742">
        <v>1</v>
      </c>
      <c r="U2992" s="700">
        <v>1</v>
      </c>
    </row>
    <row r="2993" spans="1:21" ht="14.4" customHeight="1" x14ac:dyDescent="0.3">
      <c r="A2993" s="660">
        <v>32</v>
      </c>
      <c r="B2993" s="661" t="s">
        <v>587</v>
      </c>
      <c r="C2993" s="661">
        <v>89301322</v>
      </c>
      <c r="D2993" s="740" t="s">
        <v>6847</v>
      </c>
      <c r="E2993" s="741" t="s">
        <v>4639</v>
      </c>
      <c r="F2993" s="661" t="s">
        <v>4612</v>
      </c>
      <c r="G2993" s="661" t="s">
        <v>4796</v>
      </c>
      <c r="H2993" s="661" t="s">
        <v>588</v>
      </c>
      <c r="I2993" s="661" t="s">
        <v>3554</v>
      </c>
      <c r="J2993" s="661" t="s">
        <v>5397</v>
      </c>
      <c r="K2993" s="661" t="s">
        <v>5230</v>
      </c>
      <c r="L2993" s="662">
        <v>0</v>
      </c>
      <c r="M2993" s="662">
        <v>0</v>
      </c>
      <c r="N2993" s="661">
        <v>1</v>
      </c>
      <c r="O2993" s="742">
        <v>0.5</v>
      </c>
      <c r="P2993" s="662"/>
      <c r="Q2993" s="677"/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32</v>
      </c>
      <c r="B2994" s="661" t="s">
        <v>587</v>
      </c>
      <c r="C2994" s="661">
        <v>89301322</v>
      </c>
      <c r="D2994" s="740" t="s">
        <v>6847</v>
      </c>
      <c r="E2994" s="741" t="s">
        <v>4639</v>
      </c>
      <c r="F2994" s="661" t="s">
        <v>4612</v>
      </c>
      <c r="G2994" s="661" t="s">
        <v>4796</v>
      </c>
      <c r="H2994" s="661" t="s">
        <v>588</v>
      </c>
      <c r="I2994" s="661" t="s">
        <v>6433</v>
      </c>
      <c r="J2994" s="661" t="s">
        <v>5397</v>
      </c>
      <c r="K2994" s="661" t="s">
        <v>5509</v>
      </c>
      <c r="L2994" s="662">
        <v>0</v>
      </c>
      <c r="M2994" s="662">
        <v>0</v>
      </c>
      <c r="N2994" s="661">
        <v>1</v>
      </c>
      <c r="O2994" s="742">
        <v>0.5</v>
      </c>
      <c r="P2994" s="662"/>
      <c r="Q2994" s="677"/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32</v>
      </c>
      <c r="B2995" s="661" t="s">
        <v>587</v>
      </c>
      <c r="C2995" s="661">
        <v>89301322</v>
      </c>
      <c r="D2995" s="740" t="s">
        <v>6847</v>
      </c>
      <c r="E2995" s="741" t="s">
        <v>4639</v>
      </c>
      <c r="F2995" s="661" t="s">
        <v>4612</v>
      </c>
      <c r="G2995" s="661" t="s">
        <v>4797</v>
      </c>
      <c r="H2995" s="661" t="s">
        <v>2441</v>
      </c>
      <c r="I2995" s="661" t="s">
        <v>6434</v>
      </c>
      <c r="J2995" s="661" t="s">
        <v>5777</v>
      </c>
      <c r="K2995" s="661" t="s">
        <v>6435</v>
      </c>
      <c r="L2995" s="662">
        <v>132.03</v>
      </c>
      <c r="M2995" s="662">
        <v>132.03</v>
      </c>
      <c r="N2995" s="661">
        <v>1</v>
      </c>
      <c r="O2995" s="742">
        <v>0.5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32</v>
      </c>
      <c r="B2996" s="661" t="s">
        <v>587</v>
      </c>
      <c r="C2996" s="661">
        <v>89301322</v>
      </c>
      <c r="D2996" s="740" t="s">
        <v>6847</v>
      </c>
      <c r="E2996" s="741" t="s">
        <v>4639</v>
      </c>
      <c r="F2996" s="661" t="s">
        <v>4612</v>
      </c>
      <c r="G2996" s="661" t="s">
        <v>4797</v>
      </c>
      <c r="H2996" s="661" t="s">
        <v>2441</v>
      </c>
      <c r="I2996" s="661" t="s">
        <v>6434</v>
      </c>
      <c r="J2996" s="661" t="s">
        <v>5777</v>
      </c>
      <c r="K2996" s="661" t="s">
        <v>6435</v>
      </c>
      <c r="L2996" s="662">
        <v>98.01</v>
      </c>
      <c r="M2996" s="662">
        <v>490.05000000000007</v>
      </c>
      <c r="N2996" s="661">
        <v>5</v>
      </c>
      <c r="O2996" s="742">
        <v>3</v>
      </c>
      <c r="P2996" s="662">
        <v>294.03000000000003</v>
      </c>
      <c r="Q2996" s="677">
        <v>0.6</v>
      </c>
      <c r="R2996" s="661">
        <v>3</v>
      </c>
      <c r="S2996" s="677">
        <v>0.6</v>
      </c>
      <c r="T2996" s="742">
        <v>2.5</v>
      </c>
      <c r="U2996" s="700">
        <v>0.83333333333333337</v>
      </c>
    </row>
    <row r="2997" spans="1:21" ht="14.4" customHeight="1" x14ac:dyDescent="0.3">
      <c r="A2997" s="660">
        <v>32</v>
      </c>
      <c r="B2997" s="661" t="s">
        <v>587</v>
      </c>
      <c r="C2997" s="661">
        <v>89301322</v>
      </c>
      <c r="D2997" s="740" t="s">
        <v>6847</v>
      </c>
      <c r="E2997" s="741" t="s">
        <v>4639</v>
      </c>
      <c r="F2997" s="661" t="s">
        <v>4612</v>
      </c>
      <c r="G2997" s="661" t="s">
        <v>4797</v>
      </c>
      <c r="H2997" s="661" t="s">
        <v>2441</v>
      </c>
      <c r="I2997" s="661" t="s">
        <v>5514</v>
      </c>
      <c r="J2997" s="661" t="s">
        <v>5515</v>
      </c>
      <c r="K2997" s="661" t="s">
        <v>3405</v>
      </c>
      <c r="L2997" s="662">
        <v>193.14</v>
      </c>
      <c r="M2997" s="662">
        <v>1351.98</v>
      </c>
      <c r="N2997" s="661">
        <v>7</v>
      </c>
      <c r="O2997" s="742">
        <v>3</v>
      </c>
      <c r="P2997" s="662">
        <v>193.14</v>
      </c>
      <c r="Q2997" s="677">
        <v>0.14285714285714285</v>
      </c>
      <c r="R2997" s="661">
        <v>1</v>
      </c>
      <c r="S2997" s="677">
        <v>0.14285714285714285</v>
      </c>
      <c r="T2997" s="742">
        <v>0.5</v>
      </c>
      <c r="U2997" s="700">
        <v>0.16666666666666666</v>
      </c>
    </row>
    <row r="2998" spans="1:21" ht="14.4" customHeight="1" x14ac:dyDescent="0.3">
      <c r="A2998" s="660">
        <v>32</v>
      </c>
      <c r="B2998" s="661" t="s">
        <v>587</v>
      </c>
      <c r="C2998" s="661">
        <v>89301322</v>
      </c>
      <c r="D2998" s="740" t="s">
        <v>6847</v>
      </c>
      <c r="E2998" s="741" t="s">
        <v>4639</v>
      </c>
      <c r="F2998" s="661" t="s">
        <v>4612</v>
      </c>
      <c r="G2998" s="661" t="s">
        <v>4797</v>
      </c>
      <c r="H2998" s="661" t="s">
        <v>2441</v>
      </c>
      <c r="I2998" s="661" t="s">
        <v>2661</v>
      </c>
      <c r="J2998" s="661" t="s">
        <v>4398</v>
      </c>
      <c r="K2998" s="661" t="s">
        <v>4399</v>
      </c>
      <c r="L2998" s="662">
        <v>156.25</v>
      </c>
      <c r="M2998" s="662">
        <v>625</v>
      </c>
      <c r="N2998" s="661">
        <v>4</v>
      </c>
      <c r="O2998" s="742">
        <v>3</v>
      </c>
      <c r="P2998" s="662">
        <v>156.25</v>
      </c>
      <c r="Q2998" s="677">
        <v>0.25</v>
      </c>
      <c r="R2998" s="661">
        <v>1</v>
      </c>
      <c r="S2998" s="677">
        <v>0.25</v>
      </c>
      <c r="T2998" s="742">
        <v>0.5</v>
      </c>
      <c r="U2998" s="700">
        <v>0.16666666666666666</v>
      </c>
    </row>
    <row r="2999" spans="1:21" ht="14.4" customHeight="1" x14ac:dyDescent="0.3">
      <c r="A2999" s="660">
        <v>32</v>
      </c>
      <c r="B2999" s="661" t="s">
        <v>587</v>
      </c>
      <c r="C2999" s="661">
        <v>89301322</v>
      </c>
      <c r="D2999" s="740" t="s">
        <v>6847</v>
      </c>
      <c r="E2999" s="741" t="s">
        <v>4639</v>
      </c>
      <c r="F2999" s="661" t="s">
        <v>4612</v>
      </c>
      <c r="G2999" s="661" t="s">
        <v>4797</v>
      </c>
      <c r="H2999" s="661" t="s">
        <v>2441</v>
      </c>
      <c r="I2999" s="661" t="s">
        <v>2661</v>
      </c>
      <c r="J2999" s="661" t="s">
        <v>4398</v>
      </c>
      <c r="K2999" s="661" t="s">
        <v>4399</v>
      </c>
      <c r="L2999" s="662">
        <v>126.09</v>
      </c>
      <c r="M2999" s="662">
        <v>252.18</v>
      </c>
      <c r="N2999" s="661">
        <v>2</v>
      </c>
      <c r="O2999" s="742">
        <v>1.5</v>
      </c>
      <c r="P2999" s="662">
        <v>126.09</v>
      </c>
      <c r="Q2999" s="677">
        <v>0.5</v>
      </c>
      <c r="R2999" s="661">
        <v>1</v>
      </c>
      <c r="S2999" s="677">
        <v>0.5</v>
      </c>
      <c r="T2999" s="742">
        <v>1</v>
      </c>
      <c r="U2999" s="700">
        <v>0.66666666666666663</v>
      </c>
    </row>
    <row r="3000" spans="1:21" ht="14.4" customHeight="1" x14ac:dyDescent="0.3">
      <c r="A3000" s="660">
        <v>32</v>
      </c>
      <c r="B3000" s="661" t="s">
        <v>587</v>
      </c>
      <c r="C3000" s="661">
        <v>89301322</v>
      </c>
      <c r="D3000" s="740" t="s">
        <v>6847</v>
      </c>
      <c r="E3000" s="741" t="s">
        <v>4639</v>
      </c>
      <c r="F3000" s="661" t="s">
        <v>4612</v>
      </c>
      <c r="G3000" s="661" t="s">
        <v>4797</v>
      </c>
      <c r="H3000" s="661" t="s">
        <v>2441</v>
      </c>
      <c r="I3000" s="661" t="s">
        <v>5026</v>
      </c>
      <c r="J3000" s="661" t="s">
        <v>5027</v>
      </c>
      <c r="K3000" s="661" t="s">
        <v>3405</v>
      </c>
      <c r="L3000" s="662">
        <v>193.14</v>
      </c>
      <c r="M3000" s="662">
        <v>3862.7999999999997</v>
      </c>
      <c r="N3000" s="661">
        <v>20</v>
      </c>
      <c r="O3000" s="742">
        <v>10.5</v>
      </c>
      <c r="P3000" s="662">
        <v>1351.98</v>
      </c>
      <c r="Q3000" s="677">
        <v>0.35000000000000003</v>
      </c>
      <c r="R3000" s="661">
        <v>7</v>
      </c>
      <c r="S3000" s="677">
        <v>0.35</v>
      </c>
      <c r="T3000" s="742">
        <v>4</v>
      </c>
      <c r="U3000" s="700">
        <v>0.38095238095238093</v>
      </c>
    </row>
    <row r="3001" spans="1:21" ht="14.4" customHeight="1" x14ac:dyDescent="0.3">
      <c r="A3001" s="660">
        <v>32</v>
      </c>
      <c r="B3001" s="661" t="s">
        <v>587</v>
      </c>
      <c r="C3001" s="661">
        <v>89301322</v>
      </c>
      <c r="D3001" s="740" t="s">
        <v>6847</v>
      </c>
      <c r="E3001" s="741" t="s">
        <v>4639</v>
      </c>
      <c r="F3001" s="661" t="s">
        <v>4612</v>
      </c>
      <c r="G3001" s="661" t="s">
        <v>4914</v>
      </c>
      <c r="H3001" s="661" t="s">
        <v>588</v>
      </c>
      <c r="I3001" s="661" t="s">
        <v>5574</v>
      </c>
      <c r="J3001" s="661" t="s">
        <v>5018</v>
      </c>
      <c r="K3001" s="661" t="s">
        <v>1229</v>
      </c>
      <c r="L3001" s="662">
        <v>0</v>
      </c>
      <c r="M3001" s="662">
        <v>0</v>
      </c>
      <c r="N3001" s="661">
        <v>1</v>
      </c>
      <c r="O3001" s="742">
        <v>1</v>
      </c>
      <c r="P3001" s="662"/>
      <c r="Q3001" s="677"/>
      <c r="R3001" s="661"/>
      <c r="S3001" s="677">
        <v>0</v>
      </c>
      <c r="T3001" s="742"/>
      <c r="U3001" s="700">
        <v>0</v>
      </c>
    </row>
    <row r="3002" spans="1:21" ht="14.4" customHeight="1" x14ac:dyDescent="0.3">
      <c r="A3002" s="660">
        <v>32</v>
      </c>
      <c r="B3002" s="661" t="s">
        <v>587</v>
      </c>
      <c r="C3002" s="661">
        <v>89301322</v>
      </c>
      <c r="D3002" s="740" t="s">
        <v>6847</v>
      </c>
      <c r="E3002" s="741" t="s">
        <v>4639</v>
      </c>
      <c r="F3002" s="661" t="s">
        <v>4612</v>
      </c>
      <c r="G3002" s="661" t="s">
        <v>4914</v>
      </c>
      <c r="H3002" s="661" t="s">
        <v>588</v>
      </c>
      <c r="I3002" s="661" t="s">
        <v>2379</v>
      </c>
      <c r="J3002" s="661" t="s">
        <v>2380</v>
      </c>
      <c r="K3002" s="661" t="s">
        <v>1142</v>
      </c>
      <c r="L3002" s="662">
        <v>0</v>
      </c>
      <c r="M3002" s="662">
        <v>0</v>
      </c>
      <c r="N3002" s="661">
        <v>1</v>
      </c>
      <c r="O3002" s="742">
        <v>0.5</v>
      </c>
      <c r="P3002" s="662"/>
      <c r="Q3002" s="677"/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32</v>
      </c>
      <c r="B3003" s="661" t="s">
        <v>587</v>
      </c>
      <c r="C3003" s="661">
        <v>89301322</v>
      </c>
      <c r="D3003" s="740" t="s">
        <v>6847</v>
      </c>
      <c r="E3003" s="741" t="s">
        <v>4639</v>
      </c>
      <c r="F3003" s="661" t="s">
        <v>4612</v>
      </c>
      <c r="G3003" s="661" t="s">
        <v>4914</v>
      </c>
      <c r="H3003" s="661" t="s">
        <v>588</v>
      </c>
      <c r="I3003" s="661" t="s">
        <v>6436</v>
      </c>
      <c r="J3003" s="661" t="s">
        <v>5403</v>
      </c>
      <c r="K3003" s="661" t="s">
        <v>5940</v>
      </c>
      <c r="L3003" s="662">
        <v>0</v>
      </c>
      <c r="M3003" s="662">
        <v>0</v>
      </c>
      <c r="N3003" s="661">
        <v>2</v>
      </c>
      <c r="O3003" s="742">
        <v>2</v>
      </c>
      <c r="P3003" s="662">
        <v>0</v>
      </c>
      <c r="Q3003" s="677"/>
      <c r="R3003" s="661">
        <v>1</v>
      </c>
      <c r="S3003" s="677">
        <v>0.5</v>
      </c>
      <c r="T3003" s="742">
        <v>1</v>
      </c>
      <c r="U3003" s="700">
        <v>0.5</v>
      </c>
    </row>
    <row r="3004" spans="1:21" ht="14.4" customHeight="1" x14ac:dyDescent="0.3">
      <c r="A3004" s="660">
        <v>32</v>
      </c>
      <c r="B3004" s="661" t="s">
        <v>587</v>
      </c>
      <c r="C3004" s="661">
        <v>89301322</v>
      </c>
      <c r="D3004" s="740" t="s">
        <v>6847</v>
      </c>
      <c r="E3004" s="741" t="s">
        <v>4639</v>
      </c>
      <c r="F3004" s="661" t="s">
        <v>4612</v>
      </c>
      <c r="G3004" s="661" t="s">
        <v>5705</v>
      </c>
      <c r="H3004" s="661" t="s">
        <v>588</v>
      </c>
      <c r="I3004" s="661" t="s">
        <v>3280</v>
      </c>
      <c r="J3004" s="661" t="s">
        <v>3281</v>
      </c>
      <c r="K3004" s="661" t="s">
        <v>3282</v>
      </c>
      <c r="L3004" s="662">
        <v>17762.09</v>
      </c>
      <c r="M3004" s="662">
        <v>53286.270000000004</v>
      </c>
      <c r="N3004" s="661">
        <v>3</v>
      </c>
      <c r="O3004" s="742">
        <v>0.5</v>
      </c>
      <c r="P3004" s="662">
        <v>53286.270000000004</v>
      </c>
      <c r="Q3004" s="677">
        <v>1</v>
      </c>
      <c r="R3004" s="661">
        <v>3</v>
      </c>
      <c r="S3004" s="677">
        <v>1</v>
      </c>
      <c r="T3004" s="742">
        <v>0.5</v>
      </c>
      <c r="U3004" s="700">
        <v>1</v>
      </c>
    </row>
    <row r="3005" spans="1:21" ht="14.4" customHeight="1" x14ac:dyDescent="0.3">
      <c r="A3005" s="660">
        <v>32</v>
      </c>
      <c r="B3005" s="661" t="s">
        <v>587</v>
      </c>
      <c r="C3005" s="661">
        <v>89301322</v>
      </c>
      <c r="D3005" s="740" t="s">
        <v>6847</v>
      </c>
      <c r="E3005" s="741" t="s">
        <v>4639</v>
      </c>
      <c r="F3005" s="661" t="s">
        <v>4612</v>
      </c>
      <c r="G3005" s="661" t="s">
        <v>5406</v>
      </c>
      <c r="H3005" s="661" t="s">
        <v>588</v>
      </c>
      <c r="I3005" s="661" t="s">
        <v>5407</v>
      </c>
      <c r="J3005" s="661" t="s">
        <v>5408</v>
      </c>
      <c r="K3005" s="661" t="s">
        <v>5409</v>
      </c>
      <c r="L3005" s="662">
        <v>238.94</v>
      </c>
      <c r="M3005" s="662">
        <v>238.94</v>
      </c>
      <c r="N3005" s="661">
        <v>1</v>
      </c>
      <c r="O3005" s="742">
        <v>0.5</v>
      </c>
      <c r="P3005" s="662">
        <v>238.94</v>
      </c>
      <c r="Q3005" s="677">
        <v>1</v>
      </c>
      <c r="R3005" s="661">
        <v>1</v>
      </c>
      <c r="S3005" s="677">
        <v>1</v>
      </c>
      <c r="T3005" s="742">
        <v>0.5</v>
      </c>
      <c r="U3005" s="700">
        <v>1</v>
      </c>
    </row>
    <row r="3006" spans="1:21" ht="14.4" customHeight="1" x14ac:dyDescent="0.3">
      <c r="A3006" s="660">
        <v>32</v>
      </c>
      <c r="B3006" s="661" t="s">
        <v>587</v>
      </c>
      <c r="C3006" s="661">
        <v>89301322</v>
      </c>
      <c r="D3006" s="740" t="s">
        <v>6847</v>
      </c>
      <c r="E3006" s="741" t="s">
        <v>4639</v>
      </c>
      <c r="F3006" s="661" t="s">
        <v>4612</v>
      </c>
      <c r="G3006" s="661" t="s">
        <v>6137</v>
      </c>
      <c r="H3006" s="661" t="s">
        <v>588</v>
      </c>
      <c r="I3006" s="661" t="s">
        <v>6437</v>
      </c>
      <c r="J3006" s="661" t="s">
        <v>6139</v>
      </c>
      <c r="K3006" s="661" t="s">
        <v>6140</v>
      </c>
      <c r="L3006" s="662">
        <v>0</v>
      </c>
      <c r="M3006" s="662">
        <v>0</v>
      </c>
      <c r="N3006" s="661">
        <v>1</v>
      </c>
      <c r="O3006" s="742">
        <v>1</v>
      </c>
      <c r="P3006" s="662"/>
      <c r="Q3006" s="677"/>
      <c r="R3006" s="661"/>
      <c r="S3006" s="677">
        <v>0</v>
      </c>
      <c r="T3006" s="742"/>
      <c r="U3006" s="700">
        <v>0</v>
      </c>
    </row>
    <row r="3007" spans="1:21" ht="14.4" customHeight="1" x14ac:dyDescent="0.3">
      <c r="A3007" s="660">
        <v>32</v>
      </c>
      <c r="B3007" s="661" t="s">
        <v>587</v>
      </c>
      <c r="C3007" s="661">
        <v>89301322</v>
      </c>
      <c r="D3007" s="740" t="s">
        <v>6847</v>
      </c>
      <c r="E3007" s="741" t="s">
        <v>4639</v>
      </c>
      <c r="F3007" s="661" t="s">
        <v>4612</v>
      </c>
      <c r="G3007" s="661" t="s">
        <v>6137</v>
      </c>
      <c r="H3007" s="661" t="s">
        <v>588</v>
      </c>
      <c r="I3007" s="661" t="s">
        <v>6138</v>
      </c>
      <c r="J3007" s="661" t="s">
        <v>6139</v>
      </c>
      <c r="K3007" s="661" t="s">
        <v>6140</v>
      </c>
      <c r="L3007" s="662">
        <v>0</v>
      </c>
      <c r="M3007" s="662">
        <v>0</v>
      </c>
      <c r="N3007" s="661">
        <v>1</v>
      </c>
      <c r="O3007" s="742">
        <v>1</v>
      </c>
      <c r="P3007" s="662">
        <v>0</v>
      </c>
      <c r="Q3007" s="677"/>
      <c r="R3007" s="661">
        <v>1</v>
      </c>
      <c r="S3007" s="677">
        <v>1</v>
      </c>
      <c r="T3007" s="742">
        <v>1</v>
      </c>
      <c r="U3007" s="700">
        <v>1</v>
      </c>
    </row>
    <row r="3008" spans="1:21" ht="14.4" customHeight="1" x14ac:dyDescent="0.3">
      <c r="A3008" s="660">
        <v>32</v>
      </c>
      <c r="B3008" s="661" t="s">
        <v>587</v>
      </c>
      <c r="C3008" s="661">
        <v>89301322</v>
      </c>
      <c r="D3008" s="740" t="s">
        <v>6847</v>
      </c>
      <c r="E3008" s="741" t="s">
        <v>4639</v>
      </c>
      <c r="F3008" s="661" t="s">
        <v>4613</v>
      </c>
      <c r="G3008" s="661" t="s">
        <v>4702</v>
      </c>
      <c r="H3008" s="661" t="s">
        <v>588</v>
      </c>
      <c r="I3008" s="661" t="s">
        <v>6143</v>
      </c>
      <c r="J3008" s="661" t="s">
        <v>4704</v>
      </c>
      <c r="K3008" s="661"/>
      <c r="L3008" s="662">
        <v>0</v>
      </c>
      <c r="M3008" s="662">
        <v>0</v>
      </c>
      <c r="N3008" s="661">
        <v>2</v>
      </c>
      <c r="O3008" s="742">
        <v>1.5</v>
      </c>
      <c r="P3008" s="662">
        <v>0</v>
      </c>
      <c r="Q3008" s="677"/>
      <c r="R3008" s="661">
        <v>2</v>
      </c>
      <c r="S3008" s="677">
        <v>1</v>
      </c>
      <c r="T3008" s="742">
        <v>1.5</v>
      </c>
      <c r="U3008" s="700">
        <v>1</v>
      </c>
    </row>
    <row r="3009" spans="1:21" ht="14.4" customHeight="1" x14ac:dyDescent="0.3">
      <c r="A3009" s="660">
        <v>32</v>
      </c>
      <c r="B3009" s="661" t="s">
        <v>587</v>
      </c>
      <c r="C3009" s="661">
        <v>89301322</v>
      </c>
      <c r="D3009" s="740" t="s">
        <v>6847</v>
      </c>
      <c r="E3009" s="741" t="s">
        <v>4639</v>
      </c>
      <c r="F3009" s="661" t="s">
        <v>4613</v>
      </c>
      <c r="G3009" s="661" t="s">
        <v>4702</v>
      </c>
      <c r="H3009" s="661" t="s">
        <v>588</v>
      </c>
      <c r="I3009" s="661" t="s">
        <v>6351</v>
      </c>
      <c r="J3009" s="661" t="s">
        <v>4704</v>
      </c>
      <c r="K3009" s="661"/>
      <c r="L3009" s="662">
        <v>0</v>
      </c>
      <c r="M3009" s="662">
        <v>0</v>
      </c>
      <c r="N3009" s="661">
        <v>8</v>
      </c>
      <c r="O3009" s="742">
        <v>6.5</v>
      </c>
      <c r="P3009" s="662">
        <v>0</v>
      </c>
      <c r="Q3009" s="677"/>
      <c r="R3009" s="661">
        <v>3</v>
      </c>
      <c r="S3009" s="677">
        <v>0.375</v>
      </c>
      <c r="T3009" s="742">
        <v>2.5</v>
      </c>
      <c r="U3009" s="700">
        <v>0.38461538461538464</v>
      </c>
    </row>
    <row r="3010" spans="1:21" ht="14.4" customHeight="1" x14ac:dyDescent="0.3">
      <c r="A3010" s="660">
        <v>32</v>
      </c>
      <c r="B3010" s="661" t="s">
        <v>587</v>
      </c>
      <c r="C3010" s="661">
        <v>89301322</v>
      </c>
      <c r="D3010" s="740" t="s">
        <v>6847</v>
      </c>
      <c r="E3010" s="741" t="s">
        <v>4639</v>
      </c>
      <c r="F3010" s="661" t="s">
        <v>4614</v>
      </c>
      <c r="G3010" s="661" t="s">
        <v>5089</v>
      </c>
      <c r="H3010" s="661" t="s">
        <v>588</v>
      </c>
      <c r="I3010" s="661" t="s">
        <v>4840</v>
      </c>
      <c r="J3010" s="661" t="s">
        <v>4841</v>
      </c>
      <c r="K3010" s="661" t="s">
        <v>4842</v>
      </c>
      <c r="L3010" s="662">
        <v>1000</v>
      </c>
      <c r="M3010" s="662">
        <v>9000</v>
      </c>
      <c r="N3010" s="661">
        <v>9</v>
      </c>
      <c r="O3010" s="742">
        <v>9</v>
      </c>
      <c r="P3010" s="662"/>
      <c r="Q3010" s="677">
        <v>0</v>
      </c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32</v>
      </c>
      <c r="B3011" s="661" t="s">
        <v>587</v>
      </c>
      <c r="C3011" s="661">
        <v>89301322</v>
      </c>
      <c r="D3011" s="740" t="s">
        <v>6847</v>
      </c>
      <c r="E3011" s="741" t="s">
        <v>4639</v>
      </c>
      <c r="F3011" s="661" t="s">
        <v>4614</v>
      </c>
      <c r="G3011" s="661" t="s">
        <v>4839</v>
      </c>
      <c r="H3011" s="661" t="s">
        <v>588</v>
      </c>
      <c r="I3011" s="661" t="s">
        <v>4840</v>
      </c>
      <c r="J3011" s="661" t="s">
        <v>4841</v>
      </c>
      <c r="K3011" s="661" t="s">
        <v>4842</v>
      </c>
      <c r="L3011" s="662">
        <v>1000</v>
      </c>
      <c r="M3011" s="662">
        <v>1000</v>
      </c>
      <c r="N3011" s="661">
        <v>1</v>
      </c>
      <c r="O3011" s="742">
        <v>1</v>
      </c>
      <c r="P3011" s="662">
        <v>1000</v>
      </c>
      <c r="Q3011" s="677">
        <v>1</v>
      </c>
      <c r="R3011" s="661">
        <v>1</v>
      </c>
      <c r="S3011" s="677">
        <v>1</v>
      </c>
      <c r="T3011" s="742">
        <v>1</v>
      </c>
      <c r="U3011" s="700">
        <v>1</v>
      </c>
    </row>
    <row r="3012" spans="1:21" ht="14.4" customHeight="1" x14ac:dyDescent="0.3">
      <c r="A3012" s="660">
        <v>32</v>
      </c>
      <c r="B3012" s="661" t="s">
        <v>587</v>
      </c>
      <c r="C3012" s="661">
        <v>89301322</v>
      </c>
      <c r="D3012" s="740" t="s">
        <v>6847</v>
      </c>
      <c r="E3012" s="741" t="s">
        <v>4640</v>
      </c>
      <c r="F3012" s="661" t="s">
        <v>4612</v>
      </c>
      <c r="G3012" s="661" t="s">
        <v>4654</v>
      </c>
      <c r="H3012" s="661" t="s">
        <v>588</v>
      </c>
      <c r="I3012" s="661" t="s">
        <v>1805</v>
      </c>
      <c r="J3012" s="661" t="s">
        <v>1806</v>
      </c>
      <c r="K3012" s="661" t="s">
        <v>4712</v>
      </c>
      <c r="L3012" s="662">
        <v>1354.54</v>
      </c>
      <c r="M3012" s="662">
        <v>13545.399999999998</v>
      </c>
      <c r="N3012" s="661">
        <v>10</v>
      </c>
      <c r="O3012" s="742">
        <v>2</v>
      </c>
      <c r="P3012" s="662">
        <v>13545.399999999998</v>
      </c>
      <c r="Q3012" s="677">
        <v>1</v>
      </c>
      <c r="R3012" s="661">
        <v>10</v>
      </c>
      <c r="S3012" s="677">
        <v>1</v>
      </c>
      <c r="T3012" s="742">
        <v>2</v>
      </c>
      <c r="U3012" s="700">
        <v>1</v>
      </c>
    </row>
    <row r="3013" spans="1:21" ht="14.4" customHeight="1" x14ac:dyDescent="0.3">
      <c r="A3013" s="660">
        <v>32</v>
      </c>
      <c r="B3013" s="661" t="s">
        <v>587</v>
      </c>
      <c r="C3013" s="661">
        <v>89301322</v>
      </c>
      <c r="D3013" s="740" t="s">
        <v>6847</v>
      </c>
      <c r="E3013" s="741" t="s">
        <v>4640</v>
      </c>
      <c r="F3013" s="661" t="s">
        <v>4612</v>
      </c>
      <c r="G3013" s="661" t="s">
        <v>4654</v>
      </c>
      <c r="H3013" s="661" t="s">
        <v>588</v>
      </c>
      <c r="I3013" s="661" t="s">
        <v>4920</v>
      </c>
      <c r="J3013" s="661" t="s">
        <v>1582</v>
      </c>
      <c r="K3013" s="661" t="s">
        <v>1583</v>
      </c>
      <c r="L3013" s="662">
        <v>483.76</v>
      </c>
      <c r="M3013" s="662">
        <v>6288.8799999999992</v>
      </c>
      <c r="N3013" s="661">
        <v>13</v>
      </c>
      <c r="O3013" s="742">
        <v>3.5</v>
      </c>
      <c r="P3013" s="662">
        <v>967.52</v>
      </c>
      <c r="Q3013" s="677">
        <v>0.15384615384615385</v>
      </c>
      <c r="R3013" s="661">
        <v>2</v>
      </c>
      <c r="S3013" s="677">
        <v>0.15384615384615385</v>
      </c>
      <c r="T3013" s="742">
        <v>0.5</v>
      </c>
      <c r="U3013" s="700">
        <v>0.14285714285714285</v>
      </c>
    </row>
    <row r="3014" spans="1:21" ht="14.4" customHeight="1" x14ac:dyDescent="0.3">
      <c r="A3014" s="660">
        <v>32</v>
      </c>
      <c r="B3014" s="661" t="s">
        <v>587</v>
      </c>
      <c r="C3014" s="661">
        <v>89301322</v>
      </c>
      <c r="D3014" s="740" t="s">
        <v>6847</v>
      </c>
      <c r="E3014" s="741" t="s">
        <v>4640</v>
      </c>
      <c r="F3014" s="661" t="s">
        <v>4612</v>
      </c>
      <c r="G3014" s="661" t="s">
        <v>4655</v>
      </c>
      <c r="H3014" s="661" t="s">
        <v>588</v>
      </c>
      <c r="I3014" s="661" t="s">
        <v>1268</v>
      </c>
      <c r="J3014" s="661" t="s">
        <v>1269</v>
      </c>
      <c r="K3014" s="661" t="s">
        <v>1270</v>
      </c>
      <c r="L3014" s="662">
        <v>89.6</v>
      </c>
      <c r="M3014" s="662">
        <v>89.6</v>
      </c>
      <c r="N3014" s="661">
        <v>1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32</v>
      </c>
      <c r="B3015" s="661" t="s">
        <v>587</v>
      </c>
      <c r="C3015" s="661">
        <v>89301322</v>
      </c>
      <c r="D3015" s="740" t="s">
        <v>6847</v>
      </c>
      <c r="E3015" s="741" t="s">
        <v>4640</v>
      </c>
      <c r="F3015" s="661" t="s">
        <v>4612</v>
      </c>
      <c r="G3015" s="661" t="s">
        <v>4655</v>
      </c>
      <c r="H3015" s="661" t="s">
        <v>588</v>
      </c>
      <c r="I3015" s="661" t="s">
        <v>727</v>
      </c>
      <c r="J3015" s="661" t="s">
        <v>728</v>
      </c>
      <c r="K3015" s="661" t="s">
        <v>4716</v>
      </c>
      <c r="L3015" s="662">
        <v>42.42</v>
      </c>
      <c r="M3015" s="662">
        <v>169.68</v>
      </c>
      <c r="N3015" s="661">
        <v>4</v>
      </c>
      <c r="O3015" s="742">
        <v>3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32</v>
      </c>
      <c r="B3016" s="661" t="s">
        <v>587</v>
      </c>
      <c r="C3016" s="661">
        <v>89301322</v>
      </c>
      <c r="D3016" s="740" t="s">
        <v>6847</v>
      </c>
      <c r="E3016" s="741" t="s">
        <v>4640</v>
      </c>
      <c r="F3016" s="661" t="s">
        <v>4612</v>
      </c>
      <c r="G3016" s="661" t="s">
        <v>4655</v>
      </c>
      <c r="H3016" s="661" t="s">
        <v>588</v>
      </c>
      <c r="I3016" s="661" t="s">
        <v>727</v>
      </c>
      <c r="J3016" s="661" t="s">
        <v>728</v>
      </c>
      <c r="K3016" s="661" t="s">
        <v>4716</v>
      </c>
      <c r="L3016" s="662">
        <v>85.72</v>
      </c>
      <c r="M3016" s="662">
        <v>257.15999999999997</v>
      </c>
      <c r="N3016" s="661">
        <v>3</v>
      </c>
      <c r="O3016" s="742">
        <v>1.5</v>
      </c>
      <c r="P3016" s="662"/>
      <c r="Q3016" s="677">
        <v>0</v>
      </c>
      <c r="R3016" s="661"/>
      <c r="S3016" s="677">
        <v>0</v>
      </c>
      <c r="T3016" s="742"/>
      <c r="U3016" s="700">
        <v>0</v>
      </c>
    </row>
    <row r="3017" spans="1:21" ht="14.4" customHeight="1" x14ac:dyDescent="0.3">
      <c r="A3017" s="660">
        <v>32</v>
      </c>
      <c r="B3017" s="661" t="s">
        <v>587</v>
      </c>
      <c r="C3017" s="661">
        <v>89301322</v>
      </c>
      <c r="D3017" s="740" t="s">
        <v>6847</v>
      </c>
      <c r="E3017" s="741" t="s">
        <v>4640</v>
      </c>
      <c r="F3017" s="661" t="s">
        <v>4612</v>
      </c>
      <c r="G3017" s="661" t="s">
        <v>4655</v>
      </c>
      <c r="H3017" s="661" t="s">
        <v>588</v>
      </c>
      <c r="I3017" s="661" t="s">
        <v>4717</v>
      </c>
      <c r="J3017" s="661" t="s">
        <v>728</v>
      </c>
      <c r="K3017" s="661" t="s">
        <v>4718</v>
      </c>
      <c r="L3017" s="662">
        <v>141.38999999999999</v>
      </c>
      <c r="M3017" s="662">
        <v>141.38999999999999</v>
      </c>
      <c r="N3017" s="661">
        <v>1</v>
      </c>
      <c r="O3017" s="742">
        <v>0.5</v>
      </c>
      <c r="P3017" s="662">
        <v>141.38999999999999</v>
      </c>
      <c r="Q3017" s="677">
        <v>1</v>
      </c>
      <c r="R3017" s="661">
        <v>1</v>
      </c>
      <c r="S3017" s="677">
        <v>1</v>
      </c>
      <c r="T3017" s="742">
        <v>0.5</v>
      </c>
      <c r="U3017" s="700">
        <v>1</v>
      </c>
    </row>
    <row r="3018" spans="1:21" ht="14.4" customHeight="1" x14ac:dyDescent="0.3">
      <c r="A3018" s="660">
        <v>32</v>
      </c>
      <c r="B3018" s="661" t="s">
        <v>587</v>
      </c>
      <c r="C3018" s="661">
        <v>89301322</v>
      </c>
      <c r="D3018" s="740" t="s">
        <v>6847</v>
      </c>
      <c r="E3018" s="741" t="s">
        <v>4640</v>
      </c>
      <c r="F3018" s="661" t="s">
        <v>4612</v>
      </c>
      <c r="G3018" s="661" t="s">
        <v>4655</v>
      </c>
      <c r="H3018" s="661" t="s">
        <v>588</v>
      </c>
      <c r="I3018" s="661" t="s">
        <v>4717</v>
      </c>
      <c r="J3018" s="661" t="s">
        <v>728</v>
      </c>
      <c r="K3018" s="661" t="s">
        <v>4718</v>
      </c>
      <c r="L3018" s="662">
        <v>285.75</v>
      </c>
      <c r="M3018" s="662">
        <v>285.75</v>
      </c>
      <c r="N3018" s="661">
        <v>1</v>
      </c>
      <c r="O3018" s="742">
        <v>0.5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32</v>
      </c>
      <c r="B3019" s="661" t="s">
        <v>587</v>
      </c>
      <c r="C3019" s="661">
        <v>89301322</v>
      </c>
      <c r="D3019" s="740" t="s">
        <v>6847</v>
      </c>
      <c r="E3019" s="741" t="s">
        <v>4640</v>
      </c>
      <c r="F3019" s="661" t="s">
        <v>4612</v>
      </c>
      <c r="G3019" s="661" t="s">
        <v>4655</v>
      </c>
      <c r="H3019" s="661" t="s">
        <v>588</v>
      </c>
      <c r="I3019" s="661" t="s">
        <v>757</v>
      </c>
      <c r="J3019" s="661" t="s">
        <v>4656</v>
      </c>
      <c r="K3019" s="661" t="s">
        <v>4657</v>
      </c>
      <c r="L3019" s="662">
        <v>44.8</v>
      </c>
      <c r="M3019" s="662">
        <v>44.8</v>
      </c>
      <c r="N3019" s="661">
        <v>1</v>
      </c>
      <c r="O3019" s="742">
        <v>0.5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32</v>
      </c>
      <c r="B3020" s="661" t="s">
        <v>587</v>
      </c>
      <c r="C3020" s="661">
        <v>89301322</v>
      </c>
      <c r="D3020" s="740" t="s">
        <v>6847</v>
      </c>
      <c r="E3020" s="741" t="s">
        <v>4640</v>
      </c>
      <c r="F3020" s="661" t="s">
        <v>4612</v>
      </c>
      <c r="G3020" s="661" t="s">
        <v>4711</v>
      </c>
      <c r="H3020" s="661" t="s">
        <v>588</v>
      </c>
      <c r="I3020" s="661" t="s">
        <v>2909</v>
      </c>
      <c r="J3020" s="661" t="s">
        <v>4443</v>
      </c>
      <c r="K3020" s="661" t="s">
        <v>4444</v>
      </c>
      <c r="L3020" s="662">
        <v>333.31</v>
      </c>
      <c r="M3020" s="662">
        <v>333.31</v>
      </c>
      <c r="N3020" s="661">
        <v>1</v>
      </c>
      <c r="O3020" s="742">
        <v>0.5</v>
      </c>
      <c r="P3020" s="662"/>
      <c r="Q3020" s="677">
        <v>0</v>
      </c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32</v>
      </c>
      <c r="B3021" s="661" t="s">
        <v>587</v>
      </c>
      <c r="C3021" s="661">
        <v>89301322</v>
      </c>
      <c r="D3021" s="740" t="s">
        <v>6847</v>
      </c>
      <c r="E3021" s="741" t="s">
        <v>4640</v>
      </c>
      <c r="F3021" s="661" t="s">
        <v>4612</v>
      </c>
      <c r="G3021" s="661" t="s">
        <v>4711</v>
      </c>
      <c r="H3021" s="661" t="s">
        <v>588</v>
      </c>
      <c r="I3021" s="661" t="s">
        <v>2909</v>
      </c>
      <c r="J3021" s="661" t="s">
        <v>4443</v>
      </c>
      <c r="K3021" s="661" t="s">
        <v>4444</v>
      </c>
      <c r="L3021" s="662">
        <v>156.86000000000001</v>
      </c>
      <c r="M3021" s="662">
        <v>313.72000000000003</v>
      </c>
      <c r="N3021" s="661">
        <v>2</v>
      </c>
      <c r="O3021" s="742">
        <v>1.5</v>
      </c>
      <c r="P3021" s="662">
        <v>313.72000000000003</v>
      </c>
      <c r="Q3021" s="677">
        <v>1</v>
      </c>
      <c r="R3021" s="661">
        <v>2</v>
      </c>
      <c r="S3021" s="677">
        <v>1</v>
      </c>
      <c r="T3021" s="742">
        <v>1.5</v>
      </c>
      <c r="U3021" s="700">
        <v>1</v>
      </c>
    </row>
    <row r="3022" spans="1:21" ht="14.4" customHeight="1" x14ac:dyDescent="0.3">
      <c r="A3022" s="660">
        <v>32</v>
      </c>
      <c r="B3022" s="661" t="s">
        <v>587</v>
      </c>
      <c r="C3022" s="661">
        <v>89301322</v>
      </c>
      <c r="D3022" s="740" t="s">
        <v>6847</v>
      </c>
      <c r="E3022" s="741" t="s">
        <v>4640</v>
      </c>
      <c r="F3022" s="661" t="s">
        <v>4612</v>
      </c>
      <c r="G3022" s="661" t="s">
        <v>4711</v>
      </c>
      <c r="H3022" s="661" t="s">
        <v>588</v>
      </c>
      <c r="I3022" s="661" t="s">
        <v>5416</v>
      </c>
      <c r="J3022" s="661" t="s">
        <v>5417</v>
      </c>
      <c r="K3022" s="661" t="s">
        <v>5418</v>
      </c>
      <c r="L3022" s="662">
        <v>333.31</v>
      </c>
      <c r="M3022" s="662">
        <v>4666.34</v>
      </c>
      <c r="N3022" s="661">
        <v>14</v>
      </c>
      <c r="O3022" s="742">
        <v>3.5</v>
      </c>
      <c r="P3022" s="662">
        <v>1666.5500000000002</v>
      </c>
      <c r="Q3022" s="677">
        <v>0.35714285714285715</v>
      </c>
      <c r="R3022" s="661">
        <v>5</v>
      </c>
      <c r="S3022" s="677">
        <v>0.35714285714285715</v>
      </c>
      <c r="T3022" s="742">
        <v>1</v>
      </c>
      <c r="U3022" s="700">
        <v>0.2857142857142857</v>
      </c>
    </row>
    <row r="3023" spans="1:21" ht="14.4" customHeight="1" x14ac:dyDescent="0.3">
      <c r="A3023" s="660">
        <v>32</v>
      </c>
      <c r="B3023" s="661" t="s">
        <v>587</v>
      </c>
      <c r="C3023" s="661">
        <v>89301322</v>
      </c>
      <c r="D3023" s="740" t="s">
        <v>6847</v>
      </c>
      <c r="E3023" s="741" t="s">
        <v>4640</v>
      </c>
      <c r="F3023" s="661" t="s">
        <v>4612</v>
      </c>
      <c r="G3023" s="661" t="s">
        <v>4711</v>
      </c>
      <c r="H3023" s="661" t="s">
        <v>588</v>
      </c>
      <c r="I3023" s="661" t="s">
        <v>5416</v>
      </c>
      <c r="J3023" s="661" t="s">
        <v>5417</v>
      </c>
      <c r="K3023" s="661" t="s">
        <v>5418</v>
      </c>
      <c r="L3023" s="662">
        <v>151.61000000000001</v>
      </c>
      <c r="M3023" s="662">
        <v>3941.86</v>
      </c>
      <c r="N3023" s="661">
        <v>26</v>
      </c>
      <c r="O3023" s="742">
        <v>8</v>
      </c>
      <c r="P3023" s="662">
        <v>1516.1</v>
      </c>
      <c r="Q3023" s="677">
        <v>0.38461538461538458</v>
      </c>
      <c r="R3023" s="661">
        <v>10</v>
      </c>
      <c r="S3023" s="677">
        <v>0.38461538461538464</v>
      </c>
      <c r="T3023" s="742">
        <v>3</v>
      </c>
      <c r="U3023" s="700">
        <v>0.375</v>
      </c>
    </row>
    <row r="3024" spans="1:21" ht="14.4" customHeight="1" x14ac:dyDescent="0.3">
      <c r="A3024" s="660">
        <v>32</v>
      </c>
      <c r="B3024" s="661" t="s">
        <v>587</v>
      </c>
      <c r="C3024" s="661">
        <v>89301322</v>
      </c>
      <c r="D3024" s="740" t="s">
        <v>6847</v>
      </c>
      <c r="E3024" s="741" t="s">
        <v>4640</v>
      </c>
      <c r="F3024" s="661" t="s">
        <v>4612</v>
      </c>
      <c r="G3024" s="661" t="s">
        <v>5248</v>
      </c>
      <c r="H3024" s="661" t="s">
        <v>2441</v>
      </c>
      <c r="I3024" s="661" t="s">
        <v>3081</v>
      </c>
      <c r="J3024" s="661" t="s">
        <v>3082</v>
      </c>
      <c r="K3024" s="661" t="s">
        <v>3083</v>
      </c>
      <c r="L3024" s="662">
        <v>222.25</v>
      </c>
      <c r="M3024" s="662">
        <v>1111.25</v>
      </c>
      <c r="N3024" s="661">
        <v>5</v>
      </c>
      <c r="O3024" s="742">
        <v>3</v>
      </c>
      <c r="P3024" s="662">
        <v>666.75</v>
      </c>
      <c r="Q3024" s="677">
        <v>0.6</v>
      </c>
      <c r="R3024" s="661">
        <v>3</v>
      </c>
      <c r="S3024" s="677">
        <v>0.6</v>
      </c>
      <c r="T3024" s="742">
        <v>1.5</v>
      </c>
      <c r="U3024" s="700">
        <v>0.5</v>
      </c>
    </row>
    <row r="3025" spans="1:21" ht="14.4" customHeight="1" x14ac:dyDescent="0.3">
      <c r="A3025" s="660">
        <v>32</v>
      </c>
      <c r="B3025" s="661" t="s">
        <v>587</v>
      </c>
      <c r="C3025" s="661">
        <v>89301322</v>
      </c>
      <c r="D3025" s="740" t="s">
        <v>6847</v>
      </c>
      <c r="E3025" s="741" t="s">
        <v>4640</v>
      </c>
      <c r="F3025" s="661" t="s">
        <v>4612</v>
      </c>
      <c r="G3025" s="661" t="s">
        <v>5248</v>
      </c>
      <c r="H3025" s="661" t="s">
        <v>2441</v>
      </c>
      <c r="I3025" s="661" t="s">
        <v>3081</v>
      </c>
      <c r="J3025" s="661" t="s">
        <v>3082</v>
      </c>
      <c r="K3025" s="661" t="s">
        <v>3083</v>
      </c>
      <c r="L3025" s="662">
        <v>125.14</v>
      </c>
      <c r="M3025" s="662">
        <v>625.70000000000005</v>
      </c>
      <c r="N3025" s="661">
        <v>5</v>
      </c>
      <c r="O3025" s="742">
        <v>3</v>
      </c>
      <c r="P3025" s="662">
        <v>375.42</v>
      </c>
      <c r="Q3025" s="677">
        <v>0.6</v>
      </c>
      <c r="R3025" s="661">
        <v>3</v>
      </c>
      <c r="S3025" s="677">
        <v>0.6</v>
      </c>
      <c r="T3025" s="742">
        <v>2</v>
      </c>
      <c r="U3025" s="700">
        <v>0.66666666666666663</v>
      </c>
    </row>
    <row r="3026" spans="1:21" ht="14.4" customHeight="1" x14ac:dyDescent="0.3">
      <c r="A3026" s="660">
        <v>32</v>
      </c>
      <c r="B3026" s="661" t="s">
        <v>587</v>
      </c>
      <c r="C3026" s="661">
        <v>89301322</v>
      </c>
      <c r="D3026" s="740" t="s">
        <v>6847</v>
      </c>
      <c r="E3026" s="741" t="s">
        <v>4640</v>
      </c>
      <c r="F3026" s="661" t="s">
        <v>4612</v>
      </c>
      <c r="G3026" s="661" t="s">
        <v>5248</v>
      </c>
      <c r="H3026" s="661" t="s">
        <v>2441</v>
      </c>
      <c r="I3026" s="661" t="s">
        <v>5589</v>
      </c>
      <c r="J3026" s="661" t="s">
        <v>3082</v>
      </c>
      <c r="K3026" s="661" t="s">
        <v>5590</v>
      </c>
      <c r="L3026" s="662">
        <v>0</v>
      </c>
      <c r="M3026" s="662">
        <v>0</v>
      </c>
      <c r="N3026" s="661">
        <v>4</v>
      </c>
      <c r="O3026" s="742">
        <v>4</v>
      </c>
      <c r="P3026" s="662">
        <v>0</v>
      </c>
      <c r="Q3026" s="677"/>
      <c r="R3026" s="661">
        <v>1</v>
      </c>
      <c r="S3026" s="677">
        <v>0.25</v>
      </c>
      <c r="T3026" s="742">
        <v>1</v>
      </c>
      <c r="U3026" s="700">
        <v>0.25</v>
      </c>
    </row>
    <row r="3027" spans="1:21" ht="14.4" customHeight="1" x14ac:dyDescent="0.3">
      <c r="A3027" s="660">
        <v>32</v>
      </c>
      <c r="B3027" s="661" t="s">
        <v>587</v>
      </c>
      <c r="C3027" s="661">
        <v>89301322</v>
      </c>
      <c r="D3027" s="740" t="s">
        <v>6847</v>
      </c>
      <c r="E3027" s="741" t="s">
        <v>4640</v>
      </c>
      <c r="F3027" s="661" t="s">
        <v>4612</v>
      </c>
      <c r="G3027" s="661" t="s">
        <v>5248</v>
      </c>
      <c r="H3027" s="661" t="s">
        <v>588</v>
      </c>
      <c r="I3027" s="661" t="s">
        <v>6438</v>
      </c>
      <c r="J3027" s="661" t="s">
        <v>6439</v>
      </c>
      <c r="K3027" s="661" t="s">
        <v>6440</v>
      </c>
      <c r="L3027" s="662">
        <v>0</v>
      </c>
      <c r="M3027" s="662">
        <v>0</v>
      </c>
      <c r="N3027" s="661">
        <v>3</v>
      </c>
      <c r="O3027" s="742">
        <v>0.5</v>
      </c>
      <c r="P3027" s="662">
        <v>0</v>
      </c>
      <c r="Q3027" s="677"/>
      <c r="R3027" s="661">
        <v>3</v>
      </c>
      <c r="S3027" s="677">
        <v>1</v>
      </c>
      <c r="T3027" s="742">
        <v>0.5</v>
      </c>
      <c r="U3027" s="700">
        <v>1</v>
      </c>
    </row>
    <row r="3028" spans="1:21" ht="14.4" customHeight="1" x14ac:dyDescent="0.3">
      <c r="A3028" s="660">
        <v>32</v>
      </c>
      <c r="B3028" s="661" t="s">
        <v>587</v>
      </c>
      <c r="C3028" s="661">
        <v>89301322</v>
      </c>
      <c r="D3028" s="740" t="s">
        <v>6847</v>
      </c>
      <c r="E3028" s="741" t="s">
        <v>4640</v>
      </c>
      <c r="F3028" s="661" t="s">
        <v>4612</v>
      </c>
      <c r="G3028" s="661" t="s">
        <v>4963</v>
      </c>
      <c r="H3028" s="661" t="s">
        <v>588</v>
      </c>
      <c r="I3028" s="661" t="s">
        <v>4964</v>
      </c>
      <c r="J3028" s="661" t="s">
        <v>4965</v>
      </c>
      <c r="K3028" s="661" t="s">
        <v>1229</v>
      </c>
      <c r="L3028" s="662">
        <v>60.02</v>
      </c>
      <c r="M3028" s="662">
        <v>180.06</v>
      </c>
      <c r="N3028" s="661">
        <v>3</v>
      </c>
      <c r="O3028" s="742">
        <v>1.5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32</v>
      </c>
      <c r="B3029" s="661" t="s">
        <v>587</v>
      </c>
      <c r="C3029" s="661">
        <v>89301322</v>
      </c>
      <c r="D3029" s="740" t="s">
        <v>6847</v>
      </c>
      <c r="E3029" s="741" t="s">
        <v>4640</v>
      </c>
      <c r="F3029" s="661" t="s">
        <v>4612</v>
      </c>
      <c r="G3029" s="661" t="s">
        <v>4963</v>
      </c>
      <c r="H3029" s="661" t="s">
        <v>588</v>
      </c>
      <c r="I3029" s="661" t="s">
        <v>6441</v>
      </c>
      <c r="J3029" s="661" t="s">
        <v>6442</v>
      </c>
      <c r="K3029" s="661" t="s">
        <v>1229</v>
      </c>
      <c r="L3029" s="662">
        <v>60.01</v>
      </c>
      <c r="M3029" s="662">
        <v>60.01</v>
      </c>
      <c r="N3029" s="661">
        <v>1</v>
      </c>
      <c r="O3029" s="742">
        <v>0.5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32</v>
      </c>
      <c r="B3030" s="661" t="s">
        <v>587</v>
      </c>
      <c r="C3030" s="661">
        <v>89301322</v>
      </c>
      <c r="D3030" s="740" t="s">
        <v>6847</v>
      </c>
      <c r="E3030" s="741" t="s">
        <v>4640</v>
      </c>
      <c r="F3030" s="661" t="s">
        <v>4612</v>
      </c>
      <c r="G3030" s="661" t="s">
        <v>4664</v>
      </c>
      <c r="H3030" s="661" t="s">
        <v>2441</v>
      </c>
      <c r="I3030" s="661" t="s">
        <v>3042</v>
      </c>
      <c r="J3030" s="661" t="s">
        <v>3043</v>
      </c>
      <c r="K3030" s="661" t="s">
        <v>4451</v>
      </c>
      <c r="L3030" s="662">
        <v>184.22</v>
      </c>
      <c r="M3030" s="662">
        <v>368.44</v>
      </c>
      <c r="N3030" s="661">
        <v>2</v>
      </c>
      <c r="O3030" s="742">
        <v>0.5</v>
      </c>
      <c r="P3030" s="662"/>
      <c r="Q3030" s="677">
        <v>0</v>
      </c>
      <c r="R3030" s="661"/>
      <c r="S3030" s="677">
        <v>0</v>
      </c>
      <c r="T3030" s="742"/>
      <c r="U3030" s="700">
        <v>0</v>
      </c>
    </row>
    <row r="3031" spans="1:21" ht="14.4" customHeight="1" x14ac:dyDescent="0.3">
      <c r="A3031" s="660">
        <v>32</v>
      </c>
      <c r="B3031" s="661" t="s">
        <v>587</v>
      </c>
      <c r="C3031" s="661">
        <v>89301322</v>
      </c>
      <c r="D3031" s="740" t="s">
        <v>6847</v>
      </c>
      <c r="E3031" s="741" t="s">
        <v>4640</v>
      </c>
      <c r="F3031" s="661" t="s">
        <v>4612</v>
      </c>
      <c r="G3031" s="661" t="s">
        <v>4665</v>
      </c>
      <c r="H3031" s="661" t="s">
        <v>2441</v>
      </c>
      <c r="I3031" s="661" t="s">
        <v>5420</v>
      </c>
      <c r="J3031" s="661" t="s">
        <v>2453</v>
      </c>
      <c r="K3031" s="661" t="s">
        <v>1139</v>
      </c>
      <c r="L3031" s="662">
        <v>0</v>
      </c>
      <c r="M3031" s="662">
        <v>0</v>
      </c>
      <c r="N3031" s="661">
        <v>2</v>
      </c>
      <c r="O3031" s="742">
        <v>0.5</v>
      </c>
      <c r="P3031" s="662">
        <v>0</v>
      </c>
      <c r="Q3031" s="677"/>
      <c r="R3031" s="661">
        <v>2</v>
      </c>
      <c r="S3031" s="677">
        <v>1</v>
      </c>
      <c r="T3031" s="742">
        <v>0.5</v>
      </c>
      <c r="U3031" s="700">
        <v>1</v>
      </c>
    </row>
    <row r="3032" spans="1:21" ht="14.4" customHeight="1" x14ac:dyDescent="0.3">
      <c r="A3032" s="660">
        <v>32</v>
      </c>
      <c r="B3032" s="661" t="s">
        <v>587</v>
      </c>
      <c r="C3032" s="661">
        <v>89301322</v>
      </c>
      <c r="D3032" s="740" t="s">
        <v>6847</v>
      </c>
      <c r="E3032" s="741" t="s">
        <v>4640</v>
      </c>
      <c r="F3032" s="661" t="s">
        <v>4612</v>
      </c>
      <c r="G3032" s="661" t="s">
        <v>4665</v>
      </c>
      <c r="H3032" s="661" t="s">
        <v>2441</v>
      </c>
      <c r="I3032" s="661" t="s">
        <v>2568</v>
      </c>
      <c r="J3032" s="661" t="s">
        <v>2453</v>
      </c>
      <c r="K3032" s="661" t="s">
        <v>1229</v>
      </c>
      <c r="L3032" s="662">
        <v>137.74</v>
      </c>
      <c r="M3032" s="662">
        <v>137.74</v>
      </c>
      <c r="N3032" s="661">
        <v>1</v>
      </c>
      <c r="O3032" s="742">
        <v>0.5</v>
      </c>
      <c r="P3032" s="662">
        <v>137.74</v>
      </c>
      <c r="Q3032" s="677">
        <v>1</v>
      </c>
      <c r="R3032" s="661">
        <v>1</v>
      </c>
      <c r="S3032" s="677">
        <v>1</v>
      </c>
      <c r="T3032" s="742">
        <v>0.5</v>
      </c>
      <c r="U3032" s="700">
        <v>1</v>
      </c>
    </row>
    <row r="3033" spans="1:21" ht="14.4" customHeight="1" x14ac:dyDescent="0.3">
      <c r="A3033" s="660">
        <v>32</v>
      </c>
      <c r="B3033" s="661" t="s">
        <v>587</v>
      </c>
      <c r="C3033" s="661">
        <v>89301322</v>
      </c>
      <c r="D3033" s="740" t="s">
        <v>6847</v>
      </c>
      <c r="E3033" s="741" t="s">
        <v>4640</v>
      </c>
      <c r="F3033" s="661" t="s">
        <v>4612</v>
      </c>
      <c r="G3033" s="661" t="s">
        <v>4665</v>
      </c>
      <c r="H3033" s="661" t="s">
        <v>2441</v>
      </c>
      <c r="I3033" s="661" t="s">
        <v>2568</v>
      </c>
      <c r="J3033" s="661" t="s">
        <v>2453</v>
      </c>
      <c r="K3033" s="661" t="s">
        <v>1229</v>
      </c>
      <c r="L3033" s="662">
        <v>118.82</v>
      </c>
      <c r="M3033" s="662">
        <v>118.82</v>
      </c>
      <c r="N3033" s="661">
        <v>1</v>
      </c>
      <c r="O3033" s="742">
        <v>0.5</v>
      </c>
      <c r="P3033" s="662">
        <v>118.82</v>
      </c>
      <c r="Q3033" s="677">
        <v>1</v>
      </c>
      <c r="R3033" s="661">
        <v>1</v>
      </c>
      <c r="S3033" s="677">
        <v>1</v>
      </c>
      <c r="T3033" s="742">
        <v>0.5</v>
      </c>
      <c r="U3033" s="700">
        <v>1</v>
      </c>
    </row>
    <row r="3034" spans="1:21" ht="14.4" customHeight="1" x14ac:dyDescent="0.3">
      <c r="A3034" s="660">
        <v>32</v>
      </c>
      <c r="B3034" s="661" t="s">
        <v>587</v>
      </c>
      <c r="C3034" s="661">
        <v>89301322</v>
      </c>
      <c r="D3034" s="740" t="s">
        <v>6847</v>
      </c>
      <c r="E3034" s="741" t="s">
        <v>4640</v>
      </c>
      <c r="F3034" s="661" t="s">
        <v>4612</v>
      </c>
      <c r="G3034" s="661" t="s">
        <v>4805</v>
      </c>
      <c r="H3034" s="661" t="s">
        <v>588</v>
      </c>
      <c r="I3034" s="661" t="s">
        <v>6443</v>
      </c>
      <c r="J3034" s="661" t="s">
        <v>856</v>
      </c>
      <c r="K3034" s="661" t="s">
        <v>6444</v>
      </c>
      <c r="L3034" s="662">
        <v>0</v>
      </c>
      <c r="M3034" s="662">
        <v>0</v>
      </c>
      <c r="N3034" s="661">
        <v>2</v>
      </c>
      <c r="O3034" s="742">
        <v>1</v>
      </c>
      <c r="P3034" s="662"/>
      <c r="Q3034" s="677"/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32</v>
      </c>
      <c r="B3035" s="661" t="s">
        <v>587</v>
      </c>
      <c r="C3035" s="661">
        <v>89301322</v>
      </c>
      <c r="D3035" s="740" t="s">
        <v>6847</v>
      </c>
      <c r="E3035" s="741" t="s">
        <v>4640</v>
      </c>
      <c r="F3035" s="661" t="s">
        <v>4612</v>
      </c>
      <c r="G3035" s="661" t="s">
        <v>4726</v>
      </c>
      <c r="H3035" s="661" t="s">
        <v>2441</v>
      </c>
      <c r="I3035" s="661" t="s">
        <v>3046</v>
      </c>
      <c r="J3035" s="661" t="s">
        <v>3047</v>
      </c>
      <c r="K3035" s="661" t="s">
        <v>4451</v>
      </c>
      <c r="L3035" s="662">
        <v>69.86</v>
      </c>
      <c r="M3035" s="662">
        <v>419.15999999999997</v>
      </c>
      <c r="N3035" s="661">
        <v>6</v>
      </c>
      <c r="O3035" s="742">
        <v>2</v>
      </c>
      <c r="P3035" s="662">
        <v>139.72</v>
      </c>
      <c r="Q3035" s="677">
        <v>0.33333333333333337</v>
      </c>
      <c r="R3035" s="661">
        <v>2</v>
      </c>
      <c r="S3035" s="677">
        <v>0.33333333333333331</v>
      </c>
      <c r="T3035" s="742">
        <v>0.5</v>
      </c>
      <c r="U3035" s="700">
        <v>0.25</v>
      </c>
    </row>
    <row r="3036" spans="1:21" ht="14.4" customHeight="1" x14ac:dyDescent="0.3">
      <c r="A3036" s="660">
        <v>32</v>
      </c>
      <c r="B3036" s="661" t="s">
        <v>587</v>
      </c>
      <c r="C3036" s="661">
        <v>89301322</v>
      </c>
      <c r="D3036" s="740" t="s">
        <v>6847</v>
      </c>
      <c r="E3036" s="741" t="s">
        <v>4640</v>
      </c>
      <c r="F3036" s="661" t="s">
        <v>4612</v>
      </c>
      <c r="G3036" s="661" t="s">
        <v>4727</v>
      </c>
      <c r="H3036" s="661" t="s">
        <v>588</v>
      </c>
      <c r="I3036" s="661" t="s">
        <v>6445</v>
      </c>
      <c r="J3036" s="661" t="s">
        <v>6446</v>
      </c>
      <c r="K3036" s="661" t="s">
        <v>6447</v>
      </c>
      <c r="L3036" s="662">
        <v>0</v>
      </c>
      <c r="M3036" s="662">
        <v>0</v>
      </c>
      <c r="N3036" s="661">
        <v>1</v>
      </c>
      <c r="O3036" s="742">
        <v>0.5</v>
      </c>
      <c r="P3036" s="662">
        <v>0</v>
      </c>
      <c r="Q3036" s="677"/>
      <c r="R3036" s="661">
        <v>1</v>
      </c>
      <c r="S3036" s="677">
        <v>1</v>
      </c>
      <c r="T3036" s="742">
        <v>0.5</v>
      </c>
      <c r="U3036" s="700">
        <v>1</v>
      </c>
    </row>
    <row r="3037" spans="1:21" ht="14.4" customHeight="1" x14ac:dyDescent="0.3">
      <c r="A3037" s="660">
        <v>32</v>
      </c>
      <c r="B3037" s="661" t="s">
        <v>587</v>
      </c>
      <c r="C3037" s="661">
        <v>89301322</v>
      </c>
      <c r="D3037" s="740" t="s">
        <v>6847</v>
      </c>
      <c r="E3037" s="741" t="s">
        <v>4640</v>
      </c>
      <c r="F3037" s="661" t="s">
        <v>4612</v>
      </c>
      <c r="G3037" s="661" t="s">
        <v>4727</v>
      </c>
      <c r="H3037" s="661" t="s">
        <v>2441</v>
      </c>
      <c r="I3037" s="661" t="s">
        <v>2705</v>
      </c>
      <c r="J3037" s="661" t="s">
        <v>2475</v>
      </c>
      <c r="K3037" s="661" t="s">
        <v>4524</v>
      </c>
      <c r="L3037" s="662">
        <v>216.16</v>
      </c>
      <c r="M3037" s="662">
        <v>216.16</v>
      </c>
      <c r="N3037" s="661">
        <v>1</v>
      </c>
      <c r="O3037" s="742">
        <v>0.5</v>
      </c>
      <c r="P3037" s="662">
        <v>216.16</v>
      </c>
      <c r="Q3037" s="677">
        <v>1</v>
      </c>
      <c r="R3037" s="661">
        <v>1</v>
      </c>
      <c r="S3037" s="677">
        <v>1</v>
      </c>
      <c r="T3037" s="742">
        <v>0.5</v>
      </c>
      <c r="U3037" s="700">
        <v>1</v>
      </c>
    </row>
    <row r="3038" spans="1:21" ht="14.4" customHeight="1" x14ac:dyDescent="0.3">
      <c r="A3038" s="660">
        <v>32</v>
      </c>
      <c r="B3038" s="661" t="s">
        <v>587</v>
      </c>
      <c r="C3038" s="661">
        <v>89301322</v>
      </c>
      <c r="D3038" s="740" t="s">
        <v>6847</v>
      </c>
      <c r="E3038" s="741" t="s">
        <v>4640</v>
      </c>
      <c r="F3038" s="661" t="s">
        <v>4612</v>
      </c>
      <c r="G3038" s="661" t="s">
        <v>4728</v>
      </c>
      <c r="H3038" s="661" t="s">
        <v>588</v>
      </c>
      <c r="I3038" s="661" t="s">
        <v>1809</v>
      </c>
      <c r="J3038" s="661" t="s">
        <v>5532</v>
      </c>
      <c r="K3038" s="661" t="s">
        <v>5533</v>
      </c>
      <c r="L3038" s="662">
        <v>506.48</v>
      </c>
      <c r="M3038" s="662">
        <v>506.48</v>
      </c>
      <c r="N3038" s="661">
        <v>1</v>
      </c>
      <c r="O3038" s="742">
        <v>0.5</v>
      </c>
      <c r="P3038" s="662">
        <v>506.48</v>
      </c>
      <c r="Q3038" s="677">
        <v>1</v>
      </c>
      <c r="R3038" s="661">
        <v>1</v>
      </c>
      <c r="S3038" s="677">
        <v>1</v>
      </c>
      <c r="T3038" s="742">
        <v>0.5</v>
      </c>
      <c r="U3038" s="700">
        <v>1</v>
      </c>
    </row>
    <row r="3039" spans="1:21" ht="14.4" customHeight="1" x14ac:dyDescent="0.3">
      <c r="A3039" s="660">
        <v>32</v>
      </c>
      <c r="B3039" s="661" t="s">
        <v>587</v>
      </c>
      <c r="C3039" s="661">
        <v>89301322</v>
      </c>
      <c r="D3039" s="740" t="s">
        <v>6847</v>
      </c>
      <c r="E3039" s="741" t="s">
        <v>4640</v>
      </c>
      <c r="F3039" s="661" t="s">
        <v>4612</v>
      </c>
      <c r="G3039" s="661" t="s">
        <v>4728</v>
      </c>
      <c r="H3039" s="661" t="s">
        <v>588</v>
      </c>
      <c r="I3039" s="661" t="s">
        <v>1886</v>
      </c>
      <c r="J3039" s="661" t="s">
        <v>1887</v>
      </c>
      <c r="K3039" s="661" t="s">
        <v>5110</v>
      </c>
      <c r="L3039" s="662">
        <v>2025.92</v>
      </c>
      <c r="M3039" s="662">
        <v>8103.68</v>
      </c>
      <c r="N3039" s="661">
        <v>4</v>
      </c>
      <c r="O3039" s="742">
        <v>2</v>
      </c>
      <c r="P3039" s="662">
        <v>8103.68</v>
      </c>
      <c r="Q3039" s="677">
        <v>1</v>
      </c>
      <c r="R3039" s="661">
        <v>4</v>
      </c>
      <c r="S3039" s="677">
        <v>1</v>
      </c>
      <c r="T3039" s="742">
        <v>2</v>
      </c>
      <c r="U3039" s="700">
        <v>1</v>
      </c>
    </row>
    <row r="3040" spans="1:21" ht="14.4" customHeight="1" x14ac:dyDescent="0.3">
      <c r="A3040" s="660">
        <v>32</v>
      </c>
      <c r="B3040" s="661" t="s">
        <v>587</v>
      </c>
      <c r="C3040" s="661">
        <v>89301322</v>
      </c>
      <c r="D3040" s="740" t="s">
        <v>6847</v>
      </c>
      <c r="E3040" s="741" t="s">
        <v>4640</v>
      </c>
      <c r="F3040" s="661" t="s">
        <v>4612</v>
      </c>
      <c r="G3040" s="661" t="s">
        <v>5130</v>
      </c>
      <c r="H3040" s="661" t="s">
        <v>588</v>
      </c>
      <c r="I3040" s="661" t="s">
        <v>743</v>
      </c>
      <c r="J3040" s="661" t="s">
        <v>5131</v>
      </c>
      <c r="K3040" s="661" t="s">
        <v>2387</v>
      </c>
      <c r="L3040" s="662">
        <v>14.2</v>
      </c>
      <c r="M3040" s="662">
        <v>14.2</v>
      </c>
      <c r="N3040" s="661">
        <v>1</v>
      </c>
      <c r="O3040" s="742">
        <v>0.5</v>
      </c>
      <c r="P3040" s="662">
        <v>14.2</v>
      </c>
      <c r="Q3040" s="677">
        <v>1</v>
      </c>
      <c r="R3040" s="661">
        <v>1</v>
      </c>
      <c r="S3040" s="677">
        <v>1</v>
      </c>
      <c r="T3040" s="742">
        <v>0.5</v>
      </c>
      <c r="U3040" s="700">
        <v>1</v>
      </c>
    </row>
    <row r="3041" spans="1:21" ht="14.4" customHeight="1" x14ac:dyDescent="0.3">
      <c r="A3041" s="660">
        <v>32</v>
      </c>
      <c r="B3041" s="661" t="s">
        <v>587</v>
      </c>
      <c r="C3041" s="661">
        <v>89301322</v>
      </c>
      <c r="D3041" s="740" t="s">
        <v>6847</v>
      </c>
      <c r="E3041" s="741" t="s">
        <v>4640</v>
      </c>
      <c r="F3041" s="661" t="s">
        <v>4612</v>
      </c>
      <c r="G3041" s="661" t="s">
        <v>5791</v>
      </c>
      <c r="H3041" s="661" t="s">
        <v>588</v>
      </c>
      <c r="I3041" s="661" t="s">
        <v>6448</v>
      </c>
      <c r="J3041" s="661" t="s">
        <v>5793</v>
      </c>
      <c r="K3041" s="661" t="s">
        <v>6449</v>
      </c>
      <c r="L3041" s="662">
        <v>0</v>
      </c>
      <c r="M3041" s="662">
        <v>0</v>
      </c>
      <c r="N3041" s="661">
        <v>1</v>
      </c>
      <c r="O3041" s="742">
        <v>0.5</v>
      </c>
      <c r="P3041" s="662"/>
      <c r="Q3041" s="677"/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32</v>
      </c>
      <c r="B3042" s="661" t="s">
        <v>587</v>
      </c>
      <c r="C3042" s="661">
        <v>89301322</v>
      </c>
      <c r="D3042" s="740" t="s">
        <v>6847</v>
      </c>
      <c r="E3042" s="741" t="s">
        <v>4640</v>
      </c>
      <c r="F3042" s="661" t="s">
        <v>4612</v>
      </c>
      <c r="G3042" s="661" t="s">
        <v>4812</v>
      </c>
      <c r="H3042" s="661" t="s">
        <v>588</v>
      </c>
      <c r="I3042" s="661" t="s">
        <v>2368</v>
      </c>
      <c r="J3042" s="661" t="s">
        <v>820</v>
      </c>
      <c r="K3042" s="661" t="s">
        <v>2369</v>
      </c>
      <c r="L3042" s="662">
        <v>230.59</v>
      </c>
      <c r="M3042" s="662">
        <v>230.59</v>
      </c>
      <c r="N3042" s="661">
        <v>1</v>
      </c>
      <c r="O3042" s="742">
        <v>0.5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32</v>
      </c>
      <c r="B3043" s="661" t="s">
        <v>587</v>
      </c>
      <c r="C3043" s="661">
        <v>89301322</v>
      </c>
      <c r="D3043" s="740" t="s">
        <v>6847</v>
      </c>
      <c r="E3043" s="741" t="s">
        <v>4640</v>
      </c>
      <c r="F3043" s="661" t="s">
        <v>4612</v>
      </c>
      <c r="G3043" s="661" t="s">
        <v>6450</v>
      </c>
      <c r="H3043" s="661" t="s">
        <v>588</v>
      </c>
      <c r="I3043" s="661" t="s">
        <v>1094</v>
      </c>
      <c r="J3043" s="661" t="s">
        <v>1095</v>
      </c>
      <c r="K3043" s="661" t="s">
        <v>1281</v>
      </c>
      <c r="L3043" s="662">
        <v>0</v>
      </c>
      <c r="M3043" s="662">
        <v>0</v>
      </c>
      <c r="N3043" s="661">
        <v>1</v>
      </c>
      <c r="O3043" s="742">
        <v>0.5</v>
      </c>
      <c r="P3043" s="662">
        <v>0</v>
      </c>
      <c r="Q3043" s="677"/>
      <c r="R3043" s="661">
        <v>1</v>
      </c>
      <c r="S3043" s="677">
        <v>1</v>
      </c>
      <c r="T3043" s="742">
        <v>0.5</v>
      </c>
      <c r="U3043" s="700">
        <v>1</v>
      </c>
    </row>
    <row r="3044" spans="1:21" ht="14.4" customHeight="1" x14ac:dyDescent="0.3">
      <c r="A3044" s="660">
        <v>32</v>
      </c>
      <c r="B3044" s="661" t="s">
        <v>587</v>
      </c>
      <c r="C3044" s="661">
        <v>89301322</v>
      </c>
      <c r="D3044" s="740" t="s">
        <v>6847</v>
      </c>
      <c r="E3044" s="741" t="s">
        <v>4640</v>
      </c>
      <c r="F3044" s="661" t="s">
        <v>4612</v>
      </c>
      <c r="G3044" s="661" t="s">
        <v>4671</v>
      </c>
      <c r="H3044" s="661" t="s">
        <v>2441</v>
      </c>
      <c r="I3044" s="661" t="s">
        <v>3132</v>
      </c>
      <c r="J3044" s="661" t="s">
        <v>3133</v>
      </c>
      <c r="K3044" s="661" t="s">
        <v>4480</v>
      </c>
      <c r="L3044" s="662">
        <v>3127.19</v>
      </c>
      <c r="M3044" s="662">
        <v>250175.20000000007</v>
      </c>
      <c r="N3044" s="661">
        <v>80</v>
      </c>
      <c r="O3044" s="742">
        <v>25.5</v>
      </c>
      <c r="P3044" s="662">
        <v>62543.8</v>
      </c>
      <c r="Q3044" s="677">
        <v>0.24999999999999994</v>
      </c>
      <c r="R3044" s="661">
        <v>20</v>
      </c>
      <c r="S3044" s="677">
        <v>0.25</v>
      </c>
      <c r="T3044" s="742">
        <v>6</v>
      </c>
      <c r="U3044" s="700">
        <v>0.23529411764705882</v>
      </c>
    </row>
    <row r="3045" spans="1:21" ht="14.4" customHeight="1" x14ac:dyDescent="0.3">
      <c r="A3045" s="660">
        <v>32</v>
      </c>
      <c r="B3045" s="661" t="s">
        <v>587</v>
      </c>
      <c r="C3045" s="661">
        <v>89301322</v>
      </c>
      <c r="D3045" s="740" t="s">
        <v>6847</v>
      </c>
      <c r="E3045" s="741" t="s">
        <v>4640</v>
      </c>
      <c r="F3045" s="661" t="s">
        <v>4612</v>
      </c>
      <c r="G3045" s="661" t="s">
        <v>4671</v>
      </c>
      <c r="H3045" s="661" t="s">
        <v>2441</v>
      </c>
      <c r="I3045" s="661" t="s">
        <v>4672</v>
      </c>
      <c r="J3045" s="661" t="s">
        <v>3133</v>
      </c>
      <c r="K3045" s="661" t="s">
        <v>4673</v>
      </c>
      <c r="L3045" s="662">
        <v>782.22</v>
      </c>
      <c r="M3045" s="662">
        <v>1564.44</v>
      </c>
      <c r="N3045" s="661">
        <v>2</v>
      </c>
      <c r="O3045" s="742">
        <v>1.5</v>
      </c>
      <c r="P3045" s="662">
        <v>1564.44</v>
      </c>
      <c r="Q3045" s="677">
        <v>1</v>
      </c>
      <c r="R3045" s="661">
        <v>2</v>
      </c>
      <c r="S3045" s="677">
        <v>1</v>
      </c>
      <c r="T3045" s="742">
        <v>1.5</v>
      </c>
      <c r="U3045" s="700">
        <v>1</v>
      </c>
    </row>
    <row r="3046" spans="1:21" ht="14.4" customHeight="1" x14ac:dyDescent="0.3">
      <c r="A3046" s="660">
        <v>32</v>
      </c>
      <c r="B3046" s="661" t="s">
        <v>587</v>
      </c>
      <c r="C3046" s="661">
        <v>89301322</v>
      </c>
      <c r="D3046" s="740" t="s">
        <v>6847</v>
      </c>
      <c r="E3046" s="741" t="s">
        <v>4640</v>
      </c>
      <c r="F3046" s="661" t="s">
        <v>4612</v>
      </c>
      <c r="G3046" s="661" t="s">
        <v>4813</v>
      </c>
      <c r="H3046" s="661" t="s">
        <v>588</v>
      </c>
      <c r="I3046" s="661" t="s">
        <v>1175</v>
      </c>
      <c r="J3046" s="661" t="s">
        <v>4814</v>
      </c>
      <c r="K3046" s="661" t="s">
        <v>4815</v>
      </c>
      <c r="L3046" s="662">
        <v>66.599999999999994</v>
      </c>
      <c r="M3046" s="662">
        <v>66.599999999999994</v>
      </c>
      <c r="N3046" s="661">
        <v>1</v>
      </c>
      <c r="O3046" s="742">
        <v>0.5</v>
      </c>
      <c r="P3046" s="662"/>
      <c r="Q3046" s="677">
        <v>0</v>
      </c>
      <c r="R3046" s="661"/>
      <c r="S3046" s="677">
        <v>0</v>
      </c>
      <c r="T3046" s="742"/>
      <c r="U3046" s="700">
        <v>0</v>
      </c>
    </row>
    <row r="3047" spans="1:21" ht="14.4" customHeight="1" x14ac:dyDescent="0.3">
      <c r="A3047" s="660">
        <v>32</v>
      </c>
      <c r="B3047" s="661" t="s">
        <v>587</v>
      </c>
      <c r="C3047" s="661">
        <v>89301322</v>
      </c>
      <c r="D3047" s="740" t="s">
        <v>6847</v>
      </c>
      <c r="E3047" s="741" t="s">
        <v>4640</v>
      </c>
      <c r="F3047" s="661" t="s">
        <v>4612</v>
      </c>
      <c r="G3047" s="661" t="s">
        <v>4734</v>
      </c>
      <c r="H3047" s="661" t="s">
        <v>2441</v>
      </c>
      <c r="I3047" s="661" t="s">
        <v>2574</v>
      </c>
      <c r="J3047" s="661" t="s">
        <v>4509</v>
      </c>
      <c r="K3047" s="661" t="s">
        <v>4510</v>
      </c>
      <c r="L3047" s="662">
        <v>443.52</v>
      </c>
      <c r="M3047" s="662">
        <v>443.52</v>
      </c>
      <c r="N3047" s="661">
        <v>1</v>
      </c>
      <c r="O3047" s="742">
        <v>1</v>
      </c>
      <c r="P3047" s="662">
        <v>443.52</v>
      </c>
      <c r="Q3047" s="677">
        <v>1</v>
      </c>
      <c r="R3047" s="661">
        <v>1</v>
      </c>
      <c r="S3047" s="677">
        <v>1</v>
      </c>
      <c r="T3047" s="742">
        <v>1</v>
      </c>
      <c r="U3047" s="700">
        <v>1</v>
      </c>
    </row>
    <row r="3048" spans="1:21" ht="14.4" customHeight="1" x14ac:dyDescent="0.3">
      <c r="A3048" s="660">
        <v>32</v>
      </c>
      <c r="B3048" s="661" t="s">
        <v>587</v>
      </c>
      <c r="C3048" s="661">
        <v>89301322</v>
      </c>
      <c r="D3048" s="740" t="s">
        <v>6847</v>
      </c>
      <c r="E3048" s="741" t="s">
        <v>4640</v>
      </c>
      <c r="F3048" s="661" t="s">
        <v>4612</v>
      </c>
      <c r="G3048" s="661" t="s">
        <v>4734</v>
      </c>
      <c r="H3048" s="661" t="s">
        <v>2441</v>
      </c>
      <c r="I3048" s="661" t="s">
        <v>4970</v>
      </c>
      <c r="J3048" s="661" t="s">
        <v>4509</v>
      </c>
      <c r="K3048" s="661" t="s">
        <v>4971</v>
      </c>
      <c r="L3048" s="662">
        <v>887.05</v>
      </c>
      <c r="M3048" s="662">
        <v>2661.1499999999996</v>
      </c>
      <c r="N3048" s="661">
        <v>3</v>
      </c>
      <c r="O3048" s="742">
        <v>1.5</v>
      </c>
      <c r="P3048" s="662">
        <v>887.05</v>
      </c>
      <c r="Q3048" s="677">
        <v>0.33333333333333337</v>
      </c>
      <c r="R3048" s="661">
        <v>1</v>
      </c>
      <c r="S3048" s="677">
        <v>0.33333333333333331</v>
      </c>
      <c r="T3048" s="742">
        <v>0.5</v>
      </c>
      <c r="U3048" s="700">
        <v>0.33333333333333331</v>
      </c>
    </row>
    <row r="3049" spans="1:21" ht="14.4" customHeight="1" x14ac:dyDescent="0.3">
      <c r="A3049" s="660">
        <v>32</v>
      </c>
      <c r="B3049" s="661" t="s">
        <v>587</v>
      </c>
      <c r="C3049" s="661">
        <v>89301322</v>
      </c>
      <c r="D3049" s="740" t="s">
        <v>6847</v>
      </c>
      <c r="E3049" s="741" t="s">
        <v>4640</v>
      </c>
      <c r="F3049" s="661" t="s">
        <v>4612</v>
      </c>
      <c r="G3049" s="661" t="s">
        <v>4674</v>
      </c>
      <c r="H3049" s="661" t="s">
        <v>588</v>
      </c>
      <c r="I3049" s="661" t="s">
        <v>1035</v>
      </c>
      <c r="J3049" s="661" t="s">
        <v>1036</v>
      </c>
      <c r="K3049" s="661" t="s">
        <v>4675</v>
      </c>
      <c r="L3049" s="662">
        <v>163.9</v>
      </c>
      <c r="M3049" s="662">
        <v>1802.9</v>
      </c>
      <c r="N3049" s="661">
        <v>11</v>
      </c>
      <c r="O3049" s="742">
        <v>3</v>
      </c>
      <c r="P3049" s="662">
        <v>327.8</v>
      </c>
      <c r="Q3049" s="677">
        <v>0.18181818181818182</v>
      </c>
      <c r="R3049" s="661">
        <v>2</v>
      </c>
      <c r="S3049" s="677">
        <v>0.18181818181818182</v>
      </c>
      <c r="T3049" s="742">
        <v>0.5</v>
      </c>
      <c r="U3049" s="700">
        <v>0.16666666666666666</v>
      </c>
    </row>
    <row r="3050" spans="1:21" ht="14.4" customHeight="1" x14ac:dyDescent="0.3">
      <c r="A3050" s="660">
        <v>32</v>
      </c>
      <c r="B3050" s="661" t="s">
        <v>587</v>
      </c>
      <c r="C3050" s="661">
        <v>89301322</v>
      </c>
      <c r="D3050" s="740" t="s">
        <v>6847</v>
      </c>
      <c r="E3050" s="741" t="s">
        <v>4640</v>
      </c>
      <c r="F3050" s="661" t="s">
        <v>4612</v>
      </c>
      <c r="G3050" s="661" t="s">
        <v>5047</v>
      </c>
      <c r="H3050" s="661" t="s">
        <v>588</v>
      </c>
      <c r="I3050" s="661" t="s">
        <v>2068</v>
      </c>
      <c r="J3050" s="661" t="s">
        <v>2069</v>
      </c>
      <c r="K3050" s="661" t="s">
        <v>1146</v>
      </c>
      <c r="L3050" s="662">
        <v>33.729999999999997</v>
      </c>
      <c r="M3050" s="662">
        <v>67.459999999999994</v>
      </c>
      <c r="N3050" s="661">
        <v>2</v>
      </c>
      <c r="O3050" s="742">
        <v>0.5</v>
      </c>
      <c r="P3050" s="662"/>
      <c r="Q3050" s="677">
        <v>0</v>
      </c>
      <c r="R3050" s="661"/>
      <c r="S3050" s="677">
        <v>0</v>
      </c>
      <c r="T3050" s="742"/>
      <c r="U3050" s="700">
        <v>0</v>
      </c>
    </row>
    <row r="3051" spans="1:21" ht="14.4" customHeight="1" x14ac:dyDescent="0.3">
      <c r="A3051" s="660">
        <v>32</v>
      </c>
      <c r="B3051" s="661" t="s">
        <v>587</v>
      </c>
      <c r="C3051" s="661">
        <v>89301322</v>
      </c>
      <c r="D3051" s="740" t="s">
        <v>6847</v>
      </c>
      <c r="E3051" s="741" t="s">
        <v>4640</v>
      </c>
      <c r="F3051" s="661" t="s">
        <v>4612</v>
      </c>
      <c r="G3051" s="661" t="s">
        <v>4742</v>
      </c>
      <c r="H3051" s="661" t="s">
        <v>588</v>
      </c>
      <c r="I3051" s="661" t="s">
        <v>1593</v>
      </c>
      <c r="J3051" s="661" t="s">
        <v>4744</v>
      </c>
      <c r="K3051" s="661" t="s">
        <v>5150</v>
      </c>
      <c r="L3051" s="662">
        <v>147.12</v>
      </c>
      <c r="M3051" s="662">
        <v>294.24</v>
      </c>
      <c r="N3051" s="661">
        <v>2</v>
      </c>
      <c r="O3051" s="742">
        <v>1.5</v>
      </c>
      <c r="P3051" s="662">
        <v>294.24</v>
      </c>
      <c r="Q3051" s="677">
        <v>1</v>
      </c>
      <c r="R3051" s="661">
        <v>2</v>
      </c>
      <c r="S3051" s="677">
        <v>1</v>
      </c>
      <c r="T3051" s="742">
        <v>1.5</v>
      </c>
      <c r="U3051" s="700">
        <v>1</v>
      </c>
    </row>
    <row r="3052" spans="1:21" ht="14.4" customHeight="1" x14ac:dyDescent="0.3">
      <c r="A3052" s="660">
        <v>32</v>
      </c>
      <c r="B3052" s="661" t="s">
        <v>587</v>
      </c>
      <c r="C3052" s="661">
        <v>89301322</v>
      </c>
      <c r="D3052" s="740" t="s">
        <v>6847</v>
      </c>
      <c r="E3052" s="741" t="s">
        <v>4640</v>
      </c>
      <c r="F3052" s="661" t="s">
        <v>4612</v>
      </c>
      <c r="G3052" s="661" t="s">
        <v>4927</v>
      </c>
      <c r="H3052" s="661" t="s">
        <v>588</v>
      </c>
      <c r="I3052" s="661" t="s">
        <v>1366</v>
      </c>
      <c r="J3052" s="661" t="s">
        <v>1367</v>
      </c>
      <c r="K3052" s="661" t="s">
        <v>4928</v>
      </c>
      <c r="L3052" s="662">
        <v>1023.02</v>
      </c>
      <c r="M3052" s="662">
        <v>1023.02</v>
      </c>
      <c r="N3052" s="661">
        <v>1</v>
      </c>
      <c r="O3052" s="742">
        <v>1</v>
      </c>
      <c r="P3052" s="662">
        <v>1023.02</v>
      </c>
      <c r="Q3052" s="677">
        <v>1</v>
      </c>
      <c r="R3052" s="661">
        <v>1</v>
      </c>
      <c r="S3052" s="677">
        <v>1</v>
      </c>
      <c r="T3052" s="742">
        <v>1</v>
      </c>
      <c r="U3052" s="700">
        <v>1</v>
      </c>
    </row>
    <row r="3053" spans="1:21" ht="14.4" customHeight="1" x14ac:dyDescent="0.3">
      <c r="A3053" s="660">
        <v>32</v>
      </c>
      <c r="B3053" s="661" t="s">
        <v>587</v>
      </c>
      <c r="C3053" s="661">
        <v>89301322</v>
      </c>
      <c r="D3053" s="740" t="s">
        <v>6847</v>
      </c>
      <c r="E3053" s="741" t="s">
        <v>4640</v>
      </c>
      <c r="F3053" s="661" t="s">
        <v>4612</v>
      </c>
      <c r="G3053" s="661" t="s">
        <v>4927</v>
      </c>
      <c r="H3053" s="661" t="s">
        <v>588</v>
      </c>
      <c r="I3053" s="661" t="s">
        <v>1366</v>
      </c>
      <c r="J3053" s="661" t="s">
        <v>1367</v>
      </c>
      <c r="K3053" s="661" t="s">
        <v>4928</v>
      </c>
      <c r="L3053" s="662">
        <v>439.17</v>
      </c>
      <c r="M3053" s="662">
        <v>2635.02</v>
      </c>
      <c r="N3053" s="661">
        <v>6</v>
      </c>
      <c r="O3053" s="742">
        <v>3.5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32</v>
      </c>
      <c r="B3054" s="661" t="s">
        <v>587</v>
      </c>
      <c r="C3054" s="661">
        <v>89301322</v>
      </c>
      <c r="D3054" s="740" t="s">
        <v>6847</v>
      </c>
      <c r="E3054" s="741" t="s">
        <v>4640</v>
      </c>
      <c r="F3054" s="661" t="s">
        <v>4612</v>
      </c>
      <c r="G3054" s="661" t="s">
        <v>6033</v>
      </c>
      <c r="H3054" s="661" t="s">
        <v>588</v>
      </c>
      <c r="I3054" s="661" t="s">
        <v>1707</v>
      </c>
      <c r="J3054" s="661" t="s">
        <v>1708</v>
      </c>
      <c r="K3054" s="661" t="s">
        <v>5507</v>
      </c>
      <c r="L3054" s="662">
        <v>23.72</v>
      </c>
      <c r="M3054" s="662">
        <v>23.72</v>
      </c>
      <c r="N3054" s="661">
        <v>1</v>
      </c>
      <c r="O3054" s="742">
        <v>1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32</v>
      </c>
      <c r="B3055" s="661" t="s">
        <v>587</v>
      </c>
      <c r="C3055" s="661">
        <v>89301322</v>
      </c>
      <c r="D3055" s="740" t="s">
        <v>6847</v>
      </c>
      <c r="E3055" s="741" t="s">
        <v>4640</v>
      </c>
      <c r="F3055" s="661" t="s">
        <v>4612</v>
      </c>
      <c r="G3055" s="661" t="s">
        <v>6451</v>
      </c>
      <c r="H3055" s="661" t="s">
        <v>588</v>
      </c>
      <c r="I3055" s="661" t="s">
        <v>6452</v>
      </c>
      <c r="J3055" s="661" t="s">
        <v>6453</v>
      </c>
      <c r="K3055" s="661" t="s">
        <v>5059</v>
      </c>
      <c r="L3055" s="662">
        <v>510.95</v>
      </c>
      <c r="M3055" s="662">
        <v>510.95</v>
      </c>
      <c r="N3055" s="661">
        <v>1</v>
      </c>
      <c r="O3055" s="742">
        <v>0.5</v>
      </c>
      <c r="P3055" s="662">
        <v>510.95</v>
      </c>
      <c r="Q3055" s="677">
        <v>1</v>
      </c>
      <c r="R3055" s="661">
        <v>1</v>
      </c>
      <c r="S3055" s="677">
        <v>1</v>
      </c>
      <c r="T3055" s="742">
        <v>0.5</v>
      </c>
      <c r="U3055" s="700">
        <v>1</v>
      </c>
    </row>
    <row r="3056" spans="1:21" ht="14.4" customHeight="1" x14ac:dyDescent="0.3">
      <c r="A3056" s="660">
        <v>32</v>
      </c>
      <c r="B3056" s="661" t="s">
        <v>587</v>
      </c>
      <c r="C3056" s="661">
        <v>89301322</v>
      </c>
      <c r="D3056" s="740" t="s">
        <v>6847</v>
      </c>
      <c r="E3056" s="741" t="s">
        <v>4640</v>
      </c>
      <c r="F3056" s="661" t="s">
        <v>4612</v>
      </c>
      <c r="G3056" s="661" t="s">
        <v>5156</v>
      </c>
      <c r="H3056" s="661" t="s">
        <v>2441</v>
      </c>
      <c r="I3056" s="661" t="s">
        <v>5157</v>
      </c>
      <c r="J3056" s="661" t="s">
        <v>5158</v>
      </c>
      <c r="K3056" s="661" t="s">
        <v>5159</v>
      </c>
      <c r="L3056" s="662">
        <v>2449.89</v>
      </c>
      <c r="M3056" s="662">
        <v>14699.34</v>
      </c>
      <c r="N3056" s="661">
        <v>6</v>
      </c>
      <c r="O3056" s="742">
        <v>2</v>
      </c>
      <c r="P3056" s="662">
        <v>14699.34</v>
      </c>
      <c r="Q3056" s="677">
        <v>1</v>
      </c>
      <c r="R3056" s="661">
        <v>6</v>
      </c>
      <c r="S3056" s="677">
        <v>1</v>
      </c>
      <c r="T3056" s="742">
        <v>2</v>
      </c>
      <c r="U3056" s="700">
        <v>1</v>
      </c>
    </row>
    <row r="3057" spans="1:21" ht="14.4" customHeight="1" x14ac:dyDescent="0.3">
      <c r="A3057" s="660">
        <v>32</v>
      </c>
      <c r="B3057" s="661" t="s">
        <v>587</v>
      </c>
      <c r="C3057" s="661">
        <v>89301322</v>
      </c>
      <c r="D3057" s="740" t="s">
        <v>6847</v>
      </c>
      <c r="E3057" s="741" t="s">
        <v>4640</v>
      </c>
      <c r="F3057" s="661" t="s">
        <v>4612</v>
      </c>
      <c r="G3057" s="661" t="s">
        <v>5156</v>
      </c>
      <c r="H3057" s="661" t="s">
        <v>2441</v>
      </c>
      <c r="I3057" s="661" t="s">
        <v>5157</v>
      </c>
      <c r="J3057" s="661" t="s">
        <v>5158</v>
      </c>
      <c r="K3057" s="661" t="s">
        <v>5159</v>
      </c>
      <c r="L3057" s="662">
        <v>2279.02</v>
      </c>
      <c r="M3057" s="662">
        <v>31906.28</v>
      </c>
      <c r="N3057" s="661">
        <v>14</v>
      </c>
      <c r="O3057" s="742">
        <v>3</v>
      </c>
      <c r="P3057" s="662">
        <v>31906.28</v>
      </c>
      <c r="Q3057" s="677">
        <v>1</v>
      </c>
      <c r="R3057" s="661">
        <v>14</v>
      </c>
      <c r="S3057" s="677">
        <v>1</v>
      </c>
      <c r="T3057" s="742">
        <v>3</v>
      </c>
      <c r="U3057" s="700">
        <v>1</v>
      </c>
    </row>
    <row r="3058" spans="1:21" ht="14.4" customHeight="1" x14ac:dyDescent="0.3">
      <c r="A3058" s="660">
        <v>32</v>
      </c>
      <c r="B3058" s="661" t="s">
        <v>587</v>
      </c>
      <c r="C3058" s="661">
        <v>89301322</v>
      </c>
      <c r="D3058" s="740" t="s">
        <v>6847</v>
      </c>
      <c r="E3058" s="741" t="s">
        <v>4640</v>
      </c>
      <c r="F3058" s="661" t="s">
        <v>4612</v>
      </c>
      <c r="G3058" s="661" t="s">
        <v>5313</v>
      </c>
      <c r="H3058" s="661" t="s">
        <v>588</v>
      </c>
      <c r="I3058" s="661" t="s">
        <v>3346</v>
      </c>
      <c r="J3058" s="661" t="s">
        <v>3347</v>
      </c>
      <c r="K3058" s="661" t="s">
        <v>5314</v>
      </c>
      <c r="L3058" s="662">
        <v>158.4</v>
      </c>
      <c r="M3058" s="662">
        <v>316.8</v>
      </c>
      <c r="N3058" s="661">
        <v>2</v>
      </c>
      <c r="O3058" s="742">
        <v>1.5</v>
      </c>
      <c r="P3058" s="662">
        <v>316.8</v>
      </c>
      <c r="Q3058" s="677">
        <v>1</v>
      </c>
      <c r="R3058" s="661">
        <v>2</v>
      </c>
      <c r="S3058" s="677">
        <v>1</v>
      </c>
      <c r="T3058" s="742">
        <v>1.5</v>
      </c>
      <c r="U3058" s="700">
        <v>1</v>
      </c>
    </row>
    <row r="3059" spans="1:21" ht="14.4" customHeight="1" x14ac:dyDescent="0.3">
      <c r="A3059" s="660">
        <v>32</v>
      </c>
      <c r="B3059" s="661" t="s">
        <v>587</v>
      </c>
      <c r="C3059" s="661">
        <v>89301322</v>
      </c>
      <c r="D3059" s="740" t="s">
        <v>6847</v>
      </c>
      <c r="E3059" s="741" t="s">
        <v>4640</v>
      </c>
      <c r="F3059" s="661" t="s">
        <v>4612</v>
      </c>
      <c r="G3059" s="661" t="s">
        <v>5160</v>
      </c>
      <c r="H3059" s="661" t="s">
        <v>588</v>
      </c>
      <c r="I3059" s="661" t="s">
        <v>839</v>
      </c>
      <c r="J3059" s="661" t="s">
        <v>840</v>
      </c>
      <c r="K3059" s="661" t="s">
        <v>841</v>
      </c>
      <c r="L3059" s="662">
        <v>55.38</v>
      </c>
      <c r="M3059" s="662">
        <v>221.52</v>
      </c>
      <c r="N3059" s="661">
        <v>4</v>
      </c>
      <c r="O3059" s="742">
        <v>1</v>
      </c>
      <c r="P3059" s="662">
        <v>221.52</v>
      </c>
      <c r="Q3059" s="677">
        <v>1</v>
      </c>
      <c r="R3059" s="661">
        <v>4</v>
      </c>
      <c r="S3059" s="677">
        <v>1</v>
      </c>
      <c r="T3059" s="742">
        <v>1</v>
      </c>
      <c r="U3059" s="700">
        <v>1</v>
      </c>
    </row>
    <row r="3060" spans="1:21" ht="14.4" customHeight="1" x14ac:dyDescent="0.3">
      <c r="A3060" s="660">
        <v>32</v>
      </c>
      <c r="B3060" s="661" t="s">
        <v>587</v>
      </c>
      <c r="C3060" s="661">
        <v>89301322</v>
      </c>
      <c r="D3060" s="740" t="s">
        <v>6847</v>
      </c>
      <c r="E3060" s="741" t="s">
        <v>4640</v>
      </c>
      <c r="F3060" s="661" t="s">
        <v>4612</v>
      </c>
      <c r="G3060" s="661" t="s">
        <v>4750</v>
      </c>
      <c r="H3060" s="661" t="s">
        <v>588</v>
      </c>
      <c r="I3060" s="661" t="s">
        <v>3125</v>
      </c>
      <c r="J3060" s="661" t="s">
        <v>3126</v>
      </c>
      <c r="K3060" s="661" t="s">
        <v>4480</v>
      </c>
      <c r="L3060" s="662">
        <v>614.78</v>
      </c>
      <c r="M3060" s="662">
        <v>14139.94</v>
      </c>
      <c r="N3060" s="661">
        <v>23</v>
      </c>
      <c r="O3060" s="742">
        <v>6.5</v>
      </c>
      <c r="P3060" s="662">
        <v>13525.16</v>
      </c>
      <c r="Q3060" s="677">
        <v>0.9565217391304347</v>
      </c>
      <c r="R3060" s="661">
        <v>22</v>
      </c>
      <c r="S3060" s="677">
        <v>0.95652173913043481</v>
      </c>
      <c r="T3060" s="742">
        <v>5.5</v>
      </c>
      <c r="U3060" s="700">
        <v>0.84615384615384615</v>
      </c>
    </row>
    <row r="3061" spans="1:21" ht="14.4" customHeight="1" x14ac:dyDescent="0.3">
      <c r="A3061" s="660">
        <v>32</v>
      </c>
      <c r="B3061" s="661" t="s">
        <v>587</v>
      </c>
      <c r="C3061" s="661">
        <v>89301322</v>
      </c>
      <c r="D3061" s="740" t="s">
        <v>6847</v>
      </c>
      <c r="E3061" s="741" t="s">
        <v>4640</v>
      </c>
      <c r="F3061" s="661" t="s">
        <v>4612</v>
      </c>
      <c r="G3061" s="661" t="s">
        <v>6454</v>
      </c>
      <c r="H3061" s="661" t="s">
        <v>588</v>
      </c>
      <c r="I3061" s="661" t="s">
        <v>6455</v>
      </c>
      <c r="J3061" s="661" t="s">
        <v>6456</v>
      </c>
      <c r="K3061" s="661" t="s">
        <v>6457</v>
      </c>
      <c r="L3061" s="662">
        <v>0</v>
      </c>
      <c r="M3061" s="662">
        <v>0</v>
      </c>
      <c r="N3061" s="661">
        <v>1</v>
      </c>
      <c r="O3061" s="742">
        <v>0.5</v>
      </c>
      <c r="P3061" s="662"/>
      <c r="Q3061" s="677"/>
      <c r="R3061" s="661"/>
      <c r="S3061" s="677">
        <v>0</v>
      </c>
      <c r="T3061" s="742"/>
      <c r="U3061" s="700">
        <v>0</v>
      </c>
    </row>
    <row r="3062" spans="1:21" ht="14.4" customHeight="1" x14ac:dyDescent="0.3">
      <c r="A3062" s="660">
        <v>32</v>
      </c>
      <c r="B3062" s="661" t="s">
        <v>587</v>
      </c>
      <c r="C3062" s="661">
        <v>89301322</v>
      </c>
      <c r="D3062" s="740" t="s">
        <v>6847</v>
      </c>
      <c r="E3062" s="741" t="s">
        <v>4640</v>
      </c>
      <c r="F3062" s="661" t="s">
        <v>4612</v>
      </c>
      <c r="G3062" s="661" t="s">
        <v>4999</v>
      </c>
      <c r="H3062" s="661" t="s">
        <v>588</v>
      </c>
      <c r="I3062" s="661" t="s">
        <v>2895</v>
      </c>
      <c r="J3062" s="661" t="s">
        <v>2896</v>
      </c>
      <c r="K3062" s="661" t="s">
        <v>5000</v>
      </c>
      <c r="L3062" s="662">
        <v>50.27</v>
      </c>
      <c r="M3062" s="662">
        <v>150.81</v>
      </c>
      <c r="N3062" s="661">
        <v>3</v>
      </c>
      <c r="O3062" s="742">
        <v>2</v>
      </c>
      <c r="P3062" s="662">
        <v>150.81</v>
      </c>
      <c r="Q3062" s="677">
        <v>1</v>
      </c>
      <c r="R3062" s="661">
        <v>3</v>
      </c>
      <c r="S3062" s="677">
        <v>1</v>
      </c>
      <c r="T3062" s="742">
        <v>2</v>
      </c>
      <c r="U3062" s="700">
        <v>1</v>
      </c>
    </row>
    <row r="3063" spans="1:21" ht="14.4" customHeight="1" x14ac:dyDescent="0.3">
      <c r="A3063" s="660">
        <v>32</v>
      </c>
      <c r="B3063" s="661" t="s">
        <v>587</v>
      </c>
      <c r="C3063" s="661">
        <v>89301322</v>
      </c>
      <c r="D3063" s="740" t="s">
        <v>6847</v>
      </c>
      <c r="E3063" s="741" t="s">
        <v>4640</v>
      </c>
      <c r="F3063" s="661" t="s">
        <v>4612</v>
      </c>
      <c r="G3063" s="661" t="s">
        <v>6458</v>
      </c>
      <c r="H3063" s="661" t="s">
        <v>588</v>
      </c>
      <c r="I3063" s="661" t="s">
        <v>1012</v>
      </c>
      <c r="J3063" s="661" t="s">
        <v>1020</v>
      </c>
      <c r="K3063" s="661" t="s">
        <v>6459</v>
      </c>
      <c r="L3063" s="662">
        <v>0</v>
      </c>
      <c r="M3063" s="662">
        <v>0</v>
      </c>
      <c r="N3063" s="661">
        <v>1</v>
      </c>
      <c r="O3063" s="742">
        <v>0.5</v>
      </c>
      <c r="P3063" s="662"/>
      <c r="Q3063" s="677"/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32</v>
      </c>
      <c r="B3064" s="661" t="s">
        <v>587</v>
      </c>
      <c r="C3064" s="661">
        <v>89301322</v>
      </c>
      <c r="D3064" s="740" t="s">
        <v>6847</v>
      </c>
      <c r="E3064" s="741" t="s">
        <v>4640</v>
      </c>
      <c r="F3064" s="661" t="s">
        <v>4612</v>
      </c>
      <c r="G3064" s="661" t="s">
        <v>4755</v>
      </c>
      <c r="H3064" s="661" t="s">
        <v>2441</v>
      </c>
      <c r="I3064" s="661" t="s">
        <v>3073</v>
      </c>
      <c r="J3064" s="661" t="s">
        <v>3074</v>
      </c>
      <c r="K3064" s="661" t="s">
        <v>4457</v>
      </c>
      <c r="L3064" s="662">
        <v>175.19</v>
      </c>
      <c r="M3064" s="662">
        <v>350.38</v>
      </c>
      <c r="N3064" s="661">
        <v>2</v>
      </c>
      <c r="O3064" s="742">
        <v>1</v>
      </c>
      <c r="P3064" s="662">
        <v>175.19</v>
      </c>
      <c r="Q3064" s="677">
        <v>0.5</v>
      </c>
      <c r="R3064" s="661">
        <v>1</v>
      </c>
      <c r="S3064" s="677">
        <v>0.5</v>
      </c>
      <c r="T3064" s="742">
        <v>0.5</v>
      </c>
      <c r="U3064" s="700">
        <v>0.5</v>
      </c>
    </row>
    <row r="3065" spans="1:21" ht="14.4" customHeight="1" x14ac:dyDescent="0.3">
      <c r="A3065" s="660">
        <v>32</v>
      </c>
      <c r="B3065" s="661" t="s">
        <v>587</v>
      </c>
      <c r="C3065" s="661">
        <v>89301322</v>
      </c>
      <c r="D3065" s="740" t="s">
        <v>6847</v>
      </c>
      <c r="E3065" s="741" t="s">
        <v>4640</v>
      </c>
      <c r="F3065" s="661" t="s">
        <v>4612</v>
      </c>
      <c r="G3065" s="661" t="s">
        <v>4755</v>
      </c>
      <c r="H3065" s="661" t="s">
        <v>2441</v>
      </c>
      <c r="I3065" s="661" t="s">
        <v>4756</v>
      </c>
      <c r="J3065" s="661" t="s">
        <v>3074</v>
      </c>
      <c r="K3065" s="661" t="s">
        <v>4757</v>
      </c>
      <c r="L3065" s="662">
        <v>87.6</v>
      </c>
      <c r="M3065" s="662">
        <v>175.2</v>
      </c>
      <c r="N3065" s="661">
        <v>2</v>
      </c>
      <c r="O3065" s="742">
        <v>1</v>
      </c>
      <c r="P3065" s="662">
        <v>175.2</v>
      </c>
      <c r="Q3065" s="677">
        <v>1</v>
      </c>
      <c r="R3065" s="661">
        <v>2</v>
      </c>
      <c r="S3065" s="677">
        <v>1</v>
      </c>
      <c r="T3065" s="742">
        <v>1</v>
      </c>
      <c r="U3065" s="700">
        <v>1</v>
      </c>
    </row>
    <row r="3066" spans="1:21" ht="14.4" customHeight="1" x14ac:dyDescent="0.3">
      <c r="A3066" s="660">
        <v>32</v>
      </c>
      <c r="B3066" s="661" t="s">
        <v>587</v>
      </c>
      <c r="C3066" s="661">
        <v>89301322</v>
      </c>
      <c r="D3066" s="740" t="s">
        <v>6847</v>
      </c>
      <c r="E3066" s="741" t="s">
        <v>4640</v>
      </c>
      <c r="F3066" s="661" t="s">
        <v>4612</v>
      </c>
      <c r="G3066" s="661" t="s">
        <v>4755</v>
      </c>
      <c r="H3066" s="661" t="s">
        <v>2441</v>
      </c>
      <c r="I3066" s="661" t="s">
        <v>5547</v>
      </c>
      <c r="J3066" s="661" t="s">
        <v>3074</v>
      </c>
      <c r="K3066" s="661" t="s">
        <v>5548</v>
      </c>
      <c r="L3066" s="662">
        <v>175.19</v>
      </c>
      <c r="M3066" s="662">
        <v>175.19</v>
      </c>
      <c r="N3066" s="661">
        <v>1</v>
      </c>
      <c r="O3066" s="742">
        <v>0.5</v>
      </c>
      <c r="P3066" s="662">
        <v>175.19</v>
      </c>
      <c r="Q3066" s="677">
        <v>1</v>
      </c>
      <c r="R3066" s="661">
        <v>1</v>
      </c>
      <c r="S3066" s="677">
        <v>1</v>
      </c>
      <c r="T3066" s="742">
        <v>0.5</v>
      </c>
      <c r="U3066" s="700">
        <v>1</v>
      </c>
    </row>
    <row r="3067" spans="1:21" ht="14.4" customHeight="1" x14ac:dyDescent="0.3">
      <c r="A3067" s="660">
        <v>32</v>
      </c>
      <c r="B3067" s="661" t="s">
        <v>587</v>
      </c>
      <c r="C3067" s="661">
        <v>89301322</v>
      </c>
      <c r="D3067" s="740" t="s">
        <v>6847</v>
      </c>
      <c r="E3067" s="741" t="s">
        <v>4640</v>
      </c>
      <c r="F3067" s="661" t="s">
        <v>4612</v>
      </c>
      <c r="G3067" s="661" t="s">
        <v>5437</v>
      </c>
      <c r="H3067" s="661" t="s">
        <v>588</v>
      </c>
      <c r="I3067" s="661" t="s">
        <v>827</v>
      </c>
      <c r="J3067" s="661" t="s">
        <v>5438</v>
      </c>
      <c r="K3067" s="661" t="s">
        <v>5439</v>
      </c>
      <c r="L3067" s="662">
        <v>55.71</v>
      </c>
      <c r="M3067" s="662">
        <v>111.42</v>
      </c>
      <c r="N3067" s="661">
        <v>2</v>
      </c>
      <c r="O3067" s="742">
        <v>1.5</v>
      </c>
      <c r="P3067" s="662"/>
      <c r="Q3067" s="677">
        <v>0</v>
      </c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32</v>
      </c>
      <c r="B3068" s="661" t="s">
        <v>587</v>
      </c>
      <c r="C3068" s="661">
        <v>89301322</v>
      </c>
      <c r="D3068" s="740" t="s">
        <v>6847</v>
      </c>
      <c r="E3068" s="741" t="s">
        <v>4640</v>
      </c>
      <c r="F3068" s="661" t="s">
        <v>4612</v>
      </c>
      <c r="G3068" s="661" t="s">
        <v>5161</v>
      </c>
      <c r="H3068" s="661" t="s">
        <v>588</v>
      </c>
      <c r="I3068" s="661" t="s">
        <v>3109</v>
      </c>
      <c r="J3068" s="661" t="s">
        <v>3110</v>
      </c>
      <c r="K3068" s="661" t="s">
        <v>3111</v>
      </c>
      <c r="L3068" s="662">
        <v>0</v>
      </c>
      <c r="M3068" s="662">
        <v>0</v>
      </c>
      <c r="N3068" s="661">
        <v>1</v>
      </c>
      <c r="O3068" s="742">
        <v>1</v>
      </c>
      <c r="P3068" s="662"/>
      <c r="Q3068" s="677"/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32</v>
      </c>
      <c r="B3069" s="661" t="s">
        <v>587</v>
      </c>
      <c r="C3069" s="661">
        <v>89301322</v>
      </c>
      <c r="D3069" s="740" t="s">
        <v>6847</v>
      </c>
      <c r="E3069" s="741" t="s">
        <v>4640</v>
      </c>
      <c r="F3069" s="661" t="s">
        <v>4612</v>
      </c>
      <c r="G3069" s="661" t="s">
        <v>4758</v>
      </c>
      <c r="H3069" s="661" t="s">
        <v>588</v>
      </c>
      <c r="I3069" s="661" t="s">
        <v>4884</v>
      </c>
      <c r="J3069" s="661" t="s">
        <v>4759</v>
      </c>
      <c r="K3069" s="661" t="s">
        <v>4760</v>
      </c>
      <c r="L3069" s="662">
        <v>0</v>
      </c>
      <c r="M3069" s="662">
        <v>0</v>
      </c>
      <c r="N3069" s="661">
        <v>1</v>
      </c>
      <c r="O3069" s="742">
        <v>0.5</v>
      </c>
      <c r="P3069" s="662">
        <v>0</v>
      </c>
      <c r="Q3069" s="677"/>
      <c r="R3069" s="661">
        <v>1</v>
      </c>
      <c r="S3069" s="677">
        <v>1</v>
      </c>
      <c r="T3069" s="742">
        <v>0.5</v>
      </c>
      <c r="U3069" s="700">
        <v>1</v>
      </c>
    </row>
    <row r="3070" spans="1:21" ht="14.4" customHeight="1" x14ac:dyDescent="0.3">
      <c r="A3070" s="660">
        <v>32</v>
      </c>
      <c r="B3070" s="661" t="s">
        <v>587</v>
      </c>
      <c r="C3070" s="661">
        <v>89301322</v>
      </c>
      <c r="D3070" s="740" t="s">
        <v>6847</v>
      </c>
      <c r="E3070" s="741" t="s">
        <v>4640</v>
      </c>
      <c r="F3070" s="661" t="s">
        <v>4612</v>
      </c>
      <c r="G3070" s="661" t="s">
        <v>4761</v>
      </c>
      <c r="H3070" s="661" t="s">
        <v>588</v>
      </c>
      <c r="I3070" s="661" t="s">
        <v>5440</v>
      </c>
      <c r="J3070" s="661" t="s">
        <v>5441</v>
      </c>
      <c r="K3070" s="661" t="s">
        <v>5442</v>
      </c>
      <c r="L3070" s="662">
        <v>40.32</v>
      </c>
      <c r="M3070" s="662">
        <v>120.96000000000001</v>
      </c>
      <c r="N3070" s="661">
        <v>3</v>
      </c>
      <c r="O3070" s="742">
        <v>1</v>
      </c>
      <c r="P3070" s="662">
        <v>120.96000000000001</v>
      </c>
      <c r="Q3070" s="677">
        <v>1</v>
      </c>
      <c r="R3070" s="661">
        <v>3</v>
      </c>
      <c r="S3070" s="677">
        <v>1</v>
      </c>
      <c r="T3070" s="742">
        <v>1</v>
      </c>
      <c r="U3070" s="700">
        <v>1</v>
      </c>
    </row>
    <row r="3071" spans="1:21" ht="14.4" customHeight="1" x14ac:dyDescent="0.3">
      <c r="A3071" s="660">
        <v>32</v>
      </c>
      <c r="B3071" s="661" t="s">
        <v>587</v>
      </c>
      <c r="C3071" s="661">
        <v>89301322</v>
      </c>
      <c r="D3071" s="740" t="s">
        <v>6847</v>
      </c>
      <c r="E3071" s="741" t="s">
        <v>4640</v>
      </c>
      <c r="F3071" s="661" t="s">
        <v>4612</v>
      </c>
      <c r="G3071" s="661" t="s">
        <v>5001</v>
      </c>
      <c r="H3071" s="661" t="s">
        <v>588</v>
      </c>
      <c r="I3071" s="661" t="s">
        <v>704</v>
      </c>
      <c r="J3071" s="661" t="s">
        <v>5002</v>
      </c>
      <c r="K3071" s="661" t="s">
        <v>5003</v>
      </c>
      <c r="L3071" s="662">
        <v>41.83</v>
      </c>
      <c r="M3071" s="662">
        <v>292.80999999999995</v>
      </c>
      <c r="N3071" s="661">
        <v>7</v>
      </c>
      <c r="O3071" s="742">
        <v>5.5</v>
      </c>
      <c r="P3071" s="662">
        <v>83.66</v>
      </c>
      <c r="Q3071" s="677">
        <v>0.28571428571428575</v>
      </c>
      <c r="R3071" s="661">
        <v>2</v>
      </c>
      <c r="S3071" s="677">
        <v>0.2857142857142857</v>
      </c>
      <c r="T3071" s="742">
        <v>1</v>
      </c>
      <c r="U3071" s="700">
        <v>0.18181818181818182</v>
      </c>
    </row>
    <row r="3072" spans="1:21" ht="14.4" customHeight="1" x14ac:dyDescent="0.3">
      <c r="A3072" s="660">
        <v>32</v>
      </c>
      <c r="B3072" s="661" t="s">
        <v>587</v>
      </c>
      <c r="C3072" s="661">
        <v>89301322</v>
      </c>
      <c r="D3072" s="740" t="s">
        <v>6847</v>
      </c>
      <c r="E3072" s="741" t="s">
        <v>4640</v>
      </c>
      <c r="F3072" s="661" t="s">
        <v>4612</v>
      </c>
      <c r="G3072" s="661" t="s">
        <v>4682</v>
      </c>
      <c r="H3072" s="661" t="s">
        <v>588</v>
      </c>
      <c r="I3072" s="661" t="s">
        <v>1279</v>
      </c>
      <c r="J3072" s="661" t="s">
        <v>1280</v>
      </c>
      <c r="K3072" s="661" t="s">
        <v>1281</v>
      </c>
      <c r="L3072" s="662">
        <v>61.29</v>
      </c>
      <c r="M3072" s="662">
        <v>122.58</v>
      </c>
      <c r="N3072" s="661">
        <v>2</v>
      </c>
      <c r="O3072" s="742">
        <v>1</v>
      </c>
      <c r="P3072" s="662"/>
      <c r="Q3072" s="677">
        <v>0</v>
      </c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32</v>
      </c>
      <c r="B3073" s="661" t="s">
        <v>587</v>
      </c>
      <c r="C3073" s="661">
        <v>89301322</v>
      </c>
      <c r="D3073" s="740" t="s">
        <v>6847</v>
      </c>
      <c r="E3073" s="741" t="s">
        <v>4640</v>
      </c>
      <c r="F3073" s="661" t="s">
        <v>4612</v>
      </c>
      <c r="G3073" s="661" t="s">
        <v>4682</v>
      </c>
      <c r="H3073" s="661" t="s">
        <v>588</v>
      </c>
      <c r="I3073" s="661" t="s">
        <v>1279</v>
      </c>
      <c r="J3073" s="661" t="s">
        <v>1280</v>
      </c>
      <c r="K3073" s="661" t="s">
        <v>1281</v>
      </c>
      <c r="L3073" s="662">
        <v>55.14</v>
      </c>
      <c r="M3073" s="662">
        <v>55.14</v>
      </c>
      <c r="N3073" s="661">
        <v>1</v>
      </c>
      <c r="O3073" s="742">
        <v>0.5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32</v>
      </c>
      <c r="B3074" s="661" t="s">
        <v>587</v>
      </c>
      <c r="C3074" s="661">
        <v>89301322</v>
      </c>
      <c r="D3074" s="740" t="s">
        <v>6847</v>
      </c>
      <c r="E3074" s="741" t="s">
        <v>4640</v>
      </c>
      <c r="F3074" s="661" t="s">
        <v>4612</v>
      </c>
      <c r="G3074" s="661" t="s">
        <v>4682</v>
      </c>
      <c r="H3074" s="661" t="s">
        <v>588</v>
      </c>
      <c r="I3074" s="661" t="s">
        <v>4683</v>
      </c>
      <c r="J3074" s="661" t="s">
        <v>4684</v>
      </c>
      <c r="K3074" s="661" t="s">
        <v>4685</v>
      </c>
      <c r="L3074" s="662">
        <v>34.31</v>
      </c>
      <c r="M3074" s="662">
        <v>137.24</v>
      </c>
      <c r="N3074" s="661">
        <v>4</v>
      </c>
      <c r="O3074" s="742">
        <v>1.5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32</v>
      </c>
      <c r="B3075" s="661" t="s">
        <v>587</v>
      </c>
      <c r="C3075" s="661">
        <v>89301322</v>
      </c>
      <c r="D3075" s="740" t="s">
        <v>6847</v>
      </c>
      <c r="E3075" s="741" t="s">
        <v>4640</v>
      </c>
      <c r="F3075" s="661" t="s">
        <v>4612</v>
      </c>
      <c r="G3075" s="661" t="s">
        <v>4682</v>
      </c>
      <c r="H3075" s="661" t="s">
        <v>588</v>
      </c>
      <c r="I3075" s="661" t="s">
        <v>4683</v>
      </c>
      <c r="J3075" s="661" t="s">
        <v>4684</v>
      </c>
      <c r="K3075" s="661" t="s">
        <v>4685</v>
      </c>
      <c r="L3075" s="662">
        <v>30.88</v>
      </c>
      <c r="M3075" s="662">
        <v>30.88</v>
      </c>
      <c r="N3075" s="661">
        <v>1</v>
      </c>
      <c r="O3075" s="742">
        <v>0.5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32</v>
      </c>
      <c r="B3076" s="661" t="s">
        <v>587</v>
      </c>
      <c r="C3076" s="661">
        <v>89301322</v>
      </c>
      <c r="D3076" s="740" t="s">
        <v>6847</v>
      </c>
      <c r="E3076" s="741" t="s">
        <v>4640</v>
      </c>
      <c r="F3076" s="661" t="s">
        <v>4612</v>
      </c>
      <c r="G3076" s="661" t="s">
        <v>6460</v>
      </c>
      <c r="H3076" s="661" t="s">
        <v>588</v>
      </c>
      <c r="I3076" s="661" t="s">
        <v>6461</v>
      </c>
      <c r="J3076" s="661" t="s">
        <v>6462</v>
      </c>
      <c r="K3076" s="661" t="s">
        <v>6463</v>
      </c>
      <c r="L3076" s="662">
        <v>1857.43</v>
      </c>
      <c r="M3076" s="662">
        <v>1857.43</v>
      </c>
      <c r="N3076" s="661">
        <v>1</v>
      </c>
      <c r="O3076" s="742">
        <v>0.5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32</v>
      </c>
      <c r="B3077" s="661" t="s">
        <v>587</v>
      </c>
      <c r="C3077" s="661">
        <v>89301322</v>
      </c>
      <c r="D3077" s="740" t="s">
        <v>6847</v>
      </c>
      <c r="E3077" s="741" t="s">
        <v>4640</v>
      </c>
      <c r="F3077" s="661" t="s">
        <v>4612</v>
      </c>
      <c r="G3077" s="661" t="s">
        <v>6460</v>
      </c>
      <c r="H3077" s="661" t="s">
        <v>588</v>
      </c>
      <c r="I3077" s="661" t="s">
        <v>1722</v>
      </c>
      <c r="J3077" s="661" t="s">
        <v>6462</v>
      </c>
      <c r="K3077" s="661" t="s">
        <v>1724</v>
      </c>
      <c r="L3077" s="662">
        <v>619.14</v>
      </c>
      <c r="M3077" s="662">
        <v>619.14</v>
      </c>
      <c r="N3077" s="661">
        <v>1</v>
      </c>
      <c r="O3077" s="742">
        <v>0.5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32</v>
      </c>
      <c r="B3078" s="661" t="s">
        <v>587</v>
      </c>
      <c r="C3078" s="661">
        <v>89301322</v>
      </c>
      <c r="D3078" s="740" t="s">
        <v>6847</v>
      </c>
      <c r="E3078" s="741" t="s">
        <v>4640</v>
      </c>
      <c r="F3078" s="661" t="s">
        <v>4612</v>
      </c>
      <c r="G3078" s="661" t="s">
        <v>4764</v>
      </c>
      <c r="H3078" s="661" t="s">
        <v>588</v>
      </c>
      <c r="I3078" s="661" t="s">
        <v>1043</v>
      </c>
      <c r="J3078" s="661" t="s">
        <v>4765</v>
      </c>
      <c r="K3078" s="661" t="s">
        <v>4766</v>
      </c>
      <c r="L3078" s="662">
        <v>91.14</v>
      </c>
      <c r="M3078" s="662">
        <v>1093.68</v>
      </c>
      <c r="N3078" s="661">
        <v>12</v>
      </c>
      <c r="O3078" s="742">
        <v>5.5</v>
      </c>
      <c r="P3078" s="662">
        <v>364.56</v>
      </c>
      <c r="Q3078" s="677">
        <v>0.33333333333333331</v>
      </c>
      <c r="R3078" s="661">
        <v>4</v>
      </c>
      <c r="S3078" s="677">
        <v>0.33333333333333331</v>
      </c>
      <c r="T3078" s="742">
        <v>2</v>
      </c>
      <c r="U3078" s="700">
        <v>0.36363636363636365</v>
      </c>
    </row>
    <row r="3079" spans="1:21" ht="14.4" customHeight="1" x14ac:dyDescent="0.3">
      <c r="A3079" s="660">
        <v>32</v>
      </c>
      <c r="B3079" s="661" t="s">
        <v>587</v>
      </c>
      <c r="C3079" s="661">
        <v>89301322</v>
      </c>
      <c r="D3079" s="740" t="s">
        <v>6847</v>
      </c>
      <c r="E3079" s="741" t="s">
        <v>4640</v>
      </c>
      <c r="F3079" s="661" t="s">
        <v>4612</v>
      </c>
      <c r="G3079" s="661" t="s">
        <v>4885</v>
      </c>
      <c r="H3079" s="661" t="s">
        <v>588</v>
      </c>
      <c r="I3079" s="661" t="s">
        <v>815</v>
      </c>
      <c r="J3079" s="661" t="s">
        <v>816</v>
      </c>
      <c r="K3079" s="661" t="s">
        <v>4180</v>
      </c>
      <c r="L3079" s="662">
        <v>766.89</v>
      </c>
      <c r="M3079" s="662">
        <v>2300.67</v>
      </c>
      <c r="N3079" s="661">
        <v>3</v>
      </c>
      <c r="O3079" s="742">
        <v>1.5</v>
      </c>
      <c r="P3079" s="662"/>
      <c r="Q3079" s="677">
        <v>0</v>
      </c>
      <c r="R3079" s="661"/>
      <c r="S3079" s="677">
        <v>0</v>
      </c>
      <c r="T3079" s="742"/>
      <c r="U3079" s="700">
        <v>0</v>
      </c>
    </row>
    <row r="3080" spans="1:21" ht="14.4" customHeight="1" x14ac:dyDescent="0.3">
      <c r="A3080" s="660">
        <v>32</v>
      </c>
      <c r="B3080" s="661" t="s">
        <v>587</v>
      </c>
      <c r="C3080" s="661">
        <v>89301322</v>
      </c>
      <c r="D3080" s="740" t="s">
        <v>6847</v>
      </c>
      <c r="E3080" s="741" t="s">
        <v>4640</v>
      </c>
      <c r="F3080" s="661" t="s">
        <v>4612</v>
      </c>
      <c r="G3080" s="661" t="s">
        <v>4885</v>
      </c>
      <c r="H3080" s="661" t="s">
        <v>588</v>
      </c>
      <c r="I3080" s="661" t="s">
        <v>6068</v>
      </c>
      <c r="J3080" s="661" t="s">
        <v>816</v>
      </c>
      <c r="K3080" s="661" t="s">
        <v>6069</v>
      </c>
      <c r="L3080" s="662">
        <v>0</v>
      </c>
      <c r="M3080" s="662">
        <v>0</v>
      </c>
      <c r="N3080" s="661">
        <v>1</v>
      </c>
      <c r="O3080" s="742">
        <v>1</v>
      </c>
      <c r="P3080" s="662">
        <v>0</v>
      </c>
      <c r="Q3080" s="677"/>
      <c r="R3080" s="661">
        <v>1</v>
      </c>
      <c r="S3080" s="677">
        <v>1</v>
      </c>
      <c r="T3080" s="742">
        <v>1</v>
      </c>
      <c r="U3080" s="700">
        <v>1</v>
      </c>
    </row>
    <row r="3081" spans="1:21" ht="14.4" customHeight="1" x14ac:dyDescent="0.3">
      <c r="A3081" s="660">
        <v>32</v>
      </c>
      <c r="B3081" s="661" t="s">
        <v>587</v>
      </c>
      <c r="C3081" s="661">
        <v>89301322</v>
      </c>
      <c r="D3081" s="740" t="s">
        <v>6847</v>
      </c>
      <c r="E3081" s="741" t="s">
        <v>4640</v>
      </c>
      <c r="F3081" s="661" t="s">
        <v>4612</v>
      </c>
      <c r="G3081" s="661" t="s">
        <v>4888</v>
      </c>
      <c r="H3081" s="661" t="s">
        <v>2441</v>
      </c>
      <c r="I3081" s="661" t="s">
        <v>2597</v>
      </c>
      <c r="J3081" s="661" t="s">
        <v>2598</v>
      </c>
      <c r="K3081" s="661" t="s">
        <v>1225</v>
      </c>
      <c r="L3081" s="662">
        <v>118.82</v>
      </c>
      <c r="M3081" s="662">
        <v>118.82</v>
      </c>
      <c r="N3081" s="661">
        <v>1</v>
      </c>
      <c r="O3081" s="742">
        <v>1</v>
      </c>
      <c r="P3081" s="662"/>
      <c r="Q3081" s="677">
        <v>0</v>
      </c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32</v>
      </c>
      <c r="B3082" s="661" t="s">
        <v>587</v>
      </c>
      <c r="C3082" s="661">
        <v>89301322</v>
      </c>
      <c r="D3082" s="740" t="s">
        <v>6847</v>
      </c>
      <c r="E3082" s="741" t="s">
        <v>4640</v>
      </c>
      <c r="F3082" s="661" t="s">
        <v>4612</v>
      </c>
      <c r="G3082" s="661" t="s">
        <v>6464</v>
      </c>
      <c r="H3082" s="661" t="s">
        <v>588</v>
      </c>
      <c r="I3082" s="661" t="s">
        <v>3528</v>
      </c>
      <c r="J3082" s="661" t="s">
        <v>6465</v>
      </c>
      <c r="K3082" s="661" t="s">
        <v>5862</v>
      </c>
      <c r="L3082" s="662">
        <v>559.04</v>
      </c>
      <c r="M3082" s="662">
        <v>559.04</v>
      </c>
      <c r="N3082" s="661">
        <v>1</v>
      </c>
      <c r="O3082" s="742">
        <v>0.5</v>
      </c>
      <c r="P3082" s="662">
        <v>559.04</v>
      </c>
      <c r="Q3082" s="677">
        <v>1</v>
      </c>
      <c r="R3082" s="661">
        <v>1</v>
      </c>
      <c r="S3082" s="677">
        <v>1</v>
      </c>
      <c r="T3082" s="742">
        <v>0.5</v>
      </c>
      <c r="U3082" s="700">
        <v>1</v>
      </c>
    </row>
    <row r="3083" spans="1:21" ht="14.4" customHeight="1" x14ac:dyDescent="0.3">
      <c r="A3083" s="660">
        <v>32</v>
      </c>
      <c r="B3083" s="661" t="s">
        <v>587</v>
      </c>
      <c r="C3083" s="661">
        <v>89301322</v>
      </c>
      <c r="D3083" s="740" t="s">
        <v>6847</v>
      </c>
      <c r="E3083" s="741" t="s">
        <v>4640</v>
      </c>
      <c r="F3083" s="661" t="s">
        <v>4612</v>
      </c>
      <c r="G3083" s="661" t="s">
        <v>4767</v>
      </c>
      <c r="H3083" s="661" t="s">
        <v>2441</v>
      </c>
      <c r="I3083" s="661" t="s">
        <v>5809</v>
      </c>
      <c r="J3083" s="661" t="s">
        <v>5810</v>
      </c>
      <c r="K3083" s="661" t="s">
        <v>5811</v>
      </c>
      <c r="L3083" s="662">
        <v>65.069999999999993</v>
      </c>
      <c r="M3083" s="662">
        <v>195.20999999999998</v>
      </c>
      <c r="N3083" s="661">
        <v>3</v>
      </c>
      <c r="O3083" s="742">
        <v>2</v>
      </c>
      <c r="P3083" s="662">
        <v>130.13999999999999</v>
      </c>
      <c r="Q3083" s="677">
        <v>0.66666666666666663</v>
      </c>
      <c r="R3083" s="661">
        <v>2</v>
      </c>
      <c r="S3083" s="677">
        <v>0.66666666666666663</v>
      </c>
      <c r="T3083" s="742">
        <v>1.5</v>
      </c>
      <c r="U3083" s="700">
        <v>0.75</v>
      </c>
    </row>
    <row r="3084" spans="1:21" ht="14.4" customHeight="1" x14ac:dyDescent="0.3">
      <c r="A3084" s="660">
        <v>32</v>
      </c>
      <c r="B3084" s="661" t="s">
        <v>587</v>
      </c>
      <c r="C3084" s="661">
        <v>89301322</v>
      </c>
      <c r="D3084" s="740" t="s">
        <v>6847</v>
      </c>
      <c r="E3084" s="741" t="s">
        <v>4640</v>
      </c>
      <c r="F3084" s="661" t="s">
        <v>4612</v>
      </c>
      <c r="G3084" s="661" t="s">
        <v>4767</v>
      </c>
      <c r="H3084" s="661" t="s">
        <v>588</v>
      </c>
      <c r="I3084" s="661" t="s">
        <v>1362</v>
      </c>
      <c r="J3084" s="661" t="s">
        <v>4930</v>
      </c>
      <c r="K3084" s="661" t="s">
        <v>4931</v>
      </c>
      <c r="L3084" s="662">
        <v>108.46</v>
      </c>
      <c r="M3084" s="662">
        <v>108.46</v>
      </c>
      <c r="N3084" s="661">
        <v>1</v>
      </c>
      <c r="O3084" s="742">
        <v>0.5</v>
      </c>
      <c r="P3084" s="662">
        <v>108.46</v>
      </c>
      <c r="Q3084" s="677">
        <v>1</v>
      </c>
      <c r="R3084" s="661">
        <v>1</v>
      </c>
      <c r="S3084" s="677">
        <v>1</v>
      </c>
      <c r="T3084" s="742">
        <v>0.5</v>
      </c>
      <c r="U3084" s="700">
        <v>1</v>
      </c>
    </row>
    <row r="3085" spans="1:21" ht="14.4" customHeight="1" x14ac:dyDescent="0.3">
      <c r="A3085" s="660">
        <v>32</v>
      </c>
      <c r="B3085" s="661" t="s">
        <v>587</v>
      </c>
      <c r="C3085" s="661">
        <v>89301322</v>
      </c>
      <c r="D3085" s="740" t="s">
        <v>6847</v>
      </c>
      <c r="E3085" s="741" t="s">
        <v>4640</v>
      </c>
      <c r="F3085" s="661" t="s">
        <v>4612</v>
      </c>
      <c r="G3085" s="661" t="s">
        <v>4767</v>
      </c>
      <c r="H3085" s="661" t="s">
        <v>2441</v>
      </c>
      <c r="I3085" s="661" t="s">
        <v>5115</v>
      </c>
      <c r="J3085" s="661" t="s">
        <v>651</v>
      </c>
      <c r="K3085" s="661" t="s">
        <v>5116</v>
      </c>
      <c r="L3085" s="662">
        <v>50.57</v>
      </c>
      <c r="M3085" s="662">
        <v>151.71</v>
      </c>
      <c r="N3085" s="661">
        <v>3</v>
      </c>
      <c r="O3085" s="742">
        <v>1.5</v>
      </c>
      <c r="P3085" s="662"/>
      <c r="Q3085" s="677">
        <v>0</v>
      </c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32</v>
      </c>
      <c r="B3086" s="661" t="s">
        <v>587</v>
      </c>
      <c r="C3086" s="661">
        <v>89301322</v>
      </c>
      <c r="D3086" s="740" t="s">
        <v>6847</v>
      </c>
      <c r="E3086" s="741" t="s">
        <v>4640</v>
      </c>
      <c r="F3086" s="661" t="s">
        <v>4612</v>
      </c>
      <c r="G3086" s="661" t="s">
        <v>4767</v>
      </c>
      <c r="H3086" s="661" t="s">
        <v>2441</v>
      </c>
      <c r="I3086" s="661" t="s">
        <v>2520</v>
      </c>
      <c r="J3086" s="661" t="s">
        <v>2521</v>
      </c>
      <c r="K3086" s="661" t="s">
        <v>4440</v>
      </c>
      <c r="L3086" s="662">
        <v>86.76</v>
      </c>
      <c r="M3086" s="662">
        <v>433.80000000000007</v>
      </c>
      <c r="N3086" s="661">
        <v>5</v>
      </c>
      <c r="O3086" s="742">
        <v>2.5</v>
      </c>
      <c r="P3086" s="662">
        <v>260.28000000000003</v>
      </c>
      <c r="Q3086" s="677">
        <v>0.6</v>
      </c>
      <c r="R3086" s="661">
        <v>3</v>
      </c>
      <c r="S3086" s="677">
        <v>0.6</v>
      </c>
      <c r="T3086" s="742">
        <v>1</v>
      </c>
      <c r="U3086" s="700">
        <v>0.4</v>
      </c>
    </row>
    <row r="3087" spans="1:21" ht="14.4" customHeight="1" x14ac:dyDescent="0.3">
      <c r="A3087" s="660">
        <v>32</v>
      </c>
      <c r="B3087" s="661" t="s">
        <v>587</v>
      </c>
      <c r="C3087" s="661">
        <v>89301322</v>
      </c>
      <c r="D3087" s="740" t="s">
        <v>6847</v>
      </c>
      <c r="E3087" s="741" t="s">
        <v>4640</v>
      </c>
      <c r="F3087" s="661" t="s">
        <v>4612</v>
      </c>
      <c r="G3087" s="661" t="s">
        <v>4767</v>
      </c>
      <c r="H3087" s="661" t="s">
        <v>588</v>
      </c>
      <c r="I3087" s="661" t="s">
        <v>1380</v>
      </c>
      <c r="J3087" s="661" t="s">
        <v>5168</v>
      </c>
      <c r="K3087" s="661" t="s">
        <v>5169</v>
      </c>
      <c r="L3087" s="662">
        <v>50.57</v>
      </c>
      <c r="M3087" s="662">
        <v>50.57</v>
      </c>
      <c r="N3087" s="661">
        <v>1</v>
      </c>
      <c r="O3087" s="742">
        <v>0.5</v>
      </c>
      <c r="P3087" s="662">
        <v>50.57</v>
      </c>
      <c r="Q3087" s="677">
        <v>1</v>
      </c>
      <c r="R3087" s="661">
        <v>1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32</v>
      </c>
      <c r="B3088" s="661" t="s">
        <v>587</v>
      </c>
      <c r="C3088" s="661">
        <v>89301322</v>
      </c>
      <c r="D3088" s="740" t="s">
        <v>6847</v>
      </c>
      <c r="E3088" s="741" t="s">
        <v>4640</v>
      </c>
      <c r="F3088" s="661" t="s">
        <v>4612</v>
      </c>
      <c r="G3088" s="661" t="s">
        <v>4767</v>
      </c>
      <c r="H3088" s="661" t="s">
        <v>588</v>
      </c>
      <c r="I3088" s="661" t="s">
        <v>1421</v>
      </c>
      <c r="J3088" s="661" t="s">
        <v>4771</v>
      </c>
      <c r="K3088" s="661" t="s">
        <v>4772</v>
      </c>
      <c r="L3088" s="662">
        <v>86.76</v>
      </c>
      <c r="M3088" s="662">
        <v>173.52</v>
      </c>
      <c r="N3088" s="661">
        <v>2</v>
      </c>
      <c r="O3088" s="742">
        <v>1.5</v>
      </c>
      <c r="P3088" s="662"/>
      <c r="Q3088" s="677">
        <v>0</v>
      </c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32</v>
      </c>
      <c r="B3089" s="661" t="s">
        <v>587</v>
      </c>
      <c r="C3089" s="661">
        <v>89301322</v>
      </c>
      <c r="D3089" s="740" t="s">
        <v>6847</v>
      </c>
      <c r="E3089" s="741" t="s">
        <v>4640</v>
      </c>
      <c r="F3089" s="661" t="s">
        <v>4612</v>
      </c>
      <c r="G3089" s="661" t="s">
        <v>5656</v>
      </c>
      <c r="H3089" s="661" t="s">
        <v>2441</v>
      </c>
      <c r="I3089" s="661" t="s">
        <v>3864</v>
      </c>
      <c r="J3089" s="661" t="s">
        <v>3865</v>
      </c>
      <c r="K3089" s="661" t="s">
        <v>1146</v>
      </c>
      <c r="L3089" s="662">
        <v>109.53</v>
      </c>
      <c r="M3089" s="662">
        <v>109.53</v>
      </c>
      <c r="N3089" s="661">
        <v>1</v>
      </c>
      <c r="O3089" s="742">
        <v>0.5</v>
      </c>
      <c r="P3089" s="662">
        <v>109.53</v>
      </c>
      <c r="Q3089" s="677">
        <v>1</v>
      </c>
      <c r="R3089" s="661">
        <v>1</v>
      </c>
      <c r="S3089" s="677">
        <v>1</v>
      </c>
      <c r="T3089" s="742">
        <v>0.5</v>
      </c>
      <c r="U3089" s="700">
        <v>1</v>
      </c>
    </row>
    <row r="3090" spans="1:21" ht="14.4" customHeight="1" x14ac:dyDescent="0.3">
      <c r="A3090" s="660">
        <v>32</v>
      </c>
      <c r="B3090" s="661" t="s">
        <v>587</v>
      </c>
      <c r="C3090" s="661">
        <v>89301322</v>
      </c>
      <c r="D3090" s="740" t="s">
        <v>6847</v>
      </c>
      <c r="E3090" s="741" t="s">
        <v>4640</v>
      </c>
      <c r="F3090" s="661" t="s">
        <v>4612</v>
      </c>
      <c r="G3090" s="661" t="s">
        <v>5334</v>
      </c>
      <c r="H3090" s="661" t="s">
        <v>588</v>
      </c>
      <c r="I3090" s="661" t="s">
        <v>5335</v>
      </c>
      <c r="J3090" s="661" t="s">
        <v>5336</v>
      </c>
      <c r="K3090" s="661" t="s">
        <v>5337</v>
      </c>
      <c r="L3090" s="662">
        <v>65.89</v>
      </c>
      <c r="M3090" s="662">
        <v>197.67000000000002</v>
      </c>
      <c r="N3090" s="661">
        <v>3</v>
      </c>
      <c r="O3090" s="742">
        <v>2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32</v>
      </c>
      <c r="B3091" s="661" t="s">
        <v>587</v>
      </c>
      <c r="C3091" s="661">
        <v>89301322</v>
      </c>
      <c r="D3091" s="740" t="s">
        <v>6847</v>
      </c>
      <c r="E3091" s="741" t="s">
        <v>4640</v>
      </c>
      <c r="F3091" s="661" t="s">
        <v>4612</v>
      </c>
      <c r="G3091" s="661" t="s">
        <v>5334</v>
      </c>
      <c r="H3091" s="661" t="s">
        <v>588</v>
      </c>
      <c r="I3091" s="661" t="s">
        <v>6466</v>
      </c>
      <c r="J3091" s="661" t="s">
        <v>5336</v>
      </c>
      <c r="K3091" s="661" t="s">
        <v>6467</v>
      </c>
      <c r="L3091" s="662">
        <v>109.81</v>
      </c>
      <c r="M3091" s="662">
        <v>329.43</v>
      </c>
      <c r="N3091" s="661">
        <v>3</v>
      </c>
      <c r="O3091" s="742">
        <v>2</v>
      </c>
      <c r="P3091" s="662"/>
      <c r="Q3091" s="677">
        <v>0</v>
      </c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32</v>
      </c>
      <c r="B3092" s="661" t="s">
        <v>587</v>
      </c>
      <c r="C3092" s="661">
        <v>89301322</v>
      </c>
      <c r="D3092" s="740" t="s">
        <v>6847</v>
      </c>
      <c r="E3092" s="741" t="s">
        <v>4640</v>
      </c>
      <c r="F3092" s="661" t="s">
        <v>4612</v>
      </c>
      <c r="G3092" s="661" t="s">
        <v>4690</v>
      </c>
      <c r="H3092" s="661" t="s">
        <v>588</v>
      </c>
      <c r="I3092" s="661" t="s">
        <v>4773</v>
      </c>
      <c r="J3092" s="661" t="s">
        <v>4691</v>
      </c>
      <c r="K3092" s="661" t="s">
        <v>4774</v>
      </c>
      <c r="L3092" s="662">
        <v>0</v>
      </c>
      <c r="M3092" s="662">
        <v>0</v>
      </c>
      <c r="N3092" s="661">
        <v>1</v>
      </c>
      <c r="O3092" s="742">
        <v>0.5</v>
      </c>
      <c r="P3092" s="662">
        <v>0</v>
      </c>
      <c r="Q3092" s="677"/>
      <c r="R3092" s="661">
        <v>1</v>
      </c>
      <c r="S3092" s="677">
        <v>1</v>
      </c>
      <c r="T3092" s="742">
        <v>0.5</v>
      </c>
      <c r="U3092" s="700">
        <v>1</v>
      </c>
    </row>
    <row r="3093" spans="1:21" ht="14.4" customHeight="1" x14ac:dyDescent="0.3">
      <c r="A3093" s="660">
        <v>32</v>
      </c>
      <c r="B3093" s="661" t="s">
        <v>587</v>
      </c>
      <c r="C3093" s="661">
        <v>89301322</v>
      </c>
      <c r="D3093" s="740" t="s">
        <v>6847</v>
      </c>
      <c r="E3093" s="741" t="s">
        <v>4640</v>
      </c>
      <c r="F3093" s="661" t="s">
        <v>4612</v>
      </c>
      <c r="G3093" s="661" t="s">
        <v>5452</v>
      </c>
      <c r="H3093" s="661" t="s">
        <v>588</v>
      </c>
      <c r="I3093" s="661" t="s">
        <v>1004</v>
      </c>
      <c r="J3093" s="661" t="s">
        <v>1005</v>
      </c>
      <c r="K3093" s="661" t="s">
        <v>5453</v>
      </c>
      <c r="L3093" s="662">
        <v>242.93</v>
      </c>
      <c r="M3093" s="662">
        <v>242.93</v>
      </c>
      <c r="N3093" s="661">
        <v>1</v>
      </c>
      <c r="O3093" s="742">
        <v>1</v>
      </c>
      <c r="P3093" s="662">
        <v>242.93</v>
      </c>
      <c r="Q3093" s="677">
        <v>1</v>
      </c>
      <c r="R3093" s="661">
        <v>1</v>
      </c>
      <c r="S3093" s="677">
        <v>1</v>
      </c>
      <c r="T3093" s="742">
        <v>1</v>
      </c>
      <c r="U3093" s="700">
        <v>1</v>
      </c>
    </row>
    <row r="3094" spans="1:21" ht="14.4" customHeight="1" x14ac:dyDescent="0.3">
      <c r="A3094" s="660">
        <v>32</v>
      </c>
      <c r="B3094" s="661" t="s">
        <v>587</v>
      </c>
      <c r="C3094" s="661">
        <v>89301322</v>
      </c>
      <c r="D3094" s="740" t="s">
        <v>6847</v>
      </c>
      <c r="E3094" s="741" t="s">
        <v>4640</v>
      </c>
      <c r="F3094" s="661" t="s">
        <v>4612</v>
      </c>
      <c r="G3094" s="661" t="s">
        <v>5004</v>
      </c>
      <c r="H3094" s="661" t="s">
        <v>588</v>
      </c>
      <c r="I3094" s="661" t="s">
        <v>2125</v>
      </c>
      <c r="J3094" s="661" t="s">
        <v>2126</v>
      </c>
      <c r="K3094" s="661" t="s">
        <v>2127</v>
      </c>
      <c r="L3094" s="662">
        <v>1172.22</v>
      </c>
      <c r="M3094" s="662">
        <v>1172.22</v>
      </c>
      <c r="N3094" s="661">
        <v>1</v>
      </c>
      <c r="O3094" s="742">
        <v>0.5</v>
      </c>
      <c r="P3094" s="662">
        <v>1172.22</v>
      </c>
      <c r="Q3094" s="677">
        <v>1</v>
      </c>
      <c r="R3094" s="661">
        <v>1</v>
      </c>
      <c r="S3094" s="677">
        <v>1</v>
      </c>
      <c r="T3094" s="742">
        <v>0.5</v>
      </c>
      <c r="U3094" s="700">
        <v>1</v>
      </c>
    </row>
    <row r="3095" spans="1:21" ht="14.4" customHeight="1" x14ac:dyDescent="0.3">
      <c r="A3095" s="660">
        <v>32</v>
      </c>
      <c r="B3095" s="661" t="s">
        <v>587</v>
      </c>
      <c r="C3095" s="661">
        <v>89301322</v>
      </c>
      <c r="D3095" s="740" t="s">
        <v>6847</v>
      </c>
      <c r="E3095" s="741" t="s">
        <v>4640</v>
      </c>
      <c r="F3095" s="661" t="s">
        <v>4612</v>
      </c>
      <c r="G3095" s="661" t="s">
        <v>5004</v>
      </c>
      <c r="H3095" s="661" t="s">
        <v>588</v>
      </c>
      <c r="I3095" s="661" t="s">
        <v>5814</v>
      </c>
      <c r="J3095" s="661" t="s">
        <v>5815</v>
      </c>
      <c r="K3095" s="661" t="s">
        <v>2127</v>
      </c>
      <c r="L3095" s="662">
        <v>1172.22</v>
      </c>
      <c r="M3095" s="662">
        <v>1172.22</v>
      </c>
      <c r="N3095" s="661">
        <v>1</v>
      </c>
      <c r="O3095" s="742">
        <v>0.5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32</v>
      </c>
      <c r="B3096" s="661" t="s">
        <v>587</v>
      </c>
      <c r="C3096" s="661">
        <v>89301322</v>
      </c>
      <c r="D3096" s="740" t="s">
        <v>6847</v>
      </c>
      <c r="E3096" s="741" t="s">
        <v>4640</v>
      </c>
      <c r="F3096" s="661" t="s">
        <v>4612</v>
      </c>
      <c r="G3096" s="661" t="s">
        <v>5172</v>
      </c>
      <c r="H3096" s="661" t="s">
        <v>588</v>
      </c>
      <c r="I3096" s="661" t="s">
        <v>6468</v>
      </c>
      <c r="J3096" s="661" t="s">
        <v>5174</v>
      </c>
      <c r="K3096" s="661" t="s">
        <v>6469</v>
      </c>
      <c r="L3096" s="662">
        <v>0</v>
      </c>
      <c r="M3096" s="662">
        <v>0</v>
      </c>
      <c r="N3096" s="661">
        <v>1</v>
      </c>
      <c r="O3096" s="742">
        <v>0.5</v>
      </c>
      <c r="P3096" s="662">
        <v>0</v>
      </c>
      <c r="Q3096" s="677"/>
      <c r="R3096" s="661">
        <v>1</v>
      </c>
      <c r="S3096" s="677">
        <v>1</v>
      </c>
      <c r="T3096" s="742">
        <v>0.5</v>
      </c>
      <c r="U3096" s="700">
        <v>1</v>
      </c>
    </row>
    <row r="3097" spans="1:21" ht="14.4" customHeight="1" x14ac:dyDescent="0.3">
      <c r="A3097" s="660">
        <v>32</v>
      </c>
      <c r="B3097" s="661" t="s">
        <v>587</v>
      </c>
      <c r="C3097" s="661">
        <v>89301322</v>
      </c>
      <c r="D3097" s="740" t="s">
        <v>6847</v>
      </c>
      <c r="E3097" s="741" t="s">
        <v>4640</v>
      </c>
      <c r="F3097" s="661" t="s">
        <v>4612</v>
      </c>
      <c r="G3097" s="661" t="s">
        <v>6470</v>
      </c>
      <c r="H3097" s="661" t="s">
        <v>588</v>
      </c>
      <c r="I3097" s="661" t="s">
        <v>6471</v>
      </c>
      <c r="J3097" s="661" t="s">
        <v>6472</v>
      </c>
      <c r="K3097" s="661" t="s">
        <v>6473</v>
      </c>
      <c r="L3097" s="662">
        <v>57.35</v>
      </c>
      <c r="M3097" s="662">
        <v>114.7</v>
      </c>
      <c r="N3097" s="661">
        <v>2</v>
      </c>
      <c r="O3097" s="742">
        <v>0.5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32</v>
      </c>
      <c r="B3098" s="661" t="s">
        <v>587</v>
      </c>
      <c r="C3098" s="661">
        <v>89301322</v>
      </c>
      <c r="D3098" s="740" t="s">
        <v>6847</v>
      </c>
      <c r="E3098" s="741" t="s">
        <v>4640</v>
      </c>
      <c r="F3098" s="661" t="s">
        <v>4612</v>
      </c>
      <c r="G3098" s="661" t="s">
        <v>4693</v>
      </c>
      <c r="H3098" s="661" t="s">
        <v>2441</v>
      </c>
      <c r="I3098" s="661" t="s">
        <v>2688</v>
      </c>
      <c r="J3098" s="661" t="s">
        <v>2479</v>
      </c>
      <c r="K3098" s="661" t="s">
        <v>2689</v>
      </c>
      <c r="L3098" s="662">
        <v>468.96</v>
      </c>
      <c r="M3098" s="662">
        <v>468.96</v>
      </c>
      <c r="N3098" s="661">
        <v>1</v>
      </c>
      <c r="O3098" s="742">
        <v>1</v>
      </c>
      <c r="P3098" s="662">
        <v>468.96</v>
      </c>
      <c r="Q3098" s="677">
        <v>1</v>
      </c>
      <c r="R3098" s="661">
        <v>1</v>
      </c>
      <c r="S3098" s="677">
        <v>1</v>
      </c>
      <c r="T3098" s="742">
        <v>1</v>
      </c>
      <c r="U3098" s="700">
        <v>1</v>
      </c>
    </row>
    <row r="3099" spans="1:21" ht="14.4" customHeight="1" x14ac:dyDescent="0.3">
      <c r="A3099" s="660">
        <v>32</v>
      </c>
      <c r="B3099" s="661" t="s">
        <v>587</v>
      </c>
      <c r="C3099" s="661">
        <v>89301322</v>
      </c>
      <c r="D3099" s="740" t="s">
        <v>6847</v>
      </c>
      <c r="E3099" s="741" t="s">
        <v>4640</v>
      </c>
      <c r="F3099" s="661" t="s">
        <v>4612</v>
      </c>
      <c r="G3099" s="661" t="s">
        <v>4693</v>
      </c>
      <c r="H3099" s="661" t="s">
        <v>2441</v>
      </c>
      <c r="I3099" s="661" t="s">
        <v>2478</v>
      </c>
      <c r="J3099" s="661" t="s">
        <v>2479</v>
      </c>
      <c r="K3099" s="661" t="s">
        <v>2480</v>
      </c>
      <c r="L3099" s="662">
        <v>937.93</v>
      </c>
      <c r="M3099" s="662">
        <v>1875.86</v>
      </c>
      <c r="N3099" s="661">
        <v>2</v>
      </c>
      <c r="O3099" s="742">
        <v>2</v>
      </c>
      <c r="P3099" s="662">
        <v>937.93</v>
      </c>
      <c r="Q3099" s="677">
        <v>0.5</v>
      </c>
      <c r="R3099" s="661">
        <v>1</v>
      </c>
      <c r="S3099" s="677">
        <v>0.5</v>
      </c>
      <c r="T3099" s="742">
        <v>1</v>
      </c>
      <c r="U3099" s="700">
        <v>0.5</v>
      </c>
    </row>
    <row r="3100" spans="1:21" ht="14.4" customHeight="1" x14ac:dyDescent="0.3">
      <c r="A3100" s="660">
        <v>32</v>
      </c>
      <c r="B3100" s="661" t="s">
        <v>587</v>
      </c>
      <c r="C3100" s="661">
        <v>89301322</v>
      </c>
      <c r="D3100" s="740" t="s">
        <v>6847</v>
      </c>
      <c r="E3100" s="741" t="s">
        <v>4640</v>
      </c>
      <c r="F3100" s="661" t="s">
        <v>4612</v>
      </c>
      <c r="G3100" s="661" t="s">
        <v>4693</v>
      </c>
      <c r="H3100" s="661" t="s">
        <v>2441</v>
      </c>
      <c r="I3100" s="661" t="s">
        <v>4156</v>
      </c>
      <c r="J3100" s="661" t="s">
        <v>2562</v>
      </c>
      <c r="K3100" s="661" t="s">
        <v>2480</v>
      </c>
      <c r="L3100" s="662">
        <v>1749.69</v>
      </c>
      <c r="M3100" s="662">
        <v>8748.4500000000007</v>
      </c>
      <c r="N3100" s="661">
        <v>5</v>
      </c>
      <c r="O3100" s="742">
        <v>1</v>
      </c>
      <c r="P3100" s="662">
        <v>8748.4500000000007</v>
      </c>
      <c r="Q3100" s="677">
        <v>1</v>
      </c>
      <c r="R3100" s="661">
        <v>5</v>
      </c>
      <c r="S3100" s="677">
        <v>1</v>
      </c>
      <c r="T3100" s="742">
        <v>1</v>
      </c>
      <c r="U3100" s="700">
        <v>1</v>
      </c>
    </row>
    <row r="3101" spans="1:21" ht="14.4" customHeight="1" x14ac:dyDescent="0.3">
      <c r="A3101" s="660">
        <v>32</v>
      </c>
      <c r="B3101" s="661" t="s">
        <v>587</v>
      </c>
      <c r="C3101" s="661">
        <v>89301322</v>
      </c>
      <c r="D3101" s="740" t="s">
        <v>6847</v>
      </c>
      <c r="E3101" s="741" t="s">
        <v>4640</v>
      </c>
      <c r="F3101" s="661" t="s">
        <v>4612</v>
      </c>
      <c r="G3101" s="661" t="s">
        <v>4697</v>
      </c>
      <c r="H3101" s="661" t="s">
        <v>588</v>
      </c>
      <c r="I3101" s="661" t="s">
        <v>4893</v>
      </c>
      <c r="J3101" s="661" t="s">
        <v>4707</v>
      </c>
      <c r="K3101" s="661" t="s">
        <v>868</v>
      </c>
      <c r="L3101" s="662">
        <v>97.97</v>
      </c>
      <c r="M3101" s="662">
        <v>391.88</v>
      </c>
      <c r="N3101" s="661">
        <v>4</v>
      </c>
      <c r="O3101" s="742">
        <v>1</v>
      </c>
      <c r="P3101" s="662">
        <v>195.94</v>
      </c>
      <c r="Q3101" s="677">
        <v>0.5</v>
      </c>
      <c r="R3101" s="661">
        <v>2</v>
      </c>
      <c r="S3101" s="677">
        <v>0.5</v>
      </c>
      <c r="T3101" s="742">
        <v>0.5</v>
      </c>
      <c r="U3101" s="700">
        <v>0.5</v>
      </c>
    </row>
    <row r="3102" spans="1:21" ht="14.4" customHeight="1" x14ac:dyDescent="0.3">
      <c r="A3102" s="660">
        <v>32</v>
      </c>
      <c r="B3102" s="661" t="s">
        <v>587</v>
      </c>
      <c r="C3102" s="661">
        <v>89301322</v>
      </c>
      <c r="D3102" s="740" t="s">
        <v>6847</v>
      </c>
      <c r="E3102" s="741" t="s">
        <v>4640</v>
      </c>
      <c r="F3102" s="661" t="s">
        <v>4612</v>
      </c>
      <c r="G3102" s="661" t="s">
        <v>4697</v>
      </c>
      <c r="H3102" s="661" t="s">
        <v>588</v>
      </c>
      <c r="I3102" s="661" t="s">
        <v>4706</v>
      </c>
      <c r="J3102" s="661" t="s">
        <v>4707</v>
      </c>
      <c r="K3102" s="661" t="s">
        <v>871</v>
      </c>
      <c r="L3102" s="662">
        <v>314.89999999999998</v>
      </c>
      <c r="M3102" s="662">
        <v>314.89999999999998</v>
      </c>
      <c r="N3102" s="661">
        <v>1</v>
      </c>
      <c r="O3102" s="742">
        <v>0.5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32</v>
      </c>
      <c r="B3103" s="661" t="s">
        <v>587</v>
      </c>
      <c r="C3103" s="661">
        <v>89301322</v>
      </c>
      <c r="D3103" s="740" t="s">
        <v>6847</v>
      </c>
      <c r="E3103" s="741" t="s">
        <v>4640</v>
      </c>
      <c r="F3103" s="661" t="s">
        <v>4612</v>
      </c>
      <c r="G3103" s="661" t="s">
        <v>4697</v>
      </c>
      <c r="H3103" s="661" t="s">
        <v>588</v>
      </c>
      <c r="I3103" s="661" t="s">
        <v>870</v>
      </c>
      <c r="J3103" s="661" t="s">
        <v>867</v>
      </c>
      <c r="K3103" s="661" t="s">
        <v>4698</v>
      </c>
      <c r="L3103" s="662">
        <v>314.89999999999998</v>
      </c>
      <c r="M3103" s="662">
        <v>8187.3999999999987</v>
      </c>
      <c r="N3103" s="661">
        <v>26</v>
      </c>
      <c r="O3103" s="742">
        <v>15</v>
      </c>
      <c r="P3103" s="662">
        <v>2204.3000000000002</v>
      </c>
      <c r="Q3103" s="677">
        <v>0.26923076923076927</v>
      </c>
      <c r="R3103" s="661">
        <v>7</v>
      </c>
      <c r="S3103" s="677">
        <v>0.26923076923076922</v>
      </c>
      <c r="T3103" s="742">
        <v>3.5</v>
      </c>
      <c r="U3103" s="700">
        <v>0.23333333333333334</v>
      </c>
    </row>
    <row r="3104" spans="1:21" ht="14.4" customHeight="1" x14ac:dyDescent="0.3">
      <c r="A3104" s="660">
        <v>32</v>
      </c>
      <c r="B3104" s="661" t="s">
        <v>587</v>
      </c>
      <c r="C3104" s="661">
        <v>89301322</v>
      </c>
      <c r="D3104" s="740" t="s">
        <v>6847</v>
      </c>
      <c r="E3104" s="741" t="s">
        <v>4640</v>
      </c>
      <c r="F3104" s="661" t="s">
        <v>4612</v>
      </c>
      <c r="G3104" s="661" t="s">
        <v>4778</v>
      </c>
      <c r="H3104" s="661" t="s">
        <v>2441</v>
      </c>
      <c r="I3104" s="661" t="s">
        <v>2757</v>
      </c>
      <c r="J3104" s="661" t="s">
        <v>2758</v>
      </c>
      <c r="K3104" s="661" t="s">
        <v>4385</v>
      </c>
      <c r="L3104" s="662">
        <v>1359.61</v>
      </c>
      <c r="M3104" s="662">
        <v>6798.0499999999993</v>
      </c>
      <c r="N3104" s="661">
        <v>5</v>
      </c>
      <c r="O3104" s="742">
        <v>3.5</v>
      </c>
      <c r="P3104" s="662">
        <v>5438.44</v>
      </c>
      <c r="Q3104" s="677">
        <v>0.8</v>
      </c>
      <c r="R3104" s="661">
        <v>4</v>
      </c>
      <c r="S3104" s="677">
        <v>0.8</v>
      </c>
      <c r="T3104" s="742">
        <v>3</v>
      </c>
      <c r="U3104" s="700">
        <v>0.8571428571428571</v>
      </c>
    </row>
    <row r="3105" spans="1:21" ht="14.4" customHeight="1" x14ac:dyDescent="0.3">
      <c r="A3105" s="660">
        <v>32</v>
      </c>
      <c r="B3105" s="661" t="s">
        <v>587</v>
      </c>
      <c r="C3105" s="661">
        <v>89301322</v>
      </c>
      <c r="D3105" s="740" t="s">
        <v>6847</v>
      </c>
      <c r="E3105" s="741" t="s">
        <v>4640</v>
      </c>
      <c r="F3105" s="661" t="s">
        <v>4612</v>
      </c>
      <c r="G3105" s="661" t="s">
        <v>6474</v>
      </c>
      <c r="H3105" s="661" t="s">
        <v>588</v>
      </c>
      <c r="I3105" s="661" t="s">
        <v>4199</v>
      </c>
      <c r="J3105" s="661" t="s">
        <v>4200</v>
      </c>
      <c r="K3105" s="661" t="s">
        <v>4660</v>
      </c>
      <c r="L3105" s="662">
        <v>0</v>
      </c>
      <c r="M3105" s="662">
        <v>0</v>
      </c>
      <c r="N3105" s="661">
        <v>2</v>
      </c>
      <c r="O3105" s="742">
        <v>2</v>
      </c>
      <c r="P3105" s="662">
        <v>0</v>
      </c>
      <c r="Q3105" s="677"/>
      <c r="R3105" s="661">
        <v>1</v>
      </c>
      <c r="S3105" s="677">
        <v>0.5</v>
      </c>
      <c r="T3105" s="742">
        <v>1</v>
      </c>
      <c r="U3105" s="700">
        <v>0.5</v>
      </c>
    </row>
    <row r="3106" spans="1:21" ht="14.4" customHeight="1" x14ac:dyDescent="0.3">
      <c r="A3106" s="660">
        <v>32</v>
      </c>
      <c r="B3106" s="661" t="s">
        <v>587</v>
      </c>
      <c r="C3106" s="661">
        <v>89301322</v>
      </c>
      <c r="D3106" s="740" t="s">
        <v>6847</v>
      </c>
      <c r="E3106" s="741" t="s">
        <v>4640</v>
      </c>
      <c r="F3106" s="661" t="s">
        <v>4612</v>
      </c>
      <c r="G3106" s="661" t="s">
        <v>5010</v>
      </c>
      <c r="H3106" s="661" t="s">
        <v>588</v>
      </c>
      <c r="I3106" s="661" t="s">
        <v>2340</v>
      </c>
      <c r="J3106" s="661" t="s">
        <v>952</v>
      </c>
      <c r="K3106" s="661" t="s">
        <v>1398</v>
      </c>
      <c r="L3106" s="662">
        <v>113.37</v>
      </c>
      <c r="M3106" s="662">
        <v>113.37</v>
      </c>
      <c r="N3106" s="661">
        <v>1</v>
      </c>
      <c r="O3106" s="742">
        <v>0.5</v>
      </c>
      <c r="P3106" s="662">
        <v>113.37</v>
      </c>
      <c r="Q3106" s="677">
        <v>1</v>
      </c>
      <c r="R3106" s="661">
        <v>1</v>
      </c>
      <c r="S3106" s="677">
        <v>1</v>
      </c>
      <c r="T3106" s="742">
        <v>0.5</v>
      </c>
      <c r="U3106" s="700">
        <v>1</v>
      </c>
    </row>
    <row r="3107" spans="1:21" ht="14.4" customHeight="1" x14ac:dyDescent="0.3">
      <c r="A3107" s="660">
        <v>32</v>
      </c>
      <c r="B3107" s="661" t="s">
        <v>587</v>
      </c>
      <c r="C3107" s="661">
        <v>89301322</v>
      </c>
      <c r="D3107" s="740" t="s">
        <v>6847</v>
      </c>
      <c r="E3107" s="741" t="s">
        <v>4640</v>
      </c>
      <c r="F3107" s="661" t="s">
        <v>4612</v>
      </c>
      <c r="G3107" s="661" t="s">
        <v>5010</v>
      </c>
      <c r="H3107" s="661" t="s">
        <v>588</v>
      </c>
      <c r="I3107" s="661" t="s">
        <v>951</v>
      </c>
      <c r="J3107" s="661" t="s">
        <v>952</v>
      </c>
      <c r="K3107" s="661" t="s">
        <v>953</v>
      </c>
      <c r="L3107" s="662">
        <v>56.69</v>
      </c>
      <c r="M3107" s="662">
        <v>283.45</v>
      </c>
      <c r="N3107" s="661">
        <v>5</v>
      </c>
      <c r="O3107" s="742">
        <v>1.5</v>
      </c>
      <c r="P3107" s="662"/>
      <c r="Q3107" s="677">
        <v>0</v>
      </c>
      <c r="R3107" s="661"/>
      <c r="S3107" s="677">
        <v>0</v>
      </c>
      <c r="T3107" s="742"/>
      <c r="U3107" s="700">
        <v>0</v>
      </c>
    </row>
    <row r="3108" spans="1:21" ht="14.4" customHeight="1" x14ac:dyDescent="0.3">
      <c r="A3108" s="660">
        <v>32</v>
      </c>
      <c r="B3108" s="661" t="s">
        <v>587</v>
      </c>
      <c r="C3108" s="661">
        <v>89301322</v>
      </c>
      <c r="D3108" s="740" t="s">
        <v>6847</v>
      </c>
      <c r="E3108" s="741" t="s">
        <v>4640</v>
      </c>
      <c r="F3108" s="661" t="s">
        <v>4612</v>
      </c>
      <c r="G3108" s="661" t="s">
        <v>4980</v>
      </c>
      <c r="H3108" s="661" t="s">
        <v>2441</v>
      </c>
      <c r="I3108" s="661" t="s">
        <v>2885</v>
      </c>
      <c r="J3108" s="661" t="s">
        <v>2886</v>
      </c>
      <c r="K3108" s="661" t="s">
        <v>2842</v>
      </c>
      <c r="L3108" s="662">
        <v>82.04</v>
      </c>
      <c r="M3108" s="662">
        <v>820.40000000000009</v>
      </c>
      <c r="N3108" s="661">
        <v>10</v>
      </c>
      <c r="O3108" s="742">
        <v>0.5</v>
      </c>
      <c r="P3108" s="662"/>
      <c r="Q3108" s="677">
        <v>0</v>
      </c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32</v>
      </c>
      <c r="B3109" s="661" t="s">
        <v>587</v>
      </c>
      <c r="C3109" s="661">
        <v>89301322</v>
      </c>
      <c r="D3109" s="740" t="s">
        <v>6847</v>
      </c>
      <c r="E3109" s="741" t="s">
        <v>4640</v>
      </c>
      <c r="F3109" s="661" t="s">
        <v>4612</v>
      </c>
      <c r="G3109" s="661" t="s">
        <v>4980</v>
      </c>
      <c r="H3109" s="661" t="s">
        <v>2441</v>
      </c>
      <c r="I3109" s="661" t="s">
        <v>2883</v>
      </c>
      <c r="J3109" s="661" t="s">
        <v>2884</v>
      </c>
      <c r="K3109" s="661" t="s">
        <v>2842</v>
      </c>
      <c r="L3109" s="662">
        <v>82.04</v>
      </c>
      <c r="M3109" s="662">
        <v>820.40000000000009</v>
      </c>
      <c r="N3109" s="661">
        <v>10</v>
      </c>
      <c r="O3109" s="742">
        <v>0.5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32</v>
      </c>
      <c r="B3110" s="661" t="s">
        <v>587</v>
      </c>
      <c r="C3110" s="661">
        <v>89301322</v>
      </c>
      <c r="D3110" s="740" t="s">
        <v>6847</v>
      </c>
      <c r="E3110" s="741" t="s">
        <v>4640</v>
      </c>
      <c r="F3110" s="661" t="s">
        <v>4612</v>
      </c>
      <c r="G3110" s="661" t="s">
        <v>4708</v>
      </c>
      <c r="H3110" s="661" t="s">
        <v>588</v>
      </c>
      <c r="I3110" s="661" t="s">
        <v>684</v>
      </c>
      <c r="J3110" s="661" t="s">
        <v>5199</v>
      </c>
      <c r="K3110" s="661" t="s">
        <v>2387</v>
      </c>
      <c r="L3110" s="662">
        <v>22.88</v>
      </c>
      <c r="M3110" s="662">
        <v>640.64</v>
      </c>
      <c r="N3110" s="661">
        <v>28</v>
      </c>
      <c r="O3110" s="742">
        <v>8</v>
      </c>
      <c r="P3110" s="662">
        <v>114.4</v>
      </c>
      <c r="Q3110" s="677">
        <v>0.17857142857142858</v>
      </c>
      <c r="R3110" s="661">
        <v>5</v>
      </c>
      <c r="S3110" s="677">
        <v>0.17857142857142858</v>
      </c>
      <c r="T3110" s="742">
        <v>1.5</v>
      </c>
      <c r="U3110" s="700">
        <v>0.1875</v>
      </c>
    </row>
    <row r="3111" spans="1:21" ht="14.4" customHeight="1" x14ac:dyDescent="0.3">
      <c r="A3111" s="660">
        <v>32</v>
      </c>
      <c r="B3111" s="661" t="s">
        <v>587</v>
      </c>
      <c r="C3111" s="661">
        <v>89301322</v>
      </c>
      <c r="D3111" s="740" t="s">
        <v>6847</v>
      </c>
      <c r="E3111" s="741" t="s">
        <v>4640</v>
      </c>
      <c r="F3111" s="661" t="s">
        <v>4612</v>
      </c>
      <c r="G3111" s="661" t="s">
        <v>4708</v>
      </c>
      <c r="H3111" s="661" t="s">
        <v>588</v>
      </c>
      <c r="I3111" s="661" t="s">
        <v>684</v>
      </c>
      <c r="J3111" s="661" t="s">
        <v>5199</v>
      </c>
      <c r="K3111" s="661" t="s">
        <v>2387</v>
      </c>
      <c r="L3111" s="662">
        <v>25.91</v>
      </c>
      <c r="M3111" s="662">
        <v>544.11000000000013</v>
      </c>
      <c r="N3111" s="661">
        <v>21</v>
      </c>
      <c r="O3111" s="742">
        <v>5.5</v>
      </c>
      <c r="P3111" s="662">
        <v>181.37</v>
      </c>
      <c r="Q3111" s="677">
        <v>0.33333333333333326</v>
      </c>
      <c r="R3111" s="661">
        <v>7</v>
      </c>
      <c r="S3111" s="677">
        <v>0.33333333333333331</v>
      </c>
      <c r="T3111" s="742">
        <v>2</v>
      </c>
      <c r="U3111" s="700">
        <v>0.36363636363636365</v>
      </c>
    </row>
    <row r="3112" spans="1:21" ht="14.4" customHeight="1" x14ac:dyDescent="0.3">
      <c r="A3112" s="660">
        <v>32</v>
      </c>
      <c r="B3112" s="661" t="s">
        <v>587</v>
      </c>
      <c r="C3112" s="661">
        <v>89301322</v>
      </c>
      <c r="D3112" s="740" t="s">
        <v>6847</v>
      </c>
      <c r="E3112" s="741" t="s">
        <v>4640</v>
      </c>
      <c r="F3112" s="661" t="s">
        <v>4612</v>
      </c>
      <c r="G3112" s="661" t="s">
        <v>4708</v>
      </c>
      <c r="H3112" s="661" t="s">
        <v>588</v>
      </c>
      <c r="I3112" s="661" t="s">
        <v>1519</v>
      </c>
      <c r="J3112" s="661" t="s">
        <v>4709</v>
      </c>
      <c r="K3112" s="661" t="s">
        <v>4710</v>
      </c>
      <c r="L3112" s="662">
        <v>91.52</v>
      </c>
      <c r="M3112" s="662">
        <v>3477.7599999999998</v>
      </c>
      <c r="N3112" s="661">
        <v>38</v>
      </c>
      <c r="O3112" s="742">
        <v>10.5</v>
      </c>
      <c r="P3112" s="662">
        <v>1555.84</v>
      </c>
      <c r="Q3112" s="677">
        <v>0.44736842105263158</v>
      </c>
      <c r="R3112" s="661">
        <v>17</v>
      </c>
      <c r="S3112" s="677">
        <v>0.44736842105263158</v>
      </c>
      <c r="T3112" s="742">
        <v>4</v>
      </c>
      <c r="U3112" s="700">
        <v>0.38095238095238093</v>
      </c>
    </row>
    <row r="3113" spans="1:21" ht="14.4" customHeight="1" x14ac:dyDescent="0.3">
      <c r="A3113" s="660">
        <v>32</v>
      </c>
      <c r="B3113" s="661" t="s">
        <v>587</v>
      </c>
      <c r="C3113" s="661">
        <v>89301322</v>
      </c>
      <c r="D3113" s="740" t="s">
        <v>6847</v>
      </c>
      <c r="E3113" s="741" t="s">
        <v>4640</v>
      </c>
      <c r="F3113" s="661" t="s">
        <v>4612</v>
      </c>
      <c r="G3113" s="661" t="s">
        <v>4942</v>
      </c>
      <c r="H3113" s="661" t="s">
        <v>588</v>
      </c>
      <c r="I3113" s="661" t="s">
        <v>2960</v>
      </c>
      <c r="J3113" s="661" t="s">
        <v>2961</v>
      </c>
      <c r="K3113" s="661" t="s">
        <v>4943</v>
      </c>
      <c r="L3113" s="662">
        <v>203.33</v>
      </c>
      <c r="M3113" s="662">
        <v>2846.62</v>
      </c>
      <c r="N3113" s="661">
        <v>14</v>
      </c>
      <c r="O3113" s="742">
        <v>2</v>
      </c>
      <c r="P3113" s="662">
        <v>2439.96</v>
      </c>
      <c r="Q3113" s="677">
        <v>0.85714285714285721</v>
      </c>
      <c r="R3113" s="661">
        <v>12</v>
      </c>
      <c r="S3113" s="677">
        <v>0.8571428571428571</v>
      </c>
      <c r="T3113" s="742">
        <v>1</v>
      </c>
      <c r="U3113" s="700">
        <v>0.5</v>
      </c>
    </row>
    <row r="3114" spans="1:21" ht="14.4" customHeight="1" x14ac:dyDescent="0.3">
      <c r="A3114" s="660">
        <v>32</v>
      </c>
      <c r="B3114" s="661" t="s">
        <v>587</v>
      </c>
      <c r="C3114" s="661">
        <v>89301322</v>
      </c>
      <c r="D3114" s="740" t="s">
        <v>6847</v>
      </c>
      <c r="E3114" s="741" t="s">
        <v>4640</v>
      </c>
      <c r="F3114" s="661" t="s">
        <v>4612</v>
      </c>
      <c r="G3114" s="661" t="s">
        <v>4942</v>
      </c>
      <c r="H3114" s="661" t="s">
        <v>588</v>
      </c>
      <c r="I3114" s="661" t="s">
        <v>5077</v>
      </c>
      <c r="J3114" s="661" t="s">
        <v>2961</v>
      </c>
      <c r="K3114" s="661" t="s">
        <v>5078</v>
      </c>
      <c r="L3114" s="662">
        <v>0</v>
      </c>
      <c r="M3114" s="662">
        <v>0</v>
      </c>
      <c r="N3114" s="661">
        <v>2</v>
      </c>
      <c r="O3114" s="742">
        <v>1</v>
      </c>
      <c r="P3114" s="662">
        <v>0</v>
      </c>
      <c r="Q3114" s="677"/>
      <c r="R3114" s="661">
        <v>2</v>
      </c>
      <c r="S3114" s="677">
        <v>1</v>
      </c>
      <c r="T3114" s="742">
        <v>1</v>
      </c>
      <c r="U3114" s="700">
        <v>1</v>
      </c>
    </row>
    <row r="3115" spans="1:21" ht="14.4" customHeight="1" x14ac:dyDescent="0.3">
      <c r="A3115" s="660">
        <v>32</v>
      </c>
      <c r="B3115" s="661" t="s">
        <v>587</v>
      </c>
      <c r="C3115" s="661">
        <v>89301322</v>
      </c>
      <c r="D3115" s="740" t="s">
        <v>6847</v>
      </c>
      <c r="E3115" s="741" t="s">
        <v>4640</v>
      </c>
      <c r="F3115" s="661" t="s">
        <v>4612</v>
      </c>
      <c r="G3115" s="661" t="s">
        <v>4901</v>
      </c>
      <c r="H3115" s="661" t="s">
        <v>588</v>
      </c>
      <c r="I3115" s="661" t="s">
        <v>5212</v>
      </c>
      <c r="J3115" s="661" t="s">
        <v>3381</v>
      </c>
      <c r="K3115" s="661" t="s">
        <v>4600</v>
      </c>
      <c r="L3115" s="662">
        <v>0</v>
      </c>
      <c r="M3115" s="662">
        <v>0</v>
      </c>
      <c r="N3115" s="661">
        <v>4</v>
      </c>
      <c r="O3115" s="742">
        <v>2</v>
      </c>
      <c r="P3115" s="662">
        <v>0</v>
      </c>
      <c r="Q3115" s="677"/>
      <c r="R3115" s="661">
        <v>3</v>
      </c>
      <c r="S3115" s="677">
        <v>0.75</v>
      </c>
      <c r="T3115" s="742">
        <v>1</v>
      </c>
      <c r="U3115" s="700">
        <v>0.5</v>
      </c>
    </row>
    <row r="3116" spans="1:21" ht="14.4" customHeight="1" x14ac:dyDescent="0.3">
      <c r="A3116" s="660">
        <v>32</v>
      </c>
      <c r="B3116" s="661" t="s">
        <v>587</v>
      </c>
      <c r="C3116" s="661">
        <v>89301322</v>
      </c>
      <c r="D3116" s="740" t="s">
        <v>6847</v>
      </c>
      <c r="E3116" s="741" t="s">
        <v>4640</v>
      </c>
      <c r="F3116" s="661" t="s">
        <v>4612</v>
      </c>
      <c r="G3116" s="661" t="s">
        <v>4901</v>
      </c>
      <c r="H3116" s="661" t="s">
        <v>588</v>
      </c>
      <c r="I3116" s="661" t="s">
        <v>5371</v>
      </c>
      <c r="J3116" s="661" t="s">
        <v>5372</v>
      </c>
      <c r="K3116" s="661" t="s">
        <v>4953</v>
      </c>
      <c r="L3116" s="662">
        <v>74.930000000000007</v>
      </c>
      <c r="M3116" s="662">
        <v>224.79000000000002</v>
      </c>
      <c r="N3116" s="661">
        <v>3</v>
      </c>
      <c r="O3116" s="742">
        <v>1.5</v>
      </c>
      <c r="P3116" s="662"/>
      <c r="Q3116" s="677">
        <v>0</v>
      </c>
      <c r="R3116" s="661"/>
      <c r="S3116" s="677">
        <v>0</v>
      </c>
      <c r="T3116" s="742"/>
      <c r="U3116" s="700">
        <v>0</v>
      </c>
    </row>
    <row r="3117" spans="1:21" ht="14.4" customHeight="1" x14ac:dyDescent="0.3">
      <c r="A3117" s="660">
        <v>32</v>
      </c>
      <c r="B3117" s="661" t="s">
        <v>587</v>
      </c>
      <c r="C3117" s="661">
        <v>89301322</v>
      </c>
      <c r="D3117" s="740" t="s">
        <v>6847</v>
      </c>
      <c r="E3117" s="741" t="s">
        <v>4640</v>
      </c>
      <c r="F3117" s="661" t="s">
        <v>4612</v>
      </c>
      <c r="G3117" s="661" t="s">
        <v>4901</v>
      </c>
      <c r="H3117" s="661" t="s">
        <v>588</v>
      </c>
      <c r="I3117" s="661" t="s">
        <v>3380</v>
      </c>
      <c r="J3117" s="661" t="s">
        <v>3381</v>
      </c>
      <c r="K3117" s="661" t="s">
        <v>4902</v>
      </c>
      <c r="L3117" s="662">
        <v>112.13</v>
      </c>
      <c r="M3117" s="662">
        <v>112.13</v>
      </c>
      <c r="N3117" s="661">
        <v>1</v>
      </c>
      <c r="O3117" s="742">
        <v>1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32</v>
      </c>
      <c r="B3118" s="661" t="s">
        <v>587</v>
      </c>
      <c r="C3118" s="661">
        <v>89301322</v>
      </c>
      <c r="D3118" s="740" t="s">
        <v>6847</v>
      </c>
      <c r="E3118" s="741" t="s">
        <v>4640</v>
      </c>
      <c r="F3118" s="661" t="s">
        <v>4612</v>
      </c>
      <c r="G3118" s="661" t="s">
        <v>5215</v>
      </c>
      <c r="H3118" s="661" t="s">
        <v>2441</v>
      </c>
      <c r="I3118" s="661" t="s">
        <v>2708</v>
      </c>
      <c r="J3118" s="661" t="s">
        <v>4527</v>
      </c>
      <c r="K3118" s="661" t="s">
        <v>4235</v>
      </c>
      <c r="L3118" s="662">
        <v>201.75</v>
      </c>
      <c r="M3118" s="662">
        <v>605.25</v>
      </c>
      <c r="N3118" s="661">
        <v>3</v>
      </c>
      <c r="O3118" s="742">
        <v>2</v>
      </c>
      <c r="P3118" s="662">
        <v>201.75</v>
      </c>
      <c r="Q3118" s="677">
        <v>0.33333333333333331</v>
      </c>
      <c r="R3118" s="661">
        <v>1</v>
      </c>
      <c r="S3118" s="677">
        <v>0.33333333333333331</v>
      </c>
      <c r="T3118" s="742">
        <v>0.5</v>
      </c>
      <c r="U3118" s="700">
        <v>0.25</v>
      </c>
    </row>
    <row r="3119" spans="1:21" ht="14.4" customHeight="1" x14ac:dyDescent="0.3">
      <c r="A3119" s="660">
        <v>32</v>
      </c>
      <c r="B3119" s="661" t="s">
        <v>587</v>
      </c>
      <c r="C3119" s="661">
        <v>89301322</v>
      </c>
      <c r="D3119" s="740" t="s">
        <v>6847</v>
      </c>
      <c r="E3119" s="741" t="s">
        <v>4640</v>
      </c>
      <c r="F3119" s="661" t="s">
        <v>4612</v>
      </c>
      <c r="G3119" s="661" t="s">
        <v>4903</v>
      </c>
      <c r="H3119" s="661" t="s">
        <v>588</v>
      </c>
      <c r="I3119" s="661" t="s">
        <v>765</v>
      </c>
      <c r="J3119" s="661" t="s">
        <v>766</v>
      </c>
      <c r="K3119" s="661" t="s">
        <v>4904</v>
      </c>
      <c r="L3119" s="662">
        <v>43.99</v>
      </c>
      <c r="M3119" s="662">
        <v>43.99</v>
      </c>
      <c r="N3119" s="661">
        <v>1</v>
      </c>
      <c r="O3119" s="742">
        <v>0.5</v>
      </c>
      <c r="P3119" s="662">
        <v>43.99</v>
      </c>
      <c r="Q3119" s="677">
        <v>1</v>
      </c>
      <c r="R3119" s="661">
        <v>1</v>
      </c>
      <c r="S3119" s="677">
        <v>1</v>
      </c>
      <c r="T3119" s="742">
        <v>0.5</v>
      </c>
      <c r="U3119" s="700">
        <v>1</v>
      </c>
    </row>
    <row r="3120" spans="1:21" ht="14.4" customHeight="1" x14ac:dyDescent="0.3">
      <c r="A3120" s="660">
        <v>32</v>
      </c>
      <c r="B3120" s="661" t="s">
        <v>587</v>
      </c>
      <c r="C3120" s="661">
        <v>89301322</v>
      </c>
      <c r="D3120" s="740" t="s">
        <v>6847</v>
      </c>
      <c r="E3120" s="741" t="s">
        <v>4640</v>
      </c>
      <c r="F3120" s="661" t="s">
        <v>4612</v>
      </c>
      <c r="G3120" s="661" t="s">
        <v>4786</v>
      </c>
      <c r="H3120" s="661" t="s">
        <v>588</v>
      </c>
      <c r="I3120" s="661" t="s">
        <v>2990</v>
      </c>
      <c r="J3120" s="661" t="s">
        <v>2991</v>
      </c>
      <c r="K3120" s="661" t="s">
        <v>1932</v>
      </c>
      <c r="L3120" s="662">
        <v>325.49</v>
      </c>
      <c r="M3120" s="662">
        <v>325.49</v>
      </c>
      <c r="N3120" s="661">
        <v>1</v>
      </c>
      <c r="O3120" s="742">
        <v>0.5</v>
      </c>
      <c r="P3120" s="662"/>
      <c r="Q3120" s="677">
        <v>0</v>
      </c>
      <c r="R3120" s="661"/>
      <c r="S3120" s="677">
        <v>0</v>
      </c>
      <c r="T3120" s="742"/>
      <c r="U3120" s="700">
        <v>0</v>
      </c>
    </row>
    <row r="3121" spans="1:21" ht="14.4" customHeight="1" x14ac:dyDescent="0.3">
      <c r="A3121" s="660">
        <v>32</v>
      </c>
      <c r="B3121" s="661" t="s">
        <v>587</v>
      </c>
      <c r="C3121" s="661">
        <v>89301322</v>
      </c>
      <c r="D3121" s="740" t="s">
        <v>6847</v>
      </c>
      <c r="E3121" s="741" t="s">
        <v>4640</v>
      </c>
      <c r="F3121" s="661" t="s">
        <v>4612</v>
      </c>
      <c r="G3121" s="661" t="s">
        <v>4786</v>
      </c>
      <c r="H3121" s="661" t="s">
        <v>588</v>
      </c>
      <c r="I3121" s="661" t="s">
        <v>4985</v>
      </c>
      <c r="J3121" s="661" t="s">
        <v>2991</v>
      </c>
      <c r="K3121" s="661" t="s">
        <v>4986</v>
      </c>
      <c r="L3121" s="662">
        <v>23.46</v>
      </c>
      <c r="M3121" s="662">
        <v>1149.54</v>
      </c>
      <c r="N3121" s="661">
        <v>49</v>
      </c>
      <c r="O3121" s="742">
        <v>14.5</v>
      </c>
      <c r="P3121" s="662">
        <v>539.57999999999993</v>
      </c>
      <c r="Q3121" s="677">
        <v>0.46938775510204078</v>
      </c>
      <c r="R3121" s="661">
        <v>23</v>
      </c>
      <c r="S3121" s="677">
        <v>0.46938775510204084</v>
      </c>
      <c r="T3121" s="742">
        <v>7</v>
      </c>
      <c r="U3121" s="700">
        <v>0.48275862068965519</v>
      </c>
    </row>
    <row r="3122" spans="1:21" ht="14.4" customHeight="1" x14ac:dyDescent="0.3">
      <c r="A3122" s="660">
        <v>32</v>
      </c>
      <c r="B3122" s="661" t="s">
        <v>587</v>
      </c>
      <c r="C3122" s="661">
        <v>89301322</v>
      </c>
      <c r="D3122" s="740" t="s">
        <v>6847</v>
      </c>
      <c r="E3122" s="741" t="s">
        <v>4640</v>
      </c>
      <c r="F3122" s="661" t="s">
        <v>4612</v>
      </c>
      <c r="G3122" s="661" t="s">
        <v>4786</v>
      </c>
      <c r="H3122" s="661" t="s">
        <v>588</v>
      </c>
      <c r="I3122" s="661" t="s">
        <v>2913</v>
      </c>
      <c r="J3122" s="661" t="s">
        <v>2914</v>
      </c>
      <c r="K3122" s="661" t="s">
        <v>4986</v>
      </c>
      <c r="L3122" s="662">
        <v>23.46</v>
      </c>
      <c r="M3122" s="662">
        <v>23.46</v>
      </c>
      <c r="N3122" s="661">
        <v>1</v>
      </c>
      <c r="O3122" s="742">
        <v>0.5</v>
      </c>
      <c r="P3122" s="662"/>
      <c r="Q3122" s="677">
        <v>0</v>
      </c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32</v>
      </c>
      <c r="B3123" s="661" t="s">
        <v>587</v>
      </c>
      <c r="C3123" s="661">
        <v>89301322</v>
      </c>
      <c r="D3123" s="740" t="s">
        <v>6847</v>
      </c>
      <c r="E3123" s="741" t="s">
        <v>4640</v>
      </c>
      <c r="F3123" s="661" t="s">
        <v>4612</v>
      </c>
      <c r="G3123" s="661" t="s">
        <v>4786</v>
      </c>
      <c r="H3123" s="661" t="s">
        <v>588</v>
      </c>
      <c r="I3123" s="661" t="s">
        <v>2979</v>
      </c>
      <c r="J3123" s="661" t="s">
        <v>2980</v>
      </c>
      <c r="K3123" s="661" t="s">
        <v>4787</v>
      </c>
      <c r="L3123" s="662">
        <v>53.54</v>
      </c>
      <c r="M3123" s="662">
        <v>267.7</v>
      </c>
      <c r="N3123" s="661">
        <v>5</v>
      </c>
      <c r="O3123" s="742">
        <v>2</v>
      </c>
      <c r="P3123" s="662">
        <v>267.7</v>
      </c>
      <c r="Q3123" s="677">
        <v>1</v>
      </c>
      <c r="R3123" s="661">
        <v>5</v>
      </c>
      <c r="S3123" s="677">
        <v>1</v>
      </c>
      <c r="T3123" s="742">
        <v>2</v>
      </c>
      <c r="U3123" s="700">
        <v>1</v>
      </c>
    </row>
    <row r="3124" spans="1:21" ht="14.4" customHeight="1" x14ac:dyDescent="0.3">
      <c r="A3124" s="660">
        <v>32</v>
      </c>
      <c r="B3124" s="661" t="s">
        <v>587</v>
      </c>
      <c r="C3124" s="661">
        <v>89301322</v>
      </c>
      <c r="D3124" s="740" t="s">
        <v>6847</v>
      </c>
      <c r="E3124" s="741" t="s">
        <v>4640</v>
      </c>
      <c r="F3124" s="661" t="s">
        <v>4612</v>
      </c>
      <c r="G3124" s="661" t="s">
        <v>4788</v>
      </c>
      <c r="H3124" s="661" t="s">
        <v>588</v>
      </c>
      <c r="I3124" s="661" t="s">
        <v>2921</v>
      </c>
      <c r="J3124" s="661" t="s">
        <v>2922</v>
      </c>
      <c r="K3124" s="661" t="s">
        <v>4789</v>
      </c>
      <c r="L3124" s="662">
        <v>194.73</v>
      </c>
      <c r="M3124" s="662">
        <v>389.46</v>
      </c>
      <c r="N3124" s="661">
        <v>2</v>
      </c>
      <c r="O3124" s="742">
        <v>1.5</v>
      </c>
      <c r="P3124" s="662">
        <v>389.46</v>
      </c>
      <c r="Q3124" s="677">
        <v>1</v>
      </c>
      <c r="R3124" s="661">
        <v>2</v>
      </c>
      <c r="S3124" s="677">
        <v>1</v>
      </c>
      <c r="T3124" s="742">
        <v>1.5</v>
      </c>
      <c r="U3124" s="700">
        <v>1</v>
      </c>
    </row>
    <row r="3125" spans="1:21" ht="14.4" customHeight="1" x14ac:dyDescent="0.3">
      <c r="A3125" s="660">
        <v>32</v>
      </c>
      <c r="B3125" s="661" t="s">
        <v>587</v>
      </c>
      <c r="C3125" s="661">
        <v>89301322</v>
      </c>
      <c r="D3125" s="740" t="s">
        <v>6847</v>
      </c>
      <c r="E3125" s="741" t="s">
        <v>4640</v>
      </c>
      <c r="F3125" s="661" t="s">
        <v>4612</v>
      </c>
      <c r="G3125" s="661" t="s">
        <v>5109</v>
      </c>
      <c r="H3125" s="661" t="s">
        <v>588</v>
      </c>
      <c r="I3125" s="661" t="s">
        <v>6475</v>
      </c>
      <c r="J3125" s="661" t="s">
        <v>6476</v>
      </c>
      <c r="K3125" s="661" t="s">
        <v>6477</v>
      </c>
      <c r="L3125" s="662">
        <v>0</v>
      </c>
      <c r="M3125" s="662">
        <v>0</v>
      </c>
      <c r="N3125" s="661">
        <v>2</v>
      </c>
      <c r="O3125" s="742">
        <v>0.5</v>
      </c>
      <c r="P3125" s="662">
        <v>0</v>
      </c>
      <c r="Q3125" s="677"/>
      <c r="R3125" s="661">
        <v>2</v>
      </c>
      <c r="S3125" s="677">
        <v>1</v>
      </c>
      <c r="T3125" s="742">
        <v>0.5</v>
      </c>
      <c r="U3125" s="700">
        <v>1</v>
      </c>
    </row>
    <row r="3126" spans="1:21" ht="14.4" customHeight="1" x14ac:dyDescent="0.3">
      <c r="A3126" s="660">
        <v>32</v>
      </c>
      <c r="B3126" s="661" t="s">
        <v>587</v>
      </c>
      <c r="C3126" s="661">
        <v>89301322</v>
      </c>
      <c r="D3126" s="740" t="s">
        <v>6847</v>
      </c>
      <c r="E3126" s="741" t="s">
        <v>4640</v>
      </c>
      <c r="F3126" s="661" t="s">
        <v>4612</v>
      </c>
      <c r="G3126" s="661" t="s">
        <v>4910</v>
      </c>
      <c r="H3126" s="661" t="s">
        <v>2441</v>
      </c>
      <c r="I3126" s="661" t="s">
        <v>2488</v>
      </c>
      <c r="J3126" s="661" t="s">
        <v>2489</v>
      </c>
      <c r="K3126" s="661" t="s">
        <v>2490</v>
      </c>
      <c r="L3126" s="662">
        <v>32.74</v>
      </c>
      <c r="M3126" s="662">
        <v>32.74</v>
      </c>
      <c r="N3126" s="661">
        <v>1</v>
      </c>
      <c r="O3126" s="742">
        <v>1</v>
      </c>
      <c r="P3126" s="662">
        <v>32.74</v>
      </c>
      <c r="Q3126" s="677">
        <v>1</v>
      </c>
      <c r="R3126" s="661">
        <v>1</v>
      </c>
      <c r="S3126" s="677">
        <v>1</v>
      </c>
      <c r="T3126" s="742">
        <v>1</v>
      </c>
      <c r="U3126" s="700">
        <v>1</v>
      </c>
    </row>
    <row r="3127" spans="1:21" ht="14.4" customHeight="1" x14ac:dyDescent="0.3">
      <c r="A3127" s="660">
        <v>32</v>
      </c>
      <c r="B3127" s="661" t="s">
        <v>587</v>
      </c>
      <c r="C3127" s="661">
        <v>89301322</v>
      </c>
      <c r="D3127" s="740" t="s">
        <v>6847</v>
      </c>
      <c r="E3127" s="741" t="s">
        <v>4640</v>
      </c>
      <c r="F3127" s="661" t="s">
        <v>4612</v>
      </c>
      <c r="G3127" s="661" t="s">
        <v>4910</v>
      </c>
      <c r="H3127" s="661" t="s">
        <v>2441</v>
      </c>
      <c r="I3127" s="661" t="s">
        <v>2694</v>
      </c>
      <c r="J3127" s="661" t="s">
        <v>2695</v>
      </c>
      <c r="K3127" s="661" t="s">
        <v>2696</v>
      </c>
      <c r="L3127" s="662">
        <v>314.33999999999997</v>
      </c>
      <c r="M3127" s="662">
        <v>314.33999999999997</v>
      </c>
      <c r="N3127" s="661">
        <v>1</v>
      </c>
      <c r="O3127" s="742">
        <v>1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32</v>
      </c>
      <c r="B3128" s="661" t="s">
        <v>587</v>
      </c>
      <c r="C3128" s="661">
        <v>89301322</v>
      </c>
      <c r="D3128" s="740" t="s">
        <v>6847</v>
      </c>
      <c r="E3128" s="741" t="s">
        <v>4640</v>
      </c>
      <c r="F3128" s="661" t="s">
        <v>4612</v>
      </c>
      <c r="G3128" s="661" t="s">
        <v>5226</v>
      </c>
      <c r="H3128" s="661" t="s">
        <v>588</v>
      </c>
      <c r="I3128" s="661" t="s">
        <v>3743</v>
      </c>
      <c r="J3128" s="661" t="s">
        <v>3744</v>
      </c>
      <c r="K3128" s="661" t="s">
        <v>5227</v>
      </c>
      <c r="L3128" s="662">
        <v>5598.35</v>
      </c>
      <c r="M3128" s="662">
        <v>5598.35</v>
      </c>
      <c r="N3128" s="661">
        <v>1</v>
      </c>
      <c r="O3128" s="742">
        <v>0.5</v>
      </c>
      <c r="P3128" s="662">
        <v>5598.35</v>
      </c>
      <c r="Q3128" s="677">
        <v>1</v>
      </c>
      <c r="R3128" s="661">
        <v>1</v>
      </c>
      <c r="S3128" s="677">
        <v>1</v>
      </c>
      <c r="T3128" s="742">
        <v>0.5</v>
      </c>
      <c r="U3128" s="700">
        <v>1</v>
      </c>
    </row>
    <row r="3129" spans="1:21" ht="14.4" customHeight="1" x14ac:dyDescent="0.3">
      <c r="A3129" s="660">
        <v>32</v>
      </c>
      <c r="B3129" s="661" t="s">
        <v>587</v>
      </c>
      <c r="C3129" s="661">
        <v>89301322</v>
      </c>
      <c r="D3129" s="740" t="s">
        <v>6847</v>
      </c>
      <c r="E3129" s="741" t="s">
        <v>4640</v>
      </c>
      <c r="F3129" s="661" t="s">
        <v>4612</v>
      </c>
      <c r="G3129" s="661" t="s">
        <v>5391</v>
      </c>
      <c r="H3129" s="661" t="s">
        <v>588</v>
      </c>
      <c r="I3129" s="661" t="s">
        <v>1449</v>
      </c>
      <c r="J3129" s="661" t="s">
        <v>1450</v>
      </c>
      <c r="K3129" s="661" t="s">
        <v>1451</v>
      </c>
      <c r="L3129" s="662">
        <v>78.78</v>
      </c>
      <c r="M3129" s="662">
        <v>393.9</v>
      </c>
      <c r="N3129" s="661">
        <v>5</v>
      </c>
      <c r="O3129" s="742">
        <v>1.5</v>
      </c>
      <c r="P3129" s="662">
        <v>393.9</v>
      </c>
      <c r="Q3129" s="677">
        <v>1</v>
      </c>
      <c r="R3129" s="661">
        <v>5</v>
      </c>
      <c r="S3129" s="677">
        <v>1</v>
      </c>
      <c r="T3129" s="742">
        <v>1.5</v>
      </c>
      <c r="U3129" s="700">
        <v>1</v>
      </c>
    </row>
    <row r="3130" spans="1:21" ht="14.4" customHeight="1" x14ac:dyDescent="0.3">
      <c r="A3130" s="660">
        <v>32</v>
      </c>
      <c r="B3130" s="661" t="s">
        <v>587</v>
      </c>
      <c r="C3130" s="661">
        <v>89301322</v>
      </c>
      <c r="D3130" s="740" t="s">
        <v>6847</v>
      </c>
      <c r="E3130" s="741" t="s">
        <v>4640</v>
      </c>
      <c r="F3130" s="661" t="s">
        <v>4612</v>
      </c>
      <c r="G3130" s="661" t="s">
        <v>6478</v>
      </c>
      <c r="H3130" s="661" t="s">
        <v>588</v>
      </c>
      <c r="I3130" s="661" t="s">
        <v>1574</v>
      </c>
      <c r="J3130" s="661" t="s">
        <v>1575</v>
      </c>
      <c r="K3130" s="661" t="s">
        <v>6479</v>
      </c>
      <c r="L3130" s="662">
        <v>45.33</v>
      </c>
      <c r="M3130" s="662">
        <v>815.93999999999994</v>
      </c>
      <c r="N3130" s="661">
        <v>18</v>
      </c>
      <c r="O3130" s="742">
        <v>5</v>
      </c>
      <c r="P3130" s="662">
        <v>90.66</v>
      </c>
      <c r="Q3130" s="677">
        <v>0.11111111111111112</v>
      </c>
      <c r="R3130" s="661">
        <v>2</v>
      </c>
      <c r="S3130" s="677">
        <v>0.1111111111111111</v>
      </c>
      <c r="T3130" s="742">
        <v>1.5</v>
      </c>
      <c r="U3130" s="700">
        <v>0.3</v>
      </c>
    </row>
    <row r="3131" spans="1:21" ht="14.4" customHeight="1" x14ac:dyDescent="0.3">
      <c r="A3131" s="660">
        <v>32</v>
      </c>
      <c r="B3131" s="661" t="s">
        <v>587</v>
      </c>
      <c r="C3131" s="661">
        <v>89301322</v>
      </c>
      <c r="D3131" s="740" t="s">
        <v>6847</v>
      </c>
      <c r="E3131" s="741" t="s">
        <v>4640</v>
      </c>
      <c r="F3131" s="661" t="s">
        <v>4612</v>
      </c>
      <c r="G3131" s="661" t="s">
        <v>4793</v>
      </c>
      <c r="H3131" s="661" t="s">
        <v>588</v>
      </c>
      <c r="I3131" s="661" t="s">
        <v>843</v>
      </c>
      <c r="J3131" s="661" t="s">
        <v>844</v>
      </c>
      <c r="K3131" s="661" t="s">
        <v>845</v>
      </c>
      <c r="L3131" s="662">
        <v>82.67</v>
      </c>
      <c r="M3131" s="662">
        <v>744.03</v>
      </c>
      <c r="N3131" s="661">
        <v>9</v>
      </c>
      <c r="O3131" s="742">
        <v>3</v>
      </c>
      <c r="P3131" s="662">
        <v>330.68</v>
      </c>
      <c r="Q3131" s="677">
        <v>0.44444444444444448</v>
      </c>
      <c r="R3131" s="661">
        <v>4</v>
      </c>
      <c r="S3131" s="677">
        <v>0.44444444444444442</v>
      </c>
      <c r="T3131" s="742">
        <v>1.5</v>
      </c>
      <c r="U3131" s="700">
        <v>0.5</v>
      </c>
    </row>
    <row r="3132" spans="1:21" ht="14.4" customHeight="1" x14ac:dyDescent="0.3">
      <c r="A3132" s="660">
        <v>32</v>
      </c>
      <c r="B3132" s="661" t="s">
        <v>587</v>
      </c>
      <c r="C3132" s="661">
        <v>89301322</v>
      </c>
      <c r="D3132" s="740" t="s">
        <v>6847</v>
      </c>
      <c r="E3132" s="741" t="s">
        <v>4640</v>
      </c>
      <c r="F3132" s="661" t="s">
        <v>4612</v>
      </c>
      <c r="G3132" s="661" t="s">
        <v>4913</v>
      </c>
      <c r="H3132" s="661" t="s">
        <v>2441</v>
      </c>
      <c r="I3132" s="661" t="s">
        <v>2768</v>
      </c>
      <c r="J3132" s="661" t="s">
        <v>2769</v>
      </c>
      <c r="K3132" s="661" t="s">
        <v>4484</v>
      </c>
      <c r="L3132" s="662">
        <v>1492.11</v>
      </c>
      <c r="M3132" s="662">
        <v>95495.040000000023</v>
      </c>
      <c r="N3132" s="661">
        <v>64</v>
      </c>
      <c r="O3132" s="742">
        <v>23.5</v>
      </c>
      <c r="P3132" s="662">
        <v>62668.620000000017</v>
      </c>
      <c r="Q3132" s="677">
        <v>0.65625</v>
      </c>
      <c r="R3132" s="661">
        <v>42</v>
      </c>
      <c r="S3132" s="677">
        <v>0.65625</v>
      </c>
      <c r="T3132" s="742">
        <v>16.5</v>
      </c>
      <c r="U3132" s="700">
        <v>0.7021276595744681</v>
      </c>
    </row>
    <row r="3133" spans="1:21" ht="14.4" customHeight="1" x14ac:dyDescent="0.3">
      <c r="A3133" s="660">
        <v>32</v>
      </c>
      <c r="B3133" s="661" t="s">
        <v>587</v>
      </c>
      <c r="C3133" s="661">
        <v>89301322</v>
      </c>
      <c r="D3133" s="740" t="s">
        <v>6847</v>
      </c>
      <c r="E3133" s="741" t="s">
        <v>4640</v>
      </c>
      <c r="F3133" s="661" t="s">
        <v>4612</v>
      </c>
      <c r="G3133" s="661" t="s">
        <v>4794</v>
      </c>
      <c r="H3133" s="661" t="s">
        <v>588</v>
      </c>
      <c r="I3133" s="661" t="s">
        <v>1823</v>
      </c>
      <c r="J3133" s="661" t="s">
        <v>1824</v>
      </c>
      <c r="K3133" s="661" t="s">
        <v>4795</v>
      </c>
      <c r="L3133" s="662">
        <v>34140.99</v>
      </c>
      <c r="M3133" s="662">
        <v>512114.85</v>
      </c>
      <c r="N3133" s="661">
        <v>15</v>
      </c>
      <c r="O3133" s="742">
        <v>8</v>
      </c>
      <c r="P3133" s="662">
        <v>341409.89999999997</v>
      </c>
      <c r="Q3133" s="677">
        <v>0.66666666666666663</v>
      </c>
      <c r="R3133" s="661">
        <v>10</v>
      </c>
      <c r="S3133" s="677">
        <v>0.66666666666666663</v>
      </c>
      <c r="T3133" s="742">
        <v>5</v>
      </c>
      <c r="U3133" s="700">
        <v>0.625</v>
      </c>
    </row>
    <row r="3134" spans="1:21" ht="14.4" customHeight="1" x14ac:dyDescent="0.3">
      <c r="A3134" s="660">
        <v>32</v>
      </c>
      <c r="B3134" s="661" t="s">
        <v>587</v>
      </c>
      <c r="C3134" s="661">
        <v>89301322</v>
      </c>
      <c r="D3134" s="740" t="s">
        <v>6847</v>
      </c>
      <c r="E3134" s="741" t="s">
        <v>4640</v>
      </c>
      <c r="F3134" s="661" t="s">
        <v>4612</v>
      </c>
      <c r="G3134" s="661" t="s">
        <v>4794</v>
      </c>
      <c r="H3134" s="661" t="s">
        <v>588</v>
      </c>
      <c r="I3134" s="661" t="s">
        <v>1823</v>
      </c>
      <c r="J3134" s="661" t="s">
        <v>1824</v>
      </c>
      <c r="K3134" s="661" t="s">
        <v>4795</v>
      </c>
      <c r="L3134" s="662">
        <v>34196.480000000003</v>
      </c>
      <c r="M3134" s="662">
        <v>170982.40000000002</v>
      </c>
      <c r="N3134" s="661">
        <v>5</v>
      </c>
      <c r="O3134" s="742">
        <v>2.5</v>
      </c>
      <c r="P3134" s="662">
        <v>102589.44</v>
      </c>
      <c r="Q3134" s="677">
        <v>0.6</v>
      </c>
      <c r="R3134" s="661">
        <v>3</v>
      </c>
      <c r="S3134" s="677">
        <v>0.6</v>
      </c>
      <c r="T3134" s="742">
        <v>1.5</v>
      </c>
      <c r="U3134" s="700">
        <v>0.6</v>
      </c>
    </row>
    <row r="3135" spans="1:21" ht="14.4" customHeight="1" x14ac:dyDescent="0.3">
      <c r="A3135" s="660">
        <v>32</v>
      </c>
      <c r="B3135" s="661" t="s">
        <v>587</v>
      </c>
      <c r="C3135" s="661">
        <v>89301322</v>
      </c>
      <c r="D3135" s="740" t="s">
        <v>6847</v>
      </c>
      <c r="E3135" s="741" t="s">
        <v>4640</v>
      </c>
      <c r="F3135" s="661" t="s">
        <v>4612</v>
      </c>
      <c r="G3135" s="661" t="s">
        <v>4796</v>
      </c>
      <c r="H3135" s="661" t="s">
        <v>588</v>
      </c>
      <c r="I3135" s="661" t="s">
        <v>3437</v>
      </c>
      <c r="J3135" s="661" t="s">
        <v>5397</v>
      </c>
      <c r="K3135" s="661" t="s">
        <v>5398</v>
      </c>
      <c r="L3135" s="662">
        <v>0</v>
      </c>
      <c r="M3135" s="662">
        <v>0</v>
      </c>
      <c r="N3135" s="661">
        <v>1</v>
      </c>
      <c r="O3135" s="742">
        <v>0.5</v>
      </c>
      <c r="P3135" s="662"/>
      <c r="Q3135" s="677"/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32</v>
      </c>
      <c r="B3136" s="661" t="s">
        <v>587</v>
      </c>
      <c r="C3136" s="661">
        <v>89301322</v>
      </c>
      <c r="D3136" s="740" t="s">
        <v>6847</v>
      </c>
      <c r="E3136" s="741" t="s">
        <v>4640</v>
      </c>
      <c r="F3136" s="661" t="s">
        <v>4612</v>
      </c>
      <c r="G3136" s="661" t="s">
        <v>5088</v>
      </c>
      <c r="H3136" s="661" t="s">
        <v>2441</v>
      </c>
      <c r="I3136" s="661" t="s">
        <v>3140</v>
      </c>
      <c r="J3136" s="661" t="s">
        <v>3137</v>
      </c>
      <c r="K3136" s="661" t="s">
        <v>4482</v>
      </c>
      <c r="L3136" s="662">
        <v>14478.77</v>
      </c>
      <c r="M3136" s="662">
        <v>14478.77</v>
      </c>
      <c r="N3136" s="661">
        <v>1</v>
      </c>
      <c r="O3136" s="742">
        <v>1</v>
      </c>
      <c r="P3136" s="662">
        <v>14478.77</v>
      </c>
      <c r="Q3136" s="677">
        <v>1</v>
      </c>
      <c r="R3136" s="661">
        <v>1</v>
      </c>
      <c r="S3136" s="677">
        <v>1</v>
      </c>
      <c r="T3136" s="742">
        <v>1</v>
      </c>
      <c r="U3136" s="700">
        <v>1</v>
      </c>
    </row>
    <row r="3137" spans="1:21" ht="14.4" customHeight="1" x14ac:dyDescent="0.3">
      <c r="A3137" s="660">
        <v>32</v>
      </c>
      <c r="B3137" s="661" t="s">
        <v>587</v>
      </c>
      <c r="C3137" s="661">
        <v>89301322</v>
      </c>
      <c r="D3137" s="740" t="s">
        <v>6847</v>
      </c>
      <c r="E3137" s="741" t="s">
        <v>4640</v>
      </c>
      <c r="F3137" s="661" t="s">
        <v>4612</v>
      </c>
      <c r="G3137" s="661" t="s">
        <v>4797</v>
      </c>
      <c r="H3137" s="661" t="s">
        <v>2441</v>
      </c>
      <c r="I3137" s="661" t="s">
        <v>5026</v>
      </c>
      <c r="J3137" s="661" t="s">
        <v>5027</v>
      </c>
      <c r="K3137" s="661" t="s">
        <v>3405</v>
      </c>
      <c r="L3137" s="662">
        <v>193.14</v>
      </c>
      <c r="M3137" s="662">
        <v>1545.12</v>
      </c>
      <c r="N3137" s="661">
        <v>8</v>
      </c>
      <c r="O3137" s="742">
        <v>4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32</v>
      </c>
      <c r="B3138" s="661" t="s">
        <v>587</v>
      </c>
      <c r="C3138" s="661">
        <v>89301322</v>
      </c>
      <c r="D3138" s="740" t="s">
        <v>6847</v>
      </c>
      <c r="E3138" s="741" t="s">
        <v>4640</v>
      </c>
      <c r="F3138" s="661" t="s">
        <v>4612</v>
      </c>
      <c r="G3138" s="661" t="s">
        <v>4914</v>
      </c>
      <c r="H3138" s="661" t="s">
        <v>588</v>
      </c>
      <c r="I3138" s="661" t="s">
        <v>5401</v>
      </c>
      <c r="J3138" s="661" t="s">
        <v>5400</v>
      </c>
      <c r="K3138" s="661" t="s">
        <v>1142</v>
      </c>
      <c r="L3138" s="662">
        <v>0</v>
      </c>
      <c r="M3138" s="662">
        <v>0</v>
      </c>
      <c r="N3138" s="661">
        <v>1</v>
      </c>
      <c r="O3138" s="742">
        <v>1</v>
      </c>
      <c r="P3138" s="662"/>
      <c r="Q3138" s="677"/>
      <c r="R3138" s="661"/>
      <c r="S3138" s="677">
        <v>0</v>
      </c>
      <c r="T3138" s="742"/>
      <c r="U3138" s="700">
        <v>0</v>
      </c>
    </row>
    <row r="3139" spans="1:21" ht="14.4" customHeight="1" x14ac:dyDescent="0.3">
      <c r="A3139" s="660">
        <v>32</v>
      </c>
      <c r="B3139" s="661" t="s">
        <v>587</v>
      </c>
      <c r="C3139" s="661">
        <v>89301322</v>
      </c>
      <c r="D3139" s="740" t="s">
        <v>6847</v>
      </c>
      <c r="E3139" s="741" t="s">
        <v>4640</v>
      </c>
      <c r="F3139" s="661" t="s">
        <v>4613</v>
      </c>
      <c r="G3139" s="661" t="s">
        <v>4702</v>
      </c>
      <c r="H3139" s="661" t="s">
        <v>588</v>
      </c>
      <c r="I3139" s="661" t="s">
        <v>6352</v>
      </c>
      <c r="J3139" s="661" t="s">
        <v>4704</v>
      </c>
      <c r="K3139" s="661"/>
      <c r="L3139" s="662">
        <v>0</v>
      </c>
      <c r="M3139" s="662">
        <v>0</v>
      </c>
      <c r="N3139" s="661">
        <v>1</v>
      </c>
      <c r="O3139" s="742">
        <v>1</v>
      </c>
      <c r="P3139" s="662"/>
      <c r="Q3139" s="677"/>
      <c r="R3139" s="661"/>
      <c r="S3139" s="677">
        <v>0</v>
      </c>
      <c r="T3139" s="742"/>
      <c r="U3139" s="700">
        <v>0</v>
      </c>
    </row>
    <row r="3140" spans="1:21" ht="14.4" customHeight="1" x14ac:dyDescent="0.3">
      <c r="A3140" s="660">
        <v>32</v>
      </c>
      <c r="B3140" s="661" t="s">
        <v>587</v>
      </c>
      <c r="C3140" s="661">
        <v>89301322</v>
      </c>
      <c r="D3140" s="740" t="s">
        <v>6847</v>
      </c>
      <c r="E3140" s="741" t="s">
        <v>4641</v>
      </c>
      <c r="F3140" s="661" t="s">
        <v>4612</v>
      </c>
      <c r="G3140" s="661" t="s">
        <v>4654</v>
      </c>
      <c r="H3140" s="661" t="s">
        <v>588</v>
      </c>
      <c r="I3140" s="661" t="s">
        <v>1711</v>
      </c>
      <c r="J3140" s="661" t="s">
        <v>1712</v>
      </c>
      <c r="K3140" s="661" t="s">
        <v>1685</v>
      </c>
      <c r="L3140" s="662">
        <v>275.23</v>
      </c>
      <c r="M3140" s="662">
        <v>275.23</v>
      </c>
      <c r="N3140" s="661">
        <v>1</v>
      </c>
      <c r="O3140" s="742">
        <v>0.5</v>
      </c>
      <c r="P3140" s="662">
        <v>275.23</v>
      </c>
      <c r="Q3140" s="677">
        <v>1</v>
      </c>
      <c r="R3140" s="661">
        <v>1</v>
      </c>
      <c r="S3140" s="677">
        <v>1</v>
      </c>
      <c r="T3140" s="742">
        <v>0.5</v>
      </c>
      <c r="U3140" s="700">
        <v>1</v>
      </c>
    </row>
    <row r="3141" spans="1:21" ht="14.4" customHeight="1" x14ac:dyDescent="0.3">
      <c r="A3141" s="660">
        <v>32</v>
      </c>
      <c r="B3141" s="661" t="s">
        <v>587</v>
      </c>
      <c r="C3141" s="661">
        <v>89301322</v>
      </c>
      <c r="D3141" s="740" t="s">
        <v>6847</v>
      </c>
      <c r="E3141" s="741" t="s">
        <v>4641</v>
      </c>
      <c r="F3141" s="661" t="s">
        <v>4612</v>
      </c>
      <c r="G3141" s="661" t="s">
        <v>4654</v>
      </c>
      <c r="H3141" s="661" t="s">
        <v>588</v>
      </c>
      <c r="I3141" s="661" t="s">
        <v>1805</v>
      </c>
      <c r="J3141" s="661" t="s">
        <v>1806</v>
      </c>
      <c r="K3141" s="661" t="s">
        <v>4712</v>
      </c>
      <c r="L3141" s="662">
        <v>1354.54</v>
      </c>
      <c r="M3141" s="662">
        <v>40636.200000000012</v>
      </c>
      <c r="N3141" s="661">
        <v>30</v>
      </c>
      <c r="O3141" s="742">
        <v>19.5</v>
      </c>
      <c r="P3141" s="662">
        <v>32508.960000000014</v>
      </c>
      <c r="Q3141" s="677">
        <v>0.80000000000000016</v>
      </c>
      <c r="R3141" s="661">
        <v>24</v>
      </c>
      <c r="S3141" s="677">
        <v>0.8</v>
      </c>
      <c r="T3141" s="742">
        <v>16.5</v>
      </c>
      <c r="U3141" s="700">
        <v>0.84615384615384615</v>
      </c>
    </row>
    <row r="3142" spans="1:21" ht="14.4" customHeight="1" x14ac:dyDescent="0.3">
      <c r="A3142" s="660">
        <v>32</v>
      </c>
      <c r="B3142" s="661" t="s">
        <v>587</v>
      </c>
      <c r="C3142" s="661">
        <v>89301322</v>
      </c>
      <c r="D3142" s="740" t="s">
        <v>6847</v>
      </c>
      <c r="E3142" s="741" t="s">
        <v>4641</v>
      </c>
      <c r="F3142" s="661" t="s">
        <v>4612</v>
      </c>
      <c r="G3142" s="661" t="s">
        <v>4654</v>
      </c>
      <c r="H3142" s="661" t="s">
        <v>588</v>
      </c>
      <c r="I3142" s="661" t="s">
        <v>3671</v>
      </c>
      <c r="J3142" s="661" t="s">
        <v>2983</v>
      </c>
      <c r="K3142" s="661" t="s">
        <v>3672</v>
      </c>
      <c r="L3142" s="662">
        <v>179.84</v>
      </c>
      <c r="M3142" s="662">
        <v>179.84</v>
      </c>
      <c r="N3142" s="661">
        <v>1</v>
      </c>
      <c r="O3142" s="742">
        <v>0.5</v>
      </c>
      <c r="P3142" s="662"/>
      <c r="Q3142" s="677">
        <v>0</v>
      </c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32</v>
      </c>
      <c r="B3143" s="661" t="s">
        <v>587</v>
      </c>
      <c r="C3143" s="661">
        <v>89301322</v>
      </c>
      <c r="D3143" s="740" t="s">
        <v>6847</v>
      </c>
      <c r="E3143" s="741" t="s">
        <v>4641</v>
      </c>
      <c r="F3143" s="661" t="s">
        <v>4612</v>
      </c>
      <c r="G3143" s="661" t="s">
        <v>4654</v>
      </c>
      <c r="H3143" s="661" t="s">
        <v>588</v>
      </c>
      <c r="I3143" s="661" t="s">
        <v>4920</v>
      </c>
      <c r="J3143" s="661" t="s">
        <v>1582</v>
      </c>
      <c r="K3143" s="661" t="s">
        <v>1583</v>
      </c>
      <c r="L3143" s="662">
        <v>483.76</v>
      </c>
      <c r="M3143" s="662">
        <v>1451.28</v>
      </c>
      <c r="N3143" s="661">
        <v>3</v>
      </c>
      <c r="O3143" s="742">
        <v>1.5</v>
      </c>
      <c r="P3143" s="662">
        <v>483.76</v>
      </c>
      <c r="Q3143" s="677">
        <v>0.33333333333333331</v>
      </c>
      <c r="R3143" s="661">
        <v>1</v>
      </c>
      <c r="S3143" s="677">
        <v>0.33333333333333331</v>
      </c>
      <c r="T3143" s="742">
        <v>0.5</v>
      </c>
      <c r="U3143" s="700">
        <v>0.33333333333333331</v>
      </c>
    </row>
    <row r="3144" spans="1:21" ht="14.4" customHeight="1" x14ac:dyDescent="0.3">
      <c r="A3144" s="660">
        <v>32</v>
      </c>
      <c r="B3144" s="661" t="s">
        <v>587</v>
      </c>
      <c r="C3144" s="661">
        <v>89301322</v>
      </c>
      <c r="D3144" s="740" t="s">
        <v>6847</v>
      </c>
      <c r="E3144" s="741" t="s">
        <v>4641</v>
      </c>
      <c r="F3144" s="661" t="s">
        <v>4612</v>
      </c>
      <c r="G3144" s="661" t="s">
        <v>4654</v>
      </c>
      <c r="H3144" s="661" t="s">
        <v>588</v>
      </c>
      <c r="I3144" s="661" t="s">
        <v>4713</v>
      </c>
      <c r="J3144" s="661" t="s">
        <v>1582</v>
      </c>
      <c r="K3144" s="661" t="s">
        <v>4714</v>
      </c>
      <c r="L3144" s="662">
        <v>0</v>
      </c>
      <c r="M3144" s="662">
        <v>0</v>
      </c>
      <c r="N3144" s="661">
        <v>4</v>
      </c>
      <c r="O3144" s="742">
        <v>2.5</v>
      </c>
      <c r="P3144" s="662">
        <v>0</v>
      </c>
      <c r="Q3144" s="677"/>
      <c r="R3144" s="661">
        <v>2</v>
      </c>
      <c r="S3144" s="677">
        <v>0.5</v>
      </c>
      <c r="T3144" s="742">
        <v>1.5</v>
      </c>
      <c r="U3144" s="700">
        <v>0.6</v>
      </c>
    </row>
    <row r="3145" spans="1:21" ht="14.4" customHeight="1" x14ac:dyDescent="0.3">
      <c r="A3145" s="660">
        <v>32</v>
      </c>
      <c r="B3145" s="661" t="s">
        <v>587</v>
      </c>
      <c r="C3145" s="661">
        <v>89301322</v>
      </c>
      <c r="D3145" s="740" t="s">
        <v>6847</v>
      </c>
      <c r="E3145" s="741" t="s">
        <v>4641</v>
      </c>
      <c r="F3145" s="661" t="s">
        <v>4612</v>
      </c>
      <c r="G3145" s="661" t="s">
        <v>4655</v>
      </c>
      <c r="H3145" s="661" t="s">
        <v>588</v>
      </c>
      <c r="I3145" s="661" t="s">
        <v>1268</v>
      </c>
      <c r="J3145" s="661" t="s">
        <v>1269</v>
      </c>
      <c r="K3145" s="661" t="s">
        <v>1270</v>
      </c>
      <c r="L3145" s="662">
        <v>89.6</v>
      </c>
      <c r="M3145" s="662">
        <v>358.4</v>
      </c>
      <c r="N3145" s="661">
        <v>4</v>
      </c>
      <c r="O3145" s="742">
        <v>2</v>
      </c>
      <c r="P3145" s="662">
        <v>89.6</v>
      </c>
      <c r="Q3145" s="677">
        <v>0.25</v>
      </c>
      <c r="R3145" s="661">
        <v>1</v>
      </c>
      <c r="S3145" s="677">
        <v>0.25</v>
      </c>
      <c r="T3145" s="742">
        <v>0.5</v>
      </c>
      <c r="U3145" s="700">
        <v>0.25</v>
      </c>
    </row>
    <row r="3146" spans="1:21" ht="14.4" customHeight="1" x14ac:dyDescent="0.3">
      <c r="A3146" s="660">
        <v>32</v>
      </c>
      <c r="B3146" s="661" t="s">
        <v>587</v>
      </c>
      <c r="C3146" s="661">
        <v>89301322</v>
      </c>
      <c r="D3146" s="740" t="s">
        <v>6847</v>
      </c>
      <c r="E3146" s="741" t="s">
        <v>4641</v>
      </c>
      <c r="F3146" s="661" t="s">
        <v>4612</v>
      </c>
      <c r="G3146" s="661" t="s">
        <v>4655</v>
      </c>
      <c r="H3146" s="661" t="s">
        <v>588</v>
      </c>
      <c r="I3146" s="661" t="s">
        <v>1268</v>
      </c>
      <c r="J3146" s="661" t="s">
        <v>1269</v>
      </c>
      <c r="K3146" s="661" t="s">
        <v>1270</v>
      </c>
      <c r="L3146" s="662">
        <v>95.25</v>
      </c>
      <c r="M3146" s="662">
        <v>285.75</v>
      </c>
      <c r="N3146" s="661">
        <v>3</v>
      </c>
      <c r="O3146" s="742">
        <v>1.5</v>
      </c>
      <c r="P3146" s="662">
        <v>190.5</v>
      </c>
      <c r="Q3146" s="677">
        <v>0.66666666666666663</v>
      </c>
      <c r="R3146" s="661">
        <v>2</v>
      </c>
      <c r="S3146" s="677">
        <v>0.66666666666666663</v>
      </c>
      <c r="T3146" s="742">
        <v>1</v>
      </c>
      <c r="U3146" s="700">
        <v>0.66666666666666663</v>
      </c>
    </row>
    <row r="3147" spans="1:21" ht="14.4" customHeight="1" x14ac:dyDescent="0.3">
      <c r="A3147" s="660">
        <v>32</v>
      </c>
      <c r="B3147" s="661" t="s">
        <v>587</v>
      </c>
      <c r="C3147" s="661">
        <v>89301322</v>
      </c>
      <c r="D3147" s="740" t="s">
        <v>6847</v>
      </c>
      <c r="E3147" s="741" t="s">
        <v>4641</v>
      </c>
      <c r="F3147" s="661" t="s">
        <v>4612</v>
      </c>
      <c r="G3147" s="661" t="s">
        <v>4655</v>
      </c>
      <c r="H3147" s="661" t="s">
        <v>588</v>
      </c>
      <c r="I3147" s="661" t="s">
        <v>4854</v>
      </c>
      <c r="J3147" s="661" t="s">
        <v>4656</v>
      </c>
      <c r="K3147" s="661" t="s">
        <v>1270</v>
      </c>
      <c r="L3147" s="662">
        <v>0</v>
      </c>
      <c r="M3147" s="662">
        <v>0</v>
      </c>
      <c r="N3147" s="661">
        <v>1</v>
      </c>
      <c r="O3147" s="742">
        <v>0.5</v>
      </c>
      <c r="P3147" s="662"/>
      <c r="Q3147" s="677"/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32</v>
      </c>
      <c r="B3148" s="661" t="s">
        <v>587</v>
      </c>
      <c r="C3148" s="661">
        <v>89301322</v>
      </c>
      <c r="D3148" s="740" t="s">
        <v>6847</v>
      </c>
      <c r="E3148" s="741" t="s">
        <v>4641</v>
      </c>
      <c r="F3148" s="661" t="s">
        <v>4612</v>
      </c>
      <c r="G3148" s="661" t="s">
        <v>4655</v>
      </c>
      <c r="H3148" s="661" t="s">
        <v>588</v>
      </c>
      <c r="I3148" s="661" t="s">
        <v>4854</v>
      </c>
      <c r="J3148" s="661" t="s">
        <v>4656</v>
      </c>
      <c r="K3148" s="661" t="s">
        <v>1270</v>
      </c>
      <c r="L3148" s="662">
        <v>95.25</v>
      </c>
      <c r="M3148" s="662">
        <v>95.25</v>
      </c>
      <c r="N3148" s="661">
        <v>1</v>
      </c>
      <c r="O3148" s="742">
        <v>0.5</v>
      </c>
      <c r="P3148" s="662">
        <v>95.25</v>
      </c>
      <c r="Q3148" s="677">
        <v>1</v>
      </c>
      <c r="R3148" s="661">
        <v>1</v>
      </c>
      <c r="S3148" s="677">
        <v>1</v>
      </c>
      <c r="T3148" s="742">
        <v>0.5</v>
      </c>
      <c r="U3148" s="700">
        <v>1</v>
      </c>
    </row>
    <row r="3149" spans="1:21" ht="14.4" customHeight="1" x14ac:dyDescent="0.3">
      <c r="A3149" s="660">
        <v>32</v>
      </c>
      <c r="B3149" s="661" t="s">
        <v>587</v>
      </c>
      <c r="C3149" s="661">
        <v>89301322</v>
      </c>
      <c r="D3149" s="740" t="s">
        <v>6847</v>
      </c>
      <c r="E3149" s="741" t="s">
        <v>4641</v>
      </c>
      <c r="F3149" s="661" t="s">
        <v>4612</v>
      </c>
      <c r="G3149" s="661" t="s">
        <v>4655</v>
      </c>
      <c r="H3149" s="661" t="s">
        <v>588</v>
      </c>
      <c r="I3149" s="661" t="s">
        <v>727</v>
      </c>
      <c r="J3149" s="661" t="s">
        <v>728</v>
      </c>
      <c r="K3149" s="661" t="s">
        <v>4716</v>
      </c>
      <c r="L3149" s="662">
        <v>42.42</v>
      </c>
      <c r="M3149" s="662">
        <v>551.46000000000015</v>
      </c>
      <c r="N3149" s="661">
        <v>13</v>
      </c>
      <c r="O3149" s="742">
        <v>10</v>
      </c>
      <c r="P3149" s="662">
        <v>424.2000000000001</v>
      </c>
      <c r="Q3149" s="677">
        <v>0.76923076923076916</v>
      </c>
      <c r="R3149" s="661">
        <v>10</v>
      </c>
      <c r="S3149" s="677">
        <v>0.76923076923076927</v>
      </c>
      <c r="T3149" s="742">
        <v>7.5</v>
      </c>
      <c r="U3149" s="700">
        <v>0.75</v>
      </c>
    </row>
    <row r="3150" spans="1:21" ht="14.4" customHeight="1" x14ac:dyDescent="0.3">
      <c r="A3150" s="660">
        <v>32</v>
      </c>
      <c r="B3150" s="661" t="s">
        <v>587</v>
      </c>
      <c r="C3150" s="661">
        <v>89301322</v>
      </c>
      <c r="D3150" s="740" t="s">
        <v>6847</v>
      </c>
      <c r="E3150" s="741" t="s">
        <v>4641</v>
      </c>
      <c r="F3150" s="661" t="s">
        <v>4612</v>
      </c>
      <c r="G3150" s="661" t="s">
        <v>4655</v>
      </c>
      <c r="H3150" s="661" t="s">
        <v>588</v>
      </c>
      <c r="I3150" s="661" t="s">
        <v>727</v>
      </c>
      <c r="J3150" s="661" t="s">
        <v>728</v>
      </c>
      <c r="K3150" s="661" t="s">
        <v>4716</v>
      </c>
      <c r="L3150" s="662">
        <v>85.72</v>
      </c>
      <c r="M3150" s="662">
        <v>600.04000000000008</v>
      </c>
      <c r="N3150" s="661">
        <v>7</v>
      </c>
      <c r="O3150" s="742">
        <v>5.5</v>
      </c>
      <c r="P3150" s="662">
        <v>514.32000000000005</v>
      </c>
      <c r="Q3150" s="677">
        <v>0.8571428571428571</v>
      </c>
      <c r="R3150" s="661">
        <v>6</v>
      </c>
      <c r="S3150" s="677">
        <v>0.8571428571428571</v>
      </c>
      <c r="T3150" s="742">
        <v>4.5</v>
      </c>
      <c r="U3150" s="700">
        <v>0.81818181818181823</v>
      </c>
    </row>
    <row r="3151" spans="1:21" ht="14.4" customHeight="1" x14ac:dyDescent="0.3">
      <c r="A3151" s="660">
        <v>32</v>
      </c>
      <c r="B3151" s="661" t="s">
        <v>587</v>
      </c>
      <c r="C3151" s="661">
        <v>89301322</v>
      </c>
      <c r="D3151" s="740" t="s">
        <v>6847</v>
      </c>
      <c r="E3151" s="741" t="s">
        <v>4641</v>
      </c>
      <c r="F3151" s="661" t="s">
        <v>4612</v>
      </c>
      <c r="G3151" s="661" t="s">
        <v>4655</v>
      </c>
      <c r="H3151" s="661" t="s">
        <v>588</v>
      </c>
      <c r="I3151" s="661" t="s">
        <v>4717</v>
      </c>
      <c r="J3151" s="661" t="s">
        <v>728</v>
      </c>
      <c r="K3151" s="661" t="s">
        <v>4718</v>
      </c>
      <c r="L3151" s="662">
        <v>141.38999999999999</v>
      </c>
      <c r="M3151" s="662">
        <v>424.16999999999996</v>
      </c>
      <c r="N3151" s="661">
        <v>3</v>
      </c>
      <c r="O3151" s="742">
        <v>1.5</v>
      </c>
      <c r="P3151" s="662">
        <v>141.38999999999999</v>
      </c>
      <c r="Q3151" s="677">
        <v>0.33333333333333331</v>
      </c>
      <c r="R3151" s="661">
        <v>1</v>
      </c>
      <c r="S3151" s="677">
        <v>0.33333333333333331</v>
      </c>
      <c r="T3151" s="742">
        <v>0.5</v>
      </c>
      <c r="U3151" s="700">
        <v>0.33333333333333331</v>
      </c>
    </row>
    <row r="3152" spans="1:21" ht="14.4" customHeight="1" x14ac:dyDescent="0.3">
      <c r="A3152" s="660">
        <v>32</v>
      </c>
      <c r="B3152" s="661" t="s">
        <v>587</v>
      </c>
      <c r="C3152" s="661">
        <v>89301322</v>
      </c>
      <c r="D3152" s="740" t="s">
        <v>6847</v>
      </c>
      <c r="E3152" s="741" t="s">
        <v>4641</v>
      </c>
      <c r="F3152" s="661" t="s">
        <v>4612</v>
      </c>
      <c r="G3152" s="661" t="s">
        <v>4655</v>
      </c>
      <c r="H3152" s="661" t="s">
        <v>588</v>
      </c>
      <c r="I3152" s="661" t="s">
        <v>4717</v>
      </c>
      <c r="J3152" s="661" t="s">
        <v>728</v>
      </c>
      <c r="K3152" s="661" t="s">
        <v>4718</v>
      </c>
      <c r="L3152" s="662">
        <v>285.75</v>
      </c>
      <c r="M3152" s="662">
        <v>1143</v>
      </c>
      <c r="N3152" s="661">
        <v>4</v>
      </c>
      <c r="O3152" s="742">
        <v>3.5</v>
      </c>
      <c r="P3152" s="662">
        <v>857.25</v>
      </c>
      <c r="Q3152" s="677">
        <v>0.75</v>
      </c>
      <c r="R3152" s="661">
        <v>3</v>
      </c>
      <c r="S3152" s="677">
        <v>0.75</v>
      </c>
      <c r="T3152" s="742">
        <v>2.5</v>
      </c>
      <c r="U3152" s="700">
        <v>0.7142857142857143</v>
      </c>
    </row>
    <row r="3153" spans="1:21" ht="14.4" customHeight="1" x14ac:dyDescent="0.3">
      <c r="A3153" s="660">
        <v>32</v>
      </c>
      <c r="B3153" s="661" t="s">
        <v>587</v>
      </c>
      <c r="C3153" s="661">
        <v>89301322</v>
      </c>
      <c r="D3153" s="740" t="s">
        <v>6847</v>
      </c>
      <c r="E3153" s="741" t="s">
        <v>4641</v>
      </c>
      <c r="F3153" s="661" t="s">
        <v>4612</v>
      </c>
      <c r="G3153" s="661" t="s">
        <v>4655</v>
      </c>
      <c r="H3153" s="661" t="s">
        <v>588</v>
      </c>
      <c r="I3153" s="661" t="s">
        <v>757</v>
      </c>
      <c r="J3153" s="661" t="s">
        <v>4656</v>
      </c>
      <c r="K3153" s="661" t="s">
        <v>4657</v>
      </c>
      <c r="L3153" s="662">
        <v>44.8</v>
      </c>
      <c r="M3153" s="662">
        <v>44.8</v>
      </c>
      <c r="N3153" s="661">
        <v>1</v>
      </c>
      <c r="O3153" s="742">
        <v>1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32</v>
      </c>
      <c r="B3154" s="661" t="s">
        <v>587</v>
      </c>
      <c r="C3154" s="661">
        <v>89301322</v>
      </c>
      <c r="D3154" s="740" t="s">
        <v>6847</v>
      </c>
      <c r="E3154" s="741" t="s">
        <v>4641</v>
      </c>
      <c r="F3154" s="661" t="s">
        <v>4612</v>
      </c>
      <c r="G3154" s="661" t="s">
        <v>4655</v>
      </c>
      <c r="H3154" s="661" t="s">
        <v>588</v>
      </c>
      <c r="I3154" s="661" t="s">
        <v>4658</v>
      </c>
      <c r="J3154" s="661" t="s">
        <v>4656</v>
      </c>
      <c r="K3154" s="661" t="s">
        <v>4657</v>
      </c>
      <c r="L3154" s="662">
        <v>44.8</v>
      </c>
      <c r="M3154" s="662">
        <v>44.8</v>
      </c>
      <c r="N3154" s="661">
        <v>1</v>
      </c>
      <c r="O3154" s="742">
        <v>0.5</v>
      </c>
      <c r="P3154" s="662"/>
      <c r="Q3154" s="677">
        <v>0</v>
      </c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32</v>
      </c>
      <c r="B3155" s="661" t="s">
        <v>587</v>
      </c>
      <c r="C3155" s="661">
        <v>89301322</v>
      </c>
      <c r="D3155" s="740" t="s">
        <v>6847</v>
      </c>
      <c r="E3155" s="741" t="s">
        <v>4641</v>
      </c>
      <c r="F3155" s="661" t="s">
        <v>4612</v>
      </c>
      <c r="G3155" s="661" t="s">
        <v>4655</v>
      </c>
      <c r="H3155" s="661" t="s">
        <v>588</v>
      </c>
      <c r="I3155" s="661" t="s">
        <v>4658</v>
      </c>
      <c r="J3155" s="661" t="s">
        <v>4656</v>
      </c>
      <c r="K3155" s="661" t="s">
        <v>4657</v>
      </c>
      <c r="L3155" s="662">
        <v>47.63</v>
      </c>
      <c r="M3155" s="662">
        <v>47.63</v>
      </c>
      <c r="N3155" s="661">
        <v>1</v>
      </c>
      <c r="O3155" s="742">
        <v>1</v>
      </c>
      <c r="P3155" s="662">
        <v>47.63</v>
      </c>
      <c r="Q3155" s="677">
        <v>1</v>
      </c>
      <c r="R3155" s="661">
        <v>1</v>
      </c>
      <c r="S3155" s="677">
        <v>1</v>
      </c>
      <c r="T3155" s="742">
        <v>1</v>
      </c>
      <c r="U3155" s="700">
        <v>1</v>
      </c>
    </row>
    <row r="3156" spans="1:21" ht="14.4" customHeight="1" x14ac:dyDescent="0.3">
      <c r="A3156" s="660">
        <v>32</v>
      </c>
      <c r="B3156" s="661" t="s">
        <v>587</v>
      </c>
      <c r="C3156" s="661">
        <v>89301322</v>
      </c>
      <c r="D3156" s="740" t="s">
        <v>6847</v>
      </c>
      <c r="E3156" s="741" t="s">
        <v>4641</v>
      </c>
      <c r="F3156" s="661" t="s">
        <v>4612</v>
      </c>
      <c r="G3156" s="661" t="s">
        <v>4994</v>
      </c>
      <c r="H3156" s="661" t="s">
        <v>588</v>
      </c>
      <c r="I3156" s="661" t="s">
        <v>4995</v>
      </c>
      <c r="J3156" s="661" t="s">
        <v>1296</v>
      </c>
      <c r="K3156" s="661" t="s">
        <v>1297</v>
      </c>
      <c r="L3156" s="662">
        <v>0</v>
      </c>
      <c r="M3156" s="662">
        <v>0</v>
      </c>
      <c r="N3156" s="661">
        <v>4</v>
      </c>
      <c r="O3156" s="742">
        <v>2</v>
      </c>
      <c r="P3156" s="662">
        <v>0</v>
      </c>
      <c r="Q3156" s="677"/>
      <c r="R3156" s="661">
        <v>4</v>
      </c>
      <c r="S3156" s="677">
        <v>1</v>
      </c>
      <c r="T3156" s="742">
        <v>2</v>
      </c>
      <c r="U3156" s="700">
        <v>1</v>
      </c>
    </row>
    <row r="3157" spans="1:21" ht="14.4" customHeight="1" x14ac:dyDescent="0.3">
      <c r="A3157" s="660">
        <v>32</v>
      </c>
      <c r="B3157" s="661" t="s">
        <v>587</v>
      </c>
      <c r="C3157" s="661">
        <v>89301322</v>
      </c>
      <c r="D3157" s="740" t="s">
        <v>6847</v>
      </c>
      <c r="E3157" s="741" t="s">
        <v>4641</v>
      </c>
      <c r="F3157" s="661" t="s">
        <v>4612</v>
      </c>
      <c r="G3157" s="661" t="s">
        <v>4994</v>
      </c>
      <c r="H3157" s="661" t="s">
        <v>588</v>
      </c>
      <c r="I3157" s="661" t="s">
        <v>1295</v>
      </c>
      <c r="J3157" s="661" t="s">
        <v>1296</v>
      </c>
      <c r="K3157" s="661" t="s">
        <v>1297</v>
      </c>
      <c r="L3157" s="662">
        <v>60.92</v>
      </c>
      <c r="M3157" s="662">
        <v>121.84</v>
      </c>
      <c r="N3157" s="661">
        <v>2</v>
      </c>
      <c r="O3157" s="742">
        <v>1</v>
      </c>
      <c r="P3157" s="662">
        <v>121.84</v>
      </c>
      <c r="Q3157" s="677">
        <v>1</v>
      </c>
      <c r="R3157" s="661">
        <v>2</v>
      </c>
      <c r="S3157" s="677">
        <v>1</v>
      </c>
      <c r="T3157" s="742">
        <v>1</v>
      </c>
      <c r="U3157" s="700">
        <v>1</v>
      </c>
    </row>
    <row r="3158" spans="1:21" ht="14.4" customHeight="1" x14ac:dyDescent="0.3">
      <c r="A3158" s="660">
        <v>32</v>
      </c>
      <c r="B3158" s="661" t="s">
        <v>587</v>
      </c>
      <c r="C3158" s="661">
        <v>89301322</v>
      </c>
      <c r="D3158" s="740" t="s">
        <v>6847</v>
      </c>
      <c r="E3158" s="741" t="s">
        <v>4641</v>
      </c>
      <c r="F3158" s="661" t="s">
        <v>4612</v>
      </c>
      <c r="G3158" s="661" t="s">
        <v>4994</v>
      </c>
      <c r="H3158" s="661" t="s">
        <v>588</v>
      </c>
      <c r="I3158" s="661" t="s">
        <v>5957</v>
      </c>
      <c r="J3158" s="661" t="s">
        <v>1296</v>
      </c>
      <c r="K3158" s="661" t="s">
        <v>5717</v>
      </c>
      <c r="L3158" s="662">
        <v>0</v>
      </c>
      <c r="M3158" s="662">
        <v>0</v>
      </c>
      <c r="N3158" s="661">
        <v>1</v>
      </c>
      <c r="O3158" s="742">
        <v>0.5</v>
      </c>
      <c r="P3158" s="662">
        <v>0</v>
      </c>
      <c r="Q3158" s="677"/>
      <c r="R3158" s="661">
        <v>1</v>
      </c>
      <c r="S3158" s="677">
        <v>1</v>
      </c>
      <c r="T3158" s="742">
        <v>0.5</v>
      </c>
      <c r="U3158" s="700">
        <v>1</v>
      </c>
    </row>
    <row r="3159" spans="1:21" ht="14.4" customHeight="1" x14ac:dyDescent="0.3">
      <c r="A3159" s="660">
        <v>32</v>
      </c>
      <c r="B3159" s="661" t="s">
        <v>587</v>
      </c>
      <c r="C3159" s="661">
        <v>89301322</v>
      </c>
      <c r="D3159" s="740" t="s">
        <v>6847</v>
      </c>
      <c r="E3159" s="741" t="s">
        <v>4641</v>
      </c>
      <c r="F3159" s="661" t="s">
        <v>4612</v>
      </c>
      <c r="G3159" s="661" t="s">
        <v>4994</v>
      </c>
      <c r="H3159" s="661" t="s">
        <v>588</v>
      </c>
      <c r="I3159" s="661" t="s">
        <v>3404</v>
      </c>
      <c r="J3159" s="661" t="s">
        <v>1296</v>
      </c>
      <c r="K3159" s="661" t="s">
        <v>3405</v>
      </c>
      <c r="L3159" s="662">
        <v>203.07</v>
      </c>
      <c r="M3159" s="662">
        <v>406.14</v>
      </c>
      <c r="N3159" s="661">
        <v>2</v>
      </c>
      <c r="O3159" s="742">
        <v>2</v>
      </c>
      <c r="P3159" s="662">
        <v>406.14</v>
      </c>
      <c r="Q3159" s="677">
        <v>1</v>
      </c>
      <c r="R3159" s="661">
        <v>2</v>
      </c>
      <c r="S3159" s="677">
        <v>1</v>
      </c>
      <c r="T3159" s="742">
        <v>2</v>
      </c>
      <c r="U3159" s="700">
        <v>1</v>
      </c>
    </row>
    <row r="3160" spans="1:21" ht="14.4" customHeight="1" x14ac:dyDescent="0.3">
      <c r="A3160" s="660">
        <v>32</v>
      </c>
      <c r="B3160" s="661" t="s">
        <v>587</v>
      </c>
      <c r="C3160" s="661">
        <v>89301322</v>
      </c>
      <c r="D3160" s="740" t="s">
        <v>6847</v>
      </c>
      <c r="E3160" s="741" t="s">
        <v>4641</v>
      </c>
      <c r="F3160" s="661" t="s">
        <v>4612</v>
      </c>
      <c r="G3160" s="661" t="s">
        <v>4711</v>
      </c>
      <c r="H3160" s="661" t="s">
        <v>588</v>
      </c>
      <c r="I3160" s="661" t="s">
        <v>4857</v>
      </c>
      <c r="J3160" s="661" t="s">
        <v>4443</v>
      </c>
      <c r="K3160" s="661" t="s">
        <v>4858</v>
      </c>
      <c r="L3160" s="662">
        <v>0</v>
      </c>
      <c r="M3160" s="662">
        <v>0</v>
      </c>
      <c r="N3160" s="661">
        <v>1</v>
      </c>
      <c r="O3160" s="742">
        <v>0.5</v>
      </c>
      <c r="P3160" s="662"/>
      <c r="Q3160" s="677"/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32</v>
      </c>
      <c r="B3161" s="661" t="s">
        <v>587</v>
      </c>
      <c r="C3161" s="661">
        <v>89301322</v>
      </c>
      <c r="D3161" s="740" t="s">
        <v>6847</v>
      </c>
      <c r="E3161" s="741" t="s">
        <v>4641</v>
      </c>
      <c r="F3161" s="661" t="s">
        <v>4612</v>
      </c>
      <c r="G3161" s="661" t="s">
        <v>4711</v>
      </c>
      <c r="H3161" s="661" t="s">
        <v>588</v>
      </c>
      <c r="I3161" s="661" t="s">
        <v>2909</v>
      </c>
      <c r="J3161" s="661" t="s">
        <v>4443</v>
      </c>
      <c r="K3161" s="661" t="s">
        <v>4444</v>
      </c>
      <c r="L3161" s="662">
        <v>333.31</v>
      </c>
      <c r="M3161" s="662">
        <v>4999.6499999999996</v>
      </c>
      <c r="N3161" s="661">
        <v>15</v>
      </c>
      <c r="O3161" s="742">
        <v>7.5</v>
      </c>
      <c r="P3161" s="662">
        <v>3666.41</v>
      </c>
      <c r="Q3161" s="677">
        <v>0.73333333333333339</v>
      </c>
      <c r="R3161" s="661">
        <v>11</v>
      </c>
      <c r="S3161" s="677">
        <v>0.73333333333333328</v>
      </c>
      <c r="T3161" s="742">
        <v>5</v>
      </c>
      <c r="U3161" s="700">
        <v>0.66666666666666663</v>
      </c>
    </row>
    <row r="3162" spans="1:21" ht="14.4" customHeight="1" x14ac:dyDescent="0.3">
      <c r="A3162" s="660">
        <v>32</v>
      </c>
      <c r="B3162" s="661" t="s">
        <v>587</v>
      </c>
      <c r="C3162" s="661">
        <v>89301322</v>
      </c>
      <c r="D3162" s="740" t="s">
        <v>6847</v>
      </c>
      <c r="E3162" s="741" t="s">
        <v>4641</v>
      </c>
      <c r="F3162" s="661" t="s">
        <v>4612</v>
      </c>
      <c r="G3162" s="661" t="s">
        <v>4711</v>
      </c>
      <c r="H3162" s="661" t="s">
        <v>588</v>
      </c>
      <c r="I3162" s="661" t="s">
        <v>2909</v>
      </c>
      <c r="J3162" s="661" t="s">
        <v>4443</v>
      </c>
      <c r="K3162" s="661" t="s">
        <v>4444</v>
      </c>
      <c r="L3162" s="662">
        <v>156.86000000000001</v>
      </c>
      <c r="M3162" s="662">
        <v>6901.840000000002</v>
      </c>
      <c r="N3162" s="661">
        <v>44</v>
      </c>
      <c r="O3162" s="742">
        <v>25.5</v>
      </c>
      <c r="P3162" s="662">
        <v>5176.380000000001</v>
      </c>
      <c r="Q3162" s="677">
        <v>0.74999999999999989</v>
      </c>
      <c r="R3162" s="661">
        <v>33</v>
      </c>
      <c r="S3162" s="677">
        <v>0.75</v>
      </c>
      <c r="T3162" s="742">
        <v>17.5</v>
      </c>
      <c r="U3162" s="700">
        <v>0.68627450980392157</v>
      </c>
    </row>
    <row r="3163" spans="1:21" ht="14.4" customHeight="1" x14ac:dyDescent="0.3">
      <c r="A3163" s="660">
        <v>32</v>
      </c>
      <c r="B3163" s="661" t="s">
        <v>587</v>
      </c>
      <c r="C3163" s="661">
        <v>89301322</v>
      </c>
      <c r="D3163" s="740" t="s">
        <v>6847</v>
      </c>
      <c r="E3163" s="741" t="s">
        <v>4641</v>
      </c>
      <c r="F3163" s="661" t="s">
        <v>4612</v>
      </c>
      <c r="G3163" s="661" t="s">
        <v>4711</v>
      </c>
      <c r="H3163" s="661" t="s">
        <v>588</v>
      </c>
      <c r="I3163" s="661" t="s">
        <v>5416</v>
      </c>
      <c r="J3163" s="661" t="s">
        <v>5417</v>
      </c>
      <c r="K3163" s="661" t="s">
        <v>5418</v>
      </c>
      <c r="L3163" s="662">
        <v>151.61000000000001</v>
      </c>
      <c r="M3163" s="662">
        <v>454.83000000000004</v>
      </c>
      <c r="N3163" s="661">
        <v>3</v>
      </c>
      <c r="O3163" s="742">
        <v>1</v>
      </c>
      <c r="P3163" s="662">
        <v>151.61000000000001</v>
      </c>
      <c r="Q3163" s="677">
        <v>0.33333333333333331</v>
      </c>
      <c r="R3163" s="661">
        <v>1</v>
      </c>
      <c r="S3163" s="677">
        <v>0.33333333333333331</v>
      </c>
      <c r="T3163" s="742">
        <v>0.5</v>
      </c>
      <c r="U3163" s="700">
        <v>0.5</v>
      </c>
    </row>
    <row r="3164" spans="1:21" ht="14.4" customHeight="1" x14ac:dyDescent="0.3">
      <c r="A3164" s="660">
        <v>32</v>
      </c>
      <c r="B3164" s="661" t="s">
        <v>587</v>
      </c>
      <c r="C3164" s="661">
        <v>89301322</v>
      </c>
      <c r="D3164" s="740" t="s">
        <v>6847</v>
      </c>
      <c r="E3164" s="741" t="s">
        <v>4641</v>
      </c>
      <c r="F3164" s="661" t="s">
        <v>4612</v>
      </c>
      <c r="G3164" s="661" t="s">
        <v>4711</v>
      </c>
      <c r="H3164" s="661" t="s">
        <v>588</v>
      </c>
      <c r="I3164" s="661" t="s">
        <v>4859</v>
      </c>
      <c r="J3164" s="661" t="s">
        <v>4443</v>
      </c>
      <c r="K3164" s="661" t="s">
        <v>4444</v>
      </c>
      <c r="L3164" s="662">
        <v>156.86000000000001</v>
      </c>
      <c r="M3164" s="662">
        <v>313.72000000000003</v>
      </c>
      <c r="N3164" s="661">
        <v>2</v>
      </c>
      <c r="O3164" s="742">
        <v>1.5</v>
      </c>
      <c r="P3164" s="662">
        <v>156.86000000000001</v>
      </c>
      <c r="Q3164" s="677">
        <v>0.5</v>
      </c>
      <c r="R3164" s="661">
        <v>1</v>
      </c>
      <c r="S3164" s="677">
        <v>0.5</v>
      </c>
      <c r="T3164" s="742">
        <v>0.5</v>
      </c>
      <c r="U3164" s="700">
        <v>0.33333333333333331</v>
      </c>
    </row>
    <row r="3165" spans="1:21" ht="14.4" customHeight="1" x14ac:dyDescent="0.3">
      <c r="A3165" s="660">
        <v>32</v>
      </c>
      <c r="B3165" s="661" t="s">
        <v>587</v>
      </c>
      <c r="C3165" s="661">
        <v>89301322</v>
      </c>
      <c r="D3165" s="740" t="s">
        <v>6847</v>
      </c>
      <c r="E3165" s="741" t="s">
        <v>4641</v>
      </c>
      <c r="F3165" s="661" t="s">
        <v>4612</v>
      </c>
      <c r="G3165" s="661" t="s">
        <v>6144</v>
      </c>
      <c r="H3165" s="661" t="s">
        <v>588</v>
      </c>
      <c r="I3165" s="661" t="s">
        <v>1908</v>
      </c>
      <c r="J3165" s="661" t="s">
        <v>1909</v>
      </c>
      <c r="K3165" s="661" t="s">
        <v>2198</v>
      </c>
      <c r="L3165" s="662">
        <v>123.4</v>
      </c>
      <c r="M3165" s="662">
        <v>123.4</v>
      </c>
      <c r="N3165" s="661">
        <v>1</v>
      </c>
      <c r="O3165" s="742">
        <v>0.5</v>
      </c>
      <c r="P3165" s="662">
        <v>123.4</v>
      </c>
      <c r="Q3165" s="677">
        <v>1</v>
      </c>
      <c r="R3165" s="661">
        <v>1</v>
      </c>
      <c r="S3165" s="677">
        <v>1</v>
      </c>
      <c r="T3165" s="742">
        <v>0.5</v>
      </c>
      <c r="U3165" s="700">
        <v>1</v>
      </c>
    </row>
    <row r="3166" spans="1:21" ht="14.4" customHeight="1" x14ac:dyDescent="0.3">
      <c r="A3166" s="660">
        <v>32</v>
      </c>
      <c r="B3166" s="661" t="s">
        <v>587</v>
      </c>
      <c r="C3166" s="661">
        <v>89301322</v>
      </c>
      <c r="D3166" s="740" t="s">
        <v>6847</v>
      </c>
      <c r="E3166" s="741" t="s">
        <v>4641</v>
      </c>
      <c r="F3166" s="661" t="s">
        <v>4612</v>
      </c>
      <c r="G3166" s="661" t="s">
        <v>5248</v>
      </c>
      <c r="H3166" s="661" t="s">
        <v>2441</v>
      </c>
      <c r="I3166" s="661" t="s">
        <v>3081</v>
      </c>
      <c r="J3166" s="661" t="s">
        <v>3082</v>
      </c>
      <c r="K3166" s="661" t="s">
        <v>3083</v>
      </c>
      <c r="L3166" s="662">
        <v>222.25</v>
      </c>
      <c r="M3166" s="662">
        <v>222.25</v>
      </c>
      <c r="N3166" s="661">
        <v>1</v>
      </c>
      <c r="O3166" s="742">
        <v>0.5</v>
      </c>
      <c r="P3166" s="662">
        <v>222.25</v>
      </c>
      <c r="Q3166" s="677">
        <v>1</v>
      </c>
      <c r="R3166" s="661">
        <v>1</v>
      </c>
      <c r="S3166" s="677">
        <v>1</v>
      </c>
      <c r="T3166" s="742">
        <v>0.5</v>
      </c>
      <c r="U3166" s="700">
        <v>1</v>
      </c>
    </row>
    <row r="3167" spans="1:21" ht="14.4" customHeight="1" x14ac:dyDescent="0.3">
      <c r="A3167" s="660">
        <v>32</v>
      </c>
      <c r="B3167" s="661" t="s">
        <v>587</v>
      </c>
      <c r="C3167" s="661">
        <v>89301322</v>
      </c>
      <c r="D3167" s="740" t="s">
        <v>6847</v>
      </c>
      <c r="E3167" s="741" t="s">
        <v>4641</v>
      </c>
      <c r="F3167" s="661" t="s">
        <v>4612</v>
      </c>
      <c r="G3167" s="661" t="s">
        <v>5248</v>
      </c>
      <c r="H3167" s="661" t="s">
        <v>2441</v>
      </c>
      <c r="I3167" s="661" t="s">
        <v>5589</v>
      </c>
      <c r="J3167" s="661" t="s">
        <v>3082</v>
      </c>
      <c r="K3167" s="661" t="s">
        <v>5590</v>
      </c>
      <c r="L3167" s="662">
        <v>0</v>
      </c>
      <c r="M3167" s="662">
        <v>0</v>
      </c>
      <c r="N3167" s="661">
        <v>1</v>
      </c>
      <c r="O3167" s="742">
        <v>1</v>
      </c>
      <c r="P3167" s="662"/>
      <c r="Q3167" s="677"/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32</v>
      </c>
      <c r="B3168" s="661" t="s">
        <v>587</v>
      </c>
      <c r="C3168" s="661">
        <v>89301322</v>
      </c>
      <c r="D3168" s="740" t="s">
        <v>6847</v>
      </c>
      <c r="E3168" s="741" t="s">
        <v>4641</v>
      </c>
      <c r="F3168" s="661" t="s">
        <v>4612</v>
      </c>
      <c r="G3168" s="661" t="s">
        <v>5591</v>
      </c>
      <c r="H3168" s="661" t="s">
        <v>2441</v>
      </c>
      <c r="I3168" s="661" t="s">
        <v>1461</v>
      </c>
      <c r="J3168" s="661" t="s">
        <v>5592</v>
      </c>
      <c r="K3168" s="661" t="s">
        <v>5593</v>
      </c>
      <c r="L3168" s="662">
        <v>137.6</v>
      </c>
      <c r="M3168" s="662">
        <v>137.6</v>
      </c>
      <c r="N3168" s="661">
        <v>1</v>
      </c>
      <c r="O3168" s="742">
        <v>1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32</v>
      </c>
      <c r="B3169" s="661" t="s">
        <v>587</v>
      </c>
      <c r="C3169" s="661">
        <v>89301322</v>
      </c>
      <c r="D3169" s="740" t="s">
        <v>6847</v>
      </c>
      <c r="E3169" s="741" t="s">
        <v>4641</v>
      </c>
      <c r="F3169" s="661" t="s">
        <v>4612</v>
      </c>
      <c r="G3169" s="661" t="s">
        <v>5037</v>
      </c>
      <c r="H3169" s="661" t="s">
        <v>588</v>
      </c>
      <c r="I3169" s="661" t="s">
        <v>1495</v>
      </c>
      <c r="J3169" s="661" t="s">
        <v>1496</v>
      </c>
      <c r="K3169" s="661" t="s">
        <v>6480</v>
      </c>
      <c r="L3169" s="662">
        <v>49.57</v>
      </c>
      <c r="M3169" s="662">
        <v>49.57</v>
      </c>
      <c r="N3169" s="661">
        <v>1</v>
      </c>
      <c r="O3169" s="742">
        <v>1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32</v>
      </c>
      <c r="B3170" s="661" t="s">
        <v>587</v>
      </c>
      <c r="C3170" s="661">
        <v>89301322</v>
      </c>
      <c r="D3170" s="740" t="s">
        <v>6847</v>
      </c>
      <c r="E3170" s="741" t="s">
        <v>4641</v>
      </c>
      <c r="F3170" s="661" t="s">
        <v>4612</v>
      </c>
      <c r="G3170" s="661" t="s">
        <v>4720</v>
      </c>
      <c r="H3170" s="661" t="s">
        <v>2441</v>
      </c>
      <c r="I3170" s="661" t="s">
        <v>3851</v>
      </c>
      <c r="J3170" s="661" t="s">
        <v>2534</v>
      </c>
      <c r="K3170" s="661" t="s">
        <v>3852</v>
      </c>
      <c r="L3170" s="662">
        <v>146.63</v>
      </c>
      <c r="M3170" s="662">
        <v>293.26</v>
      </c>
      <c r="N3170" s="661">
        <v>2</v>
      </c>
      <c r="O3170" s="742">
        <v>1.5</v>
      </c>
      <c r="P3170" s="662">
        <v>293.26</v>
      </c>
      <c r="Q3170" s="677">
        <v>1</v>
      </c>
      <c r="R3170" s="661">
        <v>2</v>
      </c>
      <c r="S3170" s="677">
        <v>1</v>
      </c>
      <c r="T3170" s="742">
        <v>1.5</v>
      </c>
      <c r="U3170" s="700">
        <v>1</v>
      </c>
    </row>
    <row r="3171" spans="1:21" ht="14.4" customHeight="1" x14ac:dyDescent="0.3">
      <c r="A3171" s="660">
        <v>32</v>
      </c>
      <c r="B3171" s="661" t="s">
        <v>587</v>
      </c>
      <c r="C3171" s="661">
        <v>89301322</v>
      </c>
      <c r="D3171" s="740" t="s">
        <v>6847</v>
      </c>
      <c r="E3171" s="741" t="s">
        <v>4641</v>
      </c>
      <c r="F3171" s="661" t="s">
        <v>4612</v>
      </c>
      <c r="G3171" s="661" t="s">
        <v>4721</v>
      </c>
      <c r="H3171" s="661" t="s">
        <v>588</v>
      </c>
      <c r="I3171" s="661" t="s">
        <v>1087</v>
      </c>
      <c r="J3171" s="661" t="s">
        <v>4722</v>
      </c>
      <c r="K3171" s="661" t="s">
        <v>4723</v>
      </c>
      <c r="L3171" s="662">
        <v>0</v>
      </c>
      <c r="M3171" s="662">
        <v>0</v>
      </c>
      <c r="N3171" s="661">
        <v>3</v>
      </c>
      <c r="O3171" s="742">
        <v>2.5</v>
      </c>
      <c r="P3171" s="662">
        <v>0</v>
      </c>
      <c r="Q3171" s="677"/>
      <c r="R3171" s="661">
        <v>3</v>
      </c>
      <c r="S3171" s="677">
        <v>1</v>
      </c>
      <c r="T3171" s="742">
        <v>2.5</v>
      </c>
      <c r="U3171" s="700">
        <v>1</v>
      </c>
    </row>
    <row r="3172" spans="1:21" ht="14.4" customHeight="1" x14ac:dyDescent="0.3">
      <c r="A3172" s="660">
        <v>32</v>
      </c>
      <c r="B3172" s="661" t="s">
        <v>587</v>
      </c>
      <c r="C3172" s="661">
        <v>89301322</v>
      </c>
      <c r="D3172" s="740" t="s">
        <v>6847</v>
      </c>
      <c r="E3172" s="741" t="s">
        <v>4641</v>
      </c>
      <c r="F3172" s="661" t="s">
        <v>4612</v>
      </c>
      <c r="G3172" s="661" t="s">
        <v>4721</v>
      </c>
      <c r="H3172" s="661" t="s">
        <v>588</v>
      </c>
      <c r="I3172" s="661" t="s">
        <v>6481</v>
      </c>
      <c r="J3172" s="661" t="s">
        <v>4722</v>
      </c>
      <c r="K3172" s="661" t="s">
        <v>4723</v>
      </c>
      <c r="L3172" s="662">
        <v>0</v>
      </c>
      <c r="M3172" s="662">
        <v>0</v>
      </c>
      <c r="N3172" s="661">
        <v>1</v>
      </c>
      <c r="O3172" s="742">
        <v>1</v>
      </c>
      <c r="P3172" s="662">
        <v>0</v>
      </c>
      <c r="Q3172" s="677"/>
      <c r="R3172" s="661">
        <v>1</v>
      </c>
      <c r="S3172" s="677">
        <v>1</v>
      </c>
      <c r="T3172" s="742">
        <v>1</v>
      </c>
      <c r="U3172" s="700">
        <v>1</v>
      </c>
    </row>
    <row r="3173" spans="1:21" ht="14.4" customHeight="1" x14ac:dyDescent="0.3">
      <c r="A3173" s="660">
        <v>32</v>
      </c>
      <c r="B3173" s="661" t="s">
        <v>587</v>
      </c>
      <c r="C3173" s="661">
        <v>89301322</v>
      </c>
      <c r="D3173" s="740" t="s">
        <v>6847</v>
      </c>
      <c r="E3173" s="741" t="s">
        <v>4641</v>
      </c>
      <c r="F3173" s="661" t="s">
        <v>4612</v>
      </c>
      <c r="G3173" s="661" t="s">
        <v>4664</v>
      </c>
      <c r="H3173" s="661" t="s">
        <v>2441</v>
      </c>
      <c r="I3173" s="661" t="s">
        <v>3077</v>
      </c>
      <c r="J3173" s="661" t="s">
        <v>3078</v>
      </c>
      <c r="K3173" s="661" t="s">
        <v>4450</v>
      </c>
      <c r="L3173" s="662">
        <v>138.16</v>
      </c>
      <c r="M3173" s="662">
        <v>138.16</v>
      </c>
      <c r="N3173" s="661">
        <v>1</v>
      </c>
      <c r="O3173" s="742">
        <v>1</v>
      </c>
      <c r="P3173" s="662">
        <v>138.16</v>
      </c>
      <c r="Q3173" s="677">
        <v>1</v>
      </c>
      <c r="R3173" s="661">
        <v>1</v>
      </c>
      <c r="S3173" s="677">
        <v>1</v>
      </c>
      <c r="T3173" s="742">
        <v>1</v>
      </c>
      <c r="U3173" s="700">
        <v>1</v>
      </c>
    </row>
    <row r="3174" spans="1:21" ht="14.4" customHeight="1" x14ac:dyDescent="0.3">
      <c r="A3174" s="660">
        <v>32</v>
      </c>
      <c r="B3174" s="661" t="s">
        <v>587</v>
      </c>
      <c r="C3174" s="661">
        <v>89301322</v>
      </c>
      <c r="D3174" s="740" t="s">
        <v>6847</v>
      </c>
      <c r="E3174" s="741" t="s">
        <v>4641</v>
      </c>
      <c r="F3174" s="661" t="s">
        <v>4612</v>
      </c>
      <c r="G3174" s="661" t="s">
        <v>4664</v>
      </c>
      <c r="H3174" s="661" t="s">
        <v>2441</v>
      </c>
      <c r="I3174" s="661" t="s">
        <v>3042</v>
      </c>
      <c r="J3174" s="661" t="s">
        <v>3043</v>
      </c>
      <c r="K3174" s="661" t="s">
        <v>4451</v>
      </c>
      <c r="L3174" s="662">
        <v>178.27</v>
      </c>
      <c r="M3174" s="662">
        <v>1960.97</v>
      </c>
      <c r="N3174" s="661">
        <v>11</v>
      </c>
      <c r="O3174" s="742">
        <v>5</v>
      </c>
      <c r="P3174" s="662">
        <v>1782.7</v>
      </c>
      <c r="Q3174" s="677">
        <v>0.90909090909090906</v>
      </c>
      <c r="R3174" s="661">
        <v>10</v>
      </c>
      <c r="S3174" s="677">
        <v>0.90909090909090906</v>
      </c>
      <c r="T3174" s="742">
        <v>4</v>
      </c>
      <c r="U3174" s="700">
        <v>0.8</v>
      </c>
    </row>
    <row r="3175" spans="1:21" ht="14.4" customHeight="1" x14ac:dyDescent="0.3">
      <c r="A3175" s="660">
        <v>32</v>
      </c>
      <c r="B3175" s="661" t="s">
        <v>587</v>
      </c>
      <c r="C3175" s="661">
        <v>89301322</v>
      </c>
      <c r="D3175" s="740" t="s">
        <v>6847</v>
      </c>
      <c r="E3175" s="741" t="s">
        <v>4641</v>
      </c>
      <c r="F3175" s="661" t="s">
        <v>4612</v>
      </c>
      <c r="G3175" s="661" t="s">
        <v>4664</v>
      </c>
      <c r="H3175" s="661" t="s">
        <v>2441</v>
      </c>
      <c r="I3175" s="661" t="s">
        <v>3042</v>
      </c>
      <c r="J3175" s="661" t="s">
        <v>3043</v>
      </c>
      <c r="K3175" s="661" t="s">
        <v>4451</v>
      </c>
      <c r="L3175" s="662">
        <v>184.22</v>
      </c>
      <c r="M3175" s="662">
        <v>3684.3999999999996</v>
      </c>
      <c r="N3175" s="661">
        <v>20</v>
      </c>
      <c r="O3175" s="742">
        <v>14.5</v>
      </c>
      <c r="P3175" s="662">
        <v>2947.5199999999995</v>
      </c>
      <c r="Q3175" s="677">
        <v>0.79999999999999993</v>
      </c>
      <c r="R3175" s="661">
        <v>16</v>
      </c>
      <c r="S3175" s="677">
        <v>0.8</v>
      </c>
      <c r="T3175" s="742">
        <v>11</v>
      </c>
      <c r="U3175" s="700">
        <v>0.75862068965517238</v>
      </c>
    </row>
    <row r="3176" spans="1:21" ht="14.4" customHeight="1" x14ac:dyDescent="0.3">
      <c r="A3176" s="660">
        <v>32</v>
      </c>
      <c r="B3176" s="661" t="s">
        <v>587</v>
      </c>
      <c r="C3176" s="661">
        <v>89301322</v>
      </c>
      <c r="D3176" s="740" t="s">
        <v>6847</v>
      </c>
      <c r="E3176" s="741" t="s">
        <v>4641</v>
      </c>
      <c r="F3176" s="661" t="s">
        <v>4612</v>
      </c>
      <c r="G3176" s="661" t="s">
        <v>4665</v>
      </c>
      <c r="H3176" s="661" t="s">
        <v>2441</v>
      </c>
      <c r="I3176" s="661" t="s">
        <v>6365</v>
      </c>
      <c r="J3176" s="661" t="s">
        <v>2453</v>
      </c>
      <c r="K3176" s="661" t="s">
        <v>6366</v>
      </c>
      <c r="L3176" s="662">
        <v>0</v>
      </c>
      <c r="M3176" s="662">
        <v>0</v>
      </c>
      <c r="N3176" s="661">
        <v>6</v>
      </c>
      <c r="O3176" s="742">
        <v>3.5</v>
      </c>
      <c r="P3176" s="662">
        <v>0</v>
      </c>
      <c r="Q3176" s="677"/>
      <c r="R3176" s="661">
        <v>4</v>
      </c>
      <c r="S3176" s="677">
        <v>0.66666666666666663</v>
      </c>
      <c r="T3176" s="742">
        <v>2</v>
      </c>
      <c r="U3176" s="700">
        <v>0.5714285714285714</v>
      </c>
    </row>
    <row r="3177" spans="1:21" ht="14.4" customHeight="1" x14ac:dyDescent="0.3">
      <c r="A3177" s="660">
        <v>32</v>
      </c>
      <c r="B3177" s="661" t="s">
        <v>587</v>
      </c>
      <c r="C3177" s="661">
        <v>89301322</v>
      </c>
      <c r="D3177" s="740" t="s">
        <v>6847</v>
      </c>
      <c r="E3177" s="741" t="s">
        <v>4641</v>
      </c>
      <c r="F3177" s="661" t="s">
        <v>4612</v>
      </c>
      <c r="G3177" s="661" t="s">
        <v>4665</v>
      </c>
      <c r="H3177" s="661" t="s">
        <v>2441</v>
      </c>
      <c r="I3177" s="661" t="s">
        <v>2452</v>
      </c>
      <c r="J3177" s="661" t="s">
        <v>2453</v>
      </c>
      <c r="K3177" s="661" t="s">
        <v>4539</v>
      </c>
      <c r="L3177" s="662">
        <v>275.48</v>
      </c>
      <c r="M3177" s="662">
        <v>275.48</v>
      </c>
      <c r="N3177" s="661">
        <v>1</v>
      </c>
      <c r="O3177" s="742">
        <v>1</v>
      </c>
      <c r="P3177" s="662"/>
      <c r="Q3177" s="677">
        <v>0</v>
      </c>
      <c r="R3177" s="661"/>
      <c r="S3177" s="677">
        <v>0</v>
      </c>
      <c r="T3177" s="742"/>
      <c r="U3177" s="700">
        <v>0</v>
      </c>
    </row>
    <row r="3178" spans="1:21" ht="14.4" customHeight="1" x14ac:dyDescent="0.3">
      <c r="A3178" s="660">
        <v>32</v>
      </c>
      <c r="B3178" s="661" t="s">
        <v>587</v>
      </c>
      <c r="C3178" s="661">
        <v>89301322</v>
      </c>
      <c r="D3178" s="740" t="s">
        <v>6847</v>
      </c>
      <c r="E3178" s="741" t="s">
        <v>4641</v>
      </c>
      <c r="F3178" s="661" t="s">
        <v>4612</v>
      </c>
      <c r="G3178" s="661" t="s">
        <v>4665</v>
      </c>
      <c r="H3178" s="661" t="s">
        <v>2441</v>
      </c>
      <c r="I3178" s="661" t="s">
        <v>2452</v>
      </c>
      <c r="J3178" s="661" t="s">
        <v>2453</v>
      </c>
      <c r="K3178" s="661" t="s">
        <v>4539</v>
      </c>
      <c r="L3178" s="662">
        <v>237.65</v>
      </c>
      <c r="M3178" s="662">
        <v>475.3</v>
      </c>
      <c r="N3178" s="661">
        <v>2</v>
      </c>
      <c r="O3178" s="742">
        <v>1.5</v>
      </c>
      <c r="P3178" s="662">
        <v>475.3</v>
      </c>
      <c r="Q3178" s="677">
        <v>1</v>
      </c>
      <c r="R3178" s="661">
        <v>2</v>
      </c>
      <c r="S3178" s="677">
        <v>1</v>
      </c>
      <c r="T3178" s="742">
        <v>1.5</v>
      </c>
      <c r="U3178" s="700">
        <v>1</v>
      </c>
    </row>
    <row r="3179" spans="1:21" ht="14.4" customHeight="1" x14ac:dyDescent="0.3">
      <c r="A3179" s="660">
        <v>32</v>
      </c>
      <c r="B3179" s="661" t="s">
        <v>587</v>
      </c>
      <c r="C3179" s="661">
        <v>89301322</v>
      </c>
      <c r="D3179" s="740" t="s">
        <v>6847</v>
      </c>
      <c r="E3179" s="741" t="s">
        <v>4641</v>
      </c>
      <c r="F3179" s="661" t="s">
        <v>4612</v>
      </c>
      <c r="G3179" s="661" t="s">
        <v>4665</v>
      </c>
      <c r="H3179" s="661" t="s">
        <v>2441</v>
      </c>
      <c r="I3179" s="661" t="s">
        <v>2568</v>
      </c>
      <c r="J3179" s="661" t="s">
        <v>2453</v>
      </c>
      <c r="K3179" s="661" t="s">
        <v>1229</v>
      </c>
      <c r="L3179" s="662">
        <v>118.82</v>
      </c>
      <c r="M3179" s="662">
        <v>118.82</v>
      </c>
      <c r="N3179" s="661">
        <v>1</v>
      </c>
      <c r="O3179" s="742">
        <v>0.5</v>
      </c>
      <c r="P3179" s="662">
        <v>118.82</v>
      </c>
      <c r="Q3179" s="677">
        <v>1</v>
      </c>
      <c r="R3179" s="661">
        <v>1</v>
      </c>
      <c r="S3179" s="677">
        <v>1</v>
      </c>
      <c r="T3179" s="742">
        <v>0.5</v>
      </c>
      <c r="U3179" s="700">
        <v>1</v>
      </c>
    </row>
    <row r="3180" spans="1:21" ht="14.4" customHeight="1" x14ac:dyDescent="0.3">
      <c r="A3180" s="660">
        <v>32</v>
      </c>
      <c r="B3180" s="661" t="s">
        <v>587</v>
      </c>
      <c r="C3180" s="661">
        <v>89301322</v>
      </c>
      <c r="D3180" s="740" t="s">
        <v>6847</v>
      </c>
      <c r="E3180" s="741" t="s">
        <v>4641</v>
      </c>
      <c r="F3180" s="661" t="s">
        <v>4612</v>
      </c>
      <c r="G3180" s="661" t="s">
        <v>4665</v>
      </c>
      <c r="H3180" s="661" t="s">
        <v>588</v>
      </c>
      <c r="I3180" s="661" t="s">
        <v>6367</v>
      </c>
      <c r="J3180" s="661" t="s">
        <v>6251</v>
      </c>
      <c r="K3180" s="661" t="s">
        <v>1142</v>
      </c>
      <c r="L3180" s="662">
        <v>0</v>
      </c>
      <c r="M3180" s="662">
        <v>0</v>
      </c>
      <c r="N3180" s="661">
        <v>1</v>
      </c>
      <c r="O3180" s="742">
        <v>0.5</v>
      </c>
      <c r="P3180" s="662">
        <v>0</v>
      </c>
      <c r="Q3180" s="677"/>
      <c r="R3180" s="661">
        <v>1</v>
      </c>
      <c r="S3180" s="677">
        <v>1</v>
      </c>
      <c r="T3180" s="742">
        <v>0.5</v>
      </c>
      <c r="U3180" s="700">
        <v>1</v>
      </c>
    </row>
    <row r="3181" spans="1:21" ht="14.4" customHeight="1" x14ac:dyDescent="0.3">
      <c r="A3181" s="660">
        <v>32</v>
      </c>
      <c r="B3181" s="661" t="s">
        <v>587</v>
      </c>
      <c r="C3181" s="661">
        <v>89301322</v>
      </c>
      <c r="D3181" s="740" t="s">
        <v>6847</v>
      </c>
      <c r="E3181" s="741" t="s">
        <v>4641</v>
      </c>
      <c r="F3181" s="661" t="s">
        <v>4612</v>
      </c>
      <c r="G3181" s="661" t="s">
        <v>4805</v>
      </c>
      <c r="H3181" s="661" t="s">
        <v>588</v>
      </c>
      <c r="I3181" s="661" t="s">
        <v>6443</v>
      </c>
      <c r="J3181" s="661" t="s">
        <v>856</v>
      </c>
      <c r="K3181" s="661" t="s">
        <v>6444</v>
      </c>
      <c r="L3181" s="662">
        <v>0</v>
      </c>
      <c r="M3181" s="662">
        <v>0</v>
      </c>
      <c r="N3181" s="661">
        <v>1</v>
      </c>
      <c r="O3181" s="742">
        <v>0.5</v>
      </c>
      <c r="P3181" s="662">
        <v>0</v>
      </c>
      <c r="Q3181" s="677"/>
      <c r="R3181" s="661">
        <v>1</v>
      </c>
      <c r="S3181" s="677">
        <v>1</v>
      </c>
      <c r="T3181" s="742">
        <v>0.5</v>
      </c>
      <c r="U3181" s="700">
        <v>1</v>
      </c>
    </row>
    <row r="3182" spans="1:21" ht="14.4" customHeight="1" x14ac:dyDescent="0.3">
      <c r="A3182" s="660">
        <v>32</v>
      </c>
      <c r="B3182" s="661" t="s">
        <v>587</v>
      </c>
      <c r="C3182" s="661">
        <v>89301322</v>
      </c>
      <c r="D3182" s="740" t="s">
        <v>6847</v>
      </c>
      <c r="E3182" s="741" t="s">
        <v>4641</v>
      </c>
      <c r="F3182" s="661" t="s">
        <v>4612</v>
      </c>
      <c r="G3182" s="661" t="s">
        <v>4805</v>
      </c>
      <c r="H3182" s="661" t="s">
        <v>588</v>
      </c>
      <c r="I3182" s="661" t="s">
        <v>1403</v>
      </c>
      <c r="J3182" s="661" t="s">
        <v>856</v>
      </c>
      <c r="K3182" s="661" t="s">
        <v>3595</v>
      </c>
      <c r="L3182" s="662">
        <v>0</v>
      </c>
      <c r="M3182" s="662">
        <v>0</v>
      </c>
      <c r="N3182" s="661">
        <v>2</v>
      </c>
      <c r="O3182" s="742">
        <v>2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32</v>
      </c>
      <c r="B3183" s="661" t="s">
        <v>587</v>
      </c>
      <c r="C3183" s="661">
        <v>89301322</v>
      </c>
      <c r="D3183" s="740" t="s">
        <v>6847</v>
      </c>
      <c r="E3183" s="741" t="s">
        <v>4641</v>
      </c>
      <c r="F3183" s="661" t="s">
        <v>4612</v>
      </c>
      <c r="G3183" s="661" t="s">
        <v>4726</v>
      </c>
      <c r="H3183" s="661" t="s">
        <v>2441</v>
      </c>
      <c r="I3183" s="661" t="s">
        <v>3046</v>
      </c>
      <c r="J3183" s="661" t="s">
        <v>3047</v>
      </c>
      <c r="K3183" s="661" t="s">
        <v>4451</v>
      </c>
      <c r="L3183" s="662">
        <v>69.86</v>
      </c>
      <c r="M3183" s="662">
        <v>419.15999999999997</v>
      </c>
      <c r="N3183" s="661">
        <v>6</v>
      </c>
      <c r="O3183" s="742">
        <v>4.5</v>
      </c>
      <c r="P3183" s="662">
        <v>279.44</v>
      </c>
      <c r="Q3183" s="677">
        <v>0.66666666666666674</v>
      </c>
      <c r="R3183" s="661">
        <v>4</v>
      </c>
      <c r="S3183" s="677">
        <v>0.66666666666666663</v>
      </c>
      <c r="T3183" s="742">
        <v>3</v>
      </c>
      <c r="U3183" s="700">
        <v>0.66666666666666663</v>
      </c>
    </row>
    <row r="3184" spans="1:21" ht="14.4" customHeight="1" x14ac:dyDescent="0.3">
      <c r="A3184" s="660">
        <v>32</v>
      </c>
      <c r="B3184" s="661" t="s">
        <v>587</v>
      </c>
      <c r="C3184" s="661">
        <v>89301322</v>
      </c>
      <c r="D3184" s="740" t="s">
        <v>6847</v>
      </c>
      <c r="E3184" s="741" t="s">
        <v>4641</v>
      </c>
      <c r="F3184" s="661" t="s">
        <v>4612</v>
      </c>
      <c r="G3184" s="661" t="s">
        <v>4727</v>
      </c>
      <c r="H3184" s="661" t="s">
        <v>588</v>
      </c>
      <c r="I3184" s="661" t="s">
        <v>6482</v>
      </c>
      <c r="J3184" s="661" t="s">
        <v>6446</v>
      </c>
      <c r="K3184" s="661" t="s">
        <v>5679</v>
      </c>
      <c r="L3184" s="662">
        <v>720.54</v>
      </c>
      <c r="M3184" s="662">
        <v>720.54</v>
      </c>
      <c r="N3184" s="661">
        <v>1</v>
      </c>
      <c r="O3184" s="742">
        <v>0.5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32</v>
      </c>
      <c r="B3185" s="661" t="s">
        <v>587</v>
      </c>
      <c r="C3185" s="661">
        <v>89301322</v>
      </c>
      <c r="D3185" s="740" t="s">
        <v>6847</v>
      </c>
      <c r="E3185" s="741" t="s">
        <v>4641</v>
      </c>
      <c r="F3185" s="661" t="s">
        <v>4612</v>
      </c>
      <c r="G3185" s="661" t="s">
        <v>4727</v>
      </c>
      <c r="H3185" s="661" t="s">
        <v>2441</v>
      </c>
      <c r="I3185" s="661" t="s">
        <v>2628</v>
      </c>
      <c r="J3185" s="661" t="s">
        <v>2629</v>
      </c>
      <c r="K3185" s="661" t="s">
        <v>4523</v>
      </c>
      <c r="L3185" s="662">
        <v>162.13</v>
      </c>
      <c r="M3185" s="662">
        <v>162.13</v>
      </c>
      <c r="N3185" s="661">
        <v>1</v>
      </c>
      <c r="O3185" s="742">
        <v>0.5</v>
      </c>
      <c r="P3185" s="662">
        <v>162.13</v>
      </c>
      <c r="Q3185" s="677">
        <v>1</v>
      </c>
      <c r="R3185" s="661">
        <v>1</v>
      </c>
      <c r="S3185" s="677">
        <v>1</v>
      </c>
      <c r="T3185" s="742">
        <v>0.5</v>
      </c>
      <c r="U3185" s="700">
        <v>1</v>
      </c>
    </row>
    <row r="3186" spans="1:21" ht="14.4" customHeight="1" x14ac:dyDescent="0.3">
      <c r="A3186" s="660">
        <v>32</v>
      </c>
      <c r="B3186" s="661" t="s">
        <v>587</v>
      </c>
      <c r="C3186" s="661">
        <v>89301322</v>
      </c>
      <c r="D3186" s="740" t="s">
        <v>6847</v>
      </c>
      <c r="E3186" s="741" t="s">
        <v>4641</v>
      </c>
      <c r="F3186" s="661" t="s">
        <v>4612</v>
      </c>
      <c r="G3186" s="661" t="s">
        <v>4728</v>
      </c>
      <c r="H3186" s="661" t="s">
        <v>588</v>
      </c>
      <c r="I3186" s="661" t="s">
        <v>1809</v>
      </c>
      <c r="J3186" s="661" t="s">
        <v>5532</v>
      </c>
      <c r="K3186" s="661" t="s">
        <v>5533</v>
      </c>
      <c r="L3186" s="662">
        <v>506.48</v>
      </c>
      <c r="M3186" s="662">
        <v>1012.96</v>
      </c>
      <c r="N3186" s="661">
        <v>2</v>
      </c>
      <c r="O3186" s="742">
        <v>1</v>
      </c>
      <c r="P3186" s="662">
        <v>1012.96</v>
      </c>
      <c r="Q3186" s="677">
        <v>1</v>
      </c>
      <c r="R3186" s="661">
        <v>2</v>
      </c>
      <c r="S3186" s="677">
        <v>1</v>
      </c>
      <c r="T3186" s="742">
        <v>1</v>
      </c>
      <c r="U3186" s="700">
        <v>1</v>
      </c>
    </row>
    <row r="3187" spans="1:21" ht="14.4" customHeight="1" x14ac:dyDescent="0.3">
      <c r="A3187" s="660">
        <v>32</v>
      </c>
      <c r="B3187" s="661" t="s">
        <v>587</v>
      </c>
      <c r="C3187" s="661">
        <v>89301322</v>
      </c>
      <c r="D3187" s="740" t="s">
        <v>6847</v>
      </c>
      <c r="E3187" s="741" t="s">
        <v>4641</v>
      </c>
      <c r="F3187" s="661" t="s">
        <v>4612</v>
      </c>
      <c r="G3187" s="661" t="s">
        <v>4728</v>
      </c>
      <c r="H3187" s="661" t="s">
        <v>588</v>
      </c>
      <c r="I3187" s="661" t="s">
        <v>2149</v>
      </c>
      <c r="J3187" s="661" t="s">
        <v>4729</v>
      </c>
      <c r="K3187" s="661" t="s">
        <v>4730</v>
      </c>
      <c r="L3187" s="662">
        <v>1012.96</v>
      </c>
      <c r="M3187" s="662">
        <v>4051.84</v>
      </c>
      <c r="N3187" s="661">
        <v>4</v>
      </c>
      <c r="O3187" s="742">
        <v>2.5</v>
      </c>
      <c r="P3187" s="662">
        <v>4051.84</v>
      </c>
      <c r="Q3187" s="677">
        <v>1</v>
      </c>
      <c r="R3187" s="661">
        <v>4</v>
      </c>
      <c r="S3187" s="677">
        <v>1</v>
      </c>
      <c r="T3187" s="742">
        <v>2.5</v>
      </c>
      <c r="U3187" s="700">
        <v>1</v>
      </c>
    </row>
    <row r="3188" spans="1:21" ht="14.4" customHeight="1" x14ac:dyDescent="0.3">
      <c r="A3188" s="660">
        <v>32</v>
      </c>
      <c r="B3188" s="661" t="s">
        <v>587</v>
      </c>
      <c r="C3188" s="661">
        <v>89301322</v>
      </c>
      <c r="D3188" s="740" t="s">
        <v>6847</v>
      </c>
      <c r="E3188" s="741" t="s">
        <v>4641</v>
      </c>
      <c r="F3188" s="661" t="s">
        <v>4612</v>
      </c>
      <c r="G3188" s="661" t="s">
        <v>4728</v>
      </c>
      <c r="H3188" s="661" t="s">
        <v>588</v>
      </c>
      <c r="I3188" s="661" t="s">
        <v>1886</v>
      </c>
      <c r="J3188" s="661" t="s">
        <v>1887</v>
      </c>
      <c r="K3188" s="661" t="s">
        <v>5110</v>
      </c>
      <c r="L3188" s="662">
        <v>2025.92</v>
      </c>
      <c r="M3188" s="662">
        <v>20259.199999999997</v>
      </c>
      <c r="N3188" s="661">
        <v>10</v>
      </c>
      <c r="O3188" s="742">
        <v>6</v>
      </c>
      <c r="P3188" s="662">
        <v>20259.199999999997</v>
      </c>
      <c r="Q3188" s="677">
        <v>1</v>
      </c>
      <c r="R3188" s="661">
        <v>10</v>
      </c>
      <c r="S3188" s="677">
        <v>1</v>
      </c>
      <c r="T3188" s="742">
        <v>6</v>
      </c>
      <c r="U3188" s="700">
        <v>1</v>
      </c>
    </row>
    <row r="3189" spans="1:21" ht="14.4" customHeight="1" x14ac:dyDescent="0.3">
      <c r="A3189" s="660">
        <v>32</v>
      </c>
      <c r="B3189" s="661" t="s">
        <v>587</v>
      </c>
      <c r="C3189" s="661">
        <v>89301322</v>
      </c>
      <c r="D3189" s="740" t="s">
        <v>6847</v>
      </c>
      <c r="E3189" s="741" t="s">
        <v>4641</v>
      </c>
      <c r="F3189" s="661" t="s">
        <v>4612</v>
      </c>
      <c r="G3189" s="661" t="s">
        <v>4728</v>
      </c>
      <c r="H3189" s="661" t="s">
        <v>588</v>
      </c>
      <c r="I3189" s="661" t="s">
        <v>5421</v>
      </c>
      <c r="J3189" s="661" t="s">
        <v>5422</v>
      </c>
      <c r="K3189" s="661" t="s">
        <v>5110</v>
      </c>
      <c r="L3189" s="662">
        <v>2025.92</v>
      </c>
      <c r="M3189" s="662">
        <v>4051.84</v>
      </c>
      <c r="N3189" s="661">
        <v>2</v>
      </c>
      <c r="O3189" s="742">
        <v>0.5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32</v>
      </c>
      <c r="B3190" s="661" t="s">
        <v>587</v>
      </c>
      <c r="C3190" s="661">
        <v>89301322</v>
      </c>
      <c r="D3190" s="740" t="s">
        <v>6847</v>
      </c>
      <c r="E3190" s="741" t="s">
        <v>4641</v>
      </c>
      <c r="F3190" s="661" t="s">
        <v>4612</v>
      </c>
      <c r="G3190" s="661" t="s">
        <v>4811</v>
      </c>
      <c r="H3190" s="661" t="s">
        <v>588</v>
      </c>
      <c r="I3190" s="661" t="s">
        <v>1578</v>
      </c>
      <c r="J3190" s="661" t="s">
        <v>1579</v>
      </c>
      <c r="K3190" s="661" t="s">
        <v>1580</v>
      </c>
      <c r="L3190" s="662">
        <v>359.63</v>
      </c>
      <c r="M3190" s="662">
        <v>359.63</v>
      </c>
      <c r="N3190" s="661">
        <v>1</v>
      </c>
      <c r="O3190" s="742">
        <v>0.5</v>
      </c>
      <c r="P3190" s="662">
        <v>359.63</v>
      </c>
      <c r="Q3190" s="677">
        <v>1</v>
      </c>
      <c r="R3190" s="661">
        <v>1</v>
      </c>
      <c r="S3190" s="677">
        <v>1</v>
      </c>
      <c r="T3190" s="742">
        <v>0.5</v>
      </c>
      <c r="U3190" s="700">
        <v>1</v>
      </c>
    </row>
    <row r="3191" spans="1:21" ht="14.4" customHeight="1" x14ac:dyDescent="0.3">
      <c r="A3191" s="660">
        <v>32</v>
      </c>
      <c r="B3191" s="661" t="s">
        <v>587</v>
      </c>
      <c r="C3191" s="661">
        <v>89301322</v>
      </c>
      <c r="D3191" s="740" t="s">
        <v>6847</v>
      </c>
      <c r="E3191" s="741" t="s">
        <v>4641</v>
      </c>
      <c r="F3191" s="661" t="s">
        <v>4612</v>
      </c>
      <c r="G3191" s="661" t="s">
        <v>5093</v>
      </c>
      <c r="H3191" s="661" t="s">
        <v>588</v>
      </c>
      <c r="I3191" s="661" t="s">
        <v>1797</v>
      </c>
      <c r="J3191" s="661" t="s">
        <v>5095</v>
      </c>
      <c r="K3191" s="661" t="s">
        <v>5113</v>
      </c>
      <c r="L3191" s="662">
        <v>0</v>
      </c>
      <c r="M3191" s="662">
        <v>0</v>
      </c>
      <c r="N3191" s="661">
        <v>2</v>
      </c>
      <c r="O3191" s="742">
        <v>1.5</v>
      </c>
      <c r="P3191" s="662">
        <v>0</v>
      </c>
      <c r="Q3191" s="677"/>
      <c r="R3191" s="661">
        <v>2</v>
      </c>
      <c r="S3191" s="677">
        <v>1</v>
      </c>
      <c r="T3191" s="742">
        <v>1.5</v>
      </c>
      <c r="U3191" s="700">
        <v>1</v>
      </c>
    </row>
    <row r="3192" spans="1:21" ht="14.4" customHeight="1" x14ac:dyDescent="0.3">
      <c r="A3192" s="660">
        <v>32</v>
      </c>
      <c r="B3192" s="661" t="s">
        <v>587</v>
      </c>
      <c r="C3192" s="661">
        <v>89301322</v>
      </c>
      <c r="D3192" s="740" t="s">
        <v>6847</v>
      </c>
      <c r="E3192" s="741" t="s">
        <v>4641</v>
      </c>
      <c r="F3192" s="661" t="s">
        <v>4612</v>
      </c>
      <c r="G3192" s="661" t="s">
        <v>5093</v>
      </c>
      <c r="H3192" s="661" t="s">
        <v>588</v>
      </c>
      <c r="I3192" s="661" t="s">
        <v>5094</v>
      </c>
      <c r="J3192" s="661" t="s">
        <v>5095</v>
      </c>
      <c r="K3192" s="661" t="s">
        <v>5096</v>
      </c>
      <c r="L3192" s="662">
        <v>0</v>
      </c>
      <c r="M3192" s="662">
        <v>0</v>
      </c>
      <c r="N3192" s="661">
        <v>1</v>
      </c>
      <c r="O3192" s="742">
        <v>1</v>
      </c>
      <c r="P3192" s="662"/>
      <c r="Q3192" s="677"/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32</v>
      </c>
      <c r="B3193" s="661" t="s">
        <v>587</v>
      </c>
      <c r="C3193" s="661">
        <v>89301322</v>
      </c>
      <c r="D3193" s="740" t="s">
        <v>6847</v>
      </c>
      <c r="E3193" s="741" t="s">
        <v>4641</v>
      </c>
      <c r="F3193" s="661" t="s">
        <v>4612</v>
      </c>
      <c r="G3193" s="661" t="s">
        <v>5614</v>
      </c>
      <c r="H3193" s="661" t="s">
        <v>588</v>
      </c>
      <c r="I3193" s="661" t="s">
        <v>1359</v>
      </c>
      <c r="J3193" s="661" t="s">
        <v>1360</v>
      </c>
      <c r="K3193" s="661" t="s">
        <v>4657</v>
      </c>
      <c r="L3193" s="662">
        <v>0</v>
      </c>
      <c r="M3193" s="662">
        <v>0</v>
      </c>
      <c r="N3193" s="661">
        <v>1</v>
      </c>
      <c r="O3193" s="742">
        <v>0.5</v>
      </c>
      <c r="P3193" s="662"/>
      <c r="Q3193" s="677"/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32</v>
      </c>
      <c r="B3194" s="661" t="s">
        <v>587</v>
      </c>
      <c r="C3194" s="661">
        <v>89301322</v>
      </c>
      <c r="D3194" s="740" t="s">
        <v>6847</v>
      </c>
      <c r="E3194" s="741" t="s">
        <v>4641</v>
      </c>
      <c r="F3194" s="661" t="s">
        <v>4612</v>
      </c>
      <c r="G3194" s="661" t="s">
        <v>4731</v>
      </c>
      <c r="H3194" s="661" t="s">
        <v>588</v>
      </c>
      <c r="I3194" s="661" t="s">
        <v>4732</v>
      </c>
      <c r="J3194" s="661" t="s">
        <v>4733</v>
      </c>
      <c r="K3194" s="661" t="s">
        <v>1142</v>
      </c>
      <c r="L3194" s="662">
        <v>13168.84</v>
      </c>
      <c r="M3194" s="662">
        <v>26337.68</v>
      </c>
      <c r="N3194" s="661">
        <v>2</v>
      </c>
      <c r="O3194" s="742">
        <v>1.5</v>
      </c>
      <c r="P3194" s="662">
        <v>26337.68</v>
      </c>
      <c r="Q3194" s="677">
        <v>1</v>
      </c>
      <c r="R3194" s="661">
        <v>2</v>
      </c>
      <c r="S3194" s="677">
        <v>1</v>
      </c>
      <c r="T3194" s="742">
        <v>1.5</v>
      </c>
      <c r="U3194" s="700">
        <v>1</v>
      </c>
    </row>
    <row r="3195" spans="1:21" ht="14.4" customHeight="1" x14ac:dyDescent="0.3">
      <c r="A3195" s="660">
        <v>32</v>
      </c>
      <c r="B3195" s="661" t="s">
        <v>587</v>
      </c>
      <c r="C3195" s="661">
        <v>89301322</v>
      </c>
      <c r="D3195" s="740" t="s">
        <v>6847</v>
      </c>
      <c r="E3195" s="741" t="s">
        <v>4641</v>
      </c>
      <c r="F3195" s="661" t="s">
        <v>4612</v>
      </c>
      <c r="G3195" s="661" t="s">
        <v>4671</v>
      </c>
      <c r="H3195" s="661" t="s">
        <v>2441</v>
      </c>
      <c r="I3195" s="661" t="s">
        <v>3132</v>
      </c>
      <c r="J3195" s="661" t="s">
        <v>3133</v>
      </c>
      <c r="K3195" s="661" t="s">
        <v>4480</v>
      </c>
      <c r="L3195" s="662">
        <v>3127.19</v>
      </c>
      <c r="M3195" s="662">
        <v>222030.49000000011</v>
      </c>
      <c r="N3195" s="661">
        <v>71</v>
      </c>
      <c r="O3195" s="742">
        <v>41</v>
      </c>
      <c r="P3195" s="662">
        <v>156359.50000000009</v>
      </c>
      <c r="Q3195" s="677">
        <v>0.70422535211267612</v>
      </c>
      <c r="R3195" s="661">
        <v>50</v>
      </c>
      <c r="S3195" s="677">
        <v>0.70422535211267601</v>
      </c>
      <c r="T3195" s="742">
        <v>26.5</v>
      </c>
      <c r="U3195" s="700">
        <v>0.64634146341463417</v>
      </c>
    </row>
    <row r="3196" spans="1:21" ht="14.4" customHeight="1" x14ac:dyDescent="0.3">
      <c r="A3196" s="660">
        <v>32</v>
      </c>
      <c r="B3196" s="661" t="s">
        <v>587</v>
      </c>
      <c r="C3196" s="661">
        <v>89301322</v>
      </c>
      <c r="D3196" s="740" t="s">
        <v>6847</v>
      </c>
      <c r="E3196" s="741" t="s">
        <v>4641</v>
      </c>
      <c r="F3196" s="661" t="s">
        <v>4612</v>
      </c>
      <c r="G3196" s="661" t="s">
        <v>4671</v>
      </c>
      <c r="H3196" s="661" t="s">
        <v>2441</v>
      </c>
      <c r="I3196" s="661" t="s">
        <v>4672</v>
      </c>
      <c r="J3196" s="661" t="s">
        <v>3133</v>
      </c>
      <c r="K3196" s="661" t="s">
        <v>4673</v>
      </c>
      <c r="L3196" s="662">
        <v>782.22</v>
      </c>
      <c r="M3196" s="662">
        <v>782.22</v>
      </c>
      <c r="N3196" s="661">
        <v>1</v>
      </c>
      <c r="O3196" s="742">
        <v>0.5</v>
      </c>
      <c r="P3196" s="662"/>
      <c r="Q3196" s="677">
        <v>0</v>
      </c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32</v>
      </c>
      <c r="B3197" s="661" t="s">
        <v>587</v>
      </c>
      <c r="C3197" s="661">
        <v>89301322</v>
      </c>
      <c r="D3197" s="740" t="s">
        <v>6847</v>
      </c>
      <c r="E3197" s="741" t="s">
        <v>4641</v>
      </c>
      <c r="F3197" s="661" t="s">
        <v>4612</v>
      </c>
      <c r="G3197" s="661" t="s">
        <v>5535</v>
      </c>
      <c r="H3197" s="661" t="s">
        <v>588</v>
      </c>
      <c r="I3197" s="661" t="s">
        <v>3330</v>
      </c>
      <c r="J3197" s="661" t="s">
        <v>3331</v>
      </c>
      <c r="K3197" s="661" t="s">
        <v>6483</v>
      </c>
      <c r="L3197" s="662">
        <v>66.94</v>
      </c>
      <c r="M3197" s="662">
        <v>267.76</v>
      </c>
      <c r="N3197" s="661">
        <v>4</v>
      </c>
      <c r="O3197" s="742">
        <v>2</v>
      </c>
      <c r="P3197" s="662">
        <v>267.76</v>
      </c>
      <c r="Q3197" s="677">
        <v>1</v>
      </c>
      <c r="R3197" s="661">
        <v>4</v>
      </c>
      <c r="S3197" s="677">
        <v>1</v>
      </c>
      <c r="T3197" s="742">
        <v>2</v>
      </c>
      <c r="U3197" s="700">
        <v>1</v>
      </c>
    </row>
    <row r="3198" spans="1:21" ht="14.4" customHeight="1" x14ac:dyDescent="0.3">
      <c r="A3198" s="660">
        <v>32</v>
      </c>
      <c r="B3198" s="661" t="s">
        <v>587</v>
      </c>
      <c r="C3198" s="661">
        <v>89301322</v>
      </c>
      <c r="D3198" s="740" t="s">
        <v>6847</v>
      </c>
      <c r="E3198" s="741" t="s">
        <v>4641</v>
      </c>
      <c r="F3198" s="661" t="s">
        <v>4612</v>
      </c>
      <c r="G3198" s="661" t="s">
        <v>5535</v>
      </c>
      <c r="H3198" s="661" t="s">
        <v>588</v>
      </c>
      <c r="I3198" s="661" t="s">
        <v>6484</v>
      </c>
      <c r="J3198" s="661" t="s">
        <v>6485</v>
      </c>
      <c r="K3198" s="661" t="s">
        <v>6486</v>
      </c>
      <c r="L3198" s="662">
        <v>0</v>
      </c>
      <c r="M3198" s="662">
        <v>0</v>
      </c>
      <c r="N3198" s="661">
        <v>1</v>
      </c>
      <c r="O3198" s="742">
        <v>1</v>
      </c>
      <c r="P3198" s="662"/>
      <c r="Q3198" s="677"/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32</v>
      </c>
      <c r="B3199" s="661" t="s">
        <v>587</v>
      </c>
      <c r="C3199" s="661">
        <v>89301322</v>
      </c>
      <c r="D3199" s="740" t="s">
        <v>6847</v>
      </c>
      <c r="E3199" s="741" t="s">
        <v>4641</v>
      </c>
      <c r="F3199" s="661" t="s">
        <v>4612</v>
      </c>
      <c r="G3199" s="661" t="s">
        <v>5535</v>
      </c>
      <c r="H3199" s="661" t="s">
        <v>588</v>
      </c>
      <c r="I3199" s="661" t="s">
        <v>6487</v>
      </c>
      <c r="J3199" s="661" t="s">
        <v>3331</v>
      </c>
      <c r="K3199" s="661" t="s">
        <v>6486</v>
      </c>
      <c r="L3199" s="662">
        <v>0</v>
      </c>
      <c r="M3199" s="662">
        <v>0</v>
      </c>
      <c r="N3199" s="661">
        <v>1</v>
      </c>
      <c r="O3199" s="742">
        <v>1</v>
      </c>
      <c r="P3199" s="662"/>
      <c r="Q3199" s="677"/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32</v>
      </c>
      <c r="B3200" s="661" t="s">
        <v>587</v>
      </c>
      <c r="C3200" s="661">
        <v>89301322</v>
      </c>
      <c r="D3200" s="740" t="s">
        <v>6847</v>
      </c>
      <c r="E3200" s="741" t="s">
        <v>4641</v>
      </c>
      <c r="F3200" s="661" t="s">
        <v>4612</v>
      </c>
      <c r="G3200" s="661" t="s">
        <v>4813</v>
      </c>
      <c r="H3200" s="661" t="s">
        <v>588</v>
      </c>
      <c r="I3200" s="661" t="s">
        <v>5145</v>
      </c>
      <c r="J3200" s="661" t="s">
        <v>5046</v>
      </c>
      <c r="K3200" s="661" t="s">
        <v>4878</v>
      </c>
      <c r="L3200" s="662">
        <v>0</v>
      </c>
      <c r="M3200" s="662">
        <v>0</v>
      </c>
      <c r="N3200" s="661">
        <v>1</v>
      </c>
      <c r="O3200" s="742">
        <v>1</v>
      </c>
      <c r="P3200" s="662"/>
      <c r="Q3200" s="677"/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32</v>
      </c>
      <c r="B3201" s="661" t="s">
        <v>587</v>
      </c>
      <c r="C3201" s="661">
        <v>89301322</v>
      </c>
      <c r="D3201" s="740" t="s">
        <v>6847</v>
      </c>
      <c r="E3201" s="741" t="s">
        <v>4641</v>
      </c>
      <c r="F3201" s="661" t="s">
        <v>4612</v>
      </c>
      <c r="G3201" s="661" t="s">
        <v>4813</v>
      </c>
      <c r="H3201" s="661" t="s">
        <v>588</v>
      </c>
      <c r="I3201" s="661" t="s">
        <v>5145</v>
      </c>
      <c r="J3201" s="661" t="s">
        <v>5046</v>
      </c>
      <c r="K3201" s="661" t="s">
        <v>4878</v>
      </c>
      <c r="L3201" s="662">
        <v>26.64</v>
      </c>
      <c r="M3201" s="662">
        <v>53.28</v>
      </c>
      <c r="N3201" s="661">
        <v>2</v>
      </c>
      <c r="O3201" s="742">
        <v>1.5</v>
      </c>
      <c r="P3201" s="662">
        <v>53.28</v>
      </c>
      <c r="Q3201" s="677">
        <v>1</v>
      </c>
      <c r="R3201" s="661">
        <v>2</v>
      </c>
      <c r="S3201" s="677">
        <v>1</v>
      </c>
      <c r="T3201" s="742">
        <v>1.5</v>
      </c>
      <c r="U3201" s="700">
        <v>1</v>
      </c>
    </row>
    <row r="3202" spans="1:21" ht="14.4" customHeight="1" x14ac:dyDescent="0.3">
      <c r="A3202" s="660">
        <v>32</v>
      </c>
      <c r="B3202" s="661" t="s">
        <v>587</v>
      </c>
      <c r="C3202" s="661">
        <v>89301322</v>
      </c>
      <c r="D3202" s="740" t="s">
        <v>6847</v>
      </c>
      <c r="E3202" s="741" t="s">
        <v>4641</v>
      </c>
      <c r="F3202" s="661" t="s">
        <v>4612</v>
      </c>
      <c r="G3202" s="661" t="s">
        <v>4813</v>
      </c>
      <c r="H3202" s="661" t="s">
        <v>588</v>
      </c>
      <c r="I3202" s="661" t="s">
        <v>5045</v>
      </c>
      <c r="J3202" s="661" t="s">
        <v>5046</v>
      </c>
      <c r="K3202" s="661" t="s">
        <v>4815</v>
      </c>
      <c r="L3202" s="662">
        <v>66.599999999999994</v>
      </c>
      <c r="M3202" s="662">
        <v>133.19999999999999</v>
      </c>
      <c r="N3202" s="661">
        <v>2</v>
      </c>
      <c r="O3202" s="742">
        <v>1</v>
      </c>
      <c r="P3202" s="662">
        <v>133.19999999999999</v>
      </c>
      <c r="Q3202" s="677">
        <v>1</v>
      </c>
      <c r="R3202" s="661">
        <v>2</v>
      </c>
      <c r="S3202" s="677">
        <v>1</v>
      </c>
      <c r="T3202" s="742">
        <v>1</v>
      </c>
      <c r="U3202" s="700">
        <v>1</v>
      </c>
    </row>
    <row r="3203" spans="1:21" ht="14.4" customHeight="1" x14ac:dyDescent="0.3">
      <c r="A3203" s="660">
        <v>32</v>
      </c>
      <c r="B3203" s="661" t="s">
        <v>587</v>
      </c>
      <c r="C3203" s="661">
        <v>89301322</v>
      </c>
      <c r="D3203" s="740" t="s">
        <v>6847</v>
      </c>
      <c r="E3203" s="741" t="s">
        <v>4641</v>
      </c>
      <c r="F3203" s="661" t="s">
        <v>4612</v>
      </c>
      <c r="G3203" s="661" t="s">
        <v>4813</v>
      </c>
      <c r="H3203" s="661" t="s">
        <v>588</v>
      </c>
      <c r="I3203" s="661" t="s">
        <v>4877</v>
      </c>
      <c r="J3203" s="661" t="s">
        <v>4814</v>
      </c>
      <c r="K3203" s="661" t="s">
        <v>4878</v>
      </c>
      <c r="L3203" s="662">
        <v>0</v>
      </c>
      <c r="M3203" s="662">
        <v>0</v>
      </c>
      <c r="N3203" s="661">
        <v>1</v>
      </c>
      <c r="O3203" s="742">
        <v>1</v>
      </c>
      <c r="P3203" s="662"/>
      <c r="Q3203" s="677"/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32</v>
      </c>
      <c r="B3204" s="661" t="s">
        <v>587</v>
      </c>
      <c r="C3204" s="661">
        <v>89301322</v>
      </c>
      <c r="D3204" s="740" t="s">
        <v>6847</v>
      </c>
      <c r="E3204" s="741" t="s">
        <v>4641</v>
      </c>
      <c r="F3204" s="661" t="s">
        <v>4612</v>
      </c>
      <c r="G3204" s="661" t="s">
        <v>4813</v>
      </c>
      <c r="H3204" s="661" t="s">
        <v>588</v>
      </c>
      <c r="I3204" s="661" t="s">
        <v>1175</v>
      </c>
      <c r="J3204" s="661" t="s">
        <v>4814</v>
      </c>
      <c r="K3204" s="661" t="s">
        <v>4815</v>
      </c>
      <c r="L3204" s="662">
        <v>66.599999999999994</v>
      </c>
      <c r="M3204" s="662">
        <v>266.39999999999998</v>
      </c>
      <c r="N3204" s="661">
        <v>4</v>
      </c>
      <c r="O3204" s="742">
        <v>2.5</v>
      </c>
      <c r="P3204" s="662">
        <v>66.599999999999994</v>
      </c>
      <c r="Q3204" s="677">
        <v>0.25</v>
      </c>
      <c r="R3204" s="661">
        <v>1</v>
      </c>
      <c r="S3204" s="677">
        <v>0.25</v>
      </c>
      <c r="T3204" s="742">
        <v>0.5</v>
      </c>
      <c r="U3204" s="700">
        <v>0.2</v>
      </c>
    </row>
    <row r="3205" spans="1:21" ht="14.4" customHeight="1" x14ac:dyDescent="0.3">
      <c r="A3205" s="660">
        <v>32</v>
      </c>
      <c r="B3205" s="661" t="s">
        <v>587</v>
      </c>
      <c r="C3205" s="661">
        <v>89301322</v>
      </c>
      <c r="D3205" s="740" t="s">
        <v>6847</v>
      </c>
      <c r="E3205" s="741" t="s">
        <v>4641</v>
      </c>
      <c r="F3205" s="661" t="s">
        <v>4612</v>
      </c>
      <c r="G3205" s="661" t="s">
        <v>4674</v>
      </c>
      <c r="H3205" s="661" t="s">
        <v>588</v>
      </c>
      <c r="I3205" s="661" t="s">
        <v>1035</v>
      </c>
      <c r="J3205" s="661" t="s">
        <v>1036</v>
      </c>
      <c r="K3205" s="661" t="s">
        <v>4675</v>
      </c>
      <c r="L3205" s="662">
        <v>163.9</v>
      </c>
      <c r="M3205" s="662">
        <v>1475.1</v>
      </c>
      <c r="N3205" s="661">
        <v>9</v>
      </c>
      <c r="O3205" s="742">
        <v>3.5</v>
      </c>
      <c r="P3205" s="662">
        <v>819.5</v>
      </c>
      <c r="Q3205" s="677">
        <v>0.55555555555555558</v>
      </c>
      <c r="R3205" s="661">
        <v>5</v>
      </c>
      <c r="S3205" s="677">
        <v>0.55555555555555558</v>
      </c>
      <c r="T3205" s="742">
        <v>2</v>
      </c>
      <c r="U3205" s="700">
        <v>0.5714285714285714</v>
      </c>
    </row>
    <row r="3206" spans="1:21" ht="14.4" customHeight="1" x14ac:dyDescent="0.3">
      <c r="A3206" s="660">
        <v>32</v>
      </c>
      <c r="B3206" s="661" t="s">
        <v>587</v>
      </c>
      <c r="C3206" s="661">
        <v>89301322</v>
      </c>
      <c r="D3206" s="740" t="s">
        <v>6847</v>
      </c>
      <c r="E3206" s="741" t="s">
        <v>4641</v>
      </c>
      <c r="F3206" s="661" t="s">
        <v>4612</v>
      </c>
      <c r="G3206" s="661" t="s">
        <v>4742</v>
      </c>
      <c r="H3206" s="661" t="s">
        <v>588</v>
      </c>
      <c r="I3206" s="661" t="s">
        <v>1593</v>
      </c>
      <c r="J3206" s="661" t="s">
        <v>4744</v>
      </c>
      <c r="K3206" s="661" t="s">
        <v>5150</v>
      </c>
      <c r="L3206" s="662">
        <v>147.12</v>
      </c>
      <c r="M3206" s="662">
        <v>147.12</v>
      </c>
      <c r="N3206" s="661">
        <v>1</v>
      </c>
      <c r="O3206" s="742">
        <v>1</v>
      </c>
      <c r="P3206" s="662"/>
      <c r="Q3206" s="677">
        <v>0</v>
      </c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32</v>
      </c>
      <c r="B3207" s="661" t="s">
        <v>587</v>
      </c>
      <c r="C3207" s="661">
        <v>89301322</v>
      </c>
      <c r="D3207" s="740" t="s">
        <v>6847</v>
      </c>
      <c r="E3207" s="741" t="s">
        <v>4641</v>
      </c>
      <c r="F3207" s="661" t="s">
        <v>4612</v>
      </c>
      <c r="G3207" s="661" t="s">
        <v>4927</v>
      </c>
      <c r="H3207" s="661" t="s">
        <v>588</v>
      </c>
      <c r="I3207" s="661" t="s">
        <v>1366</v>
      </c>
      <c r="J3207" s="661" t="s">
        <v>1367</v>
      </c>
      <c r="K3207" s="661" t="s">
        <v>4928</v>
      </c>
      <c r="L3207" s="662">
        <v>1023.02</v>
      </c>
      <c r="M3207" s="662">
        <v>4092.08</v>
      </c>
      <c r="N3207" s="661">
        <v>4</v>
      </c>
      <c r="O3207" s="742">
        <v>2.5</v>
      </c>
      <c r="P3207" s="662">
        <v>3069.06</v>
      </c>
      <c r="Q3207" s="677">
        <v>0.75</v>
      </c>
      <c r="R3207" s="661">
        <v>3</v>
      </c>
      <c r="S3207" s="677">
        <v>0.75</v>
      </c>
      <c r="T3207" s="742">
        <v>2</v>
      </c>
      <c r="U3207" s="700">
        <v>0.8</v>
      </c>
    </row>
    <row r="3208" spans="1:21" ht="14.4" customHeight="1" x14ac:dyDescent="0.3">
      <c r="A3208" s="660">
        <v>32</v>
      </c>
      <c r="B3208" s="661" t="s">
        <v>587</v>
      </c>
      <c r="C3208" s="661">
        <v>89301322</v>
      </c>
      <c r="D3208" s="740" t="s">
        <v>6847</v>
      </c>
      <c r="E3208" s="741" t="s">
        <v>4641</v>
      </c>
      <c r="F3208" s="661" t="s">
        <v>4612</v>
      </c>
      <c r="G3208" s="661" t="s">
        <v>4927</v>
      </c>
      <c r="H3208" s="661" t="s">
        <v>588</v>
      </c>
      <c r="I3208" s="661" t="s">
        <v>1366</v>
      </c>
      <c r="J3208" s="661" t="s">
        <v>1367</v>
      </c>
      <c r="K3208" s="661" t="s">
        <v>4928</v>
      </c>
      <c r="L3208" s="662">
        <v>439.17</v>
      </c>
      <c r="M3208" s="662">
        <v>6587.55</v>
      </c>
      <c r="N3208" s="661">
        <v>15</v>
      </c>
      <c r="O3208" s="742">
        <v>10</v>
      </c>
      <c r="P3208" s="662">
        <v>2635.02</v>
      </c>
      <c r="Q3208" s="677">
        <v>0.39999999999999997</v>
      </c>
      <c r="R3208" s="661">
        <v>6</v>
      </c>
      <c r="S3208" s="677">
        <v>0.4</v>
      </c>
      <c r="T3208" s="742">
        <v>3.5</v>
      </c>
      <c r="U3208" s="700">
        <v>0.35</v>
      </c>
    </row>
    <row r="3209" spans="1:21" ht="14.4" customHeight="1" x14ac:dyDescent="0.3">
      <c r="A3209" s="660">
        <v>32</v>
      </c>
      <c r="B3209" s="661" t="s">
        <v>587</v>
      </c>
      <c r="C3209" s="661">
        <v>89301322</v>
      </c>
      <c r="D3209" s="740" t="s">
        <v>6847</v>
      </c>
      <c r="E3209" s="741" t="s">
        <v>4641</v>
      </c>
      <c r="F3209" s="661" t="s">
        <v>4612</v>
      </c>
      <c r="G3209" s="661" t="s">
        <v>5723</v>
      </c>
      <c r="H3209" s="661" t="s">
        <v>2441</v>
      </c>
      <c r="I3209" s="661" t="s">
        <v>6488</v>
      </c>
      <c r="J3209" s="661" t="s">
        <v>6489</v>
      </c>
      <c r="K3209" s="661" t="s">
        <v>1258</v>
      </c>
      <c r="L3209" s="662">
        <v>74.87</v>
      </c>
      <c r="M3209" s="662">
        <v>74.87</v>
      </c>
      <c r="N3209" s="661">
        <v>1</v>
      </c>
      <c r="O3209" s="742">
        <v>1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32</v>
      </c>
      <c r="B3210" s="661" t="s">
        <v>587</v>
      </c>
      <c r="C3210" s="661">
        <v>89301322</v>
      </c>
      <c r="D3210" s="740" t="s">
        <v>6847</v>
      </c>
      <c r="E3210" s="741" t="s">
        <v>4641</v>
      </c>
      <c r="F3210" s="661" t="s">
        <v>4612</v>
      </c>
      <c r="G3210" s="661" t="s">
        <v>4676</v>
      </c>
      <c r="H3210" s="661" t="s">
        <v>588</v>
      </c>
      <c r="I3210" s="661" t="s">
        <v>1248</v>
      </c>
      <c r="J3210" s="661" t="s">
        <v>1249</v>
      </c>
      <c r="K3210" s="661" t="s">
        <v>1250</v>
      </c>
      <c r="L3210" s="662">
        <v>24.22</v>
      </c>
      <c r="M3210" s="662">
        <v>24.22</v>
      </c>
      <c r="N3210" s="661">
        <v>1</v>
      </c>
      <c r="O3210" s="742">
        <v>0.5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32</v>
      </c>
      <c r="B3211" s="661" t="s">
        <v>587</v>
      </c>
      <c r="C3211" s="661">
        <v>89301322</v>
      </c>
      <c r="D3211" s="740" t="s">
        <v>6847</v>
      </c>
      <c r="E3211" s="741" t="s">
        <v>4641</v>
      </c>
      <c r="F3211" s="661" t="s">
        <v>4612</v>
      </c>
      <c r="G3211" s="661" t="s">
        <v>4676</v>
      </c>
      <c r="H3211" s="661" t="s">
        <v>588</v>
      </c>
      <c r="I3211" s="661" t="s">
        <v>1248</v>
      </c>
      <c r="J3211" s="661" t="s">
        <v>1249</v>
      </c>
      <c r="K3211" s="661" t="s">
        <v>1250</v>
      </c>
      <c r="L3211" s="662">
        <v>34.5</v>
      </c>
      <c r="M3211" s="662">
        <v>34.5</v>
      </c>
      <c r="N3211" s="661">
        <v>1</v>
      </c>
      <c r="O3211" s="742">
        <v>1</v>
      </c>
      <c r="P3211" s="662">
        <v>34.5</v>
      </c>
      <c r="Q3211" s="677">
        <v>1</v>
      </c>
      <c r="R3211" s="661">
        <v>1</v>
      </c>
      <c r="S3211" s="677">
        <v>1</v>
      </c>
      <c r="T3211" s="742">
        <v>1</v>
      </c>
      <c r="U3211" s="700">
        <v>1</v>
      </c>
    </row>
    <row r="3212" spans="1:21" ht="14.4" customHeight="1" x14ac:dyDescent="0.3">
      <c r="A3212" s="660">
        <v>32</v>
      </c>
      <c r="B3212" s="661" t="s">
        <v>587</v>
      </c>
      <c r="C3212" s="661">
        <v>89301322</v>
      </c>
      <c r="D3212" s="740" t="s">
        <v>6847</v>
      </c>
      <c r="E3212" s="741" t="s">
        <v>4641</v>
      </c>
      <c r="F3212" s="661" t="s">
        <v>4612</v>
      </c>
      <c r="G3212" s="661" t="s">
        <v>4676</v>
      </c>
      <c r="H3212" s="661" t="s">
        <v>588</v>
      </c>
      <c r="I3212" s="661" t="s">
        <v>4998</v>
      </c>
      <c r="J3212" s="661" t="s">
        <v>848</v>
      </c>
      <c r="K3212" s="661" t="s">
        <v>2762</v>
      </c>
      <c r="L3212" s="662">
        <v>0</v>
      </c>
      <c r="M3212" s="662">
        <v>0</v>
      </c>
      <c r="N3212" s="661">
        <v>1</v>
      </c>
      <c r="O3212" s="742">
        <v>0.5</v>
      </c>
      <c r="P3212" s="662"/>
      <c r="Q3212" s="677"/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32</v>
      </c>
      <c r="B3213" s="661" t="s">
        <v>587</v>
      </c>
      <c r="C3213" s="661">
        <v>89301322</v>
      </c>
      <c r="D3213" s="740" t="s">
        <v>6847</v>
      </c>
      <c r="E3213" s="741" t="s">
        <v>4641</v>
      </c>
      <c r="F3213" s="661" t="s">
        <v>4612</v>
      </c>
      <c r="G3213" s="661" t="s">
        <v>4676</v>
      </c>
      <c r="H3213" s="661" t="s">
        <v>588</v>
      </c>
      <c r="I3213" s="661" t="s">
        <v>5863</v>
      </c>
      <c r="J3213" s="661" t="s">
        <v>1249</v>
      </c>
      <c r="K3213" s="661" t="s">
        <v>1250</v>
      </c>
      <c r="L3213" s="662">
        <v>24.22</v>
      </c>
      <c r="M3213" s="662">
        <v>48.44</v>
      </c>
      <c r="N3213" s="661">
        <v>2</v>
      </c>
      <c r="O3213" s="742">
        <v>2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32</v>
      </c>
      <c r="B3214" s="661" t="s">
        <v>587</v>
      </c>
      <c r="C3214" s="661">
        <v>89301322</v>
      </c>
      <c r="D3214" s="740" t="s">
        <v>6847</v>
      </c>
      <c r="E3214" s="741" t="s">
        <v>4641</v>
      </c>
      <c r="F3214" s="661" t="s">
        <v>4612</v>
      </c>
      <c r="G3214" s="661" t="s">
        <v>6033</v>
      </c>
      <c r="H3214" s="661" t="s">
        <v>588</v>
      </c>
      <c r="I3214" s="661" t="s">
        <v>6490</v>
      </c>
      <c r="J3214" s="661" t="s">
        <v>1708</v>
      </c>
      <c r="K3214" s="661" t="s">
        <v>5507</v>
      </c>
      <c r="L3214" s="662">
        <v>23.72</v>
      </c>
      <c r="M3214" s="662">
        <v>23.72</v>
      </c>
      <c r="N3214" s="661">
        <v>1</v>
      </c>
      <c r="O3214" s="742">
        <v>1</v>
      </c>
      <c r="P3214" s="662">
        <v>23.72</v>
      </c>
      <c r="Q3214" s="677">
        <v>1</v>
      </c>
      <c r="R3214" s="661">
        <v>1</v>
      </c>
      <c r="S3214" s="677">
        <v>1</v>
      </c>
      <c r="T3214" s="742">
        <v>1</v>
      </c>
      <c r="U3214" s="700">
        <v>1</v>
      </c>
    </row>
    <row r="3215" spans="1:21" ht="14.4" customHeight="1" x14ac:dyDescent="0.3">
      <c r="A3215" s="660">
        <v>32</v>
      </c>
      <c r="B3215" s="661" t="s">
        <v>587</v>
      </c>
      <c r="C3215" s="661">
        <v>89301322</v>
      </c>
      <c r="D3215" s="740" t="s">
        <v>6847</v>
      </c>
      <c r="E3215" s="741" t="s">
        <v>4641</v>
      </c>
      <c r="F3215" s="661" t="s">
        <v>4612</v>
      </c>
      <c r="G3215" s="661" t="s">
        <v>4746</v>
      </c>
      <c r="H3215" s="661" t="s">
        <v>588</v>
      </c>
      <c r="I3215" s="661" t="s">
        <v>6491</v>
      </c>
      <c r="J3215" s="661" t="s">
        <v>6492</v>
      </c>
      <c r="K3215" s="661" t="s">
        <v>6493</v>
      </c>
      <c r="L3215" s="662">
        <v>0</v>
      </c>
      <c r="M3215" s="662">
        <v>0</v>
      </c>
      <c r="N3215" s="661">
        <v>1</v>
      </c>
      <c r="O3215" s="742">
        <v>0.5</v>
      </c>
      <c r="P3215" s="662">
        <v>0</v>
      </c>
      <c r="Q3215" s="677"/>
      <c r="R3215" s="661">
        <v>1</v>
      </c>
      <c r="S3215" s="677">
        <v>1</v>
      </c>
      <c r="T3215" s="742">
        <v>0.5</v>
      </c>
      <c r="U3215" s="700">
        <v>1</v>
      </c>
    </row>
    <row r="3216" spans="1:21" ht="14.4" customHeight="1" x14ac:dyDescent="0.3">
      <c r="A3216" s="660">
        <v>32</v>
      </c>
      <c r="B3216" s="661" t="s">
        <v>587</v>
      </c>
      <c r="C3216" s="661">
        <v>89301322</v>
      </c>
      <c r="D3216" s="740" t="s">
        <v>6847</v>
      </c>
      <c r="E3216" s="741" t="s">
        <v>4641</v>
      </c>
      <c r="F3216" s="661" t="s">
        <v>4612</v>
      </c>
      <c r="G3216" s="661" t="s">
        <v>5156</v>
      </c>
      <c r="H3216" s="661" t="s">
        <v>2441</v>
      </c>
      <c r="I3216" s="661" t="s">
        <v>5157</v>
      </c>
      <c r="J3216" s="661" t="s">
        <v>5158</v>
      </c>
      <c r="K3216" s="661" t="s">
        <v>5159</v>
      </c>
      <c r="L3216" s="662">
        <v>2279.02</v>
      </c>
      <c r="M3216" s="662">
        <v>9116.08</v>
      </c>
      <c r="N3216" s="661">
        <v>4</v>
      </c>
      <c r="O3216" s="742">
        <v>1</v>
      </c>
      <c r="P3216" s="662">
        <v>9116.08</v>
      </c>
      <c r="Q3216" s="677">
        <v>1</v>
      </c>
      <c r="R3216" s="661">
        <v>4</v>
      </c>
      <c r="S3216" s="677">
        <v>1</v>
      </c>
      <c r="T3216" s="742">
        <v>1</v>
      </c>
      <c r="U3216" s="700">
        <v>1</v>
      </c>
    </row>
    <row r="3217" spans="1:21" ht="14.4" customHeight="1" x14ac:dyDescent="0.3">
      <c r="A3217" s="660">
        <v>32</v>
      </c>
      <c r="B3217" s="661" t="s">
        <v>587</v>
      </c>
      <c r="C3217" s="661">
        <v>89301322</v>
      </c>
      <c r="D3217" s="740" t="s">
        <v>6847</v>
      </c>
      <c r="E3217" s="741" t="s">
        <v>4641</v>
      </c>
      <c r="F3217" s="661" t="s">
        <v>4612</v>
      </c>
      <c r="G3217" s="661" t="s">
        <v>6494</v>
      </c>
      <c r="H3217" s="661" t="s">
        <v>588</v>
      </c>
      <c r="I3217" s="661" t="s">
        <v>6495</v>
      </c>
      <c r="J3217" s="661" t="s">
        <v>3618</v>
      </c>
      <c r="K3217" s="661" t="s">
        <v>6496</v>
      </c>
      <c r="L3217" s="662">
        <v>0</v>
      </c>
      <c r="M3217" s="662">
        <v>0</v>
      </c>
      <c r="N3217" s="661">
        <v>1</v>
      </c>
      <c r="O3217" s="742">
        <v>1</v>
      </c>
      <c r="P3217" s="662">
        <v>0</v>
      </c>
      <c r="Q3217" s="677"/>
      <c r="R3217" s="661">
        <v>1</v>
      </c>
      <c r="S3217" s="677">
        <v>1</v>
      </c>
      <c r="T3217" s="742">
        <v>1</v>
      </c>
      <c r="U3217" s="700">
        <v>1</v>
      </c>
    </row>
    <row r="3218" spans="1:21" ht="14.4" customHeight="1" x14ac:dyDescent="0.3">
      <c r="A3218" s="660">
        <v>32</v>
      </c>
      <c r="B3218" s="661" t="s">
        <v>587</v>
      </c>
      <c r="C3218" s="661">
        <v>89301322</v>
      </c>
      <c r="D3218" s="740" t="s">
        <v>6847</v>
      </c>
      <c r="E3218" s="741" t="s">
        <v>4641</v>
      </c>
      <c r="F3218" s="661" t="s">
        <v>4612</v>
      </c>
      <c r="G3218" s="661" t="s">
        <v>4750</v>
      </c>
      <c r="H3218" s="661" t="s">
        <v>588</v>
      </c>
      <c r="I3218" s="661" t="s">
        <v>3125</v>
      </c>
      <c r="J3218" s="661" t="s">
        <v>3126</v>
      </c>
      <c r="K3218" s="661" t="s">
        <v>4480</v>
      </c>
      <c r="L3218" s="662">
        <v>614.78</v>
      </c>
      <c r="M3218" s="662">
        <v>6762.5799999999981</v>
      </c>
      <c r="N3218" s="661">
        <v>11</v>
      </c>
      <c r="O3218" s="742">
        <v>4.5</v>
      </c>
      <c r="P3218" s="662">
        <v>6762.5799999999981</v>
      </c>
      <c r="Q3218" s="677">
        <v>1</v>
      </c>
      <c r="R3218" s="661">
        <v>11</v>
      </c>
      <c r="S3218" s="677">
        <v>1</v>
      </c>
      <c r="T3218" s="742">
        <v>4.5</v>
      </c>
      <c r="U3218" s="700">
        <v>1</v>
      </c>
    </row>
    <row r="3219" spans="1:21" ht="14.4" customHeight="1" x14ac:dyDescent="0.3">
      <c r="A3219" s="660">
        <v>32</v>
      </c>
      <c r="B3219" s="661" t="s">
        <v>587</v>
      </c>
      <c r="C3219" s="661">
        <v>89301322</v>
      </c>
      <c r="D3219" s="740" t="s">
        <v>6847</v>
      </c>
      <c r="E3219" s="741" t="s">
        <v>4641</v>
      </c>
      <c r="F3219" s="661" t="s">
        <v>4612</v>
      </c>
      <c r="G3219" s="661" t="s">
        <v>4702</v>
      </c>
      <c r="H3219" s="661" t="s">
        <v>588</v>
      </c>
      <c r="I3219" s="661" t="s">
        <v>6497</v>
      </c>
      <c r="J3219" s="661" t="s">
        <v>4704</v>
      </c>
      <c r="K3219" s="661"/>
      <c r="L3219" s="662">
        <v>30.65</v>
      </c>
      <c r="M3219" s="662">
        <v>30.65</v>
      </c>
      <c r="N3219" s="661">
        <v>1</v>
      </c>
      <c r="O3219" s="742">
        <v>0.5</v>
      </c>
      <c r="P3219" s="662"/>
      <c r="Q3219" s="677">
        <v>0</v>
      </c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32</v>
      </c>
      <c r="B3220" s="661" t="s">
        <v>587</v>
      </c>
      <c r="C3220" s="661">
        <v>89301322</v>
      </c>
      <c r="D3220" s="740" t="s">
        <v>6847</v>
      </c>
      <c r="E3220" s="741" t="s">
        <v>4641</v>
      </c>
      <c r="F3220" s="661" t="s">
        <v>4612</v>
      </c>
      <c r="G3220" s="661" t="s">
        <v>4999</v>
      </c>
      <c r="H3220" s="661" t="s">
        <v>588</v>
      </c>
      <c r="I3220" s="661" t="s">
        <v>2895</v>
      </c>
      <c r="J3220" s="661" t="s">
        <v>2896</v>
      </c>
      <c r="K3220" s="661" t="s">
        <v>5000</v>
      </c>
      <c r="L3220" s="662">
        <v>50.27</v>
      </c>
      <c r="M3220" s="662">
        <v>50.27</v>
      </c>
      <c r="N3220" s="661">
        <v>1</v>
      </c>
      <c r="O3220" s="742">
        <v>0.5</v>
      </c>
      <c r="P3220" s="662">
        <v>50.27</v>
      </c>
      <c r="Q3220" s="677">
        <v>1</v>
      </c>
      <c r="R3220" s="661">
        <v>1</v>
      </c>
      <c r="S3220" s="677">
        <v>1</v>
      </c>
      <c r="T3220" s="742">
        <v>0.5</v>
      </c>
      <c r="U3220" s="700">
        <v>1</v>
      </c>
    </row>
    <row r="3221" spans="1:21" ht="14.4" customHeight="1" x14ac:dyDescent="0.3">
      <c r="A3221" s="660">
        <v>32</v>
      </c>
      <c r="B3221" s="661" t="s">
        <v>587</v>
      </c>
      <c r="C3221" s="661">
        <v>89301322</v>
      </c>
      <c r="D3221" s="740" t="s">
        <v>6847</v>
      </c>
      <c r="E3221" s="741" t="s">
        <v>4641</v>
      </c>
      <c r="F3221" s="661" t="s">
        <v>4612</v>
      </c>
      <c r="G3221" s="661" t="s">
        <v>5433</v>
      </c>
      <c r="H3221" s="661" t="s">
        <v>588</v>
      </c>
      <c r="I3221" s="661" t="s">
        <v>749</v>
      </c>
      <c r="J3221" s="661" t="s">
        <v>750</v>
      </c>
      <c r="K3221" s="661" t="s">
        <v>5434</v>
      </c>
      <c r="L3221" s="662">
        <v>26.17</v>
      </c>
      <c r="M3221" s="662">
        <v>26.17</v>
      </c>
      <c r="N3221" s="661">
        <v>1</v>
      </c>
      <c r="O3221" s="742">
        <v>1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32</v>
      </c>
      <c r="B3222" s="661" t="s">
        <v>587</v>
      </c>
      <c r="C3222" s="661">
        <v>89301322</v>
      </c>
      <c r="D3222" s="740" t="s">
        <v>6847</v>
      </c>
      <c r="E3222" s="741" t="s">
        <v>4641</v>
      </c>
      <c r="F3222" s="661" t="s">
        <v>4612</v>
      </c>
      <c r="G3222" s="661" t="s">
        <v>4752</v>
      </c>
      <c r="H3222" s="661" t="s">
        <v>588</v>
      </c>
      <c r="I3222" s="661" t="s">
        <v>1237</v>
      </c>
      <c r="J3222" s="661" t="s">
        <v>1238</v>
      </c>
      <c r="K3222" s="661" t="s">
        <v>4881</v>
      </c>
      <c r="L3222" s="662">
        <v>0</v>
      </c>
      <c r="M3222" s="662">
        <v>0</v>
      </c>
      <c r="N3222" s="661">
        <v>1</v>
      </c>
      <c r="O3222" s="742">
        <v>0.5</v>
      </c>
      <c r="P3222" s="662">
        <v>0</v>
      </c>
      <c r="Q3222" s="677"/>
      <c r="R3222" s="661">
        <v>1</v>
      </c>
      <c r="S3222" s="677">
        <v>1</v>
      </c>
      <c r="T3222" s="742">
        <v>0.5</v>
      </c>
      <c r="U3222" s="700">
        <v>1</v>
      </c>
    </row>
    <row r="3223" spans="1:21" ht="14.4" customHeight="1" x14ac:dyDescent="0.3">
      <c r="A3223" s="660">
        <v>32</v>
      </c>
      <c r="B3223" s="661" t="s">
        <v>587</v>
      </c>
      <c r="C3223" s="661">
        <v>89301322</v>
      </c>
      <c r="D3223" s="740" t="s">
        <v>6847</v>
      </c>
      <c r="E3223" s="741" t="s">
        <v>4641</v>
      </c>
      <c r="F3223" s="661" t="s">
        <v>4612</v>
      </c>
      <c r="G3223" s="661" t="s">
        <v>5318</v>
      </c>
      <c r="H3223" s="661" t="s">
        <v>588</v>
      </c>
      <c r="I3223" s="661" t="s">
        <v>2010</v>
      </c>
      <c r="J3223" s="661" t="s">
        <v>2011</v>
      </c>
      <c r="K3223" s="661" t="s">
        <v>5319</v>
      </c>
      <c r="L3223" s="662">
        <v>0</v>
      </c>
      <c r="M3223" s="662">
        <v>0</v>
      </c>
      <c r="N3223" s="661">
        <v>1</v>
      </c>
      <c r="O3223" s="742">
        <v>1</v>
      </c>
      <c r="P3223" s="662">
        <v>0</v>
      </c>
      <c r="Q3223" s="677"/>
      <c r="R3223" s="661">
        <v>1</v>
      </c>
      <c r="S3223" s="677">
        <v>1</v>
      </c>
      <c r="T3223" s="742">
        <v>1</v>
      </c>
      <c r="U3223" s="700">
        <v>1</v>
      </c>
    </row>
    <row r="3224" spans="1:21" ht="14.4" customHeight="1" x14ac:dyDescent="0.3">
      <c r="A3224" s="660">
        <v>32</v>
      </c>
      <c r="B3224" s="661" t="s">
        <v>587</v>
      </c>
      <c r="C3224" s="661">
        <v>89301322</v>
      </c>
      <c r="D3224" s="740" t="s">
        <v>6847</v>
      </c>
      <c r="E3224" s="741" t="s">
        <v>4641</v>
      </c>
      <c r="F3224" s="661" t="s">
        <v>4612</v>
      </c>
      <c r="G3224" s="661" t="s">
        <v>4678</v>
      </c>
      <c r="H3224" s="661" t="s">
        <v>588</v>
      </c>
      <c r="I3224" s="661" t="s">
        <v>6498</v>
      </c>
      <c r="J3224" s="661" t="s">
        <v>6499</v>
      </c>
      <c r="K3224" s="661" t="s">
        <v>6500</v>
      </c>
      <c r="L3224" s="662">
        <v>25.07</v>
      </c>
      <c r="M3224" s="662">
        <v>50.14</v>
      </c>
      <c r="N3224" s="661">
        <v>2</v>
      </c>
      <c r="O3224" s="742">
        <v>1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32</v>
      </c>
      <c r="B3225" s="661" t="s">
        <v>587</v>
      </c>
      <c r="C3225" s="661">
        <v>89301322</v>
      </c>
      <c r="D3225" s="740" t="s">
        <v>6847</v>
      </c>
      <c r="E3225" s="741" t="s">
        <v>4641</v>
      </c>
      <c r="F3225" s="661" t="s">
        <v>4612</v>
      </c>
      <c r="G3225" s="661" t="s">
        <v>4755</v>
      </c>
      <c r="H3225" s="661" t="s">
        <v>2441</v>
      </c>
      <c r="I3225" s="661" t="s">
        <v>3049</v>
      </c>
      <c r="J3225" s="661" t="s">
        <v>3050</v>
      </c>
      <c r="K3225" s="661" t="s">
        <v>4458</v>
      </c>
      <c r="L3225" s="662">
        <v>116.8</v>
      </c>
      <c r="M3225" s="662">
        <v>1751.9999999999998</v>
      </c>
      <c r="N3225" s="661">
        <v>15</v>
      </c>
      <c r="O3225" s="742">
        <v>6.5</v>
      </c>
      <c r="P3225" s="662">
        <v>1284.7999999999997</v>
      </c>
      <c r="Q3225" s="677">
        <v>0.73333333333333328</v>
      </c>
      <c r="R3225" s="661">
        <v>11</v>
      </c>
      <c r="S3225" s="677">
        <v>0.73333333333333328</v>
      </c>
      <c r="T3225" s="742">
        <v>4</v>
      </c>
      <c r="U3225" s="700">
        <v>0.61538461538461542</v>
      </c>
    </row>
    <row r="3226" spans="1:21" ht="14.4" customHeight="1" x14ac:dyDescent="0.3">
      <c r="A3226" s="660">
        <v>32</v>
      </c>
      <c r="B3226" s="661" t="s">
        <v>587</v>
      </c>
      <c r="C3226" s="661">
        <v>89301322</v>
      </c>
      <c r="D3226" s="740" t="s">
        <v>6847</v>
      </c>
      <c r="E3226" s="741" t="s">
        <v>4641</v>
      </c>
      <c r="F3226" s="661" t="s">
        <v>4612</v>
      </c>
      <c r="G3226" s="661" t="s">
        <v>4681</v>
      </c>
      <c r="H3226" s="661" t="s">
        <v>2441</v>
      </c>
      <c r="I3226" s="661" t="s">
        <v>3069</v>
      </c>
      <c r="J3226" s="661" t="s">
        <v>3070</v>
      </c>
      <c r="K3226" s="661" t="s">
        <v>3071</v>
      </c>
      <c r="L3226" s="662">
        <v>154.01</v>
      </c>
      <c r="M3226" s="662">
        <v>616.04</v>
      </c>
      <c r="N3226" s="661">
        <v>4</v>
      </c>
      <c r="O3226" s="742">
        <v>2.5</v>
      </c>
      <c r="P3226" s="662">
        <v>154.01</v>
      </c>
      <c r="Q3226" s="677">
        <v>0.25</v>
      </c>
      <c r="R3226" s="661">
        <v>1</v>
      </c>
      <c r="S3226" s="677">
        <v>0.25</v>
      </c>
      <c r="T3226" s="742">
        <v>1</v>
      </c>
      <c r="U3226" s="700">
        <v>0.4</v>
      </c>
    </row>
    <row r="3227" spans="1:21" ht="14.4" customHeight="1" x14ac:dyDescent="0.3">
      <c r="A3227" s="660">
        <v>32</v>
      </c>
      <c r="B3227" s="661" t="s">
        <v>587</v>
      </c>
      <c r="C3227" s="661">
        <v>89301322</v>
      </c>
      <c r="D3227" s="740" t="s">
        <v>6847</v>
      </c>
      <c r="E3227" s="741" t="s">
        <v>4641</v>
      </c>
      <c r="F3227" s="661" t="s">
        <v>4612</v>
      </c>
      <c r="G3227" s="661" t="s">
        <v>4682</v>
      </c>
      <c r="H3227" s="661" t="s">
        <v>588</v>
      </c>
      <c r="I3227" s="661" t="s">
        <v>1234</v>
      </c>
      <c r="J3227" s="661" t="s">
        <v>4684</v>
      </c>
      <c r="K3227" s="661" t="s">
        <v>5766</v>
      </c>
      <c r="L3227" s="662">
        <v>36.78</v>
      </c>
      <c r="M3227" s="662">
        <v>36.78</v>
      </c>
      <c r="N3227" s="661">
        <v>1</v>
      </c>
      <c r="O3227" s="742">
        <v>0.5</v>
      </c>
      <c r="P3227" s="662">
        <v>36.78</v>
      </c>
      <c r="Q3227" s="677">
        <v>1</v>
      </c>
      <c r="R3227" s="661">
        <v>1</v>
      </c>
      <c r="S3227" s="677">
        <v>1</v>
      </c>
      <c r="T3227" s="742">
        <v>0.5</v>
      </c>
      <c r="U3227" s="700">
        <v>1</v>
      </c>
    </row>
    <row r="3228" spans="1:21" ht="14.4" customHeight="1" x14ac:dyDescent="0.3">
      <c r="A3228" s="660">
        <v>32</v>
      </c>
      <c r="B3228" s="661" t="s">
        <v>587</v>
      </c>
      <c r="C3228" s="661">
        <v>89301322</v>
      </c>
      <c r="D3228" s="740" t="s">
        <v>6847</v>
      </c>
      <c r="E3228" s="741" t="s">
        <v>4641</v>
      </c>
      <c r="F3228" s="661" t="s">
        <v>4612</v>
      </c>
      <c r="G3228" s="661" t="s">
        <v>4682</v>
      </c>
      <c r="H3228" s="661" t="s">
        <v>588</v>
      </c>
      <c r="I3228" s="661" t="s">
        <v>4763</v>
      </c>
      <c r="J3228" s="661" t="s">
        <v>4684</v>
      </c>
      <c r="K3228" s="661" t="s">
        <v>4499</v>
      </c>
      <c r="L3228" s="662">
        <v>0</v>
      </c>
      <c r="M3228" s="662">
        <v>0</v>
      </c>
      <c r="N3228" s="661">
        <v>3</v>
      </c>
      <c r="O3228" s="742">
        <v>1</v>
      </c>
      <c r="P3228" s="662"/>
      <c r="Q3228" s="677"/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32</v>
      </c>
      <c r="B3229" s="661" t="s">
        <v>587</v>
      </c>
      <c r="C3229" s="661">
        <v>89301322</v>
      </c>
      <c r="D3229" s="740" t="s">
        <v>6847</v>
      </c>
      <c r="E3229" s="741" t="s">
        <v>4641</v>
      </c>
      <c r="F3229" s="661" t="s">
        <v>4612</v>
      </c>
      <c r="G3229" s="661" t="s">
        <v>4682</v>
      </c>
      <c r="H3229" s="661" t="s">
        <v>588</v>
      </c>
      <c r="I3229" s="661" t="s">
        <v>5444</v>
      </c>
      <c r="J3229" s="661" t="s">
        <v>1280</v>
      </c>
      <c r="K3229" s="661" t="s">
        <v>933</v>
      </c>
      <c r="L3229" s="662">
        <v>30.65</v>
      </c>
      <c r="M3229" s="662">
        <v>30.65</v>
      </c>
      <c r="N3229" s="661">
        <v>1</v>
      </c>
      <c r="O3229" s="742">
        <v>0.5</v>
      </c>
      <c r="P3229" s="662">
        <v>30.65</v>
      </c>
      <c r="Q3229" s="677">
        <v>1</v>
      </c>
      <c r="R3229" s="661">
        <v>1</v>
      </c>
      <c r="S3229" s="677">
        <v>1</v>
      </c>
      <c r="T3229" s="742">
        <v>0.5</v>
      </c>
      <c r="U3229" s="700">
        <v>1</v>
      </c>
    </row>
    <row r="3230" spans="1:21" ht="14.4" customHeight="1" x14ac:dyDescent="0.3">
      <c r="A3230" s="660">
        <v>32</v>
      </c>
      <c r="B3230" s="661" t="s">
        <v>587</v>
      </c>
      <c r="C3230" s="661">
        <v>89301322</v>
      </c>
      <c r="D3230" s="740" t="s">
        <v>6847</v>
      </c>
      <c r="E3230" s="741" t="s">
        <v>4641</v>
      </c>
      <c r="F3230" s="661" t="s">
        <v>4612</v>
      </c>
      <c r="G3230" s="661" t="s">
        <v>4682</v>
      </c>
      <c r="H3230" s="661" t="s">
        <v>588</v>
      </c>
      <c r="I3230" s="661" t="s">
        <v>1279</v>
      </c>
      <c r="J3230" s="661" t="s">
        <v>1280</v>
      </c>
      <c r="K3230" s="661" t="s">
        <v>1281</v>
      </c>
      <c r="L3230" s="662">
        <v>61.29</v>
      </c>
      <c r="M3230" s="662">
        <v>61.29</v>
      </c>
      <c r="N3230" s="661">
        <v>1</v>
      </c>
      <c r="O3230" s="742">
        <v>1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32</v>
      </c>
      <c r="B3231" s="661" t="s">
        <v>587</v>
      </c>
      <c r="C3231" s="661">
        <v>89301322</v>
      </c>
      <c r="D3231" s="740" t="s">
        <v>6847</v>
      </c>
      <c r="E3231" s="741" t="s">
        <v>4641</v>
      </c>
      <c r="F3231" s="661" t="s">
        <v>4612</v>
      </c>
      <c r="G3231" s="661" t="s">
        <v>4682</v>
      </c>
      <c r="H3231" s="661" t="s">
        <v>588</v>
      </c>
      <c r="I3231" s="661" t="s">
        <v>1279</v>
      </c>
      <c r="J3231" s="661" t="s">
        <v>1280</v>
      </c>
      <c r="K3231" s="661" t="s">
        <v>1281</v>
      </c>
      <c r="L3231" s="662">
        <v>55.14</v>
      </c>
      <c r="M3231" s="662">
        <v>110.28</v>
      </c>
      <c r="N3231" s="661">
        <v>2</v>
      </c>
      <c r="O3231" s="742">
        <v>1.5</v>
      </c>
      <c r="P3231" s="662">
        <v>55.14</v>
      </c>
      <c r="Q3231" s="677">
        <v>0.5</v>
      </c>
      <c r="R3231" s="661">
        <v>1</v>
      </c>
      <c r="S3231" s="677">
        <v>0.5</v>
      </c>
      <c r="T3231" s="742">
        <v>0.5</v>
      </c>
      <c r="U3231" s="700">
        <v>0.33333333333333331</v>
      </c>
    </row>
    <row r="3232" spans="1:21" ht="14.4" customHeight="1" x14ac:dyDescent="0.3">
      <c r="A3232" s="660">
        <v>32</v>
      </c>
      <c r="B3232" s="661" t="s">
        <v>587</v>
      </c>
      <c r="C3232" s="661">
        <v>89301322</v>
      </c>
      <c r="D3232" s="740" t="s">
        <v>6847</v>
      </c>
      <c r="E3232" s="741" t="s">
        <v>4641</v>
      </c>
      <c r="F3232" s="661" t="s">
        <v>4612</v>
      </c>
      <c r="G3232" s="661" t="s">
        <v>4682</v>
      </c>
      <c r="H3232" s="661" t="s">
        <v>588</v>
      </c>
      <c r="I3232" s="661" t="s">
        <v>5655</v>
      </c>
      <c r="J3232" s="661" t="s">
        <v>1280</v>
      </c>
      <c r="K3232" s="661" t="s">
        <v>937</v>
      </c>
      <c r="L3232" s="662">
        <v>12.26</v>
      </c>
      <c r="M3232" s="662">
        <v>12.26</v>
      </c>
      <c r="N3232" s="661">
        <v>1</v>
      </c>
      <c r="O3232" s="742">
        <v>1</v>
      </c>
      <c r="P3232" s="662">
        <v>12.26</v>
      </c>
      <c r="Q3232" s="677">
        <v>1</v>
      </c>
      <c r="R3232" s="661">
        <v>1</v>
      </c>
      <c r="S3232" s="677">
        <v>1</v>
      </c>
      <c r="T3232" s="742">
        <v>1</v>
      </c>
      <c r="U3232" s="700">
        <v>1</v>
      </c>
    </row>
    <row r="3233" spans="1:21" ht="14.4" customHeight="1" x14ac:dyDescent="0.3">
      <c r="A3233" s="660">
        <v>32</v>
      </c>
      <c r="B3233" s="661" t="s">
        <v>587</v>
      </c>
      <c r="C3233" s="661">
        <v>89301322</v>
      </c>
      <c r="D3233" s="740" t="s">
        <v>6847</v>
      </c>
      <c r="E3233" s="741" t="s">
        <v>4641</v>
      </c>
      <c r="F3233" s="661" t="s">
        <v>4612</v>
      </c>
      <c r="G3233" s="661" t="s">
        <v>4682</v>
      </c>
      <c r="H3233" s="661" t="s">
        <v>588</v>
      </c>
      <c r="I3233" s="661" t="s">
        <v>4683</v>
      </c>
      <c r="J3233" s="661" t="s">
        <v>4684</v>
      </c>
      <c r="K3233" s="661" t="s">
        <v>4685</v>
      </c>
      <c r="L3233" s="662">
        <v>34.31</v>
      </c>
      <c r="M3233" s="662">
        <v>137.24</v>
      </c>
      <c r="N3233" s="661">
        <v>4</v>
      </c>
      <c r="O3233" s="742">
        <v>2</v>
      </c>
      <c r="P3233" s="662">
        <v>34.31</v>
      </c>
      <c r="Q3233" s="677">
        <v>0.25</v>
      </c>
      <c r="R3233" s="661">
        <v>1</v>
      </c>
      <c r="S3233" s="677">
        <v>0.25</v>
      </c>
      <c r="T3233" s="742">
        <v>1</v>
      </c>
      <c r="U3233" s="700">
        <v>0.5</v>
      </c>
    </row>
    <row r="3234" spans="1:21" ht="14.4" customHeight="1" x14ac:dyDescent="0.3">
      <c r="A3234" s="660">
        <v>32</v>
      </c>
      <c r="B3234" s="661" t="s">
        <v>587</v>
      </c>
      <c r="C3234" s="661">
        <v>89301322</v>
      </c>
      <c r="D3234" s="740" t="s">
        <v>6847</v>
      </c>
      <c r="E3234" s="741" t="s">
        <v>4641</v>
      </c>
      <c r="F3234" s="661" t="s">
        <v>4612</v>
      </c>
      <c r="G3234" s="661" t="s">
        <v>4682</v>
      </c>
      <c r="H3234" s="661" t="s">
        <v>588</v>
      </c>
      <c r="I3234" s="661" t="s">
        <v>4683</v>
      </c>
      <c r="J3234" s="661" t="s">
        <v>4684</v>
      </c>
      <c r="K3234" s="661" t="s">
        <v>4685</v>
      </c>
      <c r="L3234" s="662">
        <v>30.88</v>
      </c>
      <c r="M3234" s="662">
        <v>61.76</v>
      </c>
      <c r="N3234" s="661">
        <v>2</v>
      </c>
      <c r="O3234" s="742">
        <v>1</v>
      </c>
      <c r="P3234" s="662"/>
      <c r="Q3234" s="677">
        <v>0</v>
      </c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32</v>
      </c>
      <c r="B3235" s="661" t="s">
        <v>587</v>
      </c>
      <c r="C3235" s="661">
        <v>89301322</v>
      </c>
      <c r="D3235" s="740" t="s">
        <v>6847</v>
      </c>
      <c r="E3235" s="741" t="s">
        <v>4641</v>
      </c>
      <c r="F3235" s="661" t="s">
        <v>4612</v>
      </c>
      <c r="G3235" s="661" t="s">
        <v>6059</v>
      </c>
      <c r="H3235" s="661" t="s">
        <v>588</v>
      </c>
      <c r="I3235" s="661" t="s">
        <v>6063</v>
      </c>
      <c r="J3235" s="661" t="s">
        <v>6061</v>
      </c>
      <c r="K3235" s="661" t="s">
        <v>6062</v>
      </c>
      <c r="L3235" s="662">
        <v>0</v>
      </c>
      <c r="M3235" s="662">
        <v>0</v>
      </c>
      <c r="N3235" s="661">
        <v>1</v>
      </c>
      <c r="O3235" s="742">
        <v>0.5</v>
      </c>
      <c r="P3235" s="662">
        <v>0</v>
      </c>
      <c r="Q3235" s="677"/>
      <c r="R3235" s="661">
        <v>1</v>
      </c>
      <c r="S3235" s="677">
        <v>1</v>
      </c>
      <c r="T3235" s="742">
        <v>0.5</v>
      </c>
      <c r="U3235" s="700">
        <v>1</v>
      </c>
    </row>
    <row r="3236" spans="1:21" ht="14.4" customHeight="1" x14ac:dyDescent="0.3">
      <c r="A3236" s="660">
        <v>32</v>
      </c>
      <c r="B3236" s="661" t="s">
        <v>587</v>
      </c>
      <c r="C3236" s="661">
        <v>89301322</v>
      </c>
      <c r="D3236" s="740" t="s">
        <v>6847</v>
      </c>
      <c r="E3236" s="741" t="s">
        <v>4641</v>
      </c>
      <c r="F3236" s="661" t="s">
        <v>4612</v>
      </c>
      <c r="G3236" s="661" t="s">
        <v>4764</v>
      </c>
      <c r="H3236" s="661" t="s">
        <v>588</v>
      </c>
      <c r="I3236" s="661" t="s">
        <v>1043</v>
      </c>
      <c r="J3236" s="661" t="s">
        <v>4765</v>
      </c>
      <c r="K3236" s="661" t="s">
        <v>4766</v>
      </c>
      <c r="L3236" s="662">
        <v>91.14</v>
      </c>
      <c r="M3236" s="662">
        <v>1367.1000000000001</v>
      </c>
      <c r="N3236" s="661">
        <v>15</v>
      </c>
      <c r="O3236" s="742">
        <v>5.5</v>
      </c>
      <c r="P3236" s="662">
        <v>364.56</v>
      </c>
      <c r="Q3236" s="677">
        <v>0.26666666666666666</v>
      </c>
      <c r="R3236" s="661">
        <v>4</v>
      </c>
      <c r="S3236" s="677">
        <v>0.26666666666666666</v>
      </c>
      <c r="T3236" s="742">
        <v>1</v>
      </c>
      <c r="U3236" s="700">
        <v>0.18181818181818182</v>
      </c>
    </row>
    <row r="3237" spans="1:21" ht="14.4" customHeight="1" x14ac:dyDescent="0.3">
      <c r="A3237" s="660">
        <v>32</v>
      </c>
      <c r="B3237" s="661" t="s">
        <v>587</v>
      </c>
      <c r="C3237" s="661">
        <v>89301322</v>
      </c>
      <c r="D3237" s="740" t="s">
        <v>6847</v>
      </c>
      <c r="E3237" s="741" t="s">
        <v>4641</v>
      </c>
      <c r="F3237" s="661" t="s">
        <v>4612</v>
      </c>
      <c r="G3237" s="661" t="s">
        <v>4885</v>
      </c>
      <c r="H3237" s="661" t="s">
        <v>588</v>
      </c>
      <c r="I3237" s="661" t="s">
        <v>6068</v>
      </c>
      <c r="J3237" s="661" t="s">
        <v>816</v>
      </c>
      <c r="K3237" s="661" t="s">
        <v>6069</v>
      </c>
      <c r="L3237" s="662">
        <v>0</v>
      </c>
      <c r="M3237" s="662">
        <v>0</v>
      </c>
      <c r="N3237" s="661">
        <v>1</v>
      </c>
      <c r="O3237" s="742">
        <v>1</v>
      </c>
      <c r="P3237" s="662">
        <v>0</v>
      </c>
      <c r="Q3237" s="677"/>
      <c r="R3237" s="661">
        <v>1</v>
      </c>
      <c r="S3237" s="677">
        <v>1</v>
      </c>
      <c r="T3237" s="742">
        <v>1</v>
      </c>
      <c r="U3237" s="700">
        <v>1</v>
      </c>
    </row>
    <row r="3238" spans="1:21" ht="14.4" customHeight="1" x14ac:dyDescent="0.3">
      <c r="A3238" s="660">
        <v>32</v>
      </c>
      <c r="B3238" s="661" t="s">
        <v>587</v>
      </c>
      <c r="C3238" s="661">
        <v>89301322</v>
      </c>
      <c r="D3238" s="740" t="s">
        <v>6847</v>
      </c>
      <c r="E3238" s="741" t="s">
        <v>4641</v>
      </c>
      <c r="F3238" s="661" t="s">
        <v>4612</v>
      </c>
      <c r="G3238" s="661" t="s">
        <v>4972</v>
      </c>
      <c r="H3238" s="661" t="s">
        <v>2441</v>
      </c>
      <c r="I3238" s="661" t="s">
        <v>2643</v>
      </c>
      <c r="J3238" s="661" t="s">
        <v>2513</v>
      </c>
      <c r="K3238" s="661" t="s">
        <v>2644</v>
      </c>
      <c r="L3238" s="662">
        <v>0</v>
      </c>
      <c r="M3238" s="662">
        <v>0</v>
      </c>
      <c r="N3238" s="661">
        <v>2</v>
      </c>
      <c r="O3238" s="742">
        <v>2</v>
      </c>
      <c r="P3238" s="662">
        <v>0</v>
      </c>
      <c r="Q3238" s="677"/>
      <c r="R3238" s="661">
        <v>1</v>
      </c>
      <c r="S3238" s="677">
        <v>0.5</v>
      </c>
      <c r="T3238" s="742">
        <v>1</v>
      </c>
      <c r="U3238" s="700">
        <v>0.5</v>
      </c>
    </row>
    <row r="3239" spans="1:21" ht="14.4" customHeight="1" x14ac:dyDescent="0.3">
      <c r="A3239" s="660">
        <v>32</v>
      </c>
      <c r="B3239" s="661" t="s">
        <v>587</v>
      </c>
      <c r="C3239" s="661">
        <v>89301322</v>
      </c>
      <c r="D3239" s="740" t="s">
        <v>6847</v>
      </c>
      <c r="E3239" s="741" t="s">
        <v>4641</v>
      </c>
      <c r="F3239" s="661" t="s">
        <v>4612</v>
      </c>
      <c r="G3239" s="661" t="s">
        <v>4886</v>
      </c>
      <c r="H3239" s="661" t="s">
        <v>588</v>
      </c>
      <c r="I3239" s="661" t="s">
        <v>1196</v>
      </c>
      <c r="J3239" s="661" t="s">
        <v>1436</v>
      </c>
      <c r="K3239" s="661" t="s">
        <v>4887</v>
      </c>
      <c r="L3239" s="662">
        <v>0</v>
      </c>
      <c r="M3239" s="662">
        <v>0</v>
      </c>
      <c r="N3239" s="661">
        <v>6</v>
      </c>
      <c r="O3239" s="742">
        <v>3</v>
      </c>
      <c r="P3239" s="662">
        <v>0</v>
      </c>
      <c r="Q3239" s="677"/>
      <c r="R3239" s="661">
        <v>5</v>
      </c>
      <c r="S3239" s="677">
        <v>0.83333333333333337</v>
      </c>
      <c r="T3239" s="742">
        <v>2.5</v>
      </c>
      <c r="U3239" s="700">
        <v>0.83333333333333337</v>
      </c>
    </row>
    <row r="3240" spans="1:21" ht="14.4" customHeight="1" x14ac:dyDescent="0.3">
      <c r="A3240" s="660">
        <v>32</v>
      </c>
      <c r="B3240" s="661" t="s">
        <v>587</v>
      </c>
      <c r="C3240" s="661">
        <v>89301322</v>
      </c>
      <c r="D3240" s="740" t="s">
        <v>6847</v>
      </c>
      <c r="E3240" s="741" t="s">
        <v>4641</v>
      </c>
      <c r="F3240" s="661" t="s">
        <v>4612</v>
      </c>
      <c r="G3240" s="661" t="s">
        <v>4767</v>
      </c>
      <c r="H3240" s="661" t="s">
        <v>2441</v>
      </c>
      <c r="I3240" s="661" t="s">
        <v>2520</v>
      </c>
      <c r="J3240" s="661" t="s">
        <v>2521</v>
      </c>
      <c r="K3240" s="661" t="s">
        <v>4440</v>
      </c>
      <c r="L3240" s="662">
        <v>86.76</v>
      </c>
      <c r="M3240" s="662">
        <v>260.28000000000003</v>
      </c>
      <c r="N3240" s="661">
        <v>3</v>
      </c>
      <c r="O3240" s="742">
        <v>1.5</v>
      </c>
      <c r="P3240" s="662">
        <v>260.28000000000003</v>
      </c>
      <c r="Q3240" s="677">
        <v>1</v>
      </c>
      <c r="R3240" s="661">
        <v>3</v>
      </c>
      <c r="S3240" s="677">
        <v>1</v>
      </c>
      <c r="T3240" s="742">
        <v>1.5</v>
      </c>
      <c r="U3240" s="700">
        <v>1</v>
      </c>
    </row>
    <row r="3241" spans="1:21" ht="14.4" customHeight="1" x14ac:dyDescent="0.3">
      <c r="A3241" s="660">
        <v>32</v>
      </c>
      <c r="B3241" s="661" t="s">
        <v>587</v>
      </c>
      <c r="C3241" s="661">
        <v>89301322</v>
      </c>
      <c r="D3241" s="740" t="s">
        <v>6847</v>
      </c>
      <c r="E3241" s="741" t="s">
        <v>4641</v>
      </c>
      <c r="F3241" s="661" t="s">
        <v>4612</v>
      </c>
      <c r="G3241" s="661" t="s">
        <v>5107</v>
      </c>
      <c r="H3241" s="661" t="s">
        <v>2441</v>
      </c>
      <c r="I3241" s="661" t="s">
        <v>6073</v>
      </c>
      <c r="J3241" s="661" t="s">
        <v>2594</v>
      </c>
      <c r="K3241" s="661" t="s">
        <v>5339</v>
      </c>
      <c r="L3241" s="662">
        <v>215.56</v>
      </c>
      <c r="M3241" s="662">
        <v>215.56</v>
      </c>
      <c r="N3241" s="661">
        <v>1</v>
      </c>
      <c r="O3241" s="742">
        <v>1</v>
      </c>
      <c r="P3241" s="662">
        <v>215.56</v>
      </c>
      <c r="Q3241" s="677">
        <v>1</v>
      </c>
      <c r="R3241" s="661">
        <v>1</v>
      </c>
      <c r="S3241" s="677">
        <v>1</v>
      </c>
      <c r="T3241" s="742">
        <v>1</v>
      </c>
      <c r="U3241" s="700">
        <v>1</v>
      </c>
    </row>
    <row r="3242" spans="1:21" ht="14.4" customHeight="1" x14ac:dyDescent="0.3">
      <c r="A3242" s="660">
        <v>32</v>
      </c>
      <c r="B3242" s="661" t="s">
        <v>587</v>
      </c>
      <c r="C3242" s="661">
        <v>89301322</v>
      </c>
      <c r="D3242" s="740" t="s">
        <v>6847</v>
      </c>
      <c r="E3242" s="741" t="s">
        <v>4641</v>
      </c>
      <c r="F3242" s="661" t="s">
        <v>4612</v>
      </c>
      <c r="G3242" s="661" t="s">
        <v>4690</v>
      </c>
      <c r="H3242" s="661" t="s">
        <v>588</v>
      </c>
      <c r="I3242" s="661" t="s">
        <v>851</v>
      </c>
      <c r="J3242" s="661" t="s">
        <v>4691</v>
      </c>
      <c r="K3242" s="661" t="s">
        <v>4692</v>
      </c>
      <c r="L3242" s="662">
        <v>0</v>
      </c>
      <c r="M3242" s="662">
        <v>0</v>
      </c>
      <c r="N3242" s="661">
        <v>8</v>
      </c>
      <c r="O3242" s="742">
        <v>4</v>
      </c>
      <c r="P3242" s="662">
        <v>0</v>
      </c>
      <c r="Q3242" s="677"/>
      <c r="R3242" s="661">
        <v>4</v>
      </c>
      <c r="S3242" s="677">
        <v>0.5</v>
      </c>
      <c r="T3242" s="742">
        <v>2</v>
      </c>
      <c r="U3242" s="700">
        <v>0.5</v>
      </c>
    </row>
    <row r="3243" spans="1:21" ht="14.4" customHeight="1" x14ac:dyDescent="0.3">
      <c r="A3243" s="660">
        <v>32</v>
      </c>
      <c r="B3243" s="661" t="s">
        <v>587</v>
      </c>
      <c r="C3243" s="661">
        <v>89301322</v>
      </c>
      <c r="D3243" s="740" t="s">
        <v>6847</v>
      </c>
      <c r="E3243" s="741" t="s">
        <v>4641</v>
      </c>
      <c r="F3243" s="661" t="s">
        <v>4612</v>
      </c>
      <c r="G3243" s="661" t="s">
        <v>5452</v>
      </c>
      <c r="H3243" s="661" t="s">
        <v>588</v>
      </c>
      <c r="I3243" s="661" t="s">
        <v>1004</v>
      </c>
      <c r="J3243" s="661" t="s">
        <v>1005</v>
      </c>
      <c r="K3243" s="661" t="s">
        <v>5453</v>
      </c>
      <c r="L3243" s="662">
        <v>242.93</v>
      </c>
      <c r="M3243" s="662">
        <v>728.79</v>
      </c>
      <c r="N3243" s="661">
        <v>3</v>
      </c>
      <c r="O3243" s="742">
        <v>3</v>
      </c>
      <c r="P3243" s="662">
        <v>242.93</v>
      </c>
      <c r="Q3243" s="677">
        <v>0.33333333333333337</v>
      </c>
      <c r="R3243" s="661">
        <v>1</v>
      </c>
      <c r="S3243" s="677">
        <v>0.33333333333333331</v>
      </c>
      <c r="T3243" s="742">
        <v>1</v>
      </c>
      <c r="U3243" s="700">
        <v>0.33333333333333331</v>
      </c>
    </row>
    <row r="3244" spans="1:21" ht="14.4" customHeight="1" x14ac:dyDescent="0.3">
      <c r="A3244" s="660">
        <v>32</v>
      </c>
      <c r="B3244" s="661" t="s">
        <v>587</v>
      </c>
      <c r="C3244" s="661">
        <v>89301322</v>
      </c>
      <c r="D3244" s="740" t="s">
        <v>6847</v>
      </c>
      <c r="E3244" s="741" t="s">
        <v>4641</v>
      </c>
      <c r="F3244" s="661" t="s">
        <v>4612</v>
      </c>
      <c r="G3244" s="661" t="s">
        <v>5004</v>
      </c>
      <c r="H3244" s="661" t="s">
        <v>588</v>
      </c>
      <c r="I3244" s="661" t="s">
        <v>2125</v>
      </c>
      <c r="J3244" s="661" t="s">
        <v>2126</v>
      </c>
      <c r="K3244" s="661" t="s">
        <v>2127</v>
      </c>
      <c r="L3244" s="662">
        <v>1172.22</v>
      </c>
      <c r="M3244" s="662">
        <v>1172.22</v>
      </c>
      <c r="N3244" s="661">
        <v>1</v>
      </c>
      <c r="O3244" s="742">
        <v>1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32</v>
      </c>
      <c r="B3245" s="661" t="s">
        <v>587</v>
      </c>
      <c r="C3245" s="661">
        <v>89301322</v>
      </c>
      <c r="D3245" s="740" t="s">
        <v>6847</v>
      </c>
      <c r="E3245" s="741" t="s">
        <v>4641</v>
      </c>
      <c r="F3245" s="661" t="s">
        <v>4612</v>
      </c>
      <c r="G3245" s="661" t="s">
        <v>5060</v>
      </c>
      <c r="H3245" s="661" t="s">
        <v>588</v>
      </c>
      <c r="I3245" s="661" t="s">
        <v>5558</v>
      </c>
      <c r="J3245" s="661" t="s">
        <v>5559</v>
      </c>
      <c r="K3245" s="661" t="s">
        <v>2791</v>
      </c>
      <c r="L3245" s="662">
        <v>115.18</v>
      </c>
      <c r="M3245" s="662">
        <v>345.54</v>
      </c>
      <c r="N3245" s="661">
        <v>3</v>
      </c>
      <c r="O3245" s="742">
        <v>0.5</v>
      </c>
      <c r="P3245" s="662">
        <v>345.54</v>
      </c>
      <c r="Q3245" s="677">
        <v>1</v>
      </c>
      <c r="R3245" s="661">
        <v>3</v>
      </c>
      <c r="S3245" s="677">
        <v>1</v>
      </c>
      <c r="T3245" s="742">
        <v>0.5</v>
      </c>
      <c r="U3245" s="700">
        <v>1</v>
      </c>
    </row>
    <row r="3246" spans="1:21" ht="14.4" customHeight="1" x14ac:dyDescent="0.3">
      <c r="A3246" s="660">
        <v>32</v>
      </c>
      <c r="B3246" s="661" t="s">
        <v>587</v>
      </c>
      <c r="C3246" s="661">
        <v>89301322</v>
      </c>
      <c r="D3246" s="740" t="s">
        <v>6847</v>
      </c>
      <c r="E3246" s="741" t="s">
        <v>4641</v>
      </c>
      <c r="F3246" s="661" t="s">
        <v>4612</v>
      </c>
      <c r="G3246" s="661" t="s">
        <v>4823</v>
      </c>
      <c r="H3246" s="661" t="s">
        <v>588</v>
      </c>
      <c r="I3246" s="661" t="s">
        <v>1473</v>
      </c>
      <c r="J3246" s="661" t="s">
        <v>1474</v>
      </c>
      <c r="K3246" s="661" t="s">
        <v>1475</v>
      </c>
      <c r="L3246" s="662">
        <v>112.27</v>
      </c>
      <c r="M3246" s="662">
        <v>336.81</v>
      </c>
      <c r="N3246" s="661">
        <v>3</v>
      </c>
      <c r="O3246" s="742">
        <v>1.5</v>
      </c>
      <c r="P3246" s="662">
        <v>336.81</v>
      </c>
      <c r="Q3246" s="677">
        <v>1</v>
      </c>
      <c r="R3246" s="661">
        <v>3</v>
      </c>
      <c r="S3246" s="677">
        <v>1</v>
      </c>
      <c r="T3246" s="742">
        <v>1.5</v>
      </c>
      <c r="U3246" s="700">
        <v>1</v>
      </c>
    </row>
    <row r="3247" spans="1:21" ht="14.4" customHeight="1" x14ac:dyDescent="0.3">
      <c r="A3247" s="660">
        <v>32</v>
      </c>
      <c r="B3247" s="661" t="s">
        <v>587</v>
      </c>
      <c r="C3247" s="661">
        <v>89301322</v>
      </c>
      <c r="D3247" s="740" t="s">
        <v>6847</v>
      </c>
      <c r="E3247" s="741" t="s">
        <v>4641</v>
      </c>
      <c r="F3247" s="661" t="s">
        <v>4612</v>
      </c>
      <c r="G3247" s="661" t="s">
        <v>4798</v>
      </c>
      <c r="H3247" s="661" t="s">
        <v>588</v>
      </c>
      <c r="I3247" s="661" t="s">
        <v>2902</v>
      </c>
      <c r="J3247" s="661" t="s">
        <v>740</v>
      </c>
      <c r="K3247" s="661" t="s">
        <v>4799</v>
      </c>
      <c r="L3247" s="662">
        <v>31.54</v>
      </c>
      <c r="M3247" s="662">
        <v>126.16</v>
      </c>
      <c r="N3247" s="661">
        <v>4</v>
      </c>
      <c r="O3247" s="742">
        <v>3.5</v>
      </c>
      <c r="P3247" s="662">
        <v>94.62</v>
      </c>
      <c r="Q3247" s="677">
        <v>0.75000000000000011</v>
      </c>
      <c r="R3247" s="661">
        <v>3</v>
      </c>
      <c r="S3247" s="677">
        <v>0.75</v>
      </c>
      <c r="T3247" s="742">
        <v>3</v>
      </c>
      <c r="U3247" s="700">
        <v>0.8571428571428571</v>
      </c>
    </row>
    <row r="3248" spans="1:21" ht="14.4" customHeight="1" x14ac:dyDescent="0.3">
      <c r="A3248" s="660">
        <v>32</v>
      </c>
      <c r="B3248" s="661" t="s">
        <v>587</v>
      </c>
      <c r="C3248" s="661">
        <v>89301322</v>
      </c>
      <c r="D3248" s="740" t="s">
        <v>6847</v>
      </c>
      <c r="E3248" s="741" t="s">
        <v>4641</v>
      </c>
      <c r="F3248" s="661" t="s">
        <v>4612</v>
      </c>
      <c r="G3248" s="661" t="s">
        <v>4798</v>
      </c>
      <c r="H3248" s="661" t="s">
        <v>588</v>
      </c>
      <c r="I3248" s="661" t="s">
        <v>5347</v>
      </c>
      <c r="J3248" s="661" t="s">
        <v>740</v>
      </c>
      <c r="K3248" s="661" t="s">
        <v>5348</v>
      </c>
      <c r="L3248" s="662">
        <v>0</v>
      </c>
      <c r="M3248" s="662">
        <v>0</v>
      </c>
      <c r="N3248" s="661">
        <v>1</v>
      </c>
      <c r="O3248" s="742">
        <v>0.5</v>
      </c>
      <c r="P3248" s="662">
        <v>0</v>
      </c>
      <c r="Q3248" s="677"/>
      <c r="R3248" s="661">
        <v>1</v>
      </c>
      <c r="S3248" s="677">
        <v>1</v>
      </c>
      <c r="T3248" s="742">
        <v>0.5</v>
      </c>
      <c r="U3248" s="700">
        <v>1</v>
      </c>
    </row>
    <row r="3249" spans="1:21" ht="14.4" customHeight="1" x14ac:dyDescent="0.3">
      <c r="A3249" s="660">
        <v>32</v>
      </c>
      <c r="B3249" s="661" t="s">
        <v>587</v>
      </c>
      <c r="C3249" s="661">
        <v>89301322</v>
      </c>
      <c r="D3249" s="740" t="s">
        <v>6847</v>
      </c>
      <c r="E3249" s="741" t="s">
        <v>4641</v>
      </c>
      <c r="F3249" s="661" t="s">
        <v>4612</v>
      </c>
      <c r="G3249" s="661" t="s">
        <v>4935</v>
      </c>
      <c r="H3249" s="661" t="s">
        <v>588</v>
      </c>
      <c r="I3249" s="661" t="s">
        <v>959</v>
      </c>
      <c r="J3249" s="661" t="s">
        <v>4937</v>
      </c>
      <c r="K3249" s="661" t="s">
        <v>6501</v>
      </c>
      <c r="L3249" s="662">
        <v>391.83</v>
      </c>
      <c r="M3249" s="662">
        <v>391.83</v>
      </c>
      <c r="N3249" s="661">
        <v>1</v>
      </c>
      <c r="O3249" s="742">
        <v>0.5</v>
      </c>
      <c r="P3249" s="662">
        <v>391.83</v>
      </c>
      <c r="Q3249" s="677">
        <v>1</v>
      </c>
      <c r="R3249" s="661">
        <v>1</v>
      </c>
      <c r="S3249" s="677">
        <v>1</v>
      </c>
      <c r="T3249" s="742">
        <v>0.5</v>
      </c>
      <c r="U3249" s="700">
        <v>1</v>
      </c>
    </row>
    <row r="3250" spans="1:21" ht="14.4" customHeight="1" x14ac:dyDescent="0.3">
      <c r="A3250" s="660">
        <v>32</v>
      </c>
      <c r="B3250" s="661" t="s">
        <v>587</v>
      </c>
      <c r="C3250" s="661">
        <v>89301322</v>
      </c>
      <c r="D3250" s="740" t="s">
        <v>6847</v>
      </c>
      <c r="E3250" s="741" t="s">
        <v>4641</v>
      </c>
      <c r="F3250" s="661" t="s">
        <v>4612</v>
      </c>
      <c r="G3250" s="661" t="s">
        <v>4693</v>
      </c>
      <c r="H3250" s="661" t="s">
        <v>2441</v>
      </c>
      <c r="I3250" s="661" t="s">
        <v>2688</v>
      </c>
      <c r="J3250" s="661" t="s">
        <v>2479</v>
      </c>
      <c r="K3250" s="661" t="s">
        <v>2689</v>
      </c>
      <c r="L3250" s="662">
        <v>468.96</v>
      </c>
      <c r="M3250" s="662">
        <v>937.92</v>
      </c>
      <c r="N3250" s="661">
        <v>2</v>
      </c>
      <c r="O3250" s="742">
        <v>1</v>
      </c>
      <c r="P3250" s="662">
        <v>937.92</v>
      </c>
      <c r="Q3250" s="677">
        <v>1</v>
      </c>
      <c r="R3250" s="661">
        <v>2</v>
      </c>
      <c r="S3250" s="677">
        <v>1</v>
      </c>
      <c r="T3250" s="742">
        <v>1</v>
      </c>
      <c r="U3250" s="700">
        <v>1</v>
      </c>
    </row>
    <row r="3251" spans="1:21" ht="14.4" customHeight="1" x14ac:dyDescent="0.3">
      <c r="A3251" s="660">
        <v>32</v>
      </c>
      <c r="B3251" s="661" t="s">
        <v>587</v>
      </c>
      <c r="C3251" s="661">
        <v>89301322</v>
      </c>
      <c r="D3251" s="740" t="s">
        <v>6847</v>
      </c>
      <c r="E3251" s="741" t="s">
        <v>4641</v>
      </c>
      <c r="F3251" s="661" t="s">
        <v>4612</v>
      </c>
      <c r="G3251" s="661" t="s">
        <v>4693</v>
      </c>
      <c r="H3251" s="661" t="s">
        <v>2441</v>
      </c>
      <c r="I3251" s="661" t="s">
        <v>2691</v>
      </c>
      <c r="J3251" s="661" t="s">
        <v>2479</v>
      </c>
      <c r="K3251" s="661" t="s">
        <v>2692</v>
      </c>
      <c r="L3251" s="662">
        <v>625.29</v>
      </c>
      <c r="M3251" s="662">
        <v>9379.3499999999985</v>
      </c>
      <c r="N3251" s="661">
        <v>15</v>
      </c>
      <c r="O3251" s="742">
        <v>7</v>
      </c>
      <c r="P3251" s="662">
        <v>7503.48</v>
      </c>
      <c r="Q3251" s="677">
        <v>0.8</v>
      </c>
      <c r="R3251" s="661">
        <v>12</v>
      </c>
      <c r="S3251" s="677">
        <v>0.8</v>
      </c>
      <c r="T3251" s="742">
        <v>5</v>
      </c>
      <c r="U3251" s="700">
        <v>0.7142857142857143</v>
      </c>
    </row>
    <row r="3252" spans="1:21" ht="14.4" customHeight="1" x14ac:dyDescent="0.3">
      <c r="A3252" s="660">
        <v>32</v>
      </c>
      <c r="B3252" s="661" t="s">
        <v>587</v>
      </c>
      <c r="C3252" s="661">
        <v>89301322</v>
      </c>
      <c r="D3252" s="740" t="s">
        <v>6847</v>
      </c>
      <c r="E3252" s="741" t="s">
        <v>4641</v>
      </c>
      <c r="F3252" s="661" t="s">
        <v>4612</v>
      </c>
      <c r="G3252" s="661" t="s">
        <v>4693</v>
      </c>
      <c r="H3252" s="661" t="s">
        <v>2441</v>
      </c>
      <c r="I3252" s="661" t="s">
        <v>5465</v>
      </c>
      <c r="J3252" s="661" t="s">
        <v>2479</v>
      </c>
      <c r="K3252" s="661" t="s">
        <v>5070</v>
      </c>
      <c r="L3252" s="662">
        <v>187.59</v>
      </c>
      <c r="M3252" s="662">
        <v>937.95</v>
      </c>
      <c r="N3252" s="661">
        <v>5</v>
      </c>
      <c r="O3252" s="742">
        <v>2</v>
      </c>
      <c r="P3252" s="662">
        <v>937.95</v>
      </c>
      <c r="Q3252" s="677">
        <v>1</v>
      </c>
      <c r="R3252" s="661">
        <v>5</v>
      </c>
      <c r="S3252" s="677">
        <v>1</v>
      </c>
      <c r="T3252" s="742">
        <v>2</v>
      </c>
      <c r="U3252" s="700">
        <v>1</v>
      </c>
    </row>
    <row r="3253" spans="1:21" ht="14.4" customHeight="1" x14ac:dyDescent="0.3">
      <c r="A3253" s="660">
        <v>32</v>
      </c>
      <c r="B3253" s="661" t="s">
        <v>587</v>
      </c>
      <c r="C3253" s="661">
        <v>89301322</v>
      </c>
      <c r="D3253" s="740" t="s">
        <v>6847</v>
      </c>
      <c r="E3253" s="741" t="s">
        <v>4641</v>
      </c>
      <c r="F3253" s="661" t="s">
        <v>4612</v>
      </c>
      <c r="G3253" s="661" t="s">
        <v>4693</v>
      </c>
      <c r="H3253" s="661" t="s">
        <v>2441</v>
      </c>
      <c r="I3253" s="661" t="s">
        <v>2478</v>
      </c>
      <c r="J3253" s="661" t="s">
        <v>2479</v>
      </c>
      <c r="K3253" s="661" t="s">
        <v>2480</v>
      </c>
      <c r="L3253" s="662">
        <v>937.93</v>
      </c>
      <c r="M3253" s="662">
        <v>8441.369999999999</v>
      </c>
      <c r="N3253" s="661">
        <v>9</v>
      </c>
      <c r="O3253" s="742">
        <v>3</v>
      </c>
      <c r="P3253" s="662">
        <v>7503.44</v>
      </c>
      <c r="Q3253" s="677">
        <v>0.88888888888888895</v>
      </c>
      <c r="R3253" s="661">
        <v>8</v>
      </c>
      <c r="S3253" s="677">
        <v>0.88888888888888884</v>
      </c>
      <c r="T3253" s="742">
        <v>2</v>
      </c>
      <c r="U3253" s="700">
        <v>0.66666666666666663</v>
      </c>
    </row>
    <row r="3254" spans="1:21" ht="14.4" customHeight="1" x14ac:dyDescent="0.3">
      <c r="A3254" s="660">
        <v>32</v>
      </c>
      <c r="B3254" s="661" t="s">
        <v>587</v>
      </c>
      <c r="C3254" s="661">
        <v>89301322</v>
      </c>
      <c r="D3254" s="740" t="s">
        <v>6847</v>
      </c>
      <c r="E3254" s="741" t="s">
        <v>4641</v>
      </c>
      <c r="F3254" s="661" t="s">
        <v>4612</v>
      </c>
      <c r="G3254" s="661" t="s">
        <v>4693</v>
      </c>
      <c r="H3254" s="661" t="s">
        <v>2441</v>
      </c>
      <c r="I3254" s="661" t="s">
        <v>2482</v>
      </c>
      <c r="J3254" s="661" t="s">
        <v>2479</v>
      </c>
      <c r="K3254" s="661" t="s">
        <v>2483</v>
      </c>
      <c r="L3254" s="662">
        <v>1166.47</v>
      </c>
      <c r="M3254" s="662">
        <v>2332.94</v>
      </c>
      <c r="N3254" s="661">
        <v>2</v>
      </c>
      <c r="O3254" s="742">
        <v>0.5</v>
      </c>
      <c r="P3254" s="662"/>
      <c r="Q3254" s="677">
        <v>0</v>
      </c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32</v>
      </c>
      <c r="B3255" s="661" t="s">
        <v>587</v>
      </c>
      <c r="C3255" s="661">
        <v>89301322</v>
      </c>
      <c r="D3255" s="740" t="s">
        <v>6847</v>
      </c>
      <c r="E3255" s="741" t="s">
        <v>4641</v>
      </c>
      <c r="F3255" s="661" t="s">
        <v>4612</v>
      </c>
      <c r="G3255" s="661" t="s">
        <v>4693</v>
      </c>
      <c r="H3255" s="661" t="s">
        <v>2441</v>
      </c>
      <c r="I3255" s="661" t="s">
        <v>2561</v>
      </c>
      <c r="J3255" s="661" t="s">
        <v>2562</v>
      </c>
      <c r="K3255" s="661" t="s">
        <v>2483</v>
      </c>
      <c r="L3255" s="662">
        <v>2332.92</v>
      </c>
      <c r="M3255" s="662">
        <v>13997.52</v>
      </c>
      <c r="N3255" s="661">
        <v>6</v>
      </c>
      <c r="O3255" s="742">
        <v>4</v>
      </c>
      <c r="P3255" s="662">
        <v>6998.76</v>
      </c>
      <c r="Q3255" s="677">
        <v>0.5</v>
      </c>
      <c r="R3255" s="661">
        <v>3</v>
      </c>
      <c r="S3255" s="677">
        <v>0.5</v>
      </c>
      <c r="T3255" s="742">
        <v>2</v>
      </c>
      <c r="U3255" s="700">
        <v>0.5</v>
      </c>
    </row>
    <row r="3256" spans="1:21" ht="14.4" customHeight="1" x14ac:dyDescent="0.3">
      <c r="A3256" s="660">
        <v>32</v>
      </c>
      <c r="B3256" s="661" t="s">
        <v>587</v>
      </c>
      <c r="C3256" s="661">
        <v>89301322</v>
      </c>
      <c r="D3256" s="740" t="s">
        <v>6847</v>
      </c>
      <c r="E3256" s="741" t="s">
        <v>4641</v>
      </c>
      <c r="F3256" s="661" t="s">
        <v>4612</v>
      </c>
      <c r="G3256" s="661" t="s">
        <v>4694</v>
      </c>
      <c r="H3256" s="661" t="s">
        <v>2441</v>
      </c>
      <c r="I3256" s="661" t="s">
        <v>3057</v>
      </c>
      <c r="J3256" s="661" t="s">
        <v>3058</v>
      </c>
      <c r="K3256" s="661" t="s">
        <v>4465</v>
      </c>
      <c r="L3256" s="662">
        <v>69.86</v>
      </c>
      <c r="M3256" s="662">
        <v>69.86</v>
      </c>
      <c r="N3256" s="661">
        <v>1</v>
      </c>
      <c r="O3256" s="742">
        <v>0.5</v>
      </c>
      <c r="P3256" s="662">
        <v>69.86</v>
      </c>
      <c r="Q3256" s="677">
        <v>1</v>
      </c>
      <c r="R3256" s="661">
        <v>1</v>
      </c>
      <c r="S3256" s="677">
        <v>1</v>
      </c>
      <c r="T3256" s="742">
        <v>0.5</v>
      </c>
      <c r="U3256" s="700">
        <v>1</v>
      </c>
    </row>
    <row r="3257" spans="1:21" ht="14.4" customHeight="1" x14ac:dyDescent="0.3">
      <c r="A3257" s="660">
        <v>32</v>
      </c>
      <c r="B3257" s="661" t="s">
        <v>587</v>
      </c>
      <c r="C3257" s="661">
        <v>89301322</v>
      </c>
      <c r="D3257" s="740" t="s">
        <v>6847</v>
      </c>
      <c r="E3257" s="741" t="s">
        <v>4641</v>
      </c>
      <c r="F3257" s="661" t="s">
        <v>4612</v>
      </c>
      <c r="G3257" s="661" t="s">
        <v>4697</v>
      </c>
      <c r="H3257" s="661" t="s">
        <v>588</v>
      </c>
      <c r="I3257" s="661" t="s">
        <v>6196</v>
      </c>
      <c r="J3257" s="661" t="s">
        <v>5353</v>
      </c>
      <c r="K3257" s="661" t="s">
        <v>6197</v>
      </c>
      <c r="L3257" s="662">
        <v>342.89</v>
      </c>
      <c r="M3257" s="662">
        <v>342.89</v>
      </c>
      <c r="N3257" s="661">
        <v>1</v>
      </c>
      <c r="O3257" s="742">
        <v>1</v>
      </c>
      <c r="P3257" s="662">
        <v>342.89</v>
      </c>
      <c r="Q3257" s="677">
        <v>1</v>
      </c>
      <c r="R3257" s="661">
        <v>1</v>
      </c>
      <c r="S3257" s="677">
        <v>1</v>
      </c>
      <c r="T3257" s="742">
        <v>1</v>
      </c>
      <c r="U3257" s="700">
        <v>1</v>
      </c>
    </row>
    <row r="3258" spans="1:21" ht="14.4" customHeight="1" x14ac:dyDescent="0.3">
      <c r="A3258" s="660">
        <v>32</v>
      </c>
      <c r="B3258" s="661" t="s">
        <v>587</v>
      </c>
      <c r="C3258" s="661">
        <v>89301322</v>
      </c>
      <c r="D3258" s="740" t="s">
        <v>6847</v>
      </c>
      <c r="E3258" s="741" t="s">
        <v>4641</v>
      </c>
      <c r="F3258" s="661" t="s">
        <v>4612</v>
      </c>
      <c r="G3258" s="661" t="s">
        <v>4697</v>
      </c>
      <c r="H3258" s="661" t="s">
        <v>588</v>
      </c>
      <c r="I3258" s="661" t="s">
        <v>4802</v>
      </c>
      <c r="J3258" s="661" t="s">
        <v>4803</v>
      </c>
      <c r="K3258" s="661" t="s">
        <v>4804</v>
      </c>
      <c r="L3258" s="662">
        <v>349.88</v>
      </c>
      <c r="M3258" s="662">
        <v>349.88</v>
      </c>
      <c r="N3258" s="661">
        <v>1</v>
      </c>
      <c r="O3258" s="742">
        <v>1</v>
      </c>
      <c r="P3258" s="662">
        <v>349.88</v>
      </c>
      <c r="Q3258" s="677">
        <v>1</v>
      </c>
      <c r="R3258" s="661">
        <v>1</v>
      </c>
      <c r="S3258" s="677">
        <v>1</v>
      </c>
      <c r="T3258" s="742">
        <v>1</v>
      </c>
      <c r="U3258" s="700">
        <v>1</v>
      </c>
    </row>
    <row r="3259" spans="1:21" ht="14.4" customHeight="1" x14ac:dyDescent="0.3">
      <c r="A3259" s="660">
        <v>32</v>
      </c>
      <c r="B3259" s="661" t="s">
        <v>587</v>
      </c>
      <c r="C3259" s="661">
        <v>89301322</v>
      </c>
      <c r="D3259" s="740" t="s">
        <v>6847</v>
      </c>
      <c r="E3259" s="741" t="s">
        <v>4641</v>
      </c>
      <c r="F3259" s="661" t="s">
        <v>4612</v>
      </c>
      <c r="G3259" s="661" t="s">
        <v>4697</v>
      </c>
      <c r="H3259" s="661" t="s">
        <v>588</v>
      </c>
      <c r="I3259" s="661" t="s">
        <v>6502</v>
      </c>
      <c r="J3259" s="661" t="s">
        <v>6503</v>
      </c>
      <c r="K3259" s="661" t="s">
        <v>3435</v>
      </c>
      <c r="L3259" s="662">
        <v>0</v>
      </c>
      <c r="M3259" s="662">
        <v>0</v>
      </c>
      <c r="N3259" s="661">
        <v>1</v>
      </c>
      <c r="O3259" s="742">
        <v>1</v>
      </c>
      <c r="P3259" s="662"/>
      <c r="Q3259" s="677"/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32</v>
      </c>
      <c r="B3260" s="661" t="s">
        <v>587</v>
      </c>
      <c r="C3260" s="661">
        <v>89301322</v>
      </c>
      <c r="D3260" s="740" t="s">
        <v>6847</v>
      </c>
      <c r="E3260" s="741" t="s">
        <v>4641</v>
      </c>
      <c r="F3260" s="661" t="s">
        <v>4612</v>
      </c>
      <c r="G3260" s="661" t="s">
        <v>4697</v>
      </c>
      <c r="H3260" s="661" t="s">
        <v>588</v>
      </c>
      <c r="I3260" s="661" t="s">
        <v>4893</v>
      </c>
      <c r="J3260" s="661" t="s">
        <v>4707</v>
      </c>
      <c r="K3260" s="661" t="s">
        <v>868</v>
      </c>
      <c r="L3260" s="662">
        <v>97.97</v>
      </c>
      <c r="M3260" s="662">
        <v>979.7</v>
      </c>
      <c r="N3260" s="661">
        <v>10</v>
      </c>
      <c r="O3260" s="742">
        <v>6</v>
      </c>
      <c r="P3260" s="662">
        <v>685.79000000000008</v>
      </c>
      <c r="Q3260" s="677">
        <v>0.70000000000000007</v>
      </c>
      <c r="R3260" s="661">
        <v>7</v>
      </c>
      <c r="S3260" s="677">
        <v>0.7</v>
      </c>
      <c r="T3260" s="742">
        <v>4.5</v>
      </c>
      <c r="U3260" s="700">
        <v>0.75</v>
      </c>
    </row>
    <row r="3261" spans="1:21" ht="14.4" customHeight="1" x14ac:dyDescent="0.3">
      <c r="A3261" s="660">
        <v>32</v>
      </c>
      <c r="B3261" s="661" t="s">
        <v>587</v>
      </c>
      <c r="C3261" s="661">
        <v>89301322</v>
      </c>
      <c r="D3261" s="740" t="s">
        <v>6847</v>
      </c>
      <c r="E3261" s="741" t="s">
        <v>4641</v>
      </c>
      <c r="F3261" s="661" t="s">
        <v>4612</v>
      </c>
      <c r="G3261" s="661" t="s">
        <v>4697</v>
      </c>
      <c r="H3261" s="661" t="s">
        <v>588</v>
      </c>
      <c r="I3261" s="661" t="s">
        <v>4706</v>
      </c>
      <c r="J3261" s="661" t="s">
        <v>4707</v>
      </c>
      <c r="K3261" s="661" t="s">
        <v>871</v>
      </c>
      <c r="L3261" s="662">
        <v>314.89999999999998</v>
      </c>
      <c r="M3261" s="662">
        <v>7872.5000000000009</v>
      </c>
      <c r="N3261" s="661">
        <v>25</v>
      </c>
      <c r="O3261" s="742">
        <v>18</v>
      </c>
      <c r="P3261" s="662">
        <v>4408.6000000000004</v>
      </c>
      <c r="Q3261" s="677">
        <v>0.55999999999999994</v>
      </c>
      <c r="R3261" s="661">
        <v>14</v>
      </c>
      <c r="S3261" s="677">
        <v>0.56000000000000005</v>
      </c>
      <c r="T3261" s="742">
        <v>8.5</v>
      </c>
      <c r="U3261" s="700">
        <v>0.47222222222222221</v>
      </c>
    </row>
    <row r="3262" spans="1:21" ht="14.4" customHeight="1" x14ac:dyDescent="0.3">
      <c r="A3262" s="660">
        <v>32</v>
      </c>
      <c r="B3262" s="661" t="s">
        <v>587</v>
      </c>
      <c r="C3262" s="661">
        <v>89301322</v>
      </c>
      <c r="D3262" s="740" t="s">
        <v>6847</v>
      </c>
      <c r="E3262" s="741" t="s">
        <v>4641</v>
      </c>
      <c r="F3262" s="661" t="s">
        <v>4612</v>
      </c>
      <c r="G3262" s="661" t="s">
        <v>4778</v>
      </c>
      <c r="H3262" s="661" t="s">
        <v>2441</v>
      </c>
      <c r="I3262" s="661" t="s">
        <v>2701</v>
      </c>
      <c r="J3262" s="661" t="s">
        <v>2702</v>
      </c>
      <c r="K3262" s="661" t="s">
        <v>2703</v>
      </c>
      <c r="L3262" s="662">
        <v>497.4</v>
      </c>
      <c r="M3262" s="662">
        <v>3979.2000000000003</v>
      </c>
      <c r="N3262" s="661">
        <v>8</v>
      </c>
      <c r="O3262" s="742">
        <v>6</v>
      </c>
      <c r="P3262" s="662">
        <v>3481.8</v>
      </c>
      <c r="Q3262" s="677">
        <v>0.875</v>
      </c>
      <c r="R3262" s="661">
        <v>7</v>
      </c>
      <c r="S3262" s="677">
        <v>0.875</v>
      </c>
      <c r="T3262" s="742">
        <v>5</v>
      </c>
      <c r="U3262" s="700">
        <v>0.83333333333333337</v>
      </c>
    </row>
    <row r="3263" spans="1:21" ht="14.4" customHeight="1" x14ac:dyDescent="0.3">
      <c r="A3263" s="660">
        <v>32</v>
      </c>
      <c r="B3263" s="661" t="s">
        <v>587</v>
      </c>
      <c r="C3263" s="661">
        <v>89301322</v>
      </c>
      <c r="D3263" s="740" t="s">
        <v>6847</v>
      </c>
      <c r="E3263" s="741" t="s">
        <v>4641</v>
      </c>
      <c r="F3263" s="661" t="s">
        <v>4612</v>
      </c>
      <c r="G3263" s="661" t="s">
        <v>4778</v>
      </c>
      <c r="H3263" s="661" t="s">
        <v>2441</v>
      </c>
      <c r="I3263" s="661" t="s">
        <v>3908</v>
      </c>
      <c r="J3263" s="661" t="s">
        <v>3909</v>
      </c>
      <c r="K3263" s="661" t="s">
        <v>4568</v>
      </c>
      <c r="L3263" s="662">
        <v>1359.61</v>
      </c>
      <c r="M3263" s="662">
        <v>13596.1</v>
      </c>
      <c r="N3263" s="661">
        <v>10</v>
      </c>
      <c r="O3263" s="742">
        <v>7</v>
      </c>
      <c r="P3263" s="662">
        <v>12236.49</v>
      </c>
      <c r="Q3263" s="677">
        <v>0.89999999999999991</v>
      </c>
      <c r="R3263" s="661">
        <v>9</v>
      </c>
      <c r="S3263" s="677">
        <v>0.9</v>
      </c>
      <c r="T3263" s="742">
        <v>6.5</v>
      </c>
      <c r="U3263" s="700">
        <v>0.9285714285714286</v>
      </c>
    </row>
    <row r="3264" spans="1:21" ht="14.4" customHeight="1" x14ac:dyDescent="0.3">
      <c r="A3264" s="660">
        <v>32</v>
      </c>
      <c r="B3264" s="661" t="s">
        <v>587</v>
      </c>
      <c r="C3264" s="661">
        <v>89301322</v>
      </c>
      <c r="D3264" s="740" t="s">
        <v>6847</v>
      </c>
      <c r="E3264" s="741" t="s">
        <v>4641</v>
      </c>
      <c r="F3264" s="661" t="s">
        <v>4612</v>
      </c>
      <c r="G3264" s="661" t="s">
        <v>4778</v>
      </c>
      <c r="H3264" s="661" t="s">
        <v>2441</v>
      </c>
      <c r="I3264" s="661" t="s">
        <v>4977</v>
      </c>
      <c r="J3264" s="661" t="s">
        <v>4978</v>
      </c>
      <c r="K3264" s="661" t="s">
        <v>4979</v>
      </c>
      <c r="L3264" s="662">
        <v>1019.11</v>
      </c>
      <c r="M3264" s="662">
        <v>5095.55</v>
      </c>
      <c r="N3264" s="661">
        <v>5</v>
      </c>
      <c r="O3264" s="742">
        <v>3</v>
      </c>
      <c r="P3264" s="662">
        <v>3057.33</v>
      </c>
      <c r="Q3264" s="677">
        <v>0.6</v>
      </c>
      <c r="R3264" s="661">
        <v>3</v>
      </c>
      <c r="S3264" s="677">
        <v>0.6</v>
      </c>
      <c r="T3264" s="742">
        <v>2</v>
      </c>
      <c r="U3264" s="700">
        <v>0.66666666666666663</v>
      </c>
    </row>
    <row r="3265" spans="1:21" ht="14.4" customHeight="1" x14ac:dyDescent="0.3">
      <c r="A3265" s="660">
        <v>32</v>
      </c>
      <c r="B3265" s="661" t="s">
        <v>587</v>
      </c>
      <c r="C3265" s="661">
        <v>89301322</v>
      </c>
      <c r="D3265" s="740" t="s">
        <v>6847</v>
      </c>
      <c r="E3265" s="741" t="s">
        <v>4641</v>
      </c>
      <c r="F3265" s="661" t="s">
        <v>4612</v>
      </c>
      <c r="G3265" s="661" t="s">
        <v>4778</v>
      </c>
      <c r="H3265" s="661" t="s">
        <v>2441</v>
      </c>
      <c r="I3265" s="661" t="s">
        <v>2757</v>
      </c>
      <c r="J3265" s="661" t="s">
        <v>2758</v>
      </c>
      <c r="K3265" s="661" t="s">
        <v>4385</v>
      </c>
      <c r="L3265" s="662">
        <v>1359.61</v>
      </c>
      <c r="M3265" s="662">
        <v>16315.32</v>
      </c>
      <c r="N3265" s="661">
        <v>12</v>
      </c>
      <c r="O3265" s="742">
        <v>11</v>
      </c>
      <c r="P3265" s="662">
        <v>13596.1</v>
      </c>
      <c r="Q3265" s="677">
        <v>0.83333333333333337</v>
      </c>
      <c r="R3265" s="661">
        <v>10</v>
      </c>
      <c r="S3265" s="677">
        <v>0.83333333333333337</v>
      </c>
      <c r="T3265" s="742">
        <v>9</v>
      </c>
      <c r="U3265" s="700">
        <v>0.81818181818181823</v>
      </c>
    </row>
    <row r="3266" spans="1:21" ht="14.4" customHeight="1" x14ac:dyDescent="0.3">
      <c r="A3266" s="660">
        <v>32</v>
      </c>
      <c r="B3266" s="661" t="s">
        <v>587</v>
      </c>
      <c r="C3266" s="661">
        <v>89301322</v>
      </c>
      <c r="D3266" s="740" t="s">
        <v>6847</v>
      </c>
      <c r="E3266" s="741" t="s">
        <v>4641</v>
      </c>
      <c r="F3266" s="661" t="s">
        <v>4612</v>
      </c>
      <c r="G3266" s="661" t="s">
        <v>5006</v>
      </c>
      <c r="H3266" s="661" t="s">
        <v>2441</v>
      </c>
      <c r="I3266" s="661" t="s">
        <v>5007</v>
      </c>
      <c r="J3266" s="661" t="s">
        <v>4153</v>
      </c>
      <c r="K3266" s="661" t="s">
        <v>5008</v>
      </c>
      <c r="L3266" s="662">
        <v>174.94</v>
      </c>
      <c r="M3266" s="662">
        <v>174.94</v>
      </c>
      <c r="N3266" s="661">
        <v>1</v>
      </c>
      <c r="O3266" s="742">
        <v>0.5</v>
      </c>
      <c r="P3266" s="662">
        <v>174.94</v>
      </c>
      <c r="Q3266" s="677">
        <v>1</v>
      </c>
      <c r="R3266" s="661">
        <v>1</v>
      </c>
      <c r="S3266" s="677">
        <v>1</v>
      </c>
      <c r="T3266" s="742">
        <v>0.5</v>
      </c>
      <c r="U3266" s="700">
        <v>1</v>
      </c>
    </row>
    <row r="3267" spans="1:21" ht="14.4" customHeight="1" x14ac:dyDescent="0.3">
      <c r="A3267" s="660">
        <v>32</v>
      </c>
      <c r="B3267" s="661" t="s">
        <v>587</v>
      </c>
      <c r="C3267" s="661">
        <v>89301322</v>
      </c>
      <c r="D3267" s="740" t="s">
        <v>6847</v>
      </c>
      <c r="E3267" s="741" t="s">
        <v>4641</v>
      </c>
      <c r="F3267" s="661" t="s">
        <v>4612</v>
      </c>
      <c r="G3267" s="661" t="s">
        <v>4940</v>
      </c>
      <c r="H3267" s="661" t="s">
        <v>588</v>
      </c>
      <c r="I3267" s="661" t="s">
        <v>5888</v>
      </c>
      <c r="J3267" s="661" t="s">
        <v>4941</v>
      </c>
      <c r="K3267" s="661" t="s">
        <v>1378</v>
      </c>
      <c r="L3267" s="662">
        <v>305.08</v>
      </c>
      <c r="M3267" s="662">
        <v>305.08</v>
      </c>
      <c r="N3267" s="661">
        <v>1</v>
      </c>
      <c r="O3267" s="742">
        <v>0.5</v>
      </c>
      <c r="P3267" s="662">
        <v>305.08</v>
      </c>
      <c r="Q3267" s="677">
        <v>1</v>
      </c>
      <c r="R3267" s="661">
        <v>1</v>
      </c>
      <c r="S3267" s="677">
        <v>1</v>
      </c>
      <c r="T3267" s="742">
        <v>0.5</v>
      </c>
      <c r="U3267" s="700">
        <v>1</v>
      </c>
    </row>
    <row r="3268" spans="1:21" ht="14.4" customHeight="1" x14ac:dyDescent="0.3">
      <c r="A3268" s="660">
        <v>32</v>
      </c>
      <c r="B3268" s="661" t="s">
        <v>587</v>
      </c>
      <c r="C3268" s="661">
        <v>89301322</v>
      </c>
      <c r="D3268" s="740" t="s">
        <v>6847</v>
      </c>
      <c r="E3268" s="741" t="s">
        <v>4641</v>
      </c>
      <c r="F3268" s="661" t="s">
        <v>4612</v>
      </c>
      <c r="G3268" s="661" t="s">
        <v>4708</v>
      </c>
      <c r="H3268" s="661" t="s">
        <v>588</v>
      </c>
      <c r="I3268" s="661" t="s">
        <v>1519</v>
      </c>
      <c r="J3268" s="661" t="s">
        <v>4709</v>
      </c>
      <c r="K3268" s="661" t="s">
        <v>4710</v>
      </c>
      <c r="L3268" s="662">
        <v>91.52</v>
      </c>
      <c r="M3268" s="662">
        <v>1006.72</v>
      </c>
      <c r="N3268" s="661">
        <v>11</v>
      </c>
      <c r="O3268" s="742">
        <v>4.5</v>
      </c>
      <c r="P3268" s="662">
        <v>640.64</v>
      </c>
      <c r="Q3268" s="677">
        <v>0.63636363636363635</v>
      </c>
      <c r="R3268" s="661">
        <v>7</v>
      </c>
      <c r="S3268" s="677">
        <v>0.63636363636363635</v>
      </c>
      <c r="T3268" s="742">
        <v>3.5</v>
      </c>
      <c r="U3268" s="700">
        <v>0.77777777777777779</v>
      </c>
    </row>
    <row r="3269" spans="1:21" ht="14.4" customHeight="1" x14ac:dyDescent="0.3">
      <c r="A3269" s="660">
        <v>32</v>
      </c>
      <c r="B3269" s="661" t="s">
        <v>587</v>
      </c>
      <c r="C3269" s="661">
        <v>89301322</v>
      </c>
      <c r="D3269" s="740" t="s">
        <v>6847</v>
      </c>
      <c r="E3269" s="741" t="s">
        <v>4641</v>
      </c>
      <c r="F3269" s="661" t="s">
        <v>4612</v>
      </c>
      <c r="G3269" s="661" t="s">
        <v>4708</v>
      </c>
      <c r="H3269" s="661" t="s">
        <v>588</v>
      </c>
      <c r="I3269" s="661" t="s">
        <v>1519</v>
      </c>
      <c r="J3269" s="661" t="s">
        <v>4709</v>
      </c>
      <c r="K3269" s="661" t="s">
        <v>4710</v>
      </c>
      <c r="L3269" s="662">
        <v>103.62</v>
      </c>
      <c r="M3269" s="662">
        <v>1761.54</v>
      </c>
      <c r="N3269" s="661">
        <v>17</v>
      </c>
      <c r="O3269" s="742">
        <v>8</v>
      </c>
      <c r="P3269" s="662">
        <v>932.58</v>
      </c>
      <c r="Q3269" s="677">
        <v>0.52941176470588236</v>
      </c>
      <c r="R3269" s="661">
        <v>9</v>
      </c>
      <c r="S3269" s="677">
        <v>0.52941176470588236</v>
      </c>
      <c r="T3269" s="742">
        <v>4</v>
      </c>
      <c r="U3269" s="700">
        <v>0.5</v>
      </c>
    </row>
    <row r="3270" spans="1:21" ht="14.4" customHeight="1" x14ac:dyDescent="0.3">
      <c r="A3270" s="660">
        <v>32</v>
      </c>
      <c r="B3270" s="661" t="s">
        <v>587</v>
      </c>
      <c r="C3270" s="661">
        <v>89301322</v>
      </c>
      <c r="D3270" s="740" t="s">
        <v>6847</v>
      </c>
      <c r="E3270" s="741" t="s">
        <v>4641</v>
      </c>
      <c r="F3270" s="661" t="s">
        <v>4612</v>
      </c>
      <c r="G3270" s="661" t="s">
        <v>4898</v>
      </c>
      <c r="H3270" s="661" t="s">
        <v>588</v>
      </c>
      <c r="I3270" s="661" t="s">
        <v>1152</v>
      </c>
      <c r="J3270" s="661" t="s">
        <v>4899</v>
      </c>
      <c r="K3270" s="661" t="s">
        <v>4900</v>
      </c>
      <c r="L3270" s="662">
        <v>0</v>
      </c>
      <c r="M3270" s="662">
        <v>0</v>
      </c>
      <c r="N3270" s="661">
        <v>7</v>
      </c>
      <c r="O3270" s="742">
        <v>6</v>
      </c>
      <c r="P3270" s="662">
        <v>0</v>
      </c>
      <c r="Q3270" s="677"/>
      <c r="R3270" s="661">
        <v>2</v>
      </c>
      <c r="S3270" s="677">
        <v>0.2857142857142857</v>
      </c>
      <c r="T3270" s="742">
        <v>1.5</v>
      </c>
      <c r="U3270" s="700">
        <v>0.25</v>
      </c>
    </row>
    <row r="3271" spans="1:21" ht="14.4" customHeight="1" x14ac:dyDescent="0.3">
      <c r="A3271" s="660">
        <v>32</v>
      </c>
      <c r="B3271" s="661" t="s">
        <v>587</v>
      </c>
      <c r="C3271" s="661">
        <v>89301322</v>
      </c>
      <c r="D3271" s="740" t="s">
        <v>6847</v>
      </c>
      <c r="E3271" s="741" t="s">
        <v>4641</v>
      </c>
      <c r="F3271" s="661" t="s">
        <v>4612</v>
      </c>
      <c r="G3271" s="661" t="s">
        <v>4901</v>
      </c>
      <c r="H3271" s="661" t="s">
        <v>588</v>
      </c>
      <c r="I3271" s="661" t="s">
        <v>5212</v>
      </c>
      <c r="J3271" s="661" t="s">
        <v>3381</v>
      </c>
      <c r="K3271" s="661" t="s">
        <v>4600</v>
      </c>
      <c r="L3271" s="662">
        <v>0</v>
      </c>
      <c r="M3271" s="662">
        <v>0</v>
      </c>
      <c r="N3271" s="661">
        <v>2</v>
      </c>
      <c r="O3271" s="742">
        <v>1</v>
      </c>
      <c r="P3271" s="662">
        <v>0</v>
      </c>
      <c r="Q3271" s="677"/>
      <c r="R3271" s="661">
        <v>2</v>
      </c>
      <c r="S3271" s="677">
        <v>1</v>
      </c>
      <c r="T3271" s="742">
        <v>1</v>
      </c>
      <c r="U3271" s="700">
        <v>1</v>
      </c>
    </row>
    <row r="3272" spans="1:21" ht="14.4" customHeight="1" x14ac:dyDescent="0.3">
      <c r="A3272" s="660">
        <v>32</v>
      </c>
      <c r="B3272" s="661" t="s">
        <v>587</v>
      </c>
      <c r="C3272" s="661">
        <v>89301322</v>
      </c>
      <c r="D3272" s="740" t="s">
        <v>6847</v>
      </c>
      <c r="E3272" s="741" t="s">
        <v>4641</v>
      </c>
      <c r="F3272" s="661" t="s">
        <v>4612</v>
      </c>
      <c r="G3272" s="661" t="s">
        <v>4901</v>
      </c>
      <c r="H3272" s="661" t="s">
        <v>588</v>
      </c>
      <c r="I3272" s="661" t="s">
        <v>5213</v>
      </c>
      <c r="J3272" s="661" t="s">
        <v>3381</v>
      </c>
      <c r="K3272" s="661" t="s">
        <v>5214</v>
      </c>
      <c r="L3272" s="662">
        <v>224.25</v>
      </c>
      <c r="M3272" s="662">
        <v>2691</v>
      </c>
      <c r="N3272" s="661">
        <v>12</v>
      </c>
      <c r="O3272" s="742">
        <v>6.5</v>
      </c>
      <c r="P3272" s="662">
        <v>1121.25</v>
      </c>
      <c r="Q3272" s="677">
        <v>0.41666666666666669</v>
      </c>
      <c r="R3272" s="661">
        <v>5</v>
      </c>
      <c r="S3272" s="677">
        <v>0.41666666666666669</v>
      </c>
      <c r="T3272" s="742">
        <v>3</v>
      </c>
      <c r="U3272" s="700">
        <v>0.46153846153846156</v>
      </c>
    </row>
    <row r="3273" spans="1:21" ht="14.4" customHeight="1" x14ac:dyDescent="0.3">
      <c r="A3273" s="660">
        <v>32</v>
      </c>
      <c r="B3273" s="661" t="s">
        <v>587</v>
      </c>
      <c r="C3273" s="661">
        <v>89301322</v>
      </c>
      <c r="D3273" s="740" t="s">
        <v>6847</v>
      </c>
      <c r="E3273" s="741" t="s">
        <v>4641</v>
      </c>
      <c r="F3273" s="661" t="s">
        <v>4612</v>
      </c>
      <c r="G3273" s="661" t="s">
        <v>4901</v>
      </c>
      <c r="H3273" s="661" t="s">
        <v>588</v>
      </c>
      <c r="I3273" s="661" t="s">
        <v>5371</v>
      </c>
      <c r="J3273" s="661" t="s">
        <v>5372</v>
      </c>
      <c r="K3273" s="661" t="s">
        <v>4953</v>
      </c>
      <c r="L3273" s="662">
        <v>74.930000000000007</v>
      </c>
      <c r="M3273" s="662">
        <v>74.930000000000007</v>
      </c>
      <c r="N3273" s="661">
        <v>1</v>
      </c>
      <c r="O3273" s="742">
        <v>1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32</v>
      </c>
      <c r="B3274" s="661" t="s">
        <v>587</v>
      </c>
      <c r="C3274" s="661">
        <v>89301322</v>
      </c>
      <c r="D3274" s="740" t="s">
        <v>6847</v>
      </c>
      <c r="E3274" s="741" t="s">
        <v>4641</v>
      </c>
      <c r="F3274" s="661" t="s">
        <v>4612</v>
      </c>
      <c r="G3274" s="661" t="s">
        <v>5676</v>
      </c>
      <c r="H3274" s="661" t="s">
        <v>2441</v>
      </c>
      <c r="I3274" s="661" t="s">
        <v>5677</v>
      </c>
      <c r="J3274" s="661" t="s">
        <v>5678</v>
      </c>
      <c r="K3274" s="661" t="s">
        <v>5679</v>
      </c>
      <c r="L3274" s="662">
        <v>217.65</v>
      </c>
      <c r="M3274" s="662">
        <v>217.65</v>
      </c>
      <c r="N3274" s="661">
        <v>1</v>
      </c>
      <c r="O3274" s="742">
        <v>1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32</v>
      </c>
      <c r="B3275" s="661" t="s">
        <v>587</v>
      </c>
      <c r="C3275" s="661">
        <v>89301322</v>
      </c>
      <c r="D3275" s="740" t="s">
        <v>6847</v>
      </c>
      <c r="E3275" s="741" t="s">
        <v>4641</v>
      </c>
      <c r="F3275" s="661" t="s">
        <v>4612</v>
      </c>
      <c r="G3275" s="661" t="s">
        <v>4699</v>
      </c>
      <c r="H3275" s="661" t="s">
        <v>588</v>
      </c>
      <c r="I3275" s="661" t="s">
        <v>963</v>
      </c>
      <c r="J3275" s="661" t="s">
        <v>4700</v>
      </c>
      <c r="K3275" s="661" t="s">
        <v>4701</v>
      </c>
      <c r="L3275" s="662">
        <v>0</v>
      </c>
      <c r="M3275" s="662">
        <v>0</v>
      </c>
      <c r="N3275" s="661">
        <v>9</v>
      </c>
      <c r="O3275" s="742">
        <v>4.5</v>
      </c>
      <c r="P3275" s="662">
        <v>0</v>
      </c>
      <c r="Q3275" s="677"/>
      <c r="R3275" s="661">
        <v>6</v>
      </c>
      <c r="S3275" s="677">
        <v>0.66666666666666663</v>
      </c>
      <c r="T3275" s="742">
        <v>3.5</v>
      </c>
      <c r="U3275" s="700">
        <v>0.77777777777777779</v>
      </c>
    </row>
    <row r="3276" spans="1:21" ht="14.4" customHeight="1" x14ac:dyDescent="0.3">
      <c r="A3276" s="660">
        <v>32</v>
      </c>
      <c r="B3276" s="661" t="s">
        <v>587</v>
      </c>
      <c r="C3276" s="661">
        <v>89301322</v>
      </c>
      <c r="D3276" s="740" t="s">
        <v>6847</v>
      </c>
      <c r="E3276" s="741" t="s">
        <v>4641</v>
      </c>
      <c r="F3276" s="661" t="s">
        <v>4612</v>
      </c>
      <c r="G3276" s="661" t="s">
        <v>4903</v>
      </c>
      <c r="H3276" s="661" t="s">
        <v>588</v>
      </c>
      <c r="I3276" s="661" t="s">
        <v>881</v>
      </c>
      <c r="J3276" s="661" t="s">
        <v>766</v>
      </c>
      <c r="K3276" s="661" t="s">
        <v>5079</v>
      </c>
      <c r="L3276" s="662">
        <v>219.94</v>
      </c>
      <c r="M3276" s="662">
        <v>439.88</v>
      </c>
      <c r="N3276" s="661">
        <v>2</v>
      </c>
      <c r="O3276" s="742">
        <v>1</v>
      </c>
      <c r="P3276" s="662"/>
      <c r="Q3276" s="677">
        <v>0</v>
      </c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32</v>
      </c>
      <c r="B3277" s="661" t="s">
        <v>587</v>
      </c>
      <c r="C3277" s="661">
        <v>89301322</v>
      </c>
      <c r="D3277" s="740" t="s">
        <v>6847</v>
      </c>
      <c r="E3277" s="741" t="s">
        <v>4641</v>
      </c>
      <c r="F3277" s="661" t="s">
        <v>4612</v>
      </c>
      <c r="G3277" s="661" t="s">
        <v>4903</v>
      </c>
      <c r="H3277" s="661" t="s">
        <v>588</v>
      </c>
      <c r="I3277" s="661" t="s">
        <v>765</v>
      </c>
      <c r="J3277" s="661" t="s">
        <v>766</v>
      </c>
      <c r="K3277" s="661" t="s">
        <v>4904</v>
      </c>
      <c r="L3277" s="662">
        <v>43.99</v>
      </c>
      <c r="M3277" s="662">
        <v>43.99</v>
      </c>
      <c r="N3277" s="661">
        <v>1</v>
      </c>
      <c r="O3277" s="742">
        <v>0.5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32</v>
      </c>
      <c r="B3278" s="661" t="s">
        <v>587</v>
      </c>
      <c r="C3278" s="661">
        <v>89301322</v>
      </c>
      <c r="D3278" s="740" t="s">
        <v>6847</v>
      </c>
      <c r="E3278" s="741" t="s">
        <v>4641</v>
      </c>
      <c r="F3278" s="661" t="s">
        <v>4612</v>
      </c>
      <c r="G3278" s="661" t="s">
        <v>4786</v>
      </c>
      <c r="H3278" s="661" t="s">
        <v>588</v>
      </c>
      <c r="I3278" s="661" t="s">
        <v>4985</v>
      </c>
      <c r="J3278" s="661" t="s">
        <v>2991</v>
      </c>
      <c r="K3278" s="661" t="s">
        <v>4986</v>
      </c>
      <c r="L3278" s="662">
        <v>23.46</v>
      </c>
      <c r="M3278" s="662">
        <v>328.44000000000005</v>
      </c>
      <c r="N3278" s="661">
        <v>14</v>
      </c>
      <c r="O3278" s="742">
        <v>6</v>
      </c>
      <c r="P3278" s="662">
        <v>234.60000000000002</v>
      </c>
      <c r="Q3278" s="677">
        <v>0.71428571428571419</v>
      </c>
      <c r="R3278" s="661">
        <v>10</v>
      </c>
      <c r="S3278" s="677">
        <v>0.7142857142857143</v>
      </c>
      <c r="T3278" s="742">
        <v>4</v>
      </c>
      <c r="U3278" s="700">
        <v>0.66666666666666663</v>
      </c>
    </row>
    <row r="3279" spans="1:21" ht="14.4" customHeight="1" x14ac:dyDescent="0.3">
      <c r="A3279" s="660">
        <v>32</v>
      </c>
      <c r="B3279" s="661" t="s">
        <v>587</v>
      </c>
      <c r="C3279" s="661">
        <v>89301322</v>
      </c>
      <c r="D3279" s="740" t="s">
        <v>6847</v>
      </c>
      <c r="E3279" s="741" t="s">
        <v>4641</v>
      </c>
      <c r="F3279" s="661" t="s">
        <v>4612</v>
      </c>
      <c r="G3279" s="661" t="s">
        <v>4786</v>
      </c>
      <c r="H3279" s="661" t="s">
        <v>588</v>
      </c>
      <c r="I3279" s="661" t="s">
        <v>6504</v>
      </c>
      <c r="J3279" s="661" t="s">
        <v>5494</v>
      </c>
      <c r="K3279" s="661" t="s">
        <v>6505</v>
      </c>
      <c r="L3279" s="662">
        <v>17.91</v>
      </c>
      <c r="M3279" s="662">
        <v>35.82</v>
      </c>
      <c r="N3279" s="661">
        <v>2</v>
      </c>
      <c r="O3279" s="742">
        <v>1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32</v>
      </c>
      <c r="B3280" s="661" t="s">
        <v>587</v>
      </c>
      <c r="C3280" s="661">
        <v>89301322</v>
      </c>
      <c r="D3280" s="740" t="s">
        <v>6847</v>
      </c>
      <c r="E3280" s="741" t="s">
        <v>4641</v>
      </c>
      <c r="F3280" s="661" t="s">
        <v>4612</v>
      </c>
      <c r="G3280" s="661" t="s">
        <v>4786</v>
      </c>
      <c r="H3280" s="661" t="s">
        <v>588</v>
      </c>
      <c r="I3280" s="661" t="s">
        <v>2979</v>
      </c>
      <c r="J3280" s="661" t="s">
        <v>2980</v>
      </c>
      <c r="K3280" s="661" t="s">
        <v>4787</v>
      </c>
      <c r="L3280" s="662">
        <v>53.54</v>
      </c>
      <c r="M3280" s="662">
        <v>267.7</v>
      </c>
      <c r="N3280" s="661">
        <v>5</v>
      </c>
      <c r="O3280" s="742">
        <v>3</v>
      </c>
      <c r="P3280" s="662">
        <v>107.08</v>
      </c>
      <c r="Q3280" s="677">
        <v>0.4</v>
      </c>
      <c r="R3280" s="661">
        <v>2</v>
      </c>
      <c r="S3280" s="677">
        <v>0.4</v>
      </c>
      <c r="T3280" s="742">
        <v>1.5</v>
      </c>
      <c r="U3280" s="700">
        <v>0.5</v>
      </c>
    </row>
    <row r="3281" spans="1:21" ht="14.4" customHeight="1" x14ac:dyDescent="0.3">
      <c r="A3281" s="660">
        <v>32</v>
      </c>
      <c r="B3281" s="661" t="s">
        <v>587</v>
      </c>
      <c r="C3281" s="661">
        <v>89301322</v>
      </c>
      <c r="D3281" s="740" t="s">
        <v>6847</v>
      </c>
      <c r="E3281" s="741" t="s">
        <v>4641</v>
      </c>
      <c r="F3281" s="661" t="s">
        <v>4612</v>
      </c>
      <c r="G3281" s="661" t="s">
        <v>4788</v>
      </c>
      <c r="H3281" s="661" t="s">
        <v>588</v>
      </c>
      <c r="I3281" s="661" t="s">
        <v>2921</v>
      </c>
      <c r="J3281" s="661" t="s">
        <v>2922</v>
      </c>
      <c r="K3281" s="661" t="s">
        <v>4789</v>
      </c>
      <c r="L3281" s="662">
        <v>194.73</v>
      </c>
      <c r="M3281" s="662">
        <v>5452.4399999999987</v>
      </c>
      <c r="N3281" s="661">
        <v>28</v>
      </c>
      <c r="O3281" s="742">
        <v>19</v>
      </c>
      <c r="P3281" s="662">
        <v>4478.7899999999991</v>
      </c>
      <c r="Q3281" s="677">
        <v>0.82142857142857151</v>
      </c>
      <c r="R3281" s="661">
        <v>23</v>
      </c>
      <c r="S3281" s="677">
        <v>0.8214285714285714</v>
      </c>
      <c r="T3281" s="742">
        <v>15</v>
      </c>
      <c r="U3281" s="700">
        <v>0.78947368421052633</v>
      </c>
    </row>
    <row r="3282" spans="1:21" ht="14.4" customHeight="1" x14ac:dyDescent="0.3">
      <c r="A3282" s="660">
        <v>32</v>
      </c>
      <c r="B3282" s="661" t="s">
        <v>587</v>
      </c>
      <c r="C3282" s="661">
        <v>89301322</v>
      </c>
      <c r="D3282" s="740" t="s">
        <v>6847</v>
      </c>
      <c r="E3282" s="741" t="s">
        <v>4641</v>
      </c>
      <c r="F3282" s="661" t="s">
        <v>4612</v>
      </c>
      <c r="G3282" s="661" t="s">
        <v>6126</v>
      </c>
      <c r="H3282" s="661" t="s">
        <v>588</v>
      </c>
      <c r="I3282" s="661" t="s">
        <v>985</v>
      </c>
      <c r="J3282" s="661" t="s">
        <v>6127</v>
      </c>
      <c r="K3282" s="661" t="s">
        <v>4555</v>
      </c>
      <c r="L3282" s="662">
        <v>85.49</v>
      </c>
      <c r="M3282" s="662">
        <v>85.49</v>
      </c>
      <c r="N3282" s="661">
        <v>1</v>
      </c>
      <c r="O3282" s="742">
        <v>0.5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32</v>
      </c>
      <c r="B3283" s="661" t="s">
        <v>587</v>
      </c>
      <c r="C3283" s="661">
        <v>89301322</v>
      </c>
      <c r="D3283" s="740" t="s">
        <v>6847</v>
      </c>
      <c r="E3283" s="741" t="s">
        <v>4641</v>
      </c>
      <c r="F3283" s="661" t="s">
        <v>4612</v>
      </c>
      <c r="G3283" s="661" t="s">
        <v>4910</v>
      </c>
      <c r="H3283" s="661" t="s">
        <v>2441</v>
      </c>
      <c r="I3283" s="661" t="s">
        <v>2488</v>
      </c>
      <c r="J3283" s="661" t="s">
        <v>2489</v>
      </c>
      <c r="K3283" s="661" t="s">
        <v>2490</v>
      </c>
      <c r="L3283" s="662">
        <v>32.74</v>
      </c>
      <c r="M3283" s="662">
        <v>65.48</v>
      </c>
      <c r="N3283" s="661">
        <v>2</v>
      </c>
      <c r="O3283" s="742">
        <v>2</v>
      </c>
      <c r="P3283" s="662"/>
      <c r="Q3283" s="677">
        <v>0</v>
      </c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32</v>
      </c>
      <c r="B3284" s="661" t="s">
        <v>587</v>
      </c>
      <c r="C3284" s="661">
        <v>89301322</v>
      </c>
      <c r="D3284" s="740" t="s">
        <v>6847</v>
      </c>
      <c r="E3284" s="741" t="s">
        <v>4641</v>
      </c>
      <c r="F3284" s="661" t="s">
        <v>4612</v>
      </c>
      <c r="G3284" s="661" t="s">
        <v>5391</v>
      </c>
      <c r="H3284" s="661" t="s">
        <v>588</v>
      </c>
      <c r="I3284" s="661" t="s">
        <v>1449</v>
      </c>
      <c r="J3284" s="661" t="s">
        <v>1450</v>
      </c>
      <c r="K3284" s="661" t="s">
        <v>1451</v>
      </c>
      <c r="L3284" s="662">
        <v>78.78</v>
      </c>
      <c r="M3284" s="662">
        <v>78.78</v>
      </c>
      <c r="N3284" s="661">
        <v>1</v>
      </c>
      <c r="O3284" s="742">
        <v>0.5</v>
      </c>
      <c r="P3284" s="662">
        <v>78.78</v>
      </c>
      <c r="Q3284" s="677">
        <v>1</v>
      </c>
      <c r="R3284" s="661">
        <v>1</v>
      </c>
      <c r="S3284" s="677">
        <v>1</v>
      </c>
      <c r="T3284" s="742">
        <v>0.5</v>
      </c>
      <c r="U3284" s="700">
        <v>1</v>
      </c>
    </row>
    <row r="3285" spans="1:21" ht="14.4" customHeight="1" x14ac:dyDescent="0.3">
      <c r="A3285" s="660">
        <v>32</v>
      </c>
      <c r="B3285" s="661" t="s">
        <v>587</v>
      </c>
      <c r="C3285" s="661">
        <v>89301322</v>
      </c>
      <c r="D3285" s="740" t="s">
        <v>6847</v>
      </c>
      <c r="E3285" s="741" t="s">
        <v>4641</v>
      </c>
      <c r="F3285" s="661" t="s">
        <v>4612</v>
      </c>
      <c r="G3285" s="661" t="s">
        <v>4793</v>
      </c>
      <c r="H3285" s="661" t="s">
        <v>588</v>
      </c>
      <c r="I3285" s="661" t="s">
        <v>843</v>
      </c>
      <c r="J3285" s="661" t="s">
        <v>844</v>
      </c>
      <c r="K3285" s="661" t="s">
        <v>845</v>
      </c>
      <c r="L3285" s="662">
        <v>82.67</v>
      </c>
      <c r="M3285" s="662">
        <v>165.34</v>
      </c>
      <c r="N3285" s="661">
        <v>2</v>
      </c>
      <c r="O3285" s="742">
        <v>2</v>
      </c>
      <c r="P3285" s="662">
        <v>165.34</v>
      </c>
      <c r="Q3285" s="677">
        <v>1</v>
      </c>
      <c r="R3285" s="661">
        <v>2</v>
      </c>
      <c r="S3285" s="677">
        <v>1</v>
      </c>
      <c r="T3285" s="742">
        <v>2</v>
      </c>
      <c r="U3285" s="700">
        <v>1</v>
      </c>
    </row>
    <row r="3286" spans="1:21" ht="14.4" customHeight="1" x14ac:dyDescent="0.3">
      <c r="A3286" s="660">
        <v>32</v>
      </c>
      <c r="B3286" s="661" t="s">
        <v>587</v>
      </c>
      <c r="C3286" s="661">
        <v>89301322</v>
      </c>
      <c r="D3286" s="740" t="s">
        <v>6847</v>
      </c>
      <c r="E3286" s="741" t="s">
        <v>4641</v>
      </c>
      <c r="F3286" s="661" t="s">
        <v>4612</v>
      </c>
      <c r="G3286" s="661" t="s">
        <v>4913</v>
      </c>
      <c r="H3286" s="661" t="s">
        <v>2441</v>
      </c>
      <c r="I3286" s="661" t="s">
        <v>2768</v>
      </c>
      <c r="J3286" s="661" t="s">
        <v>2769</v>
      </c>
      <c r="K3286" s="661" t="s">
        <v>4484</v>
      </c>
      <c r="L3286" s="662">
        <v>1492.11</v>
      </c>
      <c r="M3286" s="662">
        <v>58192.290000000015</v>
      </c>
      <c r="N3286" s="661">
        <v>39</v>
      </c>
      <c r="O3286" s="742">
        <v>16.5</v>
      </c>
      <c r="P3286" s="662">
        <v>58192.290000000015</v>
      </c>
      <c r="Q3286" s="677">
        <v>1</v>
      </c>
      <c r="R3286" s="661">
        <v>39</v>
      </c>
      <c r="S3286" s="677">
        <v>1</v>
      </c>
      <c r="T3286" s="742">
        <v>16.5</v>
      </c>
      <c r="U3286" s="700">
        <v>1</v>
      </c>
    </row>
    <row r="3287" spans="1:21" ht="14.4" customHeight="1" x14ac:dyDescent="0.3">
      <c r="A3287" s="660">
        <v>32</v>
      </c>
      <c r="B3287" s="661" t="s">
        <v>587</v>
      </c>
      <c r="C3287" s="661">
        <v>89301322</v>
      </c>
      <c r="D3287" s="740" t="s">
        <v>6847</v>
      </c>
      <c r="E3287" s="741" t="s">
        <v>4641</v>
      </c>
      <c r="F3287" s="661" t="s">
        <v>4612</v>
      </c>
      <c r="G3287" s="661" t="s">
        <v>4794</v>
      </c>
      <c r="H3287" s="661" t="s">
        <v>588</v>
      </c>
      <c r="I3287" s="661" t="s">
        <v>1823</v>
      </c>
      <c r="J3287" s="661" t="s">
        <v>1824</v>
      </c>
      <c r="K3287" s="661" t="s">
        <v>4795</v>
      </c>
      <c r="L3287" s="662">
        <v>34140.99</v>
      </c>
      <c r="M3287" s="662">
        <v>68281.98</v>
      </c>
      <c r="N3287" s="661">
        <v>2</v>
      </c>
      <c r="O3287" s="742">
        <v>1</v>
      </c>
      <c r="P3287" s="662">
        <v>68281.98</v>
      </c>
      <c r="Q3287" s="677">
        <v>1</v>
      </c>
      <c r="R3287" s="661">
        <v>2</v>
      </c>
      <c r="S3287" s="677">
        <v>1</v>
      </c>
      <c r="T3287" s="742">
        <v>1</v>
      </c>
      <c r="U3287" s="700">
        <v>1</v>
      </c>
    </row>
    <row r="3288" spans="1:21" ht="14.4" customHeight="1" x14ac:dyDescent="0.3">
      <c r="A3288" s="660">
        <v>32</v>
      </c>
      <c r="B3288" s="661" t="s">
        <v>587</v>
      </c>
      <c r="C3288" s="661">
        <v>89301322</v>
      </c>
      <c r="D3288" s="740" t="s">
        <v>6847</v>
      </c>
      <c r="E3288" s="741" t="s">
        <v>4641</v>
      </c>
      <c r="F3288" s="661" t="s">
        <v>4612</v>
      </c>
      <c r="G3288" s="661" t="s">
        <v>4796</v>
      </c>
      <c r="H3288" s="661" t="s">
        <v>588</v>
      </c>
      <c r="I3288" s="661" t="s">
        <v>6506</v>
      </c>
      <c r="J3288" s="661" t="s">
        <v>5229</v>
      </c>
      <c r="K3288" s="661" t="s">
        <v>6507</v>
      </c>
      <c r="L3288" s="662">
        <v>0</v>
      </c>
      <c r="M3288" s="662">
        <v>0</v>
      </c>
      <c r="N3288" s="661">
        <v>1</v>
      </c>
      <c r="O3288" s="742">
        <v>0.5</v>
      </c>
      <c r="P3288" s="662">
        <v>0</v>
      </c>
      <c r="Q3288" s="677"/>
      <c r="R3288" s="661">
        <v>1</v>
      </c>
      <c r="S3288" s="677">
        <v>1</v>
      </c>
      <c r="T3288" s="742">
        <v>0.5</v>
      </c>
      <c r="U3288" s="700">
        <v>1</v>
      </c>
    </row>
    <row r="3289" spans="1:21" ht="14.4" customHeight="1" x14ac:dyDescent="0.3">
      <c r="A3289" s="660">
        <v>32</v>
      </c>
      <c r="B3289" s="661" t="s">
        <v>587</v>
      </c>
      <c r="C3289" s="661">
        <v>89301322</v>
      </c>
      <c r="D3289" s="740" t="s">
        <v>6847</v>
      </c>
      <c r="E3289" s="741" t="s">
        <v>4641</v>
      </c>
      <c r="F3289" s="661" t="s">
        <v>4612</v>
      </c>
      <c r="G3289" s="661" t="s">
        <v>4797</v>
      </c>
      <c r="H3289" s="661" t="s">
        <v>2441</v>
      </c>
      <c r="I3289" s="661" t="s">
        <v>2661</v>
      </c>
      <c r="J3289" s="661" t="s">
        <v>4398</v>
      </c>
      <c r="K3289" s="661" t="s">
        <v>4399</v>
      </c>
      <c r="L3289" s="662">
        <v>156.25</v>
      </c>
      <c r="M3289" s="662">
        <v>156.25</v>
      </c>
      <c r="N3289" s="661">
        <v>1</v>
      </c>
      <c r="O3289" s="742">
        <v>0.5</v>
      </c>
      <c r="P3289" s="662">
        <v>156.25</v>
      </c>
      <c r="Q3289" s="677">
        <v>1</v>
      </c>
      <c r="R3289" s="661">
        <v>1</v>
      </c>
      <c r="S3289" s="677">
        <v>1</v>
      </c>
      <c r="T3289" s="742">
        <v>0.5</v>
      </c>
      <c r="U3289" s="700">
        <v>1</v>
      </c>
    </row>
    <row r="3290" spans="1:21" ht="14.4" customHeight="1" x14ac:dyDescent="0.3">
      <c r="A3290" s="660">
        <v>32</v>
      </c>
      <c r="B3290" s="661" t="s">
        <v>587</v>
      </c>
      <c r="C3290" s="661">
        <v>89301322</v>
      </c>
      <c r="D3290" s="740" t="s">
        <v>6847</v>
      </c>
      <c r="E3290" s="741" t="s">
        <v>4641</v>
      </c>
      <c r="F3290" s="661" t="s">
        <v>4612</v>
      </c>
      <c r="G3290" s="661" t="s">
        <v>4797</v>
      </c>
      <c r="H3290" s="661" t="s">
        <v>2441</v>
      </c>
      <c r="I3290" s="661" t="s">
        <v>2661</v>
      </c>
      <c r="J3290" s="661" t="s">
        <v>4398</v>
      </c>
      <c r="K3290" s="661" t="s">
        <v>4399</v>
      </c>
      <c r="L3290" s="662">
        <v>126.09</v>
      </c>
      <c r="M3290" s="662">
        <v>252.18</v>
      </c>
      <c r="N3290" s="661">
        <v>2</v>
      </c>
      <c r="O3290" s="742">
        <v>1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32</v>
      </c>
      <c r="B3291" s="661" t="s">
        <v>587</v>
      </c>
      <c r="C3291" s="661">
        <v>89301322</v>
      </c>
      <c r="D3291" s="740" t="s">
        <v>6847</v>
      </c>
      <c r="E3291" s="741" t="s">
        <v>4641</v>
      </c>
      <c r="F3291" s="661" t="s">
        <v>4612</v>
      </c>
      <c r="G3291" s="661" t="s">
        <v>4914</v>
      </c>
      <c r="H3291" s="661" t="s">
        <v>588</v>
      </c>
      <c r="I3291" s="661" t="s">
        <v>6346</v>
      </c>
      <c r="J3291" s="661" t="s">
        <v>5018</v>
      </c>
      <c r="K3291" s="661" t="s">
        <v>4916</v>
      </c>
      <c r="L3291" s="662">
        <v>0</v>
      </c>
      <c r="M3291" s="662">
        <v>0</v>
      </c>
      <c r="N3291" s="661">
        <v>1</v>
      </c>
      <c r="O3291" s="742">
        <v>0.5</v>
      </c>
      <c r="P3291" s="662"/>
      <c r="Q3291" s="677"/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32</v>
      </c>
      <c r="B3292" s="661" t="s">
        <v>587</v>
      </c>
      <c r="C3292" s="661">
        <v>89301322</v>
      </c>
      <c r="D3292" s="740" t="s">
        <v>6847</v>
      </c>
      <c r="E3292" s="741" t="s">
        <v>4641</v>
      </c>
      <c r="F3292" s="661" t="s">
        <v>4612</v>
      </c>
      <c r="G3292" s="661" t="s">
        <v>5406</v>
      </c>
      <c r="H3292" s="661" t="s">
        <v>588</v>
      </c>
      <c r="I3292" s="661" t="s">
        <v>5407</v>
      </c>
      <c r="J3292" s="661" t="s">
        <v>5408</v>
      </c>
      <c r="K3292" s="661" t="s">
        <v>5409</v>
      </c>
      <c r="L3292" s="662">
        <v>238.94</v>
      </c>
      <c r="M3292" s="662">
        <v>238.94</v>
      </c>
      <c r="N3292" s="661">
        <v>1</v>
      </c>
      <c r="O3292" s="742">
        <v>0.5</v>
      </c>
      <c r="P3292" s="662">
        <v>238.94</v>
      </c>
      <c r="Q3292" s="677">
        <v>1</v>
      </c>
      <c r="R3292" s="661">
        <v>1</v>
      </c>
      <c r="S3292" s="677">
        <v>1</v>
      </c>
      <c r="T3292" s="742">
        <v>0.5</v>
      </c>
      <c r="U3292" s="700">
        <v>1</v>
      </c>
    </row>
    <row r="3293" spans="1:21" ht="14.4" customHeight="1" x14ac:dyDescent="0.3">
      <c r="A3293" s="660">
        <v>32</v>
      </c>
      <c r="B3293" s="661" t="s">
        <v>587</v>
      </c>
      <c r="C3293" s="661">
        <v>89301322</v>
      </c>
      <c r="D3293" s="740" t="s">
        <v>6847</v>
      </c>
      <c r="E3293" s="741" t="s">
        <v>4642</v>
      </c>
      <c r="F3293" s="661" t="s">
        <v>4612</v>
      </c>
      <c r="G3293" s="661" t="s">
        <v>5527</v>
      </c>
      <c r="H3293" s="661" t="s">
        <v>588</v>
      </c>
      <c r="I3293" s="661" t="s">
        <v>1055</v>
      </c>
      <c r="J3293" s="661" t="s">
        <v>5528</v>
      </c>
      <c r="K3293" s="661" t="s">
        <v>1277</v>
      </c>
      <c r="L3293" s="662">
        <v>44.89</v>
      </c>
      <c r="M3293" s="662">
        <v>89.78</v>
      </c>
      <c r="N3293" s="661">
        <v>2</v>
      </c>
      <c r="O3293" s="742">
        <v>1</v>
      </c>
      <c r="P3293" s="662">
        <v>89.78</v>
      </c>
      <c r="Q3293" s="677">
        <v>1</v>
      </c>
      <c r="R3293" s="661">
        <v>2</v>
      </c>
      <c r="S3293" s="677">
        <v>1</v>
      </c>
      <c r="T3293" s="742">
        <v>1</v>
      </c>
      <c r="U3293" s="700">
        <v>1</v>
      </c>
    </row>
    <row r="3294" spans="1:21" ht="14.4" customHeight="1" x14ac:dyDescent="0.3">
      <c r="A3294" s="660">
        <v>32</v>
      </c>
      <c r="B3294" s="661" t="s">
        <v>587</v>
      </c>
      <c r="C3294" s="661">
        <v>89301322</v>
      </c>
      <c r="D3294" s="740" t="s">
        <v>6847</v>
      </c>
      <c r="E3294" s="741" t="s">
        <v>4642</v>
      </c>
      <c r="F3294" s="661" t="s">
        <v>4612</v>
      </c>
      <c r="G3294" s="661" t="s">
        <v>5951</v>
      </c>
      <c r="H3294" s="661" t="s">
        <v>588</v>
      </c>
      <c r="I3294" s="661" t="s">
        <v>6508</v>
      </c>
      <c r="J3294" s="661" t="s">
        <v>5953</v>
      </c>
      <c r="K3294" s="661" t="s">
        <v>6509</v>
      </c>
      <c r="L3294" s="662">
        <v>35.409999999999997</v>
      </c>
      <c r="M3294" s="662">
        <v>35.409999999999997</v>
      </c>
      <c r="N3294" s="661">
        <v>1</v>
      </c>
      <c r="O3294" s="742">
        <v>1</v>
      </c>
      <c r="P3294" s="662">
        <v>35.409999999999997</v>
      </c>
      <c r="Q3294" s="677">
        <v>1</v>
      </c>
      <c r="R3294" s="661">
        <v>1</v>
      </c>
      <c r="S3294" s="677">
        <v>1</v>
      </c>
      <c r="T3294" s="742">
        <v>1</v>
      </c>
      <c r="U3294" s="700">
        <v>1</v>
      </c>
    </row>
    <row r="3295" spans="1:21" ht="14.4" customHeight="1" x14ac:dyDescent="0.3">
      <c r="A3295" s="660">
        <v>32</v>
      </c>
      <c r="B3295" s="661" t="s">
        <v>587</v>
      </c>
      <c r="C3295" s="661">
        <v>89301322</v>
      </c>
      <c r="D3295" s="740" t="s">
        <v>6847</v>
      </c>
      <c r="E3295" s="741" t="s">
        <v>4642</v>
      </c>
      <c r="F3295" s="661" t="s">
        <v>4612</v>
      </c>
      <c r="G3295" s="661" t="s">
        <v>4654</v>
      </c>
      <c r="H3295" s="661" t="s">
        <v>588</v>
      </c>
      <c r="I3295" s="661" t="s">
        <v>1805</v>
      </c>
      <c r="J3295" s="661" t="s">
        <v>1806</v>
      </c>
      <c r="K3295" s="661" t="s">
        <v>4712</v>
      </c>
      <c r="L3295" s="662">
        <v>1354.54</v>
      </c>
      <c r="M3295" s="662">
        <v>27090.800000000003</v>
      </c>
      <c r="N3295" s="661">
        <v>20</v>
      </c>
      <c r="O3295" s="742">
        <v>12</v>
      </c>
      <c r="P3295" s="662">
        <v>17609.020000000004</v>
      </c>
      <c r="Q3295" s="677">
        <v>0.65000000000000013</v>
      </c>
      <c r="R3295" s="661">
        <v>13</v>
      </c>
      <c r="S3295" s="677">
        <v>0.65</v>
      </c>
      <c r="T3295" s="742">
        <v>7.5</v>
      </c>
      <c r="U3295" s="700">
        <v>0.625</v>
      </c>
    </row>
    <row r="3296" spans="1:21" ht="14.4" customHeight="1" x14ac:dyDescent="0.3">
      <c r="A3296" s="660">
        <v>32</v>
      </c>
      <c r="B3296" s="661" t="s">
        <v>587</v>
      </c>
      <c r="C3296" s="661">
        <v>89301322</v>
      </c>
      <c r="D3296" s="740" t="s">
        <v>6847</v>
      </c>
      <c r="E3296" s="741" t="s">
        <v>4642</v>
      </c>
      <c r="F3296" s="661" t="s">
        <v>4612</v>
      </c>
      <c r="G3296" s="661" t="s">
        <v>4654</v>
      </c>
      <c r="H3296" s="661" t="s">
        <v>588</v>
      </c>
      <c r="I3296" s="661" t="s">
        <v>3671</v>
      </c>
      <c r="J3296" s="661" t="s">
        <v>2983</v>
      </c>
      <c r="K3296" s="661" t="s">
        <v>3672</v>
      </c>
      <c r="L3296" s="662">
        <v>179.84</v>
      </c>
      <c r="M3296" s="662">
        <v>359.68</v>
      </c>
      <c r="N3296" s="661">
        <v>2</v>
      </c>
      <c r="O3296" s="742">
        <v>1.5</v>
      </c>
      <c r="P3296" s="662">
        <v>359.68</v>
      </c>
      <c r="Q3296" s="677">
        <v>1</v>
      </c>
      <c r="R3296" s="661">
        <v>2</v>
      </c>
      <c r="S3296" s="677">
        <v>1</v>
      </c>
      <c r="T3296" s="742">
        <v>1.5</v>
      </c>
      <c r="U3296" s="700">
        <v>1</v>
      </c>
    </row>
    <row r="3297" spans="1:21" ht="14.4" customHeight="1" x14ac:dyDescent="0.3">
      <c r="A3297" s="660">
        <v>32</v>
      </c>
      <c r="B3297" s="661" t="s">
        <v>587</v>
      </c>
      <c r="C3297" s="661">
        <v>89301322</v>
      </c>
      <c r="D3297" s="740" t="s">
        <v>6847</v>
      </c>
      <c r="E3297" s="741" t="s">
        <v>4642</v>
      </c>
      <c r="F3297" s="661" t="s">
        <v>4612</v>
      </c>
      <c r="G3297" s="661" t="s">
        <v>4654</v>
      </c>
      <c r="H3297" s="661" t="s">
        <v>588</v>
      </c>
      <c r="I3297" s="661" t="s">
        <v>1581</v>
      </c>
      <c r="J3297" s="661" t="s">
        <v>1582</v>
      </c>
      <c r="K3297" s="661" t="s">
        <v>1583</v>
      </c>
      <c r="L3297" s="662">
        <v>483.76</v>
      </c>
      <c r="M3297" s="662">
        <v>483.76</v>
      </c>
      <c r="N3297" s="661">
        <v>1</v>
      </c>
      <c r="O3297" s="742">
        <v>1</v>
      </c>
      <c r="P3297" s="662">
        <v>483.76</v>
      </c>
      <c r="Q3297" s="677">
        <v>1</v>
      </c>
      <c r="R3297" s="661">
        <v>1</v>
      </c>
      <c r="S3297" s="677">
        <v>1</v>
      </c>
      <c r="T3297" s="742">
        <v>1</v>
      </c>
      <c r="U3297" s="700">
        <v>1</v>
      </c>
    </row>
    <row r="3298" spans="1:21" ht="14.4" customHeight="1" x14ac:dyDescent="0.3">
      <c r="A3298" s="660">
        <v>32</v>
      </c>
      <c r="B3298" s="661" t="s">
        <v>587</v>
      </c>
      <c r="C3298" s="661">
        <v>89301322</v>
      </c>
      <c r="D3298" s="740" t="s">
        <v>6847</v>
      </c>
      <c r="E3298" s="741" t="s">
        <v>4642</v>
      </c>
      <c r="F3298" s="661" t="s">
        <v>4612</v>
      </c>
      <c r="G3298" s="661" t="s">
        <v>4654</v>
      </c>
      <c r="H3298" s="661" t="s">
        <v>588</v>
      </c>
      <c r="I3298" s="661" t="s">
        <v>1683</v>
      </c>
      <c r="J3298" s="661" t="s">
        <v>1684</v>
      </c>
      <c r="K3298" s="661" t="s">
        <v>1685</v>
      </c>
      <c r="L3298" s="662">
        <v>275.23</v>
      </c>
      <c r="M3298" s="662">
        <v>275.23</v>
      </c>
      <c r="N3298" s="661">
        <v>1</v>
      </c>
      <c r="O3298" s="742">
        <v>0.5</v>
      </c>
      <c r="P3298" s="662">
        <v>275.23</v>
      </c>
      <c r="Q3298" s="677">
        <v>1</v>
      </c>
      <c r="R3298" s="661">
        <v>1</v>
      </c>
      <c r="S3298" s="677">
        <v>1</v>
      </c>
      <c r="T3298" s="742">
        <v>0.5</v>
      </c>
      <c r="U3298" s="700">
        <v>1</v>
      </c>
    </row>
    <row r="3299" spans="1:21" ht="14.4" customHeight="1" x14ac:dyDescent="0.3">
      <c r="A3299" s="660">
        <v>32</v>
      </c>
      <c r="B3299" s="661" t="s">
        <v>587</v>
      </c>
      <c r="C3299" s="661">
        <v>89301322</v>
      </c>
      <c r="D3299" s="740" t="s">
        <v>6847</v>
      </c>
      <c r="E3299" s="741" t="s">
        <v>4642</v>
      </c>
      <c r="F3299" s="661" t="s">
        <v>4612</v>
      </c>
      <c r="G3299" s="661" t="s">
        <v>4654</v>
      </c>
      <c r="H3299" s="661" t="s">
        <v>588</v>
      </c>
      <c r="I3299" s="661" t="s">
        <v>3956</v>
      </c>
      <c r="J3299" s="661" t="s">
        <v>5411</v>
      </c>
      <c r="K3299" s="661" t="s">
        <v>5412</v>
      </c>
      <c r="L3299" s="662">
        <v>0</v>
      </c>
      <c r="M3299" s="662">
        <v>0</v>
      </c>
      <c r="N3299" s="661">
        <v>1</v>
      </c>
      <c r="O3299" s="742">
        <v>0.5</v>
      </c>
      <c r="P3299" s="662">
        <v>0</v>
      </c>
      <c r="Q3299" s="677"/>
      <c r="R3299" s="661">
        <v>1</v>
      </c>
      <c r="S3299" s="677">
        <v>1</v>
      </c>
      <c r="T3299" s="742">
        <v>0.5</v>
      </c>
      <c r="U3299" s="700">
        <v>1</v>
      </c>
    </row>
    <row r="3300" spans="1:21" ht="14.4" customHeight="1" x14ac:dyDescent="0.3">
      <c r="A3300" s="660">
        <v>32</v>
      </c>
      <c r="B3300" s="661" t="s">
        <v>587</v>
      </c>
      <c r="C3300" s="661">
        <v>89301322</v>
      </c>
      <c r="D3300" s="740" t="s">
        <v>6847</v>
      </c>
      <c r="E3300" s="741" t="s">
        <v>4642</v>
      </c>
      <c r="F3300" s="661" t="s">
        <v>4612</v>
      </c>
      <c r="G3300" s="661" t="s">
        <v>4654</v>
      </c>
      <c r="H3300" s="661" t="s">
        <v>588</v>
      </c>
      <c r="I3300" s="661" t="s">
        <v>3016</v>
      </c>
      <c r="J3300" s="661" t="s">
        <v>5411</v>
      </c>
      <c r="K3300" s="661" t="s">
        <v>5779</v>
      </c>
      <c r="L3300" s="662">
        <v>0</v>
      </c>
      <c r="M3300" s="662">
        <v>0</v>
      </c>
      <c r="N3300" s="661">
        <v>2</v>
      </c>
      <c r="O3300" s="742">
        <v>0.5</v>
      </c>
      <c r="P3300" s="662">
        <v>0</v>
      </c>
      <c r="Q3300" s="677"/>
      <c r="R3300" s="661">
        <v>2</v>
      </c>
      <c r="S3300" s="677">
        <v>1</v>
      </c>
      <c r="T3300" s="742">
        <v>0.5</v>
      </c>
      <c r="U3300" s="700">
        <v>1</v>
      </c>
    </row>
    <row r="3301" spans="1:21" ht="14.4" customHeight="1" x14ac:dyDescent="0.3">
      <c r="A3301" s="660">
        <v>32</v>
      </c>
      <c r="B3301" s="661" t="s">
        <v>587</v>
      </c>
      <c r="C3301" s="661">
        <v>89301322</v>
      </c>
      <c r="D3301" s="740" t="s">
        <v>6847</v>
      </c>
      <c r="E3301" s="741" t="s">
        <v>4642</v>
      </c>
      <c r="F3301" s="661" t="s">
        <v>4612</v>
      </c>
      <c r="G3301" s="661" t="s">
        <v>4654</v>
      </c>
      <c r="H3301" s="661" t="s">
        <v>588</v>
      </c>
      <c r="I3301" s="661" t="s">
        <v>4715</v>
      </c>
      <c r="J3301" s="661" t="s">
        <v>1582</v>
      </c>
      <c r="K3301" s="661" t="s">
        <v>4714</v>
      </c>
      <c r="L3301" s="662">
        <v>0</v>
      </c>
      <c r="M3301" s="662">
        <v>0</v>
      </c>
      <c r="N3301" s="661">
        <v>1</v>
      </c>
      <c r="O3301" s="742">
        <v>1</v>
      </c>
      <c r="P3301" s="662">
        <v>0</v>
      </c>
      <c r="Q3301" s="677"/>
      <c r="R3301" s="661">
        <v>1</v>
      </c>
      <c r="S3301" s="677">
        <v>1</v>
      </c>
      <c r="T3301" s="742">
        <v>1</v>
      </c>
      <c r="U3301" s="700">
        <v>1</v>
      </c>
    </row>
    <row r="3302" spans="1:21" ht="14.4" customHeight="1" x14ac:dyDescent="0.3">
      <c r="A3302" s="660">
        <v>32</v>
      </c>
      <c r="B3302" s="661" t="s">
        <v>587</v>
      </c>
      <c r="C3302" s="661">
        <v>89301322</v>
      </c>
      <c r="D3302" s="740" t="s">
        <v>6847</v>
      </c>
      <c r="E3302" s="741" t="s">
        <v>4642</v>
      </c>
      <c r="F3302" s="661" t="s">
        <v>4612</v>
      </c>
      <c r="G3302" s="661" t="s">
        <v>4655</v>
      </c>
      <c r="H3302" s="661" t="s">
        <v>588</v>
      </c>
      <c r="I3302" s="661" t="s">
        <v>1268</v>
      </c>
      <c r="J3302" s="661" t="s">
        <v>1269</v>
      </c>
      <c r="K3302" s="661" t="s">
        <v>1270</v>
      </c>
      <c r="L3302" s="662">
        <v>95.25</v>
      </c>
      <c r="M3302" s="662">
        <v>1524</v>
      </c>
      <c r="N3302" s="661">
        <v>16</v>
      </c>
      <c r="O3302" s="742">
        <v>12.5</v>
      </c>
      <c r="P3302" s="662">
        <v>762</v>
      </c>
      <c r="Q3302" s="677">
        <v>0.5</v>
      </c>
      <c r="R3302" s="661">
        <v>8</v>
      </c>
      <c r="S3302" s="677">
        <v>0.5</v>
      </c>
      <c r="T3302" s="742">
        <v>6.5</v>
      </c>
      <c r="U3302" s="700">
        <v>0.52</v>
      </c>
    </row>
    <row r="3303" spans="1:21" ht="14.4" customHeight="1" x14ac:dyDescent="0.3">
      <c r="A3303" s="660">
        <v>32</v>
      </c>
      <c r="B3303" s="661" t="s">
        <v>587</v>
      </c>
      <c r="C3303" s="661">
        <v>89301322</v>
      </c>
      <c r="D3303" s="740" t="s">
        <v>6847</v>
      </c>
      <c r="E3303" s="741" t="s">
        <v>4642</v>
      </c>
      <c r="F3303" s="661" t="s">
        <v>4612</v>
      </c>
      <c r="G3303" s="661" t="s">
        <v>4655</v>
      </c>
      <c r="H3303" s="661" t="s">
        <v>588</v>
      </c>
      <c r="I3303" s="661" t="s">
        <v>4854</v>
      </c>
      <c r="J3303" s="661" t="s">
        <v>4656</v>
      </c>
      <c r="K3303" s="661" t="s">
        <v>1270</v>
      </c>
      <c r="L3303" s="662">
        <v>0</v>
      </c>
      <c r="M3303" s="662">
        <v>0</v>
      </c>
      <c r="N3303" s="661">
        <v>11</v>
      </c>
      <c r="O3303" s="742">
        <v>8.5</v>
      </c>
      <c r="P3303" s="662">
        <v>0</v>
      </c>
      <c r="Q3303" s="677"/>
      <c r="R3303" s="661">
        <v>4</v>
      </c>
      <c r="S3303" s="677">
        <v>0.36363636363636365</v>
      </c>
      <c r="T3303" s="742">
        <v>2.5</v>
      </c>
      <c r="U3303" s="700">
        <v>0.29411764705882354</v>
      </c>
    </row>
    <row r="3304" spans="1:21" ht="14.4" customHeight="1" x14ac:dyDescent="0.3">
      <c r="A3304" s="660">
        <v>32</v>
      </c>
      <c r="B3304" s="661" t="s">
        <v>587</v>
      </c>
      <c r="C3304" s="661">
        <v>89301322</v>
      </c>
      <c r="D3304" s="740" t="s">
        <v>6847</v>
      </c>
      <c r="E3304" s="741" t="s">
        <v>4642</v>
      </c>
      <c r="F3304" s="661" t="s">
        <v>4612</v>
      </c>
      <c r="G3304" s="661" t="s">
        <v>4655</v>
      </c>
      <c r="H3304" s="661" t="s">
        <v>588</v>
      </c>
      <c r="I3304" s="661" t="s">
        <v>4854</v>
      </c>
      <c r="J3304" s="661" t="s">
        <v>4656</v>
      </c>
      <c r="K3304" s="661" t="s">
        <v>1270</v>
      </c>
      <c r="L3304" s="662">
        <v>95.25</v>
      </c>
      <c r="M3304" s="662">
        <v>285.75</v>
      </c>
      <c r="N3304" s="661">
        <v>3</v>
      </c>
      <c r="O3304" s="742">
        <v>2.5</v>
      </c>
      <c r="P3304" s="662"/>
      <c r="Q3304" s="677">
        <v>0</v>
      </c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32</v>
      </c>
      <c r="B3305" s="661" t="s">
        <v>587</v>
      </c>
      <c r="C3305" s="661">
        <v>89301322</v>
      </c>
      <c r="D3305" s="740" t="s">
        <v>6847</v>
      </c>
      <c r="E3305" s="741" t="s">
        <v>4642</v>
      </c>
      <c r="F3305" s="661" t="s">
        <v>4612</v>
      </c>
      <c r="G3305" s="661" t="s">
        <v>4655</v>
      </c>
      <c r="H3305" s="661" t="s">
        <v>588</v>
      </c>
      <c r="I3305" s="661" t="s">
        <v>727</v>
      </c>
      <c r="J3305" s="661" t="s">
        <v>728</v>
      </c>
      <c r="K3305" s="661" t="s">
        <v>4716</v>
      </c>
      <c r="L3305" s="662">
        <v>42.42</v>
      </c>
      <c r="M3305" s="662">
        <v>127.26</v>
      </c>
      <c r="N3305" s="661">
        <v>3</v>
      </c>
      <c r="O3305" s="742">
        <v>2.5</v>
      </c>
      <c r="P3305" s="662">
        <v>84.84</v>
      </c>
      <c r="Q3305" s="677">
        <v>0.66666666666666663</v>
      </c>
      <c r="R3305" s="661">
        <v>2</v>
      </c>
      <c r="S3305" s="677">
        <v>0.66666666666666663</v>
      </c>
      <c r="T3305" s="742">
        <v>2</v>
      </c>
      <c r="U3305" s="700">
        <v>0.8</v>
      </c>
    </row>
    <row r="3306" spans="1:21" ht="14.4" customHeight="1" x14ac:dyDescent="0.3">
      <c r="A3306" s="660">
        <v>32</v>
      </c>
      <c r="B3306" s="661" t="s">
        <v>587</v>
      </c>
      <c r="C3306" s="661">
        <v>89301322</v>
      </c>
      <c r="D3306" s="740" t="s">
        <v>6847</v>
      </c>
      <c r="E3306" s="741" t="s">
        <v>4642</v>
      </c>
      <c r="F3306" s="661" t="s">
        <v>4612</v>
      </c>
      <c r="G3306" s="661" t="s">
        <v>4655</v>
      </c>
      <c r="H3306" s="661" t="s">
        <v>588</v>
      </c>
      <c r="I3306" s="661" t="s">
        <v>4717</v>
      </c>
      <c r="J3306" s="661" t="s">
        <v>728</v>
      </c>
      <c r="K3306" s="661" t="s">
        <v>4718</v>
      </c>
      <c r="L3306" s="662">
        <v>141.38999999999999</v>
      </c>
      <c r="M3306" s="662">
        <v>1272.5099999999998</v>
      </c>
      <c r="N3306" s="661">
        <v>9</v>
      </c>
      <c r="O3306" s="742">
        <v>5.5</v>
      </c>
      <c r="P3306" s="662">
        <v>565.55999999999995</v>
      </c>
      <c r="Q3306" s="677">
        <v>0.44444444444444448</v>
      </c>
      <c r="R3306" s="661">
        <v>4</v>
      </c>
      <c r="S3306" s="677">
        <v>0.44444444444444442</v>
      </c>
      <c r="T3306" s="742">
        <v>2.5</v>
      </c>
      <c r="U3306" s="700">
        <v>0.45454545454545453</v>
      </c>
    </row>
    <row r="3307" spans="1:21" ht="14.4" customHeight="1" x14ac:dyDescent="0.3">
      <c r="A3307" s="660">
        <v>32</v>
      </c>
      <c r="B3307" s="661" t="s">
        <v>587</v>
      </c>
      <c r="C3307" s="661">
        <v>89301322</v>
      </c>
      <c r="D3307" s="740" t="s">
        <v>6847</v>
      </c>
      <c r="E3307" s="741" t="s">
        <v>4642</v>
      </c>
      <c r="F3307" s="661" t="s">
        <v>4612</v>
      </c>
      <c r="G3307" s="661" t="s">
        <v>4655</v>
      </c>
      <c r="H3307" s="661" t="s">
        <v>588</v>
      </c>
      <c r="I3307" s="661" t="s">
        <v>4717</v>
      </c>
      <c r="J3307" s="661" t="s">
        <v>728</v>
      </c>
      <c r="K3307" s="661" t="s">
        <v>4718</v>
      </c>
      <c r="L3307" s="662">
        <v>285.75</v>
      </c>
      <c r="M3307" s="662">
        <v>4000.5</v>
      </c>
      <c r="N3307" s="661">
        <v>14</v>
      </c>
      <c r="O3307" s="742">
        <v>10</v>
      </c>
      <c r="P3307" s="662">
        <v>1714.5</v>
      </c>
      <c r="Q3307" s="677">
        <v>0.42857142857142855</v>
      </c>
      <c r="R3307" s="661">
        <v>6</v>
      </c>
      <c r="S3307" s="677">
        <v>0.42857142857142855</v>
      </c>
      <c r="T3307" s="742">
        <v>5</v>
      </c>
      <c r="U3307" s="700">
        <v>0.5</v>
      </c>
    </row>
    <row r="3308" spans="1:21" ht="14.4" customHeight="1" x14ac:dyDescent="0.3">
      <c r="A3308" s="660">
        <v>32</v>
      </c>
      <c r="B3308" s="661" t="s">
        <v>587</v>
      </c>
      <c r="C3308" s="661">
        <v>89301322</v>
      </c>
      <c r="D3308" s="740" t="s">
        <v>6847</v>
      </c>
      <c r="E3308" s="741" t="s">
        <v>4642</v>
      </c>
      <c r="F3308" s="661" t="s">
        <v>4612</v>
      </c>
      <c r="G3308" s="661" t="s">
        <v>4655</v>
      </c>
      <c r="H3308" s="661" t="s">
        <v>588</v>
      </c>
      <c r="I3308" s="661" t="s">
        <v>757</v>
      </c>
      <c r="J3308" s="661" t="s">
        <v>4656</v>
      </c>
      <c r="K3308" s="661" t="s">
        <v>4657</v>
      </c>
      <c r="L3308" s="662">
        <v>44.8</v>
      </c>
      <c r="M3308" s="662">
        <v>985.59999999999991</v>
      </c>
      <c r="N3308" s="661">
        <v>22</v>
      </c>
      <c r="O3308" s="742">
        <v>11</v>
      </c>
      <c r="P3308" s="662">
        <v>716.8</v>
      </c>
      <c r="Q3308" s="677">
        <v>0.72727272727272729</v>
      </c>
      <c r="R3308" s="661">
        <v>16</v>
      </c>
      <c r="S3308" s="677">
        <v>0.72727272727272729</v>
      </c>
      <c r="T3308" s="742">
        <v>8.5</v>
      </c>
      <c r="U3308" s="700">
        <v>0.77272727272727271</v>
      </c>
    </row>
    <row r="3309" spans="1:21" ht="14.4" customHeight="1" x14ac:dyDescent="0.3">
      <c r="A3309" s="660">
        <v>32</v>
      </c>
      <c r="B3309" s="661" t="s">
        <v>587</v>
      </c>
      <c r="C3309" s="661">
        <v>89301322</v>
      </c>
      <c r="D3309" s="740" t="s">
        <v>6847</v>
      </c>
      <c r="E3309" s="741" t="s">
        <v>4642</v>
      </c>
      <c r="F3309" s="661" t="s">
        <v>4612</v>
      </c>
      <c r="G3309" s="661" t="s">
        <v>4655</v>
      </c>
      <c r="H3309" s="661" t="s">
        <v>588</v>
      </c>
      <c r="I3309" s="661" t="s">
        <v>757</v>
      </c>
      <c r="J3309" s="661" t="s">
        <v>4656</v>
      </c>
      <c r="K3309" s="661" t="s">
        <v>4657</v>
      </c>
      <c r="L3309" s="662">
        <v>47.63</v>
      </c>
      <c r="M3309" s="662">
        <v>95.26</v>
      </c>
      <c r="N3309" s="661">
        <v>2</v>
      </c>
      <c r="O3309" s="742">
        <v>2</v>
      </c>
      <c r="P3309" s="662">
        <v>47.63</v>
      </c>
      <c r="Q3309" s="677">
        <v>0.5</v>
      </c>
      <c r="R3309" s="661">
        <v>1</v>
      </c>
      <c r="S3309" s="677">
        <v>0.5</v>
      </c>
      <c r="T3309" s="742">
        <v>1</v>
      </c>
      <c r="U3309" s="700">
        <v>0.5</v>
      </c>
    </row>
    <row r="3310" spans="1:21" ht="14.4" customHeight="1" x14ac:dyDescent="0.3">
      <c r="A3310" s="660">
        <v>32</v>
      </c>
      <c r="B3310" s="661" t="s">
        <v>587</v>
      </c>
      <c r="C3310" s="661">
        <v>89301322</v>
      </c>
      <c r="D3310" s="740" t="s">
        <v>6847</v>
      </c>
      <c r="E3310" s="741" t="s">
        <v>4642</v>
      </c>
      <c r="F3310" s="661" t="s">
        <v>4612</v>
      </c>
      <c r="G3310" s="661" t="s">
        <v>4655</v>
      </c>
      <c r="H3310" s="661" t="s">
        <v>588</v>
      </c>
      <c r="I3310" s="661" t="s">
        <v>4658</v>
      </c>
      <c r="J3310" s="661" t="s">
        <v>4656</v>
      </c>
      <c r="K3310" s="661" t="s">
        <v>4657</v>
      </c>
      <c r="L3310" s="662">
        <v>44.8</v>
      </c>
      <c r="M3310" s="662">
        <v>358.4</v>
      </c>
      <c r="N3310" s="661">
        <v>8</v>
      </c>
      <c r="O3310" s="742">
        <v>4.5</v>
      </c>
      <c r="P3310" s="662">
        <v>179.2</v>
      </c>
      <c r="Q3310" s="677">
        <v>0.5</v>
      </c>
      <c r="R3310" s="661">
        <v>4</v>
      </c>
      <c r="S3310" s="677">
        <v>0.5</v>
      </c>
      <c r="T3310" s="742">
        <v>2.5</v>
      </c>
      <c r="U3310" s="700">
        <v>0.55555555555555558</v>
      </c>
    </row>
    <row r="3311" spans="1:21" ht="14.4" customHeight="1" x14ac:dyDescent="0.3">
      <c r="A3311" s="660">
        <v>32</v>
      </c>
      <c r="B3311" s="661" t="s">
        <v>587</v>
      </c>
      <c r="C3311" s="661">
        <v>89301322</v>
      </c>
      <c r="D3311" s="740" t="s">
        <v>6847</v>
      </c>
      <c r="E3311" s="741" t="s">
        <v>4642</v>
      </c>
      <c r="F3311" s="661" t="s">
        <v>4612</v>
      </c>
      <c r="G3311" s="661" t="s">
        <v>4719</v>
      </c>
      <c r="H3311" s="661" t="s">
        <v>588</v>
      </c>
      <c r="I3311" s="661" t="s">
        <v>5241</v>
      </c>
      <c r="J3311" s="661" t="s">
        <v>5242</v>
      </c>
      <c r="K3311" s="661" t="s">
        <v>4923</v>
      </c>
      <c r="L3311" s="662">
        <v>17.690000000000001</v>
      </c>
      <c r="M3311" s="662">
        <v>17.690000000000001</v>
      </c>
      <c r="N3311" s="661">
        <v>1</v>
      </c>
      <c r="O3311" s="742">
        <v>1</v>
      </c>
      <c r="P3311" s="662">
        <v>17.690000000000001</v>
      </c>
      <c r="Q3311" s="677">
        <v>1</v>
      </c>
      <c r="R3311" s="661">
        <v>1</v>
      </c>
      <c r="S3311" s="677">
        <v>1</v>
      </c>
      <c r="T3311" s="742">
        <v>1</v>
      </c>
      <c r="U3311" s="700">
        <v>1</v>
      </c>
    </row>
    <row r="3312" spans="1:21" ht="14.4" customHeight="1" x14ac:dyDescent="0.3">
      <c r="A3312" s="660">
        <v>32</v>
      </c>
      <c r="B3312" s="661" t="s">
        <v>587</v>
      </c>
      <c r="C3312" s="661">
        <v>89301322</v>
      </c>
      <c r="D3312" s="740" t="s">
        <v>6847</v>
      </c>
      <c r="E3312" s="741" t="s">
        <v>4642</v>
      </c>
      <c r="F3312" s="661" t="s">
        <v>4612</v>
      </c>
      <c r="G3312" s="661" t="s">
        <v>4719</v>
      </c>
      <c r="H3312" s="661" t="s">
        <v>2441</v>
      </c>
      <c r="I3312" s="661" t="s">
        <v>5579</v>
      </c>
      <c r="J3312" s="661" t="s">
        <v>5580</v>
      </c>
      <c r="K3312" s="661" t="s">
        <v>5121</v>
      </c>
      <c r="L3312" s="662">
        <v>10.73</v>
      </c>
      <c r="M3312" s="662">
        <v>10.73</v>
      </c>
      <c r="N3312" s="661">
        <v>1</v>
      </c>
      <c r="O3312" s="742">
        <v>0.5</v>
      </c>
      <c r="P3312" s="662">
        <v>10.73</v>
      </c>
      <c r="Q3312" s="677">
        <v>1</v>
      </c>
      <c r="R3312" s="661">
        <v>1</v>
      </c>
      <c r="S3312" s="677">
        <v>1</v>
      </c>
      <c r="T3312" s="742">
        <v>0.5</v>
      </c>
      <c r="U3312" s="700">
        <v>1</v>
      </c>
    </row>
    <row r="3313" spans="1:21" ht="14.4" customHeight="1" x14ac:dyDescent="0.3">
      <c r="A3313" s="660">
        <v>32</v>
      </c>
      <c r="B3313" s="661" t="s">
        <v>587</v>
      </c>
      <c r="C3313" s="661">
        <v>89301322</v>
      </c>
      <c r="D3313" s="740" t="s">
        <v>6847</v>
      </c>
      <c r="E3313" s="741" t="s">
        <v>4642</v>
      </c>
      <c r="F3313" s="661" t="s">
        <v>4612</v>
      </c>
      <c r="G3313" s="661" t="s">
        <v>4719</v>
      </c>
      <c r="H3313" s="661" t="s">
        <v>588</v>
      </c>
      <c r="I3313" s="661" t="s">
        <v>5122</v>
      </c>
      <c r="J3313" s="661" t="s">
        <v>5123</v>
      </c>
      <c r="K3313" s="661" t="s">
        <v>4521</v>
      </c>
      <c r="L3313" s="662">
        <v>5.37</v>
      </c>
      <c r="M3313" s="662">
        <v>37.589999999999996</v>
      </c>
      <c r="N3313" s="661">
        <v>7</v>
      </c>
      <c r="O3313" s="742">
        <v>4.5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32</v>
      </c>
      <c r="B3314" s="661" t="s">
        <v>587</v>
      </c>
      <c r="C3314" s="661">
        <v>89301322</v>
      </c>
      <c r="D3314" s="740" t="s">
        <v>6847</v>
      </c>
      <c r="E3314" s="741" t="s">
        <v>4642</v>
      </c>
      <c r="F3314" s="661" t="s">
        <v>4612</v>
      </c>
      <c r="G3314" s="661" t="s">
        <v>4994</v>
      </c>
      <c r="H3314" s="661" t="s">
        <v>588</v>
      </c>
      <c r="I3314" s="661" t="s">
        <v>3407</v>
      </c>
      <c r="J3314" s="661" t="s">
        <v>1300</v>
      </c>
      <c r="K3314" s="661" t="s">
        <v>3408</v>
      </c>
      <c r="L3314" s="662">
        <v>270.69</v>
      </c>
      <c r="M3314" s="662">
        <v>270.69</v>
      </c>
      <c r="N3314" s="661">
        <v>1</v>
      </c>
      <c r="O3314" s="742">
        <v>0.5</v>
      </c>
      <c r="P3314" s="662">
        <v>270.69</v>
      </c>
      <c r="Q3314" s="677">
        <v>1</v>
      </c>
      <c r="R3314" s="661">
        <v>1</v>
      </c>
      <c r="S3314" s="677">
        <v>1</v>
      </c>
      <c r="T3314" s="742">
        <v>0.5</v>
      </c>
      <c r="U3314" s="700">
        <v>1</v>
      </c>
    </row>
    <row r="3315" spans="1:21" ht="14.4" customHeight="1" x14ac:dyDescent="0.3">
      <c r="A3315" s="660">
        <v>32</v>
      </c>
      <c r="B3315" s="661" t="s">
        <v>587</v>
      </c>
      <c r="C3315" s="661">
        <v>89301322</v>
      </c>
      <c r="D3315" s="740" t="s">
        <v>6847</v>
      </c>
      <c r="E3315" s="741" t="s">
        <v>4642</v>
      </c>
      <c r="F3315" s="661" t="s">
        <v>4612</v>
      </c>
      <c r="G3315" s="661" t="s">
        <v>4994</v>
      </c>
      <c r="H3315" s="661" t="s">
        <v>588</v>
      </c>
      <c r="I3315" s="661" t="s">
        <v>3404</v>
      </c>
      <c r="J3315" s="661" t="s">
        <v>1296</v>
      </c>
      <c r="K3315" s="661" t="s">
        <v>3405</v>
      </c>
      <c r="L3315" s="662">
        <v>203.07</v>
      </c>
      <c r="M3315" s="662">
        <v>203.07</v>
      </c>
      <c r="N3315" s="661">
        <v>1</v>
      </c>
      <c r="O3315" s="742">
        <v>0.5</v>
      </c>
      <c r="P3315" s="662">
        <v>203.07</v>
      </c>
      <c r="Q3315" s="677">
        <v>1</v>
      </c>
      <c r="R3315" s="661">
        <v>1</v>
      </c>
      <c r="S3315" s="677">
        <v>1</v>
      </c>
      <c r="T3315" s="742">
        <v>0.5</v>
      </c>
      <c r="U3315" s="700">
        <v>1</v>
      </c>
    </row>
    <row r="3316" spans="1:21" ht="14.4" customHeight="1" x14ac:dyDescent="0.3">
      <c r="A3316" s="660">
        <v>32</v>
      </c>
      <c r="B3316" s="661" t="s">
        <v>587</v>
      </c>
      <c r="C3316" s="661">
        <v>89301322</v>
      </c>
      <c r="D3316" s="740" t="s">
        <v>6847</v>
      </c>
      <c r="E3316" s="741" t="s">
        <v>4642</v>
      </c>
      <c r="F3316" s="661" t="s">
        <v>4612</v>
      </c>
      <c r="G3316" s="661" t="s">
        <v>4711</v>
      </c>
      <c r="H3316" s="661" t="s">
        <v>588</v>
      </c>
      <c r="I3316" s="661" t="s">
        <v>4856</v>
      </c>
      <c r="J3316" s="661" t="s">
        <v>4844</v>
      </c>
      <c r="K3316" s="661" t="s">
        <v>4444</v>
      </c>
      <c r="L3316" s="662">
        <v>156.86000000000001</v>
      </c>
      <c r="M3316" s="662">
        <v>470.58000000000004</v>
      </c>
      <c r="N3316" s="661">
        <v>3</v>
      </c>
      <c r="O3316" s="742">
        <v>2</v>
      </c>
      <c r="P3316" s="662">
        <v>470.58000000000004</v>
      </c>
      <c r="Q3316" s="677">
        <v>1</v>
      </c>
      <c r="R3316" s="661">
        <v>3</v>
      </c>
      <c r="S3316" s="677">
        <v>1</v>
      </c>
      <c r="T3316" s="742">
        <v>2</v>
      </c>
      <c r="U3316" s="700">
        <v>1</v>
      </c>
    </row>
    <row r="3317" spans="1:21" ht="14.4" customHeight="1" x14ac:dyDescent="0.3">
      <c r="A3317" s="660">
        <v>32</v>
      </c>
      <c r="B3317" s="661" t="s">
        <v>587</v>
      </c>
      <c r="C3317" s="661">
        <v>89301322</v>
      </c>
      <c r="D3317" s="740" t="s">
        <v>6847</v>
      </c>
      <c r="E3317" s="741" t="s">
        <v>4642</v>
      </c>
      <c r="F3317" s="661" t="s">
        <v>4612</v>
      </c>
      <c r="G3317" s="661" t="s">
        <v>4711</v>
      </c>
      <c r="H3317" s="661" t="s">
        <v>588</v>
      </c>
      <c r="I3317" s="661" t="s">
        <v>2909</v>
      </c>
      <c r="J3317" s="661" t="s">
        <v>4443</v>
      </c>
      <c r="K3317" s="661" t="s">
        <v>4444</v>
      </c>
      <c r="L3317" s="662">
        <v>156.86000000000001</v>
      </c>
      <c r="M3317" s="662">
        <v>1411.7400000000002</v>
      </c>
      <c r="N3317" s="661">
        <v>9</v>
      </c>
      <c r="O3317" s="742">
        <v>5</v>
      </c>
      <c r="P3317" s="662">
        <v>470.58000000000004</v>
      </c>
      <c r="Q3317" s="677">
        <v>0.33333333333333331</v>
      </c>
      <c r="R3317" s="661">
        <v>3</v>
      </c>
      <c r="S3317" s="677">
        <v>0.33333333333333331</v>
      </c>
      <c r="T3317" s="742">
        <v>2</v>
      </c>
      <c r="U3317" s="700">
        <v>0.4</v>
      </c>
    </row>
    <row r="3318" spans="1:21" ht="14.4" customHeight="1" x14ac:dyDescent="0.3">
      <c r="A3318" s="660">
        <v>32</v>
      </c>
      <c r="B3318" s="661" t="s">
        <v>587</v>
      </c>
      <c r="C3318" s="661">
        <v>89301322</v>
      </c>
      <c r="D3318" s="740" t="s">
        <v>6847</v>
      </c>
      <c r="E3318" s="741" t="s">
        <v>4642</v>
      </c>
      <c r="F3318" s="661" t="s">
        <v>4612</v>
      </c>
      <c r="G3318" s="661" t="s">
        <v>4711</v>
      </c>
      <c r="H3318" s="661" t="s">
        <v>588</v>
      </c>
      <c r="I3318" s="661" t="s">
        <v>4859</v>
      </c>
      <c r="J3318" s="661" t="s">
        <v>4443</v>
      </c>
      <c r="K3318" s="661" t="s">
        <v>4444</v>
      </c>
      <c r="L3318" s="662">
        <v>156.86000000000001</v>
      </c>
      <c r="M3318" s="662">
        <v>313.72000000000003</v>
      </c>
      <c r="N3318" s="661">
        <v>2</v>
      </c>
      <c r="O3318" s="742">
        <v>1</v>
      </c>
      <c r="P3318" s="662"/>
      <c r="Q3318" s="677">
        <v>0</v>
      </c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32</v>
      </c>
      <c r="B3319" s="661" t="s">
        <v>587</v>
      </c>
      <c r="C3319" s="661">
        <v>89301322</v>
      </c>
      <c r="D3319" s="740" t="s">
        <v>6847</v>
      </c>
      <c r="E3319" s="741" t="s">
        <v>4642</v>
      </c>
      <c r="F3319" s="661" t="s">
        <v>4612</v>
      </c>
      <c r="G3319" s="661" t="s">
        <v>5243</v>
      </c>
      <c r="H3319" s="661" t="s">
        <v>588</v>
      </c>
      <c r="I3319" s="661" t="s">
        <v>5244</v>
      </c>
      <c r="J3319" s="661" t="s">
        <v>5245</v>
      </c>
      <c r="K3319" s="661" t="s">
        <v>5246</v>
      </c>
      <c r="L3319" s="662">
        <v>10744.75</v>
      </c>
      <c r="M3319" s="662">
        <v>64468.5</v>
      </c>
      <c r="N3319" s="661">
        <v>6</v>
      </c>
      <c r="O3319" s="742">
        <v>2.5</v>
      </c>
      <c r="P3319" s="662">
        <v>32234.25</v>
      </c>
      <c r="Q3319" s="677">
        <v>0.5</v>
      </c>
      <c r="R3319" s="661">
        <v>3</v>
      </c>
      <c r="S3319" s="677">
        <v>0.5</v>
      </c>
      <c r="T3319" s="742">
        <v>2</v>
      </c>
      <c r="U3319" s="700">
        <v>0.8</v>
      </c>
    </row>
    <row r="3320" spans="1:21" ht="14.4" customHeight="1" x14ac:dyDescent="0.3">
      <c r="A3320" s="660">
        <v>32</v>
      </c>
      <c r="B3320" s="661" t="s">
        <v>587</v>
      </c>
      <c r="C3320" s="661">
        <v>89301322</v>
      </c>
      <c r="D3320" s="740" t="s">
        <v>6847</v>
      </c>
      <c r="E3320" s="741" t="s">
        <v>4642</v>
      </c>
      <c r="F3320" s="661" t="s">
        <v>4612</v>
      </c>
      <c r="G3320" s="661" t="s">
        <v>5030</v>
      </c>
      <c r="H3320" s="661" t="s">
        <v>588</v>
      </c>
      <c r="I3320" s="661" t="s">
        <v>6510</v>
      </c>
      <c r="J3320" s="661" t="s">
        <v>6511</v>
      </c>
      <c r="K3320" s="661" t="s">
        <v>2683</v>
      </c>
      <c r="L3320" s="662">
        <v>195.89</v>
      </c>
      <c r="M3320" s="662">
        <v>195.89</v>
      </c>
      <c r="N3320" s="661">
        <v>1</v>
      </c>
      <c r="O3320" s="742">
        <v>1</v>
      </c>
      <c r="P3320" s="662">
        <v>195.89</v>
      </c>
      <c r="Q3320" s="677">
        <v>1</v>
      </c>
      <c r="R3320" s="661">
        <v>1</v>
      </c>
      <c r="S3320" s="677">
        <v>1</v>
      </c>
      <c r="T3320" s="742">
        <v>1</v>
      </c>
      <c r="U3320" s="700">
        <v>1</v>
      </c>
    </row>
    <row r="3321" spans="1:21" ht="14.4" customHeight="1" x14ac:dyDescent="0.3">
      <c r="A3321" s="660">
        <v>32</v>
      </c>
      <c r="B3321" s="661" t="s">
        <v>587</v>
      </c>
      <c r="C3321" s="661">
        <v>89301322</v>
      </c>
      <c r="D3321" s="740" t="s">
        <v>6847</v>
      </c>
      <c r="E3321" s="741" t="s">
        <v>4642</v>
      </c>
      <c r="F3321" s="661" t="s">
        <v>4612</v>
      </c>
      <c r="G3321" s="661" t="s">
        <v>5586</v>
      </c>
      <c r="H3321" s="661" t="s">
        <v>588</v>
      </c>
      <c r="I3321" s="661" t="s">
        <v>6512</v>
      </c>
      <c r="J3321" s="661" t="s">
        <v>6513</v>
      </c>
      <c r="K3321" s="661" t="s">
        <v>1378</v>
      </c>
      <c r="L3321" s="662">
        <v>1029.6400000000001</v>
      </c>
      <c r="M3321" s="662">
        <v>2059.2800000000002</v>
      </c>
      <c r="N3321" s="661">
        <v>2</v>
      </c>
      <c r="O3321" s="742">
        <v>2</v>
      </c>
      <c r="P3321" s="662">
        <v>2059.2800000000002</v>
      </c>
      <c r="Q3321" s="677">
        <v>1</v>
      </c>
      <c r="R3321" s="661">
        <v>2</v>
      </c>
      <c r="S3321" s="677">
        <v>1</v>
      </c>
      <c r="T3321" s="742">
        <v>2</v>
      </c>
      <c r="U3321" s="700">
        <v>1</v>
      </c>
    </row>
    <row r="3322" spans="1:21" ht="14.4" customHeight="1" x14ac:dyDescent="0.3">
      <c r="A3322" s="660">
        <v>32</v>
      </c>
      <c r="B3322" s="661" t="s">
        <v>587</v>
      </c>
      <c r="C3322" s="661">
        <v>89301322</v>
      </c>
      <c r="D3322" s="740" t="s">
        <v>6847</v>
      </c>
      <c r="E3322" s="741" t="s">
        <v>4642</v>
      </c>
      <c r="F3322" s="661" t="s">
        <v>4612</v>
      </c>
      <c r="G3322" s="661" t="s">
        <v>5248</v>
      </c>
      <c r="H3322" s="661" t="s">
        <v>2441</v>
      </c>
      <c r="I3322" s="661" t="s">
        <v>3081</v>
      </c>
      <c r="J3322" s="661" t="s">
        <v>3082</v>
      </c>
      <c r="K3322" s="661" t="s">
        <v>3083</v>
      </c>
      <c r="L3322" s="662">
        <v>222.25</v>
      </c>
      <c r="M3322" s="662">
        <v>2000.25</v>
      </c>
      <c r="N3322" s="661">
        <v>9</v>
      </c>
      <c r="O3322" s="742">
        <v>5.5</v>
      </c>
      <c r="P3322" s="662">
        <v>1778</v>
      </c>
      <c r="Q3322" s="677">
        <v>0.88888888888888884</v>
      </c>
      <c r="R3322" s="661">
        <v>8</v>
      </c>
      <c r="S3322" s="677">
        <v>0.88888888888888884</v>
      </c>
      <c r="T3322" s="742">
        <v>5</v>
      </c>
      <c r="U3322" s="700">
        <v>0.90909090909090906</v>
      </c>
    </row>
    <row r="3323" spans="1:21" ht="14.4" customHeight="1" x14ac:dyDescent="0.3">
      <c r="A3323" s="660">
        <v>32</v>
      </c>
      <c r="B3323" s="661" t="s">
        <v>587</v>
      </c>
      <c r="C3323" s="661">
        <v>89301322</v>
      </c>
      <c r="D3323" s="740" t="s">
        <v>6847</v>
      </c>
      <c r="E3323" s="741" t="s">
        <v>4642</v>
      </c>
      <c r="F3323" s="661" t="s">
        <v>4612</v>
      </c>
      <c r="G3323" s="661" t="s">
        <v>5248</v>
      </c>
      <c r="H3323" s="661" t="s">
        <v>2441</v>
      </c>
      <c r="I3323" s="661" t="s">
        <v>3081</v>
      </c>
      <c r="J3323" s="661" t="s">
        <v>3082</v>
      </c>
      <c r="K3323" s="661" t="s">
        <v>3083</v>
      </c>
      <c r="L3323" s="662">
        <v>125.14</v>
      </c>
      <c r="M3323" s="662">
        <v>125.14</v>
      </c>
      <c r="N3323" s="661">
        <v>1</v>
      </c>
      <c r="O3323" s="742">
        <v>0.5</v>
      </c>
      <c r="P3323" s="662">
        <v>125.14</v>
      </c>
      <c r="Q3323" s="677">
        <v>1</v>
      </c>
      <c r="R3323" s="661">
        <v>1</v>
      </c>
      <c r="S3323" s="677">
        <v>1</v>
      </c>
      <c r="T3323" s="742">
        <v>0.5</v>
      </c>
      <c r="U3323" s="700">
        <v>1</v>
      </c>
    </row>
    <row r="3324" spans="1:21" ht="14.4" customHeight="1" x14ac:dyDescent="0.3">
      <c r="A3324" s="660">
        <v>32</v>
      </c>
      <c r="B3324" s="661" t="s">
        <v>587</v>
      </c>
      <c r="C3324" s="661">
        <v>89301322</v>
      </c>
      <c r="D3324" s="740" t="s">
        <v>6847</v>
      </c>
      <c r="E3324" s="741" t="s">
        <v>4642</v>
      </c>
      <c r="F3324" s="661" t="s">
        <v>4612</v>
      </c>
      <c r="G3324" s="661" t="s">
        <v>4963</v>
      </c>
      <c r="H3324" s="661" t="s">
        <v>588</v>
      </c>
      <c r="I3324" s="661" t="s">
        <v>6514</v>
      </c>
      <c r="J3324" s="661" t="s">
        <v>5787</v>
      </c>
      <c r="K3324" s="661" t="s">
        <v>6515</v>
      </c>
      <c r="L3324" s="662">
        <v>0</v>
      </c>
      <c r="M3324" s="662">
        <v>0</v>
      </c>
      <c r="N3324" s="661">
        <v>1</v>
      </c>
      <c r="O3324" s="742">
        <v>0.5</v>
      </c>
      <c r="P3324" s="662">
        <v>0</v>
      </c>
      <c r="Q3324" s="677"/>
      <c r="R3324" s="661">
        <v>1</v>
      </c>
      <c r="S3324" s="677">
        <v>1</v>
      </c>
      <c r="T3324" s="742">
        <v>0.5</v>
      </c>
      <c r="U3324" s="700">
        <v>1</v>
      </c>
    </row>
    <row r="3325" spans="1:21" ht="14.4" customHeight="1" x14ac:dyDescent="0.3">
      <c r="A3325" s="660">
        <v>32</v>
      </c>
      <c r="B3325" s="661" t="s">
        <v>587</v>
      </c>
      <c r="C3325" s="661">
        <v>89301322</v>
      </c>
      <c r="D3325" s="740" t="s">
        <v>6847</v>
      </c>
      <c r="E3325" s="741" t="s">
        <v>4642</v>
      </c>
      <c r="F3325" s="661" t="s">
        <v>4612</v>
      </c>
      <c r="G3325" s="661" t="s">
        <v>4721</v>
      </c>
      <c r="H3325" s="661" t="s">
        <v>588</v>
      </c>
      <c r="I3325" s="661" t="s">
        <v>1087</v>
      </c>
      <c r="J3325" s="661" t="s">
        <v>4722</v>
      </c>
      <c r="K3325" s="661" t="s">
        <v>4723</v>
      </c>
      <c r="L3325" s="662">
        <v>0</v>
      </c>
      <c r="M3325" s="662">
        <v>0</v>
      </c>
      <c r="N3325" s="661">
        <v>15</v>
      </c>
      <c r="O3325" s="742">
        <v>5.5</v>
      </c>
      <c r="P3325" s="662">
        <v>0</v>
      </c>
      <c r="Q3325" s="677"/>
      <c r="R3325" s="661">
        <v>1</v>
      </c>
      <c r="S3325" s="677">
        <v>6.6666666666666666E-2</v>
      </c>
      <c r="T3325" s="742">
        <v>1</v>
      </c>
      <c r="U3325" s="700">
        <v>0.18181818181818182</v>
      </c>
    </row>
    <row r="3326" spans="1:21" ht="14.4" customHeight="1" x14ac:dyDescent="0.3">
      <c r="A3326" s="660">
        <v>32</v>
      </c>
      <c r="B3326" s="661" t="s">
        <v>587</v>
      </c>
      <c r="C3326" s="661">
        <v>89301322</v>
      </c>
      <c r="D3326" s="740" t="s">
        <v>6847</v>
      </c>
      <c r="E3326" s="741" t="s">
        <v>4642</v>
      </c>
      <c r="F3326" s="661" t="s">
        <v>4612</v>
      </c>
      <c r="G3326" s="661" t="s">
        <v>4721</v>
      </c>
      <c r="H3326" s="661" t="s">
        <v>588</v>
      </c>
      <c r="I3326" s="661" t="s">
        <v>5718</v>
      </c>
      <c r="J3326" s="661" t="s">
        <v>5249</v>
      </c>
      <c r="K3326" s="661" t="s">
        <v>3869</v>
      </c>
      <c r="L3326" s="662">
        <v>0</v>
      </c>
      <c r="M3326" s="662">
        <v>0</v>
      </c>
      <c r="N3326" s="661">
        <v>1</v>
      </c>
      <c r="O3326" s="742">
        <v>0.5</v>
      </c>
      <c r="P3326" s="662">
        <v>0</v>
      </c>
      <c r="Q3326" s="677"/>
      <c r="R3326" s="661">
        <v>1</v>
      </c>
      <c r="S3326" s="677">
        <v>1</v>
      </c>
      <c r="T3326" s="742">
        <v>0.5</v>
      </c>
      <c r="U3326" s="700">
        <v>1</v>
      </c>
    </row>
    <row r="3327" spans="1:21" ht="14.4" customHeight="1" x14ac:dyDescent="0.3">
      <c r="A3327" s="660">
        <v>32</v>
      </c>
      <c r="B3327" s="661" t="s">
        <v>587</v>
      </c>
      <c r="C3327" s="661">
        <v>89301322</v>
      </c>
      <c r="D3327" s="740" t="s">
        <v>6847</v>
      </c>
      <c r="E3327" s="741" t="s">
        <v>4642</v>
      </c>
      <c r="F3327" s="661" t="s">
        <v>4612</v>
      </c>
      <c r="G3327" s="661" t="s">
        <v>4721</v>
      </c>
      <c r="H3327" s="661" t="s">
        <v>588</v>
      </c>
      <c r="I3327" s="661" t="s">
        <v>4725</v>
      </c>
      <c r="J3327" s="661" t="s">
        <v>4722</v>
      </c>
      <c r="K3327" s="661" t="s">
        <v>4723</v>
      </c>
      <c r="L3327" s="662">
        <v>0</v>
      </c>
      <c r="M3327" s="662">
        <v>0</v>
      </c>
      <c r="N3327" s="661">
        <v>3</v>
      </c>
      <c r="O3327" s="742">
        <v>2.5</v>
      </c>
      <c r="P3327" s="662">
        <v>0</v>
      </c>
      <c r="Q3327" s="677"/>
      <c r="R3327" s="661">
        <v>1</v>
      </c>
      <c r="S3327" s="677">
        <v>0.33333333333333331</v>
      </c>
      <c r="T3327" s="742">
        <v>0.5</v>
      </c>
      <c r="U3327" s="700">
        <v>0.2</v>
      </c>
    </row>
    <row r="3328" spans="1:21" ht="14.4" customHeight="1" x14ac:dyDescent="0.3">
      <c r="A3328" s="660">
        <v>32</v>
      </c>
      <c r="B3328" s="661" t="s">
        <v>587</v>
      </c>
      <c r="C3328" s="661">
        <v>89301322</v>
      </c>
      <c r="D3328" s="740" t="s">
        <v>6847</v>
      </c>
      <c r="E3328" s="741" t="s">
        <v>4642</v>
      </c>
      <c r="F3328" s="661" t="s">
        <v>4612</v>
      </c>
      <c r="G3328" s="661" t="s">
        <v>4721</v>
      </c>
      <c r="H3328" s="661" t="s">
        <v>588</v>
      </c>
      <c r="I3328" s="661" t="s">
        <v>6516</v>
      </c>
      <c r="J3328" s="661" t="s">
        <v>5249</v>
      </c>
      <c r="K3328" s="661" t="s">
        <v>3869</v>
      </c>
      <c r="L3328" s="662">
        <v>0</v>
      </c>
      <c r="M3328" s="662">
        <v>0</v>
      </c>
      <c r="N3328" s="661">
        <v>1</v>
      </c>
      <c r="O3328" s="742">
        <v>1</v>
      </c>
      <c r="P3328" s="662">
        <v>0</v>
      </c>
      <c r="Q3328" s="677"/>
      <c r="R3328" s="661">
        <v>1</v>
      </c>
      <c r="S3328" s="677">
        <v>1</v>
      </c>
      <c r="T3328" s="742">
        <v>1</v>
      </c>
      <c r="U3328" s="700">
        <v>1</v>
      </c>
    </row>
    <row r="3329" spans="1:21" ht="14.4" customHeight="1" x14ac:dyDescent="0.3">
      <c r="A3329" s="660">
        <v>32</v>
      </c>
      <c r="B3329" s="661" t="s">
        <v>587</v>
      </c>
      <c r="C3329" s="661">
        <v>89301322</v>
      </c>
      <c r="D3329" s="740" t="s">
        <v>6847</v>
      </c>
      <c r="E3329" s="741" t="s">
        <v>4642</v>
      </c>
      <c r="F3329" s="661" t="s">
        <v>4612</v>
      </c>
      <c r="G3329" s="661" t="s">
        <v>4664</v>
      </c>
      <c r="H3329" s="661" t="s">
        <v>2441</v>
      </c>
      <c r="I3329" s="661" t="s">
        <v>3077</v>
      </c>
      <c r="J3329" s="661" t="s">
        <v>3078</v>
      </c>
      <c r="K3329" s="661" t="s">
        <v>4450</v>
      </c>
      <c r="L3329" s="662">
        <v>138.16</v>
      </c>
      <c r="M3329" s="662">
        <v>276.32</v>
      </c>
      <c r="N3329" s="661">
        <v>2</v>
      </c>
      <c r="O3329" s="742">
        <v>0.5</v>
      </c>
      <c r="P3329" s="662">
        <v>276.32</v>
      </c>
      <c r="Q3329" s="677">
        <v>1</v>
      </c>
      <c r="R3329" s="661">
        <v>2</v>
      </c>
      <c r="S3329" s="677">
        <v>1</v>
      </c>
      <c r="T3329" s="742">
        <v>0.5</v>
      </c>
      <c r="U3329" s="700">
        <v>1</v>
      </c>
    </row>
    <row r="3330" spans="1:21" ht="14.4" customHeight="1" x14ac:dyDescent="0.3">
      <c r="A3330" s="660">
        <v>32</v>
      </c>
      <c r="B3330" s="661" t="s">
        <v>587</v>
      </c>
      <c r="C3330" s="661">
        <v>89301322</v>
      </c>
      <c r="D3330" s="740" t="s">
        <v>6847</v>
      </c>
      <c r="E3330" s="741" t="s">
        <v>4642</v>
      </c>
      <c r="F3330" s="661" t="s">
        <v>4612</v>
      </c>
      <c r="G3330" s="661" t="s">
        <v>4664</v>
      </c>
      <c r="H3330" s="661" t="s">
        <v>2441</v>
      </c>
      <c r="I3330" s="661" t="s">
        <v>3042</v>
      </c>
      <c r="J3330" s="661" t="s">
        <v>3043</v>
      </c>
      <c r="K3330" s="661" t="s">
        <v>4451</v>
      </c>
      <c r="L3330" s="662">
        <v>178.27</v>
      </c>
      <c r="M3330" s="662">
        <v>1069.6200000000001</v>
      </c>
      <c r="N3330" s="661">
        <v>6</v>
      </c>
      <c r="O3330" s="742">
        <v>3.5</v>
      </c>
      <c r="P3330" s="662">
        <v>534.81000000000006</v>
      </c>
      <c r="Q3330" s="677">
        <v>0.5</v>
      </c>
      <c r="R3330" s="661">
        <v>3</v>
      </c>
      <c r="S3330" s="677">
        <v>0.5</v>
      </c>
      <c r="T3330" s="742">
        <v>1.5</v>
      </c>
      <c r="U3330" s="700">
        <v>0.42857142857142855</v>
      </c>
    </row>
    <row r="3331" spans="1:21" ht="14.4" customHeight="1" x14ac:dyDescent="0.3">
      <c r="A3331" s="660">
        <v>32</v>
      </c>
      <c r="B3331" s="661" t="s">
        <v>587</v>
      </c>
      <c r="C3331" s="661">
        <v>89301322</v>
      </c>
      <c r="D3331" s="740" t="s">
        <v>6847</v>
      </c>
      <c r="E3331" s="741" t="s">
        <v>4642</v>
      </c>
      <c r="F3331" s="661" t="s">
        <v>4612</v>
      </c>
      <c r="G3331" s="661" t="s">
        <v>4664</v>
      </c>
      <c r="H3331" s="661" t="s">
        <v>2441</v>
      </c>
      <c r="I3331" s="661" t="s">
        <v>3042</v>
      </c>
      <c r="J3331" s="661" t="s">
        <v>3043</v>
      </c>
      <c r="K3331" s="661" t="s">
        <v>4451</v>
      </c>
      <c r="L3331" s="662">
        <v>184.22</v>
      </c>
      <c r="M3331" s="662">
        <v>2210.64</v>
      </c>
      <c r="N3331" s="661">
        <v>12</v>
      </c>
      <c r="O3331" s="742">
        <v>7.5</v>
      </c>
      <c r="P3331" s="662">
        <v>1473.76</v>
      </c>
      <c r="Q3331" s="677">
        <v>0.66666666666666674</v>
      </c>
      <c r="R3331" s="661">
        <v>8</v>
      </c>
      <c r="S3331" s="677">
        <v>0.66666666666666663</v>
      </c>
      <c r="T3331" s="742">
        <v>5</v>
      </c>
      <c r="U3331" s="700">
        <v>0.66666666666666663</v>
      </c>
    </row>
    <row r="3332" spans="1:21" ht="14.4" customHeight="1" x14ac:dyDescent="0.3">
      <c r="A3332" s="660">
        <v>32</v>
      </c>
      <c r="B3332" s="661" t="s">
        <v>587</v>
      </c>
      <c r="C3332" s="661">
        <v>89301322</v>
      </c>
      <c r="D3332" s="740" t="s">
        <v>6847</v>
      </c>
      <c r="E3332" s="741" t="s">
        <v>4642</v>
      </c>
      <c r="F3332" s="661" t="s">
        <v>4612</v>
      </c>
      <c r="G3332" s="661" t="s">
        <v>4665</v>
      </c>
      <c r="H3332" s="661" t="s">
        <v>2441</v>
      </c>
      <c r="I3332" s="661" t="s">
        <v>6365</v>
      </c>
      <c r="J3332" s="661" t="s">
        <v>2453</v>
      </c>
      <c r="K3332" s="661" t="s">
        <v>6366</v>
      </c>
      <c r="L3332" s="662">
        <v>0</v>
      </c>
      <c r="M3332" s="662">
        <v>0</v>
      </c>
      <c r="N3332" s="661">
        <v>1</v>
      </c>
      <c r="O3332" s="742">
        <v>1</v>
      </c>
      <c r="P3332" s="662">
        <v>0</v>
      </c>
      <c r="Q3332" s="677"/>
      <c r="R3332" s="661">
        <v>1</v>
      </c>
      <c r="S3332" s="677">
        <v>1</v>
      </c>
      <c r="T3332" s="742">
        <v>1</v>
      </c>
      <c r="U3332" s="700">
        <v>1</v>
      </c>
    </row>
    <row r="3333" spans="1:21" ht="14.4" customHeight="1" x14ac:dyDescent="0.3">
      <c r="A3333" s="660">
        <v>32</v>
      </c>
      <c r="B3333" s="661" t="s">
        <v>587</v>
      </c>
      <c r="C3333" s="661">
        <v>89301322</v>
      </c>
      <c r="D3333" s="740" t="s">
        <v>6847</v>
      </c>
      <c r="E3333" s="741" t="s">
        <v>4642</v>
      </c>
      <c r="F3333" s="661" t="s">
        <v>4612</v>
      </c>
      <c r="G3333" s="661" t="s">
        <v>4665</v>
      </c>
      <c r="H3333" s="661" t="s">
        <v>2441</v>
      </c>
      <c r="I3333" s="661" t="s">
        <v>5420</v>
      </c>
      <c r="J3333" s="661" t="s">
        <v>2453</v>
      </c>
      <c r="K3333" s="661" t="s">
        <v>1139</v>
      </c>
      <c r="L3333" s="662">
        <v>0</v>
      </c>
      <c r="M3333" s="662">
        <v>0</v>
      </c>
      <c r="N3333" s="661">
        <v>1</v>
      </c>
      <c r="O3333" s="742">
        <v>0.5</v>
      </c>
      <c r="P3333" s="662">
        <v>0</v>
      </c>
      <c r="Q3333" s="677"/>
      <c r="R3333" s="661">
        <v>1</v>
      </c>
      <c r="S3333" s="677">
        <v>1</v>
      </c>
      <c r="T3333" s="742">
        <v>0.5</v>
      </c>
      <c r="U3333" s="700">
        <v>1</v>
      </c>
    </row>
    <row r="3334" spans="1:21" ht="14.4" customHeight="1" x14ac:dyDescent="0.3">
      <c r="A3334" s="660">
        <v>32</v>
      </c>
      <c r="B3334" s="661" t="s">
        <v>587</v>
      </c>
      <c r="C3334" s="661">
        <v>89301322</v>
      </c>
      <c r="D3334" s="740" t="s">
        <v>6847</v>
      </c>
      <c r="E3334" s="741" t="s">
        <v>4642</v>
      </c>
      <c r="F3334" s="661" t="s">
        <v>4612</v>
      </c>
      <c r="G3334" s="661" t="s">
        <v>4665</v>
      </c>
      <c r="H3334" s="661" t="s">
        <v>2441</v>
      </c>
      <c r="I3334" s="661" t="s">
        <v>2568</v>
      </c>
      <c r="J3334" s="661" t="s">
        <v>2453</v>
      </c>
      <c r="K3334" s="661" t="s">
        <v>1229</v>
      </c>
      <c r="L3334" s="662">
        <v>118.82</v>
      </c>
      <c r="M3334" s="662">
        <v>118.82</v>
      </c>
      <c r="N3334" s="661">
        <v>1</v>
      </c>
      <c r="O3334" s="742">
        <v>1</v>
      </c>
      <c r="P3334" s="662">
        <v>118.82</v>
      </c>
      <c r="Q3334" s="677">
        <v>1</v>
      </c>
      <c r="R3334" s="661">
        <v>1</v>
      </c>
      <c r="S3334" s="677">
        <v>1</v>
      </c>
      <c r="T3334" s="742">
        <v>1</v>
      </c>
      <c r="U3334" s="700">
        <v>1</v>
      </c>
    </row>
    <row r="3335" spans="1:21" ht="14.4" customHeight="1" x14ac:dyDescent="0.3">
      <c r="A3335" s="660">
        <v>32</v>
      </c>
      <c r="B3335" s="661" t="s">
        <v>587</v>
      </c>
      <c r="C3335" s="661">
        <v>89301322</v>
      </c>
      <c r="D3335" s="740" t="s">
        <v>6847</v>
      </c>
      <c r="E3335" s="741" t="s">
        <v>4642</v>
      </c>
      <c r="F3335" s="661" t="s">
        <v>4612</v>
      </c>
      <c r="G3335" s="661" t="s">
        <v>4805</v>
      </c>
      <c r="H3335" s="661" t="s">
        <v>588</v>
      </c>
      <c r="I3335" s="661" t="s">
        <v>855</v>
      </c>
      <c r="J3335" s="661" t="s">
        <v>856</v>
      </c>
      <c r="K3335" s="661" t="s">
        <v>857</v>
      </c>
      <c r="L3335" s="662">
        <v>0</v>
      </c>
      <c r="M3335" s="662">
        <v>0</v>
      </c>
      <c r="N3335" s="661">
        <v>2</v>
      </c>
      <c r="O3335" s="742">
        <v>1.5</v>
      </c>
      <c r="P3335" s="662">
        <v>0</v>
      </c>
      <c r="Q3335" s="677"/>
      <c r="R3335" s="661">
        <v>1</v>
      </c>
      <c r="S3335" s="677">
        <v>0.5</v>
      </c>
      <c r="T3335" s="742">
        <v>0.5</v>
      </c>
      <c r="U3335" s="700">
        <v>0.33333333333333331</v>
      </c>
    </row>
    <row r="3336" spans="1:21" ht="14.4" customHeight="1" x14ac:dyDescent="0.3">
      <c r="A3336" s="660">
        <v>32</v>
      </c>
      <c r="B3336" s="661" t="s">
        <v>587</v>
      </c>
      <c r="C3336" s="661">
        <v>89301322</v>
      </c>
      <c r="D3336" s="740" t="s">
        <v>6847</v>
      </c>
      <c r="E3336" s="741" t="s">
        <v>4642</v>
      </c>
      <c r="F3336" s="661" t="s">
        <v>4612</v>
      </c>
      <c r="G3336" s="661" t="s">
        <v>4805</v>
      </c>
      <c r="H3336" s="661" t="s">
        <v>588</v>
      </c>
      <c r="I3336" s="661" t="s">
        <v>1403</v>
      </c>
      <c r="J3336" s="661" t="s">
        <v>856</v>
      </c>
      <c r="K3336" s="661" t="s">
        <v>3595</v>
      </c>
      <c r="L3336" s="662">
        <v>0</v>
      </c>
      <c r="M3336" s="662">
        <v>0</v>
      </c>
      <c r="N3336" s="661">
        <v>1</v>
      </c>
      <c r="O3336" s="742">
        <v>0.5</v>
      </c>
      <c r="P3336" s="662">
        <v>0</v>
      </c>
      <c r="Q3336" s="677"/>
      <c r="R3336" s="661">
        <v>1</v>
      </c>
      <c r="S3336" s="677">
        <v>1</v>
      </c>
      <c r="T3336" s="742">
        <v>0.5</v>
      </c>
      <c r="U3336" s="700">
        <v>1</v>
      </c>
    </row>
    <row r="3337" spans="1:21" ht="14.4" customHeight="1" x14ac:dyDescent="0.3">
      <c r="A3337" s="660">
        <v>32</v>
      </c>
      <c r="B3337" s="661" t="s">
        <v>587</v>
      </c>
      <c r="C3337" s="661">
        <v>89301322</v>
      </c>
      <c r="D3337" s="740" t="s">
        <v>6847</v>
      </c>
      <c r="E3337" s="741" t="s">
        <v>4642</v>
      </c>
      <c r="F3337" s="661" t="s">
        <v>4612</v>
      </c>
      <c r="G3337" s="661" t="s">
        <v>4726</v>
      </c>
      <c r="H3337" s="661" t="s">
        <v>2441</v>
      </c>
      <c r="I3337" s="661" t="s">
        <v>3046</v>
      </c>
      <c r="J3337" s="661" t="s">
        <v>3047</v>
      </c>
      <c r="K3337" s="661" t="s">
        <v>4451</v>
      </c>
      <c r="L3337" s="662">
        <v>69.86</v>
      </c>
      <c r="M3337" s="662">
        <v>3143.6999999999989</v>
      </c>
      <c r="N3337" s="661">
        <v>45</v>
      </c>
      <c r="O3337" s="742">
        <v>22.5</v>
      </c>
      <c r="P3337" s="662">
        <v>2305.3799999999987</v>
      </c>
      <c r="Q3337" s="677">
        <v>0.73333333333333317</v>
      </c>
      <c r="R3337" s="661">
        <v>33</v>
      </c>
      <c r="S3337" s="677">
        <v>0.73333333333333328</v>
      </c>
      <c r="T3337" s="742">
        <v>16.5</v>
      </c>
      <c r="U3337" s="700">
        <v>0.73333333333333328</v>
      </c>
    </row>
    <row r="3338" spans="1:21" ht="14.4" customHeight="1" x14ac:dyDescent="0.3">
      <c r="A3338" s="660">
        <v>32</v>
      </c>
      <c r="B3338" s="661" t="s">
        <v>587</v>
      </c>
      <c r="C3338" s="661">
        <v>89301322</v>
      </c>
      <c r="D3338" s="740" t="s">
        <v>6847</v>
      </c>
      <c r="E3338" s="741" t="s">
        <v>4642</v>
      </c>
      <c r="F3338" s="661" t="s">
        <v>4612</v>
      </c>
      <c r="G3338" s="661" t="s">
        <v>4727</v>
      </c>
      <c r="H3338" s="661" t="s">
        <v>588</v>
      </c>
      <c r="I3338" s="661" t="s">
        <v>6482</v>
      </c>
      <c r="J3338" s="661" t="s">
        <v>6446</v>
      </c>
      <c r="K3338" s="661" t="s">
        <v>5679</v>
      </c>
      <c r="L3338" s="662">
        <v>720.54</v>
      </c>
      <c r="M3338" s="662">
        <v>720.54</v>
      </c>
      <c r="N3338" s="661">
        <v>1</v>
      </c>
      <c r="O3338" s="742">
        <v>0.5</v>
      </c>
      <c r="P3338" s="662"/>
      <c r="Q3338" s="677">
        <v>0</v>
      </c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32</v>
      </c>
      <c r="B3339" s="661" t="s">
        <v>587</v>
      </c>
      <c r="C3339" s="661">
        <v>89301322</v>
      </c>
      <c r="D3339" s="740" t="s">
        <v>6847</v>
      </c>
      <c r="E3339" s="741" t="s">
        <v>4642</v>
      </c>
      <c r="F3339" s="661" t="s">
        <v>4612</v>
      </c>
      <c r="G3339" s="661" t="s">
        <v>4727</v>
      </c>
      <c r="H3339" s="661" t="s">
        <v>2441</v>
      </c>
      <c r="I3339" s="661" t="s">
        <v>6368</v>
      </c>
      <c r="J3339" s="661" t="s">
        <v>2475</v>
      </c>
      <c r="K3339" s="661" t="s">
        <v>1239</v>
      </c>
      <c r="L3339" s="662">
        <v>138</v>
      </c>
      <c r="M3339" s="662">
        <v>414</v>
      </c>
      <c r="N3339" s="661">
        <v>3</v>
      </c>
      <c r="O3339" s="742">
        <v>0.5</v>
      </c>
      <c r="P3339" s="662"/>
      <c r="Q3339" s="677">
        <v>0</v>
      </c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32</v>
      </c>
      <c r="B3340" s="661" t="s">
        <v>587</v>
      </c>
      <c r="C3340" s="661">
        <v>89301322</v>
      </c>
      <c r="D3340" s="740" t="s">
        <v>6847</v>
      </c>
      <c r="E3340" s="741" t="s">
        <v>4642</v>
      </c>
      <c r="F3340" s="661" t="s">
        <v>4612</v>
      </c>
      <c r="G3340" s="661" t="s">
        <v>4727</v>
      </c>
      <c r="H3340" s="661" t="s">
        <v>2441</v>
      </c>
      <c r="I3340" s="661" t="s">
        <v>5042</v>
      </c>
      <c r="J3340" s="661" t="s">
        <v>2475</v>
      </c>
      <c r="K3340" s="661" t="s">
        <v>2476</v>
      </c>
      <c r="L3340" s="662">
        <v>432.32</v>
      </c>
      <c r="M3340" s="662">
        <v>1296.96</v>
      </c>
      <c r="N3340" s="661">
        <v>3</v>
      </c>
      <c r="O3340" s="742">
        <v>1.5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32</v>
      </c>
      <c r="B3341" s="661" t="s">
        <v>587</v>
      </c>
      <c r="C3341" s="661">
        <v>89301322</v>
      </c>
      <c r="D3341" s="740" t="s">
        <v>6847</v>
      </c>
      <c r="E3341" s="741" t="s">
        <v>4642</v>
      </c>
      <c r="F3341" s="661" t="s">
        <v>4612</v>
      </c>
      <c r="G3341" s="661" t="s">
        <v>4727</v>
      </c>
      <c r="H3341" s="661" t="s">
        <v>2441</v>
      </c>
      <c r="I3341" s="661" t="s">
        <v>5042</v>
      </c>
      <c r="J3341" s="661" t="s">
        <v>2475</v>
      </c>
      <c r="K3341" s="661" t="s">
        <v>2476</v>
      </c>
      <c r="L3341" s="662">
        <v>276</v>
      </c>
      <c r="M3341" s="662">
        <v>552</v>
      </c>
      <c r="N3341" s="661">
        <v>2</v>
      </c>
      <c r="O3341" s="742">
        <v>1.5</v>
      </c>
      <c r="P3341" s="662">
        <v>276</v>
      </c>
      <c r="Q3341" s="677">
        <v>0.5</v>
      </c>
      <c r="R3341" s="661">
        <v>1</v>
      </c>
      <c r="S3341" s="677">
        <v>0.5</v>
      </c>
      <c r="T3341" s="742">
        <v>0.5</v>
      </c>
      <c r="U3341" s="700">
        <v>0.33333333333333331</v>
      </c>
    </row>
    <row r="3342" spans="1:21" ht="14.4" customHeight="1" x14ac:dyDescent="0.3">
      <c r="A3342" s="660">
        <v>32</v>
      </c>
      <c r="B3342" s="661" t="s">
        <v>587</v>
      </c>
      <c r="C3342" s="661">
        <v>89301322</v>
      </c>
      <c r="D3342" s="740" t="s">
        <v>6847</v>
      </c>
      <c r="E3342" s="741" t="s">
        <v>4642</v>
      </c>
      <c r="F3342" s="661" t="s">
        <v>4612</v>
      </c>
      <c r="G3342" s="661" t="s">
        <v>4727</v>
      </c>
      <c r="H3342" s="661" t="s">
        <v>2441</v>
      </c>
      <c r="I3342" s="661" t="s">
        <v>2628</v>
      </c>
      <c r="J3342" s="661" t="s">
        <v>2629</v>
      </c>
      <c r="K3342" s="661" t="s">
        <v>4523</v>
      </c>
      <c r="L3342" s="662">
        <v>162.13</v>
      </c>
      <c r="M3342" s="662">
        <v>162.13</v>
      </c>
      <c r="N3342" s="661">
        <v>1</v>
      </c>
      <c r="O3342" s="742">
        <v>0.5</v>
      </c>
      <c r="P3342" s="662">
        <v>162.13</v>
      </c>
      <c r="Q3342" s="677">
        <v>1</v>
      </c>
      <c r="R3342" s="661">
        <v>1</v>
      </c>
      <c r="S3342" s="677">
        <v>1</v>
      </c>
      <c r="T3342" s="742">
        <v>0.5</v>
      </c>
      <c r="U3342" s="700">
        <v>1</v>
      </c>
    </row>
    <row r="3343" spans="1:21" ht="14.4" customHeight="1" x14ac:dyDescent="0.3">
      <c r="A3343" s="660">
        <v>32</v>
      </c>
      <c r="B3343" s="661" t="s">
        <v>587</v>
      </c>
      <c r="C3343" s="661">
        <v>89301322</v>
      </c>
      <c r="D3343" s="740" t="s">
        <v>6847</v>
      </c>
      <c r="E3343" s="741" t="s">
        <v>4642</v>
      </c>
      <c r="F3343" s="661" t="s">
        <v>4612</v>
      </c>
      <c r="G3343" s="661" t="s">
        <v>4727</v>
      </c>
      <c r="H3343" s="661" t="s">
        <v>2441</v>
      </c>
      <c r="I3343" s="661" t="s">
        <v>2705</v>
      </c>
      <c r="J3343" s="661" t="s">
        <v>2475</v>
      </c>
      <c r="K3343" s="661" t="s">
        <v>4524</v>
      </c>
      <c r="L3343" s="662">
        <v>216.16</v>
      </c>
      <c r="M3343" s="662">
        <v>648.48</v>
      </c>
      <c r="N3343" s="661">
        <v>3</v>
      </c>
      <c r="O3343" s="742">
        <v>0.5</v>
      </c>
      <c r="P3343" s="662"/>
      <c r="Q3343" s="677">
        <v>0</v>
      </c>
      <c r="R3343" s="661"/>
      <c r="S3343" s="677">
        <v>0</v>
      </c>
      <c r="T3343" s="742"/>
      <c r="U3343" s="700">
        <v>0</v>
      </c>
    </row>
    <row r="3344" spans="1:21" ht="14.4" customHeight="1" x14ac:dyDescent="0.3">
      <c r="A3344" s="660">
        <v>32</v>
      </c>
      <c r="B3344" s="661" t="s">
        <v>587</v>
      </c>
      <c r="C3344" s="661">
        <v>89301322</v>
      </c>
      <c r="D3344" s="740" t="s">
        <v>6847</v>
      </c>
      <c r="E3344" s="741" t="s">
        <v>4642</v>
      </c>
      <c r="F3344" s="661" t="s">
        <v>4612</v>
      </c>
      <c r="G3344" s="661" t="s">
        <v>4727</v>
      </c>
      <c r="H3344" s="661" t="s">
        <v>2441</v>
      </c>
      <c r="I3344" s="661" t="s">
        <v>2474</v>
      </c>
      <c r="J3344" s="661" t="s">
        <v>2475</v>
      </c>
      <c r="K3344" s="661" t="s">
        <v>4525</v>
      </c>
      <c r="L3344" s="662">
        <v>432.32</v>
      </c>
      <c r="M3344" s="662">
        <v>1729.28</v>
      </c>
      <c r="N3344" s="661">
        <v>4</v>
      </c>
      <c r="O3344" s="742">
        <v>2</v>
      </c>
      <c r="P3344" s="662"/>
      <c r="Q3344" s="677">
        <v>0</v>
      </c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32</v>
      </c>
      <c r="B3345" s="661" t="s">
        <v>587</v>
      </c>
      <c r="C3345" s="661">
        <v>89301322</v>
      </c>
      <c r="D3345" s="740" t="s">
        <v>6847</v>
      </c>
      <c r="E3345" s="741" t="s">
        <v>4642</v>
      </c>
      <c r="F3345" s="661" t="s">
        <v>4612</v>
      </c>
      <c r="G3345" s="661" t="s">
        <v>4727</v>
      </c>
      <c r="H3345" s="661" t="s">
        <v>588</v>
      </c>
      <c r="I3345" s="661" t="s">
        <v>6254</v>
      </c>
      <c r="J3345" s="661" t="s">
        <v>2475</v>
      </c>
      <c r="K3345" s="661" t="s">
        <v>6255</v>
      </c>
      <c r="L3345" s="662">
        <v>0</v>
      </c>
      <c r="M3345" s="662">
        <v>0</v>
      </c>
      <c r="N3345" s="661">
        <v>1</v>
      </c>
      <c r="O3345" s="742">
        <v>0.5</v>
      </c>
      <c r="P3345" s="662"/>
      <c r="Q3345" s="677"/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32</v>
      </c>
      <c r="B3346" s="661" t="s">
        <v>587</v>
      </c>
      <c r="C3346" s="661">
        <v>89301322</v>
      </c>
      <c r="D3346" s="740" t="s">
        <v>6847</v>
      </c>
      <c r="E3346" s="741" t="s">
        <v>4642</v>
      </c>
      <c r="F3346" s="661" t="s">
        <v>4612</v>
      </c>
      <c r="G3346" s="661" t="s">
        <v>4727</v>
      </c>
      <c r="H3346" s="661" t="s">
        <v>588</v>
      </c>
      <c r="I3346" s="661" t="s">
        <v>6256</v>
      </c>
      <c r="J3346" s="661" t="s">
        <v>2475</v>
      </c>
      <c r="K3346" s="661" t="s">
        <v>6257</v>
      </c>
      <c r="L3346" s="662">
        <v>0</v>
      </c>
      <c r="M3346" s="662">
        <v>0</v>
      </c>
      <c r="N3346" s="661">
        <v>3</v>
      </c>
      <c r="O3346" s="742">
        <v>1.5</v>
      </c>
      <c r="P3346" s="662">
        <v>0</v>
      </c>
      <c r="Q3346" s="677"/>
      <c r="R3346" s="661">
        <v>2</v>
      </c>
      <c r="S3346" s="677">
        <v>0.66666666666666663</v>
      </c>
      <c r="T3346" s="742">
        <v>1</v>
      </c>
      <c r="U3346" s="700">
        <v>0.66666666666666663</v>
      </c>
    </row>
    <row r="3347" spans="1:21" ht="14.4" customHeight="1" x14ac:dyDescent="0.3">
      <c r="A3347" s="660">
        <v>32</v>
      </c>
      <c r="B3347" s="661" t="s">
        <v>587</v>
      </c>
      <c r="C3347" s="661">
        <v>89301322</v>
      </c>
      <c r="D3347" s="740" t="s">
        <v>6847</v>
      </c>
      <c r="E3347" s="741" t="s">
        <v>4642</v>
      </c>
      <c r="F3347" s="661" t="s">
        <v>4612</v>
      </c>
      <c r="G3347" s="661" t="s">
        <v>4727</v>
      </c>
      <c r="H3347" s="661" t="s">
        <v>588</v>
      </c>
      <c r="I3347" s="661" t="s">
        <v>6517</v>
      </c>
      <c r="J3347" s="661" t="s">
        <v>6518</v>
      </c>
      <c r="K3347" s="661" t="s">
        <v>5679</v>
      </c>
      <c r="L3347" s="662">
        <v>0</v>
      </c>
      <c r="M3347" s="662">
        <v>0</v>
      </c>
      <c r="N3347" s="661">
        <v>1</v>
      </c>
      <c r="O3347" s="742">
        <v>0.5</v>
      </c>
      <c r="P3347" s="662"/>
      <c r="Q3347" s="677"/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32</v>
      </c>
      <c r="B3348" s="661" t="s">
        <v>587</v>
      </c>
      <c r="C3348" s="661">
        <v>89301322</v>
      </c>
      <c r="D3348" s="740" t="s">
        <v>6847</v>
      </c>
      <c r="E3348" s="741" t="s">
        <v>4642</v>
      </c>
      <c r="F3348" s="661" t="s">
        <v>4612</v>
      </c>
      <c r="G3348" s="661" t="s">
        <v>4727</v>
      </c>
      <c r="H3348" s="661" t="s">
        <v>588</v>
      </c>
      <c r="I3348" s="661" t="s">
        <v>5857</v>
      </c>
      <c r="J3348" s="661" t="s">
        <v>2629</v>
      </c>
      <c r="K3348" s="661" t="s">
        <v>5858</v>
      </c>
      <c r="L3348" s="662">
        <v>0</v>
      </c>
      <c r="M3348" s="662">
        <v>0</v>
      </c>
      <c r="N3348" s="661">
        <v>1</v>
      </c>
      <c r="O3348" s="742">
        <v>0.5</v>
      </c>
      <c r="P3348" s="662">
        <v>0</v>
      </c>
      <c r="Q3348" s="677"/>
      <c r="R3348" s="661">
        <v>1</v>
      </c>
      <c r="S3348" s="677">
        <v>1</v>
      </c>
      <c r="T3348" s="742">
        <v>0.5</v>
      </c>
      <c r="U3348" s="700">
        <v>1</v>
      </c>
    </row>
    <row r="3349" spans="1:21" ht="14.4" customHeight="1" x14ac:dyDescent="0.3">
      <c r="A3349" s="660">
        <v>32</v>
      </c>
      <c r="B3349" s="661" t="s">
        <v>587</v>
      </c>
      <c r="C3349" s="661">
        <v>89301322</v>
      </c>
      <c r="D3349" s="740" t="s">
        <v>6847</v>
      </c>
      <c r="E3349" s="741" t="s">
        <v>4642</v>
      </c>
      <c r="F3349" s="661" t="s">
        <v>4612</v>
      </c>
      <c r="G3349" s="661" t="s">
        <v>4728</v>
      </c>
      <c r="H3349" s="661" t="s">
        <v>588</v>
      </c>
      <c r="I3349" s="661" t="s">
        <v>5257</v>
      </c>
      <c r="J3349" s="661" t="s">
        <v>5258</v>
      </c>
      <c r="K3349" s="661" t="s">
        <v>4730</v>
      </c>
      <c r="L3349" s="662">
        <v>1012.96</v>
      </c>
      <c r="M3349" s="662">
        <v>4051.84</v>
      </c>
      <c r="N3349" s="661">
        <v>4</v>
      </c>
      <c r="O3349" s="742">
        <v>1.5</v>
      </c>
      <c r="P3349" s="662">
        <v>4051.84</v>
      </c>
      <c r="Q3349" s="677">
        <v>1</v>
      </c>
      <c r="R3349" s="661">
        <v>4</v>
      </c>
      <c r="S3349" s="677">
        <v>1</v>
      </c>
      <c r="T3349" s="742">
        <v>1.5</v>
      </c>
      <c r="U3349" s="700">
        <v>1</v>
      </c>
    </row>
    <row r="3350" spans="1:21" ht="14.4" customHeight="1" x14ac:dyDescent="0.3">
      <c r="A3350" s="660">
        <v>32</v>
      </c>
      <c r="B3350" s="661" t="s">
        <v>587</v>
      </c>
      <c r="C3350" s="661">
        <v>89301322</v>
      </c>
      <c r="D3350" s="740" t="s">
        <v>6847</v>
      </c>
      <c r="E3350" s="741" t="s">
        <v>4642</v>
      </c>
      <c r="F3350" s="661" t="s">
        <v>4612</v>
      </c>
      <c r="G3350" s="661" t="s">
        <v>4728</v>
      </c>
      <c r="H3350" s="661" t="s">
        <v>588</v>
      </c>
      <c r="I3350" s="661" t="s">
        <v>2149</v>
      </c>
      <c r="J3350" s="661" t="s">
        <v>4729</v>
      </c>
      <c r="K3350" s="661" t="s">
        <v>4730</v>
      </c>
      <c r="L3350" s="662">
        <v>1012.96</v>
      </c>
      <c r="M3350" s="662">
        <v>14181.439999999999</v>
      </c>
      <c r="N3350" s="661">
        <v>14</v>
      </c>
      <c r="O3350" s="742">
        <v>4</v>
      </c>
      <c r="P3350" s="662">
        <v>3038.88</v>
      </c>
      <c r="Q3350" s="677">
        <v>0.2142857142857143</v>
      </c>
      <c r="R3350" s="661">
        <v>3</v>
      </c>
      <c r="S3350" s="677">
        <v>0.21428571428571427</v>
      </c>
      <c r="T3350" s="742">
        <v>1.5</v>
      </c>
      <c r="U3350" s="700">
        <v>0.375</v>
      </c>
    </row>
    <row r="3351" spans="1:21" ht="14.4" customHeight="1" x14ac:dyDescent="0.3">
      <c r="A3351" s="660">
        <v>32</v>
      </c>
      <c r="B3351" s="661" t="s">
        <v>587</v>
      </c>
      <c r="C3351" s="661">
        <v>89301322</v>
      </c>
      <c r="D3351" s="740" t="s">
        <v>6847</v>
      </c>
      <c r="E3351" s="741" t="s">
        <v>4642</v>
      </c>
      <c r="F3351" s="661" t="s">
        <v>4612</v>
      </c>
      <c r="G3351" s="661" t="s">
        <v>4728</v>
      </c>
      <c r="H3351" s="661" t="s">
        <v>588</v>
      </c>
      <c r="I3351" s="661" t="s">
        <v>2278</v>
      </c>
      <c r="J3351" s="661" t="s">
        <v>4996</v>
      </c>
      <c r="K3351" s="661" t="s">
        <v>4997</v>
      </c>
      <c r="L3351" s="662">
        <v>2025.92</v>
      </c>
      <c r="M3351" s="662">
        <v>6077.76</v>
      </c>
      <c r="N3351" s="661">
        <v>3</v>
      </c>
      <c r="O3351" s="742">
        <v>1.5</v>
      </c>
      <c r="P3351" s="662">
        <v>6077.76</v>
      </c>
      <c r="Q3351" s="677">
        <v>1</v>
      </c>
      <c r="R3351" s="661">
        <v>3</v>
      </c>
      <c r="S3351" s="677">
        <v>1</v>
      </c>
      <c r="T3351" s="742">
        <v>1.5</v>
      </c>
      <c r="U3351" s="700">
        <v>1</v>
      </c>
    </row>
    <row r="3352" spans="1:21" ht="14.4" customHeight="1" x14ac:dyDescent="0.3">
      <c r="A3352" s="660">
        <v>32</v>
      </c>
      <c r="B3352" s="661" t="s">
        <v>587</v>
      </c>
      <c r="C3352" s="661">
        <v>89301322</v>
      </c>
      <c r="D3352" s="740" t="s">
        <v>6847</v>
      </c>
      <c r="E3352" s="741" t="s">
        <v>4642</v>
      </c>
      <c r="F3352" s="661" t="s">
        <v>4612</v>
      </c>
      <c r="G3352" s="661" t="s">
        <v>4728</v>
      </c>
      <c r="H3352" s="661" t="s">
        <v>588</v>
      </c>
      <c r="I3352" s="661" t="s">
        <v>1886</v>
      </c>
      <c r="J3352" s="661" t="s">
        <v>1887</v>
      </c>
      <c r="K3352" s="661" t="s">
        <v>5110</v>
      </c>
      <c r="L3352" s="662">
        <v>2025.92</v>
      </c>
      <c r="M3352" s="662">
        <v>20259.2</v>
      </c>
      <c r="N3352" s="661">
        <v>10</v>
      </c>
      <c r="O3352" s="742">
        <v>2.5</v>
      </c>
      <c r="P3352" s="662">
        <v>6077.76</v>
      </c>
      <c r="Q3352" s="677">
        <v>0.3</v>
      </c>
      <c r="R3352" s="661">
        <v>3</v>
      </c>
      <c r="S3352" s="677">
        <v>0.3</v>
      </c>
      <c r="T3352" s="742">
        <v>1.5</v>
      </c>
      <c r="U3352" s="700">
        <v>0.6</v>
      </c>
    </row>
    <row r="3353" spans="1:21" ht="14.4" customHeight="1" x14ac:dyDescent="0.3">
      <c r="A3353" s="660">
        <v>32</v>
      </c>
      <c r="B3353" s="661" t="s">
        <v>587</v>
      </c>
      <c r="C3353" s="661">
        <v>89301322</v>
      </c>
      <c r="D3353" s="740" t="s">
        <v>6847</v>
      </c>
      <c r="E3353" s="741" t="s">
        <v>4642</v>
      </c>
      <c r="F3353" s="661" t="s">
        <v>4612</v>
      </c>
      <c r="G3353" s="661" t="s">
        <v>4728</v>
      </c>
      <c r="H3353" s="661" t="s">
        <v>588</v>
      </c>
      <c r="I3353" s="661" t="s">
        <v>5980</v>
      </c>
      <c r="J3353" s="661" t="s">
        <v>5258</v>
      </c>
      <c r="K3353" s="661" t="s">
        <v>5981</v>
      </c>
      <c r="L3353" s="662">
        <v>0</v>
      </c>
      <c r="M3353" s="662">
        <v>0</v>
      </c>
      <c r="N3353" s="661">
        <v>5</v>
      </c>
      <c r="O3353" s="742">
        <v>1.5</v>
      </c>
      <c r="P3353" s="662">
        <v>0</v>
      </c>
      <c r="Q3353" s="677"/>
      <c r="R3353" s="661">
        <v>5</v>
      </c>
      <c r="S3353" s="677">
        <v>1</v>
      </c>
      <c r="T3353" s="742">
        <v>1.5</v>
      </c>
      <c r="U3353" s="700">
        <v>1</v>
      </c>
    </row>
    <row r="3354" spans="1:21" ht="14.4" customHeight="1" x14ac:dyDescent="0.3">
      <c r="A3354" s="660">
        <v>32</v>
      </c>
      <c r="B3354" s="661" t="s">
        <v>587</v>
      </c>
      <c r="C3354" s="661">
        <v>89301322</v>
      </c>
      <c r="D3354" s="740" t="s">
        <v>6847</v>
      </c>
      <c r="E3354" s="741" t="s">
        <v>4642</v>
      </c>
      <c r="F3354" s="661" t="s">
        <v>4612</v>
      </c>
      <c r="G3354" s="661" t="s">
        <v>5931</v>
      </c>
      <c r="H3354" s="661" t="s">
        <v>588</v>
      </c>
      <c r="I3354" s="661" t="s">
        <v>5932</v>
      </c>
      <c r="J3354" s="661" t="s">
        <v>2217</v>
      </c>
      <c r="K3354" s="661" t="s">
        <v>1580</v>
      </c>
      <c r="L3354" s="662">
        <v>0</v>
      </c>
      <c r="M3354" s="662">
        <v>0</v>
      </c>
      <c r="N3354" s="661">
        <v>3</v>
      </c>
      <c r="O3354" s="742">
        <v>1</v>
      </c>
      <c r="P3354" s="662">
        <v>0</v>
      </c>
      <c r="Q3354" s="677"/>
      <c r="R3354" s="661">
        <v>3</v>
      </c>
      <c r="S3354" s="677">
        <v>1</v>
      </c>
      <c r="T3354" s="742">
        <v>1</v>
      </c>
      <c r="U3354" s="700">
        <v>1</v>
      </c>
    </row>
    <row r="3355" spans="1:21" ht="14.4" customHeight="1" x14ac:dyDescent="0.3">
      <c r="A3355" s="660">
        <v>32</v>
      </c>
      <c r="B3355" s="661" t="s">
        <v>587</v>
      </c>
      <c r="C3355" s="661">
        <v>89301322</v>
      </c>
      <c r="D3355" s="740" t="s">
        <v>6847</v>
      </c>
      <c r="E3355" s="741" t="s">
        <v>4642</v>
      </c>
      <c r="F3355" s="661" t="s">
        <v>4612</v>
      </c>
      <c r="G3355" s="661" t="s">
        <v>4924</v>
      </c>
      <c r="H3355" s="661" t="s">
        <v>588</v>
      </c>
      <c r="I3355" s="661" t="s">
        <v>6519</v>
      </c>
      <c r="J3355" s="661" t="s">
        <v>878</v>
      </c>
      <c r="K3355" s="661" t="s">
        <v>6520</v>
      </c>
      <c r="L3355" s="662">
        <v>39.61</v>
      </c>
      <c r="M3355" s="662">
        <v>39.61</v>
      </c>
      <c r="N3355" s="661">
        <v>1</v>
      </c>
      <c r="O3355" s="742">
        <v>0.5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32</v>
      </c>
      <c r="B3356" s="661" t="s">
        <v>587</v>
      </c>
      <c r="C3356" s="661">
        <v>89301322</v>
      </c>
      <c r="D3356" s="740" t="s">
        <v>6847</v>
      </c>
      <c r="E3356" s="741" t="s">
        <v>4642</v>
      </c>
      <c r="F3356" s="661" t="s">
        <v>4612</v>
      </c>
      <c r="G3356" s="661" t="s">
        <v>4924</v>
      </c>
      <c r="H3356" s="661" t="s">
        <v>588</v>
      </c>
      <c r="I3356" s="661" t="s">
        <v>4023</v>
      </c>
      <c r="J3356" s="661" t="s">
        <v>878</v>
      </c>
      <c r="K3356" s="661" t="s">
        <v>1225</v>
      </c>
      <c r="L3356" s="662">
        <v>118.82</v>
      </c>
      <c r="M3356" s="662">
        <v>237.64</v>
      </c>
      <c r="N3356" s="661">
        <v>2</v>
      </c>
      <c r="O3356" s="742">
        <v>1</v>
      </c>
      <c r="P3356" s="662">
        <v>118.82</v>
      </c>
      <c r="Q3356" s="677">
        <v>0.5</v>
      </c>
      <c r="R3356" s="661">
        <v>1</v>
      </c>
      <c r="S3356" s="677">
        <v>0.5</v>
      </c>
      <c r="T3356" s="742">
        <v>0.5</v>
      </c>
      <c r="U3356" s="700">
        <v>0.5</v>
      </c>
    </row>
    <row r="3357" spans="1:21" ht="14.4" customHeight="1" x14ac:dyDescent="0.3">
      <c r="A3357" s="660">
        <v>32</v>
      </c>
      <c r="B3357" s="661" t="s">
        <v>587</v>
      </c>
      <c r="C3357" s="661">
        <v>89301322</v>
      </c>
      <c r="D3357" s="740" t="s">
        <v>6847</v>
      </c>
      <c r="E3357" s="741" t="s">
        <v>4642</v>
      </c>
      <c r="F3357" s="661" t="s">
        <v>4612</v>
      </c>
      <c r="G3357" s="661" t="s">
        <v>4924</v>
      </c>
      <c r="H3357" s="661" t="s">
        <v>588</v>
      </c>
      <c r="I3357" s="661" t="s">
        <v>5425</v>
      </c>
      <c r="J3357" s="661" t="s">
        <v>878</v>
      </c>
      <c r="K3357" s="661" t="s">
        <v>5426</v>
      </c>
      <c r="L3357" s="662">
        <v>0</v>
      </c>
      <c r="M3357" s="662">
        <v>0</v>
      </c>
      <c r="N3357" s="661">
        <v>2</v>
      </c>
      <c r="O3357" s="742">
        <v>1.5</v>
      </c>
      <c r="P3357" s="662">
        <v>0</v>
      </c>
      <c r="Q3357" s="677"/>
      <c r="R3357" s="661">
        <v>1</v>
      </c>
      <c r="S3357" s="677">
        <v>0.5</v>
      </c>
      <c r="T3357" s="742">
        <v>0.5</v>
      </c>
      <c r="U3357" s="700">
        <v>0.33333333333333331</v>
      </c>
    </row>
    <row r="3358" spans="1:21" ht="14.4" customHeight="1" x14ac:dyDescent="0.3">
      <c r="A3358" s="660">
        <v>32</v>
      </c>
      <c r="B3358" s="661" t="s">
        <v>587</v>
      </c>
      <c r="C3358" s="661">
        <v>89301322</v>
      </c>
      <c r="D3358" s="740" t="s">
        <v>6847</v>
      </c>
      <c r="E3358" s="741" t="s">
        <v>4642</v>
      </c>
      <c r="F3358" s="661" t="s">
        <v>4612</v>
      </c>
      <c r="G3358" s="661" t="s">
        <v>4924</v>
      </c>
      <c r="H3358" s="661" t="s">
        <v>588</v>
      </c>
      <c r="I3358" s="661" t="s">
        <v>6521</v>
      </c>
      <c r="J3358" s="661" t="s">
        <v>878</v>
      </c>
      <c r="K3358" s="661" t="s">
        <v>6522</v>
      </c>
      <c r="L3358" s="662">
        <v>0</v>
      </c>
      <c r="M3358" s="662">
        <v>0</v>
      </c>
      <c r="N3358" s="661">
        <v>1</v>
      </c>
      <c r="O3358" s="742">
        <v>0.5</v>
      </c>
      <c r="P3358" s="662"/>
      <c r="Q3358" s="677"/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32</v>
      </c>
      <c r="B3359" s="661" t="s">
        <v>587</v>
      </c>
      <c r="C3359" s="661">
        <v>89301322</v>
      </c>
      <c r="D3359" s="740" t="s">
        <v>6847</v>
      </c>
      <c r="E3359" s="741" t="s">
        <v>4642</v>
      </c>
      <c r="F3359" s="661" t="s">
        <v>4612</v>
      </c>
      <c r="G3359" s="661" t="s">
        <v>4924</v>
      </c>
      <c r="H3359" s="661" t="s">
        <v>588</v>
      </c>
      <c r="I3359" s="661" t="s">
        <v>6523</v>
      </c>
      <c r="J3359" s="661" t="s">
        <v>878</v>
      </c>
      <c r="K3359" s="661" t="s">
        <v>4891</v>
      </c>
      <c r="L3359" s="662">
        <v>0</v>
      </c>
      <c r="M3359" s="662">
        <v>0</v>
      </c>
      <c r="N3359" s="661">
        <v>1</v>
      </c>
      <c r="O3359" s="742">
        <v>1</v>
      </c>
      <c r="P3359" s="662"/>
      <c r="Q3359" s="677"/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32</v>
      </c>
      <c r="B3360" s="661" t="s">
        <v>587</v>
      </c>
      <c r="C3360" s="661">
        <v>89301322</v>
      </c>
      <c r="D3360" s="740" t="s">
        <v>6847</v>
      </c>
      <c r="E3360" s="741" t="s">
        <v>4642</v>
      </c>
      <c r="F3360" s="661" t="s">
        <v>4612</v>
      </c>
      <c r="G3360" s="661" t="s">
        <v>4924</v>
      </c>
      <c r="H3360" s="661" t="s">
        <v>588</v>
      </c>
      <c r="I3360" s="661" t="s">
        <v>6524</v>
      </c>
      <c r="J3360" s="661" t="s">
        <v>878</v>
      </c>
      <c r="K3360" s="661" t="s">
        <v>6525</v>
      </c>
      <c r="L3360" s="662">
        <v>0</v>
      </c>
      <c r="M3360" s="662">
        <v>0</v>
      </c>
      <c r="N3360" s="661">
        <v>1</v>
      </c>
      <c r="O3360" s="742">
        <v>1</v>
      </c>
      <c r="P3360" s="662"/>
      <c r="Q3360" s="677"/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32</v>
      </c>
      <c r="B3361" s="661" t="s">
        <v>587</v>
      </c>
      <c r="C3361" s="661">
        <v>89301322</v>
      </c>
      <c r="D3361" s="740" t="s">
        <v>6847</v>
      </c>
      <c r="E3361" s="741" t="s">
        <v>4642</v>
      </c>
      <c r="F3361" s="661" t="s">
        <v>4612</v>
      </c>
      <c r="G3361" s="661" t="s">
        <v>4811</v>
      </c>
      <c r="H3361" s="661" t="s">
        <v>588</v>
      </c>
      <c r="I3361" s="661" t="s">
        <v>1578</v>
      </c>
      <c r="J3361" s="661" t="s">
        <v>1579</v>
      </c>
      <c r="K3361" s="661" t="s">
        <v>1580</v>
      </c>
      <c r="L3361" s="662">
        <v>359.63</v>
      </c>
      <c r="M3361" s="662">
        <v>1078.8899999999999</v>
      </c>
      <c r="N3361" s="661">
        <v>3</v>
      </c>
      <c r="O3361" s="742">
        <v>1</v>
      </c>
      <c r="P3361" s="662">
        <v>719.26</v>
      </c>
      <c r="Q3361" s="677">
        <v>0.66666666666666674</v>
      </c>
      <c r="R3361" s="661">
        <v>2</v>
      </c>
      <c r="S3361" s="677">
        <v>0.66666666666666663</v>
      </c>
      <c r="T3361" s="742">
        <v>0.5</v>
      </c>
      <c r="U3361" s="700">
        <v>0.5</v>
      </c>
    </row>
    <row r="3362" spans="1:21" ht="14.4" customHeight="1" x14ac:dyDescent="0.3">
      <c r="A3362" s="660">
        <v>32</v>
      </c>
      <c r="B3362" s="661" t="s">
        <v>587</v>
      </c>
      <c r="C3362" s="661">
        <v>89301322</v>
      </c>
      <c r="D3362" s="740" t="s">
        <v>6847</v>
      </c>
      <c r="E3362" s="741" t="s">
        <v>4642</v>
      </c>
      <c r="F3362" s="661" t="s">
        <v>4612</v>
      </c>
      <c r="G3362" s="661" t="s">
        <v>6526</v>
      </c>
      <c r="H3362" s="661" t="s">
        <v>588</v>
      </c>
      <c r="I3362" s="661" t="s">
        <v>6527</v>
      </c>
      <c r="J3362" s="661" t="s">
        <v>6528</v>
      </c>
      <c r="K3362" s="661" t="s">
        <v>6529</v>
      </c>
      <c r="L3362" s="662">
        <v>0</v>
      </c>
      <c r="M3362" s="662">
        <v>0</v>
      </c>
      <c r="N3362" s="661">
        <v>1</v>
      </c>
      <c r="O3362" s="742">
        <v>1</v>
      </c>
      <c r="P3362" s="662">
        <v>0</v>
      </c>
      <c r="Q3362" s="677"/>
      <c r="R3362" s="661">
        <v>1</v>
      </c>
      <c r="S3362" s="677">
        <v>1</v>
      </c>
      <c r="T3362" s="742">
        <v>1</v>
      </c>
      <c r="U3362" s="700">
        <v>1</v>
      </c>
    </row>
    <row r="3363" spans="1:21" ht="14.4" customHeight="1" x14ac:dyDescent="0.3">
      <c r="A3363" s="660">
        <v>32</v>
      </c>
      <c r="B3363" s="661" t="s">
        <v>587</v>
      </c>
      <c r="C3363" s="661">
        <v>89301322</v>
      </c>
      <c r="D3363" s="740" t="s">
        <v>6847</v>
      </c>
      <c r="E3363" s="741" t="s">
        <v>4642</v>
      </c>
      <c r="F3363" s="661" t="s">
        <v>4612</v>
      </c>
      <c r="G3363" s="661" t="s">
        <v>6526</v>
      </c>
      <c r="H3363" s="661" t="s">
        <v>588</v>
      </c>
      <c r="I3363" s="661" t="s">
        <v>6530</v>
      </c>
      <c r="J3363" s="661" t="s">
        <v>6528</v>
      </c>
      <c r="K3363" s="661" t="s">
        <v>5936</v>
      </c>
      <c r="L3363" s="662">
        <v>0</v>
      </c>
      <c r="M3363" s="662">
        <v>0</v>
      </c>
      <c r="N3363" s="661">
        <v>1</v>
      </c>
      <c r="O3363" s="742">
        <v>1</v>
      </c>
      <c r="P3363" s="662">
        <v>0</v>
      </c>
      <c r="Q3363" s="677"/>
      <c r="R3363" s="661">
        <v>1</v>
      </c>
      <c r="S3363" s="677">
        <v>1</v>
      </c>
      <c r="T3363" s="742">
        <v>1</v>
      </c>
      <c r="U3363" s="700">
        <v>1</v>
      </c>
    </row>
    <row r="3364" spans="1:21" ht="14.4" customHeight="1" x14ac:dyDescent="0.3">
      <c r="A3364" s="660">
        <v>32</v>
      </c>
      <c r="B3364" s="661" t="s">
        <v>587</v>
      </c>
      <c r="C3364" s="661">
        <v>89301322</v>
      </c>
      <c r="D3364" s="740" t="s">
        <v>6847</v>
      </c>
      <c r="E3364" s="741" t="s">
        <v>4642</v>
      </c>
      <c r="F3364" s="661" t="s">
        <v>4612</v>
      </c>
      <c r="G3364" s="661" t="s">
        <v>5111</v>
      </c>
      <c r="H3364" s="661" t="s">
        <v>588</v>
      </c>
      <c r="I3364" s="661" t="s">
        <v>6531</v>
      </c>
      <c r="J3364" s="661" t="s">
        <v>6532</v>
      </c>
      <c r="K3364" s="661" t="s">
        <v>2595</v>
      </c>
      <c r="L3364" s="662">
        <v>0</v>
      </c>
      <c r="M3364" s="662">
        <v>0</v>
      </c>
      <c r="N3364" s="661">
        <v>1</v>
      </c>
      <c r="O3364" s="742">
        <v>1</v>
      </c>
      <c r="P3364" s="662">
        <v>0</v>
      </c>
      <c r="Q3364" s="677"/>
      <c r="R3364" s="661">
        <v>1</v>
      </c>
      <c r="S3364" s="677">
        <v>1</v>
      </c>
      <c r="T3364" s="742">
        <v>1</v>
      </c>
      <c r="U3364" s="700">
        <v>1</v>
      </c>
    </row>
    <row r="3365" spans="1:21" ht="14.4" customHeight="1" x14ac:dyDescent="0.3">
      <c r="A3365" s="660">
        <v>32</v>
      </c>
      <c r="B3365" s="661" t="s">
        <v>587</v>
      </c>
      <c r="C3365" s="661">
        <v>89301322</v>
      </c>
      <c r="D3365" s="740" t="s">
        <v>6847</v>
      </c>
      <c r="E3365" s="741" t="s">
        <v>4642</v>
      </c>
      <c r="F3365" s="661" t="s">
        <v>4612</v>
      </c>
      <c r="G3365" s="661" t="s">
        <v>5111</v>
      </c>
      <c r="H3365" s="661" t="s">
        <v>588</v>
      </c>
      <c r="I3365" s="661" t="s">
        <v>1688</v>
      </c>
      <c r="J3365" s="661" t="s">
        <v>1689</v>
      </c>
      <c r="K3365" s="661" t="s">
        <v>1690</v>
      </c>
      <c r="L3365" s="662">
        <v>75.36</v>
      </c>
      <c r="M3365" s="662">
        <v>150.72</v>
      </c>
      <c r="N3365" s="661">
        <v>2</v>
      </c>
      <c r="O3365" s="742">
        <v>1</v>
      </c>
      <c r="P3365" s="662">
        <v>150.72</v>
      </c>
      <c r="Q3365" s="677">
        <v>1</v>
      </c>
      <c r="R3365" s="661">
        <v>2</v>
      </c>
      <c r="S3365" s="677">
        <v>1</v>
      </c>
      <c r="T3365" s="742">
        <v>1</v>
      </c>
      <c r="U3365" s="700">
        <v>1</v>
      </c>
    </row>
    <row r="3366" spans="1:21" ht="14.4" customHeight="1" x14ac:dyDescent="0.3">
      <c r="A3366" s="660">
        <v>32</v>
      </c>
      <c r="B3366" s="661" t="s">
        <v>587</v>
      </c>
      <c r="C3366" s="661">
        <v>89301322</v>
      </c>
      <c r="D3366" s="740" t="s">
        <v>6847</v>
      </c>
      <c r="E3366" s="741" t="s">
        <v>4642</v>
      </c>
      <c r="F3366" s="661" t="s">
        <v>4612</v>
      </c>
      <c r="G3366" s="661" t="s">
        <v>4812</v>
      </c>
      <c r="H3366" s="661" t="s">
        <v>588</v>
      </c>
      <c r="I3366" s="661" t="s">
        <v>819</v>
      </c>
      <c r="J3366" s="661" t="s">
        <v>820</v>
      </c>
      <c r="K3366" s="661" t="s">
        <v>4390</v>
      </c>
      <c r="L3366" s="662">
        <v>115.3</v>
      </c>
      <c r="M3366" s="662">
        <v>115.3</v>
      </c>
      <c r="N3366" s="661">
        <v>1</v>
      </c>
      <c r="O3366" s="742">
        <v>1</v>
      </c>
      <c r="P3366" s="662"/>
      <c r="Q3366" s="677">
        <v>0</v>
      </c>
      <c r="R3366" s="661"/>
      <c r="S3366" s="677">
        <v>0</v>
      </c>
      <c r="T3366" s="742"/>
      <c r="U3366" s="700">
        <v>0</v>
      </c>
    </row>
    <row r="3367" spans="1:21" ht="14.4" customHeight="1" x14ac:dyDescent="0.3">
      <c r="A3367" s="660">
        <v>32</v>
      </c>
      <c r="B3367" s="661" t="s">
        <v>587</v>
      </c>
      <c r="C3367" s="661">
        <v>89301322</v>
      </c>
      <c r="D3367" s="740" t="s">
        <v>6847</v>
      </c>
      <c r="E3367" s="741" t="s">
        <v>4642</v>
      </c>
      <c r="F3367" s="661" t="s">
        <v>4612</v>
      </c>
      <c r="G3367" s="661" t="s">
        <v>4812</v>
      </c>
      <c r="H3367" s="661" t="s">
        <v>588</v>
      </c>
      <c r="I3367" s="661" t="s">
        <v>2368</v>
      </c>
      <c r="J3367" s="661" t="s">
        <v>820</v>
      </c>
      <c r="K3367" s="661" t="s">
        <v>2369</v>
      </c>
      <c r="L3367" s="662">
        <v>230.59</v>
      </c>
      <c r="M3367" s="662">
        <v>461.18</v>
      </c>
      <c r="N3367" s="661">
        <v>2</v>
      </c>
      <c r="O3367" s="742">
        <v>1</v>
      </c>
      <c r="P3367" s="662">
        <v>461.18</v>
      </c>
      <c r="Q3367" s="677">
        <v>1</v>
      </c>
      <c r="R3367" s="661">
        <v>2</v>
      </c>
      <c r="S3367" s="677">
        <v>1</v>
      </c>
      <c r="T3367" s="742">
        <v>1</v>
      </c>
      <c r="U3367" s="700">
        <v>1</v>
      </c>
    </row>
    <row r="3368" spans="1:21" ht="14.4" customHeight="1" x14ac:dyDescent="0.3">
      <c r="A3368" s="660">
        <v>32</v>
      </c>
      <c r="B3368" s="661" t="s">
        <v>587</v>
      </c>
      <c r="C3368" s="661">
        <v>89301322</v>
      </c>
      <c r="D3368" s="740" t="s">
        <v>6847</v>
      </c>
      <c r="E3368" s="741" t="s">
        <v>4642</v>
      </c>
      <c r="F3368" s="661" t="s">
        <v>4612</v>
      </c>
      <c r="G3368" s="661" t="s">
        <v>4812</v>
      </c>
      <c r="H3368" s="661" t="s">
        <v>588</v>
      </c>
      <c r="I3368" s="661" t="s">
        <v>5136</v>
      </c>
      <c r="J3368" s="661" t="s">
        <v>820</v>
      </c>
      <c r="K3368" s="661" t="s">
        <v>4390</v>
      </c>
      <c r="L3368" s="662">
        <v>115.3</v>
      </c>
      <c r="M3368" s="662">
        <v>345.9</v>
      </c>
      <c r="N3368" s="661">
        <v>3</v>
      </c>
      <c r="O3368" s="742">
        <v>0.5</v>
      </c>
      <c r="P3368" s="662">
        <v>345.9</v>
      </c>
      <c r="Q3368" s="677">
        <v>1</v>
      </c>
      <c r="R3368" s="661">
        <v>3</v>
      </c>
      <c r="S3368" s="677">
        <v>1</v>
      </c>
      <c r="T3368" s="742">
        <v>0.5</v>
      </c>
      <c r="U3368" s="700">
        <v>1</v>
      </c>
    </row>
    <row r="3369" spans="1:21" ht="14.4" customHeight="1" x14ac:dyDescent="0.3">
      <c r="A3369" s="660">
        <v>32</v>
      </c>
      <c r="B3369" s="661" t="s">
        <v>587</v>
      </c>
      <c r="C3369" s="661">
        <v>89301322</v>
      </c>
      <c r="D3369" s="740" t="s">
        <v>6847</v>
      </c>
      <c r="E3369" s="741" t="s">
        <v>4642</v>
      </c>
      <c r="F3369" s="661" t="s">
        <v>4612</v>
      </c>
      <c r="G3369" s="661" t="s">
        <v>4812</v>
      </c>
      <c r="H3369" s="661" t="s">
        <v>588</v>
      </c>
      <c r="I3369" s="661" t="s">
        <v>5137</v>
      </c>
      <c r="J3369" s="661" t="s">
        <v>820</v>
      </c>
      <c r="K3369" s="661" t="s">
        <v>4390</v>
      </c>
      <c r="L3369" s="662">
        <v>115.3</v>
      </c>
      <c r="M3369" s="662">
        <v>115.3</v>
      </c>
      <c r="N3369" s="661">
        <v>1</v>
      </c>
      <c r="O3369" s="742">
        <v>0.5</v>
      </c>
      <c r="P3369" s="662">
        <v>115.3</v>
      </c>
      <c r="Q3369" s="677">
        <v>1</v>
      </c>
      <c r="R3369" s="661">
        <v>1</v>
      </c>
      <c r="S3369" s="677">
        <v>1</v>
      </c>
      <c r="T3369" s="742">
        <v>0.5</v>
      </c>
      <c r="U3369" s="700">
        <v>1</v>
      </c>
    </row>
    <row r="3370" spans="1:21" ht="14.4" customHeight="1" x14ac:dyDescent="0.3">
      <c r="A3370" s="660">
        <v>32</v>
      </c>
      <c r="B3370" s="661" t="s">
        <v>587</v>
      </c>
      <c r="C3370" s="661">
        <v>89301322</v>
      </c>
      <c r="D3370" s="740" t="s">
        <v>6847</v>
      </c>
      <c r="E3370" s="741" t="s">
        <v>4642</v>
      </c>
      <c r="F3370" s="661" t="s">
        <v>4612</v>
      </c>
      <c r="G3370" s="661" t="s">
        <v>4812</v>
      </c>
      <c r="H3370" s="661" t="s">
        <v>588</v>
      </c>
      <c r="I3370" s="661" t="s">
        <v>6533</v>
      </c>
      <c r="J3370" s="661" t="s">
        <v>820</v>
      </c>
      <c r="K3370" s="661" t="s">
        <v>4390</v>
      </c>
      <c r="L3370" s="662">
        <v>115.3</v>
      </c>
      <c r="M3370" s="662">
        <v>115.3</v>
      </c>
      <c r="N3370" s="661">
        <v>1</v>
      </c>
      <c r="O3370" s="742">
        <v>0.5</v>
      </c>
      <c r="P3370" s="662"/>
      <c r="Q3370" s="677">
        <v>0</v>
      </c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32</v>
      </c>
      <c r="B3371" s="661" t="s">
        <v>587</v>
      </c>
      <c r="C3371" s="661">
        <v>89301322</v>
      </c>
      <c r="D3371" s="740" t="s">
        <v>6847</v>
      </c>
      <c r="E3371" s="741" t="s">
        <v>4642</v>
      </c>
      <c r="F3371" s="661" t="s">
        <v>4612</v>
      </c>
      <c r="G3371" s="661" t="s">
        <v>4812</v>
      </c>
      <c r="H3371" s="661" t="s">
        <v>588</v>
      </c>
      <c r="I3371" s="661" t="s">
        <v>6534</v>
      </c>
      <c r="J3371" s="661" t="s">
        <v>820</v>
      </c>
      <c r="K3371" s="661" t="s">
        <v>2369</v>
      </c>
      <c r="L3371" s="662">
        <v>0</v>
      </c>
      <c r="M3371" s="662">
        <v>0</v>
      </c>
      <c r="N3371" s="661">
        <v>4</v>
      </c>
      <c r="O3371" s="742">
        <v>2</v>
      </c>
      <c r="P3371" s="662">
        <v>0</v>
      </c>
      <c r="Q3371" s="677"/>
      <c r="R3371" s="661">
        <v>4</v>
      </c>
      <c r="S3371" s="677">
        <v>1</v>
      </c>
      <c r="T3371" s="742">
        <v>2</v>
      </c>
      <c r="U3371" s="700">
        <v>1</v>
      </c>
    </row>
    <row r="3372" spans="1:21" ht="14.4" customHeight="1" x14ac:dyDescent="0.3">
      <c r="A3372" s="660">
        <v>32</v>
      </c>
      <c r="B3372" s="661" t="s">
        <v>587</v>
      </c>
      <c r="C3372" s="661">
        <v>89301322</v>
      </c>
      <c r="D3372" s="740" t="s">
        <v>6847</v>
      </c>
      <c r="E3372" s="741" t="s">
        <v>4642</v>
      </c>
      <c r="F3372" s="661" t="s">
        <v>4612</v>
      </c>
      <c r="G3372" s="661" t="s">
        <v>5608</v>
      </c>
      <c r="H3372" s="661" t="s">
        <v>588</v>
      </c>
      <c r="I3372" s="661" t="s">
        <v>2905</v>
      </c>
      <c r="J3372" s="661" t="s">
        <v>2906</v>
      </c>
      <c r="K3372" s="661" t="s">
        <v>5609</v>
      </c>
      <c r="L3372" s="662">
        <v>83.09</v>
      </c>
      <c r="M3372" s="662">
        <v>747.81000000000017</v>
      </c>
      <c r="N3372" s="661">
        <v>9</v>
      </c>
      <c r="O3372" s="742">
        <v>5</v>
      </c>
      <c r="P3372" s="662">
        <v>166.18</v>
      </c>
      <c r="Q3372" s="677">
        <v>0.22222222222222218</v>
      </c>
      <c r="R3372" s="661">
        <v>2</v>
      </c>
      <c r="S3372" s="677">
        <v>0.22222222222222221</v>
      </c>
      <c r="T3372" s="742">
        <v>0.5</v>
      </c>
      <c r="U3372" s="700">
        <v>0.1</v>
      </c>
    </row>
    <row r="3373" spans="1:21" ht="14.4" customHeight="1" x14ac:dyDescent="0.3">
      <c r="A3373" s="660">
        <v>32</v>
      </c>
      <c r="B3373" s="661" t="s">
        <v>587</v>
      </c>
      <c r="C3373" s="661">
        <v>89301322</v>
      </c>
      <c r="D3373" s="740" t="s">
        <v>6847</v>
      </c>
      <c r="E3373" s="741" t="s">
        <v>4642</v>
      </c>
      <c r="F3373" s="661" t="s">
        <v>4612</v>
      </c>
      <c r="G3373" s="661" t="s">
        <v>5608</v>
      </c>
      <c r="H3373" s="661" t="s">
        <v>2441</v>
      </c>
      <c r="I3373" s="661" t="s">
        <v>6150</v>
      </c>
      <c r="J3373" s="661" t="s">
        <v>6151</v>
      </c>
      <c r="K3373" s="661" t="s">
        <v>6152</v>
      </c>
      <c r="L3373" s="662">
        <v>41.55</v>
      </c>
      <c r="M3373" s="662">
        <v>41.55</v>
      </c>
      <c r="N3373" s="661">
        <v>1</v>
      </c>
      <c r="O3373" s="742">
        <v>0.5</v>
      </c>
      <c r="P3373" s="662">
        <v>41.55</v>
      </c>
      <c r="Q3373" s="677">
        <v>1</v>
      </c>
      <c r="R3373" s="661">
        <v>1</v>
      </c>
      <c r="S3373" s="677">
        <v>1</v>
      </c>
      <c r="T3373" s="742">
        <v>0.5</v>
      </c>
      <c r="U3373" s="700">
        <v>1</v>
      </c>
    </row>
    <row r="3374" spans="1:21" ht="14.4" customHeight="1" x14ac:dyDescent="0.3">
      <c r="A3374" s="660">
        <v>32</v>
      </c>
      <c r="B3374" s="661" t="s">
        <v>587</v>
      </c>
      <c r="C3374" s="661">
        <v>89301322</v>
      </c>
      <c r="D3374" s="740" t="s">
        <v>6847</v>
      </c>
      <c r="E3374" s="741" t="s">
        <v>4642</v>
      </c>
      <c r="F3374" s="661" t="s">
        <v>4612</v>
      </c>
      <c r="G3374" s="661" t="s">
        <v>5270</v>
      </c>
      <c r="H3374" s="661" t="s">
        <v>588</v>
      </c>
      <c r="I3374" s="661" t="s">
        <v>5427</v>
      </c>
      <c r="J3374" s="661" t="s">
        <v>3394</v>
      </c>
      <c r="K3374" s="661" t="s">
        <v>5428</v>
      </c>
      <c r="L3374" s="662">
        <v>937.93</v>
      </c>
      <c r="M3374" s="662">
        <v>1875.86</v>
      </c>
      <c r="N3374" s="661">
        <v>2</v>
      </c>
      <c r="O3374" s="742">
        <v>1</v>
      </c>
      <c r="P3374" s="662">
        <v>1875.86</v>
      </c>
      <c r="Q3374" s="677">
        <v>1</v>
      </c>
      <c r="R3374" s="661">
        <v>2</v>
      </c>
      <c r="S3374" s="677">
        <v>1</v>
      </c>
      <c r="T3374" s="742">
        <v>1</v>
      </c>
      <c r="U3374" s="700">
        <v>1</v>
      </c>
    </row>
    <row r="3375" spans="1:21" ht="14.4" customHeight="1" x14ac:dyDescent="0.3">
      <c r="A3375" s="660">
        <v>32</v>
      </c>
      <c r="B3375" s="661" t="s">
        <v>587</v>
      </c>
      <c r="C3375" s="661">
        <v>89301322</v>
      </c>
      <c r="D3375" s="740" t="s">
        <v>6847</v>
      </c>
      <c r="E3375" s="741" t="s">
        <v>4642</v>
      </c>
      <c r="F3375" s="661" t="s">
        <v>4612</v>
      </c>
      <c r="G3375" s="661" t="s">
        <v>4873</v>
      </c>
      <c r="H3375" s="661" t="s">
        <v>588</v>
      </c>
      <c r="I3375" s="661" t="s">
        <v>6535</v>
      </c>
      <c r="J3375" s="661" t="s">
        <v>1187</v>
      </c>
      <c r="K3375" s="661" t="s">
        <v>6536</v>
      </c>
      <c r="L3375" s="662">
        <v>113.74</v>
      </c>
      <c r="M3375" s="662">
        <v>113.74</v>
      </c>
      <c r="N3375" s="661">
        <v>1</v>
      </c>
      <c r="O3375" s="742">
        <v>0.5</v>
      </c>
      <c r="P3375" s="662">
        <v>113.74</v>
      </c>
      <c r="Q3375" s="677">
        <v>1</v>
      </c>
      <c r="R3375" s="661">
        <v>1</v>
      </c>
      <c r="S3375" s="677">
        <v>1</v>
      </c>
      <c r="T3375" s="742">
        <v>0.5</v>
      </c>
      <c r="U3375" s="700">
        <v>1</v>
      </c>
    </row>
    <row r="3376" spans="1:21" ht="14.4" customHeight="1" x14ac:dyDescent="0.3">
      <c r="A3376" s="660">
        <v>32</v>
      </c>
      <c r="B3376" s="661" t="s">
        <v>587</v>
      </c>
      <c r="C3376" s="661">
        <v>89301322</v>
      </c>
      <c r="D3376" s="740" t="s">
        <v>6847</v>
      </c>
      <c r="E3376" s="741" t="s">
        <v>4642</v>
      </c>
      <c r="F3376" s="661" t="s">
        <v>4612</v>
      </c>
      <c r="G3376" s="661" t="s">
        <v>4873</v>
      </c>
      <c r="H3376" s="661" t="s">
        <v>588</v>
      </c>
      <c r="I3376" s="661" t="s">
        <v>1079</v>
      </c>
      <c r="J3376" s="661" t="s">
        <v>1187</v>
      </c>
      <c r="K3376" s="661" t="s">
        <v>4874</v>
      </c>
      <c r="L3376" s="662">
        <v>128.9</v>
      </c>
      <c r="M3376" s="662">
        <v>1675.6999999999998</v>
      </c>
      <c r="N3376" s="661">
        <v>13</v>
      </c>
      <c r="O3376" s="742">
        <v>9</v>
      </c>
      <c r="P3376" s="662">
        <v>773.4</v>
      </c>
      <c r="Q3376" s="677">
        <v>0.46153846153846156</v>
      </c>
      <c r="R3376" s="661">
        <v>6</v>
      </c>
      <c r="S3376" s="677">
        <v>0.46153846153846156</v>
      </c>
      <c r="T3376" s="742">
        <v>4</v>
      </c>
      <c r="U3376" s="700">
        <v>0.44444444444444442</v>
      </c>
    </row>
    <row r="3377" spans="1:21" ht="14.4" customHeight="1" x14ac:dyDescent="0.3">
      <c r="A3377" s="660">
        <v>32</v>
      </c>
      <c r="B3377" s="661" t="s">
        <v>587</v>
      </c>
      <c r="C3377" s="661">
        <v>89301322</v>
      </c>
      <c r="D3377" s="740" t="s">
        <v>6847</v>
      </c>
      <c r="E3377" s="741" t="s">
        <v>4642</v>
      </c>
      <c r="F3377" s="661" t="s">
        <v>4612</v>
      </c>
      <c r="G3377" s="661" t="s">
        <v>4873</v>
      </c>
      <c r="H3377" s="661" t="s">
        <v>588</v>
      </c>
      <c r="I3377" s="661" t="s">
        <v>1400</v>
      </c>
      <c r="J3377" s="661" t="s">
        <v>1187</v>
      </c>
      <c r="K3377" s="661" t="s">
        <v>5429</v>
      </c>
      <c r="L3377" s="662">
        <v>64.45</v>
      </c>
      <c r="M3377" s="662">
        <v>1289.0000000000002</v>
      </c>
      <c r="N3377" s="661">
        <v>20</v>
      </c>
      <c r="O3377" s="742">
        <v>15.5</v>
      </c>
      <c r="P3377" s="662">
        <v>773.4000000000002</v>
      </c>
      <c r="Q3377" s="677">
        <v>0.60000000000000009</v>
      </c>
      <c r="R3377" s="661">
        <v>12</v>
      </c>
      <c r="S3377" s="677">
        <v>0.6</v>
      </c>
      <c r="T3377" s="742">
        <v>10</v>
      </c>
      <c r="U3377" s="700">
        <v>0.64516129032258063</v>
      </c>
    </row>
    <row r="3378" spans="1:21" ht="14.4" customHeight="1" x14ac:dyDescent="0.3">
      <c r="A3378" s="660">
        <v>32</v>
      </c>
      <c r="B3378" s="661" t="s">
        <v>587</v>
      </c>
      <c r="C3378" s="661">
        <v>89301322</v>
      </c>
      <c r="D3378" s="740" t="s">
        <v>6847</v>
      </c>
      <c r="E3378" s="741" t="s">
        <v>4642</v>
      </c>
      <c r="F3378" s="661" t="s">
        <v>4612</v>
      </c>
      <c r="G3378" s="661" t="s">
        <v>5140</v>
      </c>
      <c r="H3378" s="661" t="s">
        <v>588</v>
      </c>
      <c r="I3378" s="661" t="s">
        <v>4060</v>
      </c>
      <c r="J3378" s="661" t="s">
        <v>1670</v>
      </c>
      <c r="K3378" s="661" t="s">
        <v>5141</v>
      </c>
      <c r="L3378" s="662">
        <v>120.46</v>
      </c>
      <c r="M3378" s="662">
        <v>120.46</v>
      </c>
      <c r="N3378" s="661">
        <v>1</v>
      </c>
      <c r="O3378" s="742">
        <v>1</v>
      </c>
      <c r="P3378" s="662">
        <v>120.46</v>
      </c>
      <c r="Q3378" s="677">
        <v>1</v>
      </c>
      <c r="R3378" s="661">
        <v>1</v>
      </c>
      <c r="S3378" s="677">
        <v>1</v>
      </c>
      <c r="T3378" s="742">
        <v>1</v>
      </c>
      <c r="U3378" s="700">
        <v>1</v>
      </c>
    </row>
    <row r="3379" spans="1:21" ht="14.4" customHeight="1" x14ac:dyDescent="0.3">
      <c r="A3379" s="660">
        <v>32</v>
      </c>
      <c r="B3379" s="661" t="s">
        <v>587</v>
      </c>
      <c r="C3379" s="661">
        <v>89301322</v>
      </c>
      <c r="D3379" s="740" t="s">
        <v>6847</v>
      </c>
      <c r="E3379" s="741" t="s">
        <v>4642</v>
      </c>
      <c r="F3379" s="661" t="s">
        <v>4612</v>
      </c>
      <c r="G3379" s="661" t="s">
        <v>5278</v>
      </c>
      <c r="H3379" s="661" t="s">
        <v>588</v>
      </c>
      <c r="I3379" s="661" t="s">
        <v>5937</v>
      </c>
      <c r="J3379" s="661" t="s">
        <v>5280</v>
      </c>
      <c r="K3379" s="661" t="s">
        <v>5938</v>
      </c>
      <c r="L3379" s="662">
        <v>0</v>
      </c>
      <c r="M3379" s="662">
        <v>0</v>
      </c>
      <c r="N3379" s="661">
        <v>1</v>
      </c>
      <c r="O3379" s="742">
        <v>0.5</v>
      </c>
      <c r="P3379" s="662"/>
      <c r="Q3379" s="677"/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32</v>
      </c>
      <c r="B3380" s="661" t="s">
        <v>587</v>
      </c>
      <c r="C3380" s="661">
        <v>89301322</v>
      </c>
      <c r="D3380" s="740" t="s">
        <v>6847</v>
      </c>
      <c r="E3380" s="741" t="s">
        <v>4642</v>
      </c>
      <c r="F3380" s="661" t="s">
        <v>4612</v>
      </c>
      <c r="G3380" s="661" t="s">
        <v>5991</v>
      </c>
      <c r="H3380" s="661" t="s">
        <v>588</v>
      </c>
      <c r="I3380" s="661" t="s">
        <v>6537</v>
      </c>
      <c r="J3380" s="661" t="s">
        <v>6266</v>
      </c>
      <c r="K3380" s="661" t="s">
        <v>6538</v>
      </c>
      <c r="L3380" s="662">
        <v>349.88</v>
      </c>
      <c r="M3380" s="662">
        <v>699.76</v>
      </c>
      <c r="N3380" s="661">
        <v>2</v>
      </c>
      <c r="O3380" s="742">
        <v>0.5</v>
      </c>
      <c r="P3380" s="662">
        <v>699.76</v>
      </c>
      <c r="Q3380" s="677">
        <v>1</v>
      </c>
      <c r="R3380" s="661">
        <v>2</v>
      </c>
      <c r="S3380" s="677">
        <v>1</v>
      </c>
      <c r="T3380" s="742">
        <v>0.5</v>
      </c>
      <c r="U3380" s="700">
        <v>1</v>
      </c>
    </row>
    <row r="3381" spans="1:21" ht="14.4" customHeight="1" x14ac:dyDescent="0.3">
      <c r="A3381" s="660">
        <v>32</v>
      </c>
      <c r="B3381" s="661" t="s">
        <v>587</v>
      </c>
      <c r="C3381" s="661">
        <v>89301322</v>
      </c>
      <c r="D3381" s="740" t="s">
        <v>6847</v>
      </c>
      <c r="E3381" s="741" t="s">
        <v>4642</v>
      </c>
      <c r="F3381" s="661" t="s">
        <v>4612</v>
      </c>
      <c r="G3381" s="661" t="s">
        <v>5093</v>
      </c>
      <c r="H3381" s="661" t="s">
        <v>588</v>
      </c>
      <c r="I3381" s="661" t="s">
        <v>1797</v>
      </c>
      <c r="J3381" s="661" t="s">
        <v>5095</v>
      </c>
      <c r="K3381" s="661" t="s">
        <v>5113</v>
      </c>
      <c r="L3381" s="662">
        <v>0</v>
      </c>
      <c r="M3381" s="662">
        <v>0</v>
      </c>
      <c r="N3381" s="661">
        <v>1</v>
      </c>
      <c r="O3381" s="742">
        <v>1</v>
      </c>
      <c r="P3381" s="662"/>
      <c r="Q3381" s="677"/>
      <c r="R3381" s="661"/>
      <c r="S3381" s="677">
        <v>0</v>
      </c>
      <c r="T3381" s="742"/>
      <c r="U3381" s="700">
        <v>0</v>
      </c>
    </row>
    <row r="3382" spans="1:21" ht="14.4" customHeight="1" x14ac:dyDescent="0.3">
      <c r="A3382" s="660">
        <v>32</v>
      </c>
      <c r="B3382" s="661" t="s">
        <v>587</v>
      </c>
      <c r="C3382" s="661">
        <v>89301322</v>
      </c>
      <c r="D3382" s="740" t="s">
        <v>6847</v>
      </c>
      <c r="E3382" s="741" t="s">
        <v>4642</v>
      </c>
      <c r="F3382" s="661" t="s">
        <v>4612</v>
      </c>
      <c r="G3382" s="661" t="s">
        <v>5093</v>
      </c>
      <c r="H3382" s="661" t="s">
        <v>588</v>
      </c>
      <c r="I3382" s="661" t="s">
        <v>5094</v>
      </c>
      <c r="J3382" s="661" t="s">
        <v>5095</v>
      </c>
      <c r="K3382" s="661" t="s">
        <v>5096</v>
      </c>
      <c r="L3382" s="662">
        <v>0</v>
      </c>
      <c r="M3382" s="662">
        <v>0</v>
      </c>
      <c r="N3382" s="661">
        <v>1</v>
      </c>
      <c r="O3382" s="742">
        <v>0.5</v>
      </c>
      <c r="P3382" s="662"/>
      <c r="Q3382" s="677"/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32</v>
      </c>
      <c r="B3383" s="661" t="s">
        <v>587</v>
      </c>
      <c r="C3383" s="661">
        <v>89301322</v>
      </c>
      <c r="D3383" s="740" t="s">
        <v>6847</v>
      </c>
      <c r="E3383" s="741" t="s">
        <v>4642</v>
      </c>
      <c r="F3383" s="661" t="s">
        <v>4612</v>
      </c>
      <c r="G3383" s="661" t="s">
        <v>6539</v>
      </c>
      <c r="H3383" s="661" t="s">
        <v>588</v>
      </c>
      <c r="I3383" s="661" t="s">
        <v>6540</v>
      </c>
      <c r="J3383" s="661" t="s">
        <v>6541</v>
      </c>
      <c r="K3383" s="661" t="s">
        <v>6542</v>
      </c>
      <c r="L3383" s="662">
        <v>71.17</v>
      </c>
      <c r="M3383" s="662">
        <v>213.51</v>
      </c>
      <c r="N3383" s="661">
        <v>3</v>
      </c>
      <c r="O3383" s="742">
        <v>1</v>
      </c>
      <c r="P3383" s="662"/>
      <c r="Q3383" s="677">
        <v>0</v>
      </c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32</v>
      </c>
      <c r="B3384" s="661" t="s">
        <v>587</v>
      </c>
      <c r="C3384" s="661">
        <v>89301322</v>
      </c>
      <c r="D3384" s="740" t="s">
        <v>6847</v>
      </c>
      <c r="E3384" s="741" t="s">
        <v>4642</v>
      </c>
      <c r="F3384" s="661" t="s">
        <v>4612</v>
      </c>
      <c r="G3384" s="661" t="s">
        <v>4731</v>
      </c>
      <c r="H3384" s="661" t="s">
        <v>588</v>
      </c>
      <c r="I3384" s="661" t="s">
        <v>4732</v>
      </c>
      <c r="J3384" s="661" t="s">
        <v>4733</v>
      </c>
      <c r="K3384" s="661" t="s">
        <v>1142</v>
      </c>
      <c r="L3384" s="662">
        <v>13168.84</v>
      </c>
      <c r="M3384" s="662">
        <v>13168.84</v>
      </c>
      <c r="N3384" s="661">
        <v>1</v>
      </c>
      <c r="O3384" s="742">
        <v>1</v>
      </c>
      <c r="P3384" s="662">
        <v>13168.84</v>
      </c>
      <c r="Q3384" s="677">
        <v>1</v>
      </c>
      <c r="R3384" s="661">
        <v>1</v>
      </c>
      <c r="S3384" s="677">
        <v>1</v>
      </c>
      <c r="T3384" s="742">
        <v>1</v>
      </c>
      <c r="U3384" s="700">
        <v>1</v>
      </c>
    </row>
    <row r="3385" spans="1:21" ht="14.4" customHeight="1" x14ac:dyDescent="0.3">
      <c r="A3385" s="660">
        <v>32</v>
      </c>
      <c r="B3385" s="661" t="s">
        <v>587</v>
      </c>
      <c r="C3385" s="661">
        <v>89301322</v>
      </c>
      <c r="D3385" s="740" t="s">
        <v>6847</v>
      </c>
      <c r="E3385" s="741" t="s">
        <v>4642</v>
      </c>
      <c r="F3385" s="661" t="s">
        <v>4612</v>
      </c>
      <c r="G3385" s="661" t="s">
        <v>4731</v>
      </c>
      <c r="H3385" s="661" t="s">
        <v>588</v>
      </c>
      <c r="I3385" s="661" t="s">
        <v>5939</v>
      </c>
      <c r="J3385" s="661" t="s">
        <v>4733</v>
      </c>
      <c r="K3385" s="661" t="s">
        <v>5940</v>
      </c>
      <c r="L3385" s="662">
        <v>9876.6299999999992</v>
      </c>
      <c r="M3385" s="662">
        <v>9876.6299999999992</v>
      </c>
      <c r="N3385" s="661">
        <v>1</v>
      </c>
      <c r="O3385" s="742">
        <v>1</v>
      </c>
      <c r="P3385" s="662">
        <v>9876.6299999999992</v>
      </c>
      <c r="Q3385" s="677">
        <v>1</v>
      </c>
      <c r="R3385" s="661">
        <v>1</v>
      </c>
      <c r="S3385" s="677">
        <v>1</v>
      </c>
      <c r="T3385" s="742">
        <v>1</v>
      </c>
      <c r="U3385" s="700">
        <v>1</v>
      </c>
    </row>
    <row r="3386" spans="1:21" ht="14.4" customHeight="1" x14ac:dyDescent="0.3">
      <c r="A3386" s="660">
        <v>32</v>
      </c>
      <c r="B3386" s="661" t="s">
        <v>587</v>
      </c>
      <c r="C3386" s="661">
        <v>89301322</v>
      </c>
      <c r="D3386" s="740" t="s">
        <v>6847</v>
      </c>
      <c r="E3386" s="741" t="s">
        <v>4642</v>
      </c>
      <c r="F3386" s="661" t="s">
        <v>4612</v>
      </c>
      <c r="G3386" s="661" t="s">
        <v>4671</v>
      </c>
      <c r="H3386" s="661" t="s">
        <v>2441</v>
      </c>
      <c r="I3386" s="661" t="s">
        <v>3132</v>
      </c>
      <c r="J3386" s="661" t="s">
        <v>3133</v>
      </c>
      <c r="K3386" s="661" t="s">
        <v>4480</v>
      </c>
      <c r="L3386" s="662">
        <v>3127.19</v>
      </c>
      <c r="M3386" s="662">
        <v>215776.1100000001</v>
      </c>
      <c r="N3386" s="661">
        <v>69</v>
      </c>
      <c r="O3386" s="742">
        <v>37.5</v>
      </c>
      <c r="P3386" s="662">
        <v>143850.74000000008</v>
      </c>
      <c r="Q3386" s="677">
        <v>0.66666666666666674</v>
      </c>
      <c r="R3386" s="661">
        <v>46</v>
      </c>
      <c r="S3386" s="677">
        <v>0.66666666666666663</v>
      </c>
      <c r="T3386" s="742">
        <v>25</v>
      </c>
      <c r="U3386" s="700">
        <v>0.66666666666666663</v>
      </c>
    </row>
    <row r="3387" spans="1:21" ht="14.4" customHeight="1" x14ac:dyDescent="0.3">
      <c r="A3387" s="660">
        <v>32</v>
      </c>
      <c r="B3387" s="661" t="s">
        <v>587</v>
      </c>
      <c r="C3387" s="661">
        <v>89301322</v>
      </c>
      <c r="D3387" s="740" t="s">
        <v>6847</v>
      </c>
      <c r="E3387" s="741" t="s">
        <v>4642</v>
      </c>
      <c r="F3387" s="661" t="s">
        <v>4612</v>
      </c>
      <c r="G3387" s="661" t="s">
        <v>4671</v>
      </c>
      <c r="H3387" s="661" t="s">
        <v>2441</v>
      </c>
      <c r="I3387" s="661" t="s">
        <v>4672</v>
      </c>
      <c r="J3387" s="661" t="s">
        <v>3133</v>
      </c>
      <c r="K3387" s="661" t="s">
        <v>4673</v>
      </c>
      <c r="L3387" s="662">
        <v>782.22</v>
      </c>
      <c r="M3387" s="662">
        <v>1564.44</v>
      </c>
      <c r="N3387" s="661">
        <v>2</v>
      </c>
      <c r="O3387" s="742">
        <v>1</v>
      </c>
      <c r="P3387" s="662">
        <v>1564.44</v>
      </c>
      <c r="Q3387" s="677">
        <v>1</v>
      </c>
      <c r="R3387" s="661">
        <v>2</v>
      </c>
      <c r="S3387" s="677">
        <v>1</v>
      </c>
      <c r="T3387" s="742">
        <v>1</v>
      </c>
      <c r="U3387" s="700">
        <v>1</v>
      </c>
    </row>
    <row r="3388" spans="1:21" ht="14.4" customHeight="1" x14ac:dyDescent="0.3">
      <c r="A3388" s="660">
        <v>32</v>
      </c>
      <c r="B3388" s="661" t="s">
        <v>587</v>
      </c>
      <c r="C3388" s="661">
        <v>89301322</v>
      </c>
      <c r="D3388" s="740" t="s">
        <v>6847</v>
      </c>
      <c r="E3388" s="741" t="s">
        <v>4642</v>
      </c>
      <c r="F3388" s="661" t="s">
        <v>4612</v>
      </c>
      <c r="G3388" s="661" t="s">
        <v>4813</v>
      </c>
      <c r="H3388" s="661" t="s">
        <v>588</v>
      </c>
      <c r="I3388" s="661" t="s">
        <v>5043</v>
      </c>
      <c r="J3388" s="661" t="s">
        <v>5044</v>
      </c>
      <c r="K3388" s="661" t="s">
        <v>4878</v>
      </c>
      <c r="L3388" s="662">
        <v>26.64</v>
      </c>
      <c r="M3388" s="662">
        <v>26.64</v>
      </c>
      <c r="N3388" s="661">
        <v>1</v>
      </c>
      <c r="O3388" s="742">
        <v>0.5</v>
      </c>
      <c r="P3388" s="662">
        <v>26.64</v>
      </c>
      <c r="Q3388" s="677">
        <v>1</v>
      </c>
      <c r="R3388" s="661">
        <v>1</v>
      </c>
      <c r="S3388" s="677">
        <v>1</v>
      </c>
      <c r="T3388" s="742">
        <v>0.5</v>
      </c>
      <c r="U3388" s="700">
        <v>1</v>
      </c>
    </row>
    <row r="3389" spans="1:21" ht="14.4" customHeight="1" x14ac:dyDescent="0.3">
      <c r="A3389" s="660">
        <v>32</v>
      </c>
      <c r="B3389" s="661" t="s">
        <v>587</v>
      </c>
      <c r="C3389" s="661">
        <v>89301322</v>
      </c>
      <c r="D3389" s="740" t="s">
        <v>6847</v>
      </c>
      <c r="E3389" s="741" t="s">
        <v>4642</v>
      </c>
      <c r="F3389" s="661" t="s">
        <v>4612</v>
      </c>
      <c r="G3389" s="661" t="s">
        <v>4813</v>
      </c>
      <c r="H3389" s="661" t="s">
        <v>588</v>
      </c>
      <c r="I3389" s="661" t="s">
        <v>4877</v>
      </c>
      <c r="J3389" s="661" t="s">
        <v>4814</v>
      </c>
      <c r="K3389" s="661" t="s">
        <v>4878</v>
      </c>
      <c r="L3389" s="662">
        <v>0</v>
      </c>
      <c r="M3389" s="662">
        <v>0</v>
      </c>
      <c r="N3389" s="661">
        <v>1</v>
      </c>
      <c r="O3389" s="742">
        <v>1</v>
      </c>
      <c r="P3389" s="662">
        <v>0</v>
      </c>
      <c r="Q3389" s="677"/>
      <c r="R3389" s="661">
        <v>1</v>
      </c>
      <c r="S3389" s="677">
        <v>1</v>
      </c>
      <c r="T3389" s="742">
        <v>1</v>
      </c>
      <c r="U3389" s="700">
        <v>1</v>
      </c>
    </row>
    <row r="3390" spans="1:21" ht="14.4" customHeight="1" x14ac:dyDescent="0.3">
      <c r="A3390" s="660">
        <v>32</v>
      </c>
      <c r="B3390" s="661" t="s">
        <v>587</v>
      </c>
      <c r="C3390" s="661">
        <v>89301322</v>
      </c>
      <c r="D3390" s="740" t="s">
        <v>6847</v>
      </c>
      <c r="E3390" s="741" t="s">
        <v>4642</v>
      </c>
      <c r="F3390" s="661" t="s">
        <v>4612</v>
      </c>
      <c r="G3390" s="661" t="s">
        <v>4813</v>
      </c>
      <c r="H3390" s="661" t="s">
        <v>588</v>
      </c>
      <c r="I3390" s="661" t="s">
        <v>1175</v>
      </c>
      <c r="J3390" s="661" t="s">
        <v>4814</v>
      </c>
      <c r="K3390" s="661" t="s">
        <v>4815</v>
      </c>
      <c r="L3390" s="662">
        <v>66.599999999999994</v>
      </c>
      <c r="M3390" s="662">
        <v>199.79999999999998</v>
      </c>
      <c r="N3390" s="661">
        <v>3</v>
      </c>
      <c r="O3390" s="742">
        <v>2</v>
      </c>
      <c r="P3390" s="662">
        <v>133.19999999999999</v>
      </c>
      <c r="Q3390" s="677">
        <v>0.66666666666666663</v>
      </c>
      <c r="R3390" s="661">
        <v>2</v>
      </c>
      <c r="S3390" s="677">
        <v>0.66666666666666663</v>
      </c>
      <c r="T3390" s="742">
        <v>1.5</v>
      </c>
      <c r="U3390" s="700">
        <v>0.75</v>
      </c>
    </row>
    <row r="3391" spans="1:21" ht="14.4" customHeight="1" x14ac:dyDescent="0.3">
      <c r="A3391" s="660">
        <v>32</v>
      </c>
      <c r="B3391" s="661" t="s">
        <v>587</v>
      </c>
      <c r="C3391" s="661">
        <v>89301322</v>
      </c>
      <c r="D3391" s="740" t="s">
        <v>6847</v>
      </c>
      <c r="E3391" s="741" t="s">
        <v>4642</v>
      </c>
      <c r="F3391" s="661" t="s">
        <v>4612</v>
      </c>
      <c r="G3391" s="661" t="s">
        <v>4734</v>
      </c>
      <c r="H3391" s="661" t="s">
        <v>2441</v>
      </c>
      <c r="I3391" s="661" t="s">
        <v>4970</v>
      </c>
      <c r="J3391" s="661" t="s">
        <v>4509</v>
      </c>
      <c r="K3391" s="661" t="s">
        <v>4971</v>
      </c>
      <c r="L3391" s="662">
        <v>887.05</v>
      </c>
      <c r="M3391" s="662">
        <v>887.05</v>
      </c>
      <c r="N3391" s="661">
        <v>1</v>
      </c>
      <c r="O3391" s="742">
        <v>1</v>
      </c>
      <c r="P3391" s="662">
        <v>887.05</v>
      </c>
      <c r="Q3391" s="677">
        <v>1</v>
      </c>
      <c r="R3391" s="661">
        <v>1</v>
      </c>
      <c r="S3391" s="677">
        <v>1</v>
      </c>
      <c r="T3391" s="742">
        <v>1</v>
      </c>
      <c r="U3391" s="700">
        <v>1</v>
      </c>
    </row>
    <row r="3392" spans="1:21" ht="14.4" customHeight="1" x14ac:dyDescent="0.3">
      <c r="A3392" s="660">
        <v>32</v>
      </c>
      <c r="B3392" s="661" t="s">
        <v>587</v>
      </c>
      <c r="C3392" s="661">
        <v>89301322</v>
      </c>
      <c r="D3392" s="740" t="s">
        <v>6847</v>
      </c>
      <c r="E3392" s="741" t="s">
        <v>4642</v>
      </c>
      <c r="F3392" s="661" t="s">
        <v>4612</v>
      </c>
      <c r="G3392" s="661" t="s">
        <v>4738</v>
      </c>
      <c r="H3392" s="661" t="s">
        <v>2441</v>
      </c>
      <c r="I3392" s="661" t="s">
        <v>2740</v>
      </c>
      <c r="J3392" s="661" t="s">
        <v>2741</v>
      </c>
      <c r="K3392" s="661" t="s">
        <v>4387</v>
      </c>
      <c r="L3392" s="662">
        <v>664.23</v>
      </c>
      <c r="M3392" s="662">
        <v>664.23</v>
      </c>
      <c r="N3392" s="661">
        <v>1</v>
      </c>
      <c r="O3392" s="742">
        <v>1</v>
      </c>
      <c r="P3392" s="662">
        <v>664.23</v>
      </c>
      <c r="Q3392" s="677">
        <v>1</v>
      </c>
      <c r="R3392" s="661">
        <v>1</v>
      </c>
      <c r="S3392" s="677">
        <v>1</v>
      </c>
      <c r="T3392" s="742">
        <v>1</v>
      </c>
      <c r="U3392" s="700">
        <v>1</v>
      </c>
    </row>
    <row r="3393" spans="1:21" ht="14.4" customHeight="1" x14ac:dyDescent="0.3">
      <c r="A3393" s="660">
        <v>32</v>
      </c>
      <c r="B3393" s="661" t="s">
        <v>587</v>
      </c>
      <c r="C3393" s="661">
        <v>89301322</v>
      </c>
      <c r="D3393" s="740" t="s">
        <v>6847</v>
      </c>
      <c r="E3393" s="741" t="s">
        <v>4642</v>
      </c>
      <c r="F3393" s="661" t="s">
        <v>4612</v>
      </c>
      <c r="G3393" s="661" t="s">
        <v>5290</v>
      </c>
      <c r="H3393" s="661" t="s">
        <v>588</v>
      </c>
      <c r="I3393" s="661" t="s">
        <v>3466</v>
      </c>
      <c r="J3393" s="661" t="s">
        <v>3467</v>
      </c>
      <c r="K3393" s="661" t="s">
        <v>5291</v>
      </c>
      <c r="L3393" s="662">
        <v>0</v>
      </c>
      <c r="M3393" s="662">
        <v>0</v>
      </c>
      <c r="N3393" s="661">
        <v>2</v>
      </c>
      <c r="O3393" s="742">
        <v>1.5</v>
      </c>
      <c r="P3393" s="662">
        <v>0</v>
      </c>
      <c r="Q3393" s="677"/>
      <c r="R3393" s="661">
        <v>1</v>
      </c>
      <c r="S3393" s="677">
        <v>0.5</v>
      </c>
      <c r="T3393" s="742">
        <v>0.5</v>
      </c>
      <c r="U3393" s="700">
        <v>0.33333333333333331</v>
      </c>
    </row>
    <row r="3394" spans="1:21" ht="14.4" customHeight="1" x14ac:dyDescent="0.3">
      <c r="A3394" s="660">
        <v>32</v>
      </c>
      <c r="B3394" s="661" t="s">
        <v>587</v>
      </c>
      <c r="C3394" s="661">
        <v>89301322</v>
      </c>
      <c r="D3394" s="740" t="s">
        <v>6847</v>
      </c>
      <c r="E3394" s="741" t="s">
        <v>4642</v>
      </c>
      <c r="F3394" s="661" t="s">
        <v>4612</v>
      </c>
      <c r="G3394" s="661" t="s">
        <v>4674</v>
      </c>
      <c r="H3394" s="661" t="s">
        <v>588</v>
      </c>
      <c r="I3394" s="661" t="s">
        <v>1035</v>
      </c>
      <c r="J3394" s="661" t="s">
        <v>1036</v>
      </c>
      <c r="K3394" s="661" t="s">
        <v>4675</v>
      </c>
      <c r="L3394" s="662">
        <v>163.9</v>
      </c>
      <c r="M3394" s="662">
        <v>16062.199999999995</v>
      </c>
      <c r="N3394" s="661">
        <v>98</v>
      </c>
      <c r="O3394" s="742">
        <v>32.5</v>
      </c>
      <c r="P3394" s="662">
        <v>7539.3999999999978</v>
      </c>
      <c r="Q3394" s="677">
        <v>0.46938775510204084</v>
      </c>
      <c r="R3394" s="661">
        <v>46</v>
      </c>
      <c r="S3394" s="677">
        <v>0.46938775510204084</v>
      </c>
      <c r="T3394" s="742">
        <v>14.5</v>
      </c>
      <c r="U3394" s="700">
        <v>0.44615384615384618</v>
      </c>
    </row>
    <row r="3395" spans="1:21" ht="14.4" customHeight="1" x14ac:dyDescent="0.3">
      <c r="A3395" s="660">
        <v>32</v>
      </c>
      <c r="B3395" s="661" t="s">
        <v>587</v>
      </c>
      <c r="C3395" s="661">
        <v>89301322</v>
      </c>
      <c r="D3395" s="740" t="s">
        <v>6847</v>
      </c>
      <c r="E3395" s="741" t="s">
        <v>4642</v>
      </c>
      <c r="F3395" s="661" t="s">
        <v>4612</v>
      </c>
      <c r="G3395" s="661" t="s">
        <v>5296</v>
      </c>
      <c r="H3395" s="661" t="s">
        <v>588</v>
      </c>
      <c r="I3395" s="661" t="s">
        <v>5297</v>
      </c>
      <c r="J3395" s="661" t="s">
        <v>5298</v>
      </c>
      <c r="K3395" s="661" t="s">
        <v>4904</v>
      </c>
      <c r="L3395" s="662">
        <v>31.95</v>
      </c>
      <c r="M3395" s="662">
        <v>63.9</v>
      </c>
      <c r="N3395" s="661">
        <v>2</v>
      </c>
      <c r="O3395" s="742">
        <v>1.5</v>
      </c>
      <c r="P3395" s="662">
        <v>31.95</v>
      </c>
      <c r="Q3395" s="677">
        <v>0.5</v>
      </c>
      <c r="R3395" s="661">
        <v>1</v>
      </c>
      <c r="S3395" s="677">
        <v>0.5</v>
      </c>
      <c r="T3395" s="742">
        <v>1</v>
      </c>
      <c r="U3395" s="700">
        <v>0.66666666666666663</v>
      </c>
    </row>
    <row r="3396" spans="1:21" ht="14.4" customHeight="1" x14ac:dyDescent="0.3">
      <c r="A3396" s="660">
        <v>32</v>
      </c>
      <c r="B3396" s="661" t="s">
        <v>587</v>
      </c>
      <c r="C3396" s="661">
        <v>89301322</v>
      </c>
      <c r="D3396" s="740" t="s">
        <v>6847</v>
      </c>
      <c r="E3396" s="741" t="s">
        <v>4642</v>
      </c>
      <c r="F3396" s="661" t="s">
        <v>4612</v>
      </c>
      <c r="G3396" s="661" t="s">
        <v>5047</v>
      </c>
      <c r="H3396" s="661" t="s">
        <v>588</v>
      </c>
      <c r="I3396" s="661" t="s">
        <v>2068</v>
      </c>
      <c r="J3396" s="661" t="s">
        <v>2069</v>
      </c>
      <c r="K3396" s="661" t="s">
        <v>1146</v>
      </c>
      <c r="L3396" s="662">
        <v>33.729999999999997</v>
      </c>
      <c r="M3396" s="662">
        <v>101.19</v>
      </c>
      <c r="N3396" s="661">
        <v>3</v>
      </c>
      <c r="O3396" s="742">
        <v>0.5</v>
      </c>
      <c r="P3396" s="662"/>
      <c r="Q3396" s="677">
        <v>0</v>
      </c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32</v>
      </c>
      <c r="B3397" s="661" t="s">
        <v>587</v>
      </c>
      <c r="C3397" s="661">
        <v>89301322</v>
      </c>
      <c r="D3397" s="740" t="s">
        <v>6847</v>
      </c>
      <c r="E3397" s="741" t="s">
        <v>4642</v>
      </c>
      <c r="F3397" s="661" t="s">
        <v>4612</v>
      </c>
      <c r="G3397" s="661" t="s">
        <v>5047</v>
      </c>
      <c r="H3397" s="661" t="s">
        <v>588</v>
      </c>
      <c r="I3397" s="661" t="s">
        <v>1144</v>
      </c>
      <c r="J3397" s="661" t="s">
        <v>1145</v>
      </c>
      <c r="K3397" s="661" t="s">
        <v>1146</v>
      </c>
      <c r="L3397" s="662">
        <v>33.729999999999997</v>
      </c>
      <c r="M3397" s="662">
        <v>134.91999999999999</v>
      </c>
      <c r="N3397" s="661">
        <v>4</v>
      </c>
      <c r="O3397" s="742">
        <v>3</v>
      </c>
      <c r="P3397" s="662">
        <v>67.459999999999994</v>
      </c>
      <c r="Q3397" s="677">
        <v>0.5</v>
      </c>
      <c r="R3397" s="661">
        <v>2</v>
      </c>
      <c r="S3397" s="677">
        <v>0.5</v>
      </c>
      <c r="T3397" s="742">
        <v>2</v>
      </c>
      <c r="U3397" s="700">
        <v>0.66666666666666663</v>
      </c>
    </row>
    <row r="3398" spans="1:21" ht="14.4" customHeight="1" x14ac:dyDescent="0.3">
      <c r="A3398" s="660">
        <v>32</v>
      </c>
      <c r="B3398" s="661" t="s">
        <v>587</v>
      </c>
      <c r="C3398" s="661">
        <v>89301322</v>
      </c>
      <c r="D3398" s="740" t="s">
        <v>6847</v>
      </c>
      <c r="E3398" s="741" t="s">
        <v>4642</v>
      </c>
      <c r="F3398" s="661" t="s">
        <v>4612</v>
      </c>
      <c r="G3398" s="661" t="s">
        <v>5047</v>
      </c>
      <c r="H3398" s="661" t="s">
        <v>588</v>
      </c>
      <c r="I3398" s="661" t="s">
        <v>5301</v>
      </c>
      <c r="J3398" s="661" t="s">
        <v>1145</v>
      </c>
      <c r="K3398" s="661" t="s">
        <v>1281</v>
      </c>
      <c r="L3398" s="662">
        <v>0</v>
      </c>
      <c r="M3398" s="662">
        <v>0</v>
      </c>
      <c r="N3398" s="661">
        <v>7</v>
      </c>
      <c r="O3398" s="742">
        <v>4.5</v>
      </c>
      <c r="P3398" s="662">
        <v>0</v>
      </c>
      <c r="Q3398" s="677"/>
      <c r="R3398" s="661">
        <v>3</v>
      </c>
      <c r="S3398" s="677">
        <v>0.42857142857142855</v>
      </c>
      <c r="T3398" s="742">
        <v>2</v>
      </c>
      <c r="U3398" s="700">
        <v>0.44444444444444442</v>
      </c>
    </row>
    <row r="3399" spans="1:21" ht="14.4" customHeight="1" x14ac:dyDescent="0.3">
      <c r="A3399" s="660">
        <v>32</v>
      </c>
      <c r="B3399" s="661" t="s">
        <v>587</v>
      </c>
      <c r="C3399" s="661">
        <v>89301322</v>
      </c>
      <c r="D3399" s="740" t="s">
        <v>6847</v>
      </c>
      <c r="E3399" s="741" t="s">
        <v>4642</v>
      </c>
      <c r="F3399" s="661" t="s">
        <v>4612</v>
      </c>
      <c r="G3399" s="661" t="s">
        <v>6543</v>
      </c>
      <c r="H3399" s="661" t="s">
        <v>588</v>
      </c>
      <c r="I3399" s="661" t="s">
        <v>1703</v>
      </c>
      <c r="J3399" s="661" t="s">
        <v>6544</v>
      </c>
      <c r="K3399" s="661" t="s">
        <v>4660</v>
      </c>
      <c r="L3399" s="662">
        <v>86.16</v>
      </c>
      <c r="M3399" s="662">
        <v>86.16</v>
      </c>
      <c r="N3399" s="661">
        <v>1</v>
      </c>
      <c r="O3399" s="742">
        <v>0.5</v>
      </c>
      <c r="P3399" s="662">
        <v>86.16</v>
      </c>
      <c r="Q3399" s="677">
        <v>1</v>
      </c>
      <c r="R3399" s="661">
        <v>1</v>
      </c>
      <c r="S3399" s="677">
        <v>1</v>
      </c>
      <c r="T3399" s="742">
        <v>0.5</v>
      </c>
      <c r="U3399" s="700">
        <v>1</v>
      </c>
    </row>
    <row r="3400" spans="1:21" ht="14.4" customHeight="1" x14ac:dyDescent="0.3">
      <c r="A3400" s="660">
        <v>32</v>
      </c>
      <c r="B3400" s="661" t="s">
        <v>587</v>
      </c>
      <c r="C3400" s="661">
        <v>89301322</v>
      </c>
      <c r="D3400" s="740" t="s">
        <v>6847</v>
      </c>
      <c r="E3400" s="741" t="s">
        <v>4642</v>
      </c>
      <c r="F3400" s="661" t="s">
        <v>4612</v>
      </c>
      <c r="G3400" s="661" t="s">
        <v>4927</v>
      </c>
      <c r="H3400" s="661" t="s">
        <v>588</v>
      </c>
      <c r="I3400" s="661" t="s">
        <v>1366</v>
      </c>
      <c r="J3400" s="661" t="s">
        <v>1367</v>
      </c>
      <c r="K3400" s="661" t="s">
        <v>4928</v>
      </c>
      <c r="L3400" s="662">
        <v>1023.02</v>
      </c>
      <c r="M3400" s="662">
        <v>15345.300000000003</v>
      </c>
      <c r="N3400" s="661">
        <v>15</v>
      </c>
      <c r="O3400" s="742">
        <v>11.5</v>
      </c>
      <c r="P3400" s="662">
        <v>7161.1400000000012</v>
      </c>
      <c r="Q3400" s="677">
        <v>0.46666666666666667</v>
      </c>
      <c r="R3400" s="661">
        <v>7</v>
      </c>
      <c r="S3400" s="677">
        <v>0.46666666666666667</v>
      </c>
      <c r="T3400" s="742">
        <v>6</v>
      </c>
      <c r="U3400" s="700">
        <v>0.52173913043478259</v>
      </c>
    </row>
    <row r="3401" spans="1:21" ht="14.4" customHeight="1" x14ac:dyDescent="0.3">
      <c r="A3401" s="660">
        <v>32</v>
      </c>
      <c r="B3401" s="661" t="s">
        <v>587</v>
      </c>
      <c r="C3401" s="661">
        <v>89301322</v>
      </c>
      <c r="D3401" s="740" t="s">
        <v>6847</v>
      </c>
      <c r="E3401" s="741" t="s">
        <v>4642</v>
      </c>
      <c r="F3401" s="661" t="s">
        <v>4612</v>
      </c>
      <c r="G3401" s="661" t="s">
        <v>4927</v>
      </c>
      <c r="H3401" s="661" t="s">
        <v>588</v>
      </c>
      <c r="I3401" s="661" t="s">
        <v>1366</v>
      </c>
      <c r="J3401" s="661" t="s">
        <v>1367</v>
      </c>
      <c r="K3401" s="661" t="s">
        <v>4928</v>
      </c>
      <c r="L3401" s="662">
        <v>439.17</v>
      </c>
      <c r="M3401" s="662">
        <v>10100.91</v>
      </c>
      <c r="N3401" s="661">
        <v>23</v>
      </c>
      <c r="O3401" s="742">
        <v>15</v>
      </c>
      <c r="P3401" s="662">
        <v>3513.36</v>
      </c>
      <c r="Q3401" s="677">
        <v>0.34782608695652173</v>
      </c>
      <c r="R3401" s="661">
        <v>8</v>
      </c>
      <c r="S3401" s="677">
        <v>0.34782608695652173</v>
      </c>
      <c r="T3401" s="742">
        <v>6.5</v>
      </c>
      <c r="U3401" s="700">
        <v>0.43333333333333335</v>
      </c>
    </row>
    <row r="3402" spans="1:21" ht="14.4" customHeight="1" x14ac:dyDescent="0.3">
      <c r="A3402" s="660">
        <v>32</v>
      </c>
      <c r="B3402" s="661" t="s">
        <v>587</v>
      </c>
      <c r="C3402" s="661">
        <v>89301322</v>
      </c>
      <c r="D3402" s="740" t="s">
        <v>6847</v>
      </c>
      <c r="E3402" s="741" t="s">
        <v>4642</v>
      </c>
      <c r="F3402" s="661" t="s">
        <v>4612</v>
      </c>
      <c r="G3402" s="661" t="s">
        <v>4676</v>
      </c>
      <c r="H3402" s="661" t="s">
        <v>588</v>
      </c>
      <c r="I3402" s="661" t="s">
        <v>1248</v>
      </c>
      <c r="J3402" s="661" t="s">
        <v>1249</v>
      </c>
      <c r="K3402" s="661" t="s">
        <v>1250</v>
      </c>
      <c r="L3402" s="662">
        <v>24.22</v>
      </c>
      <c r="M3402" s="662">
        <v>145.32</v>
      </c>
      <c r="N3402" s="661">
        <v>6</v>
      </c>
      <c r="O3402" s="742">
        <v>1.5</v>
      </c>
      <c r="P3402" s="662">
        <v>96.88</v>
      </c>
      <c r="Q3402" s="677">
        <v>0.66666666666666663</v>
      </c>
      <c r="R3402" s="661">
        <v>4</v>
      </c>
      <c r="S3402" s="677">
        <v>0.66666666666666663</v>
      </c>
      <c r="T3402" s="742">
        <v>1</v>
      </c>
      <c r="U3402" s="700">
        <v>0.66666666666666663</v>
      </c>
    </row>
    <row r="3403" spans="1:21" ht="14.4" customHeight="1" x14ac:dyDescent="0.3">
      <c r="A3403" s="660">
        <v>32</v>
      </c>
      <c r="B3403" s="661" t="s">
        <v>587</v>
      </c>
      <c r="C3403" s="661">
        <v>89301322</v>
      </c>
      <c r="D3403" s="740" t="s">
        <v>6847</v>
      </c>
      <c r="E3403" s="741" t="s">
        <v>4642</v>
      </c>
      <c r="F3403" s="661" t="s">
        <v>4612</v>
      </c>
      <c r="G3403" s="661" t="s">
        <v>4676</v>
      </c>
      <c r="H3403" s="661" t="s">
        <v>588</v>
      </c>
      <c r="I3403" s="661" t="s">
        <v>4998</v>
      </c>
      <c r="J3403" s="661" t="s">
        <v>848</v>
      </c>
      <c r="K3403" s="661" t="s">
        <v>2762</v>
      </c>
      <c r="L3403" s="662">
        <v>0</v>
      </c>
      <c r="M3403" s="662">
        <v>0</v>
      </c>
      <c r="N3403" s="661">
        <v>3</v>
      </c>
      <c r="O3403" s="742">
        <v>2</v>
      </c>
      <c r="P3403" s="662">
        <v>0</v>
      </c>
      <c r="Q3403" s="677"/>
      <c r="R3403" s="661">
        <v>1</v>
      </c>
      <c r="S3403" s="677">
        <v>0.33333333333333331</v>
      </c>
      <c r="T3403" s="742">
        <v>0.5</v>
      </c>
      <c r="U3403" s="700">
        <v>0.25</v>
      </c>
    </row>
    <row r="3404" spans="1:21" ht="14.4" customHeight="1" x14ac:dyDescent="0.3">
      <c r="A3404" s="660">
        <v>32</v>
      </c>
      <c r="B3404" s="661" t="s">
        <v>587</v>
      </c>
      <c r="C3404" s="661">
        <v>89301322</v>
      </c>
      <c r="D3404" s="740" t="s">
        <v>6847</v>
      </c>
      <c r="E3404" s="741" t="s">
        <v>4642</v>
      </c>
      <c r="F3404" s="661" t="s">
        <v>4612</v>
      </c>
      <c r="G3404" s="661" t="s">
        <v>4676</v>
      </c>
      <c r="H3404" s="661" t="s">
        <v>588</v>
      </c>
      <c r="I3404" s="661" t="s">
        <v>847</v>
      </c>
      <c r="J3404" s="661" t="s">
        <v>848</v>
      </c>
      <c r="K3404" s="661" t="s">
        <v>4677</v>
      </c>
      <c r="L3404" s="662">
        <v>40.36</v>
      </c>
      <c r="M3404" s="662">
        <v>80.72</v>
      </c>
      <c r="N3404" s="661">
        <v>2</v>
      </c>
      <c r="O3404" s="742">
        <v>1</v>
      </c>
      <c r="P3404" s="662">
        <v>40.36</v>
      </c>
      <c r="Q3404" s="677">
        <v>0.5</v>
      </c>
      <c r="R3404" s="661">
        <v>1</v>
      </c>
      <c r="S3404" s="677">
        <v>0.5</v>
      </c>
      <c r="T3404" s="742">
        <v>0.5</v>
      </c>
      <c r="U3404" s="700">
        <v>0.5</v>
      </c>
    </row>
    <row r="3405" spans="1:21" ht="14.4" customHeight="1" x14ac:dyDescent="0.3">
      <c r="A3405" s="660">
        <v>32</v>
      </c>
      <c r="B3405" s="661" t="s">
        <v>587</v>
      </c>
      <c r="C3405" s="661">
        <v>89301322</v>
      </c>
      <c r="D3405" s="740" t="s">
        <v>6847</v>
      </c>
      <c r="E3405" s="741" t="s">
        <v>4642</v>
      </c>
      <c r="F3405" s="661" t="s">
        <v>4612</v>
      </c>
      <c r="G3405" s="661" t="s">
        <v>4676</v>
      </c>
      <c r="H3405" s="661" t="s">
        <v>588</v>
      </c>
      <c r="I3405" s="661" t="s">
        <v>5863</v>
      </c>
      <c r="J3405" s="661" t="s">
        <v>1249</v>
      </c>
      <c r="K3405" s="661" t="s">
        <v>1250</v>
      </c>
      <c r="L3405" s="662">
        <v>24.22</v>
      </c>
      <c r="M3405" s="662">
        <v>72.66</v>
      </c>
      <c r="N3405" s="661">
        <v>3</v>
      </c>
      <c r="O3405" s="742">
        <v>0.5</v>
      </c>
      <c r="P3405" s="662">
        <v>72.66</v>
      </c>
      <c r="Q3405" s="677">
        <v>1</v>
      </c>
      <c r="R3405" s="661">
        <v>3</v>
      </c>
      <c r="S3405" s="677">
        <v>1</v>
      </c>
      <c r="T3405" s="742">
        <v>0.5</v>
      </c>
      <c r="U3405" s="700">
        <v>1</v>
      </c>
    </row>
    <row r="3406" spans="1:21" ht="14.4" customHeight="1" x14ac:dyDescent="0.3">
      <c r="A3406" s="660">
        <v>32</v>
      </c>
      <c r="B3406" s="661" t="s">
        <v>587</v>
      </c>
      <c r="C3406" s="661">
        <v>89301322</v>
      </c>
      <c r="D3406" s="740" t="s">
        <v>6847</v>
      </c>
      <c r="E3406" s="741" t="s">
        <v>4642</v>
      </c>
      <c r="F3406" s="661" t="s">
        <v>4612</v>
      </c>
      <c r="G3406" s="661" t="s">
        <v>4746</v>
      </c>
      <c r="H3406" s="661" t="s">
        <v>588</v>
      </c>
      <c r="I3406" s="661" t="s">
        <v>5538</v>
      </c>
      <c r="J3406" s="661" t="s">
        <v>4748</v>
      </c>
      <c r="K3406" s="661" t="s">
        <v>1274</v>
      </c>
      <c r="L3406" s="662">
        <v>0</v>
      </c>
      <c r="M3406" s="662">
        <v>0</v>
      </c>
      <c r="N3406" s="661">
        <v>1</v>
      </c>
      <c r="O3406" s="742">
        <v>0.5</v>
      </c>
      <c r="P3406" s="662">
        <v>0</v>
      </c>
      <c r="Q3406" s="677"/>
      <c r="R3406" s="661">
        <v>1</v>
      </c>
      <c r="S3406" s="677">
        <v>1</v>
      </c>
      <c r="T3406" s="742">
        <v>0.5</v>
      </c>
      <c r="U3406" s="700">
        <v>1</v>
      </c>
    </row>
    <row r="3407" spans="1:21" ht="14.4" customHeight="1" x14ac:dyDescent="0.3">
      <c r="A3407" s="660">
        <v>32</v>
      </c>
      <c r="B3407" s="661" t="s">
        <v>587</v>
      </c>
      <c r="C3407" s="661">
        <v>89301322</v>
      </c>
      <c r="D3407" s="740" t="s">
        <v>6847</v>
      </c>
      <c r="E3407" s="741" t="s">
        <v>4642</v>
      </c>
      <c r="F3407" s="661" t="s">
        <v>4612</v>
      </c>
      <c r="G3407" s="661" t="s">
        <v>4746</v>
      </c>
      <c r="H3407" s="661" t="s">
        <v>588</v>
      </c>
      <c r="I3407" s="661" t="s">
        <v>6545</v>
      </c>
      <c r="J3407" s="661" t="s">
        <v>6546</v>
      </c>
      <c r="K3407" s="661" t="s">
        <v>1285</v>
      </c>
      <c r="L3407" s="662">
        <v>0</v>
      </c>
      <c r="M3407" s="662">
        <v>0</v>
      </c>
      <c r="N3407" s="661">
        <v>1</v>
      </c>
      <c r="O3407" s="742">
        <v>0.5</v>
      </c>
      <c r="P3407" s="662"/>
      <c r="Q3407" s="677"/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32</v>
      </c>
      <c r="B3408" s="661" t="s">
        <v>587</v>
      </c>
      <c r="C3408" s="661">
        <v>89301322</v>
      </c>
      <c r="D3408" s="740" t="s">
        <v>6847</v>
      </c>
      <c r="E3408" s="741" t="s">
        <v>4642</v>
      </c>
      <c r="F3408" s="661" t="s">
        <v>4612</v>
      </c>
      <c r="G3408" s="661" t="s">
        <v>4746</v>
      </c>
      <c r="H3408" s="661" t="s">
        <v>588</v>
      </c>
      <c r="I3408" s="661" t="s">
        <v>6547</v>
      </c>
      <c r="J3408" s="661" t="s">
        <v>6548</v>
      </c>
      <c r="K3408" s="661" t="s">
        <v>1277</v>
      </c>
      <c r="L3408" s="662">
        <v>0</v>
      </c>
      <c r="M3408" s="662">
        <v>0</v>
      </c>
      <c r="N3408" s="661">
        <v>1</v>
      </c>
      <c r="O3408" s="742">
        <v>1</v>
      </c>
      <c r="P3408" s="662"/>
      <c r="Q3408" s="677"/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32</v>
      </c>
      <c r="B3409" s="661" t="s">
        <v>587</v>
      </c>
      <c r="C3409" s="661">
        <v>89301322</v>
      </c>
      <c r="D3409" s="740" t="s">
        <v>6847</v>
      </c>
      <c r="E3409" s="741" t="s">
        <v>4642</v>
      </c>
      <c r="F3409" s="661" t="s">
        <v>4612</v>
      </c>
      <c r="G3409" s="661" t="s">
        <v>4746</v>
      </c>
      <c r="H3409" s="661" t="s">
        <v>588</v>
      </c>
      <c r="I3409" s="661" t="s">
        <v>1276</v>
      </c>
      <c r="J3409" s="661" t="s">
        <v>1273</v>
      </c>
      <c r="K3409" s="661" t="s">
        <v>1277</v>
      </c>
      <c r="L3409" s="662">
        <v>0</v>
      </c>
      <c r="M3409" s="662">
        <v>0</v>
      </c>
      <c r="N3409" s="661">
        <v>1</v>
      </c>
      <c r="O3409" s="742">
        <v>1</v>
      </c>
      <c r="P3409" s="662"/>
      <c r="Q3409" s="677"/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32</v>
      </c>
      <c r="B3410" s="661" t="s">
        <v>587</v>
      </c>
      <c r="C3410" s="661">
        <v>89301322</v>
      </c>
      <c r="D3410" s="740" t="s">
        <v>6847</v>
      </c>
      <c r="E3410" s="741" t="s">
        <v>4642</v>
      </c>
      <c r="F3410" s="661" t="s">
        <v>4612</v>
      </c>
      <c r="G3410" s="661" t="s">
        <v>5312</v>
      </c>
      <c r="H3410" s="661" t="s">
        <v>588</v>
      </c>
      <c r="I3410" s="661" t="s">
        <v>3350</v>
      </c>
      <c r="J3410" s="661" t="s">
        <v>3351</v>
      </c>
      <c r="K3410" s="661" t="s">
        <v>4573</v>
      </c>
      <c r="L3410" s="662">
        <v>0</v>
      </c>
      <c r="M3410" s="662">
        <v>0</v>
      </c>
      <c r="N3410" s="661">
        <v>4</v>
      </c>
      <c r="O3410" s="742">
        <v>2</v>
      </c>
      <c r="P3410" s="662"/>
      <c r="Q3410" s="677"/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32</v>
      </c>
      <c r="B3411" s="661" t="s">
        <v>587</v>
      </c>
      <c r="C3411" s="661">
        <v>89301322</v>
      </c>
      <c r="D3411" s="740" t="s">
        <v>6847</v>
      </c>
      <c r="E3411" s="741" t="s">
        <v>4642</v>
      </c>
      <c r="F3411" s="661" t="s">
        <v>4612</v>
      </c>
      <c r="G3411" s="661" t="s">
        <v>5156</v>
      </c>
      <c r="H3411" s="661" t="s">
        <v>2441</v>
      </c>
      <c r="I3411" s="661" t="s">
        <v>5157</v>
      </c>
      <c r="J3411" s="661" t="s">
        <v>5158</v>
      </c>
      <c r="K3411" s="661" t="s">
        <v>5159</v>
      </c>
      <c r="L3411" s="662">
        <v>2449.89</v>
      </c>
      <c r="M3411" s="662">
        <v>14699.34</v>
      </c>
      <c r="N3411" s="661">
        <v>6</v>
      </c>
      <c r="O3411" s="742">
        <v>2</v>
      </c>
      <c r="P3411" s="662">
        <v>14699.34</v>
      </c>
      <c r="Q3411" s="677">
        <v>1</v>
      </c>
      <c r="R3411" s="661">
        <v>6</v>
      </c>
      <c r="S3411" s="677">
        <v>1</v>
      </c>
      <c r="T3411" s="742">
        <v>2</v>
      </c>
      <c r="U3411" s="700">
        <v>1</v>
      </c>
    </row>
    <row r="3412" spans="1:21" ht="14.4" customHeight="1" x14ac:dyDescent="0.3">
      <c r="A3412" s="660">
        <v>32</v>
      </c>
      <c r="B3412" s="661" t="s">
        <v>587</v>
      </c>
      <c r="C3412" s="661">
        <v>89301322</v>
      </c>
      <c r="D3412" s="740" t="s">
        <v>6847</v>
      </c>
      <c r="E3412" s="741" t="s">
        <v>4642</v>
      </c>
      <c r="F3412" s="661" t="s">
        <v>4612</v>
      </c>
      <c r="G3412" s="661" t="s">
        <v>5156</v>
      </c>
      <c r="H3412" s="661" t="s">
        <v>2441</v>
      </c>
      <c r="I3412" s="661" t="s">
        <v>5157</v>
      </c>
      <c r="J3412" s="661" t="s">
        <v>5158</v>
      </c>
      <c r="K3412" s="661" t="s">
        <v>5159</v>
      </c>
      <c r="L3412" s="662">
        <v>2279.02</v>
      </c>
      <c r="M3412" s="662">
        <v>86602.76</v>
      </c>
      <c r="N3412" s="661">
        <v>38</v>
      </c>
      <c r="O3412" s="742">
        <v>8</v>
      </c>
      <c r="P3412" s="662">
        <v>82044.72</v>
      </c>
      <c r="Q3412" s="677">
        <v>0.94736842105263164</v>
      </c>
      <c r="R3412" s="661">
        <v>36</v>
      </c>
      <c r="S3412" s="677">
        <v>0.94736842105263153</v>
      </c>
      <c r="T3412" s="742">
        <v>7</v>
      </c>
      <c r="U3412" s="700">
        <v>0.875</v>
      </c>
    </row>
    <row r="3413" spans="1:21" ht="14.4" customHeight="1" x14ac:dyDescent="0.3">
      <c r="A3413" s="660">
        <v>32</v>
      </c>
      <c r="B3413" s="661" t="s">
        <v>587</v>
      </c>
      <c r="C3413" s="661">
        <v>89301322</v>
      </c>
      <c r="D3413" s="740" t="s">
        <v>6847</v>
      </c>
      <c r="E3413" s="741" t="s">
        <v>4642</v>
      </c>
      <c r="F3413" s="661" t="s">
        <v>4612</v>
      </c>
      <c r="G3413" s="661" t="s">
        <v>5160</v>
      </c>
      <c r="H3413" s="661" t="s">
        <v>588</v>
      </c>
      <c r="I3413" s="661" t="s">
        <v>839</v>
      </c>
      <c r="J3413" s="661" t="s">
        <v>840</v>
      </c>
      <c r="K3413" s="661" t="s">
        <v>841</v>
      </c>
      <c r="L3413" s="662">
        <v>55.38</v>
      </c>
      <c r="M3413" s="662">
        <v>55.38</v>
      </c>
      <c r="N3413" s="661">
        <v>1</v>
      </c>
      <c r="O3413" s="742">
        <v>0.5</v>
      </c>
      <c r="P3413" s="662">
        <v>55.38</v>
      </c>
      <c r="Q3413" s="677">
        <v>1</v>
      </c>
      <c r="R3413" s="661">
        <v>1</v>
      </c>
      <c r="S3413" s="677">
        <v>1</v>
      </c>
      <c r="T3413" s="742">
        <v>0.5</v>
      </c>
      <c r="U3413" s="700">
        <v>1</v>
      </c>
    </row>
    <row r="3414" spans="1:21" ht="14.4" customHeight="1" x14ac:dyDescent="0.3">
      <c r="A3414" s="660">
        <v>32</v>
      </c>
      <c r="B3414" s="661" t="s">
        <v>587</v>
      </c>
      <c r="C3414" s="661">
        <v>89301322</v>
      </c>
      <c r="D3414" s="740" t="s">
        <v>6847</v>
      </c>
      <c r="E3414" s="741" t="s">
        <v>4642</v>
      </c>
      <c r="F3414" s="661" t="s">
        <v>4612</v>
      </c>
      <c r="G3414" s="661" t="s">
        <v>4750</v>
      </c>
      <c r="H3414" s="661" t="s">
        <v>588</v>
      </c>
      <c r="I3414" s="661" t="s">
        <v>3125</v>
      </c>
      <c r="J3414" s="661" t="s">
        <v>3126</v>
      </c>
      <c r="K3414" s="661" t="s">
        <v>4480</v>
      </c>
      <c r="L3414" s="662">
        <v>614.78</v>
      </c>
      <c r="M3414" s="662">
        <v>3688.6799999999994</v>
      </c>
      <c r="N3414" s="661">
        <v>6</v>
      </c>
      <c r="O3414" s="742">
        <v>3</v>
      </c>
      <c r="P3414" s="662">
        <v>3688.6799999999994</v>
      </c>
      <c r="Q3414" s="677">
        <v>1</v>
      </c>
      <c r="R3414" s="661">
        <v>6</v>
      </c>
      <c r="S3414" s="677">
        <v>1</v>
      </c>
      <c r="T3414" s="742">
        <v>3</v>
      </c>
      <c r="U3414" s="700">
        <v>1</v>
      </c>
    </row>
    <row r="3415" spans="1:21" ht="14.4" customHeight="1" x14ac:dyDescent="0.3">
      <c r="A3415" s="660">
        <v>32</v>
      </c>
      <c r="B3415" s="661" t="s">
        <v>587</v>
      </c>
      <c r="C3415" s="661">
        <v>89301322</v>
      </c>
      <c r="D3415" s="740" t="s">
        <v>6847</v>
      </c>
      <c r="E3415" s="741" t="s">
        <v>4642</v>
      </c>
      <c r="F3415" s="661" t="s">
        <v>4612</v>
      </c>
      <c r="G3415" s="661" t="s">
        <v>4702</v>
      </c>
      <c r="H3415" s="661" t="s">
        <v>588</v>
      </c>
      <c r="I3415" s="661" t="s">
        <v>5542</v>
      </c>
      <c r="J3415" s="661" t="s">
        <v>4704</v>
      </c>
      <c r="K3415" s="661"/>
      <c r="L3415" s="662">
        <v>0</v>
      </c>
      <c r="M3415" s="662">
        <v>0</v>
      </c>
      <c r="N3415" s="661">
        <v>1</v>
      </c>
      <c r="O3415" s="742">
        <v>0.5</v>
      </c>
      <c r="P3415" s="662"/>
      <c r="Q3415" s="677"/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32</v>
      </c>
      <c r="B3416" s="661" t="s">
        <v>587</v>
      </c>
      <c r="C3416" s="661">
        <v>89301322</v>
      </c>
      <c r="D3416" s="740" t="s">
        <v>6847</v>
      </c>
      <c r="E3416" s="741" t="s">
        <v>4642</v>
      </c>
      <c r="F3416" s="661" t="s">
        <v>4612</v>
      </c>
      <c r="G3416" s="661" t="s">
        <v>4702</v>
      </c>
      <c r="H3416" s="661" t="s">
        <v>588</v>
      </c>
      <c r="I3416" s="661" t="s">
        <v>6549</v>
      </c>
      <c r="J3416" s="661" t="s">
        <v>4704</v>
      </c>
      <c r="K3416" s="661"/>
      <c r="L3416" s="662">
        <v>0</v>
      </c>
      <c r="M3416" s="662">
        <v>0</v>
      </c>
      <c r="N3416" s="661">
        <v>1</v>
      </c>
      <c r="O3416" s="742">
        <v>0.5</v>
      </c>
      <c r="P3416" s="662">
        <v>0</v>
      </c>
      <c r="Q3416" s="677"/>
      <c r="R3416" s="661">
        <v>1</v>
      </c>
      <c r="S3416" s="677">
        <v>1</v>
      </c>
      <c r="T3416" s="742">
        <v>0.5</v>
      </c>
      <c r="U3416" s="700">
        <v>1</v>
      </c>
    </row>
    <row r="3417" spans="1:21" ht="14.4" customHeight="1" x14ac:dyDescent="0.3">
      <c r="A3417" s="660">
        <v>32</v>
      </c>
      <c r="B3417" s="661" t="s">
        <v>587</v>
      </c>
      <c r="C3417" s="661">
        <v>89301322</v>
      </c>
      <c r="D3417" s="740" t="s">
        <v>6847</v>
      </c>
      <c r="E3417" s="741" t="s">
        <v>4642</v>
      </c>
      <c r="F3417" s="661" t="s">
        <v>4612</v>
      </c>
      <c r="G3417" s="661" t="s">
        <v>4999</v>
      </c>
      <c r="H3417" s="661" t="s">
        <v>588</v>
      </c>
      <c r="I3417" s="661" t="s">
        <v>2895</v>
      </c>
      <c r="J3417" s="661" t="s">
        <v>2896</v>
      </c>
      <c r="K3417" s="661" t="s">
        <v>5000</v>
      </c>
      <c r="L3417" s="662">
        <v>50.27</v>
      </c>
      <c r="M3417" s="662">
        <v>150.81</v>
      </c>
      <c r="N3417" s="661">
        <v>3</v>
      </c>
      <c r="O3417" s="742">
        <v>1.5</v>
      </c>
      <c r="P3417" s="662">
        <v>50.27</v>
      </c>
      <c r="Q3417" s="677">
        <v>0.33333333333333337</v>
      </c>
      <c r="R3417" s="661">
        <v>1</v>
      </c>
      <c r="S3417" s="677">
        <v>0.33333333333333331</v>
      </c>
      <c r="T3417" s="742">
        <v>0.5</v>
      </c>
      <c r="U3417" s="700">
        <v>0.33333333333333331</v>
      </c>
    </row>
    <row r="3418" spans="1:21" ht="14.4" customHeight="1" x14ac:dyDescent="0.3">
      <c r="A3418" s="660">
        <v>32</v>
      </c>
      <c r="B3418" s="661" t="s">
        <v>587</v>
      </c>
      <c r="C3418" s="661">
        <v>89301322</v>
      </c>
      <c r="D3418" s="740" t="s">
        <v>6847</v>
      </c>
      <c r="E3418" s="741" t="s">
        <v>4642</v>
      </c>
      <c r="F3418" s="661" t="s">
        <v>4612</v>
      </c>
      <c r="G3418" s="661" t="s">
        <v>4999</v>
      </c>
      <c r="H3418" s="661" t="s">
        <v>588</v>
      </c>
      <c r="I3418" s="661" t="s">
        <v>6550</v>
      </c>
      <c r="J3418" s="661" t="s">
        <v>2896</v>
      </c>
      <c r="K3418" s="661" t="s">
        <v>6551</v>
      </c>
      <c r="L3418" s="662">
        <v>14.53</v>
      </c>
      <c r="M3418" s="662">
        <v>14.53</v>
      </c>
      <c r="N3418" s="661">
        <v>1</v>
      </c>
      <c r="O3418" s="742">
        <v>1</v>
      </c>
      <c r="P3418" s="662">
        <v>14.53</v>
      </c>
      <c r="Q3418" s="677">
        <v>1</v>
      </c>
      <c r="R3418" s="661">
        <v>1</v>
      </c>
      <c r="S3418" s="677">
        <v>1</v>
      </c>
      <c r="T3418" s="742">
        <v>1</v>
      </c>
      <c r="U3418" s="700">
        <v>1</v>
      </c>
    </row>
    <row r="3419" spans="1:21" ht="14.4" customHeight="1" x14ac:dyDescent="0.3">
      <c r="A3419" s="660">
        <v>32</v>
      </c>
      <c r="B3419" s="661" t="s">
        <v>587</v>
      </c>
      <c r="C3419" s="661">
        <v>89301322</v>
      </c>
      <c r="D3419" s="740" t="s">
        <v>6847</v>
      </c>
      <c r="E3419" s="741" t="s">
        <v>4642</v>
      </c>
      <c r="F3419" s="661" t="s">
        <v>4612</v>
      </c>
      <c r="G3419" s="661" t="s">
        <v>4999</v>
      </c>
      <c r="H3419" s="661" t="s">
        <v>588</v>
      </c>
      <c r="I3419" s="661" t="s">
        <v>3005</v>
      </c>
      <c r="J3419" s="661" t="s">
        <v>6552</v>
      </c>
      <c r="K3419" s="661" t="s">
        <v>6553</v>
      </c>
      <c r="L3419" s="662">
        <v>41.07</v>
      </c>
      <c r="M3419" s="662">
        <v>82.14</v>
      </c>
      <c r="N3419" s="661">
        <v>2</v>
      </c>
      <c r="O3419" s="742">
        <v>1.5</v>
      </c>
      <c r="P3419" s="662">
        <v>41.07</v>
      </c>
      <c r="Q3419" s="677">
        <v>0.5</v>
      </c>
      <c r="R3419" s="661">
        <v>1</v>
      </c>
      <c r="S3419" s="677">
        <v>0.5</v>
      </c>
      <c r="T3419" s="742">
        <v>0.5</v>
      </c>
      <c r="U3419" s="700">
        <v>0.33333333333333331</v>
      </c>
    </row>
    <row r="3420" spans="1:21" ht="14.4" customHeight="1" x14ac:dyDescent="0.3">
      <c r="A3420" s="660">
        <v>32</v>
      </c>
      <c r="B3420" s="661" t="s">
        <v>587</v>
      </c>
      <c r="C3420" s="661">
        <v>89301322</v>
      </c>
      <c r="D3420" s="740" t="s">
        <v>6847</v>
      </c>
      <c r="E3420" s="741" t="s">
        <v>4642</v>
      </c>
      <c r="F3420" s="661" t="s">
        <v>4612</v>
      </c>
      <c r="G3420" s="661" t="s">
        <v>4999</v>
      </c>
      <c r="H3420" s="661" t="s">
        <v>588</v>
      </c>
      <c r="I3420" s="661" t="s">
        <v>3005</v>
      </c>
      <c r="J3420" s="661" t="s">
        <v>6552</v>
      </c>
      <c r="K3420" s="661" t="s">
        <v>6553</v>
      </c>
      <c r="L3420" s="662">
        <v>93.99</v>
      </c>
      <c r="M3420" s="662">
        <v>187.98</v>
      </c>
      <c r="N3420" s="661">
        <v>2</v>
      </c>
      <c r="O3420" s="742">
        <v>2</v>
      </c>
      <c r="P3420" s="662"/>
      <c r="Q3420" s="677">
        <v>0</v>
      </c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32</v>
      </c>
      <c r="B3421" s="661" t="s">
        <v>587</v>
      </c>
      <c r="C3421" s="661">
        <v>89301322</v>
      </c>
      <c r="D3421" s="740" t="s">
        <v>6847</v>
      </c>
      <c r="E3421" s="741" t="s">
        <v>4642</v>
      </c>
      <c r="F3421" s="661" t="s">
        <v>4612</v>
      </c>
      <c r="G3421" s="661" t="s">
        <v>6040</v>
      </c>
      <c r="H3421" s="661" t="s">
        <v>588</v>
      </c>
      <c r="I3421" s="661" t="s">
        <v>6554</v>
      </c>
      <c r="J3421" s="661" t="s">
        <v>6555</v>
      </c>
      <c r="K3421" s="661" t="s">
        <v>6556</v>
      </c>
      <c r="L3421" s="662">
        <v>0</v>
      </c>
      <c r="M3421" s="662">
        <v>0</v>
      </c>
      <c r="N3421" s="661">
        <v>1</v>
      </c>
      <c r="O3421" s="742">
        <v>1</v>
      </c>
      <c r="P3421" s="662"/>
      <c r="Q3421" s="677"/>
      <c r="R3421" s="661"/>
      <c r="S3421" s="677">
        <v>0</v>
      </c>
      <c r="T3421" s="742"/>
      <c r="U3421" s="700">
        <v>0</v>
      </c>
    </row>
    <row r="3422" spans="1:21" ht="14.4" customHeight="1" x14ac:dyDescent="0.3">
      <c r="A3422" s="660">
        <v>32</v>
      </c>
      <c r="B3422" s="661" t="s">
        <v>587</v>
      </c>
      <c r="C3422" s="661">
        <v>89301322</v>
      </c>
      <c r="D3422" s="740" t="s">
        <v>6847</v>
      </c>
      <c r="E3422" s="741" t="s">
        <v>4642</v>
      </c>
      <c r="F3422" s="661" t="s">
        <v>4612</v>
      </c>
      <c r="G3422" s="661" t="s">
        <v>4752</v>
      </c>
      <c r="H3422" s="661" t="s">
        <v>588</v>
      </c>
      <c r="I3422" s="661" t="s">
        <v>1237</v>
      </c>
      <c r="J3422" s="661" t="s">
        <v>1238</v>
      </c>
      <c r="K3422" s="661" t="s">
        <v>4881</v>
      </c>
      <c r="L3422" s="662">
        <v>0</v>
      </c>
      <c r="M3422" s="662">
        <v>0</v>
      </c>
      <c r="N3422" s="661">
        <v>1</v>
      </c>
      <c r="O3422" s="742">
        <v>1</v>
      </c>
      <c r="P3422" s="662">
        <v>0</v>
      </c>
      <c r="Q3422" s="677"/>
      <c r="R3422" s="661">
        <v>1</v>
      </c>
      <c r="S3422" s="677">
        <v>1</v>
      </c>
      <c r="T3422" s="742">
        <v>1</v>
      </c>
      <c r="U3422" s="700">
        <v>1</v>
      </c>
    </row>
    <row r="3423" spans="1:21" ht="14.4" customHeight="1" x14ac:dyDescent="0.3">
      <c r="A3423" s="660">
        <v>32</v>
      </c>
      <c r="B3423" s="661" t="s">
        <v>587</v>
      </c>
      <c r="C3423" s="661">
        <v>89301322</v>
      </c>
      <c r="D3423" s="740" t="s">
        <v>6847</v>
      </c>
      <c r="E3423" s="741" t="s">
        <v>4642</v>
      </c>
      <c r="F3423" s="661" t="s">
        <v>4612</v>
      </c>
      <c r="G3423" s="661" t="s">
        <v>5318</v>
      </c>
      <c r="H3423" s="661" t="s">
        <v>588</v>
      </c>
      <c r="I3423" s="661" t="s">
        <v>2010</v>
      </c>
      <c r="J3423" s="661" t="s">
        <v>2011</v>
      </c>
      <c r="K3423" s="661" t="s">
        <v>5319</v>
      </c>
      <c r="L3423" s="662">
        <v>0</v>
      </c>
      <c r="M3423" s="662">
        <v>0</v>
      </c>
      <c r="N3423" s="661">
        <v>2</v>
      </c>
      <c r="O3423" s="742">
        <v>1</v>
      </c>
      <c r="P3423" s="662">
        <v>0</v>
      </c>
      <c r="Q3423" s="677"/>
      <c r="R3423" s="661">
        <v>2</v>
      </c>
      <c r="S3423" s="677">
        <v>1</v>
      </c>
      <c r="T3423" s="742">
        <v>1</v>
      </c>
      <c r="U3423" s="700">
        <v>1</v>
      </c>
    </row>
    <row r="3424" spans="1:21" ht="14.4" customHeight="1" x14ac:dyDescent="0.3">
      <c r="A3424" s="660">
        <v>32</v>
      </c>
      <c r="B3424" s="661" t="s">
        <v>587</v>
      </c>
      <c r="C3424" s="661">
        <v>89301322</v>
      </c>
      <c r="D3424" s="740" t="s">
        <v>6847</v>
      </c>
      <c r="E3424" s="741" t="s">
        <v>4642</v>
      </c>
      <c r="F3424" s="661" t="s">
        <v>4612</v>
      </c>
      <c r="G3424" s="661" t="s">
        <v>4678</v>
      </c>
      <c r="H3424" s="661" t="s">
        <v>2441</v>
      </c>
      <c r="I3424" s="661" t="s">
        <v>6286</v>
      </c>
      <c r="J3424" s="661" t="s">
        <v>2615</v>
      </c>
      <c r="K3424" s="661" t="s">
        <v>6287</v>
      </c>
      <c r="L3424" s="662">
        <v>83.56</v>
      </c>
      <c r="M3424" s="662">
        <v>83.56</v>
      </c>
      <c r="N3424" s="661">
        <v>1</v>
      </c>
      <c r="O3424" s="742">
        <v>0.5</v>
      </c>
      <c r="P3424" s="662">
        <v>83.56</v>
      </c>
      <c r="Q3424" s="677">
        <v>1</v>
      </c>
      <c r="R3424" s="661">
        <v>1</v>
      </c>
      <c r="S3424" s="677">
        <v>1</v>
      </c>
      <c r="T3424" s="742">
        <v>0.5</v>
      </c>
      <c r="U3424" s="700">
        <v>1</v>
      </c>
    </row>
    <row r="3425" spans="1:21" ht="14.4" customHeight="1" x14ac:dyDescent="0.3">
      <c r="A3425" s="660">
        <v>32</v>
      </c>
      <c r="B3425" s="661" t="s">
        <v>587</v>
      </c>
      <c r="C3425" s="661">
        <v>89301322</v>
      </c>
      <c r="D3425" s="740" t="s">
        <v>6847</v>
      </c>
      <c r="E3425" s="741" t="s">
        <v>4642</v>
      </c>
      <c r="F3425" s="661" t="s">
        <v>4612</v>
      </c>
      <c r="G3425" s="661" t="s">
        <v>4755</v>
      </c>
      <c r="H3425" s="661" t="s">
        <v>2441</v>
      </c>
      <c r="I3425" s="661" t="s">
        <v>3049</v>
      </c>
      <c r="J3425" s="661" t="s">
        <v>3050</v>
      </c>
      <c r="K3425" s="661" t="s">
        <v>4458</v>
      </c>
      <c r="L3425" s="662">
        <v>116.8</v>
      </c>
      <c r="M3425" s="662">
        <v>116.8</v>
      </c>
      <c r="N3425" s="661">
        <v>1</v>
      </c>
      <c r="O3425" s="742">
        <v>1</v>
      </c>
      <c r="P3425" s="662">
        <v>116.8</v>
      </c>
      <c r="Q3425" s="677">
        <v>1</v>
      </c>
      <c r="R3425" s="661">
        <v>1</v>
      </c>
      <c r="S3425" s="677">
        <v>1</v>
      </c>
      <c r="T3425" s="742">
        <v>1</v>
      </c>
      <c r="U3425" s="700">
        <v>1</v>
      </c>
    </row>
    <row r="3426" spans="1:21" ht="14.4" customHeight="1" x14ac:dyDescent="0.3">
      <c r="A3426" s="660">
        <v>32</v>
      </c>
      <c r="B3426" s="661" t="s">
        <v>587</v>
      </c>
      <c r="C3426" s="661">
        <v>89301322</v>
      </c>
      <c r="D3426" s="740" t="s">
        <v>6847</v>
      </c>
      <c r="E3426" s="741" t="s">
        <v>4642</v>
      </c>
      <c r="F3426" s="661" t="s">
        <v>4612</v>
      </c>
      <c r="G3426" s="661" t="s">
        <v>4755</v>
      </c>
      <c r="H3426" s="661" t="s">
        <v>2441</v>
      </c>
      <c r="I3426" s="661" t="s">
        <v>5647</v>
      </c>
      <c r="J3426" s="661" t="s">
        <v>3050</v>
      </c>
      <c r="K3426" s="661" t="s">
        <v>5648</v>
      </c>
      <c r="L3426" s="662">
        <v>0</v>
      </c>
      <c r="M3426" s="662">
        <v>0</v>
      </c>
      <c r="N3426" s="661">
        <v>3</v>
      </c>
      <c r="O3426" s="742">
        <v>1.5</v>
      </c>
      <c r="P3426" s="662">
        <v>0</v>
      </c>
      <c r="Q3426" s="677"/>
      <c r="R3426" s="661">
        <v>3</v>
      </c>
      <c r="S3426" s="677">
        <v>1</v>
      </c>
      <c r="T3426" s="742">
        <v>1.5</v>
      </c>
      <c r="U3426" s="700">
        <v>1</v>
      </c>
    </row>
    <row r="3427" spans="1:21" ht="14.4" customHeight="1" x14ac:dyDescent="0.3">
      <c r="A3427" s="660">
        <v>32</v>
      </c>
      <c r="B3427" s="661" t="s">
        <v>587</v>
      </c>
      <c r="C3427" s="661">
        <v>89301322</v>
      </c>
      <c r="D3427" s="740" t="s">
        <v>6847</v>
      </c>
      <c r="E3427" s="741" t="s">
        <v>4642</v>
      </c>
      <c r="F3427" s="661" t="s">
        <v>4612</v>
      </c>
      <c r="G3427" s="661" t="s">
        <v>4681</v>
      </c>
      <c r="H3427" s="661" t="s">
        <v>2441</v>
      </c>
      <c r="I3427" s="661" t="s">
        <v>3069</v>
      </c>
      <c r="J3427" s="661" t="s">
        <v>3070</v>
      </c>
      <c r="K3427" s="661" t="s">
        <v>3071</v>
      </c>
      <c r="L3427" s="662">
        <v>154.01</v>
      </c>
      <c r="M3427" s="662">
        <v>462.03</v>
      </c>
      <c r="N3427" s="661">
        <v>3</v>
      </c>
      <c r="O3427" s="742">
        <v>1</v>
      </c>
      <c r="P3427" s="662">
        <v>462.03</v>
      </c>
      <c r="Q3427" s="677">
        <v>1</v>
      </c>
      <c r="R3427" s="661">
        <v>3</v>
      </c>
      <c r="S3427" s="677">
        <v>1</v>
      </c>
      <c r="T3427" s="742">
        <v>1</v>
      </c>
      <c r="U3427" s="700">
        <v>1</v>
      </c>
    </row>
    <row r="3428" spans="1:21" ht="14.4" customHeight="1" x14ac:dyDescent="0.3">
      <c r="A3428" s="660">
        <v>32</v>
      </c>
      <c r="B3428" s="661" t="s">
        <v>587</v>
      </c>
      <c r="C3428" s="661">
        <v>89301322</v>
      </c>
      <c r="D3428" s="740" t="s">
        <v>6847</v>
      </c>
      <c r="E3428" s="741" t="s">
        <v>4642</v>
      </c>
      <c r="F3428" s="661" t="s">
        <v>4612</v>
      </c>
      <c r="G3428" s="661" t="s">
        <v>4681</v>
      </c>
      <c r="H3428" s="661" t="s">
        <v>2441</v>
      </c>
      <c r="I3428" s="661" t="s">
        <v>6380</v>
      </c>
      <c r="J3428" s="661" t="s">
        <v>6381</v>
      </c>
      <c r="K3428" s="661" t="s">
        <v>6382</v>
      </c>
      <c r="L3428" s="662">
        <v>77.010000000000005</v>
      </c>
      <c r="M3428" s="662">
        <v>231.03000000000003</v>
      </c>
      <c r="N3428" s="661">
        <v>3</v>
      </c>
      <c r="O3428" s="742">
        <v>1.5</v>
      </c>
      <c r="P3428" s="662">
        <v>154.02000000000001</v>
      </c>
      <c r="Q3428" s="677">
        <v>0.66666666666666663</v>
      </c>
      <c r="R3428" s="661">
        <v>2</v>
      </c>
      <c r="S3428" s="677">
        <v>0.66666666666666663</v>
      </c>
      <c r="T3428" s="742">
        <v>0.5</v>
      </c>
      <c r="U3428" s="700">
        <v>0.33333333333333331</v>
      </c>
    </row>
    <row r="3429" spans="1:21" ht="14.4" customHeight="1" x14ac:dyDescent="0.3">
      <c r="A3429" s="660">
        <v>32</v>
      </c>
      <c r="B3429" s="661" t="s">
        <v>587</v>
      </c>
      <c r="C3429" s="661">
        <v>89301322</v>
      </c>
      <c r="D3429" s="740" t="s">
        <v>6847</v>
      </c>
      <c r="E3429" s="741" t="s">
        <v>4642</v>
      </c>
      <c r="F3429" s="661" t="s">
        <v>4612</v>
      </c>
      <c r="G3429" s="661" t="s">
        <v>4758</v>
      </c>
      <c r="H3429" s="661" t="s">
        <v>588</v>
      </c>
      <c r="I3429" s="661" t="s">
        <v>974</v>
      </c>
      <c r="J3429" s="661" t="s">
        <v>4882</v>
      </c>
      <c r="K3429" s="661" t="s">
        <v>4883</v>
      </c>
      <c r="L3429" s="662">
        <v>72.05</v>
      </c>
      <c r="M3429" s="662">
        <v>72.05</v>
      </c>
      <c r="N3429" s="661">
        <v>1</v>
      </c>
      <c r="O3429" s="742">
        <v>1</v>
      </c>
      <c r="P3429" s="662">
        <v>72.05</v>
      </c>
      <c r="Q3429" s="677">
        <v>1</v>
      </c>
      <c r="R3429" s="661">
        <v>1</v>
      </c>
      <c r="S3429" s="677">
        <v>1</v>
      </c>
      <c r="T3429" s="742">
        <v>1</v>
      </c>
      <c r="U3429" s="700">
        <v>1</v>
      </c>
    </row>
    <row r="3430" spans="1:21" ht="14.4" customHeight="1" x14ac:dyDescent="0.3">
      <c r="A3430" s="660">
        <v>32</v>
      </c>
      <c r="B3430" s="661" t="s">
        <v>587</v>
      </c>
      <c r="C3430" s="661">
        <v>89301322</v>
      </c>
      <c r="D3430" s="740" t="s">
        <v>6847</v>
      </c>
      <c r="E3430" s="741" t="s">
        <v>4642</v>
      </c>
      <c r="F3430" s="661" t="s">
        <v>4612</v>
      </c>
      <c r="G3430" s="661" t="s">
        <v>4758</v>
      </c>
      <c r="H3430" s="661" t="s">
        <v>588</v>
      </c>
      <c r="I3430" s="661" t="s">
        <v>974</v>
      </c>
      <c r="J3430" s="661" t="s">
        <v>4882</v>
      </c>
      <c r="K3430" s="661" t="s">
        <v>4883</v>
      </c>
      <c r="L3430" s="662">
        <v>77.36</v>
      </c>
      <c r="M3430" s="662">
        <v>77.36</v>
      </c>
      <c r="N3430" s="661">
        <v>1</v>
      </c>
      <c r="O3430" s="742">
        <v>0.5</v>
      </c>
      <c r="P3430" s="662">
        <v>77.36</v>
      </c>
      <c r="Q3430" s="677">
        <v>1</v>
      </c>
      <c r="R3430" s="661">
        <v>1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32</v>
      </c>
      <c r="B3431" s="661" t="s">
        <v>587</v>
      </c>
      <c r="C3431" s="661">
        <v>89301322</v>
      </c>
      <c r="D3431" s="740" t="s">
        <v>6847</v>
      </c>
      <c r="E3431" s="741" t="s">
        <v>4642</v>
      </c>
      <c r="F3431" s="661" t="s">
        <v>4612</v>
      </c>
      <c r="G3431" s="661" t="s">
        <v>4758</v>
      </c>
      <c r="H3431" s="661" t="s">
        <v>588</v>
      </c>
      <c r="I3431" s="661" t="s">
        <v>4884</v>
      </c>
      <c r="J3431" s="661" t="s">
        <v>4759</v>
      </c>
      <c r="K3431" s="661" t="s">
        <v>4760</v>
      </c>
      <c r="L3431" s="662">
        <v>0</v>
      </c>
      <c r="M3431" s="662">
        <v>0</v>
      </c>
      <c r="N3431" s="661">
        <v>3</v>
      </c>
      <c r="O3431" s="742">
        <v>2.5</v>
      </c>
      <c r="P3431" s="662">
        <v>0</v>
      </c>
      <c r="Q3431" s="677"/>
      <c r="R3431" s="661">
        <v>3</v>
      </c>
      <c r="S3431" s="677">
        <v>1</v>
      </c>
      <c r="T3431" s="742">
        <v>2.5</v>
      </c>
      <c r="U3431" s="700">
        <v>1</v>
      </c>
    </row>
    <row r="3432" spans="1:21" ht="14.4" customHeight="1" x14ac:dyDescent="0.3">
      <c r="A3432" s="660">
        <v>32</v>
      </c>
      <c r="B3432" s="661" t="s">
        <v>587</v>
      </c>
      <c r="C3432" s="661">
        <v>89301322</v>
      </c>
      <c r="D3432" s="740" t="s">
        <v>6847</v>
      </c>
      <c r="E3432" s="741" t="s">
        <v>4642</v>
      </c>
      <c r="F3432" s="661" t="s">
        <v>4612</v>
      </c>
      <c r="G3432" s="661" t="s">
        <v>6557</v>
      </c>
      <c r="H3432" s="661" t="s">
        <v>588</v>
      </c>
      <c r="I3432" s="661" t="s">
        <v>6558</v>
      </c>
      <c r="J3432" s="661" t="s">
        <v>6559</v>
      </c>
      <c r="K3432" s="661" t="s">
        <v>6560</v>
      </c>
      <c r="L3432" s="662">
        <v>57.71</v>
      </c>
      <c r="M3432" s="662">
        <v>57.71</v>
      </c>
      <c r="N3432" s="661">
        <v>1</v>
      </c>
      <c r="O3432" s="742">
        <v>0.5</v>
      </c>
      <c r="P3432" s="662"/>
      <c r="Q3432" s="677">
        <v>0</v>
      </c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32</v>
      </c>
      <c r="B3433" s="661" t="s">
        <v>587</v>
      </c>
      <c r="C3433" s="661">
        <v>89301322</v>
      </c>
      <c r="D3433" s="740" t="s">
        <v>6847</v>
      </c>
      <c r="E3433" s="741" t="s">
        <v>4642</v>
      </c>
      <c r="F3433" s="661" t="s">
        <v>4612</v>
      </c>
      <c r="G3433" s="661" t="s">
        <v>6290</v>
      </c>
      <c r="H3433" s="661" t="s">
        <v>588</v>
      </c>
      <c r="I3433" s="661" t="s">
        <v>2899</v>
      </c>
      <c r="J3433" s="661" t="s">
        <v>2900</v>
      </c>
      <c r="K3433" s="661" t="s">
        <v>6291</v>
      </c>
      <c r="L3433" s="662">
        <v>38.65</v>
      </c>
      <c r="M3433" s="662">
        <v>38.65</v>
      </c>
      <c r="N3433" s="661">
        <v>1</v>
      </c>
      <c r="O3433" s="742">
        <v>0.5</v>
      </c>
      <c r="P3433" s="662">
        <v>38.65</v>
      </c>
      <c r="Q3433" s="677">
        <v>1</v>
      </c>
      <c r="R3433" s="661">
        <v>1</v>
      </c>
      <c r="S3433" s="677">
        <v>1</v>
      </c>
      <c r="T3433" s="742">
        <v>0.5</v>
      </c>
      <c r="U3433" s="700">
        <v>1</v>
      </c>
    </row>
    <row r="3434" spans="1:21" ht="14.4" customHeight="1" x14ac:dyDescent="0.3">
      <c r="A3434" s="660">
        <v>32</v>
      </c>
      <c r="B3434" s="661" t="s">
        <v>587</v>
      </c>
      <c r="C3434" s="661">
        <v>89301322</v>
      </c>
      <c r="D3434" s="740" t="s">
        <v>6847</v>
      </c>
      <c r="E3434" s="741" t="s">
        <v>4642</v>
      </c>
      <c r="F3434" s="661" t="s">
        <v>4612</v>
      </c>
      <c r="G3434" s="661" t="s">
        <v>4761</v>
      </c>
      <c r="H3434" s="661" t="s">
        <v>588</v>
      </c>
      <c r="I3434" s="661" t="s">
        <v>4019</v>
      </c>
      <c r="J3434" s="661" t="s">
        <v>4020</v>
      </c>
      <c r="K3434" s="661" t="s">
        <v>4762</v>
      </c>
      <c r="L3434" s="662">
        <v>145.38999999999999</v>
      </c>
      <c r="M3434" s="662">
        <v>1163.1199999999999</v>
      </c>
      <c r="N3434" s="661">
        <v>8</v>
      </c>
      <c r="O3434" s="742">
        <v>1</v>
      </c>
      <c r="P3434" s="662">
        <v>1163.1199999999999</v>
      </c>
      <c r="Q3434" s="677">
        <v>1</v>
      </c>
      <c r="R3434" s="661">
        <v>8</v>
      </c>
      <c r="S3434" s="677">
        <v>1</v>
      </c>
      <c r="T3434" s="742">
        <v>1</v>
      </c>
      <c r="U3434" s="700">
        <v>1</v>
      </c>
    </row>
    <row r="3435" spans="1:21" ht="14.4" customHeight="1" x14ac:dyDescent="0.3">
      <c r="A3435" s="660">
        <v>32</v>
      </c>
      <c r="B3435" s="661" t="s">
        <v>587</v>
      </c>
      <c r="C3435" s="661">
        <v>89301322</v>
      </c>
      <c r="D3435" s="740" t="s">
        <v>6847</v>
      </c>
      <c r="E3435" s="741" t="s">
        <v>4642</v>
      </c>
      <c r="F3435" s="661" t="s">
        <v>4612</v>
      </c>
      <c r="G3435" s="661" t="s">
        <v>5443</v>
      </c>
      <c r="H3435" s="661" t="s">
        <v>588</v>
      </c>
      <c r="I3435" s="661" t="s">
        <v>2309</v>
      </c>
      <c r="J3435" s="661" t="s">
        <v>2310</v>
      </c>
      <c r="K3435" s="661" t="s">
        <v>2311</v>
      </c>
      <c r="L3435" s="662">
        <v>92.91</v>
      </c>
      <c r="M3435" s="662">
        <v>743.28</v>
      </c>
      <c r="N3435" s="661">
        <v>8</v>
      </c>
      <c r="O3435" s="742">
        <v>3</v>
      </c>
      <c r="P3435" s="662">
        <v>557.46</v>
      </c>
      <c r="Q3435" s="677">
        <v>0.75000000000000011</v>
      </c>
      <c r="R3435" s="661">
        <v>6</v>
      </c>
      <c r="S3435" s="677">
        <v>0.75</v>
      </c>
      <c r="T3435" s="742">
        <v>2</v>
      </c>
      <c r="U3435" s="700">
        <v>0.66666666666666663</v>
      </c>
    </row>
    <row r="3436" spans="1:21" ht="14.4" customHeight="1" x14ac:dyDescent="0.3">
      <c r="A3436" s="660">
        <v>32</v>
      </c>
      <c r="B3436" s="661" t="s">
        <v>587</v>
      </c>
      <c r="C3436" s="661">
        <v>89301322</v>
      </c>
      <c r="D3436" s="740" t="s">
        <v>6847</v>
      </c>
      <c r="E3436" s="741" t="s">
        <v>4642</v>
      </c>
      <c r="F3436" s="661" t="s">
        <v>4612</v>
      </c>
      <c r="G3436" s="661" t="s">
        <v>5001</v>
      </c>
      <c r="H3436" s="661" t="s">
        <v>588</v>
      </c>
      <c r="I3436" s="661" t="s">
        <v>704</v>
      </c>
      <c r="J3436" s="661" t="s">
        <v>5002</v>
      </c>
      <c r="K3436" s="661" t="s">
        <v>5003</v>
      </c>
      <c r="L3436" s="662">
        <v>41.83</v>
      </c>
      <c r="M3436" s="662">
        <v>41.83</v>
      </c>
      <c r="N3436" s="661">
        <v>1</v>
      </c>
      <c r="O3436" s="742">
        <v>0.5</v>
      </c>
      <c r="P3436" s="662"/>
      <c r="Q3436" s="677">
        <v>0</v>
      </c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32</v>
      </c>
      <c r="B3437" s="661" t="s">
        <v>587</v>
      </c>
      <c r="C3437" s="661">
        <v>89301322</v>
      </c>
      <c r="D3437" s="740" t="s">
        <v>6847</v>
      </c>
      <c r="E3437" s="741" t="s">
        <v>4642</v>
      </c>
      <c r="F3437" s="661" t="s">
        <v>4612</v>
      </c>
      <c r="G3437" s="661" t="s">
        <v>4682</v>
      </c>
      <c r="H3437" s="661" t="s">
        <v>588</v>
      </c>
      <c r="I3437" s="661" t="s">
        <v>1279</v>
      </c>
      <c r="J3437" s="661" t="s">
        <v>1280</v>
      </c>
      <c r="K3437" s="661" t="s">
        <v>1281</v>
      </c>
      <c r="L3437" s="662">
        <v>61.29</v>
      </c>
      <c r="M3437" s="662">
        <v>306.45</v>
      </c>
      <c r="N3437" s="661">
        <v>5</v>
      </c>
      <c r="O3437" s="742">
        <v>2.5</v>
      </c>
      <c r="P3437" s="662">
        <v>122.58</v>
      </c>
      <c r="Q3437" s="677">
        <v>0.4</v>
      </c>
      <c r="R3437" s="661">
        <v>2</v>
      </c>
      <c r="S3437" s="677">
        <v>0.4</v>
      </c>
      <c r="T3437" s="742">
        <v>0.5</v>
      </c>
      <c r="U3437" s="700">
        <v>0.2</v>
      </c>
    </row>
    <row r="3438" spans="1:21" ht="14.4" customHeight="1" x14ac:dyDescent="0.3">
      <c r="A3438" s="660">
        <v>32</v>
      </c>
      <c r="B3438" s="661" t="s">
        <v>587</v>
      </c>
      <c r="C3438" s="661">
        <v>89301322</v>
      </c>
      <c r="D3438" s="740" t="s">
        <v>6847</v>
      </c>
      <c r="E3438" s="741" t="s">
        <v>4642</v>
      </c>
      <c r="F3438" s="661" t="s">
        <v>4612</v>
      </c>
      <c r="G3438" s="661" t="s">
        <v>4682</v>
      </c>
      <c r="H3438" s="661" t="s">
        <v>588</v>
      </c>
      <c r="I3438" s="661" t="s">
        <v>1279</v>
      </c>
      <c r="J3438" s="661" t="s">
        <v>1280</v>
      </c>
      <c r="K3438" s="661" t="s">
        <v>1281</v>
      </c>
      <c r="L3438" s="662">
        <v>55.14</v>
      </c>
      <c r="M3438" s="662">
        <v>55.14</v>
      </c>
      <c r="N3438" s="661">
        <v>1</v>
      </c>
      <c r="O3438" s="742">
        <v>1</v>
      </c>
      <c r="P3438" s="662">
        <v>55.14</v>
      </c>
      <c r="Q3438" s="677">
        <v>1</v>
      </c>
      <c r="R3438" s="661">
        <v>1</v>
      </c>
      <c r="S3438" s="677">
        <v>1</v>
      </c>
      <c r="T3438" s="742">
        <v>1</v>
      </c>
      <c r="U3438" s="700">
        <v>1</v>
      </c>
    </row>
    <row r="3439" spans="1:21" ht="14.4" customHeight="1" x14ac:dyDescent="0.3">
      <c r="A3439" s="660">
        <v>32</v>
      </c>
      <c r="B3439" s="661" t="s">
        <v>587</v>
      </c>
      <c r="C3439" s="661">
        <v>89301322</v>
      </c>
      <c r="D3439" s="740" t="s">
        <v>6847</v>
      </c>
      <c r="E3439" s="741" t="s">
        <v>4642</v>
      </c>
      <c r="F3439" s="661" t="s">
        <v>4612</v>
      </c>
      <c r="G3439" s="661" t="s">
        <v>4682</v>
      </c>
      <c r="H3439" s="661" t="s">
        <v>588</v>
      </c>
      <c r="I3439" s="661" t="s">
        <v>4683</v>
      </c>
      <c r="J3439" s="661" t="s">
        <v>4684</v>
      </c>
      <c r="K3439" s="661" t="s">
        <v>4685</v>
      </c>
      <c r="L3439" s="662">
        <v>34.31</v>
      </c>
      <c r="M3439" s="662">
        <v>343.1</v>
      </c>
      <c r="N3439" s="661">
        <v>10</v>
      </c>
      <c r="O3439" s="742">
        <v>5</v>
      </c>
      <c r="P3439" s="662">
        <v>171.55</v>
      </c>
      <c r="Q3439" s="677">
        <v>0.5</v>
      </c>
      <c r="R3439" s="661">
        <v>5</v>
      </c>
      <c r="S3439" s="677">
        <v>0.5</v>
      </c>
      <c r="T3439" s="742">
        <v>2.5</v>
      </c>
      <c r="U3439" s="700">
        <v>0.5</v>
      </c>
    </row>
    <row r="3440" spans="1:21" ht="14.4" customHeight="1" x14ac:dyDescent="0.3">
      <c r="A3440" s="660">
        <v>32</v>
      </c>
      <c r="B3440" s="661" t="s">
        <v>587</v>
      </c>
      <c r="C3440" s="661">
        <v>89301322</v>
      </c>
      <c r="D3440" s="740" t="s">
        <v>6847</v>
      </c>
      <c r="E3440" s="741" t="s">
        <v>4642</v>
      </c>
      <c r="F3440" s="661" t="s">
        <v>4612</v>
      </c>
      <c r="G3440" s="661" t="s">
        <v>4682</v>
      </c>
      <c r="H3440" s="661" t="s">
        <v>588</v>
      </c>
      <c r="I3440" s="661" t="s">
        <v>4683</v>
      </c>
      <c r="J3440" s="661" t="s">
        <v>4684</v>
      </c>
      <c r="K3440" s="661" t="s">
        <v>4685</v>
      </c>
      <c r="L3440" s="662">
        <v>30.88</v>
      </c>
      <c r="M3440" s="662">
        <v>30.88</v>
      </c>
      <c r="N3440" s="661">
        <v>1</v>
      </c>
      <c r="O3440" s="742">
        <v>1</v>
      </c>
      <c r="P3440" s="662"/>
      <c r="Q3440" s="677">
        <v>0</v>
      </c>
      <c r="R3440" s="661"/>
      <c r="S3440" s="677">
        <v>0</v>
      </c>
      <c r="T3440" s="742"/>
      <c r="U3440" s="700">
        <v>0</v>
      </c>
    </row>
    <row r="3441" spans="1:21" ht="14.4" customHeight="1" x14ac:dyDescent="0.3">
      <c r="A3441" s="660">
        <v>32</v>
      </c>
      <c r="B3441" s="661" t="s">
        <v>587</v>
      </c>
      <c r="C3441" s="661">
        <v>89301322</v>
      </c>
      <c r="D3441" s="740" t="s">
        <v>6847</v>
      </c>
      <c r="E3441" s="741" t="s">
        <v>4642</v>
      </c>
      <c r="F3441" s="661" t="s">
        <v>4612</v>
      </c>
      <c r="G3441" s="661" t="s">
        <v>5102</v>
      </c>
      <c r="H3441" s="661" t="s">
        <v>588</v>
      </c>
      <c r="I3441" s="661" t="s">
        <v>1548</v>
      </c>
      <c r="J3441" s="661" t="s">
        <v>1549</v>
      </c>
      <c r="K3441" s="661" t="s">
        <v>5114</v>
      </c>
      <c r="L3441" s="662">
        <v>116.11</v>
      </c>
      <c r="M3441" s="662">
        <v>580.54999999999995</v>
      </c>
      <c r="N3441" s="661">
        <v>5</v>
      </c>
      <c r="O3441" s="742">
        <v>1.5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32</v>
      </c>
      <c r="B3442" s="661" t="s">
        <v>587</v>
      </c>
      <c r="C3442" s="661">
        <v>89301322</v>
      </c>
      <c r="D3442" s="740" t="s">
        <v>6847</v>
      </c>
      <c r="E3442" s="741" t="s">
        <v>4642</v>
      </c>
      <c r="F3442" s="661" t="s">
        <v>4612</v>
      </c>
      <c r="G3442" s="661" t="s">
        <v>5164</v>
      </c>
      <c r="H3442" s="661" t="s">
        <v>588</v>
      </c>
      <c r="I3442" s="661" t="s">
        <v>2416</v>
      </c>
      <c r="J3442" s="661" t="s">
        <v>2417</v>
      </c>
      <c r="K3442" s="661" t="s">
        <v>4235</v>
      </c>
      <c r="L3442" s="662">
        <v>4002.14</v>
      </c>
      <c r="M3442" s="662">
        <v>4002.14</v>
      </c>
      <c r="N3442" s="661">
        <v>1</v>
      </c>
      <c r="O3442" s="742">
        <v>0.5</v>
      </c>
      <c r="P3442" s="662">
        <v>4002.14</v>
      </c>
      <c r="Q3442" s="677">
        <v>1</v>
      </c>
      <c r="R3442" s="661">
        <v>1</v>
      </c>
      <c r="S3442" s="677">
        <v>1</v>
      </c>
      <c r="T3442" s="742">
        <v>0.5</v>
      </c>
      <c r="U3442" s="700">
        <v>1</v>
      </c>
    </row>
    <row r="3443" spans="1:21" ht="14.4" customHeight="1" x14ac:dyDescent="0.3">
      <c r="A3443" s="660">
        <v>32</v>
      </c>
      <c r="B3443" s="661" t="s">
        <v>587</v>
      </c>
      <c r="C3443" s="661">
        <v>89301322</v>
      </c>
      <c r="D3443" s="740" t="s">
        <v>6847</v>
      </c>
      <c r="E3443" s="741" t="s">
        <v>4642</v>
      </c>
      <c r="F3443" s="661" t="s">
        <v>4612</v>
      </c>
      <c r="G3443" s="661" t="s">
        <v>5164</v>
      </c>
      <c r="H3443" s="661" t="s">
        <v>588</v>
      </c>
      <c r="I3443" s="661" t="s">
        <v>6561</v>
      </c>
      <c r="J3443" s="661" t="s">
        <v>2417</v>
      </c>
      <c r="K3443" s="661" t="s">
        <v>6562</v>
      </c>
      <c r="L3443" s="662">
        <v>0</v>
      </c>
      <c r="M3443" s="662">
        <v>0</v>
      </c>
      <c r="N3443" s="661">
        <v>1</v>
      </c>
      <c r="O3443" s="742">
        <v>0.5</v>
      </c>
      <c r="P3443" s="662">
        <v>0</v>
      </c>
      <c r="Q3443" s="677"/>
      <c r="R3443" s="661">
        <v>1</v>
      </c>
      <c r="S3443" s="677">
        <v>1</v>
      </c>
      <c r="T3443" s="742">
        <v>0.5</v>
      </c>
      <c r="U3443" s="700">
        <v>1</v>
      </c>
    </row>
    <row r="3444" spans="1:21" ht="14.4" customHeight="1" x14ac:dyDescent="0.3">
      <c r="A3444" s="660">
        <v>32</v>
      </c>
      <c r="B3444" s="661" t="s">
        <v>587</v>
      </c>
      <c r="C3444" s="661">
        <v>89301322</v>
      </c>
      <c r="D3444" s="740" t="s">
        <v>6847</v>
      </c>
      <c r="E3444" s="741" t="s">
        <v>4642</v>
      </c>
      <c r="F3444" s="661" t="s">
        <v>4612</v>
      </c>
      <c r="G3444" s="661" t="s">
        <v>4764</v>
      </c>
      <c r="H3444" s="661" t="s">
        <v>588</v>
      </c>
      <c r="I3444" s="661" t="s">
        <v>1043</v>
      </c>
      <c r="J3444" s="661" t="s">
        <v>4765</v>
      </c>
      <c r="K3444" s="661" t="s">
        <v>4766</v>
      </c>
      <c r="L3444" s="662">
        <v>91.14</v>
      </c>
      <c r="M3444" s="662">
        <v>11939.340000000004</v>
      </c>
      <c r="N3444" s="661">
        <v>131</v>
      </c>
      <c r="O3444" s="742">
        <v>40</v>
      </c>
      <c r="P3444" s="662">
        <v>4374.72</v>
      </c>
      <c r="Q3444" s="677">
        <v>0.3664122137404579</v>
      </c>
      <c r="R3444" s="661">
        <v>48</v>
      </c>
      <c r="S3444" s="677">
        <v>0.36641221374045801</v>
      </c>
      <c r="T3444" s="742">
        <v>16.5</v>
      </c>
      <c r="U3444" s="700">
        <v>0.41249999999999998</v>
      </c>
    </row>
    <row r="3445" spans="1:21" ht="14.4" customHeight="1" x14ac:dyDescent="0.3">
      <c r="A3445" s="660">
        <v>32</v>
      </c>
      <c r="B3445" s="661" t="s">
        <v>587</v>
      </c>
      <c r="C3445" s="661">
        <v>89301322</v>
      </c>
      <c r="D3445" s="740" t="s">
        <v>6847</v>
      </c>
      <c r="E3445" s="741" t="s">
        <v>4642</v>
      </c>
      <c r="F3445" s="661" t="s">
        <v>4612</v>
      </c>
      <c r="G3445" s="661" t="s">
        <v>4885</v>
      </c>
      <c r="H3445" s="661" t="s">
        <v>588</v>
      </c>
      <c r="I3445" s="661" t="s">
        <v>815</v>
      </c>
      <c r="J3445" s="661" t="s">
        <v>816</v>
      </c>
      <c r="K3445" s="661" t="s">
        <v>4180</v>
      </c>
      <c r="L3445" s="662">
        <v>709.97</v>
      </c>
      <c r="M3445" s="662">
        <v>709.97</v>
      </c>
      <c r="N3445" s="661">
        <v>1</v>
      </c>
      <c r="O3445" s="742">
        <v>0.5</v>
      </c>
      <c r="P3445" s="662"/>
      <c r="Q3445" s="677">
        <v>0</v>
      </c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32</v>
      </c>
      <c r="B3446" s="661" t="s">
        <v>587</v>
      </c>
      <c r="C3446" s="661">
        <v>89301322</v>
      </c>
      <c r="D3446" s="740" t="s">
        <v>6847</v>
      </c>
      <c r="E3446" s="741" t="s">
        <v>4642</v>
      </c>
      <c r="F3446" s="661" t="s">
        <v>4612</v>
      </c>
      <c r="G3446" s="661" t="s">
        <v>4972</v>
      </c>
      <c r="H3446" s="661" t="s">
        <v>2441</v>
      </c>
      <c r="I3446" s="661" t="s">
        <v>2512</v>
      </c>
      <c r="J3446" s="661" t="s">
        <v>2513</v>
      </c>
      <c r="K3446" s="661" t="s">
        <v>2514</v>
      </c>
      <c r="L3446" s="662">
        <v>0</v>
      </c>
      <c r="M3446" s="662">
        <v>0</v>
      </c>
      <c r="N3446" s="661">
        <v>1</v>
      </c>
      <c r="O3446" s="742">
        <v>0.5</v>
      </c>
      <c r="P3446" s="662">
        <v>0</v>
      </c>
      <c r="Q3446" s="677"/>
      <c r="R3446" s="661">
        <v>1</v>
      </c>
      <c r="S3446" s="677">
        <v>1</v>
      </c>
      <c r="T3446" s="742">
        <v>0.5</v>
      </c>
      <c r="U3446" s="700">
        <v>1</v>
      </c>
    </row>
    <row r="3447" spans="1:21" ht="14.4" customHeight="1" x14ac:dyDescent="0.3">
      <c r="A3447" s="660">
        <v>32</v>
      </c>
      <c r="B3447" s="661" t="s">
        <v>587</v>
      </c>
      <c r="C3447" s="661">
        <v>89301322</v>
      </c>
      <c r="D3447" s="740" t="s">
        <v>6847</v>
      </c>
      <c r="E3447" s="741" t="s">
        <v>4642</v>
      </c>
      <c r="F3447" s="661" t="s">
        <v>4612</v>
      </c>
      <c r="G3447" s="661" t="s">
        <v>4886</v>
      </c>
      <c r="H3447" s="661" t="s">
        <v>588</v>
      </c>
      <c r="I3447" s="661" t="s">
        <v>1196</v>
      </c>
      <c r="J3447" s="661" t="s">
        <v>1436</v>
      </c>
      <c r="K3447" s="661" t="s">
        <v>4887</v>
      </c>
      <c r="L3447" s="662">
        <v>0</v>
      </c>
      <c r="M3447" s="662">
        <v>0</v>
      </c>
      <c r="N3447" s="661">
        <v>9</v>
      </c>
      <c r="O3447" s="742">
        <v>6.5</v>
      </c>
      <c r="P3447" s="662">
        <v>0</v>
      </c>
      <c r="Q3447" s="677"/>
      <c r="R3447" s="661">
        <v>4</v>
      </c>
      <c r="S3447" s="677">
        <v>0.44444444444444442</v>
      </c>
      <c r="T3447" s="742">
        <v>2.5</v>
      </c>
      <c r="U3447" s="700">
        <v>0.38461538461538464</v>
      </c>
    </row>
    <row r="3448" spans="1:21" ht="14.4" customHeight="1" x14ac:dyDescent="0.3">
      <c r="A3448" s="660">
        <v>32</v>
      </c>
      <c r="B3448" s="661" t="s">
        <v>587</v>
      </c>
      <c r="C3448" s="661">
        <v>89301322</v>
      </c>
      <c r="D3448" s="740" t="s">
        <v>6847</v>
      </c>
      <c r="E3448" s="741" t="s">
        <v>4642</v>
      </c>
      <c r="F3448" s="661" t="s">
        <v>4612</v>
      </c>
      <c r="G3448" s="661" t="s">
        <v>4886</v>
      </c>
      <c r="H3448" s="661" t="s">
        <v>588</v>
      </c>
      <c r="I3448" s="661" t="s">
        <v>831</v>
      </c>
      <c r="J3448" s="661" t="s">
        <v>832</v>
      </c>
      <c r="K3448" s="661" t="s">
        <v>833</v>
      </c>
      <c r="L3448" s="662">
        <v>33.79</v>
      </c>
      <c r="M3448" s="662">
        <v>270.32</v>
      </c>
      <c r="N3448" s="661">
        <v>8</v>
      </c>
      <c r="O3448" s="742">
        <v>2.5</v>
      </c>
      <c r="P3448" s="662">
        <v>67.58</v>
      </c>
      <c r="Q3448" s="677">
        <v>0.25</v>
      </c>
      <c r="R3448" s="661">
        <v>2</v>
      </c>
      <c r="S3448" s="677">
        <v>0.25</v>
      </c>
      <c r="T3448" s="742">
        <v>0.5</v>
      </c>
      <c r="U3448" s="700">
        <v>0.2</v>
      </c>
    </row>
    <row r="3449" spans="1:21" ht="14.4" customHeight="1" x14ac:dyDescent="0.3">
      <c r="A3449" s="660">
        <v>32</v>
      </c>
      <c r="B3449" s="661" t="s">
        <v>587</v>
      </c>
      <c r="C3449" s="661">
        <v>89301322</v>
      </c>
      <c r="D3449" s="740" t="s">
        <v>6847</v>
      </c>
      <c r="E3449" s="741" t="s">
        <v>4642</v>
      </c>
      <c r="F3449" s="661" t="s">
        <v>4612</v>
      </c>
      <c r="G3449" s="661" t="s">
        <v>4888</v>
      </c>
      <c r="H3449" s="661" t="s">
        <v>2441</v>
      </c>
      <c r="I3449" s="661" t="s">
        <v>6563</v>
      </c>
      <c r="J3449" s="661" t="s">
        <v>2598</v>
      </c>
      <c r="K3449" s="661" t="s">
        <v>6520</v>
      </c>
      <c r="L3449" s="662">
        <v>0</v>
      </c>
      <c r="M3449" s="662">
        <v>0</v>
      </c>
      <c r="N3449" s="661">
        <v>1</v>
      </c>
      <c r="O3449" s="742">
        <v>1</v>
      </c>
      <c r="P3449" s="662">
        <v>0</v>
      </c>
      <c r="Q3449" s="677"/>
      <c r="R3449" s="661">
        <v>1</v>
      </c>
      <c r="S3449" s="677">
        <v>1</v>
      </c>
      <c r="T3449" s="742">
        <v>1</v>
      </c>
      <c r="U3449" s="700">
        <v>1</v>
      </c>
    </row>
    <row r="3450" spans="1:21" ht="14.4" customHeight="1" x14ac:dyDescent="0.3">
      <c r="A3450" s="660">
        <v>32</v>
      </c>
      <c r="B3450" s="661" t="s">
        <v>587</v>
      </c>
      <c r="C3450" s="661">
        <v>89301322</v>
      </c>
      <c r="D3450" s="740" t="s">
        <v>6847</v>
      </c>
      <c r="E3450" s="741" t="s">
        <v>4642</v>
      </c>
      <c r="F3450" s="661" t="s">
        <v>4612</v>
      </c>
      <c r="G3450" s="661" t="s">
        <v>4888</v>
      </c>
      <c r="H3450" s="661" t="s">
        <v>2441</v>
      </c>
      <c r="I3450" s="661" t="s">
        <v>2597</v>
      </c>
      <c r="J3450" s="661" t="s">
        <v>2598</v>
      </c>
      <c r="K3450" s="661" t="s">
        <v>1225</v>
      </c>
      <c r="L3450" s="662">
        <v>137.74</v>
      </c>
      <c r="M3450" s="662">
        <v>137.74</v>
      </c>
      <c r="N3450" s="661">
        <v>1</v>
      </c>
      <c r="O3450" s="742">
        <v>0.5</v>
      </c>
      <c r="P3450" s="662">
        <v>137.74</v>
      </c>
      <c r="Q3450" s="677">
        <v>1</v>
      </c>
      <c r="R3450" s="661">
        <v>1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32</v>
      </c>
      <c r="B3451" s="661" t="s">
        <v>587</v>
      </c>
      <c r="C3451" s="661">
        <v>89301322</v>
      </c>
      <c r="D3451" s="740" t="s">
        <v>6847</v>
      </c>
      <c r="E3451" s="741" t="s">
        <v>4642</v>
      </c>
      <c r="F3451" s="661" t="s">
        <v>4612</v>
      </c>
      <c r="G3451" s="661" t="s">
        <v>4888</v>
      </c>
      <c r="H3451" s="661" t="s">
        <v>2441</v>
      </c>
      <c r="I3451" s="661" t="s">
        <v>5737</v>
      </c>
      <c r="J3451" s="661" t="s">
        <v>2598</v>
      </c>
      <c r="K3451" s="661" t="s">
        <v>1242</v>
      </c>
      <c r="L3451" s="662">
        <v>413.22</v>
      </c>
      <c r="M3451" s="662">
        <v>413.22</v>
      </c>
      <c r="N3451" s="661">
        <v>1</v>
      </c>
      <c r="O3451" s="742">
        <v>0.5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32</v>
      </c>
      <c r="B3452" s="661" t="s">
        <v>587</v>
      </c>
      <c r="C3452" s="661">
        <v>89301322</v>
      </c>
      <c r="D3452" s="740" t="s">
        <v>6847</v>
      </c>
      <c r="E3452" s="741" t="s">
        <v>4642</v>
      </c>
      <c r="F3452" s="661" t="s">
        <v>4612</v>
      </c>
      <c r="G3452" s="661" t="s">
        <v>4888</v>
      </c>
      <c r="H3452" s="661" t="s">
        <v>2441</v>
      </c>
      <c r="I3452" s="661" t="s">
        <v>6564</v>
      </c>
      <c r="J3452" s="661" t="s">
        <v>2598</v>
      </c>
      <c r="K3452" s="661" t="s">
        <v>6520</v>
      </c>
      <c r="L3452" s="662">
        <v>0</v>
      </c>
      <c r="M3452" s="662">
        <v>0</v>
      </c>
      <c r="N3452" s="661">
        <v>1</v>
      </c>
      <c r="O3452" s="742">
        <v>1</v>
      </c>
      <c r="P3452" s="662"/>
      <c r="Q3452" s="677"/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32</v>
      </c>
      <c r="B3453" s="661" t="s">
        <v>587</v>
      </c>
      <c r="C3453" s="661">
        <v>89301322</v>
      </c>
      <c r="D3453" s="740" t="s">
        <v>6847</v>
      </c>
      <c r="E3453" s="741" t="s">
        <v>4642</v>
      </c>
      <c r="F3453" s="661" t="s">
        <v>4612</v>
      </c>
      <c r="G3453" s="661" t="s">
        <v>4767</v>
      </c>
      <c r="H3453" s="661" t="s">
        <v>588</v>
      </c>
      <c r="I3453" s="661" t="s">
        <v>4768</v>
      </c>
      <c r="J3453" s="661" t="s">
        <v>4769</v>
      </c>
      <c r="K3453" s="661" t="s">
        <v>4770</v>
      </c>
      <c r="L3453" s="662">
        <v>0</v>
      </c>
      <c r="M3453" s="662">
        <v>0</v>
      </c>
      <c r="N3453" s="661">
        <v>1</v>
      </c>
      <c r="O3453" s="742">
        <v>1</v>
      </c>
      <c r="P3453" s="662"/>
      <c r="Q3453" s="677"/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32</v>
      </c>
      <c r="B3454" s="661" t="s">
        <v>587</v>
      </c>
      <c r="C3454" s="661">
        <v>89301322</v>
      </c>
      <c r="D3454" s="740" t="s">
        <v>6847</v>
      </c>
      <c r="E3454" s="741" t="s">
        <v>4642</v>
      </c>
      <c r="F3454" s="661" t="s">
        <v>4612</v>
      </c>
      <c r="G3454" s="661" t="s">
        <v>4767</v>
      </c>
      <c r="H3454" s="661" t="s">
        <v>2441</v>
      </c>
      <c r="I3454" s="661" t="s">
        <v>5809</v>
      </c>
      <c r="J3454" s="661" t="s">
        <v>5810</v>
      </c>
      <c r="K3454" s="661" t="s">
        <v>5811</v>
      </c>
      <c r="L3454" s="662">
        <v>65.069999999999993</v>
      </c>
      <c r="M3454" s="662">
        <v>195.20999999999998</v>
      </c>
      <c r="N3454" s="661">
        <v>3</v>
      </c>
      <c r="O3454" s="742">
        <v>1.5</v>
      </c>
      <c r="P3454" s="662">
        <v>195.20999999999998</v>
      </c>
      <c r="Q3454" s="677">
        <v>1</v>
      </c>
      <c r="R3454" s="661">
        <v>3</v>
      </c>
      <c r="S3454" s="677">
        <v>1</v>
      </c>
      <c r="T3454" s="742">
        <v>1.5</v>
      </c>
      <c r="U3454" s="700">
        <v>1</v>
      </c>
    </row>
    <row r="3455" spans="1:21" ht="14.4" customHeight="1" x14ac:dyDescent="0.3">
      <c r="A3455" s="660">
        <v>32</v>
      </c>
      <c r="B3455" s="661" t="s">
        <v>587</v>
      </c>
      <c r="C3455" s="661">
        <v>89301322</v>
      </c>
      <c r="D3455" s="740" t="s">
        <v>6847</v>
      </c>
      <c r="E3455" s="741" t="s">
        <v>4642</v>
      </c>
      <c r="F3455" s="661" t="s">
        <v>4612</v>
      </c>
      <c r="G3455" s="661" t="s">
        <v>4767</v>
      </c>
      <c r="H3455" s="661" t="s">
        <v>588</v>
      </c>
      <c r="I3455" s="661" t="s">
        <v>1380</v>
      </c>
      <c r="J3455" s="661" t="s">
        <v>5168</v>
      </c>
      <c r="K3455" s="661" t="s">
        <v>5169</v>
      </c>
      <c r="L3455" s="662">
        <v>50.57</v>
      </c>
      <c r="M3455" s="662">
        <v>101.14</v>
      </c>
      <c r="N3455" s="661">
        <v>2</v>
      </c>
      <c r="O3455" s="742">
        <v>1</v>
      </c>
      <c r="P3455" s="662">
        <v>101.14</v>
      </c>
      <c r="Q3455" s="677">
        <v>1</v>
      </c>
      <c r="R3455" s="661">
        <v>2</v>
      </c>
      <c r="S3455" s="677">
        <v>1</v>
      </c>
      <c r="T3455" s="742">
        <v>1</v>
      </c>
      <c r="U3455" s="700">
        <v>1</v>
      </c>
    </row>
    <row r="3456" spans="1:21" ht="14.4" customHeight="1" x14ac:dyDescent="0.3">
      <c r="A3456" s="660">
        <v>32</v>
      </c>
      <c r="B3456" s="661" t="s">
        <v>587</v>
      </c>
      <c r="C3456" s="661">
        <v>89301322</v>
      </c>
      <c r="D3456" s="740" t="s">
        <v>6847</v>
      </c>
      <c r="E3456" s="741" t="s">
        <v>4642</v>
      </c>
      <c r="F3456" s="661" t="s">
        <v>4612</v>
      </c>
      <c r="G3456" s="661" t="s">
        <v>4973</v>
      </c>
      <c r="H3456" s="661" t="s">
        <v>588</v>
      </c>
      <c r="I3456" s="661" t="s">
        <v>1119</v>
      </c>
      <c r="J3456" s="661" t="s">
        <v>793</v>
      </c>
      <c r="K3456" s="661" t="s">
        <v>1120</v>
      </c>
      <c r="L3456" s="662">
        <v>0</v>
      </c>
      <c r="M3456" s="662">
        <v>0</v>
      </c>
      <c r="N3456" s="661">
        <v>1</v>
      </c>
      <c r="O3456" s="742">
        <v>0.5</v>
      </c>
      <c r="P3456" s="662">
        <v>0</v>
      </c>
      <c r="Q3456" s="677"/>
      <c r="R3456" s="661">
        <v>1</v>
      </c>
      <c r="S3456" s="677">
        <v>1</v>
      </c>
      <c r="T3456" s="742">
        <v>0.5</v>
      </c>
      <c r="U3456" s="700">
        <v>1</v>
      </c>
    </row>
    <row r="3457" spans="1:21" ht="14.4" customHeight="1" x14ac:dyDescent="0.3">
      <c r="A3457" s="660">
        <v>32</v>
      </c>
      <c r="B3457" s="661" t="s">
        <v>587</v>
      </c>
      <c r="C3457" s="661">
        <v>89301322</v>
      </c>
      <c r="D3457" s="740" t="s">
        <v>6847</v>
      </c>
      <c r="E3457" s="741" t="s">
        <v>4642</v>
      </c>
      <c r="F3457" s="661" t="s">
        <v>4612</v>
      </c>
      <c r="G3457" s="661" t="s">
        <v>5107</v>
      </c>
      <c r="H3457" s="661" t="s">
        <v>2441</v>
      </c>
      <c r="I3457" s="661" t="s">
        <v>2593</v>
      </c>
      <c r="J3457" s="661" t="s">
        <v>2594</v>
      </c>
      <c r="K3457" s="661" t="s">
        <v>2595</v>
      </c>
      <c r="L3457" s="662">
        <v>71.86</v>
      </c>
      <c r="M3457" s="662">
        <v>143.72</v>
      </c>
      <c r="N3457" s="661">
        <v>2</v>
      </c>
      <c r="O3457" s="742">
        <v>1</v>
      </c>
      <c r="P3457" s="662">
        <v>71.86</v>
      </c>
      <c r="Q3457" s="677">
        <v>0.5</v>
      </c>
      <c r="R3457" s="661">
        <v>1</v>
      </c>
      <c r="S3457" s="677">
        <v>0.5</v>
      </c>
      <c r="T3457" s="742">
        <v>0.5</v>
      </c>
      <c r="U3457" s="700">
        <v>0.5</v>
      </c>
    </row>
    <row r="3458" spans="1:21" ht="14.4" customHeight="1" x14ac:dyDescent="0.3">
      <c r="A3458" s="660">
        <v>32</v>
      </c>
      <c r="B3458" s="661" t="s">
        <v>587</v>
      </c>
      <c r="C3458" s="661">
        <v>89301322</v>
      </c>
      <c r="D3458" s="740" t="s">
        <v>6847</v>
      </c>
      <c r="E3458" s="741" t="s">
        <v>4642</v>
      </c>
      <c r="F3458" s="661" t="s">
        <v>4612</v>
      </c>
      <c r="G3458" s="661" t="s">
        <v>5107</v>
      </c>
      <c r="H3458" s="661" t="s">
        <v>2441</v>
      </c>
      <c r="I3458" s="661" t="s">
        <v>5338</v>
      </c>
      <c r="J3458" s="661" t="s">
        <v>2594</v>
      </c>
      <c r="K3458" s="661" t="s">
        <v>5339</v>
      </c>
      <c r="L3458" s="662">
        <v>0</v>
      </c>
      <c r="M3458" s="662">
        <v>0</v>
      </c>
      <c r="N3458" s="661">
        <v>1</v>
      </c>
      <c r="O3458" s="742">
        <v>0.5</v>
      </c>
      <c r="P3458" s="662">
        <v>0</v>
      </c>
      <c r="Q3458" s="677"/>
      <c r="R3458" s="661">
        <v>1</v>
      </c>
      <c r="S3458" s="677">
        <v>1</v>
      </c>
      <c r="T3458" s="742">
        <v>0.5</v>
      </c>
      <c r="U3458" s="700">
        <v>1</v>
      </c>
    </row>
    <row r="3459" spans="1:21" ht="14.4" customHeight="1" x14ac:dyDescent="0.3">
      <c r="A3459" s="660">
        <v>32</v>
      </c>
      <c r="B3459" s="661" t="s">
        <v>587</v>
      </c>
      <c r="C3459" s="661">
        <v>89301322</v>
      </c>
      <c r="D3459" s="740" t="s">
        <v>6847</v>
      </c>
      <c r="E3459" s="741" t="s">
        <v>4642</v>
      </c>
      <c r="F3459" s="661" t="s">
        <v>4612</v>
      </c>
      <c r="G3459" s="661" t="s">
        <v>4690</v>
      </c>
      <c r="H3459" s="661" t="s">
        <v>588</v>
      </c>
      <c r="I3459" s="661" t="s">
        <v>851</v>
      </c>
      <c r="J3459" s="661" t="s">
        <v>4691</v>
      </c>
      <c r="K3459" s="661" t="s">
        <v>4692</v>
      </c>
      <c r="L3459" s="662">
        <v>0</v>
      </c>
      <c r="M3459" s="662">
        <v>0</v>
      </c>
      <c r="N3459" s="661">
        <v>8</v>
      </c>
      <c r="O3459" s="742">
        <v>4.5</v>
      </c>
      <c r="P3459" s="662">
        <v>0</v>
      </c>
      <c r="Q3459" s="677"/>
      <c r="R3459" s="661">
        <v>2</v>
      </c>
      <c r="S3459" s="677">
        <v>0.25</v>
      </c>
      <c r="T3459" s="742">
        <v>1.5</v>
      </c>
      <c r="U3459" s="700">
        <v>0.33333333333333331</v>
      </c>
    </row>
    <row r="3460" spans="1:21" ht="14.4" customHeight="1" x14ac:dyDescent="0.3">
      <c r="A3460" s="660">
        <v>32</v>
      </c>
      <c r="B3460" s="661" t="s">
        <v>587</v>
      </c>
      <c r="C3460" s="661">
        <v>89301322</v>
      </c>
      <c r="D3460" s="740" t="s">
        <v>6847</v>
      </c>
      <c r="E3460" s="741" t="s">
        <v>4642</v>
      </c>
      <c r="F3460" s="661" t="s">
        <v>4612</v>
      </c>
      <c r="G3460" s="661" t="s">
        <v>4690</v>
      </c>
      <c r="H3460" s="661" t="s">
        <v>588</v>
      </c>
      <c r="I3460" s="661" t="s">
        <v>1156</v>
      </c>
      <c r="J3460" s="661" t="s">
        <v>1157</v>
      </c>
      <c r="K3460" s="661" t="s">
        <v>4822</v>
      </c>
      <c r="L3460" s="662">
        <v>0</v>
      </c>
      <c r="M3460" s="662">
        <v>0</v>
      </c>
      <c r="N3460" s="661">
        <v>2</v>
      </c>
      <c r="O3460" s="742">
        <v>0.5</v>
      </c>
      <c r="P3460" s="662">
        <v>0</v>
      </c>
      <c r="Q3460" s="677"/>
      <c r="R3460" s="661">
        <v>2</v>
      </c>
      <c r="S3460" s="677">
        <v>1</v>
      </c>
      <c r="T3460" s="742">
        <v>0.5</v>
      </c>
      <c r="U3460" s="700">
        <v>1</v>
      </c>
    </row>
    <row r="3461" spans="1:21" ht="14.4" customHeight="1" x14ac:dyDescent="0.3">
      <c r="A3461" s="660">
        <v>32</v>
      </c>
      <c r="B3461" s="661" t="s">
        <v>587</v>
      </c>
      <c r="C3461" s="661">
        <v>89301322</v>
      </c>
      <c r="D3461" s="740" t="s">
        <v>6847</v>
      </c>
      <c r="E3461" s="741" t="s">
        <v>4642</v>
      </c>
      <c r="F3461" s="661" t="s">
        <v>4612</v>
      </c>
      <c r="G3461" s="661" t="s">
        <v>4690</v>
      </c>
      <c r="H3461" s="661" t="s">
        <v>588</v>
      </c>
      <c r="I3461" s="661" t="s">
        <v>5057</v>
      </c>
      <c r="J3461" s="661" t="s">
        <v>5058</v>
      </c>
      <c r="K3461" s="661" t="s">
        <v>5059</v>
      </c>
      <c r="L3461" s="662">
        <v>0</v>
      </c>
      <c r="M3461" s="662">
        <v>0</v>
      </c>
      <c r="N3461" s="661">
        <v>1</v>
      </c>
      <c r="O3461" s="742">
        <v>0.5</v>
      </c>
      <c r="P3461" s="662"/>
      <c r="Q3461" s="677"/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32</v>
      </c>
      <c r="B3462" s="661" t="s">
        <v>587</v>
      </c>
      <c r="C3462" s="661">
        <v>89301322</v>
      </c>
      <c r="D3462" s="740" t="s">
        <v>6847</v>
      </c>
      <c r="E3462" s="741" t="s">
        <v>4642</v>
      </c>
      <c r="F3462" s="661" t="s">
        <v>4612</v>
      </c>
      <c r="G3462" s="661" t="s">
        <v>5452</v>
      </c>
      <c r="H3462" s="661" t="s">
        <v>588</v>
      </c>
      <c r="I3462" s="661" t="s">
        <v>1004</v>
      </c>
      <c r="J3462" s="661" t="s">
        <v>1005</v>
      </c>
      <c r="K3462" s="661" t="s">
        <v>5453</v>
      </c>
      <c r="L3462" s="662">
        <v>242.93</v>
      </c>
      <c r="M3462" s="662">
        <v>242.93</v>
      </c>
      <c r="N3462" s="661">
        <v>1</v>
      </c>
      <c r="O3462" s="742">
        <v>1</v>
      </c>
      <c r="P3462" s="662">
        <v>242.93</v>
      </c>
      <c r="Q3462" s="677">
        <v>1</v>
      </c>
      <c r="R3462" s="661">
        <v>1</v>
      </c>
      <c r="S3462" s="677">
        <v>1</v>
      </c>
      <c r="T3462" s="742">
        <v>1</v>
      </c>
      <c r="U3462" s="700">
        <v>1</v>
      </c>
    </row>
    <row r="3463" spans="1:21" ht="14.4" customHeight="1" x14ac:dyDescent="0.3">
      <c r="A3463" s="660">
        <v>32</v>
      </c>
      <c r="B3463" s="661" t="s">
        <v>587</v>
      </c>
      <c r="C3463" s="661">
        <v>89301322</v>
      </c>
      <c r="D3463" s="740" t="s">
        <v>6847</v>
      </c>
      <c r="E3463" s="741" t="s">
        <v>4642</v>
      </c>
      <c r="F3463" s="661" t="s">
        <v>4612</v>
      </c>
      <c r="G3463" s="661" t="s">
        <v>6565</v>
      </c>
      <c r="H3463" s="661" t="s">
        <v>588</v>
      </c>
      <c r="I3463" s="661" t="s">
        <v>6566</v>
      </c>
      <c r="J3463" s="661" t="s">
        <v>6567</v>
      </c>
      <c r="K3463" s="661" t="s">
        <v>6568</v>
      </c>
      <c r="L3463" s="662">
        <v>108.98</v>
      </c>
      <c r="M3463" s="662">
        <v>217.96</v>
      </c>
      <c r="N3463" s="661">
        <v>2</v>
      </c>
      <c r="O3463" s="742">
        <v>1</v>
      </c>
      <c r="P3463" s="662">
        <v>217.96</v>
      </c>
      <c r="Q3463" s="677">
        <v>1</v>
      </c>
      <c r="R3463" s="661">
        <v>2</v>
      </c>
      <c r="S3463" s="677">
        <v>1</v>
      </c>
      <c r="T3463" s="742">
        <v>1</v>
      </c>
      <c r="U3463" s="700">
        <v>1</v>
      </c>
    </row>
    <row r="3464" spans="1:21" ht="14.4" customHeight="1" x14ac:dyDescent="0.3">
      <c r="A3464" s="660">
        <v>32</v>
      </c>
      <c r="B3464" s="661" t="s">
        <v>587</v>
      </c>
      <c r="C3464" s="661">
        <v>89301322</v>
      </c>
      <c r="D3464" s="740" t="s">
        <v>6847</v>
      </c>
      <c r="E3464" s="741" t="s">
        <v>4642</v>
      </c>
      <c r="F3464" s="661" t="s">
        <v>4612</v>
      </c>
      <c r="G3464" s="661" t="s">
        <v>6569</v>
      </c>
      <c r="H3464" s="661" t="s">
        <v>588</v>
      </c>
      <c r="I3464" s="661" t="s">
        <v>1608</v>
      </c>
      <c r="J3464" s="661" t="s">
        <v>6570</v>
      </c>
      <c r="K3464" s="661" t="s">
        <v>6571</v>
      </c>
      <c r="L3464" s="662">
        <v>577.52</v>
      </c>
      <c r="M3464" s="662">
        <v>577.52</v>
      </c>
      <c r="N3464" s="661">
        <v>1</v>
      </c>
      <c r="O3464" s="742">
        <v>0.5</v>
      </c>
      <c r="P3464" s="662">
        <v>577.52</v>
      </c>
      <c r="Q3464" s="677">
        <v>1</v>
      </c>
      <c r="R3464" s="661">
        <v>1</v>
      </c>
      <c r="S3464" s="677">
        <v>1</v>
      </c>
      <c r="T3464" s="742">
        <v>0.5</v>
      </c>
      <c r="U3464" s="700">
        <v>1</v>
      </c>
    </row>
    <row r="3465" spans="1:21" ht="14.4" customHeight="1" x14ac:dyDescent="0.3">
      <c r="A3465" s="660">
        <v>32</v>
      </c>
      <c r="B3465" s="661" t="s">
        <v>587</v>
      </c>
      <c r="C3465" s="661">
        <v>89301322</v>
      </c>
      <c r="D3465" s="740" t="s">
        <v>6847</v>
      </c>
      <c r="E3465" s="741" t="s">
        <v>4642</v>
      </c>
      <c r="F3465" s="661" t="s">
        <v>4612</v>
      </c>
      <c r="G3465" s="661" t="s">
        <v>4932</v>
      </c>
      <c r="H3465" s="661" t="s">
        <v>2441</v>
      </c>
      <c r="I3465" s="661" t="s">
        <v>2508</v>
      </c>
      <c r="J3465" s="661" t="s">
        <v>2509</v>
      </c>
      <c r="K3465" s="661" t="s">
        <v>4433</v>
      </c>
      <c r="L3465" s="662">
        <v>259.04000000000002</v>
      </c>
      <c r="M3465" s="662">
        <v>259.04000000000002</v>
      </c>
      <c r="N3465" s="661">
        <v>1</v>
      </c>
      <c r="O3465" s="742">
        <v>0.5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32</v>
      </c>
      <c r="B3466" s="661" t="s">
        <v>587</v>
      </c>
      <c r="C3466" s="661">
        <v>89301322</v>
      </c>
      <c r="D3466" s="740" t="s">
        <v>6847</v>
      </c>
      <c r="E3466" s="741" t="s">
        <v>4642</v>
      </c>
      <c r="F3466" s="661" t="s">
        <v>4612</v>
      </c>
      <c r="G3466" s="661" t="s">
        <v>4974</v>
      </c>
      <c r="H3466" s="661" t="s">
        <v>588</v>
      </c>
      <c r="I3466" s="661" t="s">
        <v>1122</v>
      </c>
      <c r="J3466" s="661" t="s">
        <v>4975</v>
      </c>
      <c r="K3466" s="661" t="s">
        <v>4976</v>
      </c>
      <c r="L3466" s="662">
        <v>56.01</v>
      </c>
      <c r="M3466" s="662">
        <v>112.02</v>
      </c>
      <c r="N3466" s="661">
        <v>2</v>
      </c>
      <c r="O3466" s="742">
        <v>1</v>
      </c>
      <c r="P3466" s="662">
        <v>112.02</v>
      </c>
      <c r="Q3466" s="677">
        <v>1</v>
      </c>
      <c r="R3466" s="661">
        <v>2</v>
      </c>
      <c r="S3466" s="677">
        <v>1</v>
      </c>
      <c r="T3466" s="742">
        <v>1</v>
      </c>
      <c r="U3466" s="700">
        <v>1</v>
      </c>
    </row>
    <row r="3467" spans="1:21" ht="14.4" customHeight="1" x14ac:dyDescent="0.3">
      <c r="A3467" s="660">
        <v>32</v>
      </c>
      <c r="B3467" s="661" t="s">
        <v>587</v>
      </c>
      <c r="C3467" s="661">
        <v>89301322</v>
      </c>
      <c r="D3467" s="740" t="s">
        <v>6847</v>
      </c>
      <c r="E3467" s="741" t="s">
        <v>4642</v>
      </c>
      <c r="F3467" s="661" t="s">
        <v>4612</v>
      </c>
      <c r="G3467" s="661" t="s">
        <v>4823</v>
      </c>
      <c r="H3467" s="661" t="s">
        <v>588</v>
      </c>
      <c r="I3467" s="661" t="s">
        <v>5743</v>
      </c>
      <c r="J3467" s="661" t="s">
        <v>1834</v>
      </c>
      <c r="K3467" s="661" t="s">
        <v>5178</v>
      </c>
      <c r="L3467" s="662">
        <v>200.07</v>
      </c>
      <c r="M3467" s="662">
        <v>200.07</v>
      </c>
      <c r="N3467" s="661">
        <v>1</v>
      </c>
      <c r="O3467" s="742">
        <v>0.5</v>
      </c>
      <c r="P3467" s="662">
        <v>200.07</v>
      </c>
      <c r="Q3467" s="677">
        <v>1</v>
      </c>
      <c r="R3467" s="661">
        <v>1</v>
      </c>
      <c r="S3467" s="677">
        <v>1</v>
      </c>
      <c r="T3467" s="742">
        <v>0.5</v>
      </c>
      <c r="U3467" s="700">
        <v>1</v>
      </c>
    </row>
    <row r="3468" spans="1:21" ht="14.4" customHeight="1" x14ac:dyDescent="0.3">
      <c r="A3468" s="660">
        <v>32</v>
      </c>
      <c r="B3468" s="661" t="s">
        <v>587</v>
      </c>
      <c r="C3468" s="661">
        <v>89301322</v>
      </c>
      <c r="D3468" s="740" t="s">
        <v>6847</v>
      </c>
      <c r="E3468" s="741" t="s">
        <v>4642</v>
      </c>
      <c r="F3468" s="661" t="s">
        <v>4612</v>
      </c>
      <c r="G3468" s="661" t="s">
        <v>4823</v>
      </c>
      <c r="H3468" s="661" t="s">
        <v>588</v>
      </c>
      <c r="I3468" s="661" t="s">
        <v>908</v>
      </c>
      <c r="J3468" s="661" t="s">
        <v>909</v>
      </c>
      <c r="K3468" s="661" t="s">
        <v>4583</v>
      </c>
      <c r="L3468" s="662">
        <v>44.89</v>
      </c>
      <c r="M3468" s="662">
        <v>44.89</v>
      </c>
      <c r="N3468" s="661">
        <v>1</v>
      </c>
      <c r="O3468" s="742">
        <v>0.5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32</v>
      </c>
      <c r="B3469" s="661" t="s">
        <v>587</v>
      </c>
      <c r="C3469" s="661">
        <v>89301322</v>
      </c>
      <c r="D3469" s="740" t="s">
        <v>6847</v>
      </c>
      <c r="E3469" s="741" t="s">
        <v>4642</v>
      </c>
      <c r="F3469" s="661" t="s">
        <v>4612</v>
      </c>
      <c r="G3469" s="661" t="s">
        <v>4934</v>
      </c>
      <c r="H3469" s="661" t="s">
        <v>2441</v>
      </c>
      <c r="I3469" s="661" t="s">
        <v>5877</v>
      </c>
      <c r="J3469" s="661" t="s">
        <v>5878</v>
      </c>
      <c r="K3469" s="661" t="s">
        <v>5879</v>
      </c>
      <c r="L3469" s="662">
        <v>185.9</v>
      </c>
      <c r="M3469" s="662">
        <v>185.9</v>
      </c>
      <c r="N3469" s="661">
        <v>1</v>
      </c>
      <c r="O3469" s="742">
        <v>0.5</v>
      </c>
      <c r="P3469" s="662">
        <v>185.9</v>
      </c>
      <c r="Q3469" s="677">
        <v>1</v>
      </c>
      <c r="R3469" s="661">
        <v>1</v>
      </c>
      <c r="S3469" s="677">
        <v>1</v>
      </c>
      <c r="T3469" s="742">
        <v>0.5</v>
      </c>
      <c r="U3469" s="700">
        <v>1</v>
      </c>
    </row>
    <row r="3470" spans="1:21" ht="14.4" customHeight="1" x14ac:dyDescent="0.3">
      <c r="A3470" s="660">
        <v>32</v>
      </c>
      <c r="B3470" s="661" t="s">
        <v>587</v>
      </c>
      <c r="C3470" s="661">
        <v>89301322</v>
      </c>
      <c r="D3470" s="740" t="s">
        <v>6847</v>
      </c>
      <c r="E3470" s="741" t="s">
        <v>4642</v>
      </c>
      <c r="F3470" s="661" t="s">
        <v>4612</v>
      </c>
      <c r="G3470" s="661" t="s">
        <v>5816</v>
      </c>
      <c r="H3470" s="661" t="s">
        <v>588</v>
      </c>
      <c r="I3470" s="661" t="s">
        <v>6572</v>
      </c>
      <c r="J3470" s="661" t="s">
        <v>3551</v>
      </c>
      <c r="K3470" s="661" t="s">
        <v>6573</v>
      </c>
      <c r="L3470" s="662">
        <v>0</v>
      </c>
      <c r="M3470" s="662">
        <v>0</v>
      </c>
      <c r="N3470" s="661">
        <v>1</v>
      </c>
      <c r="O3470" s="742">
        <v>1</v>
      </c>
      <c r="P3470" s="662">
        <v>0</v>
      </c>
      <c r="Q3470" s="677"/>
      <c r="R3470" s="661">
        <v>1</v>
      </c>
      <c r="S3470" s="677">
        <v>1</v>
      </c>
      <c r="T3470" s="742">
        <v>1</v>
      </c>
      <c r="U3470" s="700">
        <v>1</v>
      </c>
    </row>
    <row r="3471" spans="1:21" ht="14.4" customHeight="1" x14ac:dyDescent="0.3">
      <c r="A3471" s="660">
        <v>32</v>
      </c>
      <c r="B3471" s="661" t="s">
        <v>587</v>
      </c>
      <c r="C3471" s="661">
        <v>89301322</v>
      </c>
      <c r="D3471" s="740" t="s">
        <v>6847</v>
      </c>
      <c r="E3471" s="741" t="s">
        <v>4642</v>
      </c>
      <c r="F3471" s="661" t="s">
        <v>4612</v>
      </c>
      <c r="G3471" s="661" t="s">
        <v>5662</v>
      </c>
      <c r="H3471" s="661" t="s">
        <v>588</v>
      </c>
      <c r="I3471" s="661" t="s">
        <v>6574</v>
      </c>
      <c r="J3471" s="661" t="s">
        <v>5770</v>
      </c>
      <c r="K3471" s="661" t="s">
        <v>5883</v>
      </c>
      <c r="L3471" s="662">
        <v>480.18</v>
      </c>
      <c r="M3471" s="662">
        <v>480.18</v>
      </c>
      <c r="N3471" s="661">
        <v>1</v>
      </c>
      <c r="O3471" s="742">
        <v>0.5</v>
      </c>
      <c r="P3471" s="662">
        <v>480.18</v>
      </c>
      <c r="Q3471" s="677">
        <v>1</v>
      </c>
      <c r="R3471" s="661">
        <v>1</v>
      </c>
      <c r="S3471" s="677">
        <v>1</v>
      </c>
      <c r="T3471" s="742">
        <v>0.5</v>
      </c>
      <c r="U3471" s="700">
        <v>1</v>
      </c>
    </row>
    <row r="3472" spans="1:21" ht="14.4" customHeight="1" x14ac:dyDescent="0.3">
      <c r="A3472" s="660">
        <v>32</v>
      </c>
      <c r="B3472" s="661" t="s">
        <v>587</v>
      </c>
      <c r="C3472" s="661">
        <v>89301322</v>
      </c>
      <c r="D3472" s="740" t="s">
        <v>6847</v>
      </c>
      <c r="E3472" s="741" t="s">
        <v>4642</v>
      </c>
      <c r="F3472" s="661" t="s">
        <v>4612</v>
      </c>
      <c r="G3472" s="661" t="s">
        <v>4935</v>
      </c>
      <c r="H3472" s="661" t="s">
        <v>588</v>
      </c>
      <c r="I3472" s="661" t="s">
        <v>5460</v>
      </c>
      <c r="J3472" s="661" t="s">
        <v>2429</v>
      </c>
      <c r="K3472" s="661" t="s">
        <v>5461</v>
      </c>
      <c r="L3472" s="662">
        <v>0</v>
      </c>
      <c r="M3472" s="662">
        <v>0</v>
      </c>
      <c r="N3472" s="661">
        <v>1</v>
      </c>
      <c r="O3472" s="742">
        <v>0.5</v>
      </c>
      <c r="P3472" s="662">
        <v>0</v>
      </c>
      <c r="Q3472" s="677"/>
      <c r="R3472" s="661">
        <v>1</v>
      </c>
      <c r="S3472" s="677">
        <v>1</v>
      </c>
      <c r="T3472" s="742">
        <v>0.5</v>
      </c>
      <c r="U3472" s="700">
        <v>1</v>
      </c>
    </row>
    <row r="3473" spans="1:21" ht="14.4" customHeight="1" x14ac:dyDescent="0.3">
      <c r="A3473" s="660">
        <v>32</v>
      </c>
      <c r="B3473" s="661" t="s">
        <v>587</v>
      </c>
      <c r="C3473" s="661">
        <v>89301322</v>
      </c>
      <c r="D3473" s="740" t="s">
        <v>6847</v>
      </c>
      <c r="E3473" s="741" t="s">
        <v>4642</v>
      </c>
      <c r="F3473" s="661" t="s">
        <v>4612</v>
      </c>
      <c r="G3473" s="661" t="s">
        <v>4935</v>
      </c>
      <c r="H3473" s="661" t="s">
        <v>588</v>
      </c>
      <c r="I3473" s="661" t="s">
        <v>6575</v>
      </c>
      <c r="J3473" s="661" t="s">
        <v>6576</v>
      </c>
      <c r="K3473" s="661" t="s">
        <v>6577</v>
      </c>
      <c r="L3473" s="662">
        <v>0</v>
      </c>
      <c r="M3473" s="662">
        <v>0</v>
      </c>
      <c r="N3473" s="661">
        <v>1</v>
      </c>
      <c r="O3473" s="742">
        <v>0.5</v>
      </c>
      <c r="P3473" s="662">
        <v>0</v>
      </c>
      <c r="Q3473" s="677"/>
      <c r="R3473" s="661">
        <v>1</v>
      </c>
      <c r="S3473" s="677">
        <v>1</v>
      </c>
      <c r="T3473" s="742">
        <v>0.5</v>
      </c>
      <c r="U3473" s="700">
        <v>1</v>
      </c>
    </row>
    <row r="3474" spans="1:21" ht="14.4" customHeight="1" x14ac:dyDescent="0.3">
      <c r="A3474" s="660">
        <v>32</v>
      </c>
      <c r="B3474" s="661" t="s">
        <v>587</v>
      </c>
      <c r="C3474" s="661">
        <v>89301322</v>
      </c>
      <c r="D3474" s="740" t="s">
        <v>6847</v>
      </c>
      <c r="E3474" s="741" t="s">
        <v>4642</v>
      </c>
      <c r="F3474" s="661" t="s">
        <v>4612</v>
      </c>
      <c r="G3474" s="661" t="s">
        <v>4935</v>
      </c>
      <c r="H3474" s="661" t="s">
        <v>588</v>
      </c>
      <c r="I3474" s="661" t="s">
        <v>5349</v>
      </c>
      <c r="J3474" s="661" t="s">
        <v>736</v>
      </c>
      <c r="K3474" s="661" t="s">
        <v>5350</v>
      </c>
      <c r="L3474" s="662">
        <v>0</v>
      </c>
      <c r="M3474" s="662">
        <v>0</v>
      </c>
      <c r="N3474" s="661">
        <v>1</v>
      </c>
      <c r="O3474" s="742">
        <v>0.5</v>
      </c>
      <c r="P3474" s="662">
        <v>0</v>
      </c>
      <c r="Q3474" s="677"/>
      <c r="R3474" s="661">
        <v>1</v>
      </c>
      <c r="S3474" s="677">
        <v>1</v>
      </c>
      <c r="T3474" s="742">
        <v>0.5</v>
      </c>
      <c r="U3474" s="700">
        <v>1</v>
      </c>
    </row>
    <row r="3475" spans="1:21" ht="14.4" customHeight="1" x14ac:dyDescent="0.3">
      <c r="A3475" s="660">
        <v>32</v>
      </c>
      <c r="B3475" s="661" t="s">
        <v>587</v>
      </c>
      <c r="C3475" s="661">
        <v>89301322</v>
      </c>
      <c r="D3475" s="740" t="s">
        <v>6847</v>
      </c>
      <c r="E3475" s="741" t="s">
        <v>4642</v>
      </c>
      <c r="F3475" s="661" t="s">
        <v>4612</v>
      </c>
      <c r="G3475" s="661" t="s">
        <v>5746</v>
      </c>
      <c r="H3475" s="661" t="s">
        <v>588</v>
      </c>
      <c r="I3475" s="661" t="s">
        <v>2944</v>
      </c>
      <c r="J3475" s="661" t="s">
        <v>2945</v>
      </c>
      <c r="K3475" s="661" t="s">
        <v>2946</v>
      </c>
      <c r="L3475" s="662">
        <v>120.37</v>
      </c>
      <c r="M3475" s="662">
        <v>240.74</v>
      </c>
      <c r="N3475" s="661">
        <v>2</v>
      </c>
      <c r="O3475" s="742">
        <v>1.5</v>
      </c>
      <c r="P3475" s="662">
        <v>120.37</v>
      </c>
      <c r="Q3475" s="677">
        <v>0.5</v>
      </c>
      <c r="R3475" s="661">
        <v>1</v>
      </c>
      <c r="S3475" s="677">
        <v>0.5</v>
      </c>
      <c r="T3475" s="742">
        <v>1</v>
      </c>
      <c r="U3475" s="700">
        <v>0.66666666666666663</v>
      </c>
    </row>
    <row r="3476" spans="1:21" ht="14.4" customHeight="1" x14ac:dyDescent="0.3">
      <c r="A3476" s="660">
        <v>32</v>
      </c>
      <c r="B3476" s="661" t="s">
        <v>587</v>
      </c>
      <c r="C3476" s="661">
        <v>89301322</v>
      </c>
      <c r="D3476" s="740" t="s">
        <v>6847</v>
      </c>
      <c r="E3476" s="741" t="s">
        <v>4642</v>
      </c>
      <c r="F3476" s="661" t="s">
        <v>4612</v>
      </c>
      <c r="G3476" s="661" t="s">
        <v>4693</v>
      </c>
      <c r="H3476" s="661" t="s">
        <v>2441</v>
      </c>
      <c r="I3476" s="661" t="s">
        <v>2688</v>
      </c>
      <c r="J3476" s="661" t="s">
        <v>2479</v>
      </c>
      <c r="K3476" s="661" t="s">
        <v>2689</v>
      </c>
      <c r="L3476" s="662">
        <v>468.96</v>
      </c>
      <c r="M3476" s="662">
        <v>7503.3599999999988</v>
      </c>
      <c r="N3476" s="661">
        <v>16</v>
      </c>
      <c r="O3476" s="742">
        <v>5</v>
      </c>
      <c r="P3476" s="662">
        <v>3751.68</v>
      </c>
      <c r="Q3476" s="677">
        <v>0.50000000000000011</v>
      </c>
      <c r="R3476" s="661">
        <v>8</v>
      </c>
      <c r="S3476" s="677">
        <v>0.5</v>
      </c>
      <c r="T3476" s="742">
        <v>2</v>
      </c>
      <c r="U3476" s="700">
        <v>0.4</v>
      </c>
    </row>
    <row r="3477" spans="1:21" ht="14.4" customHeight="1" x14ac:dyDescent="0.3">
      <c r="A3477" s="660">
        <v>32</v>
      </c>
      <c r="B3477" s="661" t="s">
        <v>587</v>
      </c>
      <c r="C3477" s="661">
        <v>89301322</v>
      </c>
      <c r="D3477" s="740" t="s">
        <v>6847</v>
      </c>
      <c r="E3477" s="741" t="s">
        <v>4642</v>
      </c>
      <c r="F3477" s="661" t="s">
        <v>4612</v>
      </c>
      <c r="G3477" s="661" t="s">
        <v>4693</v>
      </c>
      <c r="H3477" s="661" t="s">
        <v>2441</v>
      </c>
      <c r="I3477" s="661" t="s">
        <v>2691</v>
      </c>
      <c r="J3477" s="661" t="s">
        <v>2479</v>
      </c>
      <c r="K3477" s="661" t="s">
        <v>2692</v>
      </c>
      <c r="L3477" s="662">
        <v>625.29</v>
      </c>
      <c r="M3477" s="662">
        <v>6252.9</v>
      </c>
      <c r="N3477" s="661">
        <v>10</v>
      </c>
      <c r="O3477" s="742">
        <v>4</v>
      </c>
      <c r="P3477" s="662">
        <v>5002.32</v>
      </c>
      <c r="Q3477" s="677">
        <v>0.8</v>
      </c>
      <c r="R3477" s="661">
        <v>8</v>
      </c>
      <c r="S3477" s="677">
        <v>0.8</v>
      </c>
      <c r="T3477" s="742">
        <v>3</v>
      </c>
      <c r="U3477" s="700">
        <v>0.75</v>
      </c>
    </row>
    <row r="3478" spans="1:21" ht="14.4" customHeight="1" x14ac:dyDescent="0.3">
      <c r="A3478" s="660">
        <v>32</v>
      </c>
      <c r="B3478" s="661" t="s">
        <v>587</v>
      </c>
      <c r="C3478" s="661">
        <v>89301322</v>
      </c>
      <c r="D3478" s="740" t="s">
        <v>6847</v>
      </c>
      <c r="E3478" s="741" t="s">
        <v>4642</v>
      </c>
      <c r="F3478" s="661" t="s">
        <v>4612</v>
      </c>
      <c r="G3478" s="661" t="s">
        <v>4693</v>
      </c>
      <c r="H3478" s="661" t="s">
        <v>2441</v>
      </c>
      <c r="I3478" s="661" t="s">
        <v>2478</v>
      </c>
      <c r="J3478" s="661" t="s">
        <v>2479</v>
      </c>
      <c r="K3478" s="661" t="s">
        <v>2480</v>
      </c>
      <c r="L3478" s="662">
        <v>937.93</v>
      </c>
      <c r="M3478" s="662">
        <v>14068.95</v>
      </c>
      <c r="N3478" s="661">
        <v>15</v>
      </c>
      <c r="O3478" s="742">
        <v>7</v>
      </c>
      <c r="P3478" s="662">
        <v>14068.95</v>
      </c>
      <c r="Q3478" s="677">
        <v>1</v>
      </c>
      <c r="R3478" s="661">
        <v>15</v>
      </c>
      <c r="S3478" s="677">
        <v>1</v>
      </c>
      <c r="T3478" s="742">
        <v>7</v>
      </c>
      <c r="U3478" s="700">
        <v>1</v>
      </c>
    </row>
    <row r="3479" spans="1:21" ht="14.4" customHeight="1" x14ac:dyDescent="0.3">
      <c r="A3479" s="660">
        <v>32</v>
      </c>
      <c r="B3479" s="661" t="s">
        <v>587</v>
      </c>
      <c r="C3479" s="661">
        <v>89301322</v>
      </c>
      <c r="D3479" s="740" t="s">
        <v>6847</v>
      </c>
      <c r="E3479" s="741" t="s">
        <v>4642</v>
      </c>
      <c r="F3479" s="661" t="s">
        <v>4612</v>
      </c>
      <c r="G3479" s="661" t="s">
        <v>4693</v>
      </c>
      <c r="H3479" s="661" t="s">
        <v>2441</v>
      </c>
      <c r="I3479" s="661" t="s">
        <v>2482</v>
      </c>
      <c r="J3479" s="661" t="s">
        <v>2479</v>
      </c>
      <c r="K3479" s="661" t="s">
        <v>2483</v>
      </c>
      <c r="L3479" s="662">
        <v>1166.47</v>
      </c>
      <c r="M3479" s="662">
        <v>5832.35</v>
      </c>
      <c r="N3479" s="661">
        <v>5</v>
      </c>
      <c r="O3479" s="742">
        <v>2.5</v>
      </c>
      <c r="P3479" s="662">
        <v>5832.35</v>
      </c>
      <c r="Q3479" s="677">
        <v>1</v>
      </c>
      <c r="R3479" s="661">
        <v>5</v>
      </c>
      <c r="S3479" s="677">
        <v>1</v>
      </c>
      <c r="T3479" s="742">
        <v>2.5</v>
      </c>
      <c r="U3479" s="700">
        <v>1</v>
      </c>
    </row>
    <row r="3480" spans="1:21" ht="14.4" customHeight="1" x14ac:dyDescent="0.3">
      <c r="A3480" s="660">
        <v>32</v>
      </c>
      <c r="B3480" s="661" t="s">
        <v>587</v>
      </c>
      <c r="C3480" s="661">
        <v>89301322</v>
      </c>
      <c r="D3480" s="740" t="s">
        <v>6847</v>
      </c>
      <c r="E3480" s="741" t="s">
        <v>4642</v>
      </c>
      <c r="F3480" s="661" t="s">
        <v>4612</v>
      </c>
      <c r="G3480" s="661" t="s">
        <v>4693</v>
      </c>
      <c r="H3480" s="661" t="s">
        <v>2441</v>
      </c>
      <c r="I3480" s="661" t="s">
        <v>2485</v>
      </c>
      <c r="J3480" s="661" t="s">
        <v>2479</v>
      </c>
      <c r="K3480" s="661" t="s">
        <v>2486</v>
      </c>
      <c r="L3480" s="662">
        <v>1458.07</v>
      </c>
      <c r="M3480" s="662">
        <v>1458.07</v>
      </c>
      <c r="N3480" s="661">
        <v>1</v>
      </c>
      <c r="O3480" s="742">
        <v>0.5</v>
      </c>
      <c r="P3480" s="662">
        <v>1458.07</v>
      </c>
      <c r="Q3480" s="677">
        <v>1</v>
      </c>
      <c r="R3480" s="661">
        <v>1</v>
      </c>
      <c r="S3480" s="677">
        <v>1</v>
      </c>
      <c r="T3480" s="742">
        <v>0.5</v>
      </c>
      <c r="U3480" s="700">
        <v>1</v>
      </c>
    </row>
    <row r="3481" spans="1:21" ht="14.4" customHeight="1" x14ac:dyDescent="0.3">
      <c r="A3481" s="660">
        <v>32</v>
      </c>
      <c r="B3481" s="661" t="s">
        <v>587</v>
      </c>
      <c r="C3481" s="661">
        <v>89301322</v>
      </c>
      <c r="D3481" s="740" t="s">
        <v>6847</v>
      </c>
      <c r="E3481" s="741" t="s">
        <v>4642</v>
      </c>
      <c r="F3481" s="661" t="s">
        <v>4612</v>
      </c>
      <c r="G3481" s="661" t="s">
        <v>4693</v>
      </c>
      <c r="H3481" s="661" t="s">
        <v>2441</v>
      </c>
      <c r="I3481" s="661" t="s">
        <v>4156</v>
      </c>
      <c r="J3481" s="661" t="s">
        <v>2562</v>
      </c>
      <c r="K3481" s="661" t="s">
        <v>2480</v>
      </c>
      <c r="L3481" s="662">
        <v>1749.69</v>
      </c>
      <c r="M3481" s="662">
        <v>17496.900000000001</v>
      </c>
      <c r="N3481" s="661">
        <v>10</v>
      </c>
      <c r="O3481" s="742">
        <v>2.5</v>
      </c>
      <c r="P3481" s="662">
        <v>13997.52</v>
      </c>
      <c r="Q3481" s="677">
        <v>0.79999999999999993</v>
      </c>
      <c r="R3481" s="661">
        <v>8</v>
      </c>
      <c r="S3481" s="677">
        <v>0.8</v>
      </c>
      <c r="T3481" s="742">
        <v>2</v>
      </c>
      <c r="U3481" s="700">
        <v>0.8</v>
      </c>
    </row>
    <row r="3482" spans="1:21" ht="14.4" customHeight="1" x14ac:dyDescent="0.3">
      <c r="A3482" s="660">
        <v>32</v>
      </c>
      <c r="B3482" s="661" t="s">
        <v>587</v>
      </c>
      <c r="C3482" s="661">
        <v>89301322</v>
      </c>
      <c r="D3482" s="740" t="s">
        <v>6847</v>
      </c>
      <c r="E3482" s="741" t="s">
        <v>4642</v>
      </c>
      <c r="F3482" s="661" t="s">
        <v>4612</v>
      </c>
      <c r="G3482" s="661" t="s">
        <v>4693</v>
      </c>
      <c r="H3482" s="661" t="s">
        <v>2441</v>
      </c>
      <c r="I3482" s="661" t="s">
        <v>2561</v>
      </c>
      <c r="J3482" s="661" t="s">
        <v>2562</v>
      </c>
      <c r="K3482" s="661" t="s">
        <v>2483</v>
      </c>
      <c r="L3482" s="662">
        <v>2332.92</v>
      </c>
      <c r="M3482" s="662">
        <v>4665.84</v>
      </c>
      <c r="N3482" s="661">
        <v>2</v>
      </c>
      <c r="O3482" s="742">
        <v>1</v>
      </c>
      <c r="P3482" s="662">
        <v>4665.84</v>
      </c>
      <c r="Q3482" s="677">
        <v>1</v>
      </c>
      <c r="R3482" s="661">
        <v>2</v>
      </c>
      <c r="S3482" s="677">
        <v>1</v>
      </c>
      <c r="T3482" s="742">
        <v>1</v>
      </c>
      <c r="U3482" s="700">
        <v>1</v>
      </c>
    </row>
    <row r="3483" spans="1:21" ht="14.4" customHeight="1" x14ac:dyDescent="0.3">
      <c r="A3483" s="660">
        <v>32</v>
      </c>
      <c r="B3483" s="661" t="s">
        <v>587</v>
      </c>
      <c r="C3483" s="661">
        <v>89301322</v>
      </c>
      <c r="D3483" s="740" t="s">
        <v>6847</v>
      </c>
      <c r="E3483" s="741" t="s">
        <v>4642</v>
      </c>
      <c r="F3483" s="661" t="s">
        <v>4612</v>
      </c>
      <c r="G3483" s="661" t="s">
        <v>4693</v>
      </c>
      <c r="H3483" s="661" t="s">
        <v>2441</v>
      </c>
      <c r="I3483" s="661" t="s">
        <v>4159</v>
      </c>
      <c r="J3483" s="661" t="s">
        <v>2562</v>
      </c>
      <c r="K3483" s="661" t="s">
        <v>2486</v>
      </c>
      <c r="L3483" s="662">
        <v>2916.16</v>
      </c>
      <c r="M3483" s="662">
        <v>8748.48</v>
      </c>
      <c r="N3483" s="661">
        <v>3</v>
      </c>
      <c r="O3483" s="742">
        <v>2</v>
      </c>
      <c r="P3483" s="662">
        <v>2916.16</v>
      </c>
      <c r="Q3483" s="677">
        <v>0.33333333333333331</v>
      </c>
      <c r="R3483" s="661">
        <v>1</v>
      </c>
      <c r="S3483" s="677">
        <v>0.33333333333333331</v>
      </c>
      <c r="T3483" s="742">
        <v>1</v>
      </c>
      <c r="U3483" s="700">
        <v>0.5</v>
      </c>
    </row>
    <row r="3484" spans="1:21" ht="14.4" customHeight="1" x14ac:dyDescent="0.3">
      <c r="A3484" s="660">
        <v>32</v>
      </c>
      <c r="B3484" s="661" t="s">
        <v>587</v>
      </c>
      <c r="C3484" s="661">
        <v>89301322</v>
      </c>
      <c r="D3484" s="740" t="s">
        <v>6847</v>
      </c>
      <c r="E3484" s="741" t="s">
        <v>4642</v>
      </c>
      <c r="F3484" s="661" t="s">
        <v>4612</v>
      </c>
      <c r="G3484" s="661" t="s">
        <v>5179</v>
      </c>
      <c r="H3484" s="661" t="s">
        <v>2441</v>
      </c>
      <c r="I3484" s="661" t="s">
        <v>2625</v>
      </c>
      <c r="J3484" s="661" t="s">
        <v>812</v>
      </c>
      <c r="K3484" s="661" t="s">
        <v>4498</v>
      </c>
      <c r="L3484" s="662">
        <v>29.78</v>
      </c>
      <c r="M3484" s="662">
        <v>29.78</v>
      </c>
      <c r="N3484" s="661">
        <v>1</v>
      </c>
      <c r="O3484" s="742">
        <v>0.5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32</v>
      </c>
      <c r="B3485" s="661" t="s">
        <v>587</v>
      </c>
      <c r="C3485" s="661">
        <v>89301322</v>
      </c>
      <c r="D3485" s="740" t="s">
        <v>6847</v>
      </c>
      <c r="E3485" s="741" t="s">
        <v>4642</v>
      </c>
      <c r="F3485" s="661" t="s">
        <v>4612</v>
      </c>
      <c r="G3485" s="661" t="s">
        <v>5179</v>
      </c>
      <c r="H3485" s="661" t="s">
        <v>2441</v>
      </c>
      <c r="I3485" s="661" t="s">
        <v>2460</v>
      </c>
      <c r="J3485" s="661" t="s">
        <v>812</v>
      </c>
      <c r="K3485" s="661" t="s">
        <v>4499</v>
      </c>
      <c r="L3485" s="662">
        <v>96.63</v>
      </c>
      <c r="M3485" s="662">
        <v>193.26</v>
      </c>
      <c r="N3485" s="661">
        <v>2</v>
      </c>
      <c r="O3485" s="742">
        <v>1.5</v>
      </c>
      <c r="P3485" s="662">
        <v>96.63</v>
      </c>
      <c r="Q3485" s="677">
        <v>0.5</v>
      </c>
      <c r="R3485" s="661">
        <v>1</v>
      </c>
      <c r="S3485" s="677">
        <v>0.5</v>
      </c>
      <c r="T3485" s="742">
        <v>1</v>
      </c>
      <c r="U3485" s="700">
        <v>0.66666666666666663</v>
      </c>
    </row>
    <row r="3486" spans="1:21" ht="14.4" customHeight="1" x14ac:dyDescent="0.3">
      <c r="A3486" s="660">
        <v>32</v>
      </c>
      <c r="B3486" s="661" t="s">
        <v>587</v>
      </c>
      <c r="C3486" s="661">
        <v>89301322</v>
      </c>
      <c r="D3486" s="740" t="s">
        <v>6847</v>
      </c>
      <c r="E3486" s="741" t="s">
        <v>4642</v>
      </c>
      <c r="F3486" s="661" t="s">
        <v>4612</v>
      </c>
      <c r="G3486" s="661" t="s">
        <v>5179</v>
      </c>
      <c r="H3486" s="661" t="s">
        <v>588</v>
      </c>
      <c r="I3486" s="661" t="s">
        <v>2089</v>
      </c>
      <c r="J3486" s="661" t="s">
        <v>812</v>
      </c>
      <c r="K3486" s="661" t="s">
        <v>5817</v>
      </c>
      <c r="L3486" s="662">
        <v>96.63</v>
      </c>
      <c r="M3486" s="662">
        <v>96.63</v>
      </c>
      <c r="N3486" s="661">
        <v>1</v>
      </c>
      <c r="O3486" s="742">
        <v>1</v>
      </c>
      <c r="P3486" s="662"/>
      <c r="Q3486" s="677">
        <v>0</v>
      </c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32</v>
      </c>
      <c r="B3487" s="661" t="s">
        <v>587</v>
      </c>
      <c r="C3487" s="661">
        <v>89301322</v>
      </c>
      <c r="D3487" s="740" t="s">
        <v>6847</v>
      </c>
      <c r="E3487" s="741" t="s">
        <v>4642</v>
      </c>
      <c r="F3487" s="661" t="s">
        <v>4612</v>
      </c>
      <c r="G3487" s="661" t="s">
        <v>5179</v>
      </c>
      <c r="H3487" s="661" t="s">
        <v>588</v>
      </c>
      <c r="I3487" s="661" t="s">
        <v>2089</v>
      </c>
      <c r="J3487" s="661" t="s">
        <v>812</v>
      </c>
      <c r="K3487" s="661" t="s">
        <v>5817</v>
      </c>
      <c r="L3487" s="662">
        <v>59.55</v>
      </c>
      <c r="M3487" s="662">
        <v>119.1</v>
      </c>
      <c r="N3487" s="661">
        <v>2</v>
      </c>
      <c r="O3487" s="742">
        <v>1.5</v>
      </c>
      <c r="P3487" s="662">
        <v>59.55</v>
      </c>
      <c r="Q3487" s="677">
        <v>0.5</v>
      </c>
      <c r="R3487" s="661">
        <v>1</v>
      </c>
      <c r="S3487" s="677">
        <v>0.5</v>
      </c>
      <c r="T3487" s="742">
        <v>0.5</v>
      </c>
      <c r="U3487" s="700">
        <v>0.33333333333333331</v>
      </c>
    </row>
    <row r="3488" spans="1:21" ht="14.4" customHeight="1" x14ac:dyDescent="0.3">
      <c r="A3488" s="660">
        <v>32</v>
      </c>
      <c r="B3488" s="661" t="s">
        <v>587</v>
      </c>
      <c r="C3488" s="661">
        <v>89301322</v>
      </c>
      <c r="D3488" s="740" t="s">
        <v>6847</v>
      </c>
      <c r="E3488" s="741" t="s">
        <v>4642</v>
      </c>
      <c r="F3488" s="661" t="s">
        <v>4612</v>
      </c>
      <c r="G3488" s="661" t="s">
        <v>5179</v>
      </c>
      <c r="H3488" s="661" t="s">
        <v>588</v>
      </c>
      <c r="I3488" s="661" t="s">
        <v>5180</v>
      </c>
      <c r="J3488" s="661" t="s">
        <v>5181</v>
      </c>
      <c r="K3488" s="661" t="s">
        <v>5182</v>
      </c>
      <c r="L3488" s="662">
        <v>50.62</v>
      </c>
      <c r="M3488" s="662">
        <v>50.62</v>
      </c>
      <c r="N3488" s="661">
        <v>1</v>
      </c>
      <c r="O3488" s="742">
        <v>1</v>
      </c>
      <c r="P3488" s="662"/>
      <c r="Q3488" s="677">
        <v>0</v>
      </c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32</v>
      </c>
      <c r="B3489" s="661" t="s">
        <v>587</v>
      </c>
      <c r="C3489" s="661">
        <v>89301322</v>
      </c>
      <c r="D3489" s="740" t="s">
        <v>6847</v>
      </c>
      <c r="E3489" s="741" t="s">
        <v>4642</v>
      </c>
      <c r="F3489" s="661" t="s">
        <v>4612</v>
      </c>
      <c r="G3489" s="661" t="s">
        <v>5884</v>
      </c>
      <c r="H3489" s="661" t="s">
        <v>588</v>
      </c>
      <c r="I3489" s="661" t="s">
        <v>6578</v>
      </c>
      <c r="J3489" s="661" t="s">
        <v>6087</v>
      </c>
      <c r="K3489" s="661" t="s">
        <v>6579</v>
      </c>
      <c r="L3489" s="662">
        <v>180.92</v>
      </c>
      <c r="M3489" s="662">
        <v>180.92</v>
      </c>
      <c r="N3489" s="661">
        <v>1</v>
      </c>
      <c r="O3489" s="742">
        <v>0.5</v>
      </c>
      <c r="P3489" s="662">
        <v>180.92</v>
      </c>
      <c r="Q3489" s="677">
        <v>1</v>
      </c>
      <c r="R3489" s="661">
        <v>1</v>
      </c>
      <c r="S3489" s="677">
        <v>1</v>
      </c>
      <c r="T3489" s="742">
        <v>0.5</v>
      </c>
      <c r="U3489" s="700">
        <v>1</v>
      </c>
    </row>
    <row r="3490" spans="1:21" ht="14.4" customHeight="1" x14ac:dyDescent="0.3">
      <c r="A3490" s="660">
        <v>32</v>
      </c>
      <c r="B3490" s="661" t="s">
        <v>587</v>
      </c>
      <c r="C3490" s="661">
        <v>89301322</v>
      </c>
      <c r="D3490" s="740" t="s">
        <v>6847</v>
      </c>
      <c r="E3490" s="741" t="s">
        <v>4642</v>
      </c>
      <c r="F3490" s="661" t="s">
        <v>4612</v>
      </c>
      <c r="G3490" s="661" t="s">
        <v>5466</v>
      </c>
      <c r="H3490" s="661" t="s">
        <v>588</v>
      </c>
      <c r="I3490" s="661" t="s">
        <v>5467</v>
      </c>
      <c r="J3490" s="661" t="s">
        <v>5468</v>
      </c>
      <c r="K3490" s="661" t="s">
        <v>5381</v>
      </c>
      <c r="L3490" s="662">
        <v>153.52000000000001</v>
      </c>
      <c r="M3490" s="662">
        <v>307.04000000000002</v>
      </c>
      <c r="N3490" s="661">
        <v>2</v>
      </c>
      <c r="O3490" s="742">
        <v>1.5</v>
      </c>
      <c r="P3490" s="662">
        <v>153.52000000000001</v>
      </c>
      <c r="Q3490" s="677">
        <v>0.5</v>
      </c>
      <c r="R3490" s="661">
        <v>1</v>
      </c>
      <c r="S3490" s="677">
        <v>0.5</v>
      </c>
      <c r="T3490" s="742">
        <v>0.5</v>
      </c>
      <c r="U3490" s="700">
        <v>0.33333333333333331</v>
      </c>
    </row>
    <row r="3491" spans="1:21" ht="14.4" customHeight="1" x14ac:dyDescent="0.3">
      <c r="A3491" s="660">
        <v>32</v>
      </c>
      <c r="B3491" s="661" t="s">
        <v>587</v>
      </c>
      <c r="C3491" s="661">
        <v>89301322</v>
      </c>
      <c r="D3491" s="740" t="s">
        <v>6847</v>
      </c>
      <c r="E3491" s="741" t="s">
        <v>4642</v>
      </c>
      <c r="F3491" s="661" t="s">
        <v>4612</v>
      </c>
      <c r="G3491" s="661" t="s">
        <v>6580</v>
      </c>
      <c r="H3491" s="661" t="s">
        <v>588</v>
      </c>
      <c r="I3491" s="661" t="s">
        <v>1902</v>
      </c>
      <c r="J3491" s="661" t="s">
        <v>1903</v>
      </c>
      <c r="K3491" s="661" t="s">
        <v>1297</v>
      </c>
      <c r="L3491" s="662">
        <v>49.28</v>
      </c>
      <c r="M3491" s="662">
        <v>49.28</v>
      </c>
      <c r="N3491" s="661">
        <v>1</v>
      </c>
      <c r="O3491" s="742">
        <v>1</v>
      </c>
      <c r="P3491" s="662"/>
      <c r="Q3491" s="677">
        <v>0</v>
      </c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32</v>
      </c>
      <c r="B3492" s="661" t="s">
        <v>587</v>
      </c>
      <c r="C3492" s="661">
        <v>89301322</v>
      </c>
      <c r="D3492" s="740" t="s">
        <v>6847</v>
      </c>
      <c r="E3492" s="741" t="s">
        <v>4642</v>
      </c>
      <c r="F3492" s="661" t="s">
        <v>4612</v>
      </c>
      <c r="G3492" s="661" t="s">
        <v>4694</v>
      </c>
      <c r="H3492" s="661" t="s">
        <v>2441</v>
      </c>
      <c r="I3492" s="661" t="s">
        <v>3057</v>
      </c>
      <c r="J3492" s="661" t="s">
        <v>3058</v>
      </c>
      <c r="K3492" s="661" t="s">
        <v>4465</v>
      </c>
      <c r="L3492" s="662">
        <v>69.86</v>
      </c>
      <c r="M3492" s="662">
        <v>1117.76</v>
      </c>
      <c r="N3492" s="661">
        <v>16</v>
      </c>
      <c r="O3492" s="742">
        <v>8.5</v>
      </c>
      <c r="P3492" s="662">
        <v>978.04000000000008</v>
      </c>
      <c r="Q3492" s="677">
        <v>0.87500000000000011</v>
      </c>
      <c r="R3492" s="661">
        <v>14</v>
      </c>
      <c r="S3492" s="677">
        <v>0.875</v>
      </c>
      <c r="T3492" s="742">
        <v>7.5</v>
      </c>
      <c r="U3492" s="700">
        <v>0.88235294117647056</v>
      </c>
    </row>
    <row r="3493" spans="1:21" ht="14.4" customHeight="1" x14ac:dyDescent="0.3">
      <c r="A3493" s="660">
        <v>32</v>
      </c>
      <c r="B3493" s="661" t="s">
        <v>587</v>
      </c>
      <c r="C3493" s="661">
        <v>89301322</v>
      </c>
      <c r="D3493" s="740" t="s">
        <v>6847</v>
      </c>
      <c r="E3493" s="741" t="s">
        <v>4642</v>
      </c>
      <c r="F3493" s="661" t="s">
        <v>4612</v>
      </c>
      <c r="G3493" s="661" t="s">
        <v>4697</v>
      </c>
      <c r="H3493" s="661" t="s">
        <v>588</v>
      </c>
      <c r="I3493" s="661" t="s">
        <v>5185</v>
      </c>
      <c r="J3493" s="661" t="s">
        <v>867</v>
      </c>
      <c r="K3493" s="661" t="s">
        <v>5186</v>
      </c>
      <c r="L3493" s="662">
        <v>0</v>
      </c>
      <c r="M3493" s="662">
        <v>0</v>
      </c>
      <c r="N3493" s="661">
        <v>3</v>
      </c>
      <c r="O3493" s="742">
        <v>2.5</v>
      </c>
      <c r="P3493" s="662">
        <v>0</v>
      </c>
      <c r="Q3493" s="677"/>
      <c r="R3493" s="661">
        <v>1</v>
      </c>
      <c r="S3493" s="677">
        <v>0.33333333333333331</v>
      </c>
      <c r="T3493" s="742">
        <v>1</v>
      </c>
      <c r="U3493" s="700">
        <v>0.4</v>
      </c>
    </row>
    <row r="3494" spans="1:21" ht="14.4" customHeight="1" x14ac:dyDescent="0.3">
      <c r="A3494" s="660">
        <v>32</v>
      </c>
      <c r="B3494" s="661" t="s">
        <v>587</v>
      </c>
      <c r="C3494" s="661">
        <v>89301322</v>
      </c>
      <c r="D3494" s="740" t="s">
        <v>6847</v>
      </c>
      <c r="E3494" s="741" t="s">
        <v>4642</v>
      </c>
      <c r="F3494" s="661" t="s">
        <v>4612</v>
      </c>
      <c r="G3494" s="661" t="s">
        <v>4697</v>
      </c>
      <c r="H3494" s="661" t="s">
        <v>588</v>
      </c>
      <c r="I3494" s="661" t="s">
        <v>6196</v>
      </c>
      <c r="J3494" s="661" t="s">
        <v>5353</v>
      </c>
      <c r="K3494" s="661" t="s">
        <v>6197</v>
      </c>
      <c r="L3494" s="662">
        <v>342.89</v>
      </c>
      <c r="M3494" s="662">
        <v>685.78</v>
      </c>
      <c r="N3494" s="661">
        <v>2</v>
      </c>
      <c r="O3494" s="742">
        <v>0.5</v>
      </c>
      <c r="P3494" s="662"/>
      <c r="Q3494" s="677">
        <v>0</v>
      </c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32</v>
      </c>
      <c r="B3495" s="661" t="s">
        <v>587</v>
      </c>
      <c r="C3495" s="661">
        <v>89301322</v>
      </c>
      <c r="D3495" s="740" t="s">
        <v>6847</v>
      </c>
      <c r="E3495" s="741" t="s">
        <v>4642</v>
      </c>
      <c r="F3495" s="661" t="s">
        <v>4612</v>
      </c>
      <c r="G3495" s="661" t="s">
        <v>4697</v>
      </c>
      <c r="H3495" s="661" t="s">
        <v>588</v>
      </c>
      <c r="I3495" s="661" t="s">
        <v>4893</v>
      </c>
      <c r="J3495" s="661" t="s">
        <v>4707</v>
      </c>
      <c r="K3495" s="661" t="s">
        <v>868</v>
      </c>
      <c r="L3495" s="662">
        <v>97.97</v>
      </c>
      <c r="M3495" s="662">
        <v>97.97</v>
      </c>
      <c r="N3495" s="661">
        <v>1</v>
      </c>
      <c r="O3495" s="742">
        <v>0.5</v>
      </c>
      <c r="P3495" s="662">
        <v>97.97</v>
      </c>
      <c r="Q3495" s="677">
        <v>1</v>
      </c>
      <c r="R3495" s="661">
        <v>1</v>
      </c>
      <c r="S3495" s="677">
        <v>1</v>
      </c>
      <c r="T3495" s="742">
        <v>0.5</v>
      </c>
      <c r="U3495" s="700">
        <v>1</v>
      </c>
    </row>
    <row r="3496" spans="1:21" ht="14.4" customHeight="1" x14ac:dyDescent="0.3">
      <c r="A3496" s="660">
        <v>32</v>
      </c>
      <c r="B3496" s="661" t="s">
        <v>587</v>
      </c>
      <c r="C3496" s="661">
        <v>89301322</v>
      </c>
      <c r="D3496" s="740" t="s">
        <v>6847</v>
      </c>
      <c r="E3496" s="741" t="s">
        <v>4642</v>
      </c>
      <c r="F3496" s="661" t="s">
        <v>4612</v>
      </c>
      <c r="G3496" s="661" t="s">
        <v>4697</v>
      </c>
      <c r="H3496" s="661" t="s">
        <v>588</v>
      </c>
      <c r="I3496" s="661" t="s">
        <v>4706</v>
      </c>
      <c r="J3496" s="661" t="s">
        <v>4707</v>
      </c>
      <c r="K3496" s="661" t="s">
        <v>871</v>
      </c>
      <c r="L3496" s="662">
        <v>314.89999999999998</v>
      </c>
      <c r="M3496" s="662">
        <v>5668.2000000000007</v>
      </c>
      <c r="N3496" s="661">
        <v>18</v>
      </c>
      <c r="O3496" s="742">
        <v>12.5</v>
      </c>
      <c r="P3496" s="662">
        <v>3778.8000000000006</v>
      </c>
      <c r="Q3496" s="677">
        <v>0.66666666666666674</v>
      </c>
      <c r="R3496" s="661">
        <v>12</v>
      </c>
      <c r="S3496" s="677">
        <v>0.66666666666666663</v>
      </c>
      <c r="T3496" s="742">
        <v>8.5</v>
      </c>
      <c r="U3496" s="700">
        <v>0.68</v>
      </c>
    </row>
    <row r="3497" spans="1:21" ht="14.4" customHeight="1" x14ac:dyDescent="0.3">
      <c r="A3497" s="660">
        <v>32</v>
      </c>
      <c r="B3497" s="661" t="s">
        <v>587</v>
      </c>
      <c r="C3497" s="661">
        <v>89301322</v>
      </c>
      <c r="D3497" s="740" t="s">
        <v>6847</v>
      </c>
      <c r="E3497" s="741" t="s">
        <v>4642</v>
      </c>
      <c r="F3497" s="661" t="s">
        <v>4612</v>
      </c>
      <c r="G3497" s="661" t="s">
        <v>4697</v>
      </c>
      <c r="H3497" s="661" t="s">
        <v>588</v>
      </c>
      <c r="I3497" s="661" t="s">
        <v>870</v>
      </c>
      <c r="J3497" s="661" t="s">
        <v>867</v>
      </c>
      <c r="K3497" s="661" t="s">
        <v>4698</v>
      </c>
      <c r="L3497" s="662">
        <v>314.89999999999998</v>
      </c>
      <c r="M3497" s="662">
        <v>1889.3999999999999</v>
      </c>
      <c r="N3497" s="661">
        <v>6</v>
      </c>
      <c r="O3497" s="742">
        <v>3.5</v>
      </c>
      <c r="P3497" s="662">
        <v>944.69999999999993</v>
      </c>
      <c r="Q3497" s="677">
        <v>0.5</v>
      </c>
      <c r="R3497" s="661">
        <v>3</v>
      </c>
      <c r="S3497" s="677">
        <v>0.5</v>
      </c>
      <c r="T3497" s="742">
        <v>2</v>
      </c>
      <c r="U3497" s="700">
        <v>0.5714285714285714</v>
      </c>
    </row>
    <row r="3498" spans="1:21" ht="14.4" customHeight="1" x14ac:dyDescent="0.3">
      <c r="A3498" s="660">
        <v>32</v>
      </c>
      <c r="B3498" s="661" t="s">
        <v>587</v>
      </c>
      <c r="C3498" s="661">
        <v>89301322</v>
      </c>
      <c r="D3498" s="740" t="s">
        <v>6847</v>
      </c>
      <c r="E3498" s="741" t="s">
        <v>4642</v>
      </c>
      <c r="F3498" s="661" t="s">
        <v>4612</v>
      </c>
      <c r="G3498" s="661" t="s">
        <v>4697</v>
      </c>
      <c r="H3498" s="661" t="s">
        <v>588</v>
      </c>
      <c r="I3498" s="661" t="s">
        <v>5356</v>
      </c>
      <c r="J3498" s="661" t="s">
        <v>5357</v>
      </c>
      <c r="K3498" s="661" t="s">
        <v>5358</v>
      </c>
      <c r="L3498" s="662">
        <v>97.97</v>
      </c>
      <c r="M3498" s="662">
        <v>97.97</v>
      </c>
      <c r="N3498" s="661">
        <v>1</v>
      </c>
      <c r="O3498" s="742">
        <v>0.5</v>
      </c>
      <c r="P3498" s="662">
        <v>97.97</v>
      </c>
      <c r="Q3498" s="677">
        <v>1</v>
      </c>
      <c r="R3498" s="661">
        <v>1</v>
      </c>
      <c r="S3498" s="677">
        <v>1</v>
      </c>
      <c r="T3498" s="742">
        <v>0.5</v>
      </c>
      <c r="U3498" s="700">
        <v>1</v>
      </c>
    </row>
    <row r="3499" spans="1:21" ht="14.4" customHeight="1" x14ac:dyDescent="0.3">
      <c r="A3499" s="660">
        <v>32</v>
      </c>
      <c r="B3499" s="661" t="s">
        <v>587</v>
      </c>
      <c r="C3499" s="661">
        <v>89301322</v>
      </c>
      <c r="D3499" s="740" t="s">
        <v>6847</v>
      </c>
      <c r="E3499" s="741" t="s">
        <v>4642</v>
      </c>
      <c r="F3499" s="661" t="s">
        <v>4612</v>
      </c>
      <c r="G3499" s="661" t="s">
        <v>4778</v>
      </c>
      <c r="H3499" s="661" t="s">
        <v>2441</v>
      </c>
      <c r="I3499" s="661" t="s">
        <v>2701</v>
      </c>
      <c r="J3499" s="661" t="s">
        <v>2702</v>
      </c>
      <c r="K3499" s="661" t="s">
        <v>2703</v>
      </c>
      <c r="L3499" s="662">
        <v>497.4</v>
      </c>
      <c r="M3499" s="662">
        <v>3481.8</v>
      </c>
      <c r="N3499" s="661">
        <v>7</v>
      </c>
      <c r="O3499" s="742">
        <v>6.5</v>
      </c>
      <c r="P3499" s="662">
        <v>2487</v>
      </c>
      <c r="Q3499" s="677">
        <v>0.7142857142857143</v>
      </c>
      <c r="R3499" s="661">
        <v>5</v>
      </c>
      <c r="S3499" s="677">
        <v>0.7142857142857143</v>
      </c>
      <c r="T3499" s="742">
        <v>5</v>
      </c>
      <c r="U3499" s="700">
        <v>0.76923076923076927</v>
      </c>
    </row>
    <row r="3500" spans="1:21" ht="14.4" customHeight="1" x14ac:dyDescent="0.3">
      <c r="A3500" s="660">
        <v>32</v>
      </c>
      <c r="B3500" s="661" t="s">
        <v>587</v>
      </c>
      <c r="C3500" s="661">
        <v>89301322</v>
      </c>
      <c r="D3500" s="740" t="s">
        <v>6847</v>
      </c>
      <c r="E3500" s="741" t="s">
        <v>4642</v>
      </c>
      <c r="F3500" s="661" t="s">
        <v>4612</v>
      </c>
      <c r="G3500" s="661" t="s">
        <v>4778</v>
      </c>
      <c r="H3500" s="661" t="s">
        <v>2441</v>
      </c>
      <c r="I3500" s="661" t="s">
        <v>3908</v>
      </c>
      <c r="J3500" s="661" t="s">
        <v>3909</v>
      </c>
      <c r="K3500" s="661" t="s">
        <v>4568</v>
      </c>
      <c r="L3500" s="662">
        <v>1359.61</v>
      </c>
      <c r="M3500" s="662">
        <v>1359.61</v>
      </c>
      <c r="N3500" s="661">
        <v>1</v>
      </c>
      <c r="O3500" s="742">
        <v>0.5</v>
      </c>
      <c r="P3500" s="662">
        <v>1359.61</v>
      </c>
      <c r="Q3500" s="677">
        <v>1</v>
      </c>
      <c r="R3500" s="661">
        <v>1</v>
      </c>
      <c r="S3500" s="677">
        <v>1</v>
      </c>
      <c r="T3500" s="742">
        <v>0.5</v>
      </c>
      <c r="U3500" s="700">
        <v>1</v>
      </c>
    </row>
    <row r="3501" spans="1:21" ht="14.4" customHeight="1" x14ac:dyDescent="0.3">
      <c r="A3501" s="660">
        <v>32</v>
      </c>
      <c r="B3501" s="661" t="s">
        <v>587</v>
      </c>
      <c r="C3501" s="661">
        <v>89301322</v>
      </c>
      <c r="D3501" s="740" t="s">
        <v>6847</v>
      </c>
      <c r="E3501" s="741" t="s">
        <v>4642</v>
      </c>
      <c r="F3501" s="661" t="s">
        <v>4612</v>
      </c>
      <c r="G3501" s="661" t="s">
        <v>4778</v>
      </c>
      <c r="H3501" s="661" t="s">
        <v>2441</v>
      </c>
      <c r="I3501" s="661" t="s">
        <v>2757</v>
      </c>
      <c r="J3501" s="661" t="s">
        <v>2758</v>
      </c>
      <c r="K3501" s="661" t="s">
        <v>4385</v>
      </c>
      <c r="L3501" s="662">
        <v>1359.61</v>
      </c>
      <c r="M3501" s="662">
        <v>1359.61</v>
      </c>
      <c r="N3501" s="661">
        <v>1</v>
      </c>
      <c r="O3501" s="742">
        <v>0.5</v>
      </c>
      <c r="P3501" s="662">
        <v>1359.61</v>
      </c>
      <c r="Q3501" s="677">
        <v>1</v>
      </c>
      <c r="R3501" s="661">
        <v>1</v>
      </c>
      <c r="S3501" s="677">
        <v>1</v>
      </c>
      <c r="T3501" s="742">
        <v>0.5</v>
      </c>
      <c r="U3501" s="700">
        <v>1</v>
      </c>
    </row>
    <row r="3502" spans="1:21" ht="14.4" customHeight="1" x14ac:dyDescent="0.3">
      <c r="A3502" s="660">
        <v>32</v>
      </c>
      <c r="B3502" s="661" t="s">
        <v>587</v>
      </c>
      <c r="C3502" s="661">
        <v>89301322</v>
      </c>
      <c r="D3502" s="740" t="s">
        <v>6847</v>
      </c>
      <c r="E3502" s="741" t="s">
        <v>4642</v>
      </c>
      <c r="F3502" s="661" t="s">
        <v>4612</v>
      </c>
      <c r="G3502" s="661" t="s">
        <v>5006</v>
      </c>
      <c r="H3502" s="661" t="s">
        <v>2441</v>
      </c>
      <c r="I3502" s="661" t="s">
        <v>5477</v>
      </c>
      <c r="J3502" s="661" t="s">
        <v>4153</v>
      </c>
      <c r="K3502" s="661" t="s">
        <v>5478</v>
      </c>
      <c r="L3502" s="662">
        <v>0</v>
      </c>
      <c r="M3502" s="662">
        <v>0</v>
      </c>
      <c r="N3502" s="661">
        <v>1</v>
      </c>
      <c r="O3502" s="742">
        <v>0.5</v>
      </c>
      <c r="P3502" s="662"/>
      <c r="Q3502" s="677"/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32</v>
      </c>
      <c r="B3503" s="661" t="s">
        <v>587</v>
      </c>
      <c r="C3503" s="661">
        <v>89301322</v>
      </c>
      <c r="D3503" s="740" t="s">
        <v>6847</v>
      </c>
      <c r="E3503" s="741" t="s">
        <v>4642</v>
      </c>
      <c r="F3503" s="661" t="s">
        <v>4612</v>
      </c>
      <c r="G3503" s="661" t="s">
        <v>5006</v>
      </c>
      <c r="H3503" s="661" t="s">
        <v>2441</v>
      </c>
      <c r="I3503" s="661" t="s">
        <v>6581</v>
      </c>
      <c r="J3503" s="661" t="s">
        <v>4153</v>
      </c>
      <c r="K3503" s="661" t="s">
        <v>4881</v>
      </c>
      <c r="L3503" s="662">
        <v>0</v>
      </c>
      <c r="M3503" s="662">
        <v>0</v>
      </c>
      <c r="N3503" s="661">
        <v>1</v>
      </c>
      <c r="O3503" s="742">
        <v>1</v>
      </c>
      <c r="P3503" s="662"/>
      <c r="Q3503" s="677"/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32</v>
      </c>
      <c r="B3504" s="661" t="s">
        <v>587</v>
      </c>
      <c r="C3504" s="661">
        <v>89301322</v>
      </c>
      <c r="D3504" s="740" t="s">
        <v>6847</v>
      </c>
      <c r="E3504" s="741" t="s">
        <v>4642</v>
      </c>
      <c r="F3504" s="661" t="s">
        <v>4612</v>
      </c>
      <c r="G3504" s="661" t="s">
        <v>5006</v>
      </c>
      <c r="H3504" s="661" t="s">
        <v>2441</v>
      </c>
      <c r="I3504" s="661" t="s">
        <v>6582</v>
      </c>
      <c r="J3504" s="661" t="s">
        <v>2530</v>
      </c>
      <c r="K3504" s="661" t="s">
        <v>6583</v>
      </c>
      <c r="L3504" s="662">
        <v>0</v>
      </c>
      <c r="M3504" s="662">
        <v>0</v>
      </c>
      <c r="N3504" s="661">
        <v>1</v>
      </c>
      <c r="O3504" s="742">
        <v>0.5</v>
      </c>
      <c r="P3504" s="662"/>
      <c r="Q3504" s="677"/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32</v>
      </c>
      <c r="B3505" s="661" t="s">
        <v>587</v>
      </c>
      <c r="C3505" s="661">
        <v>89301322</v>
      </c>
      <c r="D3505" s="740" t="s">
        <v>6847</v>
      </c>
      <c r="E3505" s="741" t="s">
        <v>4642</v>
      </c>
      <c r="F3505" s="661" t="s">
        <v>4612</v>
      </c>
      <c r="G3505" s="661" t="s">
        <v>4939</v>
      </c>
      <c r="H3505" s="661" t="s">
        <v>588</v>
      </c>
      <c r="I3505" s="661" t="s">
        <v>1223</v>
      </c>
      <c r="J3505" s="661" t="s">
        <v>1224</v>
      </c>
      <c r="K3505" s="661" t="s">
        <v>1225</v>
      </c>
      <c r="L3505" s="662">
        <v>50.47</v>
      </c>
      <c r="M3505" s="662">
        <v>50.47</v>
      </c>
      <c r="N3505" s="661">
        <v>1</v>
      </c>
      <c r="O3505" s="742">
        <v>0.5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32</v>
      </c>
      <c r="B3506" s="661" t="s">
        <v>587</v>
      </c>
      <c r="C3506" s="661">
        <v>89301322</v>
      </c>
      <c r="D3506" s="740" t="s">
        <v>6847</v>
      </c>
      <c r="E3506" s="741" t="s">
        <v>4642</v>
      </c>
      <c r="F3506" s="661" t="s">
        <v>4612</v>
      </c>
      <c r="G3506" s="661" t="s">
        <v>4939</v>
      </c>
      <c r="H3506" s="661" t="s">
        <v>588</v>
      </c>
      <c r="I3506" s="661" t="s">
        <v>1241</v>
      </c>
      <c r="J3506" s="661" t="s">
        <v>1224</v>
      </c>
      <c r="K3506" s="661" t="s">
        <v>1242</v>
      </c>
      <c r="L3506" s="662">
        <v>151.38999999999999</v>
      </c>
      <c r="M3506" s="662">
        <v>151.38999999999999</v>
      </c>
      <c r="N3506" s="661">
        <v>1</v>
      </c>
      <c r="O3506" s="742">
        <v>0.5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32</v>
      </c>
      <c r="B3507" s="661" t="s">
        <v>587</v>
      </c>
      <c r="C3507" s="661">
        <v>89301322</v>
      </c>
      <c r="D3507" s="740" t="s">
        <v>6847</v>
      </c>
      <c r="E3507" s="741" t="s">
        <v>4642</v>
      </c>
      <c r="F3507" s="661" t="s">
        <v>4612</v>
      </c>
      <c r="G3507" s="661" t="s">
        <v>4940</v>
      </c>
      <c r="H3507" s="661" t="s">
        <v>588</v>
      </c>
      <c r="I3507" s="661" t="s">
        <v>5888</v>
      </c>
      <c r="J3507" s="661" t="s">
        <v>4941</v>
      </c>
      <c r="K3507" s="661" t="s">
        <v>1378</v>
      </c>
      <c r="L3507" s="662">
        <v>305.08</v>
      </c>
      <c r="M3507" s="662">
        <v>610.16</v>
      </c>
      <c r="N3507" s="661">
        <v>2</v>
      </c>
      <c r="O3507" s="742">
        <v>1</v>
      </c>
      <c r="P3507" s="662">
        <v>610.16</v>
      </c>
      <c r="Q3507" s="677">
        <v>1</v>
      </c>
      <c r="R3507" s="661">
        <v>2</v>
      </c>
      <c r="S3507" s="677">
        <v>1</v>
      </c>
      <c r="T3507" s="742">
        <v>1</v>
      </c>
      <c r="U3507" s="700">
        <v>1</v>
      </c>
    </row>
    <row r="3508" spans="1:21" ht="14.4" customHeight="1" x14ac:dyDescent="0.3">
      <c r="A3508" s="660">
        <v>32</v>
      </c>
      <c r="B3508" s="661" t="s">
        <v>587</v>
      </c>
      <c r="C3508" s="661">
        <v>89301322</v>
      </c>
      <c r="D3508" s="740" t="s">
        <v>6847</v>
      </c>
      <c r="E3508" s="741" t="s">
        <v>4642</v>
      </c>
      <c r="F3508" s="661" t="s">
        <v>4612</v>
      </c>
      <c r="G3508" s="661" t="s">
        <v>5010</v>
      </c>
      <c r="H3508" s="661" t="s">
        <v>588</v>
      </c>
      <c r="I3508" s="661" t="s">
        <v>2340</v>
      </c>
      <c r="J3508" s="661" t="s">
        <v>952</v>
      </c>
      <c r="K3508" s="661" t="s">
        <v>1398</v>
      </c>
      <c r="L3508" s="662">
        <v>113.37</v>
      </c>
      <c r="M3508" s="662">
        <v>453.48</v>
      </c>
      <c r="N3508" s="661">
        <v>4</v>
      </c>
      <c r="O3508" s="742">
        <v>2</v>
      </c>
      <c r="P3508" s="662">
        <v>340.11</v>
      </c>
      <c r="Q3508" s="677">
        <v>0.75</v>
      </c>
      <c r="R3508" s="661">
        <v>3</v>
      </c>
      <c r="S3508" s="677">
        <v>0.75</v>
      </c>
      <c r="T3508" s="742">
        <v>1</v>
      </c>
      <c r="U3508" s="700">
        <v>0.5</v>
      </c>
    </row>
    <row r="3509" spans="1:21" ht="14.4" customHeight="1" x14ac:dyDescent="0.3">
      <c r="A3509" s="660">
        <v>32</v>
      </c>
      <c r="B3509" s="661" t="s">
        <v>587</v>
      </c>
      <c r="C3509" s="661">
        <v>89301322</v>
      </c>
      <c r="D3509" s="740" t="s">
        <v>6847</v>
      </c>
      <c r="E3509" s="741" t="s">
        <v>4642</v>
      </c>
      <c r="F3509" s="661" t="s">
        <v>4612</v>
      </c>
      <c r="G3509" s="661" t="s">
        <v>5010</v>
      </c>
      <c r="H3509" s="661" t="s">
        <v>588</v>
      </c>
      <c r="I3509" s="661" t="s">
        <v>1392</v>
      </c>
      <c r="J3509" s="661" t="s">
        <v>1393</v>
      </c>
      <c r="K3509" s="661" t="s">
        <v>937</v>
      </c>
      <c r="L3509" s="662">
        <v>45.34</v>
      </c>
      <c r="M3509" s="662">
        <v>136.02000000000001</v>
      </c>
      <c r="N3509" s="661">
        <v>3</v>
      </c>
      <c r="O3509" s="742">
        <v>2</v>
      </c>
      <c r="P3509" s="662"/>
      <c r="Q3509" s="677">
        <v>0</v>
      </c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32</v>
      </c>
      <c r="B3510" s="661" t="s">
        <v>587</v>
      </c>
      <c r="C3510" s="661">
        <v>89301322</v>
      </c>
      <c r="D3510" s="740" t="s">
        <v>6847</v>
      </c>
      <c r="E3510" s="741" t="s">
        <v>4642</v>
      </c>
      <c r="F3510" s="661" t="s">
        <v>4612</v>
      </c>
      <c r="G3510" s="661" t="s">
        <v>4980</v>
      </c>
      <c r="H3510" s="661" t="s">
        <v>2441</v>
      </c>
      <c r="I3510" s="661" t="s">
        <v>2881</v>
      </c>
      <c r="J3510" s="661" t="s">
        <v>2882</v>
      </c>
      <c r="K3510" s="661" t="s">
        <v>2842</v>
      </c>
      <c r="L3510" s="662">
        <v>82.04</v>
      </c>
      <c r="M3510" s="662">
        <v>4019.96</v>
      </c>
      <c r="N3510" s="661">
        <v>49</v>
      </c>
      <c r="O3510" s="742">
        <v>7.5</v>
      </c>
      <c r="P3510" s="662">
        <v>1640.8000000000002</v>
      </c>
      <c r="Q3510" s="677">
        <v>0.40816326530612251</v>
      </c>
      <c r="R3510" s="661">
        <v>20</v>
      </c>
      <c r="S3510" s="677">
        <v>0.40816326530612246</v>
      </c>
      <c r="T3510" s="742">
        <v>3.5</v>
      </c>
      <c r="U3510" s="700">
        <v>0.46666666666666667</v>
      </c>
    </row>
    <row r="3511" spans="1:21" ht="14.4" customHeight="1" x14ac:dyDescent="0.3">
      <c r="A3511" s="660">
        <v>32</v>
      </c>
      <c r="B3511" s="661" t="s">
        <v>587</v>
      </c>
      <c r="C3511" s="661">
        <v>89301322</v>
      </c>
      <c r="D3511" s="740" t="s">
        <v>6847</v>
      </c>
      <c r="E3511" s="741" t="s">
        <v>4642</v>
      </c>
      <c r="F3511" s="661" t="s">
        <v>4612</v>
      </c>
      <c r="G3511" s="661" t="s">
        <v>4980</v>
      </c>
      <c r="H3511" s="661" t="s">
        <v>588</v>
      </c>
      <c r="I3511" s="661" t="s">
        <v>6584</v>
      </c>
      <c r="J3511" s="661" t="s">
        <v>2884</v>
      </c>
      <c r="K3511" s="661" t="s">
        <v>2502</v>
      </c>
      <c r="L3511" s="662">
        <v>32</v>
      </c>
      <c r="M3511" s="662">
        <v>320</v>
      </c>
      <c r="N3511" s="661">
        <v>10</v>
      </c>
      <c r="O3511" s="742">
        <v>0.5</v>
      </c>
      <c r="P3511" s="662">
        <v>320</v>
      </c>
      <c r="Q3511" s="677">
        <v>1</v>
      </c>
      <c r="R3511" s="661">
        <v>10</v>
      </c>
      <c r="S3511" s="677">
        <v>1</v>
      </c>
      <c r="T3511" s="742">
        <v>0.5</v>
      </c>
      <c r="U3511" s="700">
        <v>1</v>
      </c>
    </row>
    <row r="3512" spans="1:21" ht="14.4" customHeight="1" x14ac:dyDescent="0.3">
      <c r="A3512" s="660">
        <v>32</v>
      </c>
      <c r="B3512" s="661" t="s">
        <v>587</v>
      </c>
      <c r="C3512" s="661">
        <v>89301322</v>
      </c>
      <c r="D3512" s="740" t="s">
        <v>6847</v>
      </c>
      <c r="E3512" s="741" t="s">
        <v>4642</v>
      </c>
      <c r="F3512" s="661" t="s">
        <v>4612</v>
      </c>
      <c r="G3512" s="661" t="s">
        <v>4980</v>
      </c>
      <c r="H3512" s="661" t="s">
        <v>588</v>
      </c>
      <c r="I3512" s="661" t="s">
        <v>6585</v>
      </c>
      <c r="J3512" s="661" t="s">
        <v>2886</v>
      </c>
      <c r="K3512" s="661" t="s">
        <v>2502</v>
      </c>
      <c r="L3512" s="662">
        <v>32</v>
      </c>
      <c r="M3512" s="662">
        <v>320</v>
      </c>
      <c r="N3512" s="661">
        <v>10</v>
      </c>
      <c r="O3512" s="742">
        <v>0.5</v>
      </c>
      <c r="P3512" s="662">
        <v>320</v>
      </c>
      <c r="Q3512" s="677">
        <v>1</v>
      </c>
      <c r="R3512" s="661">
        <v>10</v>
      </c>
      <c r="S3512" s="677">
        <v>1</v>
      </c>
      <c r="T3512" s="742">
        <v>0.5</v>
      </c>
      <c r="U3512" s="700">
        <v>1</v>
      </c>
    </row>
    <row r="3513" spans="1:21" ht="14.4" customHeight="1" x14ac:dyDescent="0.3">
      <c r="A3513" s="660">
        <v>32</v>
      </c>
      <c r="B3513" s="661" t="s">
        <v>587</v>
      </c>
      <c r="C3513" s="661">
        <v>89301322</v>
      </c>
      <c r="D3513" s="740" t="s">
        <v>6847</v>
      </c>
      <c r="E3513" s="741" t="s">
        <v>4642</v>
      </c>
      <c r="F3513" s="661" t="s">
        <v>4612</v>
      </c>
      <c r="G3513" s="661" t="s">
        <v>4980</v>
      </c>
      <c r="H3513" s="661" t="s">
        <v>588</v>
      </c>
      <c r="I3513" s="661" t="s">
        <v>6586</v>
      </c>
      <c r="J3513" s="661" t="s">
        <v>6587</v>
      </c>
      <c r="K3513" s="661" t="s">
        <v>2502</v>
      </c>
      <c r="L3513" s="662">
        <v>32</v>
      </c>
      <c r="M3513" s="662">
        <v>320</v>
      </c>
      <c r="N3513" s="661">
        <v>10</v>
      </c>
      <c r="O3513" s="742">
        <v>1</v>
      </c>
      <c r="P3513" s="662">
        <v>320</v>
      </c>
      <c r="Q3513" s="677">
        <v>1</v>
      </c>
      <c r="R3513" s="661">
        <v>10</v>
      </c>
      <c r="S3513" s="677">
        <v>1</v>
      </c>
      <c r="T3513" s="742">
        <v>1</v>
      </c>
      <c r="U3513" s="700">
        <v>1</v>
      </c>
    </row>
    <row r="3514" spans="1:21" ht="14.4" customHeight="1" x14ac:dyDescent="0.3">
      <c r="A3514" s="660">
        <v>32</v>
      </c>
      <c r="B3514" s="661" t="s">
        <v>587</v>
      </c>
      <c r="C3514" s="661">
        <v>89301322</v>
      </c>
      <c r="D3514" s="740" t="s">
        <v>6847</v>
      </c>
      <c r="E3514" s="741" t="s">
        <v>4642</v>
      </c>
      <c r="F3514" s="661" t="s">
        <v>4612</v>
      </c>
      <c r="G3514" s="661" t="s">
        <v>4980</v>
      </c>
      <c r="H3514" s="661" t="s">
        <v>2441</v>
      </c>
      <c r="I3514" s="661" t="s">
        <v>2885</v>
      </c>
      <c r="J3514" s="661" t="s">
        <v>2886</v>
      </c>
      <c r="K3514" s="661" t="s">
        <v>2842</v>
      </c>
      <c r="L3514" s="662">
        <v>82.04</v>
      </c>
      <c r="M3514" s="662">
        <v>3445.6800000000003</v>
      </c>
      <c r="N3514" s="661">
        <v>42</v>
      </c>
      <c r="O3514" s="742">
        <v>4.5</v>
      </c>
      <c r="P3514" s="662">
        <v>1312.64</v>
      </c>
      <c r="Q3514" s="677">
        <v>0.38095238095238093</v>
      </c>
      <c r="R3514" s="661">
        <v>16</v>
      </c>
      <c r="S3514" s="677">
        <v>0.38095238095238093</v>
      </c>
      <c r="T3514" s="742">
        <v>1.5</v>
      </c>
      <c r="U3514" s="700">
        <v>0.33333333333333331</v>
      </c>
    </row>
    <row r="3515" spans="1:21" ht="14.4" customHeight="1" x14ac:dyDescent="0.3">
      <c r="A3515" s="660">
        <v>32</v>
      </c>
      <c r="B3515" s="661" t="s">
        <v>587</v>
      </c>
      <c r="C3515" s="661">
        <v>89301322</v>
      </c>
      <c r="D3515" s="740" t="s">
        <v>6847</v>
      </c>
      <c r="E3515" s="741" t="s">
        <v>4642</v>
      </c>
      <c r="F3515" s="661" t="s">
        <v>4612</v>
      </c>
      <c r="G3515" s="661" t="s">
        <v>4980</v>
      </c>
      <c r="H3515" s="661" t="s">
        <v>2441</v>
      </c>
      <c r="I3515" s="661" t="s">
        <v>2883</v>
      </c>
      <c r="J3515" s="661" t="s">
        <v>2884</v>
      </c>
      <c r="K3515" s="661" t="s">
        <v>2842</v>
      </c>
      <c r="L3515" s="662">
        <v>82.04</v>
      </c>
      <c r="M3515" s="662">
        <v>2543.2400000000002</v>
      </c>
      <c r="N3515" s="661">
        <v>31</v>
      </c>
      <c r="O3515" s="742">
        <v>3.5</v>
      </c>
      <c r="P3515" s="662">
        <v>1804.8800000000003</v>
      </c>
      <c r="Q3515" s="677">
        <v>0.70967741935483875</v>
      </c>
      <c r="R3515" s="661">
        <v>22</v>
      </c>
      <c r="S3515" s="677">
        <v>0.70967741935483875</v>
      </c>
      <c r="T3515" s="742">
        <v>2</v>
      </c>
      <c r="U3515" s="700">
        <v>0.5714285714285714</v>
      </c>
    </row>
    <row r="3516" spans="1:21" ht="14.4" customHeight="1" x14ac:dyDescent="0.3">
      <c r="A3516" s="660">
        <v>32</v>
      </c>
      <c r="B3516" s="661" t="s">
        <v>587</v>
      </c>
      <c r="C3516" s="661">
        <v>89301322</v>
      </c>
      <c r="D3516" s="740" t="s">
        <v>6847</v>
      </c>
      <c r="E3516" s="741" t="s">
        <v>4642</v>
      </c>
      <c r="F3516" s="661" t="s">
        <v>4612</v>
      </c>
      <c r="G3516" s="661" t="s">
        <v>4980</v>
      </c>
      <c r="H3516" s="661" t="s">
        <v>588</v>
      </c>
      <c r="I3516" s="661" t="s">
        <v>6588</v>
      </c>
      <c r="J3516" s="661" t="s">
        <v>2884</v>
      </c>
      <c r="K3516" s="661" t="s">
        <v>6589</v>
      </c>
      <c r="L3516" s="662">
        <v>20</v>
      </c>
      <c r="M3516" s="662">
        <v>100</v>
      </c>
      <c r="N3516" s="661">
        <v>5</v>
      </c>
      <c r="O3516" s="742">
        <v>0.5</v>
      </c>
      <c r="P3516" s="662"/>
      <c r="Q3516" s="677">
        <v>0</v>
      </c>
      <c r="R3516" s="661"/>
      <c r="S3516" s="677">
        <v>0</v>
      </c>
      <c r="T3516" s="742"/>
      <c r="U3516" s="700">
        <v>0</v>
      </c>
    </row>
    <row r="3517" spans="1:21" ht="14.4" customHeight="1" x14ac:dyDescent="0.3">
      <c r="A3517" s="660">
        <v>32</v>
      </c>
      <c r="B3517" s="661" t="s">
        <v>587</v>
      </c>
      <c r="C3517" s="661">
        <v>89301322</v>
      </c>
      <c r="D3517" s="740" t="s">
        <v>6847</v>
      </c>
      <c r="E3517" s="741" t="s">
        <v>4642</v>
      </c>
      <c r="F3517" s="661" t="s">
        <v>4612</v>
      </c>
      <c r="G3517" s="661" t="s">
        <v>4708</v>
      </c>
      <c r="H3517" s="661" t="s">
        <v>588</v>
      </c>
      <c r="I3517" s="661" t="s">
        <v>684</v>
      </c>
      <c r="J3517" s="661" t="s">
        <v>5199</v>
      </c>
      <c r="K3517" s="661" t="s">
        <v>2387</v>
      </c>
      <c r="L3517" s="662">
        <v>22.88</v>
      </c>
      <c r="M3517" s="662">
        <v>137.28</v>
      </c>
      <c r="N3517" s="661">
        <v>6</v>
      </c>
      <c r="O3517" s="742">
        <v>2.5</v>
      </c>
      <c r="P3517" s="662">
        <v>91.52</v>
      </c>
      <c r="Q3517" s="677">
        <v>0.66666666666666663</v>
      </c>
      <c r="R3517" s="661">
        <v>4</v>
      </c>
      <c r="S3517" s="677">
        <v>0.66666666666666663</v>
      </c>
      <c r="T3517" s="742">
        <v>2</v>
      </c>
      <c r="U3517" s="700">
        <v>0.8</v>
      </c>
    </row>
    <row r="3518" spans="1:21" ht="14.4" customHeight="1" x14ac:dyDescent="0.3">
      <c r="A3518" s="660">
        <v>32</v>
      </c>
      <c r="B3518" s="661" t="s">
        <v>587</v>
      </c>
      <c r="C3518" s="661">
        <v>89301322</v>
      </c>
      <c r="D3518" s="740" t="s">
        <v>6847</v>
      </c>
      <c r="E3518" s="741" t="s">
        <v>4642</v>
      </c>
      <c r="F3518" s="661" t="s">
        <v>4612</v>
      </c>
      <c r="G3518" s="661" t="s">
        <v>4708</v>
      </c>
      <c r="H3518" s="661" t="s">
        <v>588</v>
      </c>
      <c r="I3518" s="661" t="s">
        <v>684</v>
      </c>
      <c r="J3518" s="661" t="s">
        <v>5199</v>
      </c>
      <c r="K3518" s="661" t="s">
        <v>2387</v>
      </c>
      <c r="L3518" s="662">
        <v>25.91</v>
      </c>
      <c r="M3518" s="662">
        <v>103.64</v>
      </c>
      <c r="N3518" s="661">
        <v>4</v>
      </c>
      <c r="O3518" s="742">
        <v>3</v>
      </c>
      <c r="P3518" s="662">
        <v>103.64</v>
      </c>
      <c r="Q3518" s="677">
        <v>1</v>
      </c>
      <c r="R3518" s="661">
        <v>4</v>
      </c>
      <c r="S3518" s="677">
        <v>1</v>
      </c>
      <c r="T3518" s="742">
        <v>3</v>
      </c>
      <c r="U3518" s="700">
        <v>1</v>
      </c>
    </row>
    <row r="3519" spans="1:21" ht="14.4" customHeight="1" x14ac:dyDescent="0.3">
      <c r="A3519" s="660">
        <v>32</v>
      </c>
      <c r="B3519" s="661" t="s">
        <v>587</v>
      </c>
      <c r="C3519" s="661">
        <v>89301322</v>
      </c>
      <c r="D3519" s="740" t="s">
        <v>6847</v>
      </c>
      <c r="E3519" s="741" t="s">
        <v>4642</v>
      </c>
      <c r="F3519" s="661" t="s">
        <v>4612</v>
      </c>
      <c r="G3519" s="661" t="s">
        <v>4708</v>
      </c>
      <c r="H3519" s="661" t="s">
        <v>588</v>
      </c>
      <c r="I3519" s="661" t="s">
        <v>1519</v>
      </c>
      <c r="J3519" s="661" t="s">
        <v>4709</v>
      </c>
      <c r="K3519" s="661" t="s">
        <v>4710</v>
      </c>
      <c r="L3519" s="662">
        <v>91.52</v>
      </c>
      <c r="M3519" s="662">
        <v>1189.76</v>
      </c>
      <c r="N3519" s="661">
        <v>13</v>
      </c>
      <c r="O3519" s="742">
        <v>7.5</v>
      </c>
      <c r="P3519" s="662">
        <v>732.16</v>
      </c>
      <c r="Q3519" s="677">
        <v>0.61538461538461531</v>
      </c>
      <c r="R3519" s="661">
        <v>8</v>
      </c>
      <c r="S3519" s="677">
        <v>0.61538461538461542</v>
      </c>
      <c r="T3519" s="742">
        <v>4</v>
      </c>
      <c r="U3519" s="700">
        <v>0.53333333333333333</v>
      </c>
    </row>
    <row r="3520" spans="1:21" ht="14.4" customHeight="1" x14ac:dyDescent="0.3">
      <c r="A3520" s="660">
        <v>32</v>
      </c>
      <c r="B3520" s="661" t="s">
        <v>587</v>
      </c>
      <c r="C3520" s="661">
        <v>89301322</v>
      </c>
      <c r="D3520" s="740" t="s">
        <v>6847</v>
      </c>
      <c r="E3520" s="741" t="s">
        <v>4642</v>
      </c>
      <c r="F3520" s="661" t="s">
        <v>4612</v>
      </c>
      <c r="G3520" s="661" t="s">
        <v>4708</v>
      </c>
      <c r="H3520" s="661" t="s">
        <v>588</v>
      </c>
      <c r="I3520" s="661" t="s">
        <v>1519</v>
      </c>
      <c r="J3520" s="661" t="s">
        <v>4709</v>
      </c>
      <c r="K3520" s="661" t="s">
        <v>4710</v>
      </c>
      <c r="L3520" s="662">
        <v>103.62</v>
      </c>
      <c r="M3520" s="662">
        <v>2590.5</v>
      </c>
      <c r="N3520" s="661">
        <v>25</v>
      </c>
      <c r="O3520" s="742">
        <v>11.5</v>
      </c>
      <c r="P3520" s="662">
        <v>1347.0600000000002</v>
      </c>
      <c r="Q3520" s="677">
        <v>0.52</v>
      </c>
      <c r="R3520" s="661">
        <v>13</v>
      </c>
      <c r="S3520" s="677">
        <v>0.52</v>
      </c>
      <c r="T3520" s="742">
        <v>7</v>
      </c>
      <c r="U3520" s="700">
        <v>0.60869565217391308</v>
      </c>
    </row>
    <row r="3521" spans="1:21" ht="14.4" customHeight="1" x14ac:dyDescent="0.3">
      <c r="A3521" s="660">
        <v>32</v>
      </c>
      <c r="B3521" s="661" t="s">
        <v>587</v>
      </c>
      <c r="C3521" s="661">
        <v>89301322</v>
      </c>
      <c r="D3521" s="740" t="s">
        <v>6847</v>
      </c>
      <c r="E3521" s="741" t="s">
        <v>4642</v>
      </c>
      <c r="F3521" s="661" t="s">
        <v>4612</v>
      </c>
      <c r="G3521" s="661" t="s">
        <v>5200</v>
      </c>
      <c r="H3521" s="661" t="s">
        <v>2441</v>
      </c>
      <c r="I3521" s="661" t="s">
        <v>5363</v>
      </c>
      <c r="J3521" s="661" t="s">
        <v>4162</v>
      </c>
      <c r="K3521" s="661" t="s">
        <v>5092</v>
      </c>
      <c r="L3521" s="662">
        <v>140.03</v>
      </c>
      <c r="M3521" s="662">
        <v>280.06</v>
      </c>
      <c r="N3521" s="661">
        <v>2</v>
      </c>
      <c r="O3521" s="742">
        <v>1.5</v>
      </c>
      <c r="P3521" s="662">
        <v>140.03</v>
      </c>
      <c r="Q3521" s="677">
        <v>0.5</v>
      </c>
      <c r="R3521" s="661">
        <v>1</v>
      </c>
      <c r="S3521" s="677">
        <v>0.5</v>
      </c>
      <c r="T3521" s="742">
        <v>0.5</v>
      </c>
      <c r="U3521" s="700">
        <v>0.33333333333333331</v>
      </c>
    </row>
    <row r="3522" spans="1:21" ht="14.4" customHeight="1" x14ac:dyDescent="0.3">
      <c r="A3522" s="660">
        <v>32</v>
      </c>
      <c r="B3522" s="661" t="s">
        <v>587</v>
      </c>
      <c r="C3522" s="661">
        <v>89301322</v>
      </c>
      <c r="D3522" s="740" t="s">
        <v>6847</v>
      </c>
      <c r="E3522" s="741" t="s">
        <v>4642</v>
      </c>
      <c r="F3522" s="661" t="s">
        <v>4612</v>
      </c>
      <c r="G3522" s="661" t="s">
        <v>5204</v>
      </c>
      <c r="H3522" s="661" t="s">
        <v>588</v>
      </c>
      <c r="I3522" s="661" t="s">
        <v>6590</v>
      </c>
      <c r="J3522" s="661" t="s">
        <v>6591</v>
      </c>
      <c r="K3522" s="661" t="s">
        <v>6592</v>
      </c>
      <c r="L3522" s="662">
        <v>334.76</v>
      </c>
      <c r="M3522" s="662">
        <v>334.76</v>
      </c>
      <c r="N3522" s="661">
        <v>1</v>
      </c>
      <c r="O3522" s="742">
        <v>0.5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32</v>
      </c>
      <c r="B3523" s="661" t="s">
        <v>587</v>
      </c>
      <c r="C3523" s="661">
        <v>89301322</v>
      </c>
      <c r="D3523" s="740" t="s">
        <v>6847</v>
      </c>
      <c r="E3523" s="741" t="s">
        <v>4642</v>
      </c>
      <c r="F3523" s="661" t="s">
        <v>4612</v>
      </c>
      <c r="G3523" s="661" t="s">
        <v>5208</v>
      </c>
      <c r="H3523" s="661" t="s">
        <v>588</v>
      </c>
      <c r="I3523" s="661" t="s">
        <v>1027</v>
      </c>
      <c r="J3523" s="661" t="s">
        <v>1028</v>
      </c>
      <c r="K3523" s="661" t="s">
        <v>5567</v>
      </c>
      <c r="L3523" s="662">
        <v>0</v>
      </c>
      <c r="M3523" s="662">
        <v>0</v>
      </c>
      <c r="N3523" s="661">
        <v>2</v>
      </c>
      <c r="O3523" s="742">
        <v>1.5</v>
      </c>
      <c r="P3523" s="662">
        <v>0</v>
      </c>
      <c r="Q3523" s="677"/>
      <c r="R3523" s="661">
        <v>1</v>
      </c>
      <c r="S3523" s="677">
        <v>0.5</v>
      </c>
      <c r="T3523" s="742">
        <v>0.5</v>
      </c>
      <c r="U3523" s="700">
        <v>0.33333333333333331</v>
      </c>
    </row>
    <row r="3524" spans="1:21" ht="14.4" customHeight="1" x14ac:dyDescent="0.3">
      <c r="A3524" s="660">
        <v>32</v>
      </c>
      <c r="B3524" s="661" t="s">
        <v>587</v>
      </c>
      <c r="C3524" s="661">
        <v>89301322</v>
      </c>
      <c r="D3524" s="740" t="s">
        <v>6847</v>
      </c>
      <c r="E3524" s="741" t="s">
        <v>4642</v>
      </c>
      <c r="F3524" s="661" t="s">
        <v>4612</v>
      </c>
      <c r="G3524" s="661" t="s">
        <v>4829</v>
      </c>
      <c r="H3524" s="661" t="s">
        <v>2441</v>
      </c>
      <c r="I3524" s="661" t="s">
        <v>2445</v>
      </c>
      <c r="J3524" s="661" t="s">
        <v>2446</v>
      </c>
      <c r="K3524" s="661" t="s">
        <v>2447</v>
      </c>
      <c r="L3524" s="662">
        <v>16.82</v>
      </c>
      <c r="M3524" s="662">
        <v>16.82</v>
      </c>
      <c r="N3524" s="661">
        <v>1</v>
      </c>
      <c r="O3524" s="742">
        <v>0.5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32</v>
      </c>
      <c r="B3525" s="661" t="s">
        <v>587</v>
      </c>
      <c r="C3525" s="661">
        <v>89301322</v>
      </c>
      <c r="D3525" s="740" t="s">
        <v>6847</v>
      </c>
      <c r="E3525" s="741" t="s">
        <v>4642</v>
      </c>
      <c r="F3525" s="661" t="s">
        <v>4612</v>
      </c>
      <c r="G3525" s="661" t="s">
        <v>4829</v>
      </c>
      <c r="H3525" s="661" t="s">
        <v>2441</v>
      </c>
      <c r="I3525" s="661" t="s">
        <v>2545</v>
      </c>
      <c r="J3525" s="661" t="s">
        <v>4414</v>
      </c>
      <c r="K3525" s="661" t="s">
        <v>1297</v>
      </c>
      <c r="L3525" s="662">
        <v>67.42</v>
      </c>
      <c r="M3525" s="662">
        <v>67.42</v>
      </c>
      <c r="N3525" s="661">
        <v>1</v>
      </c>
      <c r="O3525" s="742">
        <v>0.5</v>
      </c>
      <c r="P3525" s="662">
        <v>67.42</v>
      </c>
      <c r="Q3525" s="677">
        <v>1</v>
      </c>
      <c r="R3525" s="661">
        <v>1</v>
      </c>
      <c r="S3525" s="677">
        <v>1</v>
      </c>
      <c r="T3525" s="742">
        <v>0.5</v>
      </c>
      <c r="U3525" s="700">
        <v>1</v>
      </c>
    </row>
    <row r="3526" spans="1:21" ht="14.4" customHeight="1" x14ac:dyDescent="0.3">
      <c r="A3526" s="660">
        <v>32</v>
      </c>
      <c r="B3526" s="661" t="s">
        <v>587</v>
      </c>
      <c r="C3526" s="661">
        <v>89301322</v>
      </c>
      <c r="D3526" s="740" t="s">
        <v>6847</v>
      </c>
      <c r="E3526" s="741" t="s">
        <v>4642</v>
      </c>
      <c r="F3526" s="661" t="s">
        <v>4612</v>
      </c>
      <c r="G3526" s="661" t="s">
        <v>4829</v>
      </c>
      <c r="H3526" s="661" t="s">
        <v>588</v>
      </c>
      <c r="I3526" s="661" t="s">
        <v>6593</v>
      </c>
      <c r="J3526" s="661" t="s">
        <v>4414</v>
      </c>
      <c r="K3526" s="661" t="s">
        <v>3405</v>
      </c>
      <c r="L3526" s="662">
        <v>224.71</v>
      </c>
      <c r="M3526" s="662">
        <v>224.71</v>
      </c>
      <c r="N3526" s="661">
        <v>1</v>
      </c>
      <c r="O3526" s="742">
        <v>1</v>
      </c>
      <c r="P3526" s="662">
        <v>224.71</v>
      </c>
      <c r="Q3526" s="677">
        <v>1</v>
      </c>
      <c r="R3526" s="661">
        <v>1</v>
      </c>
      <c r="S3526" s="677">
        <v>1</v>
      </c>
      <c r="T3526" s="742">
        <v>1</v>
      </c>
      <c r="U3526" s="700">
        <v>1</v>
      </c>
    </row>
    <row r="3527" spans="1:21" ht="14.4" customHeight="1" x14ac:dyDescent="0.3">
      <c r="A3527" s="660">
        <v>32</v>
      </c>
      <c r="B3527" s="661" t="s">
        <v>587</v>
      </c>
      <c r="C3527" s="661">
        <v>89301322</v>
      </c>
      <c r="D3527" s="740" t="s">
        <v>6847</v>
      </c>
      <c r="E3527" s="741" t="s">
        <v>4642</v>
      </c>
      <c r="F3527" s="661" t="s">
        <v>4612</v>
      </c>
      <c r="G3527" s="661" t="s">
        <v>4829</v>
      </c>
      <c r="H3527" s="661" t="s">
        <v>588</v>
      </c>
      <c r="I3527" s="661" t="s">
        <v>1818</v>
      </c>
      <c r="J3527" s="661" t="s">
        <v>2446</v>
      </c>
      <c r="K3527" s="661" t="s">
        <v>6594</v>
      </c>
      <c r="L3527" s="662">
        <v>0</v>
      </c>
      <c r="M3527" s="662">
        <v>0</v>
      </c>
      <c r="N3527" s="661">
        <v>1</v>
      </c>
      <c r="O3527" s="742">
        <v>0.5</v>
      </c>
      <c r="P3527" s="662">
        <v>0</v>
      </c>
      <c r="Q3527" s="677"/>
      <c r="R3527" s="661">
        <v>1</v>
      </c>
      <c r="S3527" s="677">
        <v>1</v>
      </c>
      <c r="T3527" s="742">
        <v>0.5</v>
      </c>
      <c r="U3527" s="700">
        <v>1</v>
      </c>
    </row>
    <row r="3528" spans="1:21" ht="14.4" customHeight="1" x14ac:dyDescent="0.3">
      <c r="A3528" s="660">
        <v>32</v>
      </c>
      <c r="B3528" s="661" t="s">
        <v>587</v>
      </c>
      <c r="C3528" s="661">
        <v>89301322</v>
      </c>
      <c r="D3528" s="740" t="s">
        <v>6847</v>
      </c>
      <c r="E3528" s="741" t="s">
        <v>4642</v>
      </c>
      <c r="F3528" s="661" t="s">
        <v>4612</v>
      </c>
      <c r="G3528" s="661" t="s">
        <v>5076</v>
      </c>
      <c r="H3528" s="661" t="s">
        <v>588</v>
      </c>
      <c r="I3528" s="661" t="s">
        <v>947</v>
      </c>
      <c r="J3528" s="661" t="s">
        <v>948</v>
      </c>
      <c r="K3528" s="661" t="s">
        <v>949</v>
      </c>
      <c r="L3528" s="662">
        <v>156.54</v>
      </c>
      <c r="M3528" s="662">
        <v>156.54</v>
      </c>
      <c r="N3528" s="661">
        <v>1</v>
      </c>
      <c r="O3528" s="742">
        <v>0.5</v>
      </c>
      <c r="P3528" s="662">
        <v>156.54</v>
      </c>
      <c r="Q3528" s="677">
        <v>1</v>
      </c>
      <c r="R3528" s="661">
        <v>1</v>
      </c>
      <c r="S3528" s="677">
        <v>1</v>
      </c>
      <c r="T3528" s="742">
        <v>0.5</v>
      </c>
      <c r="U3528" s="700">
        <v>1</v>
      </c>
    </row>
    <row r="3529" spans="1:21" ht="14.4" customHeight="1" x14ac:dyDescent="0.3">
      <c r="A3529" s="660">
        <v>32</v>
      </c>
      <c r="B3529" s="661" t="s">
        <v>587</v>
      </c>
      <c r="C3529" s="661">
        <v>89301322</v>
      </c>
      <c r="D3529" s="740" t="s">
        <v>6847</v>
      </c>
      <c r="E3529" s="741" t="s">
        <v>4642</v>
      </c>
      <c r="F3529" s="661" t="s">
        <v>4612</v>
      </c>
      <c r="G3529" s="661" t="s">
        <v>5481</v>
      </c>
      <c r="H3529" s="661" t="s">
        <v>588</v>
      </c>
      <c r="I3529" s="661" t="s">
        <v>6412</v>
      </c>
      <c r="J3529" s="661" t="s">
        <v>5483</v>
      </c>
      <c r="K3529" s="661" t="s">
        <v>6413</v>
      </c>
      <c r="L3529" s="662">
        <v>0</v>
      </c>
      <c r="M3529" s="662">
        <v>0</v>
      </c>
      <c r="N3529" s="661">
        <v>4</v>
      </c>
      <c r="O3529" s="742">
        <v>2.5</v>
      </c>
      <c r="P3529" s="662">
        <v>0</v>
      </c>
      <c r="Q3529" s="677"/>
      <c r="R3529" s="661">
        <v>1</v>
      </c>
      <c r="S3529" s="677">
        <v>0.25</v>
      </c>
      <c r="T3529" s="742">
        <v>0.5</v>
      </c>
      <c r="U3529" s="700">
        <v>0.2</v>
      </c>
    </row>
    <row r="3530" spans="1:21" ht="14.4" customHeight="1" x14ac:dyDescent="0.3">
      <c r="A3530" s="660">
        <v>32</v>
      </c>
      <c r="B3530" s="661" t="s">
        <v>587</v>
      </c>
      <c r="C3530" s="661">
        <v>89301322</v>
      </c>
      <c r="D3530" s="740" t="s">
        <v>6847</v>
      </c>
      <c r="E3530" s="741" t="s">
        <v>4642</v>
      </c>
      <c r="F3530" s="661" t="s">
        <v>4612</v>
      </c>
      <c r="G3530" s="661" t="s">
        <v>4898</v>
      </c>
      <c r="H3530" s="661" t="s">
        <v>588</v>
      </c>
      <c r="I3530" s="661" t="s">
        <v>1152</v>
      </c>
      <c r="J3530" s="661" t="s">
        <v>4899</v>
      </c>
      <c r="K3530" s="661" t="s">
        <v>4900</v>
      </c>
      <c r="L3530" s="662">
        <v>0</v>
      </c>
      <c r="M3530" s="662">
        <v>0</v>
      </c>
      <c r="N3530" s="661">
        <v>12</v>
      </c>
      <c r="O3530" s="742">
        <v>5.5</v>
      </c>
      <c r="P3530" s="662">
        <v>0</v>
      </c>
      <c r="Q3530" s="677"/>
      <c r="R3530" s="661">
        <v>10</v>
      </c>
      <c r="S3530" s="677">
        <v>0.83333333333333337</v>
      </c>
      <c r="T3530" s="742">
        <v>5</v>
      </c>
      <c r="U3530" s="700">
        <v>0.90909090909090906</v>
      </c>
    </row>
    <row r="3531" spans="1:21" ht="14.4" customHeight="1" x14ac:dyDescent="0.3">
      <c r="A3531" s="660">
        <v>32</v>
      </c>
      <c r="B3531" s="661" t="s">
        <v>587</v>
      </c>
      <c r="C3531" s="661">
        <v>89301322</v>
      </c>
      <c r="D3531" s="740" t="s">
        <v>6847</v>
      </c>
      <c r="E3531" s="741" t="s">
        <v>4642</v>
      </c>
      <c r="F3531" s="661" t="s">
        <v>4612</v>
      </c>
      <c r="G3531" s="661" t="s">
        <v>4901</v>
      </c>
      <c r="H3531" s="661" t="s">
        <v>588</v>
      </c>
      <c r="I3531" s="661" t="s">
        <v>5213</v>
      </c>
      <c r="J3531" s="661" t="s">
        <v>3381</v>
      </c>
      <c r="K3531" s="661" t="s">
        <v>5214</v>
      </c>
      <c r="L3531" s="662">
        <v>224.25</v>
      </c>
      <c r="M3531" s="662">
        <v>7400.25</v>
      </c>
      <c r="N3531" s="661">
        <v>33</v>
      </c>
      <c r="O3531" s="742">
        <v>20.5</v>
      </c>
      <c r="P3531" s="662">
        <v>1794</v>
      </c>
      <c r="Q3531" s="677">
        <v>0.24242424242424243</v>
      </c>
      <c r="R3531" s="661">
        <v>8</v>
      </c>
      <c r="S3531" s="677">
        <v>0.24242424242424243</v>
      </c>
      <c r="T3531" s="742">
        <v>5.5</v>
      </c>
      <c r="U3531" s="700">
        <v>0.26829268292682928</v>
      </c>
    </row>
    <row r="3532" spans="1:21" ht="14.4" customHeight="1" x14ac:dyDescent="0.3">
      <c r="A3532" s="660">
        <v>32</v>
      </c>
      <c r="B3532" s="661" t="s">
        <v>587</v>
      </c>
      <c r="C3532" s="661">
        <v>89301322</v>
      </c>
      <c r="D3532" s="740" t="s">
        <v>6847</v>
      </c>
      <c r="E3532" s="741" t="s">
        <v>4642</v>
      </c>
      <c r="F3532" s="661" t="s">
        <v>4612</v>
      </c>
      <c r="G3532" s="661" t="s">
        <v>4901</v>
      </c>
      <c r="H3532" s="661" t="s">
        <v>588</v>
      </c>
      <c r="I3532" s="661" t="s">
        <v>5369</v>
      </c>
      <c r="J3532" s="661" t="s">
        <v>5370</v>
      </c>
      <c r="K3532" s="661" t="s">
        <v>5234</v>
      </c>
      <c r="L3532" s="662">
        <v>149.86000000000001</v>
      </c>
      <c r="M3532" s="662">
        <v>149.86000000000001</v>
      </c>
      <c r="N3532" s="661">
        <v>1</v>
      </c>
      <c r="O3532" s="742">
        <v>1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32</v>
      </c>
      <c r="B3533" s="661" t="s">
        <v>587</v>
      </c>
      <c r="C3533" s="661">
        <v>89301322</v>
      </c>
      <c r="D3533" s="740" t="s">
        <v>6847</v>
      </c>
      <c r="E3533" s="741" t="s">
        <v>4642</v>
      </c>
      <c r="F3533" s="661" t="s">
        <v>4612</v>
      </c>
      <c r="G3533" s="661" t="s">
        <v>4901</v>
      </c>
      <c r="H3533" s="661" t="s">
        <v>588</v>
      </c>
      <c r="I3533" s="661" t="s">
        <v>5371</v>
      </c>
      <c r="J3533" s="661" t="s">
        <v>5372</v>
      </c>
      <c r="K3533" s="661" t="s">
        <v>4953</v>
      </c>
      <c r="L3533" s="662">
        <v>74.930000000000007</v>
      </c>
      <c r="M3533" s="662">
        <v>899.16000000000008</v>
      </c>
      <c r="N3533" s="661">
        <v>12</v>
      </c>
      <c r="O3533" s="742">
        <v>6</v>
      </c>
      <c r="P3533" s="662">
        <v>74.930000000000007</v>
      </c>
      <c r="Q3533" s="677">
        <v>8.3333333333333329E-2</v>
      </c>
      <c r="R3533" s="661">
        <v>1</v>
      </c>
      <c r="S3533" s="677">
        <v>8.3333333333333329E-2</v>
      </c>
      <c r="T3533" s="742">
        <v>1</v>
      </c>
      <c r="U3533" s="700">
        <v>0.16666666666666666</v>
      </c>
    </row>
    <row r="3534" spans="1:21" ht="14.4" customHeight="1" x14ac:dyDescent="0.3">
      <c r="A3534" s="660">
        <v>32</v>
      </c>
      <c r="B3534" s="661" t="s">
        <v>587</v>
      </c>
      <c r="C3534" s="661">
        <v>89301322</v>
      </c>
      <c r="D3534" s="740" t="s">
        <v>6847</v>
      </c>
      <c r="E3534" s="741" t="s">
        <v>4642</v>
      </c>
      <c r="F3534" s="661" t="s">
        <v>4612</v>
      </c>
      <c r="G3534" s="661" t="s">
        <v>4784</v>
      </c>
      <c r="H3534" s="661" t="s">
        <v>588</v>
      </c>
      <c r="I3534" s="661" t="s">
        <v>6595</v>
      </c>
      <c r="J3534" s="661" t="s">
        <v>990</v>
      </c>
      <c r="K3534" s="661" t="s">
        <v>6596</v>
      </c>
      <c r="L3534" s="662">
        <v>0</v>
      </c>
      <c r="M3534" s="662">
        <v>0</v>
      </c>
      <c r="N3534" s="661">
        <v>1</v>
      </c>
      <c r="O3534" s="742">
        <v>1</v>
      </c>
      <c r="P3534" s="662"/>
      <c r="Q3534" s="677"/>
      <c r="R3534" s="661"/>
      <c r="S3534" s="677">
        <v>0</v>
      </c>
      <c r="T3534" s="742"/>
      <c r="U3534" s="700">
        <v>0</v>
      </c>
    </row>
    <row r="3535" spans="1:21" ht="14.4" customHeight="1" x14ac:dyDescent="0.3">
      <c r="A3535" s="660">
        <v>32</v>
      </c>
      <c r="B3535" s="661" t="s">
        <v>587</v>
      </c>
      <c r="C3535" s="661">
        <v>89301322</v>
      </c>
      <c r="D3535" s="740" t="s">
        <v>6847</v>
      </c>
      <c r="E3535" s="741" t="s">
        <v>4642</v>
      </c>
      <c r="F3535" s="661" t="s">
        <v>4612</v>
      </c>
      <c r="G3535" s="661" t="s">
        <v>5568</v>
      </c>
      <c r="H3535" s="661" t="s">
        <v>588</v>
      </c>
      <c r="I3535" s="661" t="s">
        <v>5752</v>
      </c>
      <c r="J3535" s="661" t="s">
        <v>5753</v>
      </c>
      <c r="K3535" s="661" t="s">
        <v>5754</v>
      </c>
      <c r="L3535" s="662">
        <v>73.34</v>
      </c>
      <c r="M3535" s="662">
        <v>73.34</v>
      </c>
      <c r="N3535" s="661">
        <v>1</v>
      </c>
      <c r="O3535" s="742">
        <v>0.5</v>
      </c>
      <c r="P3535" s="662">
        <v>73.34</v>
      </c>
      <c r="Q3535" s="677">
        <v>1</v>
      </c>
      <c r="R3535" s="661">
        <v>1</v>
      </c>
      <c r="S3535" s="677">
        <v>1</v>
      </c>
      <c r="T3535" s="742">
        <v>0.5</v>
      </c>
      <c r="U3535" s="700">
        <v>1</v>
      </c>
    </row>
    <row r="3536" spans="1:21" ht="14.4" customHeight="1" x14ac:dyDescent="0.3">
      <c r="A3536" s="660">
        <v>32</v>
      </c>
      <c r="B3536" s="661" t="s">
        <v>587</v>
      </c>
      <c r="C3536" s="661">
        <v>89301322</v>
      </c>
      <c r="D3536" s="740" t="s">
        <v>6847</v>
      </c>
      <c r="E3536" s="741" t="s">
        <v>4642</v>
      </c>
      <c r="F3536" s="661" t="s">
        <v>4612</v>
      </c>
      <c r="G3536" s="661" t="s">
        <v>5568</v>
      </c>
      <c r="H3536" s="661" t="s">
        <v>588</v>
      </c>
      <c r="I3536" s="661" t="s">
        <v>2072</v>
      </c>
      <c r="J3536" s="661" t="s">
        <v>860</v>
      </c>
      <c r="K3536" s="661" t="s">
        <v>6597</v>
      </c>
      <c r="L3536" s="662">
        <v>58.26</v>
      </c>
      <c r="M3536" s="662">
        <v>58.26</v>
      </c>
      <c r="N3536" s="661">
        <v>1</v>
      </c>
      <c r="O3536" s="742">
        <v>1</v>
      </c>
      <c r="P3536" s="662">
        <v>58.26</v>
      </c>
      <c r="Q3536" s="677">
        <v>1</v>
      </c>
      <c r="R3536" s="661">
        <v>1</v>
      </c>
      <c r="S3536" s="677">
        <v>1</v>
      </c>
      <c r="T3536" s="742">
        <v>1</v>
      </c>
      <c r="U3536" s="700">
        <v>1</v>
      </c>
    </row>
    <row r="3537" spans="1:21" ht="14.4" customHeight="1" x14ac:dyDescent="0.3">
      <c r="A3537" s="660">
        <v>32</v>
      </c>
      <c r="B3537" s="661" t="s">
        <v>587</v>
      </c>
      <c r="C3537" s="661">
        <v>89301322</v>
      </c>
      <c r="D3537" s="740" t="s">
        <v>6847</v>
      </c>
      <c r="E3537" s="741" t="s">
        <v>4642</v>
      </c>
      <c r="F3537" s="661" t="s">
        <v>4612</v>
      </c>
      <c r="G3537" s="661" t="s">
        <v>5568</v>
      </c>
      <c r="H3537" s="661" t="s">
        <v>588</v>
      </c>
      <c r="I3537" s="661" t="s">
        <v>859</v>
      </c>
      <c r="J3537" s="661" t="s">
        <v>860</v>
      </c>
      <c r="K3537" s="661" t="s">
        <v>6598</v>
      </c>
      <c r="L3537" s="662">
        <v>116.52</v>
      </c>
      <c r="M3537" s="662">
        <v>233.04</v>
      </c>
      <c r="N3537" s="661">
        <v>2</v>
      </c>
      <c r="O3537" s="742">
        <v>2</v>
      </c>
      <c r="P3537" s="662"/>
      <c r="Q3537" s="677">
        <v>0</v>
      </c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32</v>
      </c>
      <c r="B3538" s="661" t="s">
        <v>587</v>
      </c>
      <c r="C3538" s="661">
        <v>89301322</v>
      </c>
      <c r="D3538" s="740" t="s">
        <v>6847</v>
      </c>
      <c r="E3538" s="741" t="s">
        <v>4642</v>
      </c>
      <c r="F3538" s="661" t="s">
        <v>4612</v>
      </c>
      <c r="G3538" s="661" t="s">
        <v>5676</v>
      </c>
      <c r="H3538" s="661" t="s">
        <v>2441</v>
      </c>
      <c r="I3538" s="661" t="s">
        <v>5677</v>
      </c>
      <c r="J3538" s="661" t="s">
        <v>5678</v>
      </c>
      <c r="K3538" s="661" t="s">
        <v>5679</v>
      </c>
      <c r="L3538" s="662">
        <v>217.65</v>
      </c>
      <c r="M3538" s="662">
        <v>435.3</v>
      </c>
      <c r="N3538" s="661">
        <v>2</v>
      </c>
      <c r="O3538" s="742">
        <v>1</v>
      </c>
      <c r="P3538" s="662">
        <v>217.65</v>
      </c>
      <c r="Q3538" s="677">
        <v>0.5</v>
      </c>
      <c r="R3538" s="661">
        <v>1</v>
      </c>
      <c r="S3538" s="677">
        <v>0.5</v>
      </c>
      <c r="T3538" s="742">
        <v>0.5</v>
      </c>
      <c r="U3538" s="700">
        <v>0.5</v>
      </c>
    </row>
    <row r="3539" spans="1:21" ht="14.4" customHeight="1" x14ac:dyDescent="0.3">
      <c r="A3539" s="660">
        <v>32</v>
      </c>
      <c r="B3539" s="661" t="s">
        <v>587</v>
      </c>
      <c r="C3539" s="661">
        <v>89301322</v>
      </c>
      <c r="D3539" s="740" t="s">
        <v>6847</v>
      </c>
      <c r="E3539" s="741" t="s">
        <v>4642</v>
      </c>
      <c r="F3539" s="661" t="s">
        <v>4612</v>
      </c>
      <c r="G3539" s="661" t="s">
        <v>6106</v>
      </c>
      <c r="H3539" s="661" t="s">
        <v>588</v>
      </c>
      <c r="I3539" s="661" t="s">
        <v>692</v>
      </c>
      <c r="J3539" s="661" t="s">
        <v>6599</v>
      </c>
      <c r="K3539" s="661" t="s">
        <v>6600</v>
      </c>
      <c r="L3539" s="662">
        <v>113.2</v>
      </c>
      <c r="M3539" s="662">
        <v>113.2</v>
      </c>
      <c r="N3539" s="661">
        <v>1</v>
      </c>
      <c r="O3539" s="742">
        <v>1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32</v>
      </c>
      <c r="B3540" s="661" t="s">
        <v>587</v>
      </c>
      <c r="C3540" s="661">
        <v>89301322</v>
      </c>
      <c r="D3540" s="740" t="s">
        <v>6847</v>
      </c>
      <c r="E3540" s="741" t="s">
        <v>4642</v>
      </c>
      <c r="F3540" s="661" t="s">
        <v>4612</v>
      </c>
      <c r="G3540" s="661" t="s">
        <v>6417</v>
      </c>
      <c r="H3540" s="661" t="s">
        <v>588</v>
      </c>
      <c r="I3540" s="661" t="s">
        <v>6418</v>
      </c>
      <c r="J3540" s="661" t="s">
        <v>6419</v>
      </c>
      <c r="K3540" s="661" t="s">
        <v>5211</v>
      </c>
      <c r="L3540" s="662">
        <v>0</v>
      </c>
      <c r="M3540" s="662">
        <v>0</v>
      </c>
      <c r="N3540" s="661">
        <v>1</v>
      </c>
      <c r="O3540" s="742">
        <v>1</v>
      </c>
      <c r="P3540" s="662">
        <v>0</v>
      </c>
      <c r="Q3540" s="677"/>
      <c r="R3540" s="661">
        <v>1</v>
      </c>
      <c r="S3540" s="677">
        <v>1</v>
      </c>
      <c r="T3540" s="742">
        <v>1</v>
      </c>
      <c r="U3540" s="700">
        <v>1</v>
      </c>
    </row>
    <row r="3541" spans="1:21" ht="14.4" customHeight="1" x14ac:dyDescent="0.3">
      <c r="A3541" s="660">
        <v>32</v>
      </c>
      <c r="B3541" s="661" t="s">
        <v>587</v>
      </c>
      <c r="C3541" s="661">
        <v>89301322</v>
      </c>
      <c r="D3541" s="740" t="s">
        <v>6847</v>
      </c>
      <c r="E3541" s="741" t="s">
        <v>4642</v>
      </c>
      <c r="F3541" s="661" t="s">
        <v>4612</v>
      </c>
      <c r="G3541" s="661" t="s">
        <v>6332</v>
      </c>
      <c r="H3541" s="661" t="s">
        <v>588</v>
      </c>
      <c r="I3541" s="661" t="s">
        <v>6601</v>
      </c>
      <c r="J3541" s="661" t="s">
        <v>6334</v>
      </c>
      <c r="K3541" s="661" t="s">
        <v>5211</v>
      </c>
      <c r="L3541" s="662">
        <v>0</v>
      </c>
      <c r="M3541" s="662">
        <v>0</v>
      </c>
      <c r="N3541" s="661">
        <v>1</v>
      </c>
      <c r="O3541" s="742">
        <v>1</v>
      </c>
      <c r="P3541" s="662"/>
      <c r="Q3541" s="677"/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32</v>
      </c>
      <c r="B3542" s="661" t="s">
        <v>587</v>
      </c>
      <c r="C3542" s="661">
        <v>89301322</v>
      </c>
      <c r="D3542" s="740" t="s">
        <v>6847</v>
      </c>
      <c r="E3542" s="741" t="s">
        <v>4642</v>
      </c>
      <c r="F3542" s="661" t="s">
        <v>4612</v>
      </c>
      <c r="G3542" s="661" t="s">
        <v>4699</v>
      </c>
      <c r="H3542" s="661" t="s">
        <v>588</v>
      </c>
      <c r="I3542" s="661" t="s">
        <v>963</v>
      </c>
      <c r="J3542" s="661" t="s">
        <v>4700</v>
      </c>
      <c r="K3542" s="661" t="s">
        <v>4701</v>
      </c>
      <c r="L3542" s="662">
        <v>0</v>
      </c>
      <c r="M3542" s="662">
        <v>0</v>
      </c>
      <c r="N3542" s="661">
        <v>8</v>
      </c>
      <c r="O3542" s="742">
        <v>4.5</v>
      </c>
      <c r="P3542" s="662">
        <v>0</v>
      </c>
      <c r="Q3542" s="677"/>
      <c r="R3542" s="661">
        <v>8</v>
      </c>
      <c r="S3542" s="677">
        <v>1</v>
      </c>
      <c r="T3542" s="742">
        <v>4.5</v>
      </c>
      <c r="U3542" s="700">
        <v>1</v>
      </c>
    </row>
    <row r="3543" spans="1:21" ht="14.4" customHeight="1" x14ac:dyDescent="0.3">
      <c r="A3543" s="660">
        <v>32</v>
      </c>
      <c r="B3543" s="661" t="s">
        <v>587</v>
      </c>
      <c r="C3543" s="661">
        <v>89301322</v>
      </c>
      <c r="D3543" s="740" t="s">
        <v>6847</v>
      </c>
      <c r="E3543" s="741" t="s">
        <v>4642</v>
      </c>
      <c r="F3543" s="661" t="s">
        <v>4612</v>
      </c>
      <c r="G3543" s="661" t="s">
        <v>4903</v>
      </c>
      <c r="H3543" s="661" t="s">
        <v>588</v>
      </c>
      <c r="I3543" s="661" t="s">
        <v>916</v>
      </c>
      <c r="J3543" s="661" t="s">
        <v>5080</v>
      </c>
      <c r="K3543" s="661" t="s">
        <v>2612</v>
      </c>
      <c r="L3543" s="662">
        <v>131.96</v>
      </c>
      <c r="M3543" s="662">
        <v>263.92</v>
      </c>
      <c r="N3543" s="661">
        <v>2</v>
      </c>
      <c r="O3543" s="742">
        <v>0.5</v>
      </c>
      <c r="P3543" s="662"/>
      <c r="Q3543" s="677">
        <v>0</v>
      </c>
      <c r="R3543" s="661"/>
      <c r="S3543" s="677">
        <v>0</v>
      </c>
      <c r="T3543" s="742"/>
      <c r="U3543" s="700">
        <v>0</v>
      </c>
    </row>
    <row r="3544" spans="1:21" ht="14.4" customHeight="1" x14ac:dyDescent="0.3">
      <c r="A3544" s="660">
        <v>32</v>
      </c>
      <c r="B3544" s="661" t="s">
        <v>587</v>
      </c>
      <c r="C3544" s="661">
        <v>89301322</v>
      </c>
      <c r="D3544" s="740" t="s">
        <v>6847</v>
      </c>
      <c r="E3544" s="741" t="s">
        <v>4642</v>
      </c>
      <c r="F3544" s="661" t="s">
        <v>4612</v>
      </c>
      <c r="G3544" s="661" t="s">
        <v>4903</v>
      </c>
      <c r="H3544" s="661" t="s">
        <v>588</v>
      </c>
      <c r="I3544" s="661" t="s">
        <v>6602</v>
      </c>
      <c r="J3544" s="661" t="s">
        <v>766</v>
      </c>
      <c r="K3544" s="661" t="s">
        <v>6603</v>
      </c>
      <c r="L3544" s="662">
        <v>219.94</v>
      </c>
      <c r="M3544" s="662">
        <v>439.88</v>
      </c>
      <c r="N3544" s="661">
        <v>2</v>
      </c>
      <c r="O3544" s="742">
        <v>1</v>
      </c>
      <c r="P3544" s="662">
        <v>219.94</v>
      </c>
      <c r="Q3544" s="677">
        <v>0.5</v>
      </c>
      <c r="R3544" s="661">
        <v>1</v>
      </c>
      <c r="S3544" s="677">
        <v>0.5</v>
      </c>
      <c r="T3544" s="742">
        <v>0.5</v>
      </c>
      <c r="U3544" s="700">
        <v>0.5</v>
      </c>
    </row>
    <row r="3545" spans="1:21" ht="14.4" customHeight="1" x14ac:dyDescent="0.3">
      <c r="A3545" s="660">
        <v>32</v>
      </c>
      <c r="B3545" s="661" t="s">
        <v>587</v>
      </c>
      <c r="C3545" s="661">
        <v>89301322</v>
      </c>
      <c r="D3545" s="740" t="s">
        <v>6847</v>
      </c>
      <c r="E3545" s="741" t="s">
        <v>4642</v>
      </c>
      <c r="F3545" s="661" t="s">
        <v>4612</v>
      </c>
      <c r="G3545" s="661" t="s">
        <v>4786</v>
      </c>
      <c r="H3545" s="661" t="s">
        <v>588</v>
      </c>
      <c r="I3545" s="661" t="s">
        <v>4985</v>
      </c>
      <c r="J3545" s="661" t="s">
        <v>2991</v>
      </c>
      <c r="K3545" s="661" t="s">
        <v>4986</v>
      </c>
      <c r="L3545" s="662">
        <v>23.46</v>
      </c>
      <c r="M3545" s="662">
        <v>70.38</v>
      </c>
      <c r="N3545" s="661">
        <v>3</v>
      </c>
      <c r="O3545" s="742">
        <v>1.5</v>
      </c>
      <c r="P3545" s="662">
        <v>70.38</v>
      </c>
      <c r="Q3545" s="677">
        <v>1</v>
      </c>
      <c r="R3545" s="661">
        <v>3</v>
      </c>
      <c r="S3545" s="677">
        <v>1</v>
      </c>
      <c r="T3545" s="742">
        <v>1.5</v>
      </c>
      <c r="U3545" s="700">
        <v>1</v>
      </c>
    </row>
    <row r="3546" spans="1:21" ht="14.4" customHeight="1" x14ac:dyDescent="0.3">
      <c r="A3546" s="660">
        <v>32</v>
      </c>
      <c r="B3546" s="661" t="s">
        <v>587</v>
      </c>
      <c r="C3546" s="661">
        <v>89301322</v>
      </c>
      <c r="D3546" s="740" t="s">
        <v>6847</v>
      </c>
      <c r="E3546" s="741" t="s">
        <v>4642</v>
      </c>
      <c r="F3546" s="661" t="s">
        <v>4612</v>
      </c>
      <c r="G3546" s="661" t="s">
        <v>4786</v>
      </c>
      <c r="H3546" s="661" t="s">
        <v>588</v>
      </c>
      <c r="I3546" s="661" t="s">
        <v>2913</v>
      </c>
      <c r="J3546" s="661" t="s">
        <v>2914</v>
      </c>
      <c r="K3546" s="661" t="s">
        <v>4986</v>
      </c>
      <c r="L3546" s="662">
        <v>23.46</v>
      </c>
      <c r="M3546" s="662">
        <v>93.84</v>
      </c>
      <c r="N3546" s="661">
        <v>4</v>
      </c>
      <c r="O3546" s="742">
        <v>2</v>
      </c>
      <c r="P3546" s="662">
        <v>93.84</v>
      </c>
      <c r="Q3546" s="677">
        <v>1</v>
      </c>
      <c r="R3546" s="661">
        <v>4</v>
      </c>
      <c r="S3546" s="677">
        <v>1</v>
      </c>
      <c r="T3546" s="742">
        <v>2</v>
      </c>
      <c r="U3546" s="700">
        <v>1</v>
      </c>
    </row>
    <row r="3547" spans="1:21" ht="14.4" customHeight="1" x14ac:dyDescent="0.3">
      <c r="A3547" s="660">
        <v>32</v>
      </c>
      <c r="B3547" s="661" t="s">
        <v>587</v>
      </c>
      <c r="C3547" s="661">
        <v>89301322</v>
      </c>
      <c r="D3547" s="740" t="s">
        <v>6847</v>
      </c>
      <c r="E3547" s="741" t="s">
        <v>4642</v>
      </c>
      <c r="F3547" s="661" t="s">
        <v>4612</v>
      </c>
      <c r="G3547" s="661" t="s">
        <v>4786</v>
      </c>
      <c r="H3547" s="661" t="s">
        <v>588</v>
      </c>
      <c r="I3547" s="661" t="s">
        <v>5081</v>
      </c>
      <c r="J3547" s="661" t="s">
        <v>2980</v>
      </c>
      <c r="K3547" s="661" t="s">
        <v>5082</v>
      </c>
      <c r="L3547" s="662">
        <v>26.77</v>
      </c>
      <c r="M3547" s="662">
        <v>26.77</v>
      </c>
      <c r="N3547" s="661">
        <v>1</v>
      </c>
      <c r="O3547" s="742">
        <v>1</v>
      </c>
      <c r="P3547" s="662">
        <v>26.77</v>
      </c>
      <c r="Q3547" s="677">
        <v>1</v>
      </c>
      <c r="R3547" s="661">
        <v>1</v>
      </c>
      <c r="S3547" s="677">
        <v>1</v>
      </c>
      <c r="T3547" s="742">
        <v>1</v>
      </c>
      <c r="U3547" s="700">
        <v>1</v>
      </c>
    </row>
    <row r="3548" spans="1:21" ht="14.4" customHeight="1" x14ac:dyDescent="0.3">
      <c r="A3548" s="660">
        <v>32</v>
      </c>
      <c r="B3548" s="661" t="s">
        <v>587</v>
      </c>
      <c r="C3548" s="661">
        <v>89301322</v>
      </c>
      <c r="D3548" s="740" t="s">
        <v>6847</v>
      </c>
      <c r="E3548" s="741" t="s">
        <v>4642</v>
      </c>
      <c r="F3548" s="661" t="s">
        <v>4612</v>
      </c>
      <c r="G3548" s="661" t="s">
        <v>4786</v>
      </c>
      <c r="H3548" s="661" t="s">
        <v>588</v>
      </c>
      <c r="I3548" s="661" t="s">
        <v>2979</v>
      </c>
      <c r="J3548" s="661" t="s">
        <v>2980</v>
      </c>
      <c r="K3548" s="661" t="s">
        <v>4787</v>
      </c>
      <c r="L3548" s="662">
        <v>53.54</v>
      </c>
      <c r="M3548" s="662">
        <v>588.94000000000005</v>
      </c>
      <c r="N3548" s="661">
        <v>11</v>
      </c>
      <c r="O3548" s="742">
        <v>7</v>
      </c>
      <c r="P3548" s="662">
        <v>481.86000000000007</v>
      </c>
      <c r="Q3548" s="677">
        <v>0.81818181818181823</v>
      </c>
      <c r="R3548" s="661">
        <v>9</v>
      </c>
      <c r="S3548" s="677">
        <v>0.81818181818181823</v>
      </c>
      <c r="T3548" s="742">
        <v>6</v>
      </c>
      <c r="U3548" s="700">
        <v>0.8571428571428571</v>
      </c>
    </row>
    <row r="3549" spans="1:21" ht="14.4" customHeight="1" x14ac:dyDescent="0.3">
      <c r="A3549" s="660">
        <v>32</v>
      </c>
      <c r="B3549" s="661" t="s">
        <v>587</v>
      </c>
      <c r="C3549" s="661">
        <v>89301322</v>
      </c>
      <c r="D3549" s="740" t="s">
        <v>6847</v>
      </c>
      <c r="E3549" s="741" t="s">
        <v>4642</v>
      </c>
      <c r="F3549" s="661" t="s">
        <v>4612</v>
      </c>
      <c r="G3549" s="661" t="s">
        <v>5216</v>
      </c>
      <c r="H3549" s="661" t="s">
        <v>588</v>
      </c>
      <c r="I3549" s="661" t="s">
        <v>5217</v>
      </c>
      <c r="J3549" s="661" t="s">
        <v>5218</v>
      </c>
      <c r="K3549" s="661" t="s">
        <v>5219</v>
      </c>
      <c r="L3549" s="662">
        <v>472.71</v>
      </c>
      <c r="M3549" s="662">
        <v>1418.1299999999999</v>
      </c>
      <c r="N3549" s="661">
        <v>3</v>
      </c>
      <c r="O3549" s="742">
        <v>1</v>
      </c>
      <c r="P3549" s="662">
        <v>1418.1299999999999</v>
      </c>
      <c r="Q3549" s="677">
        <v>1</v>
      </c>
      <c r="R3549" s="661">
        <v>3</v>
      </c>
      <c r="S3549" s="677">
        <v>1</v>
      </c>
      <c r="T3549" s="742">
        <v>1</v>
      </c>
      <c r="U3549" s="700">
        <v>1</v>
      </c>
    </row>
    <row r="3550" spans="1:21" ht="14.4" customHeight="1" x14ac:dyDescent="0.3">
      <c r="A3550" s="660">
        <v>32</v>
      </c>
      <c r="B3550" s="661" t="s">
        <v>587</v>
      </c>
      <c r="C3550" s="661">
        <v>89301322</v>
      </c>
      <c r="D3550" s="740" t="s">
        <v>6847</v>
      </c>
      <c r="E3550" s="741" t="s">
        <v>4642</v>
      </c>
      <c r="F3550" s="661" t="s">
        <v>4612</v>
      </c>
      <c r="G3550" s="661" t="s">
        <v>6432</v>
      </c>
      <c r="H3550" s="661" t="s">
        <v>588</v>
      </c>
      <c r="I3550" s="661" t="s">
        <v>1629</v>
      </c>
      <c r="J3550" s="661" t="s">
        <v>1630</v>
      </c>
      <c r="K3550" s="661" t="s">
        <v>1631</v>
      </c>
      <c r="L3550" s="662">
        <v>71.95</v>
      </c>
      <c r="M3550" s="662">
        <v>287.8</v>
      </c>
      <c r="N3550" s="661">
        <v>4</v>
      </c>
      <c r="O3550" s="742">
        <v>2.5</v>
      </c>
      <c r="P3550" s="662">
        <v>143.9</v>
      </c>
      <c r="Q3550" s="677">
        <v>0.5</v>
      </c>
      <c r="R3550" s="661">
        <v>2</v>
      </c>
      <c r="S3550" s="677">
        <v>0.5</v>
      </c>
      <c r="T3550" s="742">
        <v>1.5</v>
      </c>
      <c r="U3550" s="700">
        <v>0.6</v>
      </c>
    </row>
    <row r="3551" spans="1:21" ht="14.4" customHeight="1" x14ac:dyDescent="0.3">
      <c r="A3551" s="660">
        <v>32</v>
      </c>
      <c r="B3551" s="661" t="s">
        <v>587</v>
      </c>
      <c r="C3551" s="661">
        <v>89301322</v>
      </c>
      <c r="D3551" s="740" t="s">
        <v>6847</v>
      </c>
      <c r="E3551" s="741" t="s">
        <v>4642</v>
      </c>
      <c r="F3551" s="661" t="s">
        <v>4612</v>
      </c>
      <c r="G3551" s="661" t="s">
        <v>6432</v>
      </c>
      <c r="H3551" s="661" t="s">
        <v>588</v>
      </c>
      <c r="I3551" s="661" t="s">
        <v>6604</v>
      </c>
      <c r="J3551" s="661" t="s">
        <v>1630</v>
      </c>
      <c r="K3551" s="661" t="s">
        <v>1631</v>
      </c>
      <c r="L3551" s="662">
        <v>71.95</v>
      </c>
      <c r="M3551" s="662">
        <v>143.9</v>
      </c>
      <c r="N3551" s="661">
        <v>2</v>
      </c>
      <c r="O3551" s="742">
        <v>1</v>
      </c>
      <c r="P3551" s="662">
        <v>143.9</v>
      </c>
      <c r="Q3551" s="677">
        <v>1</v>
      </c>
      <c r="R3551" s="661">
        <v>2</v>
      </c>
      <c r="S3551" s="677">
        <v>1</v>
      </c>
      <c r="T3551" s="742">
        <v>1</v>
      </c>
      <c r="U3551" s="700">
        <v>1</v>
      </c>
    </row>
    <row r="3552" spans="1:21" ht="14.4" customHeight="1" x14ac:dyDescent="0.3">
      <c r="A3552" s="660">
        <v>32</v>
      </c>
      <c r="B3552" s="661" t="s">
        <v>587</v>
      </c>
      <c r="C3552" s="661">
        <v>89301322</v>
      </c>
      <c r="D3552" s="740" t="s">
        <v>6847</v>
      </c>
      <c r="E3552" s="741" t="s">
        <v>4642</v>
      </c>
      <c r="F3552" s="661" t="s">
        <v>4612</v>
      </c>
      <c r="G3552" s="661" t="s">
        <v>4790</v>
      </c>
      <c r="H3552" s="661" t="s">
        <v>588</v>
      </c>
      <c r="I3552" s="661" t="s">
        <v>3427</v>
      </c>
      <c r="J3552" s="661" t="s">
        <v>789</v>
      </c>
      <c r="K3552" s="661" t="s">
        <v>5382</v>
      </c>
      <c r="L3552" s="662">
        <v>96.72</v>
      </c>
      <c r="M3552" s="662">
        <v>96.72</v>
      </c>
      <c r="N3552" s="661">
        <v>1</v>
      </c>
      <c r="O3552" s="742">
        <v>0.5</v>
      </c>
      <c r="P3552" s="662">
        <v>96.72</v>
      </c>
      <c r="Q3552" s="677">
        <v>1</v>
      </c>
      <c r="R3552" s="661">
        <v>1</v>
      </c>
      <c r="S3552" s="677">
        <v>1</v>
      </c>
      <c r="T3552" s="742">
        <v>0.5</v>
      </c>
      <c r="U3552" s="700">
        <v>1</v>
      </c>
    </row>
    <row r="3553" spans="1:21" ht="14.4" customHeight="1" x14ac:dyDescent="0.3">
      <c r="A3553" s="660">
        <v>32</v>
      </c>
      <c r="B3553" s="661" t="s">
        <v>587</v>
      </c>
      <c r="C3553" s="661">
        <v>89301322</v>
      </c>
      <c r="D3553" s="740" t="s">
        <v>6847</v>
      </c>
      <c r="E3553" s="741" t="s">
        <v>4642</v>
      </c>
      <c r="F3553" s="661" t="s">
        <v>4612</v>
      </c>
      <c r="G3553" s="661" t="s">
        <v>4910</v>
      </c>
      <c r="H3553" s="661" t="s">
        <v>2441</v>
      </c>
      <c r="I3553" s="661" t="s">
        <v>2488</v>
      </c>
      <c r="J3553" s="661" t="s">
        <v>2489</v>
      </c>
      <c r="K3553" s="661" t="s">
        <v>2490</v>
      </c>
      <c r="L3553" s="662">
        <v>32.74</v>
      </c>
      <c r="M3553" s="662">
        <v>65.48</v>
      </c>
      <c r="N3553" s="661">
        <v>2</v>
      </c>
      <c r="O3553" s="742">
        <v>2</v>
      </c>
      <c r="P3553" s="662">
        <v>65.48</v>
      </c>
      <c r="Q3553" s="677">
        <v>1</v>
      </c>
      <c r="R3553" s="661">
        <v>2</v>
      </c>
      <c r="S3553" s="677">
        <v>1</v>
      </c>
      <c r="T3553" s="742">
        <v>2</v>
      </c>
      <c r="U3553" s="700">
        <v>1</v>
      </c>
    </row>
    <row r="3554" spans="1:21" ht="14.4" customHeight="1" x14ac:dyDescent="0.3">
      <c r="A3554" s="660">
        <v>32</v>
      </c>
      <c r="B3554" s="661" t="s">
        <v>587</v>
      </c>
      <c r="C3554" s="661">
        <v>89301322</v>
      </c>
      <c r="D3554" s="740" t="s">
        <v>6847</v>
      </c>
      <c r="E3554" s="741" t="s">
        <v>4642</v>
      </c>
      <c r="F3554" s="661" t="s">
        <v>4612</v>
      </c>
      <c r="G3554" s="661" t="s">
        <v>4910</v>
      </c>
      <c r="H3554" s="661" t="s">
        <v>2441</v>
      </c>
      <c r="I3554" s="661" t="s">
        <v>6220</v>
      </c>
      <c r="J3554" s="661" t="s">
        <v>6221</v>
      </c>
      <c r="K3554" s="661" t="s">
        <v>1835</v>
      </c>
      <c r="L3554" s="662">
        <v>196.46</v>
      </c>
      <c r="M3554" s="662">
        <v>196.46</v>
      </c>
      <c r="N3554" s="661">
        <v>1</v>
      </c>
      <c r="O3554" s="742">
        <v>1</v>
      </c>
      <c r="P3554" s="662"/>
      <c r="Q3554" s="677">
        <v>0</v>
      </c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32</v>
      </c>
      <c r="B3555" s="661" t="s">
        <v>587</v>
      </c>
      <c r="C3555" s="661">
        <v>89301322</v>
      </c>
      <c r="D3555" s="740" t="s">
        <v>6847</v>
      </c>
      <c r="E3555" s="741" t="s">
        <v>4642</v>
      </c>
      <c r="F3555" s="661" t="s">
        <v>4612</v>
      </c>
      <c r="G3555" s="661" t="s">
        <v>4910</v>
      </c>
      <c r="H3555" s="661" t="s">
        <v>2441</v>
      </c>
      <c r="I3555" s="661" t="s">
        <v>6605</v>
      </c>
      <c r="J3555" s="661" t="s">
        <v>2558</v>
      </c>
      <c r="K3555" s="661" t="s">
        <v>6606</v>
      </c>
      <c r="L3555" s="662">
        <v>32.74</v>
      </c>
      <c r="M3555" s="662">
        <v>32.74</v>
      </c>
      <c r="N3555" s="661">
        <v>1</v>
      </c>
      <c r="O3555" s="742">
        <v>0.5</v>
      </c>
      <c r="P3555" s="662"/>
      <c r="Q3555" s="677">
        <v>0</v>
      </c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32</v>
      </c>
      <c r="B3556" s="661" t="s">
        <v>587</v>
      </c>
      <c r="C3556" s="661">
        <v>89301322</v>
      </c>
      <c r="D3556" s="740" t="s">
        <v>6847</v>
      </c>
      <c r="E3556" s="741" t="s">
        <v>4642</v>
      </c>
      <c r="F3556" s="661" t="s">
        <v>4612</v>
      </c>
      <c r="G3556" s="661" t="s">
        <v>4910</v>
      </c>
      <c r="H3556" s="661" t="s">
        <v>588</v>
      </c>
      <c r="I3556" s="661" t="s">
        <v>6607</v>
      </c>
      <c r="J3556" s="661" t="s">
        <v>5084</v>
      </c>
      <c r="K3556" s="661" t="s">
        <v>6608</v>
      </c>
      <c r="L3556" s="662">
        <v>0</v>
      </c>
      <c r="M3556" s="662">
        <v>0</v>
      </c>
      <c r="N3556" s="661">
        <v>2</v>
      </c>
      <c r="O3556" s="742">
        <v>1</v>
      </c>
      <c r="P3556" s="662"/>
      <c r="Q3556" s="677"/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32</v>
      </c>
      <c r="B3557" s="661" t="s">
        <v>587</v>
      </c>
      <c r="C3557" s="661">
        <v>89301322</v>
      </c>
      <c r="D3557" s="740" t="s">
        <v>6847</v>
      </c>
      <c r="E3557" s="741" t="s">
        <v>4642</v>
      </c>
      <c r="F3557" s="661" t="s">
        <v>4612</v>
      </c>
      <c r="G3557" s="661" t="s">
        <v>5391</v>
      </c>
      <c r="H3557" s="661" t="s">
        <v>588</v>
      </c>
      <c r="I3557" s="661" t="s">
        <v>1449</v>
      </c>
      <c r="J3557" s="661" t="s">
        <v>1450</v>
      </c>
      <c r="K3557" s="661" t="s">
        <v>1451</v>
      </c>
      <c r="L3557" s="662">
        <v>78.78</v>
      </c>
      <c r="M3557" s="662">
        <v>78.78</v>
      </c>
      <c r="N3557" s="661">
        <v>1</v>
      </c>
      <c r="O3557" s="742">
        <v>0.5</v>
      </c>
      <c r="P3557" s="662">
        <v>78.78</v>
      </c>
      <c r="Q3557" s="677">
        <v>1</v>
      </c>
      <c r="R3557" s="661">
        <v>1</v>
      </c>
      <c r="S3557" s="677">
        <v>1</v>
      </c>
      <c r="T3557" s="742">
        <v>0.5</v>
      </c>
      <c r="U3557" s="700">
        <v>1</v>
      </c>
    </row>
    <row r="3558" spans="1:21" ht="14.4" customHeight="1" x14ac:dyDescent="0.3">
      <c r="A3558" s="660">
        <v>32</v>
      </c>
      <c r="B3558" s="661" t="s">
        <v>587</v>
      </c>
      <c r="C3558" s="661">
        <v>89301322</v>
      </c>
      <c r="D3558" s="740" t="s">
        <v>6847</v>
      </c>
      <c r="E3558" s="741" t="s">
        <v>4642</v>
      </c>
      <c r="F3558" s="661" t="s">
        <v>4612</v>
      </c>
      <c r="G3558" s="661" t="s">
        <v>4793</v>
      </c>
      <c r="H3558" s="661" t="s">
        <v>588</v>
      </c>
      <c r="I3558" s="661" t="s">
        <v>843</v>
      </c>
      <c r="J3558" s="661" t="s">
        <v>844</v>
      </c>
      <c r="K3558" s="661" t="s">
        <v>845</v>
      </c>
      <c r="L3558" s="662">
        <v>82.67</v>
      </c>
      <c r="M3558" s="662">
        <v>330.68</v>
      </c>
      <c r="N3558" s="661">
        <v>4</v>
      </c>
      <c r="O3558" s="742">
        <v>2</v>
      </c>
      <c r="P3558" s="662">
        <v>330.68</v>
      </c>
      <c r="Q3558" s="677">
        <v>1</v>
      </c>
      <c r="R3558" s="661">
        <v>4</v>
      </c>
      <c r="S3558" s="677">
        <v>1</v>
      </c>
      <c r="T3558" s="742">
        <v>2</v>
      </c>
      <c r="U3558" s="700">
        <v>1</v>
      </c>
    </row>
    <row r="3559" spans="1:21" ht="14.4" customHeight="1" x14ac:dyDescent="0.3">
      <c r="A3559" s="660">
        <v>32</v>
      </c>
      <c r="B3559" s="661" t="s">
        <v>587</v>
      </c>
      <c r="C3559" s="661">
        <v>89301322</v>
      </c>
      <c r="D3559" s="740" t="s">
        <v>6847</v>
      </c>
      <c r="E3559" s="741" t="s">
        <v>4642</v>
      </c>
      <c r="F3559" s="661" t="s">
        <v>4612</v>
      </c>
      <c r="G3559" s="661" t="s">
        <v>4913</v>
      </c>
      <c r="H3559" s="661" t="s">
        <v>2441</v>
      </c>
      <c r="I3559" s="661" t="s">
        <v>2768</v>
      </c>
      <c r="J3559" s="661" t="s">
        <v>2769</v>
      </c>
      <c r="K3559" s="661" t="s">
        <v>4484</v>
      </c>
      <c r="L3559" s="662">
        <v>1492.11</v>
      </c>
      <c r="M3559" s="662">
        <v>29842.200000000004</v>
      </c>
      <c r="N3559" s="661">
        <v>20</v>
      </c>
      <c r="O3559" s="742">
        <v>9.5</v>
      </c>
      <c r="P3559" s="662">
        <v>28350.090000000004</v>
      </c>
      <c r="Q3559" s="677">
        <v>0.95</v>
      </c>
      <c r="R3559" s="661">
        <v>19</v>
      </c>
      <c r="S3559" s="677">
        <v>0.95</v>
      </c>
      <c r="T3559" s="742">
        <v>8.5</v>
      </c>
      <c r="U3559" s="700">
        <v>0.89473684210526316</v>
      </c>
    </row>
    <row r="3560" spans="1:21" ht="14.4" customHeight="1" x14ac:dyDescent="0.3">
      <c r="A3560" s="660">
        <v>32</v>
      </c>
      <c r="B3560" s="661" t="s">
        <v>587</v>
      </c>
      <c r="C3560" s="661">
        <v>89301322</v>
      </c>
      <c r="D3560" s="740" t="s">
        <v>6847</v>
      </c>
      <c r="E3560" s="741" t="s">
        <v>4642</v>
      </c>
      <c r="F3560" s="661" t="s">
        <v>4612</v>
      </c>
      <c r="G3560" s="661" t="s">
        <v>4796</v>
      </c>
      <c r="H3560" s="661" t="s">
        <v>588</v>
      </c>
      <c r="I3560" s="661" t="s">
        <v>1376</v>
      </c>
      <c r="J3560" s="661" t="s">
        <v>1377</v>
      </c>
      <c r="K3560" s="661" t="s">
        <v>1378</v>
      </c>
      <c r="L3560" s="662">
        <v>286.63</v>
      </c>
      <c r="M3560" s="662">
        <v>573.26</v>
      </c>
      <c r="N3560" s="661">
        <v>2</v>
      </c>
      <c r="O3560" s="742">
        <v>2</v>
      </c>
      <c r="P3560" s="662">
        <v>573.26</v>
      </c>
      <c r="Q3560" s="677">
        <v>1</v>
      </c>
      <c r="R3560" s="661">
        <v>2</v>
      </c>
      <c r="S3560" s="677">
        <v>1</v>
      </c>
      <c r="T3560" s="742">
        <v>2</v>
      </c>
      <c r="U3560" s="700">
        <v>1</v>
      </c>
    </row>
    <row r="3561" spans="1:21" ht="14.4" customHeight="1" x14ac:dyDescent="0.3">
      <c r="A3561" s="660">
        <v>32</v>
      </c>
      <c r="B3561" s="661" t="s">
        <v>587</v>
      </c>
      <c r="C3561" s="661">
        <v>89301322</v>
      </c>
      <c r="D3561" s="740" t="s">
        <v>6847</v>
      </c>
      <c r="E3561" s="741" t="s">
        <v>4642</v>
      </c>
      <c r="F3561" s="661" t="s">
        <v>4612</v>
      </c>
      <c r="G3561" s="661" t="s">
        <v>4797</v>
      </c>
      <c r="H3561" s="661" t="s">
        <v>2441</v>
      </c>
      <c r="I3561" s="661" t="s">
        <v>5514</v>
      </c>
      <c r="J3561" s="661" t="s">
        <v>5515</v>
      </c>
      <c r="K3561" s="661" t="s">
        <v>3405</v>
      </c>
      <c r="L3561" s="662">
        <v>193.14</v>
      </c>
      <c r="M3561" s="662">
        <v>772.56</v>
      </c>
      <c r="N3561" s="661">
        <v>4</v>
      </c>
      <c r="O3561" s="742">
        <v>1.5</v>
      </c>
      <c r="P3561" s="662">
        <v>193.14</v>
      </c>
      <c r="Q3561" s="677">
        <v>0.25</v>
      </c>
      <c r="R3561" s="661">
        <v>1</v>
      </c>
      <c r="S3561" s="677">
        <v>0.25</v>
      </c>
      <c r="T3561" s="742">
        <v>0.5</v>
      </c>
      <c r="U3561" s="700">
        <v>0.33333333333333331</v>
      </c>
    </row>
    <row r="3562" spans="1:21" ht="14.4" customHeight="1" x14ac:dyDescent="0.3">
      <c r="A3562" s="660">
        <v>32</v>
      </c>
      <c r="B3562" s="661" t="s">
        <v>587</v>
      </c>
      <c r="C3562" s="661">
        <v>89301322</v>
      </c>
      <c r="D3562" s="740" t="s">
        <v>6847</v>
      </c>
      <c r="E3562" s="741" t="s">
        <v>4642</v>
      </c>
      <c r="F3562" s="661" t="s">
        <v>4612</v>
      </c>
      <c r="G3562" s="661" t="s">
        <v>4797</v>
      </c>
      <c r="H3562" s="661" t="s">
        <v>2441</v>
      </c>
      <c r="I3562" s="661" t="s">
        <v>2661</v>
      </c>
      <c r="J3562" s="661" t="s">
        <v>4398</v>
      </c>
      <c r="K3562" s="661" t="s">
        <v>4399</v>
      </c>
      <c r="L3562" s="662">
        <v>126.09</v>
      </c>
      <c r="M3562" s="662">
        <v>504.36</v>
      </c>
      <c r="N3562" s="661">
        <v>4</v>
      </c>
      <c r="O3562" s="742">
        <v>3.5</v>
      </c>
      <c r="P3562" s="662">
        <v>126.09</v>
      </c>
      <c r="Q3562" s="677">
        <v>0.25</v>
      </c>
      <c r="R3562" s="661">
        <v>1</v>
      </c>
      <c r="S3562" s="677">
        <v>0.25</v>
      </c>
      <c r="T3562" s="742">
        <v>0.5</v>
      </c>
      <c r="U3562" s="700">
        <v>0.14285714285714285</v>
      </c>
    </row>
    <row r="3563" spans="1:21" ht="14.4" customHeight="1" x14ac:dyDescent="0.3">
      <c r="A3563" s="660">
        <v>32</v>
      </c>
      <c r="B3563" s="661" t="s">
        <v>587</v>
      </c>
      <c r="C3563" s="661">
        <v>89301322</v>
      </c>
      <c r="D3563" s="740" t="s">
        <v>6847</v>
      </c>
      <c r="E3563" s="741" t="s">
        <v>4642</v>
      </c>
      <c r="F3563" s="661" t="s">
        <v>4612</v>
      </c>
      <c r="G3563" s="661" t="s">
        <v>4914</v>
      </c>
      <c r="H3563" s="661" t="s">
        <v>588</v>
      </c>
      <c r="I3563" s="661" t="s">
        <v>5117</v>
      </c>
      <c r="J3563" s="661" t="s">
        <v>2207</v>
      </c>
      <c r="K3563" s="661" t="s">
        <v>1142</v>
      </c>
      <c r="L3563" s="662">
        <v>0</v>
      </c>
      <c r="M3563" s="662">
        <v>0</v>
      </c>
      <c r="N3563" s="661">
        <v>1</v>
      </c>
      <c r="O3563" s="742">
        <v>0.5</v>
      </c>
      <c r="P3563" s="662">
        <v>0</v>
      </c>
      <c r="Q3563" s="677"/>
      <c r="R3563" s="661">
        <v>1</v>
      </c>
      <c r="S3563" s="677">
        <v>1</v>
      </c>
      <c r="T3563" s="742">
        <v>0.5</v>
      </c>
      <c r="U3563" s="700">
        <v>1</v>
      </c>
    </row>
    <row r="3564" spans="1:21" ht="14.4" customHeight="1" x14ac:dyDescent="0.3">
      <c r="A3564" s="660">
        <v>32</v>
      </c>
      <c r="B3564" s="661" t="s">
        <v>587</v>
      </c>
      <c r="C3564" s="661">
        <v>89301322</v>
      </c>
      <c r="D3564" s="740" t="s">
        <v>6847</v>
      </c>
      <c r="E3564" s="741" t="s">
        <v>4642</v>
      </c>
      <c r="F3564" s="661" t="s">
        <v>4612</v>
      </c>
      <c r="G3564" s="661" t="s">
        <v>4914</v>
      </c>
      <c r="H3564" s="661" t="s">
        <v>588</v>
      </c>
      <c r="I3564" s="661" t="s">
        <v>5117</v>
      </c>
      <c r="J3564" s="661" t="s">
        <v>5018</v>
      </c>
      <c r="K3564" s="661" t="s">
        <v>1142</v>
      </c>
      <c r="L3564" s="662">
        <v>0</v>
      </c>
      <c r="M3564" s="662">
        <v>0</v>
      </c>
      <c r="N3564" s="661">
        <v>1</v>
      </c>
      <c r="O3564" s="742">
        <v>1</v>
      </c>
      <c r="P3564" s="662">
        <v>0</v>
      </c>
      <c r="Q3564" s="677"/>
      <c r="R3564" s="661">
        <v>1</v>
      </c>
      <c r="S3564" s="677">
        <v>1</v>
      </c>
      <c r="T3564" s="742">
        <v>1</v>
      </c>
      <c r="U3564" s="700">
        <v>1</v>
      </c>
    </row>
    <row r="3565" spans="1:21" ht="14.4" customHeight="1" x14ac:dyDescent="0.3">
      <c r="A3565" s="660">
        <v>32</v>
      </c>
      <c r="B3565" s="661" t="s">
        <v>587</v>
      </c>
      <c r="C3565" s="661">
        <v>89301322</v>
      </c>
      <c r="D3565" s="740" t="s">
        <v>6847</v>
      </c>
      <c r="E3565" s="741" t="s">
        <v>4642</v>
      </c>
      <c r="F3565" s="661" t="s">
        <v>4612</v>
      </c>
      <c r="G3565" s="661" t="s">
        <v>4914</v>
      </c>
      <c r="H3565" s="661" t="s">
        <v>588</v>
      </c>
      <c r="I3565" s="661" t="s">
        <v>2206</v>
      </c>
      <c r="J3565" s="661" t="s">
        <v>5018</v>
      </c>
      <c r="K3565" s="661" t="s">
        <v>1142</v>
      </c>
      <c r="L3565" s="662">
        <v>0</v>
      </c>
      <c r="M3565" s="662">
        <v>0</v>
      </c>
      <c r="N3565" s="661">
        <v>2</v>
      </c>
      <c r="O3565" s="742">
        <v>1</v>
      </c>
      <c r="P3565" s="662"/>
      <c r="Q3565" s="677"/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32</v>
      </c>
      <c r="B3566" s="661" t="s">
        <v>587</v>
      </c>
      <c r="C3566" s="661">
        <v>89301322</v>
      </c>
      <c r="D3566" s="740" t="s">
        <v>6847</v>
      </c>
      <c r="E3566" s="741" t="s">
        <v>4642</v>
      </c>
      <c r="F3566" s="661" t="s">
        <v>4612</v>
      </c>
      <c r="G3566" s="661" t="s">
        <v>4914</v>
      </c>
      <c r="H3566" s="661" t="s">
        <v>588</v>
      </c>
      <c r="I3566" s="661" t="s">
        <v>5700</v>
      </c>
      <c r="J3566" s="661" t="s">
        <v>5018</v>
      </c>
      <c r="K3566" s="661" t="s">
        <v>4810</v>
      </c>
      <c r="L3566" s="662">
        <v>0</v>
      </c>
      <c r="M3566" s="662">
        <v>0</v>
      </c>
      <c r="N3566" s="661">
        <v>1</v>
      </c>
      <c r="O3566" s="742">
        <v>0.5</v>
      </c>
      <c r="P3566" s="662"/>
      <c r="Q3566" s="677"/>
      <c r="R3566" s="661"/>
      <c r="S3566" s="677">
        <v>0</v>
      </c>
      <c r="T3566" s="742"/>
      <c r="U3566" s="700">
        <v>0</v>
      </c>
    </row>
    <row r="3567" spans="1:21" ht="14.4" customHeight="1" x14ac:dyDescent="0.3">
      <c r="A3567" s="660">
        <v>32</v>
      </c>
      <c r="B3567" s="661" t="s">
        <v>587</v>
      </c>
      <c r="C3567" s="661">
        <v>89301322</v>
      </c>
      <c r="D3567" s="740" t="s">
        <v>6847</v>
      </c>
      <c r="E3567" s="741" t="s">
        <v>4642</v>
      </c>
      <c r="F3567" s="661" t="s">
        <v>4612</v>
      </c>
      <c r="G3567" s="661" t="s">
        <v>4914</v>
      </c>
      <c r="H3567" s="661" t="s">
        <v>588</v>
      </c>
      <c r="I3567" s="661" t="s">
        <v>2009</v>
      </c>
      <c r="J3567" s="661" t="s">
        <v>5018</v>
      </c>
      <c r="K3567" s="661" t="s">
        <v>5019</v>
      </c>
      <c r="L3567" s="662">
        <v>0</v>
      </c>
      <c r="M3567" s="662">
        <v>0</v>
      </c>
      <c r="N3567" s="661">
        <v>2</v>
      </c>
      <c r="O3567" s="742">
        <v>1.5</v>
      </c>
      <c r="P3567" s="662">
        <v>0</v>
      </c>
      <c r="Q3567" s="677"/>
      <c r="R3567" s="661">
        <v>2</v>
      </c>
      <c r="S3567" s="677">
        <v>1</v>
      </c>
      <c r="T3567" s="742">
        <v>1.5</v>
      </c>
      <c r="U3567" s="700">
        <v>1</v>
      </c>
    </row>
    <row r="3568" spans="1:21" ht="14.4" customHeight="1" x14ac:dyDescent="0.3">
      <c r="A3568" s="660">
        <v>32</v>
      </c>
      <c r="B3568" s="661" t="s">
        <v>587</v>
      </c>
      <c r="C3568" s="661">
        <v>89301322</v>
      </c>
      <c r="D3568" s="740" t="s">
        <v>6847</v>
      </c>
      <c r="E3568" s="741" t="s">
        <v>4642</v>
      </c>
      <c r="F3568" s="661" t="s">
        <v>4612</v>
      </c>
      <c r="G3568" s="661" t="s">
        <v>4914</v>
      </c>
      <c r="H3568" s="661" t="s">
        <v>588</v>
      </c>
      <c r="I3568" s="661" t="s">
        <v>6130</v>
      </c>
      <c r="J3568" s="661" t="s">
        <v>2207</v>
      </c>
      <c r="K3568" s="661" t="s">
        <v>5019</v>
      </c>
      <c r="L3568" s="662">
        <v>0</v>
      </c>
      <c r="M3568" s="662">
        <v>0</v>
      </c>
      <c r="N3568" s="661">
        <v>1</v>
      </c>
      <c r="O3568" s="742">
        <v>0.5</v>
      </c>
      <c r="P3568" s="662"/>
      <c r="Q3568" s="677"/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32</v>
      </c>
      <c r="B3569" s="661" t="s">
        <v>587</v>
      </c>
      <c r="C3569" s="661">
        <v>89301322</v>
      </c>
      <c r="D3569" s="740" t="s">
        <v>6847</v>
      </c>
      <c r="E3569" s="741" t="s">
        <v>4642</v>
      </c>
      <c r="F3569" s="661" t="s">
        <v>4612</v>
      </c>
      <c r="G3569" s="661" t="s">
        <v>4914</v>
      </c>
      <c r="H3569" s="661" t="s">
        <v>588</v>
      </c>
      <c r="I3569" s="661" t="s">
        <v>6130</v>
      </c>
      <c r="J3569" s="661" t="s">
        <v>5018</v>
      </c>
      <c r="K3569" s="661" t="s">
        <v>5019</v>
      </c>
      <c r="L3569" s="662">
        <v>0</v>
      </c>
      <c r="M3569" s="662">
        <v>0</v>
      </c>
      <c r="N3569" s="661">
        <v>2</v>
      </c>
      <c r="O3569" s="742">
        <v>1</v>
      </c>
      <c r="P3569" s="662">
        <v>0</v>
      </c>
      <c r="Q3569" s="677"/>
      <c r="R3569" s="661">
        <v>2</v>
      </c>
      <c r="S3569" s="677">
        <v>1</v>
      </c>
      <c r="T3569" s="742">
        <v>1</v>
      </c>
      <c r="U3569" s="700">
        <v>1</v>
      </c>
    </row>
    <row r="3570" spans="1:21" ht="14.4" customHeight="1" x14ac:dyDescent="0.3">
      <c r="A3570" s="660">
        <v>32</v>
      </c>
      <c r="B3570" s="661" t="s">
        <v>587</v>
      </c>
      <c r="C3570" s="661">
        <v>89301322</v>
      </c>
      <c r="D3570" s="740" t="s">
        <v>6847</v>
      </c>
      <c r="E3570" s="741" t="s">
        <v>4642</v>
      </c>
      <c r="F3570" s="661" t="s">
        <v>4612</v>
      </c>
      <c r="G3570" s="661" t="s">
        <v>4914</v>
      </c>
      <c r="H3570" s="661" t="s">
        <v>588</v>
      </c>
      <c r="I3570" s="661" t="s">
        <v>5401</v>
      </c>
      <c r="J3570" s="661" t="s">
        <v>5400</v>
      </c>
      <c r="K3570" s="661" t="s">
        <v>1142</v>
      </c>
      <c r="L3570" s="662">
        <v>0</v>
      </c>
      <c r="M3570" s="662">
        <v>0</v>
      </c>
      <c r="N3570" s="661">
        <v>4</v>
      </c>
      <c r="O3570" s="742">
        <v>2.5</v>
      </c>
      <c r="P3570" s="662">
        <v>0</v>
      </c>
      <c r="Q3570" s="677"/>
      <c r="R3570" s="661">
        <v>3</v>
      </c>
      <c r="S3570" s="677">
        <v>0.75</v>
      </c>
      <c r="T3570" s="742">
        <v>1.5</v>
      </c>
      <c r="U3570" s="700">
        <v>0.6</v>
      </c>
    </row>
    <row r="3571" spans="1:21" ht="14.4" customHeight="1" x14ac:dyDescent="0.3">
      <c r="A3571" s="660">
        <v>32</v>
      </c>
      <c r="B3571" s="661" t="s">
        <v>587</v>
      </c>
      <c r="C3571" s="661">
        <v>89301322</v>
      </c>
      <c r="D3571" s="740" t="s">
        <v>6847</v>
      </c>
      <c r="E3571" s="741" t="s">
        <v>4642</v>
      </c>
      <c r="F3571" s="661" t="s">
        <v>4612</v>
      </c>
      <c r="G3571" s="661" t="s">
        <v>4914</v>
      </c>
      <c r="H3571" s="661" t="s">
        <v>588</v>
      </c>
      <c r="I3571" s="661" t="s">
        <v>5755</v>
      </c>
      <c r="J3571" s="661" t="s">
        <v>5403</v>
      </c>
      <c r="K3571" s="661" t="s">
        <v>1869</v>
      </c>
      <c r="L3571" s="662">
        <v>0</v>
      </c>
      <c r="M3571" s="662">
        <v>0</v>
      </c>
      <c r="N3571" s="661">
        <v>3</v>
      </c>
      <c r="O3571" s="742">
        <v>2.5</v>
      </c>
      <c r="P3571" s="662">
        <v>0</v>
      </c>
      <c r="Q3571" s="677"/>
      <c r="R3571" s="661">
        <v>2</v>
      </c>
      <c r="S3571" s="677">
        <v>0.66666666666666663</v>
      </c>
      <c r="T3571" s="742">
        <v>1.5</v>
      </c>
      <c r="U3571" s="700">
        <v>0.6</v>
      </c>
    </row>
    <row r="3572" spans="1:21" ht="14.4" customHeight="1" x14ac:dyDescent="0.3">
      <c r="A3572" s="660">
        <v>32</v>
      </c>
      <c r="B3572" s="661" t="s">
        <v>587</v>
      </c>
      <c r="C3572" s="661">
        <v>89301322</v>
      </c>
      <c r="D3572" s="740" t="s">
        <v>6847</v>
      </c>
      <c r="E3572" s="741" t="s">
        <v>4642</v>
      </c>
      <c r="F3572" s="661" t="s">
        <v>4612</v>
      </c>
      <c r="G3572" s="661" t="s">
        <v>4914</v>
      </c>
      <c r="H3572" s="661" t="s">
        <v>588</v>
      </c>
      <c r="I3572" s="661" t="s">
        <v>6132</v>
      </c>
      <c r="J3572" s="661" t="s">
        <v>1138</v>
      </c>
      <c r="K3572" s="661" t="s">
        <v>1229</v>
      </c>
      <c r="L3572" s="662">
        <v>0</v>
      </c>
      <c r="M3572" s="662">
        <v>0</v>
      </c>
      <c r="N3572" s="661">
        <v>1</v>
      </c>
      <c r="O3572" s="742">
        <v>0.5</v>
      </c>
      <c r="P3572" s="662">
        <v>0</v>
      </c>
      <c r="Q3572" s="677"/>
      <c r="R3572" s="661">
        <v>1</v>
      </c>
      <c r="S3572" s="677">
        <v>1</v>
      </c>
      <c r="T3572" s="742">
        <v>0.5</v>
      </c>
      <c r="U3572" s="700">
        <v>1</v>
      </c>
    </row>
    <row r="3573" spans="1:21" ht="14.4" customHeight="1" x14ac:dyDescent="0.3">
      <c r="A3573" s="660">
        <v>32</v>
      </c>
      <c r="B3573" s="661" t="s">
        <v>587</v>
      </c>
      <c r="C3573" s="661">
        <v>89301322</v>
      </c>
      <c r="D3573" s="740" t="s">
        <v>6847</v>
      </c>
      <c r="E3573" s="741" t="s">
        <v>4642</v>
      </c>
      <c r="F3573" s="661" t="s">
        <v>4612</v>
      </c>
      <c r="G3573" s="661" t="s">
        <v>4914</v>
      </c>
      <c r="H3573" s="661" t="s">
        <v>588</v>
      </c>
      <c r="I3573" s="661" t="s">
        <v>5575</v>
      </c>
      <c r="J3573" s="661" t="s">
        <v>5400</v>
      </c>
      <c r="K3573" s="661" t="s">
        <v>1142</v>
      </c>
      <c r="L3573" s="662">
        <v>0</v>
      </c>
      <c r="M3573" s="662">
        <v>0</v>
      </c>
      <c r="N3573" s="661">
        <v>3</v>
      </c>
      <c r="O3573" s="742">
        <v>2.5</v>
      </c>
      <c r="P3573" s="662">
        <v>0</v>
      </c>
      <c r="Q3573" s="677"/>
      <c r="R3573" s="661">
        <v>1</v>
      </c>
      <c r="S3573" s="677">
        <v>0.33333333333333331</v>
      </c>
      <c r="T3573" s="742">
        <v>1</v>
      </c>
      <c r="U3573" s="700">
        <v>0.4</v>
      </c>
    </row>
    <row r="3574" spans="1:21" ht="14.4" customHeight="1" x14ac:dyDescent="0.3">
      <c r="A3574" s="660">
        <v>32</v>
      </c>
      <c r="B3574" s="661" t="s">
        <v>587</v>
      </c>
      <c r="C3574" s="661">
        <v>89301322</v>
      </c>
      <c r="D3574" s="740" t="s">
        <v>6847</v>
      </c>
      <c r="E3574" s="741" t="s">
        <v>4642</v>
      </c>
      <c r="F3574" s="661" t="s">
        <v>4612</v>
      </c>
      <c r="G3574" s="661" t="s">
        <v>4914</v>
      </c>
      <c r="H3574" s="661" t="s">
        <v>588</v>
      </c>
      <c r="I3574" s="661" t="s">
        <v>5576</v>
      </c>
      <c r="J3574" s="661" t="s">
        <v>5400</v>
      </c>
      <c r="K3574" s="661" t="s">
        <v>1142</v>
      </c>
      <c r="L3574" s="662">
        <v>0</v>
      </c>
      <c r="M3574" s="662">
        <v>0</v>
      </c>
      <c r="N3574" s="661">
        <v>2</v>
      </c>
      <c r="O3574" s="742">
        <v>1</v>
      </c>
      <c r="P3574" s="662">
        <v>0</v>
      </c>
      <c r="Q3574" s="677"/>
      <c r="R3574" s="661">
        <v>2</v>
      </c>
      <c r="S3574" s="677">
        <v>1</v>
      </c>
      <c r="T3574" s="742">
        <v>1</v>
      </c>
      <c r="U3574" s="700">
        <v>1</v>
      </c>
    </row>
    <row r="3575" spans="1:21" ht="14.4" customHeight="1" x14ac:dyDescent="0.3">
      <c r="A3575" s="660">
        <v>32</v>
      </c>
      <c r="B3575" s="661" t="s">
        <v>587</v>
      </c>
      <c r="C3575" s="661">
        <v>89301322</v>
      </c>
      <c r="D3575" s="740" t="s">
        <v>6847</v>
      </c>
      <c r="E3575" s="741" t="s">
        <v>4642</v>
      </c>
      <c r="F3575" s="661" t="s">
        <v>4612</v>
      </c>
      <c r="G3575" s="661" t="s">
        <v>4914</v>
      </c>
      <c r="H3575" s="661" t="s">
        <v>588</v>
      </c>
      <c r="I3575" s="661" t="s">
        <v>6609</v>
      </c>
      <c r="J3575" s="661" t="s">
        <v>1138</v>
      </c>
      <c r="K3575" s="661" t="s">
        <v>1229</v>
      </c>
      <c r="L3575" s="662">
        <v>0</v>
      </c>
      <c r="M3575" s="662">
        <v>0</v>
      </c>
      <c r="N3575" s="661">
        <v>1</v>
      </c>
      <c r="O3575" s="742">
        <v>1</v>
      </c>
      <c r="P3575" s="662">
        <v>0</v>
      </c>
      <c r="Q3575" s="677"/>
      <c r="R3575" s="661">
        <v>1</v>
      </c>
      <c r="S3575" s="677">
        <v>1</v>
      </c>
      <c r="T3575" s="742">
        <v>1</v>
      </c>
      <c r="U3575" s="700">
        <v>1</v>
      </c>
    </row>
    <row r="3576" spans="1:21" ht="14.4" customHeight="1" x14ac:dyDescent="0.3">
      <c r="A3576" s="660">
        <v>32</v>
      </c>
      <c r="B3576" s="661" t="s">
        <v>587</v>
      </c>
      <c r="C3576" s="661">
        <v>89301322</v>
      </c>
      <c r="D3576" s="740" t="s">
        <v>6847</v>
      </c>
      <c r="E3576" s="741" t="s">
        <v>4642</v>
      </c>
      <c r="F3576" s="661" t="s">
        <v>4614</v>
      </c>
      <c r="G3576" s="661" t="s">
        <v>5089</v>
      </c>
      <c r="H3576" s="661" t="s">
        <v>588</v>
      </c>
      <c r="I3576" s="661" t="s">
        <v>4840</v>
      </c>
      <c r="J3576" s="661" t="s">
        <v>4841</v>
      </c>
      <c r="K3576" s="661" t="s">
        <v>4842</v>
      </c>
      <c r="L3576" s="662">
        <v>1000</v>
      </c>
      <c r="M3576" s="662">
        <v>1000</v>
      </c>
      <c r="N3576" s="661">
        <v>1</v>
      </c>
      <c r="O3576" s="742">
        <v>1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32</v>
      </c>
      <c r="B3577" s="661" t="s">
        <v>587</v>
      </c>
      <c r="C3577" s="661">
        <v>89301322</v>
      </c>
      <c r="D3577" s="740" t="s">
        <v>6847</v>
      </c>
      <c r="E3577" s="741" t="s">
        <v>4643</v>
      </c>
      <c r="F3577" s="661" t="s">
        <v>4612</v>
      </c>
      <c r="G3577" s="661" t="s">
        <v>4654</v>
      </c>
      <c r="H3577" s="661" t="s">
        <v>588</v>
      </c>
      <c r="I3577" s="661" t="s">
        <v>1805</v>
      </c>
      <c r="J3577" s="661" t="s">
        <v>1806</v>
      </c>
      <c r="K3577" s="661" t="s">
        <v>4712</v>
      </c>
      <c r="L3577" s="662">
        <v>1354.54</v>
      </c>
      <c r="M3577" s="662">
        <v>8127.24</v>
      </c>
      <c r="N3577" s="661">
        <v>6</v>
      </c>
      <c r="O3577" s="742">
        <v>3.5</v>
      </c>
      <c r="P3577" s="662">
        <v>5418.16</v>
      </c>
      <c r="Q3577" s="677">
        <v>0.66666666666666663</v>
      </c>
      <c r="R3577" s="661">
        <v>4</v>
      </c>
      <c r="S3577" s="677">
        <v>0.66666666666666663</v>
      </c>
      <c r="T3577" s="742">
        <v>3</v>
      </c>
      <c r="U3577" s="700">
        <v>0.8571428571428571</v>
      </c>
    </row>
    <row r="3578" spans="1:21" ht="14.4" customHeight="1" x14ac:dyDescent="0.3">
      <c r="A3578" s="660">
        <v>32</v>
      </c>
      <c r="B3578" s="661" t="s">
        <v>587</v>
      </c>
      <c r="C3578" s="661">
        <v>89301322</v>
      </c>
      <c r="D3578" s="740" t="s">
        <v>6847</v>
      </c>
      <c r="E3578" s="741" t="s">
        <v>4643</v>
      </c>
      <c r="F3578" s="661" t="s">
        <v>4612</v>
      </c>
      <c r="G3578" s="661" t="s">
        <v>4654</v>
      </c>
      <c r="H3578" s="661" t="s">
        <v>588</v>
      </c>
      <c r="I3578" s="661" t="s">
        <v>5413</v>
      </c>
      <c r="J3578" s="661" t="s">
        <v>1684</v>
      </c>
      <c r="K3578" s="661" t="s">
        <v>1685</v>
      </c>
      <c r="L3578" s="662">
        <v>275.23</v>
      </c>
      <c r="M3578" s="662">
        <v>550.46</v>
      </c>
      <c r="N3578" s="661">
        <v>2</v>
      </c>
      <c r="O3578" s="742">
        <v>1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32</v>
      </c>
      <c r="B3579" s="661" t="s">
        <v>587</v>
      </c>
      <c r="C3579" s="661">
        <v>89301322</v>
      </c>
      <c r="D3579" s="740" t="s">
        <v>6847</v>
      </c>
      <c r="E3579" s="741" t="s">
        <v>4643</v>
      </c>
      <c r="F3579" s="661" t="s">
        <v>4612</v>
      </c>
      <c r="G3579" s="661" t="s">
        <v>4654</v>
      </c>
      <c r="H3579" s="661" t="s">
        <v>588</v>
      </c>
      <c r="I3579" s="661" t="s">
        <v>4920</v>
      </c>
      <c r="J3579" s="661" t="s">
        <v>1582</v>
      </c>
      <c r="K3579" s="661" t="s">
        <v>1583</v>
      </c>
      <c r="L3579" s="662">
        <v>483.76</v>
      </c>
      <c r="M3579" s="662">
        <v>967.52</v>
      </c>
      <c r="N3579" s="661">
        <v>2</v>
      </c>
      <c r="O3579" s="742">
        <v>0.5</v>
      </c>
      <c r="P3579" s="662"/>
      <c r="Q3579" s="677">
        <v>0</v>
      </c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32</v>
      </c>
      <c r="B3580" s="661" t="s">
        <v>587</v>
      </c>
      <c r="C3580" s="661">
        <v>89301322</v>
      </c>
      <c r="D3580" s="740" t="s">
        <v>6847</v>
      </c>
      <c r="E3580" s="741" t="s">
        <v>4643</v>
      </c>
      <c r="F3580" s="661" t="s">
        <v>4612</v>
      </c>
      <c r="G3580" s="661" t="s">
        <v>4654</v>
      </c>
      <c r="H3580" s="661" t="s">
        <v>588</v>
      </c>
      <c r="I3580" s="661" t="s">
        <v>4713</v>
      </c>
      <c r="J3580" s="661" t="s">
        <v>1582</v>
      </c>
      <c r="K3580" s="661" t="s">
        <v>4714</v>
      </c>
      <c r="L3580" s="662">
        <v>0</v>
      </c>
      <c r="M3580" s="662">
        <v>0</v>
      </c>
      <c r="N3580" s="661">
        <v>5</v>
      </c>
      <c r="O3580" s="742">
        <v>2.5</v>
      </c>
      <c r="P3580" s="662">
        <v>0</v>
      </c>
      <c r="Q3580" s="677"/>
      <c r="R3580" s="661">
        <v>1</v>
      </c>
      <c r="S3580" s="677">
        <v>0.2</v>
      </c>
      <c r="T3580" s="742">
        <v>0.5</v>
      </c>
      <c r="U3580" s="700">
        <v>0.2</v>
      </c>
    </row>
    <row r="3581" spans="1:21" ht="14.4" customHeight="1" x14ac:dyDescent="0.3">
      <c r="A3581" s="660">
        <v>32</v>
      </c>
      <c r="B3581" s="661" t="s">
        <v>587</v>
      </c>
      <c r="C3581" s="661">
        <v>89301322</v>
      </c>
      <c r="D3581" s="740" t="s">
        <v>6847</v>
      </c>
      <c r="E3581" s="741" t="s">
        <v>4643</v>
      </c>
      <c r="F3581" s="661" t="s">
        <v>4612</v>
      </c>
      <c r="G3581" s="661" t="s">
        <v>4655</v>
      </c>
      <c r="H3581" s="661" t="s">
        <v>588</v>
      </c>
      <c r="I3581" s="661" t="s">
        <v>1268</v>
      </c>
      <c r="J3581" s="661" t="s">
        <v>1269</v>
      </c>
      <c r="K3581" s="661" t="s">
        <v>1270</v>
      </c>
      <c r="L3581" s="662">
        <v>89.6</v>
      </c>
      <c r="M3581" s="662">
        <v>179.2</v>
      </c>
      <c r="N3581" s="661">
        <v>2</v>
      </c>
      <c r="O3581" s="742">
        <v>1.5</v>
      </c>
      <c r="P3581" s="662">
        <v>179.2</v>
      </c>
      <c r="Q3581" s="677">
        <v>1</v>
      </c>
      <c r="R3581" s="661">
        <v>2</v>
      </c>
      <c r="S3581" s="677">
        <v>1</v>
      </c>
      <c r="T3581" s="742">
        <v>1.5</v>
      </c>
      <c r="U3581" s="700">
        <v>1</v>
      </c>
    </row>
    <row r="3582" spans="1:21" ht="14.4" customHeight="1" x14ac:dyDescent="0.3">
      <c r="A3582" s="660">
        <v>32</v>
      </c>
      <c r="B3582" s="661" t="s">
        <v>587</v>
      </c>
      <c r="C3582" s="661">
        <v>89301322</v>
      </c>
      <c r="D3582" s="740" t="s">
        <v>6847</v>
      </c>
      <c r="E3582" s="741" t="s">
        <v>4643</v>
      </c>
      <c r="F3582" s="661" t="s">
        <v>4612</v>
      </c>
      <c r="G3582" s="661" t="s">
        <v>4655</v>
      </c>
      <c r="H3582" s="661" t="s">
        <v>588</v>
      </c>
      <c r="I3582" s="661" t="s">
        <v>1268</v>
      </c>
      <c r="J3582" s="661" t="s">
        <v>1269</v>
      </c>
      <c r="K3582" s="661" t="s">
        <v>1270</v>
      </c>
      <c r="L3582" s="662">
        <v>95.25</v>
      </c>
      <c r="M3582" s="662">
        <v>1047.75</v>
      </c>
      <c r="N3582" s="661">
        <v>11</v>
      </c>
      <c r="O3582" s="742">
        <v>6.5</v>
      </c>
      <c r="P3582" s="662">
        <v>666.75</v>
      </c>
      <c r="Q3582" s="677">
        <v>0.63636363636363635</v>
      </c>
      <c r="R3582" s="661">
        <v>7</v>
      </c>
      <c r="S3582" s="677">
        <v>0.63636363636363635</v>
      </c>
      <c r="T3582" s="742">
        <v>4.5</v>
      </c>
      <c r="U3582" s="700">
        <v>0.69230769230769229</v>
      </c>
    </row>
    <row r="3583" spans="1:21" ht="14.4" customHeight="1" x14ac:dyDescent="0.3">
      <c r="A3583" s="660">
        <v>32</v>
      </c>
      <c r="B3583" s="661" t="s">
        <v>587</v>
      </c>
      <c r="C3583" s="661">
        <v>89301322</v>
      </c>
      <c r="D3583" s="740" t="s">
        <v>6847</v>
      </c>
      <c r="E3583" s="741" t="s">
        <v>4643</v>
      </c>
      <c r="F3583" s="661" t="s">
        <v>4612</v>
      </c>
      <c r="G3583" s="661" t="s">
        <v>4655</v>
      </c>
      <c r="H3583" s="661" t="s">
        <v>588</v>
      </c>
      <c r="I3583" s="661" t="s">
        <v>4854</v>
      </c>
      <c r="J3583" s="661" t="s">
        <v>4656</v>
      </c>
      <c r="K3583" s="661" t="s">
        <v>1270</v>
      </c>
      <c r="L3583" s="662">
        <v>0</v>
      </c>
      <c r="M3583" s="662">
        <v>0</v>
      </c>
      <c r="N3583" s="661">
        <v>1</v>
      </c>
      <c r="O3583" s="742">
        <v>0.5</v>
      </c>
      <c r="P3583" s="662"/>
      <c r="Q3583" s="677"/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32</v>
      </c>
      <c r="B3584" s="661" t="s">
        <v>587</v>
      </c>
      <c r="C3584" s="661">
        <v>89301322</v>
      </c>
      <c r="D3584" s="740" t="s">
        <v>6847</v>
      </c>
      <c r="E3584" s="741" t="s">
        <v>4643</v>
      </c>
      <c r="F3584" s="661" t="s">
        <v>4612</v>
      </c>
      <c r="G3584" s="661" t="s">
        <v>4655</v>
      </c>
      <c r="H3584" s="661" t="s">
        <v>588</v>
      </c>
      <c r="I3584" s="661" t="s">
        <v>727</v>
      </c>
      <c r="J3584" s="661" t="s">
        <v>728</v>
      </c>
      <c r="K3584" s="661" t="s">
        <v>4716</v>
      </c>
      <c r="L3584" s="662">
        <v>42.42</v>
      </c>
      <c r="M3584" s="662">
        <v>339.36</v>
      </c>
      <c r="N3584" s="661">
        <v>8</v>
      </c>
      <c r="O3584" s="742">
        <v>4.5</v>
      </c>
      <c r="P3584" s="662">
        <v>212.10000000000002</v>
      </c>
      <c r="Q3584" s="677">
        <v>0.625</v>
      </c>
      <c r="R3584" s="661">
        <v>5</v>
      </c>
      <c r="S3584" s="677">
        <v>0.625</v>
      </c>
      <c r="T3584" s="742">
        <v>2.5</v>
      </c>
      <c r="U3584" s="700">
        <v>0.55555555555555558</v>
      </c>
    </row>
    <row r="3585" spans="1:21" ht="14.4" customHeight="1" x14ac:dyDescent="0.3">
      <c r="A3585" s="660">
        <v>32</v>
      </c>
      <c r="B3585" s="661" t="s">
        <v>587</v>
      </c>
      <c r="C3585" s="661">
        <v>89301322</v>
      </c>
      <c r="D3585" s="740" t="s">
        <v>6847</v>
      </c>
      <c r="E3585" s="741" t="s">
        <v>4643</v>
      </c>
      <c r="F3585" s="661" t="s">
        <v>4612</v>
      </c>
      <c r="G3585" s="661" t="s">
        <v>4655</v>
      </c>
      <c r="H3585" s="661" t="s">
        <v>588</v>
      </c>
      <c r="I3585" s="661" t="s">
        <v>727</v>
      </c>
      <c r="J3585" s="661" t="s">
        <v>728</v>
      </c>
      <c r="K3585" s="661" t="s">
        <v>4716</v>
      </c>
      <c r="L3585" s="662">
        <v>85.72</v>
      </c>
      <c r="M3585" s="662">
        <v>428.59999999999997</v>
      </c>
      <c r="N3585" s="661">
        <v>5</v>
      </c>
      <c r="O3585" s="742">
        <v>4</v>
      </c>
      <c r="P3585" s="662">
        <v>428.59999999999997</v>
      </c>
      <c r="Q3585" s="677">
        <v>1</v>
      </c>
      <c r="R3585" s="661">
        <v>5</v>
      </c>
      <c r="S3585" s="677">
        <v>1</v>
      </c>
      <c r="T3585" s="742">
        <v>4</v>
      </c>
      <c r="U3585" s="700">
        <v>1</v>
      </c>
    </row>
    <row r="3586" spans="1:21" ht="14.4" customHeight="1" x14ac:dyDescent="0.3">
      <c r="A3586" s="660">
        <v>32</v>
      </c>
      <c r="B3586" s="661" t="s">
        <v>587</v>
      </c>
      <c r="C3586" s="661">
        <v>89301322</v>
      </c>
      <c r="D3586" s="740" t="s">
        <v>6847</v>
      </c>
      <c r="E3586" s="741" t="s">
        <v>4643</v>
      </c>
      <c r="F3586" s="661" t="s">
        <v>4612</v>
      </c>
      <c r="G3586" s="661" t="s">
        <v>4655</v>
      </c>
      <c r="H3586" s="661" t="s">
        <v>588</v>
      </c>
      <c r="I3586" s="661" t="s">
        <v>4717</v>
      </c>
      <c r="J3586" s="661" t="s">
        <v>728</v>
      </c>
      <c r="K3586" s="661" t="s">
        <v>4718</v>
      </c>
      <c r="L3586" s="662">
        <v>141.38999999999999</v>
      </c>
      <c r="M3586" s="662">
        <v>282.77999999999997</v>
      </c>
      <c r="N3586" s="661">
        <v>2</v>
      </c>
      <c r="O3586" s="742">
        <v>1</v>
      </c>
      <c r="P3586" s="662">
        <v>282.77999999999997</v>
      </c>
      <c r="Q3586" s="677">
        <v>1</v>
      </c>
      <c r="R3586" s="661">
        <v>2</v>
      </c>
      <c r="S3586" s="677">
        <v>1</v>
      </c>
      <c r="T3586" s="742">
        <v>1</v>
      </c>
      <c r="U3586" s="700">
        <v>1</v>
      </c>
    </row>
    <row r="3587" spans="1:21" ht="14.4" customHeight="1" x14ac:dyDescent="0.3">
      <c r="A3587" s="660">
        <v>32</v>
      </c>
      <c r="B3587" s="661" t="s">
        <v>587</v>
      </c>
      <c r="C3587" s="661">
        <v>89301322</v>
      </c>
      <c r="D3587" s="740" t="s">
        <v>6847</v>
      </c>
      <c r="E3587" s="741" t="s">
        <v>4643</v>
      </c>
      <c r="F3587" s="661" t="s">
        <v>4612</v>
      </c>
      <c r="G3587" s="661" t="s">
        <v>4655</v>
      </c>
      <c r="H3587" s="661" t="s">
        <v>588</v>
      </c>
      <c r="I3587" s="661" t="s">
        <v>757</v>
      </c>
      <c r="J3587" s="661" t="s">
        <v>4656</v>
      </c>
      <c r="K3587" s="661" t="s">
        <v>4657</v>
      </c>
      <c r="L3587" s="662">
        <v>44.8</v>
      </c>
      <c r="M3587" s="662">
        <v>44.8</v>
      </c>
      <c r="N3587" s="661">
        <v>1</v>
      </c>
      <c r="O3587" s="742">
        <v>0.5</v>
      </c>
      <c r="P3587" s="662"/>
      <c r="Q3587" s="677">
        <v>0</v>
      </c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32</v>
      </c>
      <c r="B3588" s="661" t="s">
        <v>587</v>
      </c>
      <c r="C3588" s="661">
        <v>89301322</v>
      </c>
      <c r="D3588" s="740" t="s">
        <v>6847</v>
      </c>
      <c r="E3588" s="741" t="s">
        <v>4643</v>
      </c>
      <c r="F3588" s="661" t="s">
        <v>4612</v>
      </c>
      <c r="G3588" s="661" t="s">
        <v>4655</v>
      </c>
      <c r="H3588" s="661" t="s">
        <v>588</v>
      </c>
      <c r="I3588" s="661" t="s">
        <v>757</v>
      </c>
      <c r="J3588" s="661" t="s">
        <v>4656</v>
      </c>
      <c r="K3588" s="661" t="s">
        <v>4657</v>
      </c>
      <c r="L3588" s="662">
        <v>47.63</v>
      </c>
      <c r="M3588" s="662">
        <v>47.63</v>
      </c>
      <c r="N3588" s="661">
        <v>1</v>
      </c>
      <c r="O3588" s="742">
        <v>0.5</v>
      </c>
      <c r="P3588" s="662"/>
      <c r="Q3588" s="677">
        <v>0</v>
      </c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32</v>
      </c>
      <c r="B3589" s="661" t="s">
        <v>587</v>
      </c>
      <c r="C3589" s="661">
        <v>89301322</v>
      </c>
      <c r="D3589" s="740" t="s">
        <v>6847</v>
      </c>
      <c r="E3589" s="741" t="s">
        <v>4643</v>
      </c>
      <c r="F3589" s="661" t="s">
        <v>4612</v>
      </c>
      <c r="G3589" s="661" t="s">
        <v>4994</v>
      </c>
      <c r="H3589" s="661" t="s">
        <v>588</v>
      </c>
      <c r="I3589" s="661" t="s">
        <v>4995</v>
      </c>
      <c r="J3589" s="661" t="s">
        <v>1296</v>
      </c>
      <c r="K3589" s="661" t="s">
        <v>1297</v>
      </c>
      <c r="L3589" s="662">
        <v>0</v>
      </c>
      <c r="M3589" s="662">
        <v>0</v>
      </c>
      <c r="N3589" s="661">
        <v>2</v>
      </c>
      <c r="O3589" s="742">
        <v>1.5</v>
      </c>
      <c r="P3589" s="662">
        <v>0</v>
      </c>
      <c r="Q3589" s="677"/>
      <c r="R3589" s="661">
        <v>2</v>
      </c>
      <c r="S3589" s="677">
        <v>1</v>
      </c>
      <c r="T3589" s="742">
        <v>1.5</v>
      </c>
      <c r="U3589" s="700">
        <v>1</v>
      </c>
    </row>
    <row r="3590" spans="1:21" ht="14.4" customHeight="1" x14ac:dyDescent="0.3">
      <c r="A3590" s="660">
        <v>32</v>
      </c>
      <c r="B3590" s="661" t="s">
        <v>587</v>
      </c>
      <c r="C3590" s="661">
        <v>89301322</v>
      </c>
      <c r="D3590" s="740" t="s">
        <v>6847</v>
      </c>
      <c r="E3590" s="741" t="s">
        <v>4643</v>
      </c>
      <c r="F3590" s="661" t="s">
        <v>4612</v>
      </c>
      <c r="G3590" s="661" t="s">
        <v>4994</v>
      </c>
      <c r="H3590" s="661" t="s">
        <v>588</v>
      </c>
      <c r="I3590" s="661" t="s">
        <v>1295</v>
      </c>
      <c r="J3590" s="661" t="s">
        <v>1296</v>
      </c>
      <c r="K3590" s="661" t="s">
        <v>1297</v>
      </c>
      <c r="L3590" s="662">
        <v>60.92</v>
      </c>
      <c r="M3590" s="662">
        <v>60.92</v>
      </c>
      <c r="N3590" s="661">
        <v>1</v>
      </c>
      <c r="O3590" s="742">
        <v>1</v>
      </c>
      <c r="P3590" s="662"/>
      <c r="Q3590" s="677">
        <v>0</v>
      </c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32</v>
      </c>
      <c r="B3591" s="661" t="s">
        <v>587</v>
      </c>
      <c r="C3591" s="661">
        <v>89301322</v>
      </c>
      <c r="D3591" s="740" t="s">
        <v>6847</v>
      </c>
      <c r="E3591" s="741" t="s">
        <v>4643</v>
      </c>
      <c r="F3591" s="661" t="s">
        <v>4612</v>
      </c>
      <c r="G3591" s="661" t="s">
        <v>4711</v>
      </c>
      <c r="H3591" s="661" t="s">
        <v>588</v>
      </c>
      <c r="I3591" s="661" t="s">
        <v>4856</v>
      </c>
      <c r="J3591" s="661" t="s">
        <v>4844</v>
      </c>
      <c r="K3591" s="661" t="s">
        <v>4444</v>
      </c>
      <c r="L3591" s="662">
        <v>333.31</v>
      </c>
      <c r="M3591" s="662">
        <v>333.31</v>
      </c>
      <c r="N3591" s="661">
        <v>1</v>
      </c>
      <c r="O3591" s="742">
        <v>0.5</v>
      </c>
      <c r="P3591" s="662">
        <v>333.31</v>
      </c>
      <c r="Q3591" s="677">
        <v>1</v>
      </c>
      <c r="R3591" s="661">
        <v>1</v>
      </c>
      <c r="S3591" s="677">
        <v>1</v>
      </c>
      <c r="T3591" s="742">
        <v>0.5</v>
      </c>
      <c r="U3591" s="700">
        <v>1</v>
      </c>
    </row>
    <row r="3592" spans="1:21" ht="14.4" customHeight="1" x14ac:dyDescent="0.3">
      <c r="A3592" s="660">
        <v>32</v>
      </c>
      <c r="B3592" s="661" t="s">
        <v>587</v>
      </c>
      <c r="C3592" s="661">
        <v>89301322</v>
      </c>
      <c r="D3592" s="740" t="s">
        <v>6847</v>
      </c>
      <c r="E3592" s="741" t="s">
        <v>4643</v>
      </c>
      <c r="F3592" s="661" t="s">
        <v>4612</v>
      </c>
      <c r="G3592" s="661" t="s">
        <v>4711</v>
      </c>
      <c r="H3592" s="661" t="s">
        <v>588</v>
      </c>
      <c r="I3592" s="661" t="s">
        <v>2909</v>
      </c>
      <c r="J3592" s="661" t="s">
        <v>4443</v>
      </c>
      <c r="K3592" s="661" t="s">
        <v>4444</v>
      </c>
      <c r="L3592" s="662">
        <v>333.31</v>
      </c>
      <c r="M3592" s="662">
        <v>1666.5500000000002</v>
      </c>
      <c r="N3592" s="661">
        <v>5</v>
      </c>
      <c r="O3592" s="742">
        <v>2</v>
      </c>
      <c r="P3592" s="662">
        <v>999.93000000000006</v>
      </c>
      <c r="Q3592" s="677">
        <v>0.6</v>
      </c>
      <c r="R3592" s="661">
        <v>3</v>
      </c>
      <c r="S3592" s="677">
        <v>0.6</v>
      </c>
      <c r="T3592" s="742">
        <v>1.5</v>
      </c>
      <c r="U3592" s="700">
        <v>0.75</v>
      </c>
    </row>
    <row r="3593" spans="1:21" ht="14.4" customHeight="1" x14ac:dyDescent="0.3">
      <c r="A3593" s="660">
        <v>32</v>
      </c>
      <c r="B3593" s="661" t="s">
        <v>587</v>
      </c>
      <c r="C3593" s="661">
        <v>89301322</v>
      </c>
      <c r="D3593" s="740" t="s">
        <v>6847</v>
      </c>
      <c r="E3593" s="741" t="s">
        <v>4643</v>
      </c>
      <c r="F3593" s="661" t="s">
        <v>4612</v>
      </c>
      <c r="G3593" s="661" t="s">
        <v>4711</v>
      </c>
      <c r="H3593" s="661" t="s">
        <v>588</v>
      </c>
      <c r="I3593" s="661" t="s">
        <v>2909</v>
      </c>
      <c r="J3593" s="661" t="s">
        <v>4443</v>
      </c>
      <c r="K3593" s="661" t="s">
        <v>4444</v>
      </c>
      <c r="L3593" s="662">
        <v>156.86000000000001</v>
      </c>
      <c r="M3593" s="662">
        <v>1098.02</v>
      </c>
      <c r="N3593" s="661">
        <v>7</v>
      </c>
      <c r="O3593" s="742">
        <v>2.5</v>
      </c>
      <c r="P3593" s="662">
        <v>156.86000000000001</v>
      </c>
      <c r="Q3593" s="677">
        <v>0.14285714285714288</v>
      </c>
      <c r="R3593" s="661">
        <v>1</v>
      </c>
      <c r="S3593" s="677">
        <v>0.14285714285714285</v>
      </c>
      <c r="T3593" s="742">
        <v>0.5</v>
      </c>
      <c r="U3593" s="700">
        <v>0.2</v>
      </c>
    </row>
    <row r="3594" spans="1:21" ht="14.4" customHeight="1" x14ac:dyDescent="0.3">
      <c r="A3594" s="660">
        <v>32</v>
      </c>
      <c r="B3594" s="661" t="s">
        <v>587</v>
      </c>
      <c r="C3594" s="661">
        <v>89301322</v>
      </c>
      <c r="D3594" s="740" t="s">
        <v>6847</v>
      </c>
      <c r="E3594" s="741" t="s">
        <v>4643</v>
      </c>
      <c r="F3594" s="661" t="s">
        <v>4612</v>
      </c>
      <c r="G3594" s="661" t="s">
        <v>4711</v>
      </c>
      <c r="H3594" s="661" t="s">
        <v>588</v>
      </c>
      <c r="I3594" s="661" t="s">
        <v>5584</v>
      </c>
      <c r="J3594" s="661" t="s">
        <v>4443</v>
      </c>
      <c r="K3594" s="661" t="s">
        <v>5585</v>
      </c>
      <c r="L3594" s="662">
        <v>235.29</v>
      </c>
      <c r="M3594" s="662">
        <v>235.29</v>
      </c>
      <c r="N3594" s="661">
        <v>1</v>
      </c>
      <c r="O3594" s="742">
        <v>1</v>
      </c>
      <c r="P3594" s="662"/>
      <c r="Q3594" s="677">
        <v>0</v>
      </c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32</v>
      </c>
      <c r="B3595" s="661" t="s">
        <v>587</v>
      </c>
      <c r="C3595" s="661">
        <v>89301322</v>
      </c>
      <c r="D3595" s="740" t="s">
        <v>6847</v>
      </c>
      <c r="E3595" s="741" t="s">
        <v>4643</v>
      </c>
      <c r="F3595" s="661" t="s">
        <v>4612</v>
      </c>
      <c r="G3595" s="661" t="s">
        <v>5243</v>
      </c>
      <c r="H3595" s="661" t="s">
        <v>588</v>
      </c>
      <c r="I3595" s="661" t="s">
        <v>5244</v>
      </c>
      <c r="J3595" s="661" t="s">
        <v>5245</v>
      </c>
      <c r="K3595" s="661" t="s">
        <v>5246</v>
      </c>
      <c r="L3595" s="662">
        <v>10744.75</v>
      </c>
      <c r="M3595" s="662">
        <v>53723.75</v>
      </c>
      <c r="N3595" s="661">
        <v>5</v>
      </c>
      <c r="O3595" s="742">
        <v>2.5</v>
      </c>
      <c r="P3595" s="662">
        <v>10744.75</v>
      </c>
      <c r="Q3595" s="677">
        <v>0.2</v>
      </c>
      <c r="R3595" s="661">
        <v>1</v>
      </c>
      <c r="S3595" s="677">
        <v>0.2</v>
      </c>
      <c r="T3595" s="742">
        <v>0.5</v>
      </c>
      <c r="U3595" s="700">
        <v>0.2</v>
      </c>
    </row>
    <row r="3596" spans="1:21" ht="14.4" customHeight="1" x14ac:dyDescent="0.3">
      <c r="A3596" s="660">
        <v>32</v>
      </c>
      <c r="B3596" s="661" t="s">
        <v>587</v>
      </c>
      <c r="C3596" s="661">
        <v>89301322</v>
      </c>
      <c r="D3596" s="740" t="s">
        <v>6847</v>
      </c>
      <c r="E3596" s="741" t="s">
        <v>4643</v>
      </c>
      <c r="F3596" s="661" t="s">
        <v>4612</v>
      </c>
      <c r="G3596" s="661" t="s">
        <v>6359</v>
      </c>
      <c r="H3596" s="661" t="s">
        <v>2441</v>
      </c>
      <c r="I3596" s="661" t="s">
        <v>3916</v>
      </c>
      <c r="J3596" s="661" t="s">
        <v>3917</v>
      </c>
      <c r="K3596" s="661" t="s">
        <v>2447</v>
      </c>
      <c r="L3596" s="662">
        <v>0</v>
      </c>
      <c r="M3596" s="662">
        <v>0</v>
      </c>
      <c r="N3596" s="661">
        <v>2</v>
      </c>
      <c r="O3596" s="742">
        <v>0.5</v>
      </c>
      <c r="P3596" s="662"/>
      <c r="Q3596" s="677"/>
      <c r="R3596" s="661"/>
      <c r="S3596" s="677">
        <v>0</v>
      </c>
      <c r="T3596" s="742"/>
      <c r="U3596" s="700">
        <v>0</v>
      </c>
    </row>
    <row r="3597" spans="1:21" ht="14.4" customHeight="1" x14ac:dyDescent="0.3">
      <c r="A3597" s="660">
        <v>32</v>
      </c>
      <c r="B3597" s="661" t="s">
        <v>587</v>
      </c>
      <c r="C3597" s="661">
        <v>89301322</v>
      </c>
      <c r="D3597" s="740" t="s">
        <v>6847</v>
      </c>
      <c r="E3597" s="741" t="s">
        <v>4643</v>
      </c>
      <c r="F3597" s="661" t="s">
        <v>4612</v>
      </c>
      <c r="G3597" s="661" t="s">
        <v>5247</v>
      </c>
      <c r="H3597" s="661" t="s">
        <v>588</v>
      </c>
      <c r="I3597" s="661" t="s">
        <v>6610</v>
      </c>
      <c r="J3597" s="661" t="s">
        <v>1397</v>
      </c>
      <c r="K3597" s="661" t="s">
        <v>5507</v>
      </c>
      <c r="L3597" s="662">
        <v>0</v>
      </c>
      <c r="M3597" s="662">
        <v>0</v>
      </c>
      <c r="N3597" s="661">
        <v>1</v>
      </c>
      <c r="O3597" s="742">
        <v>1</v>
      </c>
      <c r="P3597" s="662">
        <v>0</v>
      </c>
      <c r="Q3597" s="677"/>
      <c r="R3597" s="661">
        <v>1</v>
      </c>
      <c r="S3597" s="677">
        <v>1</v>
      </c>
      <c r="T3597" s="742">
        <v>1</v>
      </c>
      <c r="U3597" s="700">
        <v>1</v>
      </c>
    </row>
    <row r="3598" spans="1:21" ht="14.4" customHeight="1" x14ac:dyDescent="0.3">
      <c r="A3598" s="660">
        <v>32</v>
      </c>
      <c r="B3598" s="661" t="s">
        <v>587</v>
      </c>
      <c r="C3598" s="661">
        <v>89301322</v>
      </c>
      <c r="D3598" s="740" t="s">
        <v>6847</v>
      </c>
      <c r="E3598" s="741" t="s">
        <v>4643</v>
      </c>
      <c r="F3598" s="661" t="s">
        <v>4612</v>
      </c>
      <c r="G3598" s="661" t="s">
        <v>5248</v>
      </c>
      <c r="H3598" s="661" t="s">
        <v>2441</v>
      </c>
      <c r="I3598" s="661" t="s">
        <v>3081</v>
      </c>
      <c r="J3598" s="661" t="s">
        <v>3082</v>
      </c>
      <c r="K3598" s="661" t="s">
        <v>3083</v>
      </c>
      <c r="L3598" s="662">
        <v>222.25</v>
      </c>
      <c r="M3598" s="662">
        <v>889</v>
      </c>
      <c r="N3598" s="661">
        <v>4</v>
      </c>
      <c r="O3598" s="742">
        <v>3</v>
      </c>
      <c r="P3598" s="662">
        <v>444.5</v>
      </c>
      <c r="Q3598" s="677">
        <v>0.5</v>
      </c>
      <c r="R3598" s="661">
        <v>2</v>
      </c>
      <c r="S3598" s="677">
        <v>0.5</v>
      </c>
      <c r="T3598" s="742">
        <v>1.5</v>
      </c>
      <c r="U3598" s="700">
        <v>0.5</v>
      </c>
    </row>
    <row r="3599" spans="1:21" ht="14.4" customHeight="1" x14ac:dyDescent="0.3">
      <c r="A3599" s="660">
        <v>32</v>
      </c>
      <c r="B3599" s="661" t="s">
        <v>587</v>
      </c>
      <c r="C3599" s="661">
        <v>89301322</v>
      </c>
      <c r="D3599" s="740" t="s">
        <v>6847</v>
      </c>
      <c r="E3599" s="741" t="s">
        <v>4643</v>
      </c>
      <c r="F3599" s="661" t="s">
        <v>4612</v>
      </c>
      <c r="G3599" s="661" t="s">
        <v>5248</v>
      </c>
      <c r="H3599" s="661" t="s">
        <v>2441</v>
      </c>
      <c r="I3599" s="661" t="s">
        <v>3081</v>
      </c>
      <c r="J3599" s="661" t="s">
        <v>3082</v>
      </c>
      <c r="K3599" s="661" t="s">
        <v>3083</v>
      </c>
      <c r="L3599" s="662">
        <v>125.14</v>
      </c>
      <c r="M3599" s="662">
        <v>375.42</v>
      </c>
      <c r="N3599" s="661">
        <v>3</v>
      </c>
      <c r="O3599" s="742">
        <v>1.5</v>
      </c>
      <c r="P3599" s="662">
        <v>375.42</v>
      </c>
      <c r="Q3599" s="677">
        <v>1</v>
      </c>
      <c r="R3599" s="661">
        <v>3</v>
      </c>
      <c r="S3599" s="677">
        <v>1</v>
      </c>
      <c r="T3599" s="742">
        <v>1.5</v>
      </c>
      <c r="U3599" s="700">
        <v>1</v>
      </c>
    </row>
    <row r="3600" spans="1:21" ht="14.4" customHeight="1" x14ac:dyDescent="0.3">
      <c r="A3600" s="660">
        <v>32</v>
      </c>
      <c r="B3600" s="661" t="s">
        <v>587</v>
      </c>
      <c r="C3600" s="661">
        <v>89301322</v>
      </c>
      <c r="D3600" s="740" t="s">
        <v>6847</v>
      </c>
      <c r="E3600" s="741" t="s">
        <v>4643</v>
      </c>
      <c r="F3600" s="661" t="s">
        <v>4612</v>
      </c>
      <c r="G3600" s="661" t="s">
        <v>5248</v>
      </c>
      <c r="H3600" s="661" t="s">
        <v>2441</v>
      </c>
      <c r="I3600" s="661" t="s">
        <v>5589</v>
      </c>
      <c r="J3600" s="661" t="s">
        <v>3082</v>
      </c>
      <c r="K3600" s="661" t="s">
        <v>5590</v>
      </c>
      <c r="L3600" s="662">
        <v>0</v>
      </c>
      <c r="M3600" s="662">
        <v>0</v>
      </c>
      <c r="N3600" s="661">
        <v>1</v>
      </c>
      <c r="O3600" s="742">
        <v>0.5</v>
      </c>
      <c r="P3600" s="662"/>
      <c r="Q3600" s="677"/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32</v>
      </c>
      <c r="B3601" s="661" t="s">
        <v>587</v>
      </c>
      <c r="C3601" s="661">
        <v>89301322</v>
      </c>
      <c r="D3601" s="740" t="s">
        <v>6847</v>
      </c>
      <c r="E3601" s="741" t="s">
        <v>4643</v>
      </c>
      <c r="F3601" s="661" t="s">
        <v>4612</v>
      </c>
      <c r="G3601" s="661" t="s">
        <v>4721</v>
      </c>
      <c r="H3601" s="661" t="s">
        <v>588</v>
      </c>
      <c r="I3601" s="661" t="s">
        <v>1087</v>
      </c>
      <c r="J3601" s="661" t="s">
        <v>4722</v>
      </c>
      <c r="K3601" s="661" t="s">
        <v>4723</v>
      </c>
      <c r="L3601" s="662">
        <v>0</v>
      </c>
      <c r="M3601" s="662">
        <v>0</v>
      </c>
      <c r="N3601" s="661">
        <v>3</v>
      </c>
      <c r="O3601" s="742">
        <v>1.5</v>
      </c>
      <c r="P3601" s="662">
        <v>0</v>
      </c>
      <c r="Q3601" s="677"/>
      <c r="R3601" s="661">
        <v>2</v>
      </c>
      <c r="S3601" s="677">
        <v>0.66666666666666663</v>
      </c>
      <c r="T3601" s="742">
        <v>1</v>
      </c>
      <c r="U3601" s="700">
        <v>0.66666666666666663</v>
      </c>
    </row>
    <row r="3602" spans="1:21" ht="14.4" customHeight="1" x14ac:dyDescent="0.3">
      <c r="A3602" s="660">
        <v>32</v>
      </c>
      <c r="B3602" s="661" t="s">
        <v>587</v>
      </c>
      <c r="C3602" s="661">
        <v>89301322</v>
      </c>
      <c r="D3602" s="740" t="s">
        <v>6847</v>
      </c>
      <c r="E3602" s="741" t="s">
        <v>4643</v>
      </c>
      <c r="F3602" s="661" t="s">
        <v>4612</v>
      </c>
      <c r="G3602" s="661" t="s">
        <v>4664</v>
      </c>
      <c r="H3602" s="661" t="s">
        <v>2441</v>
      </c>
      <c r="I3602" s="661" t="s">
        <v>3077</v>
      </c>
      <c r="J3602" s="661" t="s">
        <v>3078</v>
      </c>
      <c r="K3602" s="661" t="s">
        <v>4450</v>
      </c>
      <c r="L3602" s="662">
        <v>138.16</v>
      </c>
      <c r="M3602" s="662">
        <v>138.16</v>
      </c>
      <c r="N3602" s="661">
        <v>1</v>
      </c>
      <c r="O3602" s="742">
        <v>0.5</v>
      </c>
      <c r="P3602" s="662">
        <v>138.16</v>
      </c>
      <c r="Q3602" s="677">
        <v>1</v>
      </c>
      <c r="R3602" s="661">
        <v>1</v>
      </c>
      <c r="S3602" s="677">
        <v>1</v>
      </c>
      <c r="T3602" s="742">
        <v>0.5</v>
      </c>
      <c r="U3602" s="700">
        <v>1</v>
      </c>
    </row>
    <row r="3603" spans="1:21" ht="14.4" customHeight="1" x14ac:dyDescent="0.3">
      <c r="A3603" s="660">
        <v>32</v>
      </c>
      <c r="B3603" s="661" t="s">
        <v>587</v>
      </c>
      <c r="C3603" s="661">
        <v>89301322</v>
      </c>
      <c r="D3603" s="740" t="s">
        <v>6847</v>
      </c>
      <c r="E3603" s="741" t="s">
        <v>4643</v>
      </c>
      <c r="F3603" s="661" t="s">
        <v>4612</v>
      </c>
      <c r="G3603" s="661" t="s">
        <v>4664</v>
      </c>
      <c r="H3603" s="661" t="s">
        <v>2441</v>
      </c>
      <c r="I3603" s="661" t="s">
        <v>3077</v>
      </c>
      <c r="J3603" s="661" t="s">
        <v>3078</v>
      </c>
      <c r="K3603" s="661" t="s">
        <v>4450</v>
      </c>
      <c r="L3603" s="662">
        <v>89.14</v>
      </c>
      <c r="M3603" s="662">
        <v>178.28</v>
      </c>
      <c r="N3603" s="661">
        <v>2</v>
      </c>
      <c r="O3603" s="742">
        <v>1</v>
      </c>
      <c r="P3603" s="662"/>
      <c r="Q3603" s="677">
        <v>0</v>
      </c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32</v>
      </c>
      <c r="B3604" s="661" t="s">
        <v>587</v>
      </c>
      <c r="C3604" s="661">
        <v>89301322</v>
      </c>
      <c r="D3604" s="740" t="s">
        <v>6847</v>
      </c>
      <c r="E3604" s="741" t="s">
        <v>4643</v>
      </c>
      <c r="F3604" s="661" t="s">
        <v>4612</v>
      </c>
      <c r="G3604" s="661" t="s">
        <v>4664</v>
      </c>
      <c r="H3604" s="661" t="s">
        <v>2441</v>
      </c>
      <c r="I3604" s="661" t="s">
        <v>3042</v>
      </c>
      <c r="J3604" s="661" t="s">
        <v>3043</v>
      </c>
      <c r="K3604" s="661" t="s">
        <v>4451</v>
      </c>
      <c r="L3604" s="662">
        <v>178.27</v>
      </c>
      <c r="M3604" s="662">
        <v>178.27</v>
      </c>
      <c r="N3604" s="661">
        <v>1</v>
      </c>
      <c r="O3604" s="742">
        <v>0.5</v>
      </c>
      <c r="P3604" s="662">
        <v>178.27</v>
      </c>
      <c r="Q3604" s="677">
        <v>1</v>
      </c>
      <c r="R3604" s="661">
        <v>1</v>
      </c>
      <c r="S3604" s="677">
        <v>1</v>
      </c>
      <c r="T3604" s="742">
        <v>0.5</v>
      </c>
      <c r="U3604" s="700">
        <v>1</v>
      </c>
    </row>
    <row r="3605" spans="1:21" ht="14.4" customHeight="1" x14ac:dyDescent="0.3">
      <c r="A3605" s="660">
        <v>32</v>
      </c>
      <c r="B3605" s="661" t="s">
        <v>587</v>
      </c>
      <c r="C3605" s="661">
        <v>89301322</v>
      </c>
      <c r="D3605" s="740" t="s">
        <v>6847</v>
      </c>
      <c r="E3605" s="741" t="s">
        <v>4643</v>
      </c>
      <c r="F3605" s="661" t="s">
        <v>4612</v>
      </c>
      <c r="G3605" s="661" t="s">
        <v>4664</v>
      </c>
      <c r="H3605" s="661" t="s">
        <v>2441</v>
      </c>
      <c r="I3605" s="661" t="s">
        <v>3042</v>
      </c>
      <c r="J3605" s="661" t="s">
        <v>3043</v>
      </c>
      <c r="K3605" s="661" t="s">
        <v>4451</v>
      </c>
      <c r="L3605" s="662">
        <v>184.22</v>
      </c>
      <c r="M3605" s="662">
        <v>736.88</v>
      </c>
      <c r="N3605" s="661">
        <v>4</v>
      </c>
      <c r="O3605" s="742">
        <v>2</v>
      </c>
      <c r="P3605" s="662">
        <v>736.88</v>
      </c>
      <c r="Q3605" s="677">
        <v>1</v>
      </c>
      <c r="R3605" s="661">
        <v>4</v>
      </c>
      <c r="S3605" s="677">
        <v>1</v>
      </c>
      <c r="T3605" s="742">
        <v>2</v>
      </c>
      <c r="U3605" s="700">
        <v>1</v>
      </c>
    </row>
    <row r="3606" spans="1:21" ht="14.4" customHeight="1" x14ac:dyDescent="0.3">
      <c r="A3606" s="660">
        <v>32</v>
      </c>
      <c r="B3606" s="661" t="s">
        <v>587</v>
      </c>
      <c r="C3606" s="661">
        <v>89301322</v>
      </c>
      <c r="D3606" s="740" t="s">
        <v>6847</v>
      </c>
      <c r="E3606" s="741" t="s">
        <v>4643</v>
      </c>
      <c r="F3606" s="661" t="s">
        <v>4612</v>
      </c>
      <c r="G3606" s="661" t="s">
        <v>4664</v>
      </c>
      <c r="H3606" s="661" t="s">
        <v>2441</v>
      </c>
      <c r="I3606" s="661" t="s">
        <v>6611</v>
      </c>
      <c r="J3606" s="661" t="s">
        <v>6612</v>
      </c>
      <c r="K3606" s="661" t="s">
        <v>6613</v>
      </c>
      <c r="L3606" s="662">
        <v>103.71</v>
      </c>
      <c r="M3606" s="662">
        <v>103.71</v>
      </c>
      <c r="N3606" s="661">
        <v>1</v>
      </c>
      <c r="O3606" s="742">
        <v>0.5</v>
      </c>
      <c r="P3606" s="662">
        <v>103.71</v>
      </c>
      <c r="Q3606" s="677">
        <v>1</v>
      </c>
      <c r="R3606" s="661">
        <v>1</v>
      </c>
      <c r="S3606" s="677">
        <v>1</v>
      </c>
      <c r="T3606" s="742">
        <v>0.5</v>
      </c>
      <c r="U3606" s="700">
        <v>1</v>
      </c>
    </row>
    <row r="3607" spans="1:21" ht="14.4" customHeight="1" x14ac:dyDescent="0.3">
      <c r="A3607" s="660">
        <v>32</v>
      </c>
      <c r="B3607" s="661" t="s">
        <v>587</v>
      </c>
      <c r="C3607" s="661">
        <v>89301322</v>
      </c>
      <c r="D3607" s="740" t="s">
        <v>6847</v>
      </c>
      <c r="E3607" s="741" t="s">
        <v>4643</v>
      </c>
      <c r="F3607" s="661" t="s">
        <v>4612</v>
      </c>
      <c r="G3607" s="661" t="s">
        <v>4664</v>
      </c>
      <c r="H3607" s="661" t="s">
        <v>588</v>
      </c>
      <c r="I3607" s="661" t="s">
        <v>4868</v>
      </c>
      <c r="J3607" s="661" t="s">
        <v>3043</v>
      </c>
      <c r="K3607" s="661" t="s">
        <v>4451</v>
      </c>
      <c r="L3607" s="662">
        <v>184.22</v>
      </c>
      <c r="M3607" s="662">
        <v>184.22</v>
      </c>
      <c r="N3607" s="661">
        <v>1</v>
      </c>
      <c r="O3607" s="742">
        <v>1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32</v>
      </c>
      <c r="B3608" s="661" t="s">
        <v>587</v>
      </c>
      <c r="C3608" s="661">
        <v>89301322</v>
      </c>
      <c r="D3608" s="740" t="s">
        <v>6847</v>
      </c>
      <c r="E3608" s="741" t="s">
        <v>4643</v>
      </c>
      <c r="F3608" s="661" t="s">
        <v>4612</v>
      </c>
      <c r="G3608" s="661" t="s">
        <v>4665</v>
      </c>
      <c r="H3608" s="661" t="s">
        <v>2441</v>
      </c>
      <c r="I3608" s="661" t="s">
        <v>2568</v>
      </c>
      <c r="J3608" s="661" t="s">
        <v>2453</v>
      </c>
      <c r="K3608" s="661" t="s">
        <v>1229</v>
      </c>
      <c r="L3608" s="662">
        <v>118.82</v>
      </c>
      <c r="M3608" s="662">
        <v>237.64</v>
      </c>
      <c r="N3608" s="661">
        <v>2</v>
      </c>
      <c r="O3608" s="742">
        <v>1.5</v>
      </c>
      <c r="P3608" s="662">
        <v>237.64</v>
      </c>
      <c r="Q3608" s="677">
        <v>1</v>
      </c>
      <c r="R3608" s="661">
        <v>2</v>
      </c>
      <c r="S3608" s="677">
        <v>1</v>
      </c>
      <c r="T3608" s="742">
        <v>1.5</v>
      </c>
      <c r="U3608" s="700">
        <v>1</v>
      </c>
    </row>
    <row r="3609" spans="1:21" ht="14.4" customHeight="1" x14ac:dyDescent="0.3">
      <c r="A3609" s="660">
        <v>32</v>
      </c>
      <c r="B3609" s="661" t="s">
        <v>587</v>
      </c>
      <c r="C3609" s="661">
        <v>89301322</v>
      </c>
      <c r="D3609" s="740" t="s">
        <v>6847</v>
      </c>
      <c r="E3609" s="741" t="s">
        <v>4643</v>
      </c>
      <c r="F3609" s="661" t="s">
        <v>4612</v>
      </c>
      <c r="G3609" s="661" t="s">
        <v>4805</v>
      </c>
      <c r="H3609" s="661" t="s">
        <v>588</v>
      </c>
      <c r="I3609" s="661" t="s">
        <v>1403</v>
      </c>
      <c r="J3609" s="661" t="s">
        <v>856</v>
      </c>
      <c r="K3609" s="661" t="s">
        <v>3595</v>
      </c>
      <c r="L3609" s="662">
        <v>0</v>
      </c>
      <c r="M3609" s="662">
        <v>0</v>
      </c>
      <c r="N3609" s="661">
        <v>2</v>
      </c>
      <c r="O3609" s="742">
        <v>1.5</v>
      </c>
      <c r="P3609" s="662">
        <v>0</v>
      </c>
      <c r="Q3609" s="677"/>
      <c r="R3609" s="661">
        <v>1</v>
      </c>
      <c r="S3609" s="677">
        <v>0.5</v>
      </c>
      <c r="T3609" s="742">
        <v>0.5</v>
      </c>
      <c r="U3609" s="700">
        <v>0.33333333333333331</v>
      </c>
    </row>
    <row r="3610" spans="1:21" ht="14.4" customHeight="1" x14ac:dyDescent="0.3">
      <c r="A3610" s="660">
        <v>32</v>
      </c>
      <c r="B3610" s="661" t="s">
        <v>587</v>
      </c>
      <c r="C3610" s="661">
        <v>89301322</v>
      </c>
      <c r="D3610" s="740" t="s">
        <v>6847</v>
      </c>
      <c r="E3610" s="741" t="s">
        <v>4643</v>
      </c>
      <c r="F3610" s="661" t="s">
        <v>4612</v>
      </c>
      <c r="G3610" s="661" t="s">
        <v>4726</v>
      </c>
      <c r="H3610" s="661" t="s">
        <v>2441</v>
      </c>
      <c r="I3610" s="661" t="s">
        <v>3046</v>
      </c>
      <c r="J3610" s="661" t="s">
        <v>3047</v>
      </c>
      <c r="K3610" s="661" t="s">
        <v>4451</v>
      </c>
      <c r="L3610" s="662">
        <v>69.86</v>
      </c>
      <c r="M3610" s="662">
        <v>978.04000000000008</v>
      </c>
      <c r="N3610" s="661">
        <v>14</v>
      </c>
      <c r="O3610" s="742">
        <v>4.5</v>
      </c>
      <c r="P3610" s="662">
        <v>838.32</v>
      </c>
      <c r="Q3610" s="677">
        <v>0.8571428571428571</v>
      </c>
      <c r="R3610" s="661">
        <v>12</v>
      </c>
      <c r="S3610" s="677">
        <v>0.8571428571428571</v>
      </c>
      <c r="T3610" s="742">
        <v>4</v>
      </c>
      <c r="U3610" s="700">
        <v>0.88888888888888884</v>
      </c>
    </row>
    <row r="3611" spans="1:21" ht="14.4" customHeight="1" x14ac:dyDescent="0.3">
      <c r="A3611" s="660">
        <v>32</v>
      </c>
      <c r="B3611" s="661" t="s">
        <v>587</v>
      </c>
      <c r="C3611" s="661">
        <v>89301322</v>
      </c>
      <c r="D3611" s="740" t="s">
        <v>6847</v>
      </c>
      <c r="E3611" s="741" t="s">
        <v>4643</v>
      </c>
      <c r="F3611" s="661" t="s">
        <v>4612</v>
      </c>
      <c r="G3611" s="661" t="s">
        <v>4727</v>
      </c>
      <c r="H3611" s="661" t="s">
        <v>2441</v>
      </c>
      <c r="I3611" s="661" t="s">
        <v>2628</v>
      </c>
      <c r="J3611" s="661" t="s">
        <v>2629</v>
      </c>
      <c r="K3611" s="661" t="s">
        <v>4523</v>
      </c>
      <c r="L3611" s="662">
        <v>68.989999999999995</v>
      </c>
      <c r="M3611" s="662">
        <v>68.989999999999995</v>
      </c>
      <c r="N3611" s="661">
        <v>1</v>
      </c>
      <c r="O3611" s="742">
        <v>0.5</v>
      </c>
      <c r="P3611" s="662">
        <v>68.989999999999995</v>
      </c>
      <c r="Q3611" s="677">
        <v>1</v>
      </c>
      <c r="R3611" s="661">
        <v>1</v>
      </c>
      <c r="S3611" s="677">
        <v>1</v>
      </c>
      <c r="T3611" s="742">
        <v>0.5</v>
      </c>
      <c r="U3611" s="700">
        <v>1</v>
      </c>
    </row>
    <row r="3612" spans="1:21" ht="14.4" customHeight="1" x14ac:dyDescent="0.3">
      <c r="A3612" s="660">
        <v>32</v>
      </c>
      <c r="B3612" s="661" t="s">
        <v>587</v>
      </c>
      <c r="C3612" s="661">
        <v>89301322</v>
      </c>
      <c r="D3612" s="740" t="s">
        <v>6847</v>
      </c>
      <c r="E3612" s="741" t="s">
        <v>4643</v>
      </c>
      <c r="F3612" s="661" t="s">
        <v>4612</v>
      </c>
      <c r="G3612" s="661" t="s">
        <v>4727</v>
      </c>
      <c r="H3612" s="661" t="s">
        <v>2441</v>
      </c>
      <c r="I3612" s="661" t="s">
        <v>2474</v>
      </c>
      <c r="J3612" s="661" t="s">
        <v>2475</v>
      </c>
      <c r="K3612" s="661" t="s">
        <v>4525</v>
      </c>
      <c r="L3612" s="662">
        <v>432.32</v>
      </c>
      <c r="M3612" s="662">
        <v>432.32</v>
      </c>
      <c r="N3612" s="661">
        <v>1</v>
      </c>
      <c r="O3612" s="742">
        <v>0.5</v>
      </c>
      <c r="P3612" s="662">
        <v>432.32</v>
      </c>
      <c r="Q3612" s="677">
        <v>1</v>
      </c>
      <c r="R3612" s="661">
        <v>1</v>
      </c>
      <c r="S3612" s="677">
        <v>1</v>
      </c>
      <c r="T3612" s="742">
        <v>0.5</v>
      </c>
      <c r="U3612" s="700">
        <v>1</v>
      </c>
    </row>
    <row r="3613" spans="1:21" ht="14.4" customHeight="1" x14ac:dyDescent="0.3">
      <c r="A3613" s="660">
        <v>32</v>
      </c>
      <c r="B3613" s="661" t="s">
        <v>587</v>
      </c>
      <c r="C3613" s="661">
        <v>89301322</v>
      </c>
      <c r="D3613" s="740" t="s">
        <v>6847</v>
      </c>
      <c r="E3613" s="741" t="s">
        <v>4643</v>
      </c>
      <c r="F3613" s="661" t="s">
        <v>4612</v>
      </c>
      <c r="G3613" s="661" t="s">
        <v>4727</v>
      </c>
      <c r="H3613" s="661" t="s">
        <v>588</v>
      </c>
      <c r="I3613" s="661" t="s">
        <v>6614</v>
      </c>
      <c r="J3613" s="661" t="s">
        <v>2629</v>
      </c>
      <c r="K3613" s="661" t="s">
        <v>6615</v>
      </c>
      <c r="L3613" s="662">
        <v>0</v>
      </c>
      <c r="M3613" s="662">
        <v>0</v>
      </c>
      <c r="N3613" s="661">
        <v>1</v>
      </c>
      <c r="O3613" s="742">
        <v>0.5</v>
      </c>
      <c r="P3613" s="662">
        <v>0</v>
      </c>
      <c r="Q3613" s="677"/>
      <c r="R3613" s="661">
        <v>1</v>
      </c>
      <c r="S3613" s="677">
        <v>1</v>
      </c>
      <c r="T3613" s="742">
        <v>0.5</v>
      </c>
      <c r="U3613" s="700">
        <v>1</v>
      </c>
    </row>
    <row r="3614" spans="1:21" ht="14.4" customHeight="1" x14ac:dyDescent="0.3">
      <c r="A3614" s="660">
        <v>32</v>
      </c>
      <c r="B3614" s="661" t="s">
        <v>587</v>
      </c>
      <c r="C3614" s="661">
        <v>89301322</v>
      </c>
      <c r="D3614" s="740" t="s">
        <v>6847</v>
      </c>
      <c r="E3614" s="741" t="s">
        <v>4643</v>
      </c>
      <c r="F3614" s="661" t="s">
        <v>4612</v>
      </c>
      <c r="G3614" s="661" t="s">
        <v>5256</v>
      </c>
      <c r="H3614" s="661" t="s">
        <v>588</v>
      </c>
      <c r="I3614" s="661" t="s">
        <v>2434</v>
      </c>
      <c r="J3614" s="661" t="s">
        <v>2435</v>
      </c>
      <c r="K3614" s="661" t="s">
        <v>2436</v>
      </c>
      <c r="L3614" s="662">
        <v>0</v>
      </c>
      <c r="M3614" s="662">
        <v>0</v>
      </c>
      <c r="N3614" s="661">
        <v>2</v>
      </c>
      <c r="O3614" s="742">
        <v>0.5</v>
      </c>
      <c r="P3614" s="662">
        <v>0</v>
      </c>
      <c r="Q3614" s="677"/>
      <c r="R3614" s="661">
        <v>2</v>
      </c>
      <c r="S3614" s="677">
        <v>1</v>
      </c>
      <c r="T3614" s="742">
        <v>0.5</v>
      </c>
      <c r="U3614" s="700">
        <v>1</v>
      </c>
    </row>
    <row r="3615" spans="1:21" ht="14.4" customHeight="1" x14ac:dyDescent="0.3">
      <c r="A3615" s="660">
        <v>32</v>
      </c>
      <c r="B3615" s="661" t="s">
        <v>587</v>
      </c>
      <c r="C3615" s="661">
        <v>89301322</v>
      </c>
      <c r="D3615" s="740" t="s">
        <v>6847</v>
      </c>
      <c r="E3615" s="741" t="s">
        <v>4643</v>
      </c>
      <c r="F3615" s="661" t="s">
        <v>4612</v>
      </c>
      <c r="G3615" s="661" t="s">
        <v>4728</v>
      </c>
      <c r="H3615" s="661" t="s">
        <v>588</v>
      </c>
      <c r="I3615" s="661" t="s">
        <v>1809</v>
      </c>
      <c r="J3615" s="661" t="s">
        <v>5532</v>
      </c>
      <c r="K3615" s="661" t="s">
        <v>5533</v>
      </c>
      <c r="L3615" s="662">
        <v>506.48</v>
      </c>
      <c r="M3615" s="662">
        <v>5571.2800000000007</v>
      </c>
      <c r="N3615" s="661">
        <v>11</v>
      </c>
      <c r="O3615" s="742">
        <v>6.5</v>
      </c>
      <c r="P3615" s="662">
        <v>3545.36</v>
      </c>
      <c r="Q3615" s="677">
        <v>0.63636363636363635</v>
      </c>
      <c r="R3615" s="661">
        <v>7</v>
      </c>
      <c r="S3615" s="677">
        <v>0.63636363636363635</v>
      </c>
      <c r="T3615" s="742">
        <v>4.5</v>
      </c>
      <c r="U3615" s="700">
        <v>0.69230769230769229</v>
      </c>
    </row>
    <row r="3616" spans="1:21" ht="14.4" customHeight="1" x14ac:dyDescent="0.3">
      <c r="A3616" s="660">
        <v>32</v>
      </c>
      <c r="B3616" s="661" t="s">
        <v>587</v>
      </c>
      <c r="C3616" s="661">
        <v>89301322</v>
      </c>
      <c r="D3616" s="740" t="s">
        <v>6847</v>
      </c>
      <c r="E3616" s="741" t="s">
        <v>4643</v>
      </c>
      <c r="F3616" s="661" t="s">
        <v>4612</v>
      </c>
      <c r="G3616" s="661" t="s">
        <v>4728</v>
      </c>
      <c r="H3616" s="661" t="s">
        <v>588</v>
      </c>
      <c r="I3616" s="661" t="s">
        <v>2149</v>
      </c>
      <c r="J3616" s="661" t="s">
        <v>4729</v>
      </c>
      <c r="K3616" s="661" t="s">
        <v>4730</v>
      </c>
      <c r="L3616" s="662">
        <v>1012.96</v>
      </c>
      <c r="M3616" s="662">
        <v>9116.64</v>
      </c>
      <c r="N3616" s="661">
        <v>9</v>
      </c>
      <c r="O3616" s="742">
        <v>5</v>
      </c>
      <c r="P3616" s="662">
        <v>8103.68</v>
      </c>
      <c r="Q3616" s="677">
        <v>0.88888888888888895</v>
      </c>
      <c r="R3616" s="661">
        <v>8</v>
      </c>
      <c r="S3616" s="677">
        <v>0.88888888888888884</v>
      </c>
      <c r="T3616" s="742">
        <v>4.5</v>
      </c>
      <c r="U3616" s="700">
        <v>0.9</v>
      </c>
    </row>
    <row r="3617" spans="1:21" ht="14.4" customHeight="1" x14ac:dyDescent="0.3">
      <c r="A3617" s="660">
        <v>32</v>
      </c>
      <c r="B3617" s="661" t="s">
        <v>587</v>
      </c>
      <c r="C3617" s="661">
        <v>89301322</v>
      </c>
      <c r="D3617" s="740" t="s">
        <v>6847</v>
      </c>
      <c r="E3617" s="741" t="s">
        <v>4643</v>
      </c>
      <c r="F3617" s="661" t="s">
        <v>4612</v>
      </c>
      <c r="G3617" s="661" t="s">
        <v>4728</v>
      </c>
      <c r="H3617" s="661" t="s">
        <v>588</v>
      </c>
      <c r="I3617" s="661" t="s">
        <v>2278</v>
      </c>
      <c r="J3617" s="661" t="s">
        <v>4996</v>
      </c>
      <c r="K3617" s="661" t="s">
        <v>4997</v>
      </c>
      <c r="L3617" s="662">
        <v>2025.92</v>
      </c>
      <c r="M3617" s="662">
        <v>12155.52</v>
      </c>
      <c r="N3617" s="661">
        <v>6</v>
      </c>
      <c r="O3617" s="742">
        <v>2.5</v>
      </c>
      <c r="P3617" s="662">
        <v>4051.84</v>
      </c>
      <c r="Q3617" s="677">
        <v>0.33333333333333331</v>
      </c>
      <c r="R3617" s="661">
        <v>2</v>
      </c>
      <c r="S3617" s="677">
        <v>0.33333333333333331</v>
      </c>
      <c r="T3617" s="742">
        <v>1</v>
      </c>
      <c r="U3617" s="700">
        <v>0.4</v>
      </c>
    </row>
    <row r="3618" spans="1:21" ht="14.4" customHeight="1" x14ac:dyDescent="0.3">
      <c r="A3618" s="660">
        <v>32</v>
      </c>
      <c r="B3618" s="661" t="s">
        <v>587</v>
      </c>
      <c r="C3618" s="661">
        <v>89301322</v>
      </c>
      <c r="D3618" s="740" t="s">
        <v>6847</v>
      </c>
      <c r="E3618" s="741" t="s">
        <v>4643</v>
      </c>
      <c r="F3618" s="661" t="s">
        <v>4612</v>
      </c>
      <c r="G3618" s="661" t="s">
        <v>4728</v>
      </c>
      <c r="H3618" s="661" t="s">
        <v>588</v>
      </c>
      <c r="I3618" s="661" t="s">
        <v>1886</v>
      </c>
      <c r="J3618" s="661" t="s">
        <v>1887</v>
      </c>
      <c r="K3618" s="661" t="s">
        <v>5110</v>
      </c>
      <c r="L3618" s="662">
        <v>2025.92</v>
      </c>
      <c r="M3618" s="662">
        <v>12155.52</v>
      </c>
      <c r="N3618" s="661">
        <v>6</v>
      </c>
      <c r="O3618" s="742">
        <v>4.5</v>
      </c>
      <c r="P3618" s="662">
        <v>12155.52</v>
      </c>
      <c r="Q3618" s="677">
        <v>1</v>
      </c>
      <c r="R3618" s="661">
        <v>6</v>
      </c>
      <c r="S3618" s="677">
        <v>1</v>
      </c>
      <c r="T3618" s="742">
        <v>4.5</v>
      </c>
      <c r="U3618" s="700">
        <v>1</v>
      </c>
    </row>
    <row r="3619" spans="1:21" ht="14.4" customHeight="1" x14ac:dyDescent="0.3">
      <c r="A3619" s="660">
        <v>32</v>
      </c>
      <c r="B3619" s="661" t="s">
        <v>587</v>
      </c>
      <c r="C3619" s="661">
        <v>89301322</v>
      </c>
      <c r="D3619" s="740" t="s">
        <v>6847</v>
      </c>
      <c r="E3619" s="741" t="s">
        <v>4643</v>
      </c>
      <c r="F3619" s="661" t="s">
        <v>4612</v>
      </c>
      <c r="G3619" s="661" t="s">
        <v>4728</v>
      </c>
      <c r="H3619" s="661" t="s">
        <v>588</v>
      </c>
      <c r="I3619" s="661" t="s">
        <v>5978</v>
      </c>
      <c r="J3619" s="661" t="s">
        <v>5977</v>
      </c>
      <c r="K3619" s="661" t="s">
        <v>5979</v>
      </c>
      <c r="L3619" s="662">
        <v>0</v>
      </c>
      <c r="M3619" s="662">
        <v>0</v>
      </c>
      <c r="N3619" s="661">
        <v>2</v>
      </c>
      <c r="O3619" s="742">
        <v>0.5</v>
      </c>
      <c r="P3619" s="662"/>
      <c r="Q3619" s="677"/>
      <c r="R3619" s="661"/>
      <c r="S3619" s="677">
        <v>0</v>
      </c>
      <c r="T3619" s="742"/>
      <c r="U3619" s="700">
        <v>0</v>
      </c>
    </row>
    <row r="3620" spans="1:21" ht="14.4" customHeight="1" x14ac:dyDescent="0.3">
      <c r="A3620" s="660">
        <v>32</v>
      </c>
      <c r="B3620" s="661" t="s">
        <v>587</v>
      </c>
      <c r="C3620" s="661">
        <v>89301322</v>
      </c>
      <c r="D3620" s="740" t="s">
        <v>6847</v>
      </c>
      <c r="E3620" s="741" t="s">
        <v>4643</v>
      </c>
      <c r="F3620" s="661" t="s">
        <v>4612</v>
      </c>
      <c r="G3620" s="661" t="s">
        <v>4728</v>
      </c>
      <c r="H3620" s="661" t="s">
        <v>588</v>
      </c>
      <c r="I3620" s="661" t="s">
        <v>5980</v>
      </c>
      <c r="J3620" s="661" t="s">
        <v>5258</v>
      </c>
      <c r="K3620" s="661" t="s">
        <v>5981</v>
      </c>
      <c r="L3620" s="662">
        <v>0</v>
      </c>
      <c r="M3620" s="662">
        <v>0</v>
      </c>
      <c r="N3620" s="661">
        <v>2</v>
      </c>
      <c r="O3620" s="742">
        <v>0.5</v>
      </c>
      <c r="P3620" s="662"/>
      <c r="Q3620" s="677"/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32</v>
      </c>
      <c r="B3621" s="661" t="s">
        <v>587</v>
      </c>
      <c r="C3621" s="661">
        <v>89301322</v>
      </c>
      <c r="D3621" s="740" t="s">
        <v>6847</v>
      </c>
      <c r="E3621" s="741" t="s">
        <v>4643</v>
      </c>
      <c r="F3621" s="661" t="s">
        <v>4612</v>
      </c>
      <c r="G3621" s="661" t="s">
        <v>5259</v>
      </c>
      <c r="H3621" s="661" t="s">
        <v>588</v>
      </c>
      <c r="I3621" s="661" t="s">
        <v>5260</v>
      </c>
      <c r="J3621" s="661" t="s">
        <v>5261</v>
      </c>
      <c r="K3621" s="661" t="s">
        <v>4677</v>
      </c>
      <c r="L3621" s="662">
        <v>6492.48</v>
      </c>
      <c r="M3621" s="662">
        <v>25969.919999999998</v>
      </c>
      <c r="N3621" s="661">
        <v>4</v>
      </c>
      <c r="O3621" s="742">
        <v>1</v>
      </c>
      <c r="P3621" s="662">
        <v>25969.919999999998</v>
      </c>
      <c r="Q3621" s="677">
        <v>1</v>
      </c>
      <c r="R3621" s="661">
        <v>4</v>
      </c>
      <c r="S3621" s="677">
        <v>1</v>
      </c>
      <c r="T3621" s="742">
        <v>1</v>
      </c>
      <c r="U3621" s="700">
        <v>1</v>
      </c>
    </row>
    <row r="3622" spans="1:21" ht="14.4" customHeight="1" x14ac:dyDescent="0.3">
      <c r="A3622" s="660">
        <v>32</v>
      </c>
      <c r="B3622" s="661" t="s">
        <v>587</v>
      </c>
      <c r="C3622" s="661">
        <v>89301322</v>
      </c>
      <c r="D3622" s="740" t="s">
        <v>6847</v>
      </c>
      <c r="E3622" s="741" t="s">
        <v>4643</v>
      </c>
      <c r="F3622" s="661" t="s">
        <v>4612</v>
      </c>
      <c r="G3622" s="661" t="s">
        <v>5259</v>
      </c>
      <c r="H3622" s="661" t="s">
        <v>588</v>
      </c>
      <c r="I3622" s="661" t="s">
        <v>5260</v>
      </c>
      <c r="J3622" s="661" t="s">
        <v>5261</v>
      </c>
      <c r="K3622" s="661" t="s">
        <v>4677</v>
      </c>
      <c r="L3622" s="662">
        <v>6492.55</v>
      </c>
      <c r="M3622" s="662">
        <v>19477.650000000001</v>
      </c>
      <c r="N3622" s="661">
        <v>3</v>
      </c>
      <c r="O3622" s="742">
        <v>0.5</v>
      </c>
      <c r="P3622" s="662">
        <v>19477.650000000001</v>
      </c>
      <c r="Q3622" s="677">
        <v>1</v>
      </c>
      <c r="R3622" s="661">
        <v>3</v>
      </c>
      <c r="S3622" s="677">
        <v>1</v>
      </c>
      <c r="T3622" s="742">
        <v>0.5</v>
      </c>
      <c r="U3622" s="700">
        <v>1</v>
      </c>
    </row>
    <row r="3623" spans="1:21" ht="14.4" customHeight="1" x14ac:dyDescent="0.3">
      <c r="A3623" s="660">
        <v>32</v>
      </c>
      <c r="B3623" s="661" t="s">
        <v>587</v>
      </c>
      <c r="C3623" s="661">
        <v>89301322</v>
      </c>
      <c r="D3623" s="740" t="s">
        <v>6847</v>
      </c>
      <c r="E3623" s="741" t="s">
        <v>4643</v>
      </c>
      <c r="F3623" s="661" t="s">
        <v>4612</v>
      </c>
      <c r="G3623" s="661" t="s">
        <v>5925</v>
      </c>
      <c r="H3623" s="661" t="s">
        <v>588</v>
      </c>
      <c r="I3623" s="661" t="s">
        <v>1335</v>
      </c>
      <c r="J3623" s="661" t="s">
        <v>1336</v>
      </c>
      <c r="K3623" s="661" t="s">
        <v>5926</v>
      </c>
      <c r="L3623" s="662">
        <v>45.75</v>
      </c>
      <c r="M3623" s="662">
        <v>45.75</v>
      </c>
      <c r="N3623" s="661">
        <v>1</v>
      </c>
      <c r="O3623" s="742">
        <v>1</v>
      </c>
      <c r="P3623" s="662"/>
      <c r="Q3623" s="677">
        <v>0</v>
      </c>
      <c r="R3623" s="661"/>
      <c r="S3623" s="677">
        <v>0</v>
      </c>
      <c r="T3623" s="742"/>
      <c r="U3623" s="700">
        <v>0</v>
      </c>
    </row>
    <row r="3624" spans="1:21" ht="14.4" customHeight="1" x14ac:dyDescent="0.3">
      <c r="A3624" s="660">
        <v>32</v>
      </c>
      <c r="B3624" s="661" t="s">
        <v>587</v>
      </c>
      <c r="C3624" s="661">
        <v>89301322</v>
      </c>
      <c r="D3624" s="740" t="s">
        <v>6847</v>
      </c>
      <c r="E3624" s="741" t="s">
        <v>4643</v>
      </c>
      <c r="F3624" s="661" t="s">
        <v>4612</v>
      </c>
      <c r="G3624" s="661" t="s">
        <v>6616</v>
      </c>
      <c r="H3624" s="661" t="s">
        <v>588</v>
      </c>
      <c r="I3624" s="661" t="s">
        <v>6617</v>
      </c>
      <c r="J3624" s="661" t="s">
        <v>3571</v>
      </c>
      <c r="K3624" s="661" t="s">
        <v>2154</v>
      </c>
      <c r="L3624" s="662">
        <v>0</v>
      </c>
      <c r="M3624" s="662">
        <v>0</v>
      </c>
      <c r="N3624" s="661">
        <v>1</v>
      </c>
      <c r="O3624" s="742">
        <v>0.5</v>
      </c>
      <c r="P3624" s="662"/>
      <c r="Q3624" s="677"/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32</v>
      </c>
      <c r="B3625" s="661" t="s">
        <v>587</v>
      </c>
      <c r="C3625" s="661">
        <v>89301322</v>
      </c>
      <c r="D3625" s="740" t="s">
        <v>6847</v>
      </c>
      <c r="E3625" s="741" t="s">
        <v>4643</v>
      </c>
      <c r="F3625" s="661" t="s">
        <v>4612</v>
      </c>
      <c r="G3625" s="661" t="s">
        <v>6526</v>
      </c>
      <c r="H3625" s="661" t="s">
        <v>588</v>
      </c>
      <c r="I3625" s="661" t="s">
        <v>6530</v>
      </c>
      <c r="J3625" s="661" t="s">
        <v>6528</v>
      </c>
      <c r="K3625" s="661" t="s">
        <v>5936</v>
      </c>
      <c r="L3625" s="662">
        <v>0</v>
      </c>
      <c r="M3625" s="662">
        <v>0</v>
      </c>
      <c r="N3625" s="661">
        <v>1</v>
      </c>
      <c r="O3625" s="742">
        <v>1</v>
      </c>
      <c r="P3625" s="662"/>
      <c r="Q3625" s="677"/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32</v>
      </c>
      <c r="B3626" s="661" t="s">
        <v>587</v>
      </c>
      <c r="C3626" s="661">
        <v>89301322</v>
      </c>
      <c r="D3626" s="740" t="s">
        <v>6847</v>
      </c>
      <c r="E3626" s="741" t="s">
        <v>4643</v>
      </c>
      <c r="F3626" s="661" t="s">
        <v>4612</v>
      </c>
      <c r="G3626" s="661" t="s">
        <v>4812</v>
      </c>
      <c r="H3626" s="661" t="s">
        <v>588</v>
      </c>
      <c r="I3626" s="661" t="s">
        <v>819</v>
      </c>
      <c r="J3626" s="661" t="s">
        <v>820</v>
      </c>
      <c r="K3626" s="661" t="s">
        <v>4390</v>
      </c>
      <c r="L3626" s="662">
        <v>115.3</v>
      </c>
      <c r="M3626" s="662">
        <v>230.6</v>
      </c>
      <c r="N3626" s="661">
        <v>2</v>
      </c>
      <c r="O3626" s="742">
        <v>0.5</v>
      </c>
      <c r="P3626" s="662">
        <v>230.6</v>
      </c>
      <c r="Q3626" s="677">
        <v>1</v>
      </c>
      <c r="R3626" s="661">
        <v>2</v>
      </c>
      <c r="S3626" s="677">
        <v>1</v>
      </c>
      <c r="T3626" s="742">
        <v>0.5</v>
      </c>
      <c r="U3626" s="700">
        <v>1</v>
      </c>
    </row>
    <row r="3627" spans="1:21" ht="14.4" customHeight="1" x14ac:dyDescent="0.3">
      <c r="A3627" s="660">
        <v>32</v>
      </c>
      <c r="B3627" s="661" t="s">
        <v>587</v>
      </c>
      <c r="C3627" s="661">
        <v>89301322</v>
      </c>
      <c r="D3627" s="740" t="s">
        <v>6847</v>
      </c>
      <c r="E3627" s="741" t="s">
        <v>4643</v>
      </c>
      <c r="F3627" s="661" t="s">
        <v>4612</v>
      </c>
      <c r="G3627" s="661" t="s">
        <v>4812</v>
      </c>
      <c r="H3627" s="661" t="s">
        <v>588</v>
      </c>
      <c r="I3627" s="661" t="s">
        <v>6534</v>
      </c>
      <c r="J3627" s="661" t="s">
        <v>820</v>
      </c>
      <c r="K3627" s="661" t="s">
        <v>2369</v>
      </c>
      <c r="L3627" s="662">
        <v>0</v>
      </c>
      <c r="M3627" s="662">
        <v>0</v>
      </c>
      <c r="N3627" s="661">
        <v>1</v>
      </c>
      <c r="O3627" s="742">
        <v>0.5</v>
      </c>
      <c r="P3627" s="662"/>
      <c r="Q3627" s="677"/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32</v>
      </c>
      <c r="B3628" s="661" t="s">
        <v>587</v>
      </c>
      <c r="C3628" s="661">
        <v>89301322</v>
      </c>
      <c r="D3628" s="740" t="s">
        <v>6847</v>
      </c>
      <c r="E3628" s="741" t="s">
        <v>4643</v>
      </c>
      <c r="F3628" s="661" t="s">
        <v>4612</v>
      </c>
      <c r="G3628" s="661" t="s">
        <v>5611</v>
      </c>
      <c r="H3628" s="661" t="s">
        <v>588</v>
      </c>
      <c r="I3628" s="661" t="s">
        <v>6618</v>
      </c>
      <c r="J3628" s="661" t="s">
        <v>6619</v>
      </c>
      <c r="K3628" s="661" t="s">
        <v>1297</v>
      </c>
      <c r="L3628" s="662">
        <v>4.8499999999999996</v>
      </c>
      <c r="M3628" s="662">
        <v>4.8499999999999996</v>
      </c>
      <c r="N3628" s="661">
        <v>1</v>
      </c>
      <c r="O3628" s="742">
        <v>1</v>
      </c>
      <c r="P3628" s="662">
        <v>4.8499999999999996</v>
      </c>
      <c r="Q3628" s="677">
        <v>1</v>
      </c>
      <c r="R3628" s="661">
        <v>1</v>
      </c>
      <c r="S3628" s="677">
        <v>1</v>
      </c>
      <c r="T3628" s="742">
        <v>1</v>
      </c>
      <c r="U3628" s="700">
        <v>1</v>
      </c>
    </row>
    <row r="3629" spans="1:21" ht="14.4" customHeight="1" x14ac:dyDescent="0.3">
      <c r="A3629" s="660">
        <v>32</v>
      </c>
      <c r="B3629" s="661" t="s">
        <v>587</v>
      </c>
      <c r="C3629" s="661">
        <v>89301322</v>
      </c>
      <c r="D3629" s="740" t="s">
        <v>6847</v>
      </c>
      <c r="E3629" s="741" t="s">
        <v>4643</v>
      </c>
      <c r="F3629" s="661" t="s">
        <v>4612</v>
      </c>
      <c r="G3629" s="661" t="s">
        <v>5140</v>
      </c>
      <c r="H3629" s="661" t="s">
        <v>588</v>
      </c>
      <c r="I3629" s="661" t="s">
        <v>4060</v>
      </c>
      <c r="J3629" s="661" t="s">
        <v>1670</v>
      </c>
      <c r="K3629" s="661" t="s">
        <v>5141</v>
      </c>
      <c r="L3629" s="662">
        <v>120.46</v>
      </c>
      <c r="M3629" s="662">
        <v>120.46</v>
      </c>
      <c r="N3629" s="661">
        <v>1</v>
      </c>
      <c r="O3629" s="742">
        <v>0.5</v>
      </c>
      <c r="P3629" s="662">
        <v>120.46</v>
      </c>
      <c r="Q3629" s="677">
        <v>1</v>
      </c>
      <c r="R3629" s="661">
        <v>1</v>
      </c>
      <c r="S3629" s="677">
        <v>1</v>
      </c>
      <c r="T3629" s="742">
        <v>0.5</v>
      </c>
      <c r="U3629" s="700">
        <v>1</v>
      </c>
    </row>
    <row r="3630" spans="1:21" ht="14.4" customHeight="1" x14ac:dyDescent="0.3">
      <c r="A3630" s="660">
        <v>32</v>
      </c>
      <c r="B3630" s="661" t="s">
        <v>587</v>
      </c>
      <c r="C3630" s="661">
        <v>89301322</v>
      </c>
      <c r="D3630" s="740" t="s">
        <v>6847</v>
      </c>
      <c r="E3630" s="741" t="s">
        <v>4643</v>
      </c>
      <c r="F3630" s="661" t="s">
        <v>4612</v>
      </c>
      <c r="G3630" s="661" t="s">
        <v>5991</v>
      </c>
      <c r="H3630" s="661" t="s">
        <v>588</v>
      </c>
      <c r="I3630" s="661" t="s">
        <v>6620</v>
      </c>
      <c r="J3630" s="661" t="s">
        <v>5993</v>
      </c>
      <c r="K3630" s="661" t="s">
        <v>6621</v>
      </c>
      <c r="L3630" s="662">
        <v>0</v>
      </c>
      <c r="M3630" s="662">
        <v>0</v>
      </c>
      <c r="N3630" s="661">
        <v>1</v>
      </c>
      <c r="O3630" s="742">
        <v>0.5</v>
      </c>
      <c r="P3630" s="662">
        <v>0</v>
      </c>
      <c r="Q3630" s="677"/>
      <c r="R3630" s="661">
        <v>1</v>
      </c>
      <c r="S3630" s="677">
        <v>1</v>
      </c>
      <c r="T3630" s="742">
        <v>0.5</v>
      </c>
      <c r="U3630" s="700">
        <v>1</v>
      </c>
    </row>
    <row r="3631" spans="1:21" ht="14.4" customHeight="1" x14ac:dyDescent="0.3">
      <c r="A3631" s="660">
        <v>32</v>
      </c>
      <c r="B3631" s="661" t="s">
        <v>587</v>
      </c>
      <c r="C3631" s="661">
        <v>89301322</v>
      </c>
      <c r="D3631" s="740" t="s">
        <v>6847</v>
      </c>
      <c r="E3631" s="741" t="s">
        <v>4643</v>
      </c>
      <c r="F3631" s="661" t="s">
        <v>4612</v>
      </c>
      <c r="G3631" s="661" t="s">
        <v>6539</v>
      </c>
      <c r="H3631" s="661" t="s">
        <v>588</v>
      </c>
      <c r="I3631" s="661" t="s">
        <v>6622</v>
      </c>
      <c r="J3631" s="661" t="s">
        <v>6623</v>
      </c>
      <c r="K3631" s="661" t="s">
        <v>6624</v>
      </c>
      <c r="L3631" s="662">
        <v>79.069999999999993</v>
      </c>
      <c r="M3631" s="662">
        <v>79.069999999999993</v>
      </c>
      <c r="N3631" s="661">
        <v>1</v>
      </c>
      <c r="O3631" s="742">
        <v>0.5</v>
      </c>
      <c r="P3631" s="662">
        <v>79.069999999999993</v>
      </c>
      <c r="Q3631" s="677">
        <v>1</v>
      </c>
      <c r="R3631" s="661">
        <v>1</v>
      </c>
      <c r="S3631" s="677">
        <v>1</v>
      </c>
      <c r="T3631" s="742">
        <v>0.5</v>
      </c>
      <c r="U3631" s="700">
        <v>1</v>
      </c>
    </row>
    <row r="3632" spans="1:21" ht="14.4" customHeight="1" x14ac:dyDescent="0.3">
      <c r="A3632" s="660">
        <v>32</v>
      </c>
      <c r="B3632" s="661" t="s">
        <v>587</v>
      </c>
      <c r="C3632" s="661">
        <v>89301322</v>
      </c>
      <c r="D3632" s="740" t="s">
        <v>6847</v>
      </c>
      <c r="E3632" s="741" t="s">
        <v>4643</v>
      </c>
      <c r="F3632" s="661" t="s">
        <v>4612</v>
      </c>
      <c r="G3632" s="661" t="s">
        <v>4731</v>
      </c>
      <c r="H3632" s="661" t="s">
        <v>588</v>
      </c>
      <c r="I3632" s="661" t="s">
        <v>4732</v>
      </c>
      <c r="J3632" s="661" t="s">
        <v>4733</v>
      </c>
      <c r="K3632" s="661" t="s">
        <v>1142</v>
      </c>
      <c r="L3632" s="662">
        <v>13168.84</v>
      </c>
      <c r="M3632" s="662">
        <v>13168.84</v>
      </c>
      <c r="N3632" s="661">
        <v>1</v>
      </c>
      <c r="O3632" s="742">
        <v>0.5</v>
      </c>
      <c r="P3632" s="662">
        <v>13168.84</v>
      </c>
      <c r="Q3632" s="677">
        <v>1</v>
      </c>
      <c r="R3632" s="661">
        <v>1</v>
      </c>
      <c r="S3632" s="677">
        <v>1</v>
      </c>
      <c r="T3632" s="742">
        <v>0.5</v>
      </c>
      <c r="U3632" s="700">
        <v>1</v>
      </c>
    </row>
    <row r="3633" spans="1:21" ht="14.4" customHeight="1" x14ac:dyDescent="0.3">
      <c r="A3633" s="660">
        <v>32</v>
      </c>
      <c r="B3633" s="661" t="s">
        <v>587</v>
      </c>
      <c r="C3633" s="661">
        <v>89301322</v>
      </c>
      <c r="D3633" s="740" t="s">
        <v>6847</v>
      </c>
      <c r="E3633" s="741" t="s">
        <v>4643</v>
      </c>
      <c r="F3633" s="661" t="s">
        <v>4612</v>
      </c>
      <c r="G3633" s="661" t="s">
        <v>4671</v>
      </c>
      <c r="H3633" s="661" t="s">
        <v>2441</v>
      </c>
      <c r="I3633" s="661" t="s">
        <v>3132</v>
      </c>
      <c r="J3633" s="661" t="s">
        <v>3133</v>
      </c>
      <c r="K3633" s="661" t="s">
        <v>4480</v>
      </c>
      <c r="L3633" s="662">
        <v>3127.19</v>
      </c>
      <c r="M3633" s="662">
        <v>56289.42</v>
      </c>
      <c r="N3633" s="661">
        <v>18</v>
      </c>
      <c r="O3633" s="742">
        <v>10.5</v>
      </c>
      <c r="P3633" s="662">
        <v>28144.709999999995</v>
      </c>
      <c r="Q3633" s="677">
        <v>0.49999999999999994</v>
      </c>
      <c r="R3633" s="661">
        <v>9</v>
      </c>
      <c r="S3633" s="677">
        <v>0.5</v>
      </c>
      <c r="T3633" s="742">
        <v>5.5</v>
      </c>
      <c r="U3633" s="700">
        <v>0.52380952380952384</v>
      </c>
    </row>
    <row r="3634" spans="1:21" ht="14.4" customHeight="1" x14ac:dyDescent="0.3">
      <c r="A3634" s="660">
        <v>32</v>
      </c>
      <c r="B3634" s="661" t="s">
        <v>587</v>
      </c>
      <c r="C3634" s="661">
        <v>89301322</v>
      </c>
      <c r="D3634" s="740" t="s">
        <v>6847</v>
      </c>
      <c r="E3634" s="741" t="s">
        <v>4643</v>
      </c>
      <c r="F3634" s="661" t="s">
        <v>4612</v>
      </c>
      <c r="G3634" s="661" t="s">
        <v>4671</v>
      </c>
      <c r="H3634" s="661" t="s">
        <v>2441</v>
      </c>
      <c r="I3634" s="661" t="s">
        <v>4672</v>
      </c>
      <c r="J3634" s="661" t="s">
        <v>3133</v>
      </c>
      <c r="K3634" s="661" t="s">
        <v>4673</v>
      </c>
      <c r="L3634" s="662">
        <v>782.22</v>
      </c>
      <c r="M3634" s="662">
        <v>14862.180000000002</v>
      </c>
      <c r="N3634" s="661">
        <v>19</v>
      </c>
      <c r="O3634" s="742">
        <v>11</v>
      </c>
      <c r="P3634" s="662">
        <v>10951.080000000002</v>
      </c>
      <c r="Q3634" s="677">
        <v>0.73684210526315785</v>
      </c>
      <c r="R3634" s="661">
        <v>14</v>
      </c>
      <c r="S3634" s="677">
        <v>0.73684210526315785</v>
      </c>
      <c r="T3634" s="742">
        <v>7.5</v>
      </c>
      <c r="U3634" s="700">
        <v>0.68181818181818177</v>
      </c>
    </row>
    <row r="3635" spans="1:21" ht="14.4" customHeight="1" x14ac:dyDescent="0.3">
      <c r="A3635" s="660">
        <v>32</v>
      </c>
      <c r="B3635" s="661" t="s">
        <v>587</v>
      </c>
      <c r="C3635" s="661">
        <v>89301322</v>
      </c>
      <c r="D3635" s="740" t="s">
        <v>6847</v>
      </c>
      <c r="E3635" s="741" t="s">
        <v>4643</v>
      </c>
      <c r="F3635" s="661" t="s">
        <v>4612</v>
      </c>
      <c r="G3635" s="661" t="s">
        <v>4674</v>
      </c>
      <c r="H3635" s="661" t="s">
        <v>588</v>
      </c>
      <c r="I3635" s="661" t="s">
        <v>1035</v>
      </c>
      <c r="J3635" s="661" t="s">
        <v>1036</v>
      </c>
      <c r="K3635" s="661" t="s">
        <v>4675</v>
      </c>
      <c r="L3635" s="662">
        <v>163.9</v>
      </c>
      <c r="M3635" s="662">
        <v>327.8</v>
      </c>
      <c r="N3635" s="661">
        <v>2</v>
      </c>
      <c r="O3635" s="742">
        <v>2</v>
      </c>
      <c r="P3635" s="662">
        <v>327.8</v>
      </c>
      <c r="Q3635" s="677">
        <v>1</v>
      </c>
      <c r="R3635" s="661">
        <v>2</v>
      </c>
      <c r="S3635" s="677">
        <v>1</v>
      </c>
      <c r="T3635" s="742">
        <v>2</v>
      </c>
      <c r="U3635" s="700">
        <v>1</v>
      </c>
    </row>
    <row r="3636" spans="1:21" ht="14.4" customHeight="1" x14ac:dyDescent="0.3">
      <c r="A3636" s="660">
        <v>32</v>
      </c>
      <c r="B3636" s="661" t="s">
        <v>587</v>
      </c>
      <c r="C3636" s="661">
        <v>89301322</v>
      </c>
      <c r="D3636" s="740" t="s">
        <v>6847</v>
      </c>
      <c r="E3636" s="741" t="s">
        <v>4643</v>
      </c>
      <c r="F3636" s="661" t="s">
        <v>4612</v>
      </c>
      <c r="G3636" s="661" t="s">
        <v>5047</v>
      </c>
      <c r="H3636" s="661" t="s">
        <v>588</v>
      </c>
      <c r="I3636" s="661" t="s">
        <v>1144</v>
      </c>
      <c r="J3636" s="661" t="s">
        <v>1145</v>
      </c>
      <c r="K3636" s="661" t="s">
        <v>1146</v>
      </c>
      <c r="L3636" s="662">
        <v>33.729999999999997</v>
      </c>
      <c r="M3636" s="662">
        <v>33.729999999999997</v>
      </c>
      <c r="N3636" s="661">
        <v>1</v>
      </c>
      <c r="O3636" s="742">
        <v>0.5</v>
      </c>
      <c r="P3636" s="662"/>
      <c r="Q3636" s="677">
        <v>0</v>
      </c>
      <c r="R3636" s="661"/>
      <c r="S3636" s="677">
        <v>0</v>
      </c>
      <c r="T3636" s="742"/>
      <c r="U3636" s="700">
        <v>0</v>
      </c>
    </row>
    <row r="3637" spans="1:21" ht="14.4" customHeight="1" x14ac:dyDescent="0.3">
      <c r="A3637" s="660">
        <v>32</v>
      </c>
      <c r="B3637" s="661" t="s">
        <v>587</v>
      </c>
      <c r="C3637" s="661">
        <v>89301322</v>
      </c>
      <c r="D3637" s="740" t="s">
        <v>6847</v>
      </c>
      <c r="E3637" s="741" t="s">
        <v>4643</v>
      </c>
      <c r="F3637" s="661" t="s">
        <v>4612</v>
      </c>
      <c r="G3637" s="661" t="s">
        <v>4927</v>
      </c>
      <c r="H3637" s="661" t="s">
        <v>588</v>
      </c>
      <c r="I3637" s="661" t="s">
        <v>1366</v>
      </c>
      <c r="J3637" s="661" t="s">
        <v>1367</v>
      </c>
      <c r="K3637" s="661" t="s">
        <v>4928</v>
      </c>
      <c r="L3637" s="662">
        <v>1023.02</v>
      </c>
      <c r="M3637" s="662">
        <v>8184.16</v>
      </c>
      <c r="N3637" s="661">
        <v>8</v>
      </c>
      <c r="O3637" s="742">
        <v>5</v>
      </c>
      <c r="P3637" s="662">
        <v>4092.08</v>
      </c>
      <c r="Q3637" s="677">
        <v>0.5</v>
      </c>
      <c r="R3637" s="661">
        <v>4</v>
      </c>
      <c r="S3637" s="677">
        <v>0.5</v>
      </c>
      <c r="T3637" s="742">
        <v>3.5</v>
      </c>
      <c r="U3637" s="700">
        <v>0.7</v>
      </c>
    </row>
    <row r="3638" spans="1:21" ht="14.4" customHeight="1" x14ac:dyDescent="0.3">
      <c r="A3638" s="660">
        <v>32</v>
      </c>
      <c r="B3638" s="661" t="s">
        <v>587</v>
      </c>
      <c r="C3638" s="661">
        <v>89301322</v>
      </c>
      <c r="D3638" s="740" t="s">
        <v>6847</v>
      </c>
      <c r="E3638" s="741" t="s">
        <v>4643</v>
      </c>
      <c r="F3638" s="661" t="s">
        <v>4612</v>
      </c>
      <c r="G3638" s="661" t="s">
        <v>4927</v>
      </c>
      <c r="H3638" s="661" t="s">
        <v>588</v>
      </c>
      <c r="I3638" s="661" t="s">
        <v>1366</v>
      </c>
      <c r="J3638" s="661" t="s">
        <v>1367</v>
      </c>
      <c r="K3638" s="661" t="s">
        <v>4928</v>
      </c>
      <c r="L3638" s="662">
        <v>439.17</v>
      </c>
      <c r="M3638" s="662">
        <v>5709.21</v>
      </c>
      <c r="N3638" s="661">
        <v>13</v>
      </c>
      <c r="O3638" s="742">
        <v>5.5</v>
      </c>
      <c r="P3638" s="662">
        <v>4391.7</v>
      </c>
      <c r="Q3638" s="677">
        <v>0.76923076923076916</v>
      </c>
      <c r="R3638" s="661">
        <v>10</v>
      </c>
      <c r="S3638" s="677">
        <v>0.76923076923076927</v>
      </c>
      <c r="T3638" s="742">
        <v>4</v>
      </c>
      <c r="U3638" s="700">
        <v>0.72727272727272729</v>
      </c>
    </row>
    <row r="3639" spans="1:21" ht="14.4" customHeight="1" x14ac:dyDescent="0.3">
      <c r="A3639" s="660">
        <v>32</v>
      </c>
      <c r="B3639" s="661" t="s">
        <v>587</v>
      </c>
      <c r="C3639" s="661">
        <v>89301322</v>
      </c>
      <c r="D3639" s="740" t="s">
        <v>6847</v>
      </c>
      <c r="E3639" s="741" t="s">
        <v>4643</v>
      </c>
      <c r="F3639" s="661" t="s">
        <v>4612</v>
      </c>
      <c r="G3639" s="661" t="s">
        <v>6033</v>
      </c>
      <c r="H3639" s="661" t="s">
        <v>588</v>
      </c>
      <c r="I3639" s="661" t="s">
        <v>1707</v>
      </c>
      <c r="J3639" s="661" t="s">
        <v>1708</v>
      </c>
      <c r="K3639" s="661" t="s">
        <v>5507</v>
      </c>
      <c r="L3639" s="662">
        <v>23.72</v>
      </c>
      <c r="M3639" s="662">
        <v>23.72</v>
      </c>
      <c r="N3639" s="661">
        <v>1</v>
      </c>
      <c r="O3639" s="742">
        <v>0.5</v>
      </c>
      <c r="P3639" s="662">
        <v>23.72</v>
      </c>
      <c r="Q3639" s="677">
        <v>1</v>
      </c>
      <c r="R3639" s="661">
        <v>1</v>
      </c>
      <c r="S3639" s="677">
        <v>1</v>
      </c>
      <c r="T3639" s="742">
        <v>0.5</v>
      </c>
      <c r="U3639" s="700">
        <v>1</v>
      </c>
    </row>
    <row r="3640" spans="1:21" ht="14.4" customHeight="1" x14ac:dyDescent="0.3">
      <c r="A3640" s="660">
        <v>32</v>
      </c>
      <c r="B3640" s="661" t="s">
        <v>587</v>
      </c>
      <c r="C3640" s="661">
        <v>89301322</v>
      </c>
      <c r="D3640" s="740" t="s">
        <v>6847</v>
      </c>
      <c r="E3640" s="741" t="s">
        <v>4643</v>
      </c>
      <c r="F3640" s="661" t="s">
        <v>4612</v>
      </c>
      <c r="G3640" s="661" t="s">
        <v>6034</v>
      </c>
      <c r="H3640" s="661" t="s">
        <v>588</v>
      </c>
      <c r="I3640" s="661" t="s">
        <v>6625</v>
      </c>
      <c r="J3640" s="661" t="s">
        <v>6626</v>
      </c>
      <c r="K3640" s="661" t="s">
        <v>5073</v>
      </c>
      <c r="L3640" s="662">
        <v>47.94</v>
      </c>
      <c r="M3640" s="662">
        <v>47.94</v>
      </c>
      <c r="N3640" s="661">
        <v>1</v>
      </c>
      <c r="O3640" s="742">
        <v>1</v>
      </c>
      <c r="P3640" s="662">
        <v>47.94</v>
      </c>
      <c r="Q3640" s="677">
        <v>1</v>
      </c>
      <c r="R3640" s="661">
        <v>1</v>
      </c>
      <c r="S3640" s="677">
        <v>1</v>
      </c>
      <c r="T3640" s="742">
        <v>1</v>
      </c>
      <c r="U3640" s="700">
        <v>1</v>
      </c>
    </row>
    <row r="3641" spans="1:21" ht="14.4" customHeight="1" x14ac:dyDescent="0.3">
      <c r="A3641" s="660">
        <v>32</v>
      </c>
      <c r="B3641" s="661" t="s">
        <v>587</v>
      </c>
      <c r="C3641" s="661">
        <v>89301322</v>
      </c>
      <c r="D3641" s="740" t="s">
        <v>6847</v>
      </c>
      <c r="E3641" s="741" t="s">
        <v>4643</v>
      </c>
      <c r="F3641" s="661" t="s">
        <v>4612</v>
      </c>
      <c r="G3641" s="661" t="s">
        <v>5312</v>
      </c>
      <c r="H3641" s="661" t="s">
        <v>588</v>
      </c>
      <c r="I3641" s="661" t="s">
        <v>3350</v>
      </c>
      <c r="J3641" s="661" t="s">
        <v>3351</v>
      </c>
      <c r="K3641" s="661" t="s">
        <v>4573</v>
      </c>
      <c r="L3641" s="662">
        <v>0</v>
      </c>
      <c r="M3641" s="662">
        <v>0</v>
      </c>
      <c r="N3641" s="661">
        <v>2</v>
      </c>
      <c r="O3641" s="742">
        <v>0.5</v>
      </c>
      <c r="P3641" s="662"/>
      <c r="Q3641" s="677"/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32</v>
      </c>
      <c r="B3642" s="661" t="s">
        <v>587</v>
      </c>
      <c r="C3642" s="661">
        <v>89301322</v>
      </c>
      <c r="D3642" s="740" t="s">
        <v>6847</v>
      </c>
      <c r="E3642" s="741" t="s">
        <v>4643</v>
      </c>
      <c r="F3642" s="661" t="s">
        <v>4612</v>
      </c>
      <c r="G3642" s="661" t="s">
        <v>5156</v>
      </c>
      <c r="H3642" s="661" t="s">
        <v>2441</v>
      </c>
      <c r="I3642" s="661" t="s">
        <v>5157</v>
      </c>
      <c r="J3642" s="661" t="s">
        <v>5158</v>
      </c>
      <c r="K3642" s="661" t="s">
        <v>5159</v>
      </c>
      <c r="L3642" s="662">
        <v>2279.02</v>
      </c>
      <c r="M3642" s="662">
        <v>34185.300000000003</v>
      </c>
      <c r="N3642" s="661">
        <v>15</v>
      </c>
      <c r="O3642" s="742">
        <v>1.5</v>
      </c>
      <c r="P3642" s="662">
        <v>34185.300000000003</v>
      </c>
      <c r="Q3642" s="677">
        <v>1</v>
      </c>
      <c r="R3642" s="661">
        <v>15</v>
      </c>
      <c r="S3642" s="677">
        <v>1</v>
      </c>
      <c r="T3642" s="742">
        <v>1.5</v>
      </c>
      <c r="U3642" s="700">
        <v>1</v>
      </c>
    </row>
    <row r="3643" spans="1:21" ht="14.4" customHeight="1" x14ac:dyDescent="0.3">
      <c r="A3643" s="660">
        <v>32</v>
      </c>
      <c r="B3643" s="661" t="s">
        <v>587</v>
      </c>
      <c r="C3643" s="661">
        <v>89301322</v>
      </c>
      <c r="D3643" s="740" t="s">
        <v>6847</v>
      </c>
      <c r="E3643" s="741" t="s">
        <v>4643</v>
      </c>
      <c r="F3643" s="661" t="s">
        <v>4612</v>
      </c>
      <c r="G3643" s="661" t="s">
        <v>4999</v>
      </c>
      <c r="H3643" s="661" t="s">
        <v>588</v>
      </c>
      <c r="I3643" s="661" t="s">
        <v>2895</v>
      </c>
      <c r="J3643" s="661" t="s">
        <v>2896</v>
      </c>
      <c r="K3643" s="661" t="s">
        <v>5000</v>
      </c>
      <c r="L3643" s="662">
        <v>50.27</v>
      </c>
      <c r="M3643" s="662">
        <v>50.27</v>
      </c>
      <c r="N3643" s="661">
        <v>1</v>
      </c>
      <c r="O3643" s="742">
        <v>0.5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32</v>
      </c>
      <c r="B3644" s="661" t="s">
        <v>587</v>
      </c>
      <c r="C3644" s="661">
        <v>89301322</v>
      </c>
      <c r="D3644" s="740" t="s">
        <v>6847</v>
      </c>
      <c r="E3644" s="741" t="s">
        <v>4643</v>
      </c>
      <c r="F3644" s="661" t="s">
        <v>4612</v>
      </c>
      <c r="G3644" s="661" t="s">
        <v>4752</v>
      </c>
      <c r="H3644" s="661" t="s">
        <v>588</v>
      </c>
      <c r="I3644" s="661" t="s">
        <v>4753</v>
      </c>
      <c r="J3644" s="661" t="s">
        <v>1238</v>
      </c>
      <c r="K3644" s="661" t="s">
        <v>4754</v>
      </c>
      <c r="L3644" s="662">
        <v>0</v>
      </c>
      <c r="M3644" s="662">
        <v>0</v>
      </c>
      <c r="N3644" s="661">
        <v>1</v>
      </c>
      <c r="O3644" s="742">
        <v>0.5</v>
      </c>
      <c r="P3644" s="662">
        <v>0</v>
      </c>
      <c r="Q3644" s="677"/>
      <c r="R3644" s="661">
        <v>1</v>
      </c>
      <c r="S3644" s="677">
        <v>1</v>
      </c>
      <c r="T3644" s="742">
        <v>0.5</v>
      </c>
      <c r="U3644" s="700">
        <v>1</v>
      </c>
    </row>
    <row r="3645" spans="1:21" ht="14.4" customHeight="1" x14ac:dyDescent="0.3">
      <c r="A3645" s="660">
        <v>32</v>
      </c>
      <c r="B3645" s="661" t="s">
        <v>587</v>
      </c>
      <c r="C3645" s="661">
        <v>89301322</v>
      </c>
      <c r="D3645" s="740" t="s">
        <v>6847</v>
      </c>
      <c r="E3645" s="741" t="s">
        <v>4643</v>
      </c>
      <c r="F3645" s="661" t="s">
        <v>4612</v>
      </c>
      <c r="G3645" s="661" t="s">
        <v>6627</v>
      </c>
      <c r="H3645" s="661" t="s">
        <v>588</v>
      </c>
      <c r="I3645" s="661" t="s">
        <v>6628</v>
      </c>
      <c r="J3645" s="661" t="s">
        <v>4544</v>
      </c>
      <c r="K3645" s="661" t="s">
        <v>4545</v>
      </c>
      <c r="L3645" s="662">
        <v>691.25</v>
      </c>
      <c r="M3645" s="662">
        <v>691.25</v>
      </c>
      <c r="N3645" s="661">
        <v>1</v>
      </c>
      <c r="O3645" s="742">
        <v>0.5</v>
      </c>
      <c r="P3645" s="662">
        <v>691.25</v>
      </c>
      <c r="Q3645" s="677">
        <v>1</v>
      </c>
      <c r="R3645" s="661">
        <v>1</v>
      </c>
      <c r="S3645" s="677">
        <v>1</v>
      </c>
      <c r="T3645" s="742">
        <v>0.5</v>
      </c>
      <c r="U3645" s="700">
        <v>1</v>
      </c>
    </row>
    <row r="3646" spans="1:21" ht="14.4" customHeight="1" x14ac:dyDescent="0.3">
      <c r="A3646" s="660">
        <v>32</v>
      </c>
      <c r="B3646" s="661" t="s">
        <v>587</v>
      </c>
      <c r="C3646" s="661">
        <v>89301322</v>
      </c>
      <c r="D3646" s="740" t="s">
        <v>6847</v>
      </c>
      <c r="E3646" s="741" t="s">
        <v>4643</v>
      </c>
      <c r="F3646" s="661" t="s">
        <v>4612</v>
      </c>
      <c r="G3646" s="661" t="s">
        <v>5161</v>
      </c>
      <c r="H3646" s="661" t="s">
        <v>588</v>
      </c>
      <c r="I3646" s="661" t="s">
        <v>3109</v>
      </c>
      <c r="J3646" s="661" t="s">
        <v>3110</v>
      </c>
      <c r="K3646" s="661" t="s">
        <v>3111</v>
      </c>
      <c r="L3646" s="662">
        <v>0</v>
      </c>
      <c r="M3646" s="662">
        <v>0</v>
      </c>
      <c r="N3646" s="661">
        <v>1</v>
      </c>
      <c r="O3646" s="742">
        <v>0.5</v>
      </c>
      <c r="P3646" s="662"/>
      <c r="Q3646" s="677"/>
      <c r="R3646" s="661"/>
      <c r="S3646" s="677">
        <v>0</v>
      </c>
      <c r="T3646" s="742"/>
      <c r="U3646" s="700">
        <v>0</v>
      </c>
    </row>
    <row r="3647" spans="1:21" ht="14.4" customHeight="1" x14ac:dyDescent="0.3">
      <c r="A3647" s="660">
        <v>32</v>
      </c>
      <c r="B3647" s="661" t="s">
        <v>587</v>
      </c>
      <c r="C3647" s="661">
        <v>89301322</v>
      </c>
      <c r="D3647" s="740" t="s">
        <v>6847</v>
      </c>
      <c r="E3647" s="741" t="s">
        <v>4643</v>
      </c>
      <c r="F3647" s="661" t="s">
        <v>4612</v>
      </c>
      <c r="G3647" s="661" t="s">
        <v>4758</v>
      </c>
      <c r="H3647" s="661" t="s">
        <v>588</v>
      </c>
      <c r="I3647" s="661" t="s">
        <v>4884</v>
      </c>
      <c r="J3647" s="661" t="s">
        <v>4759</v>
      </c>
      <c r="K3647" s="661" t="s">
        <v>4760</v>
      </c>
      <c r="L3647" s="662">
        <v>0</v>
      </c>
      <c r="M3647" s="662">
        <v>0</v>
      </c>
      <c r="N3647" s="661">
        <v>2</v>
      </c>
      <c r="O3647" s="742">
        <v>0.5</v>
      </c>
      <c r="P3647" s="662"/>
      <c r="Q3647" s="677"/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32</v>
      </c>
      <c r="B3648" s="661" t="s">
        <v>587</v>
      </c>
      <c r="C3648" s="661">
        <v>89301322</v>
      </c>
      <c r="D3648" s="740" t="s">
        <v>6847</v>
      </c>
      <c r="E3648" s="741" t="s">
        <v>4643</v>
      </c>
      <c r="F3648" s="661" t="s">
        <v>4612</v>
      </c>
      <c r="G3648" s="661" t="s">
        <v>4761</v>
      </c>
      <c r="H3648" s="661" t="s">
        <v>588</v>
      </c>
      <c r="I3648" s="661" t="s">
        <v>4019</v>
      </c>
      <c r="J3648" s="661" t="s">
        <v>4020</v>
      </c>
      <c r="K3648" s="661" t="s">
        <v>4762</v>
      </c>
      <c r="L3648" s="662">
        <v>145.38999999999999</v>
      </c>
      <c r="M3648" s="662">
        <v>290.77999999999997</v>
      </c>
      <c r="N3648" s="661">
        <v>2</v>
      </c>
      <c r="O3648" s="742">
        <v>0.5</v>
      </c>
      <c r="P3648" s="662"/>
      <c r="Q3648" s="677">
        <v>0</v>
      </c>
      <c r="R3648" s="661"/>
      <c r="S3648" s="677">
        <v>0</v>
      </c>
      <c r="T3648" s="742"/>
      <c r="U3648" s="700">
        <v>0</v>
      </c>
    </row>
    <row r="3649" spans="1:21" ht="14.4" customHeight="1" x14ac:dyDescent="0.3">
      <c r="A3649" s="660">
        <v>32</v>
      </c>
      <c r="B3649" s="661" t="s">
        <v>587</v>
      </c>
      <c r="C3649" s="661">
        <v>89301322</v>
      </c>
      <c r="D3649" s="740" t="s">
        <v>6847</v>
      </c>
      <c r="E3649" s="741" t="s">
        <v>4643</v>
      </c>
      <c r="F3649" s="661" t="s">
        <v>4612</v>
      </c>
      <c r="G3649" s="661" t="s">
        <v>4682</v>
      </c>
      <c r="H3649" s="661" t="s">
        <v>588</v>
      </c>
      <c r="I3649" s="661" t="s">
        <v>1234</v>
      </c>
      <c r="J3649" s="661" t="s">
        <v>4684</v>
      </c>
      <c r="K3649" s="661" t="s">
        <v>5766</v>
      </c>
      <c r="L3649" s="662">
        <v>33.090000000000003</v>
      </c>
      <c r="M3649" s="662">
        <v>66.180000000000007</v>
      </c>
      <c r="N3649" s="661">
        <v>2</v>
      </c>
      <c r="O3649" s="742">
        <v>1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32</v>
      </c>
      <c r="B3650" s="661" t="s">
        <v>587</v>
      </c>
      <c r="C3650" s="661">
        <v>89301322</v>
      </c>
      <c r="D3650" s="740" t="s">
        <v>6847</v>
      </c>
      <c r="E3650" s="741" t="s">
        <v>4643</v>
      </c>
      <c r="F3650" s="661" t="s">
        <v>4612</v>
      </c>
      <c r="G3650" s="661" t="s">
        <v>4682</v>
      </c>
      <c r="H3650" s="661" t="s">
        <v>588</v>
      </c>
      <c r="I3650" s="661" t="s">
        <v>5444</v>
      </c>
      <c r="J3650" s="661" t="s">
        <v>1280</v>
      </c>
      <c r="K3650" s="661" t="s">
        <v>933</v>
      </c>
      <c r="L3650" s="662">
        <v>30.65</v>
      </c>
      <c r="M3650" s="662">
        <v>122.6</v>
      </c>
      <c r="N3650" s="661">
        <v>4</v>
      </c>
      <c r="O3650" s="742">
        <v>1</v>
      </c>
      <c r="P3650" s="662">
        <v>122.6</v>
      </c>
      <c r="Q3650" s="677">
        <v>1</v>
      </c>
      <c r="R3650" s="661">
        <v>4</v>
      </c>
      <c r="S3650" s="677">
        <v>1</v>
      </c>
      <c r="T3650" s="742">
        <v>1</v>
      </c>
      <c r="U3650" s="700">
        <v>1</v>
      </c>
    </row>
    <row r="3651" spans="1:21" ht="14.4" customHeight="1" x14ac:dyDescent="0.3">
      <c r="A3651" s="660">
        <v>32</v>
      </c>
      <c r="B3651" s="661" t="s">
        <v>587</v>
      </c>
      <c r="C3651" s="661">
        <v>89301322</v>
      </c>
      <c r="D3651" s="740" t="s">
        <v>6847</v>
      </c>
      <c r="E3651" s="741" t="s">
        <v>4643</v>
      </c>
      <c r="F3651" s="661" t="s">
        <v>4612</v>
      </c>
      <c r="G3651" s="661" t="s">
        <v>4682</v>
      </c>
      <c r="H3651" s="661" t="s">
        <v>588</v>
      </c>
      <c r="I3651" s="661" t="s">
        <v>1279</v>
      </c>
      <c r="J3651" s="661" t="s">
        <v>1280</v>
      </c>
      <c r="K3651" s="661" t="s">
        <v>1281</v>
      </c>
      <c r="L3651" s="662">
        <v>61.29</v>
      </c>
      <c r="M3651" s="662">
        <v>245.16</v>
      </c>
      <c r="N3651" s="661">
        <v>4</v>
      </c>
      <c r="O3651" s="742">
        <v>2.5</v>
      </c>
      <c r="P3651" s="662">
        <v>183.87</v>
      </c>
      <c r="Q3651" s="677">
        <v>0.75</v>
      </c>
      <c r="R3651" s="661">
        <v>3</v>
      </c>
      <c r="S3651" s="677">
        <v>0.75</v>
      </c>
      <c r="T3651" s="742">
        <v>1.5</v>
      </c>
      <c r="U3651" s="700">
        <v>0.6</v>
      </c>
    </row>
    <row r="3652" spans="1:21" ht="14.4" customHeight="1" x14ac:dyDescent="0.3">
      <c r="A3652" s="660">
        <v>32</v>
      </c>
      <c r="B3652" s="661" t="s">
        <v>587</v>
      </c>
      <c r="C3652" s="661">
        <v>89301322</v>
      </c>
      <c r="D3652" s="740" t="s">
        <v>6847</v>
      </c>
      <c r="E3652" s="741" t="s">
        <v>4643</v>
      </c>
      <c r="F3652" s="661" t="s">
        <v>4612</v>
      </c>
      <c r="G3652" s="661" t="s">
        <v>4682</v>
      </c>
      <c r="H3652" s="661" t="s">
        <v>588</v>
      </c>
      <c r="I3652" s="661" t="s">
        <v>5803</v>
      </c>
      <c r="J3652" s="661" t="s">
        <v>4684</v>
      </c>
      <c r="K3652" s="661" t="s">
        <v>5804</v>
      </c>
      <c r="L3652" s="662">
        <v>0</v>
      </c>
      <c r="M3652" s="662">
        <v>0</v>
      </c>
      <c r="N3652" s="661">
        <v>2</v>
      </c>
      <c r="O3652" s="742">
        <v>1.5</v>
      </c>
      <c r="P3652" s="662">
        <v>0</v>
      </c>
      <c r="Q3652" s="677"/>
      <c r="R3652" s="661">
        <v>2</v>
      </c>
      <c r="S3652" s="677">
        <v>1</v>
      </c>
      <c r="T3652" s="742">
        <v>1.5</v>
      </c>
      <c r="U3652" s="700">
        <v>1</v>
      </c>
    </row>
    <row r="3653" spans="1:21" ht="14.4" customHeight="1" x14ac:dyDescent="0.3">
      <c r="A3653" s="660">
        <v>32</v>
      </c>
      <c r="B3653" s="661" t="s">
        <v>587</v>
      </c>
      <c r="C3653" s="661">
        <v>89301322</v>
      </c>
      <c r="D3653" s="740" t="s">
        <v>6847</v>
      </c>
      <c r="E3653" s="741" t="s">
        <v>4643</v>
      </c>
      <c r="F3653" s="661" t="s">
        <v>4612</v>
      </c>
      <c r="G3653" s="661" t="s">
        <v>4682</v>
      </c>
      <c r="H3653" s="661" t="s">
        <v>588</v>
      </c>
      <c r="I3653" s="661" t="s">
        <v>4683</v>
      </c>
      <c r="J3653" s="661" t="s">
        <v>4684</v>
      </c>
      <c r="K3653" s="661" t="s">
        <v>4685</v>
      </c>
      <c r="L3653" s="662">
        <v>34.31</v>
      </c>
      <c r="M3653" s="662">
        <v>34.31</v>
      </c>
      <c r="N3653" s="661">
        <v>1</v>
      </c>
      <c r="O3653" s="742">
        <v>1</v>
      </c>
      <c r="P3653" s="662"/>
      <c r="Q3653" s="677">
        <v>0</v>
      </c>
      <c r="R3653" s="661"/>
      <c r="S3653" s="677">
        <v>0</v>
      </c>
      <c r="T3653" s="742"/>
      <c r="U3653" s="700">
        <v>0</v>
      </c>
    </row>
    <row r="3654" spans="1:21" ht="14.4" customHeight="1" x14ac:dyDescent="0.3">
      <c r="A3654" s="660">
        <v>32</v>
      </c>
      <c r="B3654" s="661" t="s">
        <v>587</v>
      </c>
      <c r="C3654" s="661">
        <v>89301322</v>
      </c>
      <c r="D3654" s="740" t="s">
        <v>6847</v>
      </c>
      <c r="E3654" s="741" t="s">
        <v>4643</v>
      </c>
      <c r="F3654" s="661" t="s">
        <v>4612</v>
      </c>
      <c r="G3654" s="661" t="s">
        <v>5102</v>
      </c>
      <c r="H3654" s="661" t="s">
        <v>588</v>
      </c>
      <c r="I3654" s="661" t="s">
        <v>1548</v>
      </c>
      <c r="J3654" s="661" t="s">
        <v>1549</v>
      </c>
      <c r="K3654" s="661" t="s">
        <v>5114</v>
      </c>
      <c r="L3654" s="662">
        <v>116.11</v>
      </c>
      <c r="M3654" s="662">
        <v>348.33</v>
      </c>
      <c r="N3654" s="661">
        <v>3</v>
      </c>
      <c r="O3654" s="742">
        <v>0.5</v>
      </c>
      <c r="P3654" s="662"/>
      <c r="Q3654" s="677">
        <v>0</v>
      </c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32</v>
      </c>
      <c r="B3655" s="661" t="s">
        <v>587</v>
      </c>
      <c r="C3655" s="661">
        <v>89301322</v>
      </c>
      <c r="D3655" s="740" t="s">
        <v>6847</v>
      </c>
      <c r="E3655" s="741" t="s">
        <v>4643</v>
      </c>
      <c r="F3655" s="661" t="s">
        <v>4612</v>
      </c>
      <c r="G3655" s="661" t="s">
        <v>5164</v>
      </c>
      <c r="H3655" s="661" t="s">
        <v>588</v>
      </c>
      <c r="I3655" s="661" t="s">
        <v>2416</v>
      </c>
      <c r="J3655" s="661" t="s">
        <v>2417</v>
      </c>
      <c r="K3655" s="661" t="s">
        <v>4235</v>
      </c>
      <c r="L3655" s="662">
        <v>4002.14</v>
      </c>
      <c r="M3655" s="662">
        <v>4002.14</v>
      </c>
      <c r="N3655" s="661">
        <v>1</v>
      </c>
      <c r="O3655" s="742">
        <v>0.5</v>
      </c>
      <c r="P3655" s="662"/>
      <c r="Q3655" s="677">
        <v>0</v>
      </c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32</v>
      </c>
      <c r="B3656" s="661" t="s">
        <v>587</v>
      </c>
      <c r="C3656" s="661">
        <v>89301322</v>
      </c>
      <c r="D3656" s="740" t="s">
        <v>6847</v>
      </c>
      <c r="E3656" s="741" t="s">
        <v>4643</v>
      </c>
      <c r="F3656" s="661" t="s">
        <v>4612</v>
      </c>
      <c r="G3656" s="661" t="s">
        <v>4686</v>
      </c>
      <c r="H3656" s="661" t="s">
        <v>588</v>
      </c>
      <c r="I3656" s="661" t="s">
        <v>2223</v>
      </c>
      <c r="J3656" s="661" t="s">
        <v>4688</v>
      </c>
      <c r="K3656" s="661" t="s">
        <v>4689</v>
      </c>
      <c r="L3656" s="662">
        <v>6196.71</v>
      </c>
      <c r="M3656" s="662">
        <v>18590.13</v>
      </c>
      <c r="N3656" s="661">
        <v>3</v>
      </c>
      <c r="O3656" s="742">
        <v>0.5</v>
      </c>
      <c r="P3656" s="662">
        <v>18590.13</v>
      </c>
      <c r="Q3656" s="677">
        <v>1</v>
      </c>
      <c r="R3656" s="661">
        <v>3</v>
      </c>
      <c r="S3656" s="677">
        <v>1</v>
      </c>
      <c r="T3656" s="742">
        <v>0.5</v>
      </c>
      <c r="U3656" s="700">
        <v>1</v>
      </c>
    </row>
    <row r="3657" spans="1:21" ht="14.4" customHeight="1" x14ac:dyDescent="0.3">
      <c r="A3657" s="660">
        <v>32</v>
      </c>
      <c r="B3657" s="661" t="s">
        <v>587</v>
      </c>
      <c r="C3657" s="661">
        <v>89301322</v>
      </c>
      <c r="D3657" s="740" t="s">
        <v>6847</v>
      </c>
      <c r="E3657" s="741" t="s">
        <v>4643</v>
      </c>
      <c r="F3657" s="661" t="s">
        <v>4612</v>
      </c>
      <c r="G3657" s="661" t="s">
        <v>4764</v>
      </c>
      <c r="H3657" s="661" t="s">
        <v>588</v>
      </c>
      <c r="I3657" s="661" t="s">
        <v>1043</v>
      </c>
      <c r="J3657" s="661" t="s">
        <v>4765</v>
      </c>
      <c r="K3657" s="661" t="s">
        <v>4766</v>
      </c>
      <c r="L3657" s="662">
        <v>91.14</v>
      </c>
      <c r="M3657" s="662">
        <v>2643.0600000000004</v>
      </c>
      <c r="N3657" s="661">
        <v>29</v>
      </c>
      <c r="O3657" s="742">
        <v>11.5</v>
      </c>
      <c r="P3657" s="662">
        <v>1093.68</v>
      </c>
      <c r="Q3657" s="677">
        <v>0.4137931034482758</v>
      </c>
      <c r="R3657" s="661">
        <v>12</v>
      </c>
      <c r="S3657" s="677">
        <v>0.41379310344827586</v>
      </c>
      <c r="T3657" s="742">
        <v>4.5</v>
      </c>
      <c r="U3657" s="700">
        <v>0.39130434782608697</v>
      </c>
    </row>
    <row r="3658" spans="1:21" ht="14.4" customHeight="1" x14ac:dyDescent="0.3">
      <c r="A3658" s="660">
        <v>32</v>
      </c>
      <c r="B3658" s="661" t="s">
        <v>587</v>
      </c>
      <c r="C3658" s="661">
        <v>89301322</v>
      </c>
      <c r="D3658" s="740" t="s">
        <v>6847</v>
      </c>
      <c r="E3658" s="741" t="s">
        <v>4643</v>
      </c>
      <c r="F3658" s="661" t="s">
        <v>4612</v>
      </c>
      <c r="G3658" s="661" t="s">
        <v>6064</v>
      </c>
      <c r="H3658" s="661" t="s">
        <v>588</v>
      </c>
      <c r="I3658" s="661" t="s">
        <v>6065</v>
      </c>
      <c r="J3658" s="661" t="s">
        <v>6066</v>
      </c>
      <c r="K3658" s="661" t="s">
        <v>6067</v>
      </c>
      <c r="L3658" s="662">
        <v>33.75</v>
      </c>
      <c r="M3658" s="662">
        <v>33.75</v>
      </c>
      <c r="N3658" s="661">
        <v>1</v>
      </c>
      <c r="O3658" s="742">
        <v>0.5</v>
      </c>
      <c r="P3658" s="662">
        <v>33.75</v>
      </c>
      <c r="Q3658" s="677">
        <v>1</v>
      </c>
      <c r="R3658" s="661">
        <v>1</v>
      </c>
      <c r="S3658" s="677">
        <v>1</v>
      </c>
      <c r="T3658" s="742">
        <v>0.5</v>
      </c>
      <c r="U3658" s="700">
        <v>1</v>
      </c>
    </row>
    <row r="3659" spans="1:21" ht="14.4" customHeight="1" x14ac:dyDescent="0.3">
      <c r="A3659" s="660">
        <v>32</v>
      </c>
      <c r="B3659" s="661" t="s">
        <v>587</v>
      </c>
      <c r="C3659" s="661">
        <v>89301322</v>
      </c>
      <c r="D3659" s="740" t="s">
        <v>6847</v>
      </c>
      <c r="E3659" s="741" t="s">
        <v>4643</v>
      </c>
      <c r="F3659" s="661" t="s">
        <v>4612</v>
      </c>
      <c r="G3659" s="661" t="s">
        <v>4972</v>
      </c>
      <c r="H3659" s="661" t="s">
        <v>2441</v>
      </c>
      <c r="I3659" s="661" t="s">
        <v>2643</v>
      </c>
      <c r="J3659" s="661" t="s">
        <v>2513</v>
      </c>
      <c r="K3659" s="661" t="s">
        <v>2644</v>
      </c>
      <c r="L3659" s="662">
        <v>0</v>
      </c>
      <c r="M3659" s="662">
        <v>0</v>
      </c>
      <c r="N3659" s="661">
        <v>1</v>
      </c>
      <c r="O3659" s="742">
        <v>1</v>
      </c>
      <c r="P3659" s="662"/>
      <c r="Q3659" s="677"/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32</v>
      </c>
      <c r="B3660" s="661" t="s">
        <v>587</v>
      </c>
      <c r="C3660" s="661">
        <v>89301322</v>
      </c>
      <c r="D3660" s="740" t="s">
        <v>6847</v>
      </c>
      <c r="E3660" s="741" t="s">
        <v>4643</v>
      </c>
      <c r="F3660" s="661" t="s">
        <v>4612</v>
      </c>
      <c r="G3660" s="661" t="s">
        <v>4767</v>
      </c>
      <c r="H3660" s="661" t="s">
        <v>588</v>
      </c>
      <c r="I3660" s="661" t="s">
        <v>1380</v>
      </c>
      <c r="J3660" s="661" t="s">
        <v>5168</v>
      </c>
      <c r="K3660" s="661" t="s">
        <v>5169</v>
      </c>
      <c r="L3660" s="662">
        <v>50.57</v>
      </c>
      <c r="M3660" s="662">
        <v>50.57</v>
      </c>
      <c r="N3660" s="661">
        <v>1</v>
      </c>
      <c r="O3660" s="742">
        <v>0.5</v>
      </c>
      <c r="P3660" s="662">
        <v>50.57</v>
      </c>
      <c r="Q3660" s="677">
        <v>1</v>
      </c>
      <c r="R3660" s="661">
        <v>1</v>
      </c>
      <c r="S3660" s="677">
        <v>1</v>
      </c>
      <c r="T3660" s="742">
        <v>0.5</v>
      </c>
      <c r="U3660" s="700">
        <v>1</v>
      </c>
    </row>
    <row r="3661" spans="1:21" ht="14.4" customHeight="1" x14ac:dyDescent="0.3">
      <c r="A3661" s="660">
        <v>32</v>
      </c>
      <c r="B3661" s="661" t="s">
        <v>587</v>
      </c>
      <c r="C3661" s="661">
        <v>89301322</v>
      </c>
      <c r="D3661" s="740" t="s">
        <v>6847</v>
      </c>
      <c r="E3661" s="741" t="s">
        <v>4643</v>
      </c>
      <c r="F3661" s="661" t="s">
        <v>4612</v>
      </c>
      <c r="G3661" s="661" t="s">
        <v>5107</v>
      </c>
      <c r="H3661" s="661" t="s">
        <v>588</v>
      </c>
      <c r="I3661" s="661" t="s">
        <v>6629</v>
      </c>
      <c r="J3661" s="661" t="s">
        <v>6630</v>
      </c>
      <c r="K3661" s="661" t="s">
        <v>4235</v>
      </c>
      <c r="L3661" s="662">
        <v>67.069999999999993</v>
      </c>
      <c r="M3661" s="662">
        <v>67.069999999999993</v>
      </c>
      <c r="N3661" s="661">
        <v>1</v>
      </c>
      <c r="O3661" s="742">
        <v>0.5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32</v>
      </c>
      <c r="B3662" s="661" t="s">
        <v>587</v>
      </c>
      <c r="C3662" s="661">
        <v>89301322</v>
      </c>
      <c r="D3662" s="740" t="s">
        <v>6847</v>
      </c>
      <c r="E3662" s="741" t="s">
        <v>4643</v>
      </c>
      <c r="F3662" s="661" t="s">
        <v>4612</v>
      </c>
      <c r="G3662" s="661" t="s">
        <v>4690</v>
      </c>
      <c r="H3662" s="661" t="s">
        <v>588</v>
      </c>
      <c r="I3662" s="661" t="s">
        <v>1098</v>
      </c>
      <c r="J3662" s="661" t="s">
        <v>5450</v>
      </c>
      <c r="K3662" s="661" t="s">
        <v>5451</v>
      </c>
      <c r="L3662" s="662">
        <v>0</v>
      </c>
      <c r="M3662" s="662">
        <v>0</v>
      </c>
      <c r="N3662" s="661">
        <v>12</v>
      </c>
      <c r="O3662" s="742">
        <v>8</v>
      </c>
      <c r="P3662" s="662">
        <v>0</v>
      </c>
      <c r="Q3662" s="677"/>
      <c r="R3662" s="661">
        <v>6</v>
      </c>
      <c r="S3662" s="677">
        <v>0.5</v>
      </c>
      <c r="T3662" s="742">
        <v>4</v>
      </c>
      <c r="U3662" s="700">
        <v>0.5</v>
      </c>
    </row>
    <row r="3663" spans="1:21" ht="14.4" customHeight="1" x14ac:dyDescent="0.3">
      <c r="A3663" s="660">
        <v>32</v>
      </c>
      <c r="B3663" s="661" t="s">
        <v>587</v>
      </c>
      <c r="C3663" s="661">
        <v>89301322</v>
      </c>
      <c r="D3663" s="740" t="s">
        <v>6847</v>
      </c>
      <c r="E3663" s="741" t="s">
        <v>4643</v>
      </c>
      <c r="F3663" s="661" t="s">
        <v>4612</v>
      </c>
      <c r="G3663" s="661" t="s">
        <v>4690</v>
      </c>
      <c r="H3663" s="661" t="s">
        <v>588</v>
      </c>
      <c r="I3663" s="661" t="s">
        <v>1156</v>
      </c>
      <c r="J3663" s="661" t="s">
        <v>1157</v>
      </c>
      <c r="K3663" s="661" t="s">
        <v>4822</v>
      </c>
      <c r="L3663" s="662">
        <v>0</v>
      </c>
      <c r="M3663" s="662">
        <v>0</v>
      </c>
      <c r="N3663" s="661">
        <v>1</v>
      </c>
      <c r="O3663" s="742">
        <v>0.5</v>
      </c>
      <c r="P3663" s="662">
        <v>0</v>
      </c>
      <c r="Q3663" s="677"/>
      <c r="R3663" s="661">
        <v>1</v>
      </c>
      <c r="S3663" s="677">
        <v>1</v>
      </c>
      <c r="T3663" s="742">
        <v>0.5</v>
      </c>
      <c r="U3663" s="700">
        <v>1</v>
      </c>
    </row>
    <row r="3664" spans="1:21" ht="14.4" customHeight="1" x14ac:dyDescent="0.3">
      <c r="A3664" s="660">
        <v>32</v>
      </c>
      <c r="B3664" s="661" t="s">
        <v>587</v>
      </c>
      <c r="C3664" s="661">
        <v>89301322</v>
      </c>
      <c r="D3664" s="740" t="s">
        <v>6847</v>
      </c>
      <c r="E3664" s="741" t="s">
        <v>4643</v>
      </c>
      <c r="F3664" s="661" t="s">
        <v>4612</v>
      </c>
      <c r="G3664" s="661" t="s">
        <v>5555</v>
      </c>
      <c r="H3664" s="661" t="s">
        <v>588</v>
      </c>
      <c r="I3664" s="661" t="s">
        <v>2045</v>
      </c>
      <c r="J3664" s="661" t="s">
        <v>2046</v>
      </c>
      <c r="K3664" s="661" t="s">
        <v>2047</v>
      </c>
      <c r="L3664" s="662">
        <v>130.99</v>
      </c>
      <c r="M3664" s="662">
        <v>261.98</v>
      </c>
      <c r="N3664" s="661">
        <v>2</v>
      </c>
      <c r="O3664" s="742">
        <v>1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32</v>
      </c>
      <c r="B3665" s="661" t="s">
        <v>587</v>
      </c>
      <c r="C3665" s="661">
        <v>89301322</v>
      </c>
      <c r="D3665" s="740" t="s">
        <v>6847</v>
      </c>
      <c r="E3665" s="741" t="s">
        <v>4643</v>
      </c>
      <c r="F3665" s="661" t="s">
        <v>4612</v>
      </c>
      <c r="G3665" s="661" t="s">
        <v>4798</v>
      </c>
      <c r="H3665" s="661" t="s">
        <v>588</v>
      </c>
      <c r="I3665" s="661" t="s">
        <v>2902</v>
      </c>
      <c r="J3665" s="661" t="s">
        <v>740</v>
      </c>
      <c r="K3665" s="661" t="s">
        <v>4799</v>
      </c>
      <c r="L3665" s="662">
        <v>31.54</v>
      </c>
      <c r="M3665" s="662">
        <v>63.08</v>
      </c>
      <c r="N3665" s="661">
        <v>2</v>
      </c>
      <c r="O3665" s="742">
        <v>1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32</v>
      </c>
      <c r="B3666" s="661" t="s">
        <v>587</v>
      </c>
      <c r="C3666" s="661">
        <v>89301322</v>
      </c>
      <c r="D3666" s="740" t="s">
        <v>6847</v>
      </c>
      <c r="E3666" s="741" t="s">
        <v>4643</v>
      </c>
      <c r="F3666" s="661" t="s">
        <v>4612</v>
      </c>
      <c r="G3666" s="661" t="s">
        <v>6631</v>
      </c>
      <c r="H3666" s="661" t="s">
        <v>2441</v>
      </c>
      <c r="I3666" s="661" t="s">
        <v>4169</v>
      </c>
      <c r="J3666" s="661" t="s">
        <v>4170</v>
      </c>
      <c r="K3666" s="661" t="s">
        <v>2762</v>
      </c>
      <c r="L3666" s="662">
        <v>1334.5</v>
      </c>
      <c r="M3666" s="662">
        <v>1334.5</v>
      </c>
      <c r="N3666" s="661">
        <v>1</v>
      </c>
      <c r="O3666" s="742">
        <v>1</v>
      </c>
      <c r="P3666" s="662">
        <v>1334.5</v>
      </c>
      <c r="Q3666" s="677">
        <v>1</v>
      </c>
      <c r="R3666" s="661">
        <v>1</v>
      </c>
      <c r="S3666" s="677">
        <v>1</v>
      </c>
      <c r="T3666" s="742">
        <v>1</v>
      </c>
      <c r="U3666" s="700">
        <v>1</v>
      </c>
    </row>
    <row r="3667" spans="1:21" ht="14.4" customHeight="1" x14ac:dyDescent="0.3">
      <c r="A3667" s="660">
        <v>32</v>
      </c>
      <c r="B3667" s="661" t="s">
        <v>587</v>
      </c>
      <c r="C3667" s="661">
        <v>89301322</v>
      </c>
      <c r="D3667" s="740" t="s">
        <v>6847</v>
      </c>
      <c r="E3667" s="741" t="s">
        <v>4643</v>
      </c>
      <c r="F3667" s="661" t="s">
        <v>4612</v>
      </c>
      <c r="G3667" s="661" t="s">
        <v>4693</v>
      </c>
      <c r="H3667" s="661" t="s">
        <v>2441</v>
      </c>
      <c r="I3667" s="661" t="s">
        <v>2478</v>
      </c>
      <c r="J3667" s="661" t="s">
        <v>2479</v>
      </c>
      <c r="K3667" s="661" t="s">
        <v>2480</v>
      </c>
      <c r="L3667" s="662">
        <v>937.93</v>
      </c>
      <c r="M3667" s="662">
        <v>4689.6499999999996</v>
      </c>
      <c r="N3667" s="661">
        <v>5</v>
      </c>
      <c r="O3667" s="742">
        <v>2.5</v>
      </c>
      <c r="P3667" s="662">
        <v>1875.86</v>
      </c>
      <c r="Q3667" s="677">
        <v>0.4</v>
      </c>
      <c r="R3667" s="661">
        <v>2</v>
      </c>
      <c r="S3667" s="677">
        <v>0.4</v>
      </c>
      <c r="T3667" s="742">
        <v>1.5</v>
      </c>
      <c r="U3667" s="700">
        <v>0.6</v>
      </c>
    </row>
    <row r="3668" spans="1:21" ht="14.4" customHeight="1" x14ac:dyDescent="0.3">
      <c r="A3668" s="660">
        <v>32</v>
      </c>
      <c r="B3668" s="661" t="s">
        <v>587</v>
      </c>
      <c r="C3668" s="661">
        <v>89301322</v>
      </c>
      <c r="D3668" s="740" t="s">
        <v>6847</v>
      </c>
      <c r="E3668" s="741" t="s">
        <v>4643</v>
      </c>
      <c r="F3668" s="661" t="s">
        <v>4612</v>
      </c>
      <c r="G3668" s="661" t="s">
        <v>4693</v>
      </c>
      <c r="H3668" s="661" t="s">
        <v>2441</v>
      </c>
      <c r="I3668" s="661" t="s">
        <v>4156</v>
      </c>
      <c r="J3668" s="661" t="s">
        <v>2562</v>
      </c>
      <c r="K3668" s="661" t="s">
        <v>2480</v>
      </c>
      <c r="L3668" s="662">
        <v>1749.69</v>
      </c>
      <c r="M3668" s="662">
        <v>3499.38</v>
      </c>
      <c r="N3668" s="661">
        <v>2</v>
      </c>
      <c r="O3668" s="742">
        <v>1</v>
      </c>
      <c r="P3668" s="662">
        <v>1749.69</v>
      </c>
      <c r="Q3668" s="677">
        <v>0.5</v>
      </c>
      <c r="R3668" s="661">
        <v>1</v>
      </c>
      <c r="S3668" s="677">
        <v>0.5</v>
      </c>
      <c r="T3668" s="742">
        <v>0.5</v>
      </c>
      <c r="U3668" s="700">
        <v>0.5</v>
      </c>
    </row>
    <row r="3669" spans="1:21" ht="14.4" customHeight="1" x14ac:dyDescent="0.3">
      <c r="A3669" s="660">
        <v>32</v>
      </c>
      <c r="B3669" s="661" t="s">
        <v>587</v>
      </c>
      <c r="C3669" s="661">
        <v>89301322</v>
      </c>
      <c r="D3669" s="740" t="s">
        <v>6847</v>
      </c>
      <c r="E3669" s="741" t="s">
        <v>4643</v>
      </c>
      <c r="F3669" s="661" t="s">
        <v>4612</v>
      </c>
      <c r="G3669" s="661" t="s">
        <v>4693</v>
      </c>
      <c r="H3669" s="661" t="s">
        <v>2441</v>
      </c>
      <c r="I3669" s="661" t="s">
        <v>2561</v>
      </c>
      <c r="J3669" s="661" t="s">
        <v>2562</v>
      </c>
      <c r="K3669" s="661" t="s">
        <v>2483</v>
      </c>
      <c r="L3669" s="662">
        <v>2332.92</v>
      </c>
      <c r="M3669" s="662">
        <v>16330.44</v>
      </c>
      <c r="N3669" s="661">
        <v>7</v>
      </c>
      <c r="O3669" s="742">
        <v>2</v>
      </c>
      <c r="P3669" s="662">
        <v>16330.44</v>
      </c>
      <c r="Q3669" s="677">
        <v>1</v>
      </c>
      <c r="R3669" s="661">
        <v>7</v>
      </c>
      <c r="S3669" s="677">
        <v>1</v>
      </c>
      <c r="T3669" s="742">
        <v>2</v>
      </c>
      <c r="U3669" s="700">
        <v>1</v>
      </c>
    </row>
    <row r="3670" spans="1:21" ht="14.4" customHeight="1" x14ac:dyDescent="0.3">
      <c r="A3670" s="660">
        <v>32</v>
      </c>
      <c r="B3670" s="661" t="s">
        <v>587</v>
      </c>
      <c r="C3670" s="661">
        <v>89301322</v>
      </c>
      <c r="D3670" s="740" t="s">
        <v>6847</v>
      </c>
      <c r="E3670" s="741" t="s">
        <v>4643</v>
      </c>
      <c r="F3670" s="661" t="s">
        <v>4612</v>
      </c>
      <c r="G3670" s="661" t="s">
        <v>4693</v>
      </c>
      <c r="H3670" s="661" t="s">
        <v>2441</v>
      </c>
      <c r="I3670" s="661" t="s">
        <v>4159</v>
      </c>
      <c r="J3670" s="661" t="s">
        <v>2562</v>
      </c>
      <c r="K3670" s="661" t="s">
        <v>2486</v>
      </c>
      <c r="L3670" s="662">
        <v>2916.16</v>
      </c>
      <c r="M3670" s="662">
        <v>2916.16</v>
      </c>
      <c r="N3670" s="661">
        <v>1</v>
      </c>
      <c r="O3670" s="742">
        <v>1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32</v>
      </c>
      <c r="B3671" s="661" t="s">
        <v>587</v>
      </c>
      <c r="C3671" s="661">
        <v>89301322</v>
      </c>
      <c r="D3671" s="740" t="s">
        <v>6847</v>
      </c>
      <c r="E3671" s="741" t="s">
        <v>4643</v>
      </c>
      <c r="F3671" s="661" t="s">
        <v>4612</v>
      </c>
      <c r="G3671" s="661" t="s">
        <v>5466</v>
      </c>
      <c r="H3671" s="661" t="s">
        <v>588</v>
      </c>
      <c r="I3671" s="661" t="s">
        <v>5467</v>
      </c>
      <c r="J3671" s="661" t="s">
        <v>5468</v>
      </c>
      <c r="K3671" s="661" t="s">
        <v>5381</v>
      </c>
      <c r="L3671" s="662">
        <v>153.52000000000001</v>
      </c>
      <c r="M3671" s="662">
        <v>153.52000000000001</v>
      </c>
      <c r="N3671" s="661">
        <v>1</v>
      </c>
      <c r="O3671" s="742">
        <v>0.5</v>
      </c>
      <c r="P3671" s="662">
        <v>153.52000000000001</v>
      </c>
      <c r="Q3671" s="677">
        <v>1</v>
      </c>
      <c r="R3671" s="661">
        <v>1</v>
      </c>
      <c r="S3671" s="677">
        <v>1</v>
      </c>
      <c r="T3671" s="742">
        <v>0.5</v>
      </c>
      <c r="U3671" s="700">
        <v>1</v>
      </c>
    </row>
    <row r="3672" spans="1:21" ht="14.4" customHeight="1" x14ac:dyDescent="0.3">
      <c r="A3672" s="660">
        <v>32</v>
      </c>
      <c r="B3672" s="661" t="s">
        <v>587</v>
      </c>
      <c r="C3672" s="661">
        <v>89301322</v>
      </c>
      <c r="D3672" s="740" t="s">
        <v>6847</v>
      </c>
      <c r="E3672" s="741" t="s">
        <v>4643</v>
      </c>
      <c r="F3672" s="661" t="s">
        <v>4612</v>
      </c>
      <c r="G3672" s="661" t="s">
        <v>6580</v>
      </c>
      <c r="H3672" s="661" t="s">
        <v>588</v>
      </c>
      <c r="I3672" s="661" t="s">
        <v>1902</v>
      </c>
      <c r="J3672" s="661" t="s">
        <v>1903</v>
      </c>
      <c r="K3672" s="661" t="s">
        <v>1297</v>
      </c>
      <c r="L3672" s="662">
        <v>49.28</v>
      </c>
      <c r="M3672" s="662">
        <v>49.28</v>
      </c>
      <c r="N3672" s="661">
        <v>1</v>
      </c>
      <c r="O3672" s="742">
        <v>0.5</v>
      </c>
      <c r="P3672" s="662">
        <v>49.28</v>
      </c>
      <c r="Q3672" s="677">
        <v>1</v>
      </c>
      <c r="R3672" s="661">
        <v>1</v>
      </c>
      <c r="S3672" s="677">
        <v>1</v>
      </c>
      <c r="T3672" s="742">
        <v>0.5</v>
      </c>
      <c r="U3672" s="700">
        <v>1</v>
      </c>
    </row>
    <row r="3673" spans="1:21" ht="14.4" customHeight="1" x14ac:dyDescent="0.3">
      <c r="A3673" s="660">
        <v>32</v>
      </c>
      <c r="B3673" s="661" t="s">
        <v>587</v>
      </c>
      <c r="C3673" s="661">
        <v>89301322</v>
      </c>
      <c r="D3673" s="740" t="s">
        <v>6847</v>
      </c>
      <c r="E3673" s="741" t="s">
        <v>4643</v>
      </c>
      <c r="F3673" s="661" t="s">
        <v>4612</v>
      </c>
      <c r="G3673" s="661" t="s">
        <v>4697</v>
      </c>
      <c r="H3673" s="661" t="s">
        <v>588</v>
      </c>
      <c r="I3673" s="661" t="s">
        <v>4893</v>
      </c>
      <c r="J3673" s="661" t="s">
        <v>4707</v>
      </c>
      <c r="K3673" s="661" t="s">
        <v>868</v>
      </c>
      <c r="L3673" s="662">
        <v>97.97</v>
      </c>
      <c r="M3673" s="662">
        <v>685.79</v>
      </c>
      <c r="N3673" s="661">
        <v>7</v>
      </c>
      <c r="O3673" s="742">
        <v>5</v>
      </c>
      <c r="P3673" s="662">
        <v>489.85</v>
      </c>
      <c r="Q3673" s="677">
        <v>0.7142857142857143</v>
      </c>
      <c r="R3673" s="661">
        <v>5</v>
      </c>
      <c r="S3673" s="677">
        <v>0.7142857142857143</v>
      </c>
      <c r="T3673" s="742">
        <v>3.5</v>
      </c>
      <c r="U3673" s="700">
        <v>0.7</v>
      </c>
    </row>
    <row r="3674" spans="1:21" ht="14.4" customHeight="1" x14ac:dyDescent="0.3">
      <c r="A3674" s="660">
        <v>32</v>
      </c>
      <c r="B3674" s="661" t="s">
        <v>587</v>
      </c>
      <c r="C3674" s="661">
        <v>89301322</v>
      </c>
      <c r="D3674" s="740" t="s">
        <v>6847</v>
      </c>
      <c r="E3674" s="741" t="s">
        <v>4643</v>
      </c>
      <c r="F3674" s="661" t="s">
        <v>4612</v>
      </c>
      <c r="G3674" s="661" t="s">
        <v>4697</v>
      </c>
      <c r="H3674" s="661" t="s">
        <v>588</v>
      </c>
      <c r="I3674" s="661" t="s">
        <v>4706</v>
      </c>
      <c r="J3674" s="661" t="s">
        <v>4707</v>
      </c>
      <c r="K3674" s="661" t="s">
        <v>871</v>
      </c>
      <c r="L3674" s="662">
        <v>314.89999999999998</v>
      </c>
      <c r="M3674" s="662">
        <v>1259.5999999999999</v>
      </c>
      <c r="N3674" s="661">
        <v>4</v>
      </c>
      <c r="O3674" s="742">
        <v>2</v>
      </c>
      <c r="P3674" s="662">
        <v>629.79999999999995</v>
      </c>
      <c r="Q3674" s="677">
        <v>0.5</v>
      </c>
      <c r="R3674" s="661">
        <v>2</v>
      </c>
      <c r="S3674" s="677">
        <v>0.5</v>
      </c>
      <c r="T3674" s="742">
        <v>1</v>
      </c>
      <c r="U3674" s="700">
        <v>0.5</v>
      </c>
    </row>
    <row r="3675" spans="1:21" ht="14.4" customHeight="1" x14ac:dyDescent="0.3">
      <c r="A3675" s="660">
        <v>32</v>
      </c>
      <c r="B3675" s="661" t="s">
        <v>587</v>
      </c>
      <c r="C3675" s="661">
        <v>89301322</v>
      </c>
      <c r="D3675" s="740" t="s">
        <v>6847</v>
      </c>
      <c r="E3675" s="741" t="s">
        <v>4643</v>
      </c>
      <c r="F3675" s="661" t="s">
        <v>4612</v>
      </c>
      <c r="G3675" s="661" t="s">
        <v>4697</v>
      </c>
      <c r="H3675" s="661" t="s">
        <v>588</v>
      </c>
      <c r="I3675" s="661" t="s">
        <v>5355</v>
      </c>
      <c r="J3675" s="661" t="s">
        <v>5353</v>
      </c>
      <c r="K3675" s="661" t="s">
        <v>868</v>
      </c>
      <c r="L3675" s="662">
        <v>97.97</v>
      </c>
      <c r="M3675" s="662">
        <v>97.97</v>
      </c>
      <c r="N3675" s="661">
        <v>1</v>
      </c>
      <c r="O3675" s="742">
        <v>0.5</v>
      </c>
      <c r="P3675" s="662"/>
      <c r="Q3675" s="677">
        <v>0</v>
      </c>
      <c r="R3675" s="661"/>
      <c r="S3675" s="677">
        <v>0</v>
      </c>
      <c r="T3675" s="742"/>
      <c r="U3675" s="700">
        <v>0</v>
      </c>
    </row>
    <row r="3676" spans="1:21" ht="14.4" customHeight="1" x14ac:dyDescent="0.3">
      <c r="A3676" s="660">
        <v>32</v>
      </c>
      <c r="B3676" s="661" t="s">
        <v>587</v>
      </c>
      <c r="C3676" s="661">
        <v>89301322</v>
      </c>
      <c r="D3676" s="740" t="s">
        <v>6847</v>
      </c>
      <c r="E3676" s="741" t="s">
        <v>4643</v>
      </c>
      <c r="F3676" s="661" t="s">
        <v>4612</v>
      </c>
      <c r="G3676" s="661" t="s">
        <v>4697</v>
      </c>
      <c r="H3676" s="661" t="s">
        <v>588</v>
      </c>
      <c r="I3676" s="661" t="s">
        <v>870</v>
      </c>
      <c r="J3676" s="661" t="s">
        <v>867</v>
      </c>
      <c r="K3676" s="661" t="s">
        <v>4698</v>
      </c>
      <c r="L3676" s="662">
        <v>314.89999999999998</v>
      </c>
      <c r="M3676" s="662">
        <v>1889.3999999999999</v>
      </c>
      <c r="N3676" s="661">
        <v>6</v>
      </c>
      <c r="O3676" s="742">
        <v>3.5</v>
      </c>
      <c r="P3676" s="662">
        <v>1259.5999999999999</v>
      </c>
      <c r="Q3676" s="677">
        <v>0.66666666666666663</v>
      </c>
      <c r="R3676" s="661">
        <v>4</v>
      </c>
      <c r="S3676" s="677">
        <v>0.66666666666666663</v>
      </c>
      <c r="T3676" s="742">
        <v>2</v>
      </c>
      <c r="U3676" s="700">
        <v>0.5714285714285714</v>
      </c>
    </row>
    <row r="3677" spans="1:21" ht="14.4" customHeight="1" x14ac:dyDescent="0.3">
      <c r="A3677" s="660">
        <v>32</v>
      </c>
      <c r="B3677" s="661" t="s">
        <v>587</v>
      </c>
      <c r="C3677" s="661">
        <v>89301322</v>
      </c>
      <c r="D3677" s="740" t="s">
        <v>6847</v>
      </c>
      <c r="E3677" s="741" t="s">
        <v>4643</v>
      </c>
      <c r="F3677" s="661" t="s">
        <v>4612</v>
      </c>
      <c r="G3677" s="661" t="s">
        <v>4778</v>
      </c>
      <c r="H3677" s="661" t="s">
        <v>2441</v>
      </c>
      <c r="I3677" s="661" t="s">
        <v>4977</v>
      </c>
      <c r="J3677" s="661" t="s">
        <v>4978</v>
      </c>
      <c r="K3677" s="661" t="s">
        <v>4979</v>
      </c>
      <c r="L3677" s="662">
        <v>1019.11</v>
      </c>
      <c r="M3677" s="662">
        <v>1019.11</v>
      </c>
      <c r="N3677" s="661">
        <v>1</v>
      </c>
      <c r="O3677" s="742">
        <v>0.5</v>
      </c>
      <c r="P3677" s="662">
        <v>1019.11</v>
      </c>
      <c r="Q3677" s="677">
        <v>1</v>
      </c>
      <c r="R3677" s="661">
        <v>1</v>
      </c>
      <c r="S3677" s="677">
        <v>1</v>
      </c>
      <c r="T3677" s="742">
        <v>0.5</v>
      </c>
      <c r="U3677" s="700">
        <v>1</v>
      </c>
    </row>
    <row r="3678" spans="1:21" ht="14.4" customHeight="1" x14ac:dyDescent="0.3">
      <c r="A3678" s="660">
        <v>32</v>
      </c>
      <c r="B3678" s="661" t="s">
        <v>587</v>
      </c>
      <c r="C3678" s="661">
        <v>89301322</v>
      </c>
      <c r="D3678" s="740" t="s">
        <v>6847</v>
      </c>
      <c r="E3678" s="741" t="s">
        <v>4643</v>
      </c>
      <c r="F3678" s="661" t="s">
        <v>4612</v>
      </c>
      <c r="G3678" s="661" t="s">
        <v>4826</v>
      </c>
      <c r="H3678" s="661" t="s">
        <v>588</v>
      </c>
      <c r="I3678" s="661" t="s">
        <v>3322</v>
      </c>
      <c r="J3678" s="661" t="s">
        <v>3323</v>
      </c>
      <c r="K3678" s="661" t="s">
        <v>3324</v>
      </c>
      <c r="L3678" s="662">
        <v>0</v>
      </c>
      <c r="M3678" s="662">
        <v>0</v>
      </c>
      <c r="N3678" s="661">
        <v>1</v>
      </c>
      <c r="O3678" s="742">
        <v>1</v>
      </c>
      <c r="P3678" s="662">
        <v>0</v>
      </c>
      <c r="Q3678" s="677"/>
      <c r="R3678" s="661">
        <v>1</v>
      </c>
      <c r="S3678" s="677">
        <v>1</v>
      </c>
      <c r="T3678" s="742">
        <v>1</v>
      </c>
      <c r="U3678" s="700">
        <v>1</v>
      </c>
    </row>
    <row r="3679" spans="1:21" ht="14.4" customHeight="1" x14ac:dyDescent="0.3">
      <c r="A3679" s="660">
        <v>32</v>
      </c>
      <c r="B3679" s="661" t="s">
        <v>587</v>
      </c>
      <c r="C3679" s="661">
        <v>89301322</v>
      </c>
      <c r="D3679" s="740" t="s">
        <v>6847</v>
      </c>
      <c r="E3679" s="741" t="s">
        <v>4643</v>
      </c>
      <c r="F3679" s="661" t="s">
        <v>4612</v>
      </c>
      <c r="G3679" s="661" t="s">
        <v>4826</v>
      </c>
      <c r="H3679" s="661" t="s">
        <v>588</v>
      </c>
      <c r="I3679" s="661" t="s">
        <v>6632</v>
      </c>
      <c r="J3679" s="661" t="s">
        <v>3323</v>
      </c>
      <c r="K3679" s="661" t="s">
        <v>1285</v>
      </c>
      <c r="L3679" s="662">
        <v>0</v>
      </c>
      <c r="M3679" s="662">
        <v>0</v>
      </c>
      <c r="N3679" s="661">
        <v>1</v>
      </c>
      <c r="O3679" s="742">
        <v>1</v>
      </c>
      <c r="P3679" s="662">
        <v>0</v>
      </c>
      <c r="Q3679" s="677"/>
      <c r="R3679" s="661">
        <v>1</v>
      </c>
      <c r="S3679" s="677">
        <v>1</v>
      </c>
      <c r="T3679" s="742">
        <v>1</v>
      </c>
      <c r="U3679" s="700">
        <v>1</v>
      </c>
    </row>
    <row r="3680" spans="1:21" ht="14.4" customHeight="1" x14ac:dyDescent="0.3">
      <c r="A3680" s="660">
        <v>32</v>
      </c>
      <c r="B3680" s="661" t="s">
        <v>587</v>
      </c>
      <c r="C3680" s="661">
        <v>89301322</v>
      </c>
      <c r="D3680" s="740" t="s">
        <v>6847</v>
      </c>
      <c r="E3680" s="741" t="s">
        <v>4643</v>
      </c>
      <c r="F3680" s="661" t="s">
        <v>4612</v>
      </c>
      <c r="G3680" s="661" t="s">
        <v>5006</v>
      </c>
      <c r="H3680" s="661" t="s">
        <v>2441</v>
      </c>
      <c r="I3680" s="661" t="s">
        <v>4152</v>
      </c>
      <c r="J3680" s="661" t="s">
        <v>4153</v>
      </c>
      <c r="K3680" s="661" t="s">
        <v>4591</v>
      </c>
      <c r="L3680" s="662">
        <v>48.98</v>
      </c>
      <c r="M3680" s="662">
        <v>48.98</v>
      </c>
      <c r="N3680" s="661">
        <v>1</v>
      </c>
      <c r="O3680" s="742">
        <v>0.5</v>
      </c>
      <c r="P3680" s="662">
        <v>48.98</v>
      </c>
      <c r="Q3680" s="677">
        <v>1</v>
      </c>
      <c r="R3680" s="661">
        <v>1</v>
      </c>
      <c r="S3680" s="677">
        <v>1</v>
      </c>
      <c r="T3680" s="742">
        <v>0.5</v>
      </c>
      <c r="U3680" s="700">
        <v>1</v>
      </c>
    </row>
    <row r="3681" spans="1:21" ht="14.4" customHeight="1" x14ac:dyDescent="0.3">
      <c r="A3681" s="660">
        <v>32</v>
      </c>
      <c r="B3681" s="661" t="s">
        <v>587</v>
      </c>
      <c r="C3681" s="661">
        <v>89301322</v>
      </c>
      <c r="D3681" s="740" t="s">
        <v>6847</v>
      </c>
      <c r="E3681" s="741" t="s">
        <v>4643</v>
      </c>
      <c r="F3681" s="661" t="s">
        <v>4612</v>
      </c>
      <c r="G3681" s="661" t="s">
        <v>5010</v>
      </c>
      <c r="H3681" s="661" t="s">
        <v>588</v>
      </c>
      <c r="I3681" s="661" t="s">
        <v>2340</v>
      </c>
      <c r="J3681" s="661" t="s">
        <v>952</v>
      </c>
      <c r="K3681" s="661" t="s">
        <v>1398</v>
      </c>
      <c r="L3681" s="662">
        <v>113.37</v>
      </c>
      <c r="M3681" s="662">
        <v>113.37</v>
      </c>
      <c r="N3681" s="661">
        <v>1</v>
      </c>
      <c r="O3681" s="742">
        <v>1</v>
      </c>
      <c r="P3681" s="662"/>
      <c r="Q3681" s="677">
        <v>0</v>
      </c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32</v>
      </c>
      <c r="B3682" s="661" t="s">
        <v>587</v>
      </c>
      <c r="C3682" s="661">
        <v>89301322</v>
      </c>
      <c r="D3682" s="740" t="s">
        <v>6847</v>
      </c>
      <c r="E3682" s="741" t="s">
        <v>4643</v>
      </c>
      <c r="F3682" s="661" t="s">
        <v>4612</v>
      </c>
      <c r="G3682" s="661" t="s">
        <v>5010</v>
      </c>
      <c r="H3682" s="661" t="s">
        <v>588</v>
      </c>
      <c r="I3682" s="661" t="s">
        <v>951</v>
      </c>
      <c r="J3682" s="661" t="s">
        <v>952</v>
      </c>
      <c r="K3682" s="661" t="s">
        <v>953</v>
      </c>
      <c r="L3682" s="662">
        <v>56.69</v>
      </c>
      <c r="M3682" s="662">
        <v>56.69</v>
      </c>
      <c r="N3682" s="661">
        <v>1</v>
      </c>
      <c r="O3682" s="742">
        <v>0.5</v>
      </c>
      <c r="P3682" s="662"/>
      <c r="Q3682" s="677">
        <v>0</v>
      </c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32</v>
      </c>
      <c r="B3683" s="661" t="s">
        <v>587</v>
      </c>
      <c r="C3683" s="661">
        <v>89301322</v>
      </c>
      <c r="D3683" s="740" t="s">
        <v>6847</v>
      </c>
      <c r="E3683" s="741" t="s">
        <v>4643</v>
      </c>
      <c r="F3683" s="661" t="s">
        <v>4612</v>
      </c>
      <c r="G3683" s="661" t="s">
        <v>5010</v>
      </c>
      <c r="H3683" s="661" t="s">
        <v>588</v>
      </c>
      <c r="I3683" s="661" t="s">
        <v>1392</v>
      </c>
      <c r="J3683" s="661" t="s">
        <v>1393</v>
      </c>
      <c r="K3683" s="661" t="s">
        <v>937</v>
      </c>
      <c r="L3683" s="662">
        <v>45.34</v>
      </c>
      <c r="M3683" s="662">
        <v>90.68</v>
      </c>
      <c r="N3683" s="661">
        <v>2</v>
      </c>
      <c r="O3683" s="742">
        <v>0.5</v>
      </c>
      <c r="P3683" s="662">
        <v>90.68</v>
      </c>
      <c r="Q3683" s="677">
        <v>1</v>
      </c>
      <c r="R3683" s="661">
        <v>2</v>
      </c>
      <c r="S3683" s="677">
        <v>1</v>
      </c>
      <c r="T3683" s="742">
        <v>0.5</v>
      </c>
      <c r="U3683" s="700">
        <v>1</v>
      </c>
    </row>
    <row r="3684" spans="1:21" ht="14.4" customHeight="1" x14ac:dyDescent="0.3">
      <c r="A3684" s="660">
        <v>32</v>
      </c>
      <c r="B3684" s="661" t="s">
        <v>587</v>
      </c>
      <c r="C3684" s="661">
        <v>89301322</v>
      </c>
      <c r="D3684" s="740" t="s">
        <v>6847</v>
      </c>
      <c r="E3684" s="741" t="s">
        <v>4643</v>
      </c>
      <c r="F3684" s="661" t="s">
        <v>4612</v>
      </c>
      <c r="G3684" s="661" t="s">
        <v>4708</v>
      </c>
      <c r="H3684" s="661" t="s">
        <v>588</v>
      </c>
      <c r="I3684" s="661" t="s">
        <v>1519</v>
      </c>
      <c r="J3684" s="661" t="s">
        <v>4709</v>
      </c>
      <c r="K3684" s="661" t="s">
        <v>4710</v>
      </c>
      <c r="L3684" s="662">
        <v>91.52</v>
      </c>
      <c r="M3684" s="662">
        <v>1006.7199999999999</v>
      </c>
      <c r="N3684" s="661">
        <v>11</v>
      </c>
      <c r="O3684" s="742">
        <v>7.5</v>
      </c>
      <c r="P3684" s="662">
        <v>91.52</v>
      </c>
      <c r="Q3684" s="677">
        <v>9.0909090909090912E-2</v>
      </c>
      <c r="R3684" s="661">
        <v>1</v>
      </c>
      <c r="S3684" s="677">
        <v>9.0909090909090912E-2</v>
      </c>
      <c r="T3684" s="742">
        <v>0.5</v>
      </c>
      <c r="U3684" s="700">
        <v>6.6666666666666666E-2</v>
      </c>
    </row>
    <row r="3685" spans="1:21" ht="14.4" customHeight="1" x14ac:dyDescent="0.3">
      <c r="A3685" s="660">
        <v>32</v>
      </c>
      <c r="B3685" s="661" t="s">
        <v>587</v>
      </c>
      <c r="C3685" s="661">
        <v>89301322</v>
      </c>
      <c r="D3685" s="740" t="s">
        <v>6847</v>
      </c>
      <c r="E3685" s="741" t="s">
        <v>4643</v>
      </c>
      <c r="F3685" s="661" t="s">
        <v>4612</v>
      </c>
      <c r="G3685" s="661" t="s">
        <v>4708</v>
      </c>
      <c r="H3685" s="661" t="s">
        <v>588</v>
      </c>
      <c r="I3685" s="661" t="s">
        <v>1519</v>
      </c>
      <c r="J3685" s="661" t="s">
        <v>4709</v>
      </c>
      <c r="K3685" s="661" t="s">
        <v>4710</v>
      </c>
      <c r="L3685" s="662">
        <v>103.62</v>
      </c>
      <c r="M3685" s="662">
        <v>2383.2600000000002</v>
      </c>
      <c r="N3685" s="661">
        <v>23</v>
      </c>
      <c r="O3685" s="742">
        <v>7.5</v>
      </c>
      <c r="P3685" s="662">
        <v>1450.6800000000003</v>
      </c>
      <c r="Q3685" s="677">
        <v>0.60869565217391308</v>
      </c>
      <c r="R3685" s="661">
        <v>14</v>
      </c>
      <c r="S3685" s="677">
        <v>0.60869565217391308</v>
      </c>
      <c r="T3685" s="742">
        <v>4</v>
      </c>
      <c r="U3685" s="700">
        <v>0.53333333333333333</v>
      </c>
    </row>
    <row r="3686" spans="1:21" ht="14.4" customHeight="1" x14ac:dyDescent="0.3">
      <c r="A3686" s="660">
        <v>32</v>
      </c>
      <c r="B3686" s="661" t="s">
        <v>587</v>
      </c>
      <c r="C3686" s="661">
        <v>89301322</v>
      </c>
      <c r="D3686" s="740" t="s">
        <v>6847</v>
      </c>
      <c r="E3686" s="741" t="s">
        <v>4643</v>
      </c>
      <c r="F3686" s="661" t="s">
        <v>4612</v>
      </c>
      <c r="G3686" s="661" t="s">
        <v>4942</v>
      </c>
      <c r="H3686" s="661" t="s">
        <v>588</v>
      </c>
      <c r="I3686" s="661" t="s">
        <v>2960</v>
      </c>
      <c r="J3686" s="661" t="s">
        <v>2961</v>
      </c>
      <c r="K3686" s="661" t="s">
        <v>4943</v>
      </c>
      <c r="L3686" s="662">
        <v>203.33</v>
      </c>
      <c r="M3686" s="662">
        <v>813.32</v>
      </c>
      <c r="N3686" s="661">
        <v>4</v>
      </c>
      <c r="O3686" s="742">
        <v>1</v>
      </c>
      <c r="P3686" s="662">
        <v>813.32</v>
      </c>
      <c r="Q3686" s="677">
        <v>1</v>
      </c>
      <c r="R3686" s="661">
        <v>4</v>
      </c>
      <c r="S3686" s="677">
        <v>1</v>
      </c>
      <c r="T3686" s="742">
        <v>1</v>
      </c>
      <c r="U3686" s="700">
        <v>1</v>
      </c>
    </row>
    <row r="3687" spans="1:21" ht="14.4" customHeight="1" x14ac:dyDescent="0.3">
      <c r="A3687" s="660">
        <v>32</v>
      </c>
      <c r="B3687" s="661" t="s">
        <v>587</v>
      </c>
      <c r="C3687" s="661">
        <v>89301322</v>
      </c>
      <c r="D3687" s="740" t="s">
        <v>6847</v>
      </c>
      <c r="E3687" s="741" t="s">
        <v>4643</v>
      </c>
      <c r="F3687" s="661" t="s">
        <v>4612</v>
      </c>
      <c r="G3687" s="661" t="s">
        <v>4898</v>
      </c>
      <c r="H3687" s="661" t="s">
        <v>588</v>
      </c>
      <c r="I3687" s="661" t="s">
        <v>1152</v>
      </c>
      <c r="J3687" s="661" t="s">
        <v>4899</v>
      </c>
      <c r="K3687" s="661" t="s">
        <v>4900</v>
      </c>
      <c r="L3687" s="662">
        <v>0</v>
      </c>
      <c r="M3687" s="662">
        <v>0</v>
      </c>
      <c r="N3687" s="661">
        <v>6</v>
      </c>
      <c r="O3687" s="742">
        <v>2.5</v>
      </c>
      <c r="P3687" s="662">
        <v>0</v>
      </c>
      <c r="Q3687" s="677"/>
      <c r="R3687" s="661">
        <v>5</v>
      </c>
      <c r="S3687" s="677">
        <v>0.83333333333333337</v>
      </c>
      <c r="T3687" s="742">
        <v>2</v>
      </c>
      <c r="U3687" s="700">
        <v>0.8</v>
      </c>
    </row>
    <row r="3688" spans="1:21" ht="14.4" customHeight="1" x14ac:dyDescent="0.3">
      <c r="A3688" s="660">
        <v>32</v>
      </c>
      <c r="B3688" s="661" t="s">
        <v>587</v>
      </c>
      <c r="C3688" s="661">
        <v>89301322</v>
      </c>
      <c r="D3688" s="740" t="s">
        <v>6847</v>
      </c>
      <c r="E3688" s="741" t="s">
        <v>4643</v>
      </c>
      <c r="F3688" s="661" t="s">
        <v>4612</v>
      </c>
      <c r="G3688" s="661" t="s">
        <v>4901</v>
      </c>
      <c r="H3688" s="661" t="s">
        <v>588</v>
      </c>
      <c r="I3688" s="661" t="s">
        <v>5213</v>
      </c>
      <c r="J3688" s="661" t="s">
        <v>3381</v>
      </c>
      <c r="K3688" s="661" t="s">
        <v>5214</v>
      </c>
      <c r="L3688" s="662">
        <v>224.25</v>
      </c>
      <c r="M3688" s="662">
        <v>1345.5</v>
      </c>
      <c r="N3688" s="661">
        <v>6</v>
      </c>
      <c r="O3688" s="742">
        <v>4.5</v>
      </c>
      <c r="P3688" s="662">
        <v>448.5</v>
      </c>
      <c r="Q3688" s="677">
        <v>0.33333333333333331</v>
      </c>
      <c r="R3688" s="661">
        <v>2</v>
      </c>
      <c r="S3688" s="677">
        <v>0.33333333333333331</v>
      </c>
      <c r="T3688" s="742">
        <v>1.5</v>
      </c>
      <c r="U3688" s="700">
        <v>0.33333333333333331</v>
      </c>
    </row>
    <row r="3689" spans="1:21" ht="14.4" customHeight="1" x14ac:dyDescent="0.3">
      <c r="A3689" s="660">
        <v>32</v>
      </c>
      <c r="B3689" s="661" t="s">
        <v>587</v>
      </c>
      <c r="C3689" s="661">
        <v>89301322</v>
      </c>
      <c r="D3689" s="740" t="s">
        <v>6847</v>
      </c>
      <c r="E3689" s="741" t="s">
        <v>4643</v>
      </c>
      <c r="F3689" s="661" t="s">
        <v>4612</v>
      </c>
      <c r="G3689" s="661" t="s">
        <v>4901</v>
      </c>
      <c r="H3689" s="661" t="s">
        <v>588</v>
      </c>
      <c r="I3689" s="661" t="s">
        <v>5371</v>
      </c>
      <c r="J3689" s="661" t="s">
        <v>5372</v>
      </c>
      <c r="K3689" s="661" t="s">
        <v>4953</v>
      </c>
      <c r="L3689" s="662">
        <v>74.930000000000007</v>
      </c>
      <c r="M3689" s="662">
        <v>224.79000000000002</v>
      </c>
      <c r="N3689" s="661">
        <v>3</v>
      </c>
      <c r="O3689" s="742">
        <v>1.5</v>
      </c>
      <c r="P3689" s="662"/>
      <c r="Q3689" s="677">
        <v>0</v>
      </c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32</v>
      </c>
      <c r="B3690" s="661" t="s">
        <v>587</v>
      </c>
      <c r="C3690" s="661">
        <v>89301322</v>
      </c>
      <c r="D3690" s="740" t="s">
        <v>6847</v>
      </c>
      <c r="E3690" s="741" t="s">
        <v>4643</v>
      </c>
      <c r="F3690" s="661" t="s">
        <v>4612</v>
      </c>
      <c r="G3690" s="661" t="s">
        <v>5568</v>
      </c>
      <c r="H3690" s="661" t="s">
        <v>588</v>
      </c>
      <c r="I3690" s="661" t="s">
        <v>5569</v>
      </c>
      <c r="J3690" s="661" t="s">
        <v>1443</v>
      </c>
      <c r="K3690" s="661" t="s">
        <v>5570</v>
      </c>
      <c r="L3690" s="662">
        <v>0</v>
      </c>
      <c r="M3690" s="662">
        <v>0</v>
      </c>
      <c r="N3690" s="661">
        <v>1</v>
      </c>
      <c r="O3690" s="742">
        <v>0.5</v>
      </c>
      <c r="P3690" s="662"/>
      <c r="Q3690" s="677"/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32</v>
      </c>
      <c r="B3691" s="661" t="s">
        <v>587</v>
      </c>
      <c r="C3691" s="661">
        <v>89301322</v>
      </c>
      <c r="D3691" s="740" t="s">
        <v>6847</v>
      </c>
      <c r="E3691" s="741" t="s">
        <v>4643</v>
      </c>
      <c r="F3691" s="661" t="s">
        <v>4612</v>
      </c>
      <c r="G3691" s="661" t="s">
        <v>4699</v>
      </c>
      <c r="H3691" s="661" t="s">
        <v>588</v>
      </c>
      <c r="I3691" s="661" t="s">
        <v>963</v>
      </c>
      <c r="J3691" s="661" t="s">
        <v>4700</v>
      </c>
      <c r="K3691" s="661" t="s">
        <v>4701</v>
      </c>
      <c r="L3691" s="662">
        <v>0</v>
      </c>
      <c r="M3691" s="662">
        <v>0</v>
      </c>
      <c r="N3691" s="661">
        <v>5</v>
      </c>
      <c r="O3691" s="742">
        <v>1.5</v>
      </c>
      <c r="P3691" s="662">
        <v>0</v>
      </c>
      <c r="Q3691" s="677"/>
      <c r="R3691" s="661">
        <v>5</v>
      </c>
      <c r="S3691" s="677">
        <v>1</v>
      </c>
      <c r="T3691" s="742">
        <v>1.5</v>
      </c>
      <c r="U3691" s="700">
        <v>1</v>
      </c>
    </row>
    <row r="3692" spans="1:21" ht="14.4" customHeight="1" x14ac:dyDescent="0.3">
      <c r="A3692" s="660">
        <v>32</v>
      </c>
      <c r="B3692" s="661" t="s">
        <v>587</v>
      </c>
      <c r="C3692" s="661">
        <v>89301322</v>
      </c>
      <c r="D3692" s="740" t="s">
        <v>6847</v>
      </c>
      <c r="E3692" s="741" t="s">
        <v>4643</v>
      </c>
      <c r="F3692" s="661" t="s">
        <v>4612</v>
      </c>
      <c r="G3692" s="661" t="s">
        <v>4786</v>
      </c>
      <c r="H3692" s="661" t="s">
        <v>588</v>
      </c>
      <c r="I3692" s="661" t="s">
        <v>4985</v>
      </c>
      <c r="J3692" s="661" t="s">
        <v>2991</v>
      </c>
      <c r="K3692" s="661" t="s">
        <v>4986</v>
      </c>
      <c r="L3692" s="662">
        <v>23.46</v>
      </c>
      <c r="M3692" s="662">
        <v>234.60000000000002</v>
      </c>
      <c r="N3692" s="661">
        <v>10</v>
      </c>
      <c r="O3692" s="742">
        <v>5</v>
      </c>
      <c r="P3692" s="662">
        <v>117.30000000000001</v>
      </c>
      <c r="Q3692" s="677">
        <v>0.5</v>
      </c>
      <c r="R3692" s="661">
        <v>5</v>
      </c>
      <c r="S3692" s="677">
        <v>0.5</v>
      </c>
      <c r="T3692" s="742">
        <v>3.5</v>
      </c>
      <c r="U3692" s="700">
        <v>0.7</v>
      </c>
    </row>
    <row r="3693" spans="1:21" ht="14.4" customHeight="1" x14ac:dyDescent="0.3">
      <c r="A3693" s="660">
        <v>32</v>
      </c>
      <c r="B3693" s="661" t="s">
        <v>587</v>
      </c>
      <c r="C3693" s="661">
        <v>89301322</v>
      </c>
      <c r="D3693" s="740" t="s">
        <v>6847</v>
      </c>
      <c r="E3693" s="741" t="s">
        <v>4643</v>
      </c>
      <c r="F3693" s="661" t="s">
        <v>4612</v>
      </c>
      <c r="G3693" s="661" t="s">
        <v>4786</v>
      </c>
      <c r="H3693" s="661" t="s">
        <v>588</v>
      </c>
      <c r="I3693" s="661" t="s">
        <v>2913</v>
      </c>
      <c r="J3693" s="661" t="s">
        <v>2914</v>
      </c>
      <c r="K3693" s="661" t="s">
        <v>4986</v>
      </c>
      <c r="L3693" s="662">
        <v>23.46</v>
      </c>
      <c r="M3693" s="662">
        <v>46.92</v>
      </c>
      <c r="N3693" s="661">
        <v>2</v>
      </c>
      <c r="O3693" s="742">
        <v>1</v>
      </c>
      <c r="P3693" s="662">
        <v>46.92</v>
      </c>
      <c r="Q3693" s="677">
        <v>1</v>
      </c>
      <c r="R3693" s="661">
        <v>2</v>
      </c>
      <c r="S3693" s="677">
        <v>1</v>
      </c>
      <c r="T3693" s="742">
        <v>1</v>
      </c>
      <c r="U3693" s="700">
        <v>1</v>
      </c>
    </row>
    <row r="3694" spans="1:21" ht="14.4" customHeight="1" x14ac:dyDescent="0.3">
      <c r="A3694" s="660">
        <v>32</v>
      </c>
      <c r="B3694" s="661" t="s">
        <v>587</v>
      </c>
      <c r="C3694" s="661">
        <v>89301322</v>
      </c>
      <c r="D3694" s="740" t="s">
        <v>6847</v>
      </c>
      <c r="E3694" s="741" t="s">
        <v>4643</v>
      </c>
      <c r="F3694" s="661" t="s">
        <v>4612</v>
      </c>
      <c r="G3694" s="661" t="s">
        <v>4786</v>
      </c>
      <c r="H3694" s="661" t="s">
        <v>588</v>
      </c>
      <c r="I3694" s="661" t="s">
        <v>2979</v>
      </c>
      <c r="J3694" s="661" t="s">
        <v>2980</v>
      </c>
      <c r="K3694" s="661" t="s">
        <v>4787</v>
      </c>
      <c r="L3694" s="662">
        <v>53.54</v>
      </c>
      <c r="M3694" s="662">
        <v>321.24</v>
      </c>
      <c r="N3694" s="661">
        <v>6</v>
      </c>
      <c r="O3694" s="742">
        <v>3</v>
      </c>
      <c r="P3694" s="662">
        <v>267.7</v>
      </c>
      <c r="Q3694" s="677">
        <v>0.83333333333333326</v>
      </c>
      <c r="R3694" s="661">
        <v>5</v>
      </c>
      <c r="S3694" s="677">
        <v>0.83333333333333337</v>
      </c>
      <c r="T3694" s="742">
        <v>2</v>
      </c>
      <c r="U3694" s="700">
        <v>0.66666666666666663</v>
      </c>
    </row>
    <row r="3695" spans="1:21" ht="14.4" customHeight="1" x14ac:dyDescent="0.3">
      <c r="A3695" s="660">
        <v>32</v>
      </c>
      <c r="B3695" s="661" t="s">
        <v>587</v>
      </c>
      <c r="C3695" s="661">
        <v>89301322</v>
      </c>
      <c r="D3695" s="740" t="s">
        <v>6847</v>
      </c>
      <c r="E3695" s="741" t="s">
        <v>4643</v>
      </c>
      <c r="F3695" s="661" t="s">
        <v>4612</v>
      </c>
      <c r="G3695" s="661" t="s">
        <v>6633</v>
      </c>
      <c r="H3695" s="661" t="s">
        <v>588</v>
      </c>
      <c r="I3695" s="661" t="s">
        <v>6634</v>
      </c>
      <c r="J3695" s="661" t="s">
        <v>6635</v>
      </c>
      <c r="K3695" s="661" t="s">
        <v>6636</v>
      </c>
      <c r="L3695" s="662">
        <v>85.49</v>
      </c>
      <c r="M3695" s="662">
        <v>85.49</v>
      </c>
      <c r="N3695" s="661">
        <v>1</v>
      </c>
      <c r="O3695" s="742">
        <v>1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32</v>
      </c>
      <c r="B3696" s="661" t="s">
        <v>587</v>
      </c>
      <c r="C3696" s="661">
        <v>89301322</v>
      </c>
      <c r="D3696" s="740" t="s">
        <v>6847</v>
      </c>
      <c r="E3696" s="741" t="s">
        <v>4643</v>
      </c>
      <c r="F3696" s="661" t="s">
        <v>4612</v>
      </c>
      <c r="G3696" s="661" t="s">
        <v>4790</v>
      </c>
      <c r="H3696" s="661" t="s">
        <v>588</v>
      </c>
      <c r="I3696" s="661" t="s">
        <v>788</v>
      </c>
      <c r="J3696" s="661" t="s">
        <v>789</v>
      </c>
      <c r="K3696" s="661" t="s">
        <v>4791</v>
      </c>
      <c r="L3696" s="662">
        <v>57.85</v>
      </c>
      <c r="M3696" s="662">
        <v>289.25</v>
      </c>
      <c r="N3696" s="661">
        <v>5</v>
      </c>
      <c r="O3696" s="742">
        <v>3</v>
      </c>
      <c r="P3696" s="662">
        <v>115.7</v>
      </c>
      <c r="Q3696" s="677">
        <v>0.4</v>
      </c>
      <c r="R3696" s="661">
        <v>2</v>
      </c>
      <c r="S3696" s="677">
        <v>0.4</v>
      </c>
      <c r="T3696" s="742">
        <v>2</v>
      </c>
      <c r="U3696" s="700">
        <v>0.66666666666666663</v>
      </c>
    </row>
    <row r="3697" spans="1:21" ht="14.4" customHeight="1" x14ac:dyDescent="0.3">
      <c r="A3697" s="660">
        <v>32</v>
      </c>
      <c r="B3697" s="661" t="s">
        <v>587</v>
      </c>
      <c r="C3697" s="661">
        <v>89301322</v>
      </c>
      <c r="D3697" s="740" t="s">
        <v>6847</v>
      </c>
      <c r="E3697" s="741" t="s">
        <v>4643</v>
      </c>
      <c r="F3697" s="661" t="s">
        <v>4612</v>
      </c>
      <c r="G3697" s="661" t="s">
        <v>4790</v>
      </c>
      <c r="H3697" s="661" t="s">
        <v>588</v>
      </c>
      <c r="I3697" s="661" t="s">
        <v>788</v>
      </c>
      <c r="J3697" s="661" t="s">
        <v>789</v>
      </c>
      <c r="K3697" s="661" t="s">
        <v>4791</v>
      </c>
      <c r="L3697" s="662">
        <v>57.66</v>
      </c>
      <c r="M3697" s="662">
        <v>115.32</v>
      </c>
      <c r="N3697" s="661">
        <v>2</v>
      </c>
      <c r="O3697" s="742">
        <v>1</v>
      </c>
      <c r="P3697" s="662">
        <v>57.66</v>
      </c>
      <c r="Q3697" s="677">
        <v>0.5</v>
      </c>
      <c r="R3697" s="661">
        <v>1</v>
      </c>
      <c r="S3697" s="677">
        <v>0.5</v>
      </c>
      <c r="T3697" s="742">
        <v>0.5</v>
      </c>
      <c r="U3697" s="700">
        <v>0.5</v>
      </c>
    </row>
    <row r="3698" spans="1:21" ht="14.4" customHeight="1" x14ac:dyDescent="0.3">
      <c r="A3698" s="660">
        <v>32</v>
      </c>
      <c r="B3698" s="661" t="s">
        <v>587</v>
      </c>
      <c r="C3698" s="661">
        <v>89301322</v>
      </c>
      <c r="D3698" s="740" t="s">
        <v>6847</v>
      </c>
      <c r="E3698" s="741" t="s">
        <v>4643</v>
      </c>
      <c r="F3698" s="661" t="s">
        <v>4612</v>
      </c>
      <c r="G3698" s="661" t="s">
        <v>4910</v>
      </c>
      <c r="H3698" s="661" t="s">
        <v>2441</v>
      </c>
      <c r="I3698" s="661" t="s">
        <v>2488</v>
      </c>
      <c r="J3698" s="661" t="s">
        <v>2489</v>
      </c>
      <c r="K3698" s="661" t="s">
        <v>2490</v>
      </c>
      <c r="L3698" s="662">
        <v>32.74</v>
      </c>
      <c r="M3698" s="662">
        <v>32.74</v>
      </c>
      <c r="N3698" s="661">
        <v>1</v>
      </c>
      <c r="O3698" s="742">
        <v>1</v>
      </c>
      <c r="P3698" s="662">
        <v>32.74</v>
      </c>
      <c r="Q3698" s="677">
        <v>1</v>
      </c>
      <c r="R3698" s="661">
        <v>1</v>
      </c>
      <c r="S3698" s="677">
        <v>1</v>
      </c>
      <c r="T3698" s="742">
        <v>1</v>
      </c>
      <c r="U3698" s="700">
        <v>1</v>
      </c>
    </row>
    <row r="3699" spans="1:21" ht="14.4" customHeight="1" x14ac:dyDescent="0.3">
      <c r="A3699" s="660">
        <v>32</v>
      </c>
      <c r="B3699" s="661" t="s">
        <v>587</v>
      </c>
      <c r="C3699" s="661">
        <v>89301322</v>
      </c>
      <c r="D3699" s="740" t="s">
        <v>6847</v>
      </c>
      <c r="E3699" s="741" t="s">
        <v>4643</v>
      </c>
      <c r="F3699" s="661" t="s">
        <v>4612</v>
      </c>
      <c r="G3699" s="661" t="s">
        <v>4910</v>
      </c>
      <c r="H3699" s="661" t="s">
        <v>588</v>
      </c>
      <c r="I3699" s="661" t="s">
        <v>5949</v>
      </c>
      <c r="J3699" s="661" t="s">
        <v>5084</v>
      </c>
      <c r="K3699" s="661" t="s">
        <v>5085</v>
      </c>
      <c r="L3699" s="662">
        <v>32.74</v>
      </c>
      <c r="M3699" s="662">
        <v>32.74</v>
      </c>
      <c r="N3699" s="661">
        <v>1</v>
      </c>
      <c r="O3699" s="742">
        <v>1</v>
      </c>
      <c r="P3699" s="662">
        <v>32.74</v>
      </c>
      <c r="Q3699" s="677">
        <v>1</v>
      </c>
      <c r="R3699" s="661">
        <v>1</v>
      </c>
      <c r="S3699" s="677">
        <v>1</v>
      </c>
      <c r="T3699" s="742">
        <v>1</v>
      </c>
      <c r="U3699" s="700">
        <v>1</v>
      </c>
    </row>
    <row r="3700" spans="1:21" ht="14.4" customHeight="1" x14ac:dyDescent="0.3">
      <c r="A3700" s="660">
        <v>32</v>
      </c>
      <c r="B3700" s="661" t="s">
        <v>587</v>
      </c>
      <c r="C3700" s="661">
        <v>89301322</v>
      </c>
      <c r="D3700" s="740" t="s">
        <v>6847</v>
      </c>
      <c r="E3700" s="741" t="s">
        <v>4643</v>
      </c>
      <c r="F3700" s="661" t="s">
        <v>4612</v>
      </c>
      <c r="G3700" s="661" t="s">
        <v>5226</v>
      </c>
      <c r="H3700" s="661" t="s">
        <v>588</v>
      </c>
      <c r="I3700" s="661" t="s">
        <v>3743</v>
      </c>
      <c r="J3700" s="661" t="s">
        <v>3744</v>
      </c>
      <c r="K3700" s="661" t="s">
        <v>5227</v>
      </c>
      <c r="L3700" s="662">
        <v>5598.35</v>
      </c>
      <c r="M3700" s="662">
        <v>22393.4</v>
      </c>
      <c r="N3700" s="661">
        <v>4</v>
      </c>
      <c r="O3700" s="742">
        <v>1.5</v>
      </c>
      <c r="P3700" s="662">
        <v>22393.4</v>
      </c>
      <c r="Q3700" s="677">
        <v>1</v>
      </c>
      <c r="R3700" s="661">
        <v>4</v>
      </c>
      <c r="S3700" s="677">
        <v>1</v>
      </c>
      <c r="T3700" s="742">
        <v>1.5</v>
      </c>
      <c r="U3700" s="700">
        <v>1</v>
      </c>
    </row>
    <row r="3701" spans="1:21" ht="14.4" customHeight="1" x14ac:dyDescent="0.3">
      <c r="A3701" s="660">
        <v>32</v>
      </c>
      <c r="B3701" s="661" t="s">
        <v>587</v>
      </c>
      <c r="C3701" s="661">
        <v>89301322</v>
      </c>
      <c r="D3701" s="740" t="s">
        <v>6847</v>
      </c>
      <c r="E3701" s="741" t="s">
        <v>4643</v>
      </c>
      <c r="F3701" s="661" t="s">
        <v>4612</v>
      </c>
      <c r="G3701" s="661" t="s">
        <v>4793</v>
      </c>
      <c r="H3701" s="661" t="s">
        <v>588</v>
      </c>
      <c r="I3701" s="661" t="s">
        <v>843</v>
      </c>
      <c r="J3701" s="661" t="s">
        <v>844</v>
      </c>
      <c r="K3701" s="661" t="s">
        <v>845</v>
      </c>
      <c r="L3701" s="662">
        <v>82.67</v>
      </c>
      <c r="M3701" s="662">
        <v>165.34</v>
      </c>
      <c r="N3701" s="661">
        <v>2</v>
      </c>
      <c r="O3701" s="742">
        <v>1</v>
      </c>
      <c r="P3701" s="662">
        <v>165.34</v>
      </c>
      <c r="Q3701" s="677">
        <v>1</v>
      </c>
      <c r="R3701" s="661">
        <v>2</v>
      </c>
      <c r="S3701" s="677">
        <v>1</v>
      </c>
      <c r="T3701" s="742">
        <v>1</v>
      </c>
      <c r="U3701" s="700">
        <v>1</v>
      </c>
    </row>
    <row r="3702" spans="1:21" ht="14.4" customHeight="1" x14ac:dyDescent="0.3">
      <c r="A3702" s="660">
        <v>32</v>
      </c>
      <c r="B3702" s="661" t="s">
        <v>587</v>
      </c>
      <c r="C3702" s="661">
        <v>89301322</v>
      </c>
      <c r="D3702" s="740" t="s">
        <v>6847</v>
      </c>
      <c r="E3702" s="741" t="s">
        <v>4643</v>
      </c>
      <c r="F3702" s="661" t="s">
        <v>4612</v>
      </c>
      <c r="G3702" s="661" t="s">
        <v>4913</v>
      </c>
      <c r="H3702" s="661" t="s">
        <v>2441</v>
      </c>
      <c r="I3702" s="661" t="s">
        <v>2768</v>
      </c>
      <c r="J3702" s="661" t="s">
        <v>2769</v>
      </c>
      <c r="K3702" s="661" t="s">
        <v>4484</v>
      </c>
      <c r="L3702" s="662">
        <v>1492.11</v>
      </c>
      <c r="M3702" s="662">
        <v>44763.3</v>
      </c>
      <c r="N3702" s="661">
        <v>30</v>
      </c>
      <c r="O3702" s="742">
        <v>13.5</v>
      </c>
      <c r="P3702" s="662">
        <v>29842.200000000004</v>
      </c>
      <c r="Q3702" s="677">
        <v>0.66666666666666674</v>
      </c>
      <c r="R3702" s="661">
        <v>20</v>
      </c>
      <c r="S3702" s="677">
        <v>0.66666666666666663</v>
      </c>
      <c r="T3702" s="742">
        <v>10</v>
      </c>
      <c r="U3702" s="700">
        <v>0.7407407407407407</v>
      </c>
    </row>
    <row r="3703" spans="1:21" ht="14.4" customHeight="1" x14ac:dyDescent="0.3">
      <c r="A3703" s="660">
        <v>32</v>
      </c>
      <c r="B3703" s="661" t="s">
        <v>587</v>
      </c>
      <c r="C3703" s="661">
        <v>89301322</v>
      </c>
      <c r="D3703" s="740" t="s">
        <v>6847</v>
      </c>
      <c r="E3703" s="741" t="s">
        <v>4643</v>
      </c>
      <c r="F3703" s="661" t="s">
        <v>4612</v>
      </c>
      <c r="G3703" s="661" t="s">
        <v>4794</v>
      </c>
      <c r="H3703" s="661" t="s">
        <v>588</v>
      </c>
      <c r="I3703" s="661" t="s">
        <v>1823</v>
      </c>
      <c r="J3703" s="661" t="s">
        <v>1824</v>
      </c>
      <c r="K3703" s="661" t="s">
        <v>4795</v>
      </c>
      <c r="L3703" s="662">
        <v>34196.480000000003</v>
      </c>
      <c r="M3703" s="662">
        <v>102589.44</v>
      </c>
      <c r="N3703" s="661">
        <v>3</v>
      </c>
      <c r="O3703" s="742">
        <v>2</v>
      </c>
      <c r="P3703" s="662">
        <v>102589.44</v>
      </c>
      <c r="Q3703" s="677">
        <v>1</v>
      </c>
      <c r="R3703" s="661">
        <v>3</v>
      </c>
      <c r="S3703" s="677">
        <v>1</v>
      </c>
      <c r="T3703" s="742">
        <v>2</v>
      </c>
      <c r="U3703" s="700">
        <v>1</v>
      </c>
    </row>
    <row r="3704" spans="1:21" ht="14.4" customHeight="1" x14ac:dyDescent="0.3">
      <c r="A3704" s="660">
        <v>32</v>
      </c>
      <c r="B3704" s="661" t="s">
        <v>587</v>
      </c>
      <c r="C3704" s="661">
        <v>89301322</v>
      </c>
      <c r="D3704" s="740" t="s">
        <v>6847</v>
      </c>
      <c r="E3704" s="741" t="s">
        <v>4643</v>
      </c>
      <c r="F3704" s="661" t="s">
        <v>4612</v>
      </c>
      <c r="G3704" s="661" t="s">
        <v>4796</v>
      </c>
      <c r="H3704" s="661" t="s">
        <v>588</v>
      </c>
      <c r="I3704" s="661" t="s">
        <v>3437</v>
      </c>
      <c r="J3704" s="661" t="s">
        <v>5397</v>
      </c>
      <c r="K3704" s="661" t="s">
        <v>5398</v>
      </c>
      <c r="L3704" s="662">
        <v>0</v>
      </c>
      <c r="M3704" s="662">
        <v>0</v>
      </c>
      <c r="N3704" s="661">
        <v>1</v>
      </c>
      <c r="O3704" s="742">
        <v>1</v>
      </c>
      <c r="P3704" s="662"/>
      <c r="Q3704" s="677"/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32</v>
      </c>
      <c r="B3705" s="661" t="s">
        <v>587</v>
      </c>
      <c r="C3705" s="661">
        <v>89301322</v>
      </c>
      <c r="D3705" s="740" t="s">
        <v>6847</v>
      </c>
      <c r="E3705" s="741" t="s">
        <v>4643</v>
      </c>
      <c r="F3705" s="661" t="s">
        <v>4612</v>
      </c>
      <c r="G3705" s="661" t="s">
        <v>4796</v>
      </c>
      <c r="H3705" s="661" t="s">
        <v>588</v>
      </c>
      <c r="I3705" s="661" t="s">
        <v>3554</v>
      </c>
      <c r="J3705" s="661" t="s">
        <v>5397</v>
      </c>
      <c r="K3705" s="661" t="s">
        <v>5230</v>
      </c>
      <c r="L3705" s="662">
        <v>0</v>
      </c>
      <c r="M3705" s="662">
        <v>0</v>
      </c>
      <c r="N3705" s="661">
        <v>2</v>
      </c>
      <c r="O3705" s="742">
        <v>1</v>
      </c>
      <c r="P3705" s="662">
        <v>0</v>
      </c>
      <c r="Q3705" s="677"/>
      <c r="R3705" s="661">
        <v>1</v>
      </c>
      <c r="S3705" s="677">
        <v>0.5</v>
      </c>
      <c r="T3705" s="742">
        <v>0.5</v>
      </c>
      <c r="U3705" s="700">
        <v>0.5</v>
      </c>
    </row>
    <row r="3706" spans="1:21" ht="14.4" customHeight="1" x14ac:dyDescent="0.3">
      <c r="A3706" s="660">
        <v>32</v>
      </c>
      <c r="B3706" s="661" t="s">
        <v>587</v>
      </c>
      <c r="C3706" s="661">
        <v>89301322</v>
      </c>
      <c r="D3706" s="740" t="s">
        <v>6847</v>
      </c>
      <c r="E3706" s="741" t="s">
        <v>4643</v>
      </c>
      <c r="F3706" s="661" t="s">
        <v>4612</v>
      </c>
      <c r="G3706" s="661" t="s">
        <v>4797</v>
      </c>
      <c r="H3706" s="661" t="s">
        <v>2441</v>
      </c>
      <c r="I3706" s="661" t="s">
        <v>2661</v>
      </c>
      <c r="J3706" s="661" t="s">
        <v>4398</v>
      </c>
      <c r="K3706" s="661" t="s">
        <v>4399</v>
      </c>
      <c r="L3706" s="662">
        <v>126.09</v>
      </c>
      <c r="M3706" s="662">
        <v>252.18</v>
      </c>
      <c r="N3706" s="661">
        <v>2</v>
      </c>
      <c r="O3706" s="742">
        <v>1.5</v>
      </c>
      <c r="P3706" s="662">
        <v>126.09</v>
      </c>
      <c r="Q3706" s="677">
        <v>0.5</v>
      </c>
      <c r="R3706" s="661">
        <v>1</v>
      </c>
      <c r="S3706" s="677">
        <v>0.5</v>
      </c>
      <c r="T3706" s="742">
        <v>0.5</v>
      </c>
      <c r="U3706" s="700">
        <v>0.33333333333333331</v>
      </c>
    </row>
    <row r="3707" spans="1:21" ht="14.4" customHeight="1" x14ac:dyDescent="0.3">
      <c r="A3707" s="660">
        <v>32</v>
      </c>
      <c r="B3707" s="661" t="s">
        <v>587</v>
      </c>
      <c r="C3707" s="661">
        <v>89301322</v>
      </c>
      <c r="D3707" s="740" t="s">
        <v>6847</v>
      </c>
      <c r="E3707" s="741" t="s">
        <v>4643</v>
      </c>
      <c r="F3707" s="661" t="s">
        <v>4612</v>
      </c>
      <c r="G3707" s="661" t="s">
        <v>4914</v>
      </c>
      <c r="H3707" s="661" t="s">
        <v>588</v>
      </c>
      <c r="I3707" s="661" t="s">
        <v>5117</v>
      </c>
      <c r="J3707" s="661" t="s">
        <v>2207</v>
      </c>
      <c r="K3707" s="661" t="s">
        <v>1142</v>
      </c>
      <c r="L3707" s="662">
        <v>0</v>
      </c>
      <c r="M3707" s="662">
        <v>0</v>
      </c>
      <c r="N3707" s="661">
        <v>1</v>
      </c>
      <c r="O3707" s="742">
        <v>0.5</v>
      </c>
      <c r="P3707" s="662">
        <v>0</v>
      </c>
      <c r="Q3707" s="677"/>
      <c r="R3707" s="661">
        <v>1</v>
      </c>
      <c r="S3707" s="677">
        <v>1</v>
      </c>
      <c r="T3707" s="742">
        <v>0.5</v>
      </c>
      <c r="U3707" s="700">
        <v>1</v>
      </c>
    </row>
    <row r="3708" spans="1:21" ht="14.4" customHeight="1" x14ac:dyDescent="0.3">
      <c r="A3708" s="660">
        <v>32</v>
      </c>
      <c r="B3708" s="661" t="s">
        <v>587</v>
      </c>
      <c r="C3708" s="661">
        <v>89301322</v>
      </c>
      <c r="D3708" s="740" t="s">
        <v>6847</v>
      </c>
      <c r="E3708" s="741" t="s">
        <v>4643</v>
      </c>
      <c r="F3708" s="661" t="s">
        <v>4612</v>
      </c>
      <c r="G3708" s="661" t="s">
        <v>4914</v>
      </c>
      <c r="H3708" s="661" t="s">
        <v>588</v>
      </c>
      <c r="I3708" s="661" t="s">
        <v>5401</v>
      </c>
      <c r="J3708" s="661" t="s">
        <v>5400</v>
      </c>
      <c r="K3708" s="661" t="s">
        <v>1142</v>
      </c>
      <c r="L3708" s="662">
        <v>0</v>
      </c>
      <c r="M3708" s="662">
        <v>0</v>
      </c>
      <c r="N3708" s="661">
        <v>1</v>
      </c>
      <c r="O3708" s="742">
        <v>1</v>
      </c>
      <c r="P3708" s="662">
        <v>0</v>
      </c>
      <c r="Q3708" s="677"/>
      <c r="R3708" s="661">
        <v>1</v>
      </c>
      <c r="S3708" s="677">
        <v>1</v>
      </c>
      <c r="T3708" s="742">
        <v>1</v>
      </c>
      <c r="U3708" s="700">
        <v>1</v>
      </c>
    </row>
    <row r="3709" spans="1:21" ht="14.4" customHeight="1" x14ac:dyDescent="0.3">
      <c r="A3709" s="660">
        <v>32</v>
      </c>
      <c r="B3709" s="661" t="s">
        <v>587</v>
      </c>
      <c r="C3709" s="661">
        <v>89301322</v>
      </c>
      <c r="D3709" s="740" t="s">
        <v>6847</v>
      </c>
      <c r="E3709" s="741" t="s">
        <v>4643</v>
      </c>
      <c r="F3709" s="661" t="s">
        <v>4612</v>
      </c>
      <c r="G3709" s="661" t="s">
        <v>5406</v>
      </c>
      <c r="H3709" s="661" t="s">
        <v>588</v>
      </c>
      <c r="I3709" s="661" t="s">
        <v>5407</v>
      </c>
      <c r="J3709" s="661" t="s">
        <v>5408</v>
      </c>
      <c r="K3709" s="661" t="s">
        <v>5409</v>
      </c>
      <c r="L3709" s="662">
        <v>238.94</v>
      </c>
      <c r="M3709" s="662">
        <v>238.94</v>
      </c>
      <c r="N3709" s="661">
        <v>1</v>
      </c>
      <c r="O3709" s="742">
        <v>1</v>
      </c>
      <c r="P3709" s="662">
        <v>238.94</v>
      </c>
      <c r="Q3709" s="677">
        <v>1</v>
      </c>
      <c r="R3709" s="661">
        <v>1</v>
      </c>
      <c r="S3709" s="677">
        <v>1</v>
      </c>
      <c r="T3709" s="742">
        <v>1</v>
      </c>
      <c r="U3709" s="700">
        <v>1</v>
      </c>
    </row>
    <row r="3710" spans="1:21" ht="14.4" customHeight="1" x14ac:dyDescent="0.3">
      <c r="A3710" s="660">
        <v>32</v>
      </c>
      <c r="B3710" s="661" t="s">
        <v>587</v>
      </c>
      <c r="C3710" s="661">
        <v>89301322</v>
      </c>
      <c r="D3710" s="740" t="s">
        <v>6847</v>
      </c>
      <c r="E3710" s="741" t="s">
        <v>4644</v>
      </c>
      <c r="F3710" s="661" t="s">
        <v>4612</v>
      </c>
      <c r="G3710" s="661" t="s">
        <v>5235</v>
      </c>
      <c r="H3710" s="661" t="s">
        <v>588</v>
      </c>
      <c r="I3710" s="661" t="s">
        <v>982</v>
      </c>
      <c r="J3710" s="661" t="s">
        <v>979</v>
      </c>
      <c r="K3710" s="661" t="s">
        <v>5236</v>
      </c>
      <c r="L3710" s="662">
        <v>0</v>
      </c>
      <c r="M3710" s="662">
        <v>0</v>
      </c>
      <c r="N3710" s="661">
        <v>1</v>
      </c>
      <c r="O3710" s="742">
        <v>1</v>
      </c>
      <c r="P3710" s="662">
        <v>0</v>
      </c>
      <c r="Q3710" s="677"/>
      <c r="R3710" s="661">
        <v>1</v>
      </c>
      <c r="S3710" s="677">
        <v>1</v>
      </c>
      <c r="T3710" s="742">
        <v>1</v>
      </c>
      <c r="U3710" s="700">
        <v>1</v>
      </c>
    </row>
    <row r="3711" spans="1:21" ht="14.4" customHeight="1" x14ac:dyDescent="0.3">
      <c r="A3711" s="660">
        <v>32</v>
      </c>
      <c r="B3711" s="661" t="s">
        <v>587</v>
      </c>
      <c r="C3711" s="661">
        <v>89301322</v>
      </c>
      <c r="D3711" s="740" t="s">
        <v>6847</v>
      </c>
      <c r="E3711" s="741" t="s">
        <v>4644</v>
      </c>
      <c r="F3711" s="661" t="s">
        <v>4612</v>
      </c>
      <c r="G3711" s="661" t="s">
        <v>4654</v>
      </c>
      <c r="H3711" s="661" t="s">
        <v>588</v>
      </c>
      <c r="I3711" s="661" t="s">
        <v>1711</v>
      </c>
      <c r="J3711" s="661" t="s">
        <v>1712</v>
      </c>
      <c r="K3711" s="661" t="s">
        <v>1685</v>
      </c>
      <c r="L3711" s="662">
        <v>275.23</v>
      </c>
      <c r="M3711" s="662">
        <v>1100.92</v>
      </c>
      <c r="N3711" s="661">
        <v>4</v>
      </c>
      <c r="O3711" s="742">
        <v>1</v>
      </c>
      <c r="P3711" s="662">
        <v>1100.92</v>
      </c>
      <c r="Q3711" s="677">
        <v>1</v>
      </c>
      <c r="R3711" s="661">
        <v>4</v>
      </c>
      <c r="S3711" s="677">
        <v>1</v>
      </c>
      <c r="T3711" s="742">
        <v>1</v>
      </c>
      <c r="U3711" s="700">
        <v>1</v>
      </c>
    </row>
    <row r="3712" spans="1:21" ht="14.4" customHeight="1" x14ac:dyDescent="0.3">
      <c r="A3712" s="660">
        <v>32</v>
      </c>
      <c r="B3712" s="661" t="s">
        <v>587</v>
      </c>
      <c r="C3712" s="661">
        <v>89301322</v>
      </c>
      <c r="D3712" s="740" t="s">
        <v>6847</v>
      </c>
      <c r="E3712" s="741" t="s">
        <v>4644</v>
      </c>
      <c r="F3712" s="661" t="s">
        <v>4612</v>
      </c>
      <c r="G3712" s="661" t="s">
        <v>4654</v>
      </c>
      <c r="H3712" s="661" t="s">
        <v>588</v>
      </c>
      <c r="I3712" s="661" t="s">
        <v>1805</v>
      </c>
      <c r="J3712" s="661" t="s">
        <v>1806</v>
      </c>
      <c r="K3712" s="661" t="s">
        <v>4712</v>
      </c>
      <c r="L3712" s="662">
        <v>1354.54</v>
      </c>
      <c r="M3712" s="662">
        <v>40636.199999999997</v>
      </c>
      <c r="N3712" s="661">
        <v>30</v>
      </c>
      <c r="O3712" s="742">
        <v>14.5</v>
      </c>
      <c r="P3712" s="662">
        <v>17609.02</v>
      </c>
      <c r="Q3712" s="677">
        <v>0.43333333333333335</v>
      </c>
      <c r="R3712" s="661">
        <v>13</v>
      </c>
      <c r="S3712" s="677">
        <v>0.43333333333333335</v>
      </c>
      <c r="T3712" s="742">
        <v>7</v>
      </c>
      <c r="U3712" s="700">
        <v>0.48275862068965519</v>
      </c>
    </row>
    <row r="3713" spans="1:21" ht="14.4" customHeight="1" x14ac:dyDescent="0.3">
      <c r="A3713" s="660">
        <v>32</v>
      </c>
      <c r="B3713" s="661" t="s">
        <v>587</v>
      </c>
      <c r="C3713" s="661">
        <v>89301322</v>
      </c>
      <c r="D3713" s="740" t="s">
        <v>6847</v>
      </c>
      <c r="E3713" s="741" t="s">
        <v>4644</v>
      </c>
      <c r="F3713" s="661" t="s">
        <v>4612</v>
      </c>
      <c r="G3713" s="661" t="s">
        <v>4654</v>
      </c>
      <c r="H3713" s="661" t="s">
        <v>588</v>
      </c>
      <c r="I3713" s="661" t="s">
        <v>3671</v>
      </c>
      <c r="J3713" s="661" t="s">
        <v>2983</v>
      </c>
      <c r="K3713" s="661" t="s">
        <v>3672</v>
      </c>
      <c r="L3713" s="662">
        <v>179.84</v>
      </c>
      <c r="M3713" s="662">
        <v>359.68</v>
      </c>
      <c r="N3713" s="661">
        <v>2</v>
      </c>
      <c r="O3713" s="742">
        <v>1</v>
      </c>
      <c r="P3713" s="662"/>
      <c r="Q3713" s="677">
        <v>0</v>
      </c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32</v>
      </c>
      <c r="B3714" s="661" t="s">
        <v>587</v>
      </c>
      <c r="C3714" s="661">
        <v>89301322</v>
      </c>
      <c r="D3714" s="740" t="s">
        <v>6847</v>
      </c>
      <c r="E3714" s="741" t="s">
        <v>4644</v>
      </c>
      <c r="F3714" s="661" t="s">
        <v>4612</v>
      </c>
      <c r="G3714" s="661" t="s">
        <v>4654</v>
      </c>
      <c r="H3714" s="661" t="s">
        <v>588</v>
      </c>
      <c r="I3714" s="661" t="s">
        <v>1581</v>
      </c>
      <c r="J3714" s="661" t="s">
        <v>1582</v>
      </c>
      <c r="K3714" s="661" t="s">
        <v>1583</v>
      </c>
      <c r="L3714" s="662">
        <v>483.76</v>
      </c>
      <c r="M3714" s="662">
        <v>483.76</v>
      </c>
      <c r="N3714" s="661">
        <v>1</v>
      </c>
      <c r="O3714" s="742">
        <v>0.5</v>
      </c>
      <c r="P3714" s="662"/>
      <c r="Q3714" s="677">
        <v>0</v>
      </c>
      <c r="R3714" s="661"/>
      <c r="S3714" s="677">
        <v>0</v>
      </c>
      <c r="T3714" s="742"/>
      <c r="U3714" s="700">
        <v>0</v>
      </c>
    </row>
    <row r="3715" spans="1:21" ht="14.4" customHeight="1" x14ac:dyDescent="0.3">
      <c r="A3715" s="660">
        <v>32</v>
      </c>
      <c r="B3715" s="661" t="s">
        <v>587</v>
      </c>
      <c r="C3715" s="661">
        <v>89301322</v>
      </c>
      <c r="D3715" s="740" t="s">
        <v>6847</v>
      </c>
      <c r="E3715" s="741" t="s">
        <v>4644</v>
      </c>
      <c r="F3715" s="661" t="s">
        <v>4612</v>
      </c>
      <c r="G3715" s="661" t="s">
        <v>4654</v>
      </c>
      <c r="H3715" s="661" t="s">
        <v>588</v>
      </c>
      <c r="I3715" s="661" t="s">
        <v>1683</v>
      </c>
      <c r="J3715" s="661" t="s">
        <v>1684</v>
      </c>
      <c r="K3715" s="661" t="s">
        <v>1685</v>
      </c>
      <c r="L3715" s="662">
        <v>275.23</v>
      </c>
      <c r="M3715" s="662">
        <v>275.23</v>
      </c>
      <c r="N3715" s="661">
        <v>1</v>
      </c>
      <c r="O3715" s="742">
        <v>1</v>
      </c>
      <c r="P3715" s="662"/>
      <c r="Q3715" s="677">
        <v>0</v>
      </c>
      <c r="R3715" s="661"/>
      <c r="S3715" s="677">
        <v>0</v>
      </c>
      <c r="T3715" s="742"/>
      <c r="U3715" s="700">
        <v>0</v>
      </c>
    </row>
    <row r="3716" spans="1:21" ht="14.4" customHeight="1" x14ac:dyDescent="0.3">
      <c r="A3716" s="660">
        <v>32</v>
      </c>
      <c r="B3716" s="661" t="s">
        <v>587</v>
      </c>
      <c r="C3716" s="661">
        <v>89301322</v>
      </c>
      <c r="D3716" s="740" t="s">
        <v>6847</v>
      </c>
      <c r="E3716" s="741" t="s">
        <v>4644</v>
      </c>
      <c r="F3716" s="661" t="s">
        <v>4612</v>
      </c>
      <c r="G3716" s="661" t="s">
        <v>4654</v>
      </c>
      <c r="H3716" s="661" t="s">
        <v>588</v>
      </c>
      <c r="I3716" s="661" t="s">
        <v>4920</v>
      </c>
      <c r="J3716" s="661" t="s">
        <v>1582</v>
      </c>
      <c r="K3716" s="661" t="s">
        <v>1583</v>
      </c>
      <c r="L3716" s="662">
        <v>483.76</v>
      </c>
      <c r="M3716" s="662">
        <v>1451.28</v>
      </c>
      <c r="N3716" s="661">
        <v>3</v>
      </c>
      <c r="O3716" s="742">
        <v>1</v>
      </c>
      <c r="P3716" s="662">
        <v>483.76</v>
      </c>
      <c r="Q3716" s="677">
        <v>0.33333333333333331</v>
      </c>
      <c r="R3716" s="661">
        <v>1</v>
      </c>
      <c r="S3716" s="677">
        <v>0.33333333333333331</v>
      </c>
      <c r="T3716" s="742">
        <v>0.5</v>
      </c>
      <c r="U3716" s="700">
        <v>0.5</v>
      </c>
    </row>
    <row r="3717" spans="1:21" ht="14.4" customHeight="1" x14ac:dyDescent="0.3">
      <c r="A3717" s="660">
        <v>32</v>
      </c>
      <c r="B3717" s="661" t="s">
        <v>587</v>
      </c>
      <c r="C3717" s="661">
        <v>89301322</v>
      </c>
      <c r="D3717" s="740" t="s">
        <v>6847</v>
      </c>
      <c r="E3717" s="741" t="s">
        <v>4644</v>
      </c>
      <c r="F3717" s="661" t="s">
        <v>4612</v>
      </c>
      <c r="G3717" s="661" t="s">
        <v>4654</v>
      </c>
      <c r="H3717" s="661" t="s">
        <v>588</v>
      </c>
      <c r="I3717" s="661" t="s">
        <v>4713</v>
      </c>
      <c r="J3717" s="661" t="s">
        <v>1582</v>
      </c>
      <c r="K3717" s="661" t="s">
        <v>4714</v>
      </c>
      <c r="L3717" s="662">
        <v>0</v>
      </c>
      <c r="M3717" s="662">
        <v>0</v>
      </c>
      <c r="N3717" s="661">
        <v>2</v>
      </c>
      <c r="O3717" s="742">
        <v>0.5</v>
      </c>
      <c r="P3717" s="662"/>
      <c r="Q3717" s="677"/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32</v>
      </c>
      <c r="B3718" s="661" t="s">
        <v>587</v>
      </c>
      <c r="C3718" s="661">
        <v>89301322</v>
      </c>
      <c r="D3718" s="740" t="s">
        <v>6847</v>
      </c>
      <c r="E3718" s="741" t="s">
        <v>4644</v>
      </c>
      <c r="F3718" s="661" t="s">
        <v>4612</v>
      </c>
      <c r="G3718" s="661" t="s">
        <v>4849</v>
      </c>
      <c r="H3718" s="661" t="s">
        <v>588</v>
      </c>
      <c r="I3718" s="661" t="s">
        <v>4850</v>
      </c>
      <c r="J3718" s="661" t="s">
        <v>4393</v>
      </c>
      <c r="K3718" s="661" t="s">
        <v>4851</v>
      </c>
      <c r="L3718" s="662">
        <v>0</v>
      </c>
      <c r="M3718" s="662">
        <v>0</v>
      </c>
      <c r="N3718" s="661">
        <v>1</v>
      </c>
      <c r="O3718" s="742">
        <v>1</v>
      </c>
      <c r="P3718" s="662"/>
      <c r="Q3718" s="677"/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32</v>
      </c>
      <c r="B3719" s="661" t="s">
        <v>587</v>
      </c>
      <c r="C3719" s="661">
        <v>89301322</v>
      </c>
      <c r="D3719" s="740" t="s">
        <v>6847</v>
      </c>
      <c r="E3719" s="741" t="s">
        <v>4644</v>
      </c>
      <c r="F3719" s="661" t="s">
        <v>4612</v>
      </c>
      <c r="G3719" s="661" t="s">
        <v>4655</v>
      </c>
      <c r="H3719" s="661" t="s">
        <v>588</v>
      </c>
      <c r="I3719" s="661" t="s">
        <v>1268</v>
      </c>
      <c r="J3719" s="661" t="s">
        <v>1269</v>
      </c>
      <c r="K3719" s="661" t="s">
        <v>1270</v>
      </c>
      <c r="L3719" s="662">
        <v>89.6</v>
      </c>
      <c r="M3719" s="662">
        <v>447.99999999999994</v>
      </c>
      <c r="N3719" s="661">
        <v>5</v>
      </c>
      <c r="O3719" s="742">
        <v>1</v>
      </c>
      <c r="P3719" s="662">
        <v>268.79999999999995</v>
      </c>
      <c r="Q3719" s="677">
        <v>0.6</v>
      </c>
      <c r="R3719" s="661">
        <v>3</v>
      </c>
      <c r="S3719" s="677">
        <v>0.6</v>
      </c>
      <c r="T3719" s="742">
        <v>0.5</v>
      </c>
      <c r="U3719" s="700">
        <v>0.5</v>
      </c>
    </row>
    <row r="3720" spans="1:21" ht="14.4" customHeight="1" x14ac:dyDescent="0.3">
      <c r="A3720" s="660">
        <v>32</v>
      </c>
      <c r="B3720" s="661" t="s">
        <v>587</v>
      </c>
      <c r="C3720" s="661">
        <v>89301322</v>
      </c>
      <c r="D3720" s="740" t="s">
        <v>6847</v>
      </c>
      <c r="E3720" s="741" t="s">
        <v>4644</v>
      </c>
      <c r="F3720" s="661" t="s">
        <v>4612</v>
      </c>
      <c r="G3720" s="661" t="s">
        <v>4655</v>
      </c>
      <c r="H3720" s="661" t="s">
        <v>588</v>
      </c>
      <c r="I3720" s="661" t="s">
        <v>1268</v>
      </c>
      <c r="J3720" s="661" t="s">
        <v>1269</v>
      </c>
      <c r="K3720" s="661" t="s">
        <v>1270</v>
      </c>
      <c r="L3720" s="662">
        <v>95.25</v>
      </c>
      <c r="M3720" s="662">
        <v>1333.5</v>
      </c>
      <c r="N3720" s="661">
        <v>14</v>
      </c>
      <c r="O3720" s="742">
        <v>6</v>
      </c>
      <c r="P3720" s="662">
        <v>476.25</v>
      </c>
      <c r="Q3720" s="677">
        <v>0.35714285714285715</v>
      </c>
      <c r="R3720" s="661">
        <v>5</v>
      </c>
      <c r="S3720" s="677">
        <v>0.35714285714285715</v>
      </c>
      <c r="T3720" s="742">
        <v>2.5</v>
      </c>
      <c r="U3720" s="700">
        <v>0.41666666666666669</v>
      </c>
    </row>
    <row r="3721" spans="1:21" ht="14.4" customHeight="1" x14ac:dyDescent="0.3">
      <c r="A3721" s="660">
        <v>32</v>
      </c>
      <c r="B3721" s="661" t="s">
        <v>587</v>
      </c>
      <c r="C3721" s="661">
        <v>89301322</v>
      </c>
      <c r="D3721" s="740" t="s">
        <v>6847</v>
      </c>
      <c r="E3721" s="741" t="s">
        <v>4644</v>
      </c>
      <c r="F3721" s="661" t="s">
        <v>4612</v>
      </c>
      <c r="G3721" s="661" t="s">
        <v>4655</v>
      </c>
      <c r="H3721" s="661" t="s">
        <v>588</v>
      </c>
      <c r="I3721" s="661" t="s">
        <v>4854</v>
      </c>
      <c r="J3721" s="661" t="s">
        <v>4656</v>
      </c>
      <c r="K3721" s="661" t="s">
        <v>1270</v>
      </c>
      <c r="L3721" s="662">
        <v>0</v>
      </c>
      <c r="M3721" s="662">
        <v>0</v>
      </c>
      <c r="N3721" s="661">
        <v>4</v>
      </c>
      <c r="O3721" s="742">
        <v>2.5</v>
      </c>
      <c r="P3721" s="662">
        <v>0</v>
      </c>
      <c r="Q3721" s="677"/>
      <c r="R3721" s="661">
        <v>1</v>
      </c>
      <c r="S3721" s="677">
        <v>0.25</v>
      </c>
      <c r="T3721" s="742">
        <v>1</v>
      </c>
      <c r="U3721" s="700">
        <v>0.4</v>
      </c>
    </row>
    <row r="3722" spans="1:21" ht="14.4" customHeight="1" x14ac:dyDescent="0.3">
      <c r="A3722" s="660">
        <v>32</v>
      </c>
      <c r="B3722" s="661" t="s">
        <v>587</v>
      </c>
      <c r="C3722" s="661">
        <v>89301322</v>
      </c>
      <c r="D3722" s="740" t="s">
        <v>6847</v>
      </c>
      <c r="E3722" s="741" t="s">
        <v>4644</v>
      </c>
      <c r="F3722" s="661" t="s">
        <v>4612</v>
      </c>
      <c r="G3722" s="661" t="s">
        <v>4655</v>
      </c>
      <c r="H3722" s="661" t="s">
        <v>588</v>
      </c>
      <c r="I3722" s="661" t="s">
        <v>727</v>
      </c>
      <c r="J3722" s="661" t="s">
        <v>728</v>
      </c>
      <c r="K3722" s="661" t="s">
        <v>4716</v>
      </c>
      <c r="L3722" s="662">
        <v>42.42</v>
      </c>
      <c r="M3722" s="662">
        <v>84.84</v>
      </c>
      <c r="N3722" s="661">
        <v>2</v>
      </c>
      <c r="O3722" s="742">
        <v>1</v>
      </c>
      <c r="P3722" s="662">
        <v>42.42</v>
      </c>
      <c r="Q3722" s="677">
        <v>0.5</v>
      </c>
      <c r="R3722" s="661">
        <v>1</v>
      </c>
      <c r="S3722" s="677">
        <v>0.5</v>
      </c>
      <c r="T3722" s="742">
        <v>0.5</v>
      </c>
      <c r="U3722" s="700">
        <v>0.5</v>
      </c>
    </row>
    <row r="3723" spans="1:21" ht="14.4" customHeight="1" x14ac:dyDescent="0.3">
      <c r="A3723" s="660">
        <v>32</v>
      </c>
      <c r="B3723" s="661" t="s">
        <v>587</v>
      </c>
      <c r="C3723" s="661">
        <v>89301322</v>
      </c>
      <c r="D3723" s="740" t="s">
        <v>6847</v>
      </c>
      <c r="E3723" s="741" t="s">
        <v>4644</v>
      </c>
      <c r="F3723" s="661" t="s">
        <v>4612</v>
      </c>
      <c r="G3723" s="661" t="s">
        <v>4655</v>
      </c>
      <c r="H3723" s="661" t="s">
        <v>588</v>
      </c>
      <c r="I3723" s="661" t="s">
        <v>727</v>
      </c>
      <c r="J3723" s="661" t="s">
        <v>728</v>
      </c>
      <c r="K3723" s="661" t="s">
        <v>4716</v>
      </c>
      <c r="L3723" s="662">
        <v>85.72</v>
      </c>
      <c r="M3723" s="662">
        <v>85.72</v>
      </c>
      <c r="N3723" s="661">
        <v>1</v>
      </c>
      <c r="O3723" s="742">
        <v>0.5</v>
      </c>
      <c r="P3723" s="662">
        <v>85.72</v>
      </c>
      <c r="Q3723" s="677">
        <v>1</v>
      </c>
      <c r="R3723" s="661">
        <v>1</v>
      </c>
      <c r="S3723" s="677">
        <v>1</v>
      </c>
      <c r="T3723" s="742">
        <v>0.5</v>
      </c>
      <c r="U3723" s="700">
        <v>1</v>
      </c>
    </row>
    <row r="3724" spans="1:21" ht="14.4" customHeight="1" x14ac:dyDescent="0.3">
      <c r="A3724" s="660">
        <v>32</v>
      </c>
      <c r="B3724" s="661" t="s">
        <v>587</v>
      </c>
      <c r="C3724" s="661">
        <v>89301322</v>
      </c>
      <c r="D3724" s="740" t="s">
        <v>6847</v>
      </c>
      <c r="E3724" s="741" t="s">
        <v>4644</v>
      </c>
      <c r="F3724" s="661" t="s">
        <v>4612</v>
      </c>
      <c r="G3724" s="661" t="s">
        <v>4655</v>
      </c>
      <c r="H3724" s="661" t="s">
        <v>588</v>
      </c>
      <c r="I3724" s="661" t="s">
        <v>4717</v>
      </c>
      <c r="J3724" s="661" t="s">
        <v>728</v>
      </c>
      <c r="K3724" s="661" t="s">
        <v>4718</v>
      </c>
      <c r="L3724" s="662">
        <v>141.38999999999999</v>
      </c>
      <c r="M3724" s="662">
        <v>1131.1199999999999</v>
      </c>
      <c r="N3724" s="661">
        <v>8</v>
      </c>
      <c r="O3724" s="742">
        <v>6.5</v>
      </c>
      <c r="P3724" s="662">
        <v>706.94999999999993</v>
      </c>
      <c r="Q3724" s="677">
        <v>0.625</v>
      </c>
      <c r="R3724" s="661">
        <v>5</v>
      </c>
      <c r="S3724" s="677">
        <v>0.625</v>
      </c>
      <c r="T3724" s="742">
        <v>4</v>
      </c>
      <c r="U3724" s="700">
        <v>0.61538461538461542</v>
      </c>
    </row>
    <row r="3725" spans="1:21" ht="14.4" customHeight="1" x14ac:dyDescent="0.3">
      <c r="A3725" s="660">
        <v>32</v>
      </c>
      <c r="B3725" s="661" t="s">
        <v>587</v>
      </c>
      <c r="C3725" s="661">
        <v>89301322</v>
      </c>
      <c r="D3725" s="740" t="s">
        <v>6847</v>
      </c>
      <c r="E3725" s="741" t="s">
        <v>4644</v>
      </c>
      <c r="F3725" s="661" t="s">
        <v>4612</v>
      </c>
      <c r="G3725" s="661" t="s">
        <v>4655</v>
      </c>
      <c r="H3725" s="661" t="s">
        <v>588</v>
      </c>
      <c r="I3725" s="661" t="s">
        <v>4717</v>
      </c>
      <c r="J3725" s="661" t="s">
        <v>728</v>
      </c>
      <c r="K3725" s="661" t="s">
        <v>4718</v>
      </c>
      <c r="L3725" s="662">
        <v>285.75</v>
      </c>
      <c r="M3725" s="662">
        <v>2286</v>
      </c>
      <c r="N3725" s="661">
        <v>8</v>
      </c>
      <c r="O3725" s="742">
        <v>6</v>
      </c>
      <c r="P3725" s="662">
        <v>1428.75</v>
      </c>
      <c r="Q3725" s="677">
        <v>0.625</v>
      </c>
      <c r="R3725" s="661">
        <v>5</v>
      </c>
      <c r="S3725" s="677">
        <v>0.625</v>
      </c>
      <c r="T3725" s="742">
        <v>4</v>
      </c>
      <c r="U3725" s="700">
        <v>0.66666666666666663</v>
      </c>
    </row>
    <row r="3726" spans="1:21" ht="14.4" customHeight="1" x14ac:dyDescent="0.3">
      <c r="A3726" s="660">
        <v>32</v>
      </c>
      <c r="B3726" s="661" t="s">
        <v>587</v>
      </c>
      <c r="C3726" s="661">
        <v>89301322</v>
      </c>
      <c r="D3726" s="740" t="s">
        <v>6847</v>
      </c>
      <c r="E3726" s="741" t="s">
        <v>4644</v>
      </c>
      <c r="F3726" s="661" t="s">
        <v>4612</v>
      </c>
      <c r="G3726" s="661" t="s">
        <v>4655</v>
      </c>
      <c r="H3726" s="661" t="s">
        <v>588</v>
      </c>
      <c r="I3726" s="661" t="s">
        <v>757</v>
      </c>
      <c r="J3726" s="661" t="s">
        <v>4656</v>
      </c>
      <c r="K3726" s="661" t="s">
        <v>4657</v>
      </c>
      <c r="L3726" s="662">
        <v>44.8</v>
      </c>
      <c r="M3726" s="662">
        <v>44.8</v>
      </c>
      <c r="N3726" s="661">
        <v>1</v>
      </c>
      <c r="O3726" s="742">
        <v>1</v>
      </c>
      <c r="P3726" s="662">
        <v>44.8</v>
      </c>
      <c r="Q3726" s="677">
        <v>1</v>
      </c>
      <c r="R3726" s="661">
        <v>1</v>
      </c>
      <c r="S3726" s="677">
        <v>1</v>
      </c>
      <c r="T3726" s="742">
        <v>1</v>
      </c>
      <c r="U3726" s="700">
        <v>1</v>
      </c>
    </row>
    <row r="3727" spans="1:21" ht="14.4" customHeight="1" x14ac:dyDescent="0.3">
      <c r="A3727" s="660">
        <v>32</v>
      </c>
      <c r="B3727" s="661" t="s">
        <v>587</v>
      </c>
      <c r="C3727" s="661">
        <v>89301322</v>
      </c>
      <c r="D3727" s="740" t="s">
        <v>6847</v>
      </c>
      <c r="E3727" s="741" t="s">
        <v>4644</v>
      </c>
      <c r="F3727" s="661" t="s">
        <v>4612</v>
      </c>
      <c r="G3727" s="661" t="s">
        <v>4655</v>
      </c>
      <c r="H3727" s="661" t="s">
        <v>588</v>
      </c>
      <c r="I3727" s="661" t="s">
        <v>4658</v>
      </c>
      <c r="J3727" s="661" t="s">
        <v>4656</v>
      </c>
      <c r="K3727" s="661" t="s">
        <v>4657</v>
      </c>
      <c r="L3727" s="662">
        <v>44.8</v>
      </c>
      <c r="M3727" s="662">
        <v>89.6</v>
      </c>
      <c r="N3727" s="661">
        <v>2</v>
      </c>
      <c r="O3727" s="742">
        <v>1</v>
      </c>
      <c r="P3727" s="662"/>
      <c r="Q3727" s="677">
        <v>0</v>
      </c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32</v>
      </c>
      <c r="B3728" s="661" t="s">
        <v>587</v>
      </c>
      <c r="C3728" s="661">
        <v>89301322</v>
      </c>
      <c r="D3728" s="740" t="s">
        <v>6847</v>
      </c>
      <c r="E3728" s="741" t="s">
        <v>4644</v>
      </c>
      <c r="F3728" s="661" t="s">
        <v>4612</v>
      </c>
      <c r="G3728" s="661" t="s">
        <v>4994</v>
      </c>
      <c r="H3728" s="661" t="s">
        <v>588</v>
      </c>
      <c r="I3728" s="661" t="s">
        <v>1295</v>
      </c>
      <c r="J3728" s="661" t="s">
        <v>1296</v>
      </c>
      <c r="K3728" s="661" t="s">
        <v>1297</v>
      </c>
      <c r="L3728" s="662">
        <v>60.92</v>
      </c>
      <c r="M3728" s="662">
        <v>60.92</v>
      </c>
      <c r="N3728" s="661">
        <v>1</v>
      </c>
      <c r="O3728" s="742">
        <v>0.5</v>
      </c>
      <c r="P3728" s="662"/>
      <c r="Q3728" s="677">
        <v>0</v>
      </c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32</v>
      </c>
      <c r="B3729" s="661" t="s">
        <v>587</v>
      </c>
      <c r="C3729" s="661">
        <v>89301322</v>
      </c>
      <c r="D3729" s="740" t="s">
        <v>6847</v>
      </c>
      <c r="E3729" s="741" t="s">
        <v>4644</v>
      </c>
      <c r="F3729" s="661" t="s">
        <v>4612</v>
      </c>
      <c r="G3729" s="661" t="s">
        <v>4711</v>
      </c>
      <c r="H3729" s="661" t="s">
        <v>588</v>
      </c>
      <c r="I3729" s="661" t="s">
        <v>2909</v>
      </c>
      <c r="J3729" s="661" t="s">
        <v>4443</v>
      </c>
      <c r="K3729" s="661" t="s">
        <v>4444</v>
      </c>
      <c r="L3729" s="662">
        <v>333.31</v>
      </c>
      <c r="M3729" s="662">
        <v>1999.8600000000001</v>
      </c>
      <c r="N3729" s="661">
        <v>6</v>
      </c>
      <c r="O3729" s="742">
        <v>3</v>
      </c>
      <c r="P3729" s="662">
        <v>999.93000000000006</v>
      </c>
      <c r="Q3729" s="677">
        <v>0.5</v>
      </c>
      <c r="R3729" s="661">
        <v>3</v>
      </c>
      <c r="S3729" s="677">
        <v>0.5</v>
      </c>
      <c r="T3729" s="742">
        <v>1.5</v>
      </c>
      <c r="U3729" s="700">
        <v>0.5</v>
      </c>
    </row>
    <row r="3730" spans="1:21" ht="14.4" customHeight="1" x14ac:dyDescent="0.3">
      <c r="A3730" s="660">
        <v>32</v>
      </c>
      <c r="B3730" s="661" t="s">
        <v>587</v>
      </c>
      <c r="C3730" s="661">
        <v>89301322</v>
      </c>
      <c r="D3730" s="740" t="s">
        <v>6847</v>
      </c>
      <c r="E3730" s="741" t="s">
        <v>4644</v>
      </c>
      <c r="F3730" s="661" t="s">
        <v>4612</v>
      </c>
      <c r="G3730" s="661" t="s">
        <v>4711</v>
      </c>
      <c r="H3730" s="661" t="s">
        <v>588</v>
      </c>
      <c r="I3730" s="661" t="s">
        <v>2909</v>
      </c>
      <c r="J3730" s="661" t="s">
        <v>4443</v>
      </c>
      <c r="K3730" s="661" t="s">
        <v>4444</v>
      </c>
      <c r="L3730" s="662">
        <v>156.86000000000001</v>
      </c>
      <c r="M3730" s="662">
        <v>4235.2200000000012</v>
      </c>
      <c r="N3730" s="661">
        <v>27</v>
      </c>
      <c r="O3730" s="742">
        <v>10.5</v>
      </c>
      <c r="P3730" s="662">
        <v>2196.0400000000004</v>
      </c>
      <c r="Q3730" s="677">
        <v>0.51851851851851849</v>
      </c>
      <c r="R3730" s="661">
        <v>14</v>
      </c>
      <c r="S3730" s="677">
        <v>0.51851851851851849</v>
      </c>
      <c r="T3730" s="742">
        <v>6.5</v>
      </c>
      <c r="U3730" s="700">
        <v>0.61904761904761907</v>
      </c>
    </row>
    <row r="3731" spans="1:21" ht="14.4" customHeight="1" x14ac:dyDescent="0.3">
      <c r="A3731" s="660">
        <v>32</v>
      </c>
      <c r="B3731" s="661" t="s">
        <v>587</v>
      </c>
      <c r="C3731" s="661">
        <v>89301322</v>
      </c>
      <c r="D3731" s="740" t="s">
        <v>6847</v>
      </c>
      <c r="E3731" s="741" t="s">
        <v>4644</v>
      </c>
      <c r="F3731" s="661" t="s">
        <v>4612</v>
      </c>
      <c r="G3731" s="661" t="s">
        <v>4711</v>
      </c>
      <c r="H3731" s="661" t="s">
        <v>588</v>
      </c>
      <c r="I3731" s="661" t="s">
        <v>4859</v>
      </c>
      <c r="J3731" s="661" t="s">
        <v>4443</v>
      </c>
      <c r="K3731" s="661" t="s">
        <v>4444</v>
      </c>
      <c r="L3731" s="662">
        <v>156.86000000000001</v>
      </c>
      <c r="M3731" s="662">
        <v>470.58000000000004</v>
      </c>
      <c r="N3731" s="661">
        <v>3</v>
      </c>
      <c r="O3731" s="742">
        <v>2.5</v>
      </c>
      <c r="P3731" s="662">
        <v>156.86000000000001</v>
      </c>
      <c r="Q3731" s="677">
        <v>0.33333333333333331</v>
      </c>
      <c r="R3731" s="661">
        <v>1</v>
      </c>
      <c r="S3731" s="677">
        <v>0.33333333333333331</v>
      </c>
      <c r="T3731" s="742">
        <v>1</v>
      </c>
      <c r="U3731" s="700">
        <v>0.4</v>
      </c>
    </row>
    <row r="3732" spans="1:21" ht="14.4" customHeight="1" x14ac:dyDescent="0.3">
      <c r="A3732" s="660">
        <v>32</v>
      </c>
      <c r="B3732" s="661" t="s">
        <v>587</v>
      </c>
      <c r="C3732" s="661">
        <v>89301322</v>
      </c>
      <c r="D3732" s="740" t="s">
        <v>6847</v>
      </c>
      <c r="E3732" s="741" t="s">
        <v>4644</v>
      </c>
      <c r="F3732" s="661" t="s">
        <v>4612</v>
      </c>
      <c r="G3732" s="661" t="s">
        <v>5243</v>
      </c>
      <c r="H3732" s="661" t="s">
        <v>588</v>
      </c>
      <c r="I3732" s="661" t="s">
        <v>5244</v>
      </c>
      <c r="J3732" s="661" t="s">
        <v>5245</v>
      </c>
      <c r="K3732" s="661" t="s">
        <v>5246</v>
      </c>
      <c r="L3732" s="662">
        <v>10744.75</v>
      </c>
      <c r="M3732" s="662">
        <v>42979</v>
      </c>
      <c r="N3732" s="661">
        <v>4</v>
      </c>
      <c r="O3732" s="742">
        <v>1.5</v>
      </c>
      <c r="P3732" s="662"/>
      <c r="Q3732" s="677">
        <v>0</v>
      </c>
      <c r="R3732" s="661"/>
      <c r="S3732" s="677">
        <v>0</v>
      </c>
      <c r="T3732" s="742"/>
      <c r="U3732" s="700">
        <v>0</v>
      </c>
    </row>
    <row r="3733" spans="1:21" ht="14.4" customHeight="1" x14ac:dyDescent="0.3">
      <c r="A3733" s="660">
        <v>32</v>
      </c>
      <c r="B3733" s="661" t="s">
        <v>587</v>
      </c>
      <c r="C3733" s="661">
        <v>89301322</v>
      </c>
      <c r="D3733" s="740" t="s">
        <v>6847</v>
      </c>
      <c r="E3733" s="741" t="s">
        <v>4644</v>
      </c>
      <c r="F3733" s="661" t="s">
        <v>4612</v>
      </c>
      <c r="G3733" s="661" t="s">
        <v>5030</v>
      </c>
      <c r="H3733" s="661" t="s">
        <v>2441</v>
      </c>
      <c r="I3733" s="661" t="s">
        <v>6637</v>
      </c>
      <c r="J3733" s="661" t="s">
        <v>6238</v>
      </c>
      <c r="K3733" s="661" t="s">
        <v>1239</v>
      </c>
      <c r="L3733" s="662">
        <v>130.59</v>
      </c>
      <c r="M3733" s="662">
        <v>130.59</v>
      </c>
      <c r="N3733" s="661">
        <v>1</v>
      </c>
      <c r="O3733" s="742">
        <v>0.5</v>
      </c>
      <c r="P3733" s="662">
        <v>130.59</v>
      </c>
      <c r="Q3733" s="677">
        <v>1</v>
      </c>
      <c r="R3733" s="661">
        <v>1</v>
      </c>
      <c r="S3733" s="677">
        <v>1</v>
      </c>
      <c r="T3733" s="742">
        <v>0.5</v>
      </c>
      <c r="U3733" s="700">
        <v>1</v>
      </c>
    </row>
    <row r="3734" spans="1:21" ht="14.4" customHeight="1" x14ac:dyDescent="0.3">
      <c r="A3734" s="660">
        <v>32</v>
      </c>
      <c r="B3734" s="661" t="s">
        <v>587</v>
      </c>
      <c r="C3734" s="661">
        <v>89301322</v>
      </c>
      <c r="D3734" s="740" t="s">
        <v>6847</v>
      </c>
      <c r="E3734" s="741" t="s">
        <v>4644</v>
      </c>
      <c r="F3734" s="661" t="s">
        <v>4612</v>
      </c>
      <c r="G3734" s="661" t="s">
        <v>5030</v>
      </c>
      <c r="H3734" s="661" t="s">
        <v>2441</v>
      </c>
      <c r="I3734" s="661" t="s">
        <v>6638</v>
      </c>
      <c r="J3734" s="661" t="s">
        <v>6238</v>
      </c>
      <c r="K3734" s="661" t="s">
        <v>2606</v>
      </c>
      <c r="L3734" s="662">
        <v>391.77</v>
      </c>
      <c r="M3734" s="662">
        <v>391.77</v>
      </c>
      <c r="N3734" s="661">
        <v>1</v>
      </c>
      <c r="O3734" s="742">
        <v>0.5</v>
      </c>
      <c r="P3734" s="662">
        <v>391.77</v>
      </c>
      <c r="Q3734" s="677">
        <v>1</v>
      </c>
      <c r="R3734" s="661">
        <v>1</v>
      </c>
      <c r="S3734" s="677">
        <v>1</v>
      </c>
      <c r="T3734" s="742">
        <v>0.5</v>
      </c>
      <c r="U3734" s="700">
        <v>1</v>
      </c>
    </row>
    <row r="3735" spans="1:21" ht="14.4" customHeight="1" x14ac:dyDescent="0.3">
      <c r="A3735" s="660">
        <v>32</v>
      </c>
      <c r="B3735" s="661" t="s">
        <v>587</v>
      </c>
      <c r="C3735" s="661">
        <v>89301322</v>
      </c>
      <c r="D3735" s="740" t="s">
        <v>6847</v>
      </c>
      <c r="E3735" s="741" t="s">
        <v>4644</v>
      </c>
      <c r="F3735" s="661" t="s">
        <v>4612</v>
      </c>
      <c r="G3735" s="661" t="s">
        <v>5030</v>
      </c>
      <c r="H3735" s="661" t="s">
        <v>2441</v>
      </c>
      <c r="I3735" s="661" t="s">
        <v>2678</v>
      </c>
      <c r="J3735" s="661" t="s">
        <v>2679</v>
      </c>
      <c r="K3735" s="661" t="s">
        <v>1869</v>
      </c>
      <c r="L3735" s="662">
        <v>217.65</v>
      </c>
      <c r="M3735" s="662">
        <v>217.65</v>
      </c>
      <c r="N3735" s="661">
        <v>1</v>
      </c>
      <c r="O3735" s="742">
        <v>0.5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32</v>
      </c>
      <c r="B3736" s="661" t="s">
        <v>587</v>
      </c>
      <c r="C3736" s="661">
        <v>89301322</v>
      </c>
      <c r="D3736" s="740" t="s">
        <v>6847</v>
      </c>
      <c r="E3736" s="741" t="s">
        <v>4644</v>
      </c>
      <c r="F3736" s="661" t="s">
        <v>4612</v>
      </c>
      <c r="G3736" s="661" t="s">
        <v>5248</v>
      </c>
      <c r="H3736" s="661" t="s">
        <v>2441</v>
      </c>
      <c r="I3736" s="661" t="s">
        <v>5589</v>
      </c>
      <c r="J3736" s="661" t="s">
        <v>3082</v>
      </c>
      <c r="K3736" s="661" t="s">
        <v>5590</v>
      </c>
      <c r="L3736" s="662">
        <v>0</v>
      </c>
      <c r="M3736" s="662">
        <v>0</v>
      </c>
      <c r="N3736" s="661">
        <v>1</v>
      </c>
      <c r="O3736" s="742">
        <v>1</v>
      </c>
      <c r="P3736" s="662">
        <v>0</v>
      </c>
      <c r="Q3736" s="677"/>
      <c r="R3736" s="661">
        <v>1</v>
      </c>
      <c r="S3736" s="677">
        <v>1</v>
      </c>
      <c r="T3736" s="742">
        <v>1</v>
      </c>
      <c r="U3736" s="700">
        <v>1</v>
      </c>
    </row>
    <row r="3737" spans="1:21" ht="14.4" customHeight="1" x14ac:dyDescent="0.3">
      <c r="A3737" s="660">
        <v>32</v>
      </c>
      <c r="B3737" s="661" t="s">
        <v>587</v>
      </c>
      <c r="C3737" s="661">
        <v>89301322</v>
      </c>
      <c r="D3737" s="740" t="s">
        <v>6847</v>
      </c>
      <c r="E3737" s="741" t="s">
        <v>4644</v>
      </c>
      <c r="F3737" s="661" t="s">
        <v>4612</v>
      </c>
      <c r="G3737" s="661" t="s">
        <v>4720</v>
      </c>
      <c r="H3737" s="661" t="s">
        <v>2441</v>
      </c>
      <c r="I3737" s="661" t="s">
        <v>2533</v>
      </c>
      <c r="J3737" s="661" t="s">
        <v>2534</v>
      </c>
      <c r="K3737" s="661" t="s">
        <v>2535</v>
      </c>
      <c r="L3737" s="662">
        <v>41.89</v>
      </c>
      <c r="M3737" s="662">
        <v>83.78</v>
      </c>
      <c r="N3737" s="661">
        <v>2</v>
      </c>
      <c r="O3737" s="742">
        <v>1.5</v>
      </c>
      <c r="P3737" s="662"/>
      <c r="Q3737" s="677">
        <v>0</v>
      </c>
      <c r="R3737" s="661"/>
      <c r="S3737" s="677">
        <v>0</v>
      </c>
      <c r="T3737" s="742"/>
      <c r="U3737" s="700">
        <v>0</v>
      </c>
    </row>
    <row r="3738" spans="1:21" ht="14.4" customHeight="1" x14ac:dyDescent="0.3">
      <c r="A3738" s="660">
        <v>32</v>
      </c>
      <c r="B3738" s="661" t="s">
        <v>587</v>
      </c>
      <c r="C3738" s="661">
        <v>89301322</v>
      </c>
      <c r="D3738" s="740" t="s">
        <v>6847</v>
      </c>
      <c r="E3738" s="741" t="s">
        <v>4644</v>
      </c>
      <c r="F3738" s="661" t="s">
        <v>4612</v>
      </c>
      <c r="G3738" s="661" t="s">
        <v>4720</v>
      </c>
      <c r="H3738" s="661" t="s">
        <v>2441</v>
      </c>
      <c r="I3738" s="661" t="s">
        <v>3851</v>
      </c>
      <c r="J3738" s="661" t="s">
        <v>2534</v>
      </c>
      <c r="K3738" s="661" t="s">
        <v>3852</v>
      </c>
      <c r="L3738" s="662">
        <v>146.63</v>
      </c>
      <c r="M3738" s="662">
        <v>146.63</v>
      </c>
      <c r="N3738" s="661">
        <v>1</v>
      </c>
      <c r="O3738" s="742">
        <v>0.5</v>
      </c>
      <c r="P3738" s="662"/>
      <c r="Q3738" s="677">
        <v>0</v>
      </c>
      <c r="R3738" s="661"/>
      <c r="S3738" s="677">
        <v>0</v>
      </c>
      <c r="T3738" s="742"/>
      <c r="U3738" s="700">
        <v>0</v>
      </c>
    </row>
    <row r="3739" spans="1:21" ht="14.4" customHeight="1" x14ac:dyDescent="0.3">
      <c r="A3739" s="660">
        <v>32</v>
      </c>
      <c r="B3739" s="661" t="s">
        <v>587</v>
      </c>
      <c r="C3739" s="661">
        <v>89301322</v>
      </c>
      <c r="D3739" s="740" t="s">
        <v>6847</v>
      </c>
      <c r="E3739" s="741" t="s">
        <v>4644</v>
      </c>
      <c r="F3739" s="661" t="s">
        <v>4612</v>
      </c>
      <c r="G3739" s="661" t="s">
        <v>4963</v>
      </c>
      <c r="H3739" s="661" t="s">
        <v>2441</v>
      </c>
      <c r="I3739" s="661" t="s">
        <v>2523</v>
      </c>
      <c r="J3739" s="661" t="s">
        <v>2524</v>
      </c>
      <c r="K3739" s="661" t="s">
        <v>1225</v>
      </c>
      <c r="L3739" s="662">
        <v>44.89</v>
      </c>
      <c r="M3739" s="662">
        <v>44.89</v>
      </c>
      <c r="N3739" s="661">
        <v>1</v>
      </c>
      <c r="O3739" s="742">
        <v>0.5</v>
      </c>
      <c r="P3739" s="662">
        <v>44.89</v>
      </c>
      <c r="Q3739" s="677">
        <v>1</v>
      </c>
      <c r="R3739" s="661">
        <v>1</v>
      </c>
      <c r="S3739" s="677">
        <v>1</v>
      </c>
      <c r="T3739" s="742">
        <v>0.5</v>
      </c>
      <c r="U3739" s="700">
        <v>1</v>
      </c>
    </row>
    <row r="3740" spans="1:21" ht="14.4" customHeight="1" x14ac:dyDescent="0.3">
      <c r="A3740" s="660">
        <v>32</v>
      </c>
      <c r="B3740" s="661" t="s">
        <v>587</v>
      </c>
      <c r="C3740" s="661">
        <v>89301322</v>
      </c>
      <c r="D3740" s="740" t="s">
        <v>6847</v>
      </c>
      <c r="E3740" s="741" t="s">
        <v>4644</v>
      </c>
      <c r="F3740" s="661" t="s">
        <v>4612</v>
      </c>
      <c r="G3740" s="661" t="s">
        <v>4721</v>
      </c>
      <c r="H3740" s="661" t="s">
        <v>588</v>
      </c>
      <c r="I3740" s="661" t="s">
        <v>1087</v>
      </c>
      <c r="J3740" s="661" t="s">
        <v>4722</v>
      </c>
      <c r="K3740" s="661" t="s">
        <v>4723</v>
      </c>
      <c r="L3740" s="662">
        <v>0</v>
      </c>
      <c r="M3740" s="662">
        <v>0</v>
      </c>
      <c r="N3740" s="661">
        <v>4</v>
      </c>
      <c r="O3740" s="742">
        <v>1</v>
      </c>
      <c r="P3740" s="662">
        <v>0</v>
      </c>
      <c r="Q3740" s="677"/>
      <c r="R3740" s="661">
        <v>1</v>
      </c>
      <c r="S3740" s="677">
        <v>0.25</v>
      </c>
      <c r="T3740" s="742">
        <v>0.5</v>
      </c>
      <c r="U3740" s="700">
        <v>0.5</v>
      </c>
    </row>
    <row r="3741" spans="1:21" ht="14.4" customHeight="1" x14ac:dyDescent="0.3">
      <c r="A3741" s="660">
        <v>32</v>
      </c>
      <c r="B3741" s="661" t="s">
        <v>587</v>
      </c>
      <c r="C3741" s="661">
        <v>89301322</v>
      </c>
      <c r="D3741" s="740" t="s">
        <v>6847</v>
      </c>
      <c r="E3741" s="741" t="s">
        <v>4644</v>
      </c>
      <c r="F3741" s="661" t="s">
        <v>4612</v>
      </c>
      <c r="G3741" s="661" t="s">
        <v>4721</v>
      </c>
      <c r="H3741" s="661" t="s">
        <v>588</v>
      </c>
      <c r="I3741" s="661" t="s">
        <v>1091</v>
      </c>
      <c r="J3741" s="661" t="s">
        <v>5249</v>
      </c>
      <c r="K3741" s="661" t="s">
        <v>3869</v>
      </c>
      <c r="L3741" s="662">
        <v>0</v>
      </c>
      <c r="M3741" s="662">
        <v>0</v>
      </c>
      <c r="N3741" s="661">
        <v>1</v>
      </c>
      <c r="O3741" s="742">
        <v>1</v>
      </c>
      <c r="P3741" s="662"/>
      <c r="Q3741" s="677"/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32</v>
      </c>
      <c r="B3742" s="661" t="s">
        <v>587</v>
      </c>
      <c r="C3742" s="661">
        <v>89301322</v>
      </c>
      <c r="D3742" s="740" t="s">
        <v>6847</v>
      </c>
      <c r="E3742" s="741" t="s">
        <v>4644</v>
      </c>
      <c r="F3742" s="661" t="s">
        <v>4612</v>
      </c>
      <c r="G3742" s="661" t="s">
        <v>4664</v>
      </c>
      <c r="H3742" s="661" t="s">
        <v>2441</v>
      </c>
      <c r="I3742" s="661" t="s">
        <v>3042</v>
      </c>
      <c r="J3742" s="661" t="s">
        <v>3043</v>
      </c>
      <c r="K3742" s="661" t="s">
        <v>4451</v>
      </c>
      <c r="L3742" s="662">
        <v>184.22</v>
      </c>
      <c r="M3742" s="662">
        <v>1842.1999999999998</v>
      </c>
      <c r="N3742" s="661">
        <v>10</v>
      </c>
      <c r="O3742" s="742">
        <v>4</v>
      </c>
      <c r="P3742" s="662">
        <v>1105.32</v>
      </c>
      <c r="Q3742" s="677">
        <v>0.6</v>
      </c>
      <c r="R3742" s="661">
        <v>6</v>
      </c>
      <c r="S3742" s="677">
        <v>0.6</v>
      </c>
      <c r="T3742" s="742">
        <v>2.5</v>
      </c>
      <c r="U3742" s="700">
        <v>0.625</v>
      </c>
    </row>
    <row r="3743" spans="1:21" ht="14.4" customHeight="1" x14ac:dyDescent="0.3">
      <c r="A3743" s="660">
        <v>32</v>
      </c>
      <c r="B3743" s="661" t="s">
        <v>587</v>
      </c>
      <c r="C3743" s="661">
        <v>89301322</v>
      </c>
      <c r="D3743" s="740" t="s">
        <v>6847</v>
      </c>
      <c r="E3743" s="741" t="s">
        <v>4644</v>
      </c>
      <c r="F3743" s="661" t="s">
        <v>4612</v>
      </c>
      <c r="G3743" s="661" t="s">
        <v>4665</v>
      </c>
      <c r="H3743" s="661" t="s">
        <v>2441</v>
      </c>
      <c r="I3743" s="661" t="s">
        <v>2682</v>
      </c>
      <c r="J3743" s="661" t="s">
        <v>2453</v>
      </c>
      <c r="K3743" s="661" t="s">
        <v>2683</v>
      </c>
      <c r="L3743" s="662">
        <v>356.47</v>
      </c>
      <c r="M3743" s="662">
        <v>356.47</v>
      </c>
      <c r="N3743" s="661">
        <v>1</v>
      </c>
      <c r="O3743" s="742">
        <v>0.5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32</v>
      </c>
      <c r="B3744" s="661" t="s">
        <v>587</v>
      </c>
      <c r="C3744" s="661">
        <v>89301322</v>
      </c>
      <c r="D3744" s="740" t="s">
        <v>6847</v>
      </c>
      <c r="E3744" s="741" t="s">
        <v>4644</v>
      </c>
      <c r="F3744" s="661" t="s">
        <v>4612</v>
      </c>
      <c r="G3744" s="661" t="s">
        <v>4966</v>
      </c>
      <c r="H3744" s="661" t="s">
        <v>588</v>
      </c>
      <c r="I3744" s="661" t="s">
        <v>4967</v>
      </c>
      <c r="J3744" s="661" t="s">
        <v>4968</v>
      </c>
      <c r="K3744" s="661" t="s">
        <v>4969</v>
      </c>
      <c r="L3744" s="662">
        <v>75.8</v>
      </c>
      <c r="M3744" s="662">
        <v>454.79999999999995</v>
      </c>
      <c r="N3744" s="661">
        <v>6</v>
      </c>
      <c r="O3744" s="742">
        <v>3</v>
      </c>
      <c r="P3744" s="662"/>
      <c r="Q3744" s="677">
        <v>0</v>
      </c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32</v>
      </c>
      <c r="B3745" s="661" t="s">
        <v>587</v>
      </c>
      <c r="C3745" s="661">
        <v>89301322</v>
      </c>
      <c r="D3745" s="740" t="s">
        <v>6847</v>
      </c>
      <c r="E3745" s="741" t="s">
        <v>4644</v>
      </c>
      <c r="F3745" s="661" t="s">
        <v>4612</v>
      </c>
      <c r="G3745" s="661" t="s">
        <v>4726</v>
      </c>
      <c r="H3745" s="661" t="s">
        <v>2441</v>
      </c>
      <c r="I3745" s="661" t="s">
        <v>3046</v>
      </c>
      <c r="J3745" s="661" t="s">
        <v>3047</v>
      </c>
      <c r="K3745" s="661" t="s">
        <v>4451</v>
      </c>
      <c r="L3745" s="662">
        <v>69.86</v>
      </c>
      <c r="M3745" s="662">
        <v>838.31999999999994</v>
      </c>
      <c r="N3745" s="661">
        <v>12</v>
      </c>
      <c r="O3745" s="742">
        <v>5.5</v>
      </c>
      <c r="P3745" s="662">
        <v>558.88</v>
      </c>
      <c r="Q3745" s="677">
        <v>0.66666666666666674</v>
      </c>
      <c r="R3745" s="661">
        <v>8</v>
      </c>
      <c r="S3745" s="677">
        <v>0.66666666666666663</v>
      </c>
      <c r="T3745" s="742">
        <v>3.5</v>
      </c>
      <c r="U3745" s="700">
        <v>0.63636363636363635</v>
      </c>
    </row>
    <row r="3746" spans="1:21" ht="14.4" customHeight="1" x14ac:dyDescent="0.3">
      <c r="A3746" s="660">
        <v>32</v>
      </c>
      <c r="B3746" s="661" t="s">
        <v>587</v>
      </c>
      <c r="C3746" s="661">
        <v>89301322</v>
      </c>
      <c r="D3746" s="740" t="s">
        <v>6847</v>
      </c>
      <c r="E3746" s="741" t="s">
        <v>4644</v>
      </c>
      <c r="F3746" s="661" t="s">
        <v>4612</v>
      </c>
      <c r="G3746" s="661" t="s">
        <v>4727</v>
      </c>
      <c r="H3746" s="661" t="s">
        <v>2441</v>
      </c>
      <c r="I3746" s="661" t="s">
        <v>5042</v>
      </c>
      <c r="J3746" s="661" t="s">
        <v>2475</v>
      </c>
      <c r="K3746" s="661" t="s">
        <v>2476</v>
      </c>
      <c r="L3746" s="662">
        <v>276</v>
      </c>
      <c r="M3746" s="662">
        <v>552</v>
      </c>
      <c r="N3746" s="661">
        <v>2</v>
      </c>
      <c r="O3746" s="742">
        <v>0.5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32</v>
      </c>
      <c r="B3747" s="661" t="s">
        <v>587</v>
      </c>
      <c r="C3747" s="661">
        <v>89301322</v>
      </c>
      <c r="D3747" s="740" t="s">
        <v>6847</v>
      </c>
      <c r="E3747" s="741" t="s">
        <v>4644</v>
      </c>
      <c r="F3747" s="661" t="s">
        <v>4612</v>
      </c>
      <c r="G3747" s="661" t="s">
        <v>4727</v>
      </c>
      <c r="H3747" s="661" t="s">
        <v>2441</v>
      </c>
      <c r="I3747" s="661" t="s">
        <v>2628</v>
      </c>
      <c r="J3747" s="661" t="s">
        <v>2629</v>
      </c>
      <c r="K3747" s="661" t="s">
        <v>4523</v>
      </c>
      <c r="L3747" s="662">
        <v>162.13</v>
      </c>
      <c r="M3747" s="662">
        <v>324.26</v>
      </c>
      <c r="N3747" s="661">
        <v>2</v>
      </c>
      <c r="O3747" s="742">
        <v>1.5</v>
      </c>
      <c r="P3747" s="662">
        <v>162.13</v>
      </c>
      <c r="Q3747" s="677">
        <v>0.5</v>
      </c>
      <c r="R3747" s="661">
        <v>1</v>
      </c>
      <c r="S3747" s="677">
        <v>0.5</v>
      </c>
      <c r="T3747" s="742">
        <v>1</v>
      </c>
      <c r="U3747" s="700">
        <v>0.66666666666666663</v>
      </c>
    </row>
    <row r="3748" spans="1:21" ht="14.4" customHeight="1" x14ac:dyDescent="0.3">
      <c r="A3748" s="660">
        <v>32</v>
      </c>
      <c r="B3748" s="661" t="s">
        <v>587</v>
      </c>
      <c r="C3748" s="661">
        <v>89301322</v>
      </c>
      <c r="D3748" s="740" t="s">
        <v>6847</v>
      </c>
      <c r="E3748" s="741" t="s">
        <v>4644</v>
      </c>
      <c r="F3748" s="661" t="s">
        <v>4612</v>
      </c>
      <c r="G3748" s="661" t="s">
        <v>4727</v>
      </c>
      <c r="H3748" s="661" t="s">
        <v>2441</v>
      </c>
      <c r="I3748" s="661" t="s">
        <v>2628</v>
      </c>
      <c r="J3748" s="661" t="s">
        <v>2629</v>
      </c>
      <c r="K3748" s="661" t="s">
        <v>4523</v>
      </c>
      <c r="L3748" s="662">
        <v>68.989999999999995</v>
      </c>
      <c r="M3748" s="662">
        <v>620.91</v>
      </c>
      <c r="N3748" s="661">
        <v>9</v>
      </c>
      <c r="O3748" s="742">
        <v>4.5</v>
      </c>
      <c r="P3748" s="662">
        <v>275.95999999999998</v>
      </c>
      <c r="Q3748" s="677">
        <v>0.44444444444444442</v>
      </c>
      <c r="R3748" s="661">
        <v>4</v>
      </c>
      <c r="S3748" s="677">
        <v>0.44444444444444442</v>
      </c>
      <c r="T3748" s="742">
        <v>3</v>
      </c>
      <c r="U3748" s="700">
        <v>0.66666666666666663</v>
      </c>
    </row>
    <row r="3749" spans="1:21" ht="14.4" customHeight="1" x14ac:dyDescent="0.3">
      <c r="A3749" s="660">
        <v>32</v>
      </c>
      <c r="B3749" s="661" t="s">
        <v>587</v>
      </c>
      <c r="C3749" s="661">
        <v>89301322</v>
      </c>
      <c r="D3749" s="740" t="s">
        <v>6847</v>
      </c>
      <c r="E3749" s="741" t="s">
        <v>4644</v>
      </c>
      <c r="F3749" s="661" t="s">
        <v>4612</v>
      </c>
      <c r="G3749" s="661" t="s">
        <v>4727</v>
      </c>
      <c r="H3749" s="661" t="s">
        <v>2441</v>
      </c>
      <c r="I3749" s="661" t="s">
        <v>2474</v>
      </c>
      <c r="J3749" s="661" t="s">
        <v>2475</v>
      </c>
      <c r="K3749" s="661" t="s">
        <v>4525</v>
      </c>
      <c r="L3749" s="662">
        <v>432.32</v>
      </c>
      <c r="M3749" s="662">
        <v>1296.96</v>
      </c>
      <c r="N3749" s="661">
        <v>3</v>
      </c>
      <c r="O3749" s="742">
        <v>1</v>
      </c>
      <c r="P3749" s="662">
        <v>432.32</v>
      </c>
      <c r="Q3749" s="677">
        <v>0.33333333333333331</v>
      </c>
      <c r="R3749" s="661">
        <v>1</v>
      </c>
      <c r="S3749" s="677">
        <v>0.33333333333333331</v>
      </c>
      <c r="T3749" s="742">
        <v>0.5</v>
      </c>
      <c r="U3749" s="700">
        <v>0.5</v>
      </c>
    </row>
    <row r="3750" spans="1:21" ht="14.4" customHeight="1" x14ac:dyDescent="0.3">
      <c r="A3750" s="660">
        <v>32</v>
      </c>
      <c r="B3750" s="661" t="s">
        <v>587</v>
      </c>
      <c r="C3750" s="661">
        <v>89301322</v>
      </c>
      <c r="D3750" s="740" t="s">
        <v>6847</v>
      </c>
      <c r="E3750" s="741" t="s">
        <v>4644</v>
      </c>
      <c r="F3750" s="661" t="s">
        <v>4612</v>
      </c>
      <c r="G3750" s="661" t="s">
        <v>4727</v>
      </c>
      <c r="H3750" s="661" t="s">
        <v>2441</v>
      </c>
      <c r="I3750" s="661" t="s">
        <v>2474</v>
      </c>
      <c r="J3750" s="661" t="s">
        <v>2475</v>
      </c>
      <c r="K3750" s="661" t="s">
        <v>4525</v>
      </c>
      <c r="L3750" s="662">
        <v>276</v>
      </c>
      <c r="M3750" s="662">
        <v>552</v>
      </c>
      <c r="N3750" s="661">
        <v>2</v>
      </c>
      <c r="O3750" s="742">
        <v>0.5</v>
      </c>
      <c r="P3750" s="662"/>
      <c r="Q3750" s="677">
        <v>0</v>
      </c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32</v>
      </c>
      <c r="B3751" s="661" t="s">
        <v>587</v>
      </c>
      <c r="C3751" s="661">
        <v>89301322</v>
      </c>
      <c r="D3751" s="740" t="s">
        <v>6847</v>
      </c>
      <c r="E3751" s="741" t="s">
        <v>4644</v>
      </c>
      <c r="F3751" s="661" t="s">
        <v>4612</v>
      </c>
      <c r="G3751" s="661" t="s">
        <v>4728</v>
      </c>
      <c r="H3751" s="661" t="s">
        <v>588</v>
      </c>
      <c r="I3751" s="661" t="s">
        <v>6639</v>
      </c>
      <c r="J3751" s="661" t="s">
        <v>6640</v>
      </c>
      <c r="K3751" s="661" t="s">
        <v>5533</v>
      </c>
      <c r="L3751" s="662">
        <v>506.48</v>
      </c>
      <c r="M3751" s="662">
        <v>6077.76</v>
      </c>
      <c r="N3751" s="661">
        <v>12</v>
      </c>
      <c r="O3751" s="742">
        <v>1</v>
      </c>
      <c r="P3751" s="662"/>
      <c r="Q3751" s="677">
        <v>0</v>
      </c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32</v>
      </c>
      <c r="B3752" s="661" t="s">
        <v>587</v>
      </c>
      <c r="C3752" s="661">
        <v>89301322</v>
      </c>
      <c r="D3752" s="740" t="s">
        <v>6847</v>
      </c>
      <c r="E3752" s="741" t="s">
        <v>4644</v>
      </c>
      <c r="F3752" s="661" t="s">
        <v>4612</v>
      </c>
      <c r="G3752" s="661" t="s">
        <v>4728</v>
      </c>
      <c r="H3752" s="661" t="s">
        <v>588</v>
      </c>
      <c r="I3752" s="661" t="s">
        <v>5257</v>
      </c>
      <c r="J3752" s="661" t="s">
        <v>5258</v>
      </c>
      <c r="K3752" s="661" t="s">
        <v>4730</v>
      </c>
      <c r="L3752" s="662">
        <v>1012.96</v>
      </c>
      <c r="M3752" s="662">
        <v>4051.84</v>
      </c>
      <c r="N3752" s="661">
        <v>4</v>
      </c>
      <c r="O3752" s="742">
        <v>0.5</v>
      </c>
      <c r="P3752" s="662"/>
      <c r="Q3752" s="677">
        <v>0</v>
      </c>
      <c r="R3752" s="661"/>
      <c r="S3752" s="677">
        <v>0</v>
      </c>
      <c r="T3752" s="742"/>
      <c r="U3752" s="700">
        <v>0</v>
      </c>
    </row>
    <row r="3753" spans="1:21" ht="14.4" customHeight="1" x14ac:dyDescent="0.3">
      <c r="A3753" s="660">
        <v>32</v>
      </c>
      <c r="B3753" s="661" t="s">
        <v>587</v>
      </c>
      <c r="C3753" s="661">
        <v>89301322</v>
      </c>
      <c r="D3753" s="740" t="s">
        <v>6847</v>
      </c>
      <c r="E3753" s="741" t="s">
        <v>4644</v>
      </c>
      <c r="F3753" s="661" t="s">
        <v>4612</v>
      </c>
      <c r="G3753" s="661" t="s">
        <v>4728</v>
      </c>
      <c r="H3753" s="661" t="s">
        <v>588</v>
      </c>
      <c r="I3753" s="661" t="s">
        <v>5976</v>
      </c>
      <c r="J3753" s="661" t="s">
        <v>5977</v>
      </c>
      <c r="K3753" s="661" t="s">
        <v>4997</v>
      </c>
      <c r="L3753" s="662">
        <v>2025.92</v>
      </c>
      <c r="M3753" s="662">
        <v>24311.040000000001</v>
      </c>
      <c r="N3753" s="661">
        <v>12</v>
      </c>
      <c r="O3753" s="742">
        <v>1.5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32</v>
      </c>
      <c r="B3754" s="661" t="s">
        <v>587</v>
      </c>
      <c r="C3754" s="661">
        <v>89301322</v>
      </c>
      <c r="D3754" s="740" t="s">
        <v>6847</v>
      </c>
      <c r="E3754" s="741" t="s">
        <v>4644</v>
      </c>
      <c r="F3754" s="661" t="s">
        <v>4612</v>
      </c>
      <c r="G3754" s="661" t="s">
        <v>4728</v>
      </c>
      <c r="H3754" s="661" t="s">
        <v>588</v>
      </c>
      <c r="I3754" s="661" t="s">
        <v>1886</v>
      </c>
      <c r="J3754" s="661" t="s">
        <v>1887</v>
      </c>
      <c r="K3754" s="661" t="s">
        <v>5110</v>
      </c>
      <c r="L3754" s="662">
        <v>2025.92</v>
      </c>
      <c r="M3754" s="662">
        <v>2025.92</v>
      </c>
      <c r="N3754" s="661">
        <v>1</v>
      </c>
      <c r="O3754" s="742">
        <v>0.5</v>
      </c>
      <c r="P3754" s="662">
        <v>2025.92</v>
      </c>
      <c r="Q3754" s="677">
        <v>1</v>
      </c>
      <c r="R3754" s="661">
        <v>1</v>
      </c>
      <c r="S3754" s="677">
        <v>1</v>
      </c>
      <c r="T3754" s="742">
        <v>0.5</v>
      </c>
      <c r="U3754" s="700">
        <v>1</v>
      </c>
    </row>
    <row r="3755" spans="1:21" ht="14.4" customHeight="1" x14ac:dyDescent="0.3">
      <c r="A3755" s="660">
        <v>32</v>
      </c>
      <c r="B3755" s="661" t="s">
        <v>587</v>
      </c>
      <c r="C3755" s="661">
        <v>89301322</v>
      </c>
      <c r="D3755" s="740" t="s">
        <v>6847</v>
      </c>
      <c r="E3755" s="741" t="s">
        <v>4644</v>
      </c>
      <c r="F3755" s="661" t="s">
        <v>4612</v>
      </c>
      <c r="G3755" s="661" t="s">
        <v>4728</v>
      </c>
      <c r="H3755" s="661" t="s">
        <v>588</v>
      </c>
      <c r="I3755" s="661" t="s">
        <v>5978</v>
      </c>
      <c r="J3755" s="661" t="s">
        <v>5977</v>
      </c>
      <c r="K3755" s="661" t="s">
        <v>5979</v>
      </c>
      <c r="L3755" s="662">
        <v>0</v>
      </c>
      <c r="M3755" s="662">
        <v>0</v>
      </c>
      <c r="N3755" s="661">
        <v>8</v>
      </c>
      <c r="O3755" s="742">
        <v>1.5</v>
      </c>
      <c r="P3755" s="662"/>
      <c r="Q3755" s="677"/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32</v>
      </c>
      <c r="B3756" s="661" t="s">
        <v>587</v>
      </c>
      <c r="C3756" s="661">
        <v>89301322</v>
      </c>
      <c r="D3756" s="740" t="s">
        <v>6847</v>
      </c>
      <c r="E3756" s="741" t="s">
        <v>4644</v>
      </c>
      <c r="F3756" s="661" t="s">
        <v>4612</v>
      </c>
      <c r="G3756" s="661" t="s">
        <v>4728</v>
      </c>
      <c r="H3756" s="661" t="s">
        <v>588</v>
      </c>
      <c r="I3756" s="661" t="s">
        <v>5980</v>
      </c>
      <c r="J3756" s="661" t="s">
        <v>5258</v>
      </c>
      <c r="K3756" s="661" t="s">
        <v>5981</v>
      </c>
      <c r="L3756" s="662">
        <v>0</v>
      </c>
      <c r="M3756" s="662">
        <v>0</v>
      </c>
      <c r="N3756" s="661">
        <v>8</v>
      </c>
      <c r="O3756" s="742">
        <v>1.5</v>
      </c>
      <c r="P3756" s="662"/>
      <c r="Q3756" s="677"/>
      <c r="R3756" s="661"/>
      <c r="S3756" s="677">
        <v>0</v>
      </c>
      <c r="T3756" s="742"/>
      <c r="U3756" s="700">
        <v>0</v>
      </c>
    </row>
    <row r="3757" spans="1:21" ht="14.4" customHeight="1" x14ac:dyDescent="0.3">
      <c r="A3757" s="660">
        <v>32</v>
      </c>
      <c r="B3757" s="661" t="s">
        <v>587</v>
      </c>
      <c r="C3757" s="661">
        <v>89301322</v>
      </c>
      <c r="D3757" s="740" t="s">
        <v>6847</v>
      </c>
      <c r="E3757" s="741" t="s">
        <v>4644</v>
      </c>
      <c r="F3757" s="661" t="s">
        <v>4612</v>
      </c>
      <c r="G3757" s="661" t="s">
        <v>6369</v>
      </c>
      <c r="H3757" s="661" t="s">
        <v>588</v>
      </c>
      <c r="I3757" s="661" t="s">
        <v>6641</v>
      </c>
      <c r="J3757" s="661" t="s">
        <v>6642</v>
      </c>
      <c r="K3757" s="661" t="s">
        <v>6643</v>
      </c>
      <c r="L3757" s="662">
        <v>0</v>
      </c>
      <c r="M3757" s="662">
        <v>0</v>
      </c>
      <c r="N3757" s="661">
        <v>1</v>
      </c>
      <c r="O3757" s="742">
        <v>0.5</v>
      </c>
      <c r="P3757" s="662">
        <v>0</v>
      </c>
      <c r="Q3757" s="677"/>
      <c r="R3757" s="661">
        <v>1</v>
      </c>
      <c r="S3757" s="677">
        <v>1</v>
      </c>
      <c r="T3757" s="742">
        <v>0.5</v>
      </c>
      <c r="U3757" s="700">
        <v>1</v>
      </c>
    </row>
    <row r="3758" spans="1:21" ht="14.4" customHeight="1" x14ac:dyDescent="0.3">
      <c r="A3758" s="660">
        <v>32</v>
      </c>
      <c r="B3758" s="661" t="s">
        <v>587</v>
      </c>
      <c r="C3758" s="661">
        <v>89301322</v>
      </c>
      <c r="D3758" s="740" t="s">
        <v>6847</v>
      </c>
      <c r="E3758" s="741" t="s">
        <v>4644</v>
      </c>
      <c r="F3758" s="661" t="s">
        <v>4612</v>
      </c>
      <c r="G3758" s="661" t="s">
        <v>5259</v>
      </c>
      <c r="H3758" s="661" t="s">
        <v>588</v>
      </c>
      <c r="I3758" s="661" t="s">
        <v>5260</v>
      </c>
      <c r="J3758" s="661" t="s">
        <v>5261</v>
      </c>
      <c r="K3758" s="661" t="s">
        <v>4677</v>
      </c>
      <c r="L3758" s="662">
        <v>6492.48</v>
      </c>
      <c r="M3758" s="662">
        <v>19477.439999999999</v>
      </c>
      <c r="N3758" s="661">
        <v>3</v>
      </c>
      <c r="O3758" s="742">
        <v>1</v>
      </c>
      <c r="P3758" s="662">
        <v>19477.439999999999</v>
      </c>
      <c r="Q3758" s="677">
        <v>1</v>
      </c>
      <c r="R3758" s="661">
        <v>3</v>
      </c>
      <c r="S3758" s="677">
        <v>1</v>
      </c>
      <c r="T3758" s="742">
        <v>1</v>
      </c>
      <c r="U3758" s="700">
        <v>1</v>
      </c>
    </row>
    <row r="3759" spans="1:21" ht="14.4" customHeight="1" x14ac:dyDescent="0.3">
      <c r="A3759" s="660">
        <v>32</v>
      </c>
      <c r="B3759" s="661" t="s">
        <v>587</v>
      </c>
      <c r="C3759" s="661">
        <v>89301322</v>
      </c>
      <c r="D3759" s="740" t="s">
        <v>6847</v>
      </c>
      <c r="E3759" s="741" t="s">
        <v>4644</v>
      </c>
      <c r="F3759" s="661" t="s">
        <v>4612</v>
      </c>
      <c r="G3759" s="661" t="s">
        <v>5259</v>
      </c>
      <c r="H3759" s="661" t="s">
        <v>588</v>
      </c>
      <c r="I3759" s="661" t="s">
        <v>5260</v>
      </c>
      <c r="J3759" s="661" t="s">
        <v>5261</v>
      </c>
      <c r="K3759" s="661" t="s">
        <v>4677</v>
      </c>
      <c r="L3759" s="662">
        <v>6492.55</v>
      </c>
      <c r="M3759" s="662">
        <v>19477.650000000001</v>
      </c>
      <c r="N3759" s="661">
        <v>3</v>
      </c>
      <c r="O3759" s="742">
        <v>0.5</v>
      </c>
      <c r="P3759" s="662">
        <v>19477.650000000001</v>
      </c>
      <c r="Q3759" s="677">
        <v>1</v>
      </c>
      <c r="R3759" s="661">
        <v>3</v>
      </c>
      <c r="S3759" s="677">
        <v>1</v>
      </c>
      <c r="T3759" s="742">
        <v>0.5</v>
      </c>
      <c r="U3759" s="700">
        <v>1</v>
      </c>
    </row>
    <row r="3760" spans="1:21" ht="14.4" customHeight="1" x14ac:dyDescent="0.3">
      <c r="A3760" s="660">
        <v>32</v>
      </c>
      <c r="B3760" s="661" t="s">
        <v>587</v>
      </c>
      <c r="C3760" s="661">
        <v>89301322</v>
      </c>
      <c r="D3760" s="740" t="s">
        <v>6847</v>
      </c>
      <c r="E3760" s="741" t="s">
        <v>4644</v>
      </c>
      <c r="F3760" s="661" t="s">
        <v>4612</v>
      </c>
      <c r="G3760" s="661" t="s">
        <v>5259</v>
      </c>
      <c r="H3760" s="661" t="s">
        <v>588</v>
      </c>
      <c r="I3760" s="661" t="s">
        <v>6644</v>
      </c>
      <c r="J3760" s="661" t="s">
        <v>6645</v>
      </c>
      <c r="K3760" s="661" t="s">
        <v>6646</v>
      </c>
      <c r="L3760" s="662">
        <v>0</v>
      </c>
      <c r="M3760" s="662">
        <v>0</v>
      </c>
      <c r="N3760" s="661">
        <v>5</v>
      </c>
      <c r="O3760" s="742">
        <v>1</v>
      </c>
      <c r="P3760" s="662">
        <v>0</v>
      </c>
      <c r="Q3760" s="677"/>
      <c r="R3760" s="661">
        <v>3</v>
      </c>
      <c r="S3760" s="677">
        <v>0.6</v>
      </c>
      <c r="T3760" s="742">
        <v>0.5</v>
      </c>
      <c r="U3760" s="700">
        <v>0.5</v>
      </c>
    </row>
    <row r="3761" spans="1:21" ht="14.4" customHeight="1" x14ac:dyDescent="0.3">
      <c r="A3761" s="660">
        <v>32</v>
      </c>
      <c r="B3761" s="661" t="s">
        <v>587</v>
      </c>
      <c r="C3761" s="661">
        <v>89301322</v>
      </c>
      <c r="D3761" s="740" t="s">
        <v>6847</v>
      </c>
      <c r="E3761" s="741" t="s">
        <v>4644</v>
      </c>
      <c r="F3761" s="661" t="s">
        <v>4612</v>
      </c>
      <c r="G3761" s="661" t="s">
        <v>5925</v>
      </c>
      <c r="H3761" s="661" t="s">
        <v>588</v>
      </c>
      <c r="I3761" s="661" t="s">
        <v>1335</v>
      </c>
      <c r="J3761" s="661" t="s">
        <v>1336</v>
      </c>
      <c r="K3761" s="661" t="s">
        <v>5926</v>
      </c>
      <c r="L3761" s="662">
        <v>45.75</v>
      </c>
      <c r="M3761" s="662">
        <v>45.75</v>
      </c>
      <c r="N3761" s="661">
        <v>1</v>
      </c>
      <c r="O3761" s="742">
        <v>1</v>
      </c>
      <c r="P3761" s="662">
        <v>45.75</v>
      </c>
      <c r="Q3761" s="677">
        <v>1</v>
      </c>
      <c r="R3761" s="661">
        <v>1</v>
      </c>
      <c r="S3761" s="677">
        <v>1</v>
      </c>
      <c r="T3761" s="742">
        <v>1</v>
      </c>
      <c r="U3761" s="700">
        <v>1</v>
      </c>
    </row>
    <row r="3762" spans="1:21" ht="14.4" customHeight="1" x14ac:dyDescent="0.3">
      <c r="A3762" s="660">
        <v>32</v>
      </c>
      <c r="B3762" s="661" t="s">
        <v>587</v>
      </c>
      <c r="C3762" s="661">
        <v>89301322</v>
      </c>
      <c r="D3762" s="740" t="s">
        <v>6847</v>
      </c>
      <c r="E3762" s="741" t="s">
        <v>4644</v>
      </c>
      <c r="F3762" s="661" t="s">
        <v>4612</v>
      </c>
      <c r="G3762" s="661" t="s">
        <v>5111</v>
      </c>
      <c r="H3762" s="661" t="s">
        <v>588</v>
      </c>
      <c r="I3762" s="661" t="s">
        <v>5132</v>
      </c>
      <c r="J3762" s="661" t="s">
        <v>5133</v>
      </c>
      <c r="K3762" s="661" t="s">
        <v>5134</v>
      </c>
      <c r="L3762" s="662">
        <v>84.78</v>
      </c>
      <c r="M3762" s="662">
        <v>84.78</v>
      </c>
      <c r="N3762" s="661">
        <v>1</v>
      </c>
      <c r="O3762" s="742">
        <v>0.5</v>
      </c>
      <c r="P3762" s="662">
        <v>84.78</v>
      </c>
      <c r="Q3762" s="677">
        <v>1</v>
      </c>
      <c r="R3762" s="661">
        <v>1</v>
      </c>
      <c r="S3762" s="677">
        <v>1</v>
      </c>
      <c r="T3762" s="742">
        <v>0.5</v>
      </c>
      <c r="U3762" s="700">
        <v>1</v>
      </c>
    </row>
    <row r="3763" spans="1:21" ht="14.4" customHeight="1" x14ac:dyDescent="0.3">
      <c r="A3763" s="660">
        <v>32</v>
      </c>
      <c r="B3763" s="661" t="s">
        <v>587</v>
      </c>
      <c r="C3763" s="661">
        <v>89301322</v>
      </c>
      <c r="D3763" s="740" t="s">
        <v>6847</v>
      </c>
      <c r="E3763" s="741" t="s">
        <v>4644</v>
      </c>
      <c r="F3763" s="661" t="s">
        <v>4612</v>
      </c>
      <c r="G3763" s="661" t="s">
        <v>4812</v>
      </c>
      <c r="H3763" s="661" t="s">
        <v>588</v>
      </c>
      <c r="I3763" s="661" t="s">
        <v>2368</v>
      </c>
      <c r="J3763" s="661" t="s">
        <v>820</v>
      </c>
      <c r="K3763" s="661" t="s">
        <v>2369</v>
      </c>
      <c r="L3763" s="662">
        <v>230.59</v>
      </c>
      <c r="M3763" s="662">
        <v>230.59</v>
      </c>
      <c r="N3763" s="661">
        <v>1</v>
      </c>
      <c r="O3763" s="742">
        <v>0.5</v>
      </c>
      <c r="P3763" s="662"/>
      <c r="Q3763" s="677">
        <v>0</v>
      </c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32</v>
      </c>
      <c r="B3764" s="661" t="s">
        <v>587</v>
      </c>
      <c r="C3764" s="661">
        <v>89301322</v>
      </c>
      <c r="D3764" s="740" t="s">
        <v>6847</v>
      </c>
      <c r="E3764" s="741" t="s">
        <v>4644</v>
      </c>
      <c r="F3764" s="661" t="s">
        <v>4612</v>
      </c>
      <c r="G3764" s="661" t="s">
        <v>4812</v>
      </c>
      <c r="H3764" s="661" t="s">
        <v>588</v>
      </c>
      <c r="I3764" s="661" t="s">
        <v>6534</v>
      </c>
      <c r="J3764" s="661" t="s">
        <v>820</v>
      </c>
      <c r="K3764" s="661" t="s">
        <v>2369</v>
      </c>
      <c r="L3764" s="662">
        <v>0</v>
      </c>
      <c r="M3764" s="662">
        <v>0</v>
      </c>
      <c r="N3764" s="661">
        <v>1</v>
      </c>
      <c r="O3764" s="742">
        <v>0.5</v>
      </c>
      <c r="P3764" s="662"/>
      <c r="Q3764" s="677"/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32</v>
      </c>
      <c r="B3765" s="661" t="s">
        <v>587</v>
      </c>
      <c r="C3765" s="661">
        <v>89301322</v>
      </c>
      <c r="D3765" s="740" t="s">
        <v>6847</v>
      </c>
      <c r="E3765" s="741" t="s">
        <v>4644</v>
      </c>
      <c r="F3765" s="661" t="s">
        <v>4612</v>
      </c>
      <c r="G3765" s="661" t="s">
        <v>6450</v>
      </c>
      <c r="H3765" s="661" t="s">
        <v>588</v>
      </c>
      <c r="I3765" s="661" t="s">
        <v>1094</v>
      </c>
      <c r="J3765" s="661" t="s">
        <v>1095</v>
      </c>
      <c r="K3765" s="661" t="s">
        <v>1281</v>
      </c>
      <c r="L3765" s="662">
        <v>0</v>
      </c>
      <c r="M3765" s="662">
        <v>0</v>
      </c>
      <c r="N3765" s="661">
        <v>2</v>
      </c>
      <c r="O3765" s="742">
        <v>1</v>
      </c>
      <c r="P3765" s="662">
        <v>0</v>
      </c>
      <c r="Q3765" s="677"/>
      <c r="R3765" s="661">
        <v>1</v>
      </c>
      <c r="S3765" s="677">
        <v>0.5</v>
      </c>
      <c r="T3765" s="742">
        <v>0.5</v>
      </c>
      <c r="U3765" s="700">
        <v>0.5</v>
      </c>
    </row>
    <row r="3766" spans="1:21" ht="14.4" customHeight="1" x14ac:dyDescent="0.3">
      <c r="A3766" s="660">
        <v>32</v>
      </c>
      <c r="B3766" s="661" t="s">
        <v>587</v>
      </c>
      <c r="C3766" s="661">
        <v>89301322</v>
      </c>
      <c r="D3766" s="740" t="s">
        <v>6847</v>
      </c>
      <c r="E3766" s="741" t="s">
        <v>4644</v>
      </c>
      <c r="F3766" s="661" t="s">
        <v>4612</v>
      </c>
      <c r="G3766" s="661" t="s">
        <v>4873</v>
      </c>
      <c r="H3766" s="661" t="s">
        <v>588</v>
      </c>
      <c r="I3766" s="661" t="s">
        <v>1079</v>
      </c>
      <c r="J3766" s="661" t="s">
        <v>1187</v>
      </c>
      <c r="K3766" s="661" t="s">
        <v>4874</v>
      </c>
      <c r="L3766" s="662">
        <v>128.9</v>
      </c>
      <c r="M3766" s="662">
        <v>128.9</v>
      </c>
      <c r="N3766" s="661">
        <v>1</v>
      </c>
      <c r="O3766" s="742">
        <v>1</v>
      </c>
      <c r="P3766" s="662">
        <v>128.9</v>
      </c>
      <c r="Q3766" s="677">
        <v>1</v>
      </c>
      <c r="R3766" s="661">
        <v>1</v>
      </c>
      <c r="S3766" s="677">
        <v>1</v>
      </c>
      <c r="T3766" s="742">
        <v>1</v>
      </c>
      <c r="U3766" s="700">
        <v>1</v>
      </c>
    </row>
    <row r="3767" spans="1:21" ht="14.4" customHeight="1" x14ac:dyDescent="0.3">
      <c r="A3767" s="660">
        <v>32</v>
      </c>
      <c r="B3767" s="661" t="s">
        <v>587</v>
      </c>
      <c r="C3767" s="661">
        <v>89301322</v>
      </c>
      <c r="D3767" s="740" t="s">
        <v>6847</v>
      </c>
      <c r="E3767" s="741" t="s">
        <v>4644</v>
      </c>
      <c r="F3767" s="661" t="s">
        <v>4612</v>
      </c>
      <c r="G3767" s="661" t="s">
        <v>4671</v>
      </c>
      <c r="H3767" s="661" t="s">
        <v>2441</v>
      </c>
      <c r="I3767" s="661" t="s">
        <v>3132</v>
      </c>
      <c r="J3767" s="661" t="s">
        <v>3133</v>
      </c>
      <c r="K3767" s="661" t="s">
        <v>4480</v>
      </c>
      <c r="L3767" s="662">
        <v>3127.19</v>
      </c>
      <c r="M3767" s="662">
        <v>25017.519999999997</v>
      </c>
      <c r="N3767" s="661">
        <v>8</v>
      </c>
      <c r="O3767" s="742">
        <v>3.5</v>
      </c>
      <c r="P3767" s="662">
        <v>21890.329999999998</v>
      </c>
      <c r="Q3767" s="677">
        <v>0.875</v>
      </c>
      <c r="R3767" s="661">
        <v>7</v>
      </c>
      <c r="S3767" s="677">
        <v>0.875</v>
      </c>
      <c r="T3767" s="742">
        <v>3</v>
      </c>
      <c r="U3767" s="700">
        <v>0.8571428571428571</v>
      </c>
    </row>
    <row r="3768" spans="1:21" ht="14.4" customHeight="1" x14ac:dyDescent="0.3">
      <c r="A3768" s="660">
        <v>32</v>
      </c>
      <c r="B3768" s="661" t="s">
        <v>587</v>
      </c>
      <c r="C3768" s="661">
        <v>89301322</v>
      </c>
      <c r="D3768" s="740" t="s">
        <v>6847</v>
      </c>
      <c r="E3768" s="741" t="s">
        <v>4644</v>
      </c>
      <c r="F3768" s="661" t="s">
        <v>4612</v>
      </c>
      <c r="G3768" s="661" t="s">
        <v>4671</v>
      </c>
      <c r="H3768" s="661" t="s">
        <v>2441</v>
      </c>
      <c r="I3768" s="661" t="s">
        <v>4672</v>
      </c>
      <c r="J3768" s="661" t="s">
        <v>3133</v>
      </c>
      <c r="K3768" s="661" t="s">
        <v>4673</v>
      </c>
      <c r="L3768" s="662">
        <v>782.22</v>
      </c>
      <c r="M3768" s="662">
        <v>13297.740000000002</v>
      </c>
      <c r="N3768" s="661">
        <v>17</v>
      </c>
      <c r="O3768" s="742">
        <v>11</v>
      </c>
      <c r="P3768" s="662">
        <v>6257.7600000000011</v>
      </c>
      <c r="Q3768" s="677">
        <v>0.4705882352941177</v>
      </c>
      <c r="R3768" s="661">
        <v>8</v>
      </c>
      <c r="S3768" s="677">
        <v>0.47058823529411764</v>
      </c>
      <c r="T3768" s="742">
        <v>5</v>
      </c>
      <c r="U3768" s="700">
        <v>0.45454545454545453</v>
      </c>
    </row>
    <row r="3769" spans="1:21" ht="14.4" customHeight="1" x14ac:dyDescent="0.3">
      <c r="A3769" s="660">
        <v>32</v>
      </c>
      <c r="B3769" s="661" t="s">
        <v>587</v>
      </c>
      <c r="C3769" s="661">
        <v>89301322</v>
      </c>
      <c r="D3769" s="740" t="s">
        <v>6847</v>
      </c>
      <c r="E3769" s="741" t="s">
        <v>4644</v>
      </c>
      <c r="F3769" s="661" t="s">
        <v>4612</v>
      </c>
      <c r="G3769" s="661" t="s">
        <v>4813</v>
      </c>
      <c r="H3769" s="661" t="s">
        <v>588</v>
      </c>
      <c r="I3769" s="661" t="s">
        <v>1175</v>
      </c>
      <c r="J3769" s="661" t="s">
        <v>4814</v>
      </c>
      <c r="K3769" s="661" t="s">
        <v>4815</v>
      </c>
      <c r="L3769" s="662">
        <v>66.599999999999994</v>
      </c>
      <c r="M3769" s="662">
        <v>266.39999999999998</v>
      </c>
      <c r="N3769" s="661">
        <v>4</v>
      </c>
      <c r="O3769" s="742">
        <v>2.5</v>
      </c>
      <c r="P3769" s="662">
        <v>133.19999999999999</v>
      </c>
      <c r="Q3769" s="677">
        <v>0.5</v>
      </c>
      <c r="R3769" s="661">
        <v>2</v>
      </c>
      <c r="S3769" s="677">
        <v>0.5</v>
      </c>
      <c r="T3769" s="742">
        <v>1.5</v>
      </c>
      <c r="U3769" s="700">
        <v>0.6</v>
      </c>
    </row>
    <row r="3770" spans="1:21" ht="14.4" customHeight="1" x14ac:dyDescent="0.3">
      <c r="A3770" s="660">
        <v>32</v>
      </c>
      <c r="B3770" s="661" t="s">
        <v>587</v>
      </c>
      <c r="C3770" s="661">
        <v>89301322</v>
      </c>
      <c r="D3770" s="740" t="s">
        <v>6847</v>
      </c>
      <c r="E3770" s="741" t="s">
        <v>4644</v>
      </c>
      <c r="F3770" s="661" t="s">
        <v>4612</v>
      </c>
      <c r="G3770" s="661" t="s">
        <v>4674</v>
      </c>
      <c r="H3770" s="661" t="s">
        <v>588</v>
      </c>
      <c r="I3770" s="661" t="s">
        <v>1035</v>
      </c>
      <c r="J3770" s="661" t="s">
        <v>1036</v>
      </c>
      <c r="K3770" s="661" t="s">
        <v>4675</v>
      </c>
      <c r="L3770" s="662">
        <v>163.9</v>
      </c>
      <c r="M3770" s="662">
        <v>163.9</v>
      </c>
      <c r="N3770" s="661">
        <v>1</v>
      </c>
      <c r="O3770" s="742">
        <v>0.5</v>
      </c>
      <c r="P3770" s="662"/>
      <c r="Q3770" s="677">
        <v>0</v>
      </c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32</v>
      </c>
      <c r="B3771" s="661" t="s">
        <v>587</v>
      </c>
      <c r="C3771" s="661">
        <v>89301322</v>
      </c>
      <c r="D3771" s="740" t="s">
        <v>6847</v>
      </c>
      <c r="E3771" s="741" t="s">
        <v>4644</v>
      </c>
      <c r="F3771" s="661" t="s">
        <v>4612</v>
      </c>
      <c r="G3771" s="661" t="s">
        <v>5047</v>
      </c>
      <c r="H3771" s="661" t="s">
        <v>588</v>
      </c>
      <c r="I3771" s="661" t="s">
        <v>2068</v>
      </c>
      <c r="J3771" s="661" t="s">
        <v>2069</v>
      </c>
      <c r="K3771" s="661" t="s">
        <v>1146</v>
      </c>
      <c r="L3771" s="662">
        <v>33.729999999999997</v>
      </c>
      <c r="M3771" s="662">
        <v>33.729999999999997</v>
      </c>
      <c r="N3771" s="661">
        <v>1</v>
      </c>
      <c r="O3771" s="742">
        <v>0.5</v>
      </c>
      <c r="P3771" s="662"/>
      <c r="Q3771" s="677">
        <v>0</v>
      </c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32</v>
      </c>
      <c r="B3772" s="661" t="s">
        <v>587</v>
      </c>
      <c r="C3772" s="661">
        <v>89301322</v>
      </c>
      <c r="D3772" s="740" t="s">
        <v>6847</v>
      </c>
      <c r="E3772" s="741" t="s">
        <v>4644</v>
      </c>
      <c r="F3772" s="661" t="s">
        <v>4612</v>
      </c>
      <c r="G3772" s="661" t="s">
        <v>5047</v>
      </c>
      <c r="H3772" s="661" t="s">
        <v>588</v>
      </c>
      <c r="I3772" s="661" t="s">
        <v>1144</v>
      </c>
      <c r="J3772" s="661" t="s">
        <v>1145</v>
      </c>
      <c r="K3772" s="661" t="s">
        <v>1146</v>
      </c>
      <c r="L3772" s="662">
        <v>33.729999999999997</v>
      </c>
      <c r="M3772" s="662">
        <v>33.729999999999997</v>
      </c>
      <c r="N3772" s="661">
        <v>1</v>
      </c>
      <c r="O3772" s="742">
        <v>0.5</v>
      </c>
      <c r="P3772" s="662">
        <v>33.729999999999997</v>
      </c>
      <c r="Q3772" s="677">
        <v>1</v>
      </c>
      <c r="R3772" s="661">
        <v>1</v>
      </c>
      <c r="S3772" s="677">
        <v>1</v>
      </c>
      <c r="T3772" s="742">
        <v>0.5</v>
      </c>
      <c r="U3772" s="700">
        <v>1</v>
      </c>
    </row>
    <row r="3773" spans="1:21" ht="14.4" customHeight="1" x14ac:dyDescent="0.3">
      <c r="A3773" s="660">
        <v>32</v>
      </c>
      <c r="B3773" s="661" t="s">
        <v>587</v>
      </c>
      <c r="C3773" s="661">
        <v>89301322</v>
      </c>
      <c r="D3773" s="740" t="s">
        <v>6847</v>
      </c>
      <c r="E3773" s="741" t="s">
        <v>4644</v>
      </c>
      <c r="F3773" s="661" t="s">
        <v>4612</v>
      </c>
      <c r="G3773" s="661" t="s">
        <v>6543</v>
      </c>
      <c r="H3773" s="661" t="s">
        <v>588</v>
      </c>
      <c r="I3773" s="661" t="s">
        <v>1703</v>
      </c>
      <c r="J3773" s="661" t="s">
        <v>6544</v>
      </c>
      <c r="K3773" s="661" t="s">
        <v>4660</v>
      </c>
      <c r="L3773" s="662">
        <v>86.16</v>
      </c>
      <c r="M3773" s="662">
        <v>86.16</v>
      </c>
      <c r="N3773" s="661">
        <v>1</v>
      </c>
      <c r="O3773" s="742">
        <v>0.5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32</v>
      </c>
      <c r="B3774" s="661" t="s">
        <v>587</v>
      </c>
      <c r="C3774" s="661">
        <v>89301322</v>
      </c>
      <c r="D3774" s="740" t="s">
        <v>6847</v>
      </c>
      <c r="E3774" s="741" t="s">
        <v>4644</v>
      </c>
      <c r="F3774" s="661" t="s">
        <v>4612</v>
      </c>
      <c r="G3774" s="661" t="s">
        <v>4927</v>
      </c>
      <c r="H3774" s="661" t="s">
        <v>588</v>
      </c>
      <c r="I3774" s="661" t="s">
        <v>1366</v>
      </c>
      <c r="J3774" s="661" t="s">
        <v>1367</v>
      </c>
      <c r="K3774" s="661" t="s">
        <v>4928</v>
      </c>
      <c r="L3774" s="662">
        <v>1023.02</v>
      </c>
      <c r="M3774" s="662">
        <v>9207.18</v>
      </c>
      <c r="N3774" s="661">
        <v>9</v>
      </c>
      <c r="O3774" s="742">
        <v>4</v>
      </c>
      <c r="P3774" s="662">
        <v>5115.1000000000004</v>
      </c>
      <c r="Q3774" s="677">
        <v>0.55555555555555558</v>
      </c>
      <c r="R3774" s="661">
        <v>5</v>
      </c>
      <c r="S3774" s="677">
        <v>0.55555555555555558</v>
      </c>
      <c r="T3774" s="742">
        <v>2.5</v>
      </c>
      <c r="U3774" s="700">
        <v>0.625</v>
      </c>
    </row>
    <row r="3775" spans="1:21" ht="14.4" customHeight="1" x14ac:dyDescent="0.3">
      <c r="A3775" s="660">
        <v>32</v>
      </c>
      <c r="B3775" s="661" t="s">
        <v>587</v>
      </c>
      <c r="C3775" s="661">
        <v>89301322</v>
      </c>
      <c r="D3775" s="740" t="s">
        <v>6847</v>
      </c>
      <c r="E3775" s="741" t="s">
        <v>4644</v>
      </c>
      <c r="F3775" s="661" t="s">
        <v>4612</v>
      </c>
      <c r="G3775" s="661" t="s">
        <v>4927</v>
      </c>
      <c r="H3775" s="661" t="s">
        <v>588</v>
      </c>
      <c r="I3775" s="661" t="s">
        <v>1366</v>
      </c>
      <c r="J3775" s="661" t="s">
        <v>1367</v>
      </c>
      <c r="K3775" s="661" t="s">
        <v>4928</v>
      </c>
      <c r="L3775" s="662">
        <v>439.17</v>
      </c>
      <c r="M3775" s="662">
        <v>3513.3599999999997</v>
      </c>
      <c r="N3775" s="661">
        <v>8</v>
      </c>
      <c r="O3775" s="742">
        <v>5.5</v>
      </c>
      <c r="P3775" s="662">
        <v>1317.51</v>
      </c>
      <c r="Q3775" s="677">
        <v>0.37500000000000006</v>
      </c>
      <c r="R3775" s="661">
        <v>3</v>
      </c>
      <c r="S3775" s="677">
        <v>0.375</v>
      </c>
      <c r="T3775" s="742">
        <v>1.5</v>
      </c>
      <c r="U3775" s="700">
        <v>0.27272727272727271</v>
      </c>
    </row>
    <row r="3776" spans="1:21" ht="14.4" customHeight="1" x14ac:dyDescent="0.3">
      <c r="A3776" s="660">
        <v>32</v>
      </c>
      <c r="B3776" s="661" t="s">
        <v>587</v>
      </c>
      <c r="C3776" s="661">
        <v>89301322</v>
      </c>
      <c r="D3776" s="740" t="s">
        <v>6847</v>
      </c>
      <c r="E3776" s="741" t="s">
        <v>4644</v>
      </c>
      <c r="F3776" s="661" t="s">
        <v>4612</v>
      </c>
      <c r="G3776" s="661" t="s">
        <v>4676</v>
      </c>
      <c r="H3776" s="661" t="s">
        <v>588</v>
      </c>
      <c r="I3776" s="661" t="s">
        <v>1248</v>
      </c>
      <c r="J3776" s="661" t="s">
        <v>1249</v>
      </c>
      <c r="K3776" s="661" t="s">
        <v>1250</v>
      </c>
      <c r="L3776" s="662">
        <v>24.22</v>
      </c>
      <c r="M3776" s="662">
        <v>96.88</v>
      </c>
      <c r="N3776" s="661">
        <v>4</v>
      </c>
      <c r="O3776" s="742">
        <v>2</v>
      </c>
      <c r="P3776" s="662">
        <v>24.22</v>
      </c>
      <c r="Q3776" s="677">
        <v>0.25</v>
      </c>
      <c r="R3776" s="661">
        <v>1</v>
      </c>
      <c r="S3776" s="677">
        <v>0.25</v>
      </c>
      <c r="T3776" s="742">
        <v>0.5</v>
      </c>
      <c r="U3776" s="700">
        <v>0.25</v>
      </c>
    </row>
    <row r="3777" spans="1:21" ht="14.4" customHeight="1" x14ac:dyDescent="0.3">
      <c r="A3777" s="660">
        <v>32</v>
      </c>
      <c r="B3777" s="661" t="s">
        <v>587</v>
      </c>
      <c r="C3777" s="661">
        <v>89301322</v>
      </c>
      <c r="D3777" s="740" t="s">
        <v>6847</v>
      </c>
      <c r="E3777" s="741" t="s">
        <v>4644</v>
      </c>
      <c r="F3777" s="661" t="s">
        <v>4612</v>
      </c>
      <c r="G3777" s="661" t="s">
        <v>4676</v>
      </c>
      <c r="H3777" s="661" t="s">
        <v>588</v>
      </c>
      <c r="I3777" s="661" t="s">
        <v>1248</v>
      </c>
      <c r="J3777" s="661" t="s">
        <v>1249</v>
      </c>
      <c r="K3777" s="661" t="s">
        <v>1250</v>
      </c>
      <c r="L3777" s="662">
        <v>34.5</v>
      </c>
      <c r="M3777" s="662">
        <v>34.5</v>
      </c>
      <c r="N3777" s="661">
        <v>1</v>
      </c>
      <c r="O3777" s="742">
        <v>0.5</v>
      </c>
      <c r="P3777" s="662"/>
      <c r="Q3777" s="677">
        <v>0</v>
      </c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32</v>
      </c>
      <c r="B3778" s="661" t="s">
        <v>587</v>
      </c>
      <c r="C3778" s="661">
        <v>89301322</v>
      </c>
      <c r="D3778" s="740" t="s">
        <v>6847</v>
      </c>
      <c r="E3778" s="741" t="s">
        <v>4644</v>
      </c>
      <c r="F3778" s="661" t="s">
        <v>4612</v>
      </c>
      <c r="G3778" s="661" t="s">
        <v>4676</v>
      </c>
      <c r="H3778" s="661" t="s">
        <v>588</v>
      </c>
      <c r="I3778" s="661" t="s">
        <v>5863</v>
      </c>
      <c r="J3778" s="661" t="s">
        <v>1249</v>
      </c>
      <c r="K3778" s="661" t="s">
        <v>1250</v>
      </c>
      <c r="L3778" s="662">
        <v>24.22</v>
      </c>
      <c r="M3778" s="662">
        <v>24.22</v>
      </c>
      <c r="N3778" s="661">
        <v>1</v>
      </c>
      <c r="O3778" s="742">
        <v>0.5</v>
      </c>
      <c r="P3778" s="662"/>
      <c r="Q3778" s="677">
        <v>0</v>
      </c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32</v>
      </c>
      <c r="B3779" s="661" t="s">
        <v>587</v>
      </c>
      <c r="C3779" s="661">
        <v>89301322</v>
      </c>
      <c r="D3779" s="740" t="s">
        <v>6847</v>
      </c>
      <c r="E3779" s="741" t="s">
        <v>4644</v>
      </c>
      <c r="F3779" s="661" t="s">
        <v>4612</v>
      </c>
      <c r="G3779" s="661" t="s">
        <v>6033</v>
      </c>
      <c r="H3779" s="661" t="s">
        <v>588</v>
      </c>
      <c r="I3779" s="661" t="s">
        <v>1707</v>
      </c>
      <c r="J3779" s="661" t="s">
        <v>1708</v>
      </c>
      <c r="K3779" s="661" t="s">
        <v>5507</v>
      </c>
      <c r="L3779" s="662">
        <v>23.72</v>
      </c>
      <c r="M3779" s="662">
        <v>23.72</v>
      </c>
      <c r="N3779" s="661">
        <v>1</v>
      </c>
      <c r="O3779" s="742">
        <v>0.5</v>
      </c>
      <c r="P3779" s="662">
        <v>23.72</v>
      </c>
      <c r="Q3779" s="677">
        <v>1</v>
      </c>
      <c r="R3779" s="661">
        <v>1</v>
      </c>
      <c r="S3779" s="677">
        <v>1</v>
      </c>
      <c r="T3779" s="742">
        <v>0.5</v>
      </c>
      <c r="U3779" s="700">
        <v>1</v>
      </c>
    </row>
    <row r="3780" spans="1:21" ht="14.4" customHeight="1" x14ac:dyDescent="0.3">
      <c r="A3780" s="660">
        <v>32</v>
      </c>
      <c r="B3780" s="661" t="s">
        <v>587</v>
      </c>
      <c r="C3780" s="661">
        <v>89301322</v>
      </c>
      <c r="D3780" s="740" t="s">
        <v>6847</v>
      </c>
      <c r="E3780" s="741" t="s">
        <v>4644</v>
      </c>
      <c r="F3780" s="661" t="s">
        <v>4612</v>
      </c>
      <c r="G3780" s="661" t="s">
        <v>5312</v>
      </c>
      <c r="H3780" s="661" t="s">
        <v>588</v>
      </c>
      <c r="I3780" s="661" t="s">
        <v>3350</v>
      </c>
      <c r="J3780" s="661" t="s">
        <v>3351</v>
      </c>
      <c r="K3780" s="661" t="s">
        <v>4573</v>
      </c>
      <c r="L3780" s="662">
        <v>0</v>
      </c>
      <c r="M3780" s="662">
        <v>0</v>
      </c>
      <c r="N3780" s="661">
        <v>10</v>
      </c>
      <c r="O3780" s="742">
        <v>3</v>
      </c>
      <c r="P3780" s="662"/>
      <c r="Q3780" s="677"/>
      <c r="R3780" s="661"/>
      <c r="S3780" s="677">
        <v>0</v>
      </c>
      <c r="T3780" s="742"/>
      <c r="U3780" s="700">
        <v>0</v>
      </c>
    </row>
    <row r="3781" spans="1:21" ht="14.4" customHeight="1" x14ac:dyDescent="0.3">
      <c r="A3781" s="660">
        <v>32</v>
      </c>
      <c r="B3781" s="661" t="s">
        <v>587</v>
      </c>
      <c r="C3781" s="661">
        <v>89301322</v>
      </c>
      <c r="D3781" s="740" t="s">
        <v>6847</v>
      </c>
      <c r="E3781" s="741" t="s">
        <v>4644</v>
      </c>
      <c r="F3781" s="661" t="s">
        <v>4612</v>
      </c>
      <c r="G3781" s="661" t="s">
        <v>5156</v>
      </c>
      <c r="H3781" s="661" t="s">
        <v>2441</v>
      </c>
      <c r="I3781" s="661" t="s">
        <v>5157</v>
      </c>
      <c r="J3781" s="661" t="s">
        <v>5158</v>
      </c>
      <c r="K3781" s="661" t="s">
        <v>5159</v>
      </c>
      <c r="L3781" s="662">
        <v>2449.89</v>
      </c>
      <c r="M3781" s="662">
        <v>12249.449999999999</v>
      </c>
      <c r="N3781" s="661">
        <v>5</v>
      </c>
      <c r="O3781" s="742">
        <v>1</v>
      </c>
      <c r="P3781" s="662">
        <v>12249.449999999999</v>
      </c>
      <c r="Q3781" s="677">
        <v>1</v>
      </c>
      <c r="R3781" s="661">
        <v>5</v>
      </c>
      <c r="S3781" s="677">
        <v>1</v>
      </c>
      <c r="T3781" s="742">
        <v>1</v>
      </c>
      <c r="U3781" s="700">
        <v>1</v>
      </c>
    </row>
    <row r="3782" spans="1:21" ht="14.4" customHeight="1" x14ac:dyDescent="0.3">
      <c r="A3782" s="660">
        <v>32</v>
      </c>
      <c r="B3782" s="661" t="s">
        <v>587</v>
      </c>
      <c r="C3782" s="661">
        <v>89301322</v>
      </c>
      <c r="D3782" s="740" t="s">
        <v>6847</v>
      </c>
      <c r="E3782" s="741" t="s">
        <v>4644</v>
      </c>
      <c r="F3782" s="661" t="s">
        <v>4612</v>
      </c>
      <c r="G3782" s="661" t="s">
        <v>5156</v>
      </c>
      <c r="H3782" s="661" t="s">
        <v>2441</v>
      </c>
      <c r="I3782" s="661" t="s">
        <v>5157</v>
      </c>
      <c r="J3782" s="661" t="s">
        <v>5158</v>
      </c>
      <c r="K3782" s="661" t="s">
        <v>5159</v>
      </c>
      <c r="L3782" s="662">
        <v>2279.02</v>
      </c>
      <c r="M3782" s="662">
        <v>43301.380000000005</v>
      </c>
      <c r="N3782" s="661">
        <v>19</v>
      </c>
      <c r="O3782" s="742">
        <v>1.5</v>
      </c>
      <c r="P3782" s="662">
        <v>22790.2</v>
      </c>
      <c r="Q3782" s="677">
        <v>0.52631578947368418</v>
      </c>
      <c r="R3782" s="661">
        <v>10</v>
      </c>
      <c r="S3782" s="677">
        <v>0.52631578947368418</v>
      </c>
      <c r="T3782" s="742">
        <v>1</v>
      </c>
      <c r="U3782" s="700">
        <v>0.66666666666666663</v>
      </c>
    </row>
    <row r="3783" spans="1:21" ht="14.4" customHeight="1" x14ac:dyDescent="0.3">
      <c r="A3783" s="660">
        <v>32</v>
      </c>
      <c r="B3783" s="661" t="s">
        <v>587</v>
      </c>
      <c r="C3783" s="661">
        <v>89301322</v>
      </c>
      <c r="D3783" s="740" t="s">
        <v>6847</v>
      </c>
      <c r="E3783" s="741" t="s">
        <v>4644</v>
      </c>
      <c r="F3783" s="661" t="s">
        <v>4612</v>
      </c>
      <c r="G3783" s="661" t="s">
        <v>4999</v>
      </c>
      <c r="H3783" s="661" t="s">
        <v>588</v>
      </c>
      <c r="I3783" s="661" t="s">
        <v>2895</v>
      </c>
      <c r="J3783" s="661" t="s">
        <v>2896</v>
      </c>
      <c r="K3783" s="661" t="s">
        <v>5000</v>
      </c>
      <c r="L3783" s="662">
        <v>50.27</v>
      </c>
      <c r="M3783" s="662">
        <v>201.08</v>
      </c>
      <c r="N3783" s="661">
        <v>4</v>
      </c>
      <c r="O3783" s="742">
        <v>1.5</v>
      </c>
      <c r="P3783" s="662">
        <v>100.54</v>
      </c>
      <c r="Q3783" s="677">
        <v>0.5</v>
      </c>
      <c r="R3783" s="661">
        <v>2</v>
      </c>
      <c r="S3783" s="677">
        <v>0.5</v>
      </c>
      <c r="T3783" s="742">
        <v>1</v>
      </c>
      <c r="U3783" s="700">
        <v>0.66666666666666663</v>
      </c>
    </row>
    <row r="3784" spans="1:21" ht="14.4" customHeight="1" x14ac:dyDescent="0.3">
      <c r="A3784" s="660">
        <v>32</v>
      </c>
      <c r="B3784" s="661" t="s">
        <v>587</v>
      </c>
      <c r="C3784" s="661">
        <v>89301322</v>
      </c>
      <c r="D3784" s="740" t="s">
        <v>6847</v>
      </c>
      <c r="E3784" s="741" t="s">
        <v>4644</v>
      </c>
      <c r="F3784" s="661" t="s">
        <v>4612</v>
      </c>
      <c r="G3784" s="661" t="s">
        <v>4678</v>
      </c>
      <c r="H3784" s="661" t="s">
        <v>2441</v>
      </c>
      <c r="I3784" s="661" t="s">
        <v>2614</v>
      </c>
      <c r="J3784" s="661" t="s">
        <v>2615</v>
      </c>
      <c r="K3784" s="661" t="s">
        <v>2616</v>
      </c>
      <c r="L3784" s="662">
        <v>25.07</v>
      </c>
      <c r="M3784" s="662">
        <v>25.07</v>
      </c>
      <c r="N3784" s="661">
        <v>1</v>
      </c>
      <c r="O3784" s="742">
        <v>0.5</v>
      </c>
      <c r="P3784" s="662"/>
      <c r="Q3784" s="677">
        <v>0</v>
      </c>
      <c r="R3784" s="661"/>
      <c r="S3784" s="677">
        <v>0</v>
      </c>
      <c r="T3784" s="742"/>
      <c r="U3784" s="700">
        <v>0</v>
      </c>
    </row>
    <row r="3785" spans="1:21" ht="14.4" customHeight="1" x14ac:dyDescent="0.3">
      <c r="A3785" s="660">
        <v>32</v>
      </c>
      <c r="B3785" s="661" t="s">
        <v>587</v>
      </c>
      <c r="C3785" s="661">
        <v>89301322</v>
      </c>
      <c r="D3785" s="740" t="s">
        <v>6847</v>
      </c>
      <c r="E3785" s="741" t="s">
        <v>4644</v>
      </c>
      <c r="F3785" s="661" t="s">
        <v>4612</v>
      </c>
      <c r="G3785" s="661" t="s">
        <v>4678</v>
      </c>
      <c r="H3785" s="661" t="s">
        <v>2441</v>
      </c>
      <c r="I3785" s="661" t="s">
        <v>6286</v>
      </c>
      <c r="J3785" s="661" t="s">
        <v>2615</v>
      </c>
      <c r="K3785" s="661" t="s">
        <v>6287</v>
      </c>
      <c r="L3785" s="662">
        <v>83.56</v>
      </c>
      <c r="M3785" s="662">
        <v>83.56</v>
      </c>
      <c r="N3785" s="661">
        <v>1</v>
      </c>
      <c r="O3785" s="742">
        <v>0.5</v>
      </c>
      <c r="P3785" s="662">
        <v>83.56</v>
      </c>
      <c r="Q3785" s="677">
        <v>1</v>
      </c>
      <c r="R3785" s="661">
        <v>1</v>
      </c>
      <c r="S3785" s="677">
        <v>1</v>
      </c>
      <c r="T3785" s="742">
        <v>0.5</v>
      </c>
      <c r="U3785" s="700">
        <v>1</v>
      </c>
    </row>
    <row r="3786" spans="1:21" ht="14.4" customHeight="1" x14ac:dyDescent="0.3">
      <c r="A3786" s="660">
        <v>32</v>
      </c>
      <c r="B3786" s="661" t="s">
        <v>587</v>
      </c>
      <c r="C3786" s="661">
        <v>89301322</v>
      </c>
      <c r="D3786" s="740" t="s">
        <v>6847</v>
      </c>
      <c r="E3786" s="741" t="s">
        <v>4644</v>
      </c>
      <c r="F3786" s="661" t="s">
        <v>4612</v>
      </c>
      <c r="G3786" s="661" t="s">
        <v>4681</v>
      </c>
      <c r="H3786" s="661" t="s">
        <v>2441</v>
      </c>
      <c r="I3786" s="661" t="s">
        <v>3069</v>
      </c>
      <c r="J3786" s="661" t="s">
        <v>3070</v>
      </c>
      <c r="K3786" s="661" t="s">
        <v>3071</v>
      </c>
      <c r="L3786" s="662">
        <v>154.01</v>
      </c>
      <c r="M3786" s="662">
        <v>154.01</v>
      </c>
      <c r="N3786" s="661">
        <v>1</v>
      </c>
      <c r="O3786" s="742">
        <v>1</v>
      </c>
      <c r="P3786" s="662">
        <v>154.01</v>
      </c>
      <c r="Q3786" s="677">
        <v>1</v>
      </c>
      <c r="R3786" s="661">
        <v>1</v>
      </c>
      <c r="S3786" s="677">
        <v>1</v>
      </c>
      <c r="T3786" s="742">
        <v>1</v>
      </c>
      <c r="U3786" s="700">
        <v>1</v>
      </c>
    </row>
    <row r="3787" spans="1:21" ht="14.4" customHeight="1" x14ac:dyDescent="0.3">
      <c r="A3787" s="660">
        <v>32</v>
      </c>
      <c r="B3787" s="661" t="s">
        <v>587</v>
      </c>
      <c r="C3787" s="661">
        <v>89301322</v>
      </c>
      <c r="D3787" s="740" t="s">
        <v>6847</v>
      </c>
      <c r="E3787" s="741" t="s">
        <v>4644</v>
      </c>
      <c r="F3787" s="661" t="s">
        <v>4612</v>
      </c>
      <c r="G3787" s="661" t="s">
        <v>4758</v>
      </c>
      <c r="H3787" s="661" t="s">
        <v>588</v>
      </c>
      <c r="I3787" s="661" t="s">
        <v>5118</v>
      </c>
      <c r="J3787" s="661" t="s">
        <v>4882</v>
      </c>
      <c r="K3787" s="661" t="s">
        <v>4883</v>
      </c>
      <c r="L3787" s="662">
        <v>0</v>
      </c>
      <c r="M3787" s="662">
        <v>0</v>
      </c>
      <c r="N3787" s="661">
        <v>1</v>
      </c>
      <c r="O3787" s="742">
        <v>0.5</v>
      </c>
      <c r="P3787" s="662"/>
      <c r="Q3787" s="677"/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32</v>
      </c>
      <c r="B3788" s="661" t="s">
        <v>587</v>
      </c>
      <c r="C3788" s="661">
        <v>89301322</v>
      </c>
      <c r="D3788" s="740" t="s">
        <v>6847</v>
      </c>
      <c r="E3788" s="741" t="s">
        <v>4644</v>
      </c>
      <c r="F3788" s="661" t="s">
        <v>4612</v>
      </c>
      <c r="G3788" s="661" t="s">
        <v>4682</v>
      </c>
      <c r="H3788" s="661" t="s">
        <v>588</v>
      </c>
      <c r="I3788" s="661" t="s">
        <v>5444</v>
      </c>
      <c r="J3788" s="661" t="s">
        <v>1280</v>
      </c>
      <c r="K3788" s="661" t="s">
        <v>933</v>
      </c>
      <c r="L3788" s="662">
        <v>30.65</v>
      </c>
      <c r="M3788" s="662">
        <v>30.65</v>
      </c>
      <c r="N3788" s="661">
        <v>1</v>
      </c>
      <c r="O3788" s="742">
        <v>0.5</v>
      </c>
      <c r="P3788" s="662">
        <v>30.65</v>
      </c>
      <c r="Q3788" s="677">
        <v>1</v>
      </c>
      <c r="R3788" s="661">
        <v>1</v>
      </c>
      <c r="S3788" s="677">
        <v>1</v>
      </c>
      <c r="T3788" s="742">
        <v>0.5</v>
      </c>
      <c r="U3788" s="700">
        <v>1</v>
      </c>
    </row>
    <row r="3789" spans="1:21" ht="14.4" customHeight="1" x14ac:dyDescent="0.3">
      <c r="A3789" s="660">
        <v>32</v>
      </c>
      <c r="B3789" s="661" t="s">
        <v>587</v>
      </c>
      <c r="C3789" s="661">
        <v>89301322</v>
      </c>
      <c r="D3789" s="740" t="s">
        <v>6847</v>
      </c>
      <c r="E3789" s="741" t="s">
        <v>4644</v>
      </c>
      <c r="F3789" s="661" t="s">
        <v>4612</v>
      </c>
      <c r="G3789" s="661" t="s">
        <v>4682</v>
      </c>
      <c r="H3789" s="661" t="s">
        <v>588</v>
      </c>
      <c r="I3789" s="661" t="s">
        <v>5444</v>
      </c>
      <c r="J3789" s="661" t="s">
        <v>1280</v>
      </c>
      <c r="K3789" s="661" t="s">
        <v>933</v>
      </c>
      <c r="L3789" s="662">
        <v>27.57</v>
      </c>
      <c r="M3789" s="662">
        <v>55.14</v>
      </c>
      <c r="N3789" s="661">
        <v>2</v>
      </c>
      <c r="O3789" s="742">
        <v>0.5</v>
      </c>
      <c r="P3789" s="662">
        <v>55.14</v>
      </c>
      <c r="Q3789" s="677">
        <v>1</v>
      </c>
      <c r="R3789" s="661">
        <v>2</v>
      </c>
      <c r="S3789" s="677">
        <v>1</v>
      </c>
      <c r="T3789" s="742">
        <v>0.5</v>
      </c>
      <c r="U3789" s="700">
        <v>1</v>
      </c>
    </row>
    <row r="3790" spans="1:21" ht="14.4" customHeight="1" x14ac:dyDescent="0.3">
      <c r="A3790" s="660">
        <v>32</v>
      </c>
      <c r="B3790" s="661" t="s">
        <v>587</v>
      </c>
      <c r="C3790" s="661">
        <v>89301322</v>
      </c>
      <c r="D3790" s="740" t="s">
        <v>6847</v>
      </c>
      <c r="E3790" s="741" t="s">
        <v>4644</v>
      </c>
      <c r="F3790" s="661" t="s">
        <v>4612</v>
      </c>
      <c r="G3790" s="661" t="s">
        <v>4682</v>
      </c>
      <c r="H3790" s="661" t="s">
        <v>588</v>
      </c>
      <c r="I3790" s="661" t="s">
        <v>1279</v>
      </c>
      <c r="J3790" s="661" t="s">
        <v>1280</v>
      </c>
      <c r="K3790" s="661" t="s">
        <v>1281</v>
      </c>
      <c r="L3790" s="662">
        <v>61.29</v>
      </c>
      <c r="M3790" s="662">
        <v>245.16</v>
      </c>
      <c r="N3790" s="661">
        <v>4</v>
      </c>
      <c r="O3790" s="742">
        <v>2</v>
      </c>
      <c r="P3790" s="662"/>
      <c r="Q3790" s="677">
        <v>0</v>
      </c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32</v>
      </c>
      <c r="B3791" s="661" t="s">
        <v>587</v>
      </c>
      <c r="C3791" s="661">
        <v>89301322</v>
      </c>
      <c r="D3791" s="740" t="s">
        <v>6847</v>
      </c>
      <c r="E3791" s="741" t="s">
        <v>4644</v>
      </c>
      <c r="F3791" s="661" t="s">
        <v>4612</v>
      </c>
      <c r="G3791" s="661" t="s">
        <v>4682</v>
      </c>
      <c r="H3791" s="661" t="s">
        <v>588</v>
      </c>
      <c r="I3791" s="661" t="s">
        <v>5803</v>
      </c>
      <c r="J3791" s="661" t="s">
        <v>4684</v>
      </c>
      <c r="K3791" s="661" t="s">
        <v>5804</v>
      </c>
      <c r="L3791" s="662">
        <v>0</v>
      </c>
      <c r="M3791" s="662">
        <v>0</v>
      </c>
      <c r="N3791" s="661">
        <v>1</v>
      </c>
      <c r="O3791" s="742">
        <v>0.5</v>
      </c>
      <c r="P3791" s="662"/>
      <c r="Q3791" s="677"/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32</v>
      </c>
      <c r="B3792" s="661" t="s">
        <v>587</v>
      </c>
      <c r="C3792" s="661">
        <v>89301322</v>
      </c>
      <c r="D3792" s="740" t="s">
        <v>6847</v>
      </c>
      <c r="E3792" s="741" t="s">
        <v>4644</v>
      </c>
      <c r="F3792" s="661" t="s">
        <v>4612</v>
      </c>
      <c r="G3792" s="661" t="s">
        <v>4682</v>
      </c>
      <c r="H3792" s="661" t="s">
        <v>588</v>
      </c>
      <c r="I3792" s="661" t="s">
        <v>4683</v>
      </c>
      <c r="J3792" s="661" t="s">
        <v>4684</v>
      </c>
      <c r="K3792" s="661" t="s">
        <v>4685</v>
      </c>
      <c r="L3792" s="662">
        <v>34.31</v>
      </c>
      <c r="M3792" s="662">
        <v>68.62</v>
      </c>
      <c r="N3792" s="661">
        <v>2</v>
      </c>
      <c r="O3792" s="742">
        <v>1</v>
      </c>
      <c r="P3792" s="662"/>
      <c r="Q3792" s="677">
        <v>0</v>
      </c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32</v>
      </c>
      <c r="B3793" s="661" t="s">
        <v>587</v>
      </c>
      <c r="C3793" s="661">
        <v>89301322</v>
      </c>
      <c r="D3793" s="740" t="s">
        <v>6847</v>
      </c>
      <c r="E3793" s="741" t="s">
        <v>4644</v>
      </c>
      <c r="F3793" s="661" t="s">
        <v>4612</v>
      </c>
      <c r="G3793" s="661" t="s">
        <v>6647</v>
      </c>
      <c r="H3793" s="661" t="s">
        <v>588</v>
      </c>
      <c r="I3793" s="661" t="s">
        <v>6648</v>
      </c>
      <c r="J3793" s="661" t="s">
        <v>2995</v>
      </c>
      <c r="K3793" s="661" t="s">
        <v>6649</v>
      </c>
      <c r="L3793" s="662">
        <v>120.37</v>
      </c>
      <c r="M3793" s="662">
        <v>120.37</v>
      </c>
      <c r="N3793" s="661">
        <v>1</v>
      </c>
      <c r="O3793" s="742">
        <v>1</v>
      </c>
      <c r="P3793" s="662"/>
      <c r="Q3793" s="677">
        <v>0</v>
      </c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32</v>
      </c>
      <c r="B3794" s="661" t="s">
        <v>587</v>
      </c>
      <c r="C3794" s="661">
        <v>89301322</v>
      </c>
      <c r="D3794" s="740" t="s">
        <v>6847</v>
      </c>
      <c r="E3794" s="741" t="s">
        <v>4644</v>
      </c>
      <c r="F3794" s="661" t="s">
        <v>4612</v>
      </c>
      <c r="G3794" s="661" t="s">
        <v>4686</v>
      </c>
      <c r="H3794" s="661" t="s">
        <v>588</v>
      </c>
      <c r="I3794" s="661" t="s">
        <v>2223</v>
      </c>
      <c r="J3794" s="661" t="s">
        <v>4688</v>
      </c>
      <c r="K3794" s="661" t="s">
        <v>4689</v>
      </c>
      <c r="L3794" s="662">
        <v>6196.71</v>
      </c>
      <c r="M3794" s="662">
        <v>18590.13</v>
      </c>
      <c r="N3794" s="661">
        <v>3</v>
      </c>
      <c r="O3794" s="742">
        <v>1</v>
      </c>
      <c r="P3794" s="662"/>
      <c r="Q3794" s="677">
        <v>0</v>
      </c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32</v>
      </c>
      <c r="B3795" s="661" t="s">
        <v>587</v>
      </c>
      <c r="C3795" s="661">
        <v>89301322</v>
      </c>
      <c r="D3795" s="740" t="s">
        <v>6847</v>
      </c>
      <c r="E3795" s="741" t="s">
        <v>4644</v>
      </c>
      <c r="F3795" s="661" t="s">
        <v>4612</v>
      </c>
      <c r="G3795" s="661" t="s">
        <v>4686</v>
      </c>
      <c r="H3795" s="661" t="s">
        <v>588</v>
      </c>
      <c r="I3795" s="661" t="s">
        <v>4929</v>
      </c>
      <c r="J3795" s="661" t="s">
        <v>4688</v>
      </c>
      <c r="K3795" s="661" t="s">
        <v>4689</v>
      </c>
      <c r="L3795" s="662">
        <v>6196.71</v>
      </c>
      <c r="M3795" s="662">
        <v>12393.42</v>
      </c>
      <c r="N3795" s="661">
        <v>2</v>
      </c>
      <c r="O3795" s="742">
        <v>0.5</v>
      </c>
      <c r="P3795" s="662">
        <v>12393.42</v>
      </c>
      <c r="Q3795" s="677">
        <v>1</v>
      </c>
      <c r="R3795" s="661">
        <v>2</v>
      </c>
      <c r="S3795" s="677">
        <v>1</v>
      </c>
      <c r="T3795" s="742">
        <v>0.5</v>
      </c>
      <c r="U3795" s="700">
        <v>1</v>
      </c>
    </row>
    <row r="3796" spans="1:21" ht="14.4" customHeight="1" x14ac:dyDescent="0.3">
      <c r="A3796" s="660">
        <v>32</v>
      </c>
      <c r="B3796" s="661" t="s">
        <v>587</v>
      </c>
      <c r="C3796" s="661">
        <v>89301322</v>
      </c>
      <c r="D3796" s="740" t="s">
        <v>6847</v>
      </c>
      <c r="E3796" s="741" t="s">
        <v>4644</v>
      </c>
      <c r="F3796" s="661" t="s">
        <v>4612</v>
      </c>
      <c r="G3796" s="661" t="s">
        <v>4764</v>
      </c>
      <c r="H3796" s="661" t="s">
        <v>588</v>
      </c>
      <c r="I3796" s="661" t="s">
        <v>1043</v>
      </c>
      <c r="J3796" s="661" t="s">
        <v>4765</v>
      </c>
      <c r="K3796" s="661" t="s">
        <v>4766</v>
      </c>
      <c r="L3796" s="662">
        <v>91.14</v>
      </c>
      <c r="M3796" s="662">
        <v>3736.7400000000007</v>
      </c>
      <c r="N3796" s="661">
        <v>41</v>
      </c>
      <c r="O3796" s="742">
        <v>7</v>
      </c>
      <c r="P3796" s="662">
        <v>546.84</v>
      </c>
      <c r="Q3796" s="677">
        <v>0.14634146341463414</v>
      </c>
      <c r="R3796" s="661">
        <v>6</v>
      </c>
      <c r="S3796" s="677">
        <v>0.14634146341463414</v>
      </c>
      <c r="T3796" s="742">
        <v>2</v>
      </c>
      <c r="U3796" s="700">
        <v>0.2857142857142857</v>
      </c>
    </row>
    <row r="3797" spans="1:21" ht="14.4" customHeight="1" x14ac:dyDescent="0.3">
      <c r="A3797" s="660">
        <v>32</v>
      </c>
      <c r="B3797" s="661" t="s">
        <v>587</v>
      </c>
      <c r="C3797" s="661">
        <v>89301322</v>
      </c>
      <c r="D3797" s="740" t="s">
        <v>6847</v>
      </c>
      <c r="E3797" s="741" t="s">
        <v>4644</v>
      </c>
      <c r="F3797" s="661" t="s">
        <v>4612</v>
      </c>
      <c r="G3797" s="661" t="s">
        <v>4886</v>
      </c>
      <c r="H3797" s="661" t="s">
        <v>588</v>
      </c>
      <c r="I3797" s="661" t="s">
        <v>1435</v>
      </c>
      <c r="J3797" s="661" t="s">
        <v>1436</v>
      </c>
      <c r="K3797" s="661" t="s">
        <v>1437</v>
      </c>
      <c r="L3797" s="662">
        <v>0</v>
      </c>
      <c r="M3797" s="662">
        <v>0</v>
      </c>
      <c r="N3797" s="661">
        <v>1</v>
      </c>
      <c r="O3797" s="742">
        <v>0.5</v>
      </c>
      <c r="P3797" s="662"/>
      <c r="Q3797" s="677"/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32</v>
      </c>
      <c r="B3798" s="661" t="s">
        <v>587</v>
      </c>
      <c r="C3798" s="661">
        <v>89301322</v>
      </c>
      <c r="D3798" s="740" t="s">
        <v>6847</v>
      </c>
      <c r="E3798" s="741" t="s">
        <v>4644</v>
      </c>
      <c r="F3798" s="661" t="s">
        <v>4612</v>
      </c>
      <c r="G3798" s="661" t="s">
        <v>4886</v>
      </c>
      <c r="H3798" s="661" t="s">
        <v>588</v>
      </c>
      <c r="I3798" s="661" t="s">
        <v>5054</v>
      </c>
      <c r="J3798" s="661" t="s">
        <v>5055</v>
      </c>
      <c r="K3798" s="661" t="s">
        <v>5056</v>
      </c>
      <c r="L3798" s="662">
        <v>0</v>
      </c>
      <c r="M3798" s="662">
        <v>0</v>
      </c>
      <c r="N3798" s="661">
        <v>1</v>
      </c>
      <c r="O3798" s="742">
        <v>0.5</v>
      </c>
      <c r="P3798" s="662">
        <v>0</v>
      </c>
      <c r="Q3798" s="677"/>
      <c r="R3798" s="661">
        <v>1</v>
      </c>
      <c r="S3798" s="677">
        <v>1</v>
      </c>
      <c r="T3798" s="742">
        <v>0.5</v>
      </c>
      <c r="U3798" s="700">
        <v>1</v>
      </c>
    </row>
    <row r="3799" spans="1:21" ht="14.4" customHeight="1" x14ac:dyDescent="0.3">
      <c r="A3799" s="660">
        <v>32</v>
      </c>
      <c r="B3799" s="661" t="s">
        <v>587</v>
      </c>
      <c r="C3799" s="661">
        <v>89301322</v>
      </c>
      <c r="D3799" s="740" t="s">
        <v>6847</v>
      </c>
      <c r="E3799" s="741" t="s">
        <v>4644</v>
      </c>
      <c r="F3799" s="661" t="s">
        <v>4612</v>
      </c>
      <c r="G3799" s="661" t="s">
        <v>4973</v>
      </c>
      <c r="H3799" s="661" t="s">
        <v>588</v>
      </c>
      <c r="I3799" s="661" t="s">
        <v>792</v>
      </c>
      <c r="J3799" s="661" t="s">
        <v>793</v>
      </c>
      <c r="K3799" s="661" t="s">
        <v>794</v>
      </c>
      <c r="L3799" s="662">
        <v>0</v>
      </c>
      <c r="M3799" s="662">
        <v>0</v>
      </c>
      <c r="N3799" s="661">
        <v>2</v>
      </c>
      <c r="O3799" s="742">
        <v>1</v>
      </c>
      <c r="P3799" s="662">
        <v>0</v>
      </c>
      <c r="Q3799" s="677"/>
      <c r="R3799" s="661">
        <v>1</v>
      </c>
      <c r="S3799" s="677">
        <v>0.5</v>
      </c>
      <c r="T3799" s="742">
        <v>0.5</v>
      </c>
      <c r="U3799" s="700">
        <v>0.5</v>
      </c>
    </row>
    <row r="3800" spans="1:21" ht="14.4" customHeight="1" x14ac:dyDescent="0.3">
      <c r="A3800" s="660">
        <v>32</v>
      </c>
      <c r="B3800" s="661" t="s">
        <v>587</v>
      </c>
      <c r="C3800" s="661">
        <v>89301322</v>
      </c>
      <c r="D3800" s="740" t="s">
        <v>6847</v>
      </c>
      <c r="E3800" s="741" t="s">
        <v>4644</v>
      </c>
      <c r="F3800" s="661" t="s">
        <v>4612</v>
      </c>
      <c r="G3800" s="661" t="s">
        <v>4690</v>
      </c>
      <c r="H3800" s="661" t="s">
        <v>588</v>
      </c>
      <c r="I3800" s="661" t="s">
        <v>5812</v>
      </c>
      <c r="J3800" s="661" t="s">
        <v>5813</v>
      </c>
      <c r="K3800" s="661" t="s">
        <v>5059</v>
      </c>
      <c r="L3800" s="662">
        <v>0</v>
      </c>
      <c r="M3800" s="662">
        <v>0</v>
      </c>
      <c r="N3800" s="661">
        <v>2</v>
      </c>
      <c r="O3800" s="742">
        <v>0.5</v>
      </c>
      <c r="P3800" s="662"/>
      <c r="Q3800" s="677"/>
      <c r="R3800" s="661"/>
      <c r="S3800" s="677">
        <v>0</v>
      </c>
      <c r="T3800" s="742"/>
      <c r="U3800" s="700">
        <v>0</v>
      </c>
    </row>
    <row r="3801" spans="1:21" ht="14.4" customHeight="1" x14ac:dyDescent="0.3">
      <c r="A3801" s="660">
        <v>32</v>
      </c>
      <c r="B3801" s="661" t="s">
        <v>587</v>
      </c>
      <c r="C3801" s="661">
        <v>89301322</v>
      </c>
      <c r="D3801" s="740" t="s">
        <v>6847</v>
      </c>
      <c r="E3801" s="741" t="s">
        <v>4644</v>
      </c>
      <c r="F3801" s="661" t="s">
        <v>4612</v>
      </c>
      <c r="G3801" s="661" t="s">
        <v>4690</v>
      </c>
      <c r="H3801" s="661" t="s">
        <v>588</v>
      </c>
      <c r="I3801" s="661" t="s">
        <v>1098</v>
      </c>
      <c r="J3801" s="661" t="s">
        <v>5450</v>
      </c>
      <c r="K3801" s="661" t="s">
        <v>5451</v>
      </c>
      <c r="L3801" s="662">
        <v>0</v>
      </c>
      <c r="M3801" s="662">
        <v>0</v>
      </c>
      <c r="N3801" s="661">
        <v>2</v>
      </c>
      <c r="O3801" s="742">
        <v>1</v>
      </c>
      <c r="P3801" s="662">
        <v>0</v>
      </c>
      <c r="Q3801" s="677"/>
      <c r="R3801" s="661">
        <v>1</v>
      </c>
      <c r="S3801" s="677">
        <v>0.5</v>
      </c>
      <c r="T3801" s="742">
        <v>0.5</v>
      </c>
      <c r="U3801" s="700">
        <v>0.5</v>
      </c>
    </row>
    <row r="3802" spans="1:21" ht="14.4" customHeight="1" x14ac:dyDescent="0.3">
      <c r="A3802" s="660">
        <v>32</v>
      </c>
      <c r="B3802" s="661" t="s">
        <v>587</v>
      </c>
      <c r="C3802" s="661">
        <v>89301322</v>
      </c>
      <c r="D3802" s="740" t="s">
        <v>6847</v>
      </c>
      <c r="E3802" s="741" t="s">
        <v>4644</v>
      </c>
      <c r="F3802" s="661" t="s">
        <v>4612</v>
      </c>
      <c r="G3802" s="661" t="s">
        <v>5004</v>
      </c>
      <c r="H3802" s="661" t="s">
        <v>588</v>
      </c>
      <c r="I3802" s="661" t="s">
        <v>2125</v>
      </c>
      <c r="J3802" s="661" t="s">
        <v>2126</v>
      </c>
      <c r="K3802" s="661" t="s">
        <v>2127</v>
      </c>
      <c r="L3802" s="662">
        <v>1172.22</v>
      </c>
      <c r="M3802" s="662">
        <v>2344.44</v>
      </c>
      <c r="N3802" s="661">
        <v>2</v>
      </c>
      <c r="O3802" s="742">
        <v>0.5</v>
      </c>
      <c r="P3802" s="662">
        <v>2344.44</v>
      </c>
      <c r="Q3802" s="677">
        <v>1</v>
      </c>
      <c r="R3802" s="661">
        <v>2</v>
      </c>
      <c r="S3802" s="677">
        <v>1</v>
      </c>
      <c r="T3802" s="742">
        <v>0.5</v>
      </c>
      <c r="U3802" s="700">
        <v>1</v>
      </c>
    </row>
    <row r="3803" spans="1:21" ht="14.4" customHeight="1" x14ac:dyDescent="0.3">
      <c r="A3803" s="660">
        <v>32</v>
      </c>
      <c r="B3803" s="661" t="s">
        <v>587</v>
      </c>
      <c r="C3803" s="661">
        <v>89301322</v>
      </c>
      <c r="D3803" s="740" t="s">
        <v>6847</v>
      </c>
      <c r="E3803" s="741" t="s">
        <v>4644</v>
      </c>
      <c r="F3803" s="661" t="s">
        <v>4612</v>
      </c>
      <c r="G3803" s="661" t="s">
        <v>5555</v>
      </c>
      <c r="H3803" s="661" t="s">
        <v>588</v>
      </c>
      <c r="I3803" s="661" t="s">
        <v>2045</v>
      </c>
      <c r="J3803" s="661" t="s">
        <v>2046</v>
      </c>
      <c r="K3803" s="661" t="s">
        <v>2047</v>
      </c>
      <c r="L3803" s="662">
        <v>2354.54</v>
      </c>
      <c r="M3803" s="662">
        <v>7063.62</v>
      </c>
      <c r="N3803" s="661">
        <v>3</v>
      </c>
      <c r="O3803" s="742">
        <v>0.5</v>
      </c>
      <c r="P3803" s="662">
        <v>7063.62</v>
      </c>
      <c r="Q3803" s="677">
        <v>1</v>
      </c>
      <c r="R3803" s="661">
        <v>3</v>
      </c>
      <c r="S3803" s="677">
        <v>1</v>
      </c>
      <c r="T3803" s="742">
        <v>0.5</v>
      </c>
      <c r="U3803" s="700">
        <v>1</v>
      </c>
    </row>
    <row r="3804" spans="1:21" ht="14.4" customHeight="1" x14ac:dyDescent="0.3">
      <c r="A3804" s="660">
        <v>32</v>
      </c>
      <c r="B3804" s="661" t="s">
        <v>587</v>
      </c>
      <c r="C3804" s="661">
        <v>89301322</v>
      </c>
      <c r="D3804" s="740" t="s">
        <v>6847</v>
      </c>
      <c r="E3804" s="741" t="s">
        <v>4644</v>
      </c>
      <c r="F3804" s="661" t="s">
        <v>4612</v>
      </c>
      <c r="G3804" s="661" t="s">
        <v>5172</v>
      </c>
      <c r="H3804" s="661" t="s">
        <v>588</v>
      </c>
      <c r="I3804" s="661" t="s">
        <v>5173</v>
      </c>
      <c r="J3804" s="661" t="s">
        <v>5174</v>
      </c>
      <c r="K3804" s="661" t="s">
        <v>4745</v>
      </c>
      <c r="L3804" s="662">
        <v>719.85</v>
      </c>
      <c r="M3804" s="662">
        <v>1439.7</v>
      </c>
      <c r="N3804" s="661">
        <v>2</v>
      </c>
      <c r="O3804" s="742">
        <v>1</v>
      </c>
      <c r="P3804" s="662">
        <v>1439.7</v>
      </c>
      <c r="Q3804" s="677">
        <v>1</v>
      </c>
      <c r="R3804" s="661">
        <v>2</v>
      </c>
      <c r="S3804" s="677">
        <v>1</v>
      </c>
      <c r="T3804" s="742">
        <v>1</v>
      </c>
      <c r="U3804" s="700">
        <v>1</v>
      </c>
    </row>
    <row r="3805" spans="1:21" ht="14.4" customHeight="1" x14ac:dyDescent="0.3">
      <c r="A3805" s="660">
        <v>32</v>
      </c>
      <c r="B3805" s="661" t="s">
        <v>587</v>
      </c>
      <c r="C3805" s="661">
        <v>89301322</v>
      </c>
      <c r="D3805" s="740" t="s">
        <v>6847</v>
      </c>
      <c r="E3805" s="741" t="s">
        <v>4644</v>
      </c>
      <c r="F3805" s="661" t="s">
        <v>4612</v>
      </c>
      <c r="G3805" s="661" t="s">
        <v>4932</v>
      </c>
      <c r="H3805" s="661" t="s">
        <v>2441</v>
      </c>
      <c r="I3805" s="661" t="s">
        <v>2504</v>
      </c>
      <c r="J3805" s="661" t="s">
        <v>2505</v>
      </c>
      <c r="K3805" s="661" t="s">
        <v>630</v>
      </c>
      <c r="L3805" s="662">
        <v>38.130000000000003</v>
      </c>
      <c r="M3805" s="662">
        <v>76.260000000000005</v>
      </c>
      <c r="N3805" s="661">
        <v>2</v>
      </c>
      <c r="O3805" s="742">
        <v>0.5</v>
      </c>
      <c r="P3805" s="662">
        <v>76.260000000000005</v>
      </c>
      <c r="Q3805" s="677">
        <v>1</v>
      </c>
      <c r="R3805" s="661">
        <v>2</v>
      </c>
      <c r="S3805" s="677">
        <v>1</v>
      </c>
      <c r="T3805" s="742">
        <v>0.5</v>
      </c>
      <c r="U3805" s="700">
        <v>1</v>
      </c>
    </row>
    <row r="3806" spans="1:21" ht="14.4" customHeight="1" x14ac:dyDescent="0.3">
      <c r="A3806" s="660">
        <v>32</v>
      </c>
      <c r="B3806" s="661" t="s">
        <v>587</v>
      </c>
      <c r="C3806" s="661">
        <v>89301322</v>
      </c>
      <c r="D3806" s="740" t="s">
        <v>6847</v>
      </c>
      <c r="E3806" s="741" t="s">
        <v>4644</v>
      </c>
      <c r="F3806" s="661" t="s">
        <v>4612</v>
      </c>
      <c r="G3806" s="661" t="s">
        <v>4932</v>
      </c>
      <c r="H3806" s="661" t="s">
        <v>2441</v>
      </c>
      <c r="I3806" s="661" t="s">
        <v>2504</v>
      </c>
      <c r="J3806" s="661" t="s">
        <v>2505</v>
      </c>
      <c r="K3806" s="661" t="s">
        <v>630</v>
      </c>
      <c r="L3806" s="662">
        <v>38.85</v>
      </c>
      <c r="M3806" s="662">
        <v>116.55000000000001</v>
      </c>
      <c r="N3806" s="661">
        <v>3</v>
      </c>
      <c r="O3806" s="742">
        <v>1.5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32</v>
      </c>
      <c r="B3807" s="661" t="s">
        <v>587</v>
      </c>
      <c r="C3807" s="661">
        <v>89301322</v>
      </c>
      <c r="D3807" s="740" t="s">
        <v>6847</v>
      </c>
      <c r="E3807" s="741" t="s">
        <v>4644</v>
      </c>
      <c r="F3807" s="661" t="s">
        <v>4612</v>
      </c>
      <c r="G3807" s="661" t="s">
        <v>4974</v>
      </c>
      <c r="H3807" s="661" t="s">
        <v>588</v>
      </c>
      <c r="I3807" s="661" t="s">
        <v>1122</v>
      </c>
      <c r="J3807" s="661" t="s">
        <v>4975</v>
      </c>
      <c r="K3807" s="661" t="s">
        <v>4976</v>
      </c>
      <c r="L3807" s="662">
        <v>56.01</v>
      </c>
      <c r="M3807" s="662">
        <v>224.04</v>
      </c>
      <c r="N3807" s="661">
        <v>4</v>
      </c>
      <c r="O3807" s="742">
        <v>1</v>
      </c>
      <c r="P3807" s="662">
        <v>112.02</v>
      </c>
      <c r="Q3807" s="677">
        <v>0.5</v>
      </c>
      <c r="R3807" s="661">
        <v>2</v>
      </c>
      <c r="S3807" s="677">
        <v>0.5</v>
      </c>
      <c r="T3807" s="742">
        <v>0.5</v>
      </c>
      <c r="U3807" s="700">
        <v>0.5</v>
      </c>
    </row>
    <row r="3808" spans="1:21" ht="14.4" customHeight="1" x14ac:dyDescent="0.3">
      <c r="A3808" s="660">
        <v>32</v>
      </c>
      <c r="B3808" s="661" t="s">
        <v>587</v>
      </c>
      <c r="C3808" s="661">
        <v>89301322</v>
      </c>
      <c r="D3808" s="740" t="s">
        <v>6847</v>
      </c>
      <c r="E3808" s="741" t="s">
        <v>4644</v>
      </c>
      <c r="F3808" s="661" t="s">
        <v>4612</v>
      </c>
      <c r="G3808" s="661" t="s">
        <v>4798</v>
      </c>
      <c r="H3808" s="661" t="s">
        <v>588</v>
      </c>
      <c r="I3808" s="661" t="s">
        <v>2902</v>
      </c>
      <c r="J3808" s="661" t="s">
        <v>740</v>
      </c>
      <c r="K3808" s="661" t="s">
        <v>4799</v>
      </c>
      <c r="L3808" s="662">
        <v>31.54</v>
      </c>
      <c r="M3808" s="662">
        <v>63.08</v>
      </c>
      <c r="N3808" s="661">
        <v>2</v>
      </c>
      <c r="O3808" s="742">
        <v>0.5</v>
      </c>
      <c r="P3808" s="662"/>
      <c r="Q3808" s="677">
        <v>0</v>
      </c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32</v>
      </c>
      <c r="B3809" s="661" t="s">
        <v>587</v>
      </c>
      <c r="C3809" s="661">
        <v>89301322</v>
      </c>
      <c r="D3809" s="740" t="s">
        <v>6847</v>
      </c>
      <c r="E3809" s="741" t="s">
        <v>4644</v>
      </c>
      <c r="F3809" s="661" t="s">
        <v>4612</v>
      </c>
      <c r="G3809" s="661" t="s">
        <v>4934</v>
      </c>
      <c r="H3809" s="661" t="s">
        <v>2441</v>
      </c>
      <c r="I3809" s="661" t="s">
        <v>2711</v>
      </c>
      <c r="J3809" s="661" t="s">
        <v>637</v>
      </c>
      <c r="K3809" s="661" t="s">
        <v>2712</v>
      </c>
      <c r="L3809" s="662">
        <v>418.37</v>
      </c>
      <c r="M3809" s="662">
        <v>418.37</v>
      </c>
      <c r="N3809" s="661">
        <v>1</v>
      </c>
      <c r="O3809" s="742">
        <v>0.5</v>
      </c>
      <c r="P3809" s="662"/>
      <c r="Q3809" s="677">
        <v>0</v>
      </c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32</v>
      </c>
      <c r="B3810" s="661" t="s">
        <v>587</v>
      </c>
      <c r="C3810" s="661">
        <v>89301322</v>
      </c>
      <c r="D3810" s="740" t="s">
        <v>6847</v>
      </c>
      <c r="E3810" s="741" t="s">
        <v>4644</v>
      </c>
      <c r="F3810" s="661" t="s">
        <v>4612</v>
      </c>
      <c r="G3810" s="661" t="s">
        <v>4693</v>
      </c>
      <c r="H3810" s="661" t="s">
        <v>2441</v>
      </c>
      <c r="I3810" s="661" t="s">
        <v>2478</v>
      </c>
      <c r="J3810" s="661" t="s">
        <v>2479</v>
      </c>
      <c r="K3810" s="661" t="s">
        <v>2480</v>
      </c>
      <c r="L3810" s="662">
        <v>937.93</v>
      </c>
      <c r="M3810" s="662">
        <v>3751.72</v>
      </c>
      <c r="N3810" s="661">
        <v>4</v>
      </c>
      <c r="O3810" s="742">
        <v>2</v>
      </c>
      <c r="P3810" s="662">
        <v>3751.72</v>
      </c>
      <c r="Q3810" s="677">
        <v>1</v>
      </c>
      <c r="R3810" s="661">
        <v>4</v>
      </c>
      <c r="S3810" s="677">
        <v>1</v>
      </c>
      <c r="T3810" s="742">
        <v>2</v>
      </c>
      <c r="U3810" s="700">
        <v>1</v>
      </c>
    </row>
    <row r="3811" spans="1:21" ht="14.4" customHeight="1" x14ac:dyDescent="0.3">
      <c r="A3811" s="660">
        <v>32</v>
      </c>
      <c r="B3811" s="661" t="s">
        <v>587</v>
      </c>
      <c r="C3811" s="661">
        <v>89301322</v>
      </c>
      <c r="D3811" s="740" t="s">
        <v>6847</v>
      </c>
      <c r="E3811" s="741" t="s">
        <v>4644</v>
      </c>
      <c r="F3811" s="661" t="s">
        <v>4612</v>
      </c>
      <c r="G3811" s="661" t="s">
        <v>4693</v>
      </c>
      <c r="H3811" s="661" t="s">
        <v>2441</v>
      </c>
      <c r="I3811" s="661" t="s">
        <v>5666</v>
      </c>
      <c r="J3811" s="661" t="s">
        <v>2479</v>
      </c>
      <c r="K3811" s="661" t="s">
        <v>2749</v>
      </c>
      <c r="L3811" s="662">
        <v>0</v>
      </c>
      <c r="M3811" s="662">
        <v>0</v>
      </c>
      <c r="N3811" s="661">
        <v>3</v>
      </c>
      <c r="O3811" s="742">
        <v>0.5</v>
      </c>
      <c r="P3811" s="662">
        <v>0</v>
      </c>
      <c r="Q3811" s="677"/>
      <c r="R3811" s="661">
        <v>3</v>
      </c>
      <c r="S3811" s="677">
        <v>1</v>
      </c>
      <c r="T3811" s="742">
        <v>0.5</v>
      </c>
      <c r="U3811" s="700">
        <v>1</v>
      </c>
    </row>
    <row r="3812" spans="1:21" ht="14.4" customHeight="1" x14ac:dyDescent="0.3">
      <c r="A3812" s="660">
        <v>32</v>
      </c>
      <c r="B3812" s="661" t="s">
        <v>587</v>
      </c>
      <c r="C3812" s="661">
        <v>89301322</v>
      </c>
      <c r="D3812" s="740" t="s">
        <v>6847</v>
      </c>
      <c r="E3812" s="741" t="s">
        <v>4644</v>
      </c>
      <c r="F3812" s="661" t="s">
        <v>4612</v>
      </c>
      <c r="G3812" s="661" t="s">
        <v>4693</v>
      </c>
      <c r="H3812" s="661" t="s">
        <v>2441</v>
      </c>
      <c r="I3812" s="661" t="s">
        <v>2482</v>
      </c>
      <c r="J3812" s="661" t="s">
        <v>2479</v>
      </c>
      <c r="K3812" s="661" t="s">
        <v>2483</v>
      </c>
      <c r="L3812" s="662">
        <v>1166.47</v>
      </c>
      <c r="M3812" s="662">
        <v>6998.82</v>
      </c>
      <c r="N3812" s="661">
        <v>6</v>
      </c>
      <c r="O3812" s="742">
        <v>1.5</v>
      </c>
      <c r="P3812" s="662"/>
      <c r="Q3812" s="677">
        <v>0</v>
      </c>
      <c r="R3812" s="661"/>
      <c r="S3812" s="677">
        <v>0</v>
      </c>
      <c r="T3812" s="742"/>
      <c r="U3812" s="700">
        <v>0</v>
      </c>
    </row>
    <row r="3813" spans="1:21" ht="14.4" customHeight="1" x14ac:dyDescent="0.3">
      <c r="A3813" s="660">
        <v>32</v>
      </c>
      <c r="B3813" s="661" t="s">
        <v>587</v>
      </c>
      <c r="C3813" s="661">
        <v>89301322</v>
      </c>
      <c r="D3813" s="740" t="s">
        <v>6847</v>
      </c>
      <c r="E3813" s="741" t="s">
        <v>4644</v>
      </c>
      <c r="F3813" s="661" t="s">
        <v>4612</v>
      </c>
      <c r="G3813" s="661" t="s">
        <v>4693</v>
      </c>
      <c r="H3813" s="661" t="s">
        <v>2441</v>
      </c>
      <c r="I3813" s="661" t="s">
        <v>4156</v>
      </c>
      <c r="J3813" s="661" t="s">
        <v>2562</v>
      </c>
      <c r="K3813" s="661" t="s">
        <v>2480</v>
      </c>
      <c r="L3813" s="662">
        <v>1749.69</v>
      </c>
      <c r="M3813" s="662">
        <v>15747.210000000001</v>
      </c>
      <c r="N3813" s="661">
        <v>9</v>
      </c>
      <c r="O3813" s="742">
        <v>2</v>
      </c>
      <c r="P3813" s="662">
        <v>15747.210000000001</v>
      </c>
      <c r="Q3813" s="677">
        <v>1</v>
      </c>
      <c r="R3813" s="661">
        <v>9</v>
      </c>
      <c r="S3813" s="677">
        <v>1</v>
      </c>
      <c r="T3813" s="742">
        <v>2</v>
      </c>
      <c r="U3813" s="700">
        <v>1</v>
      </c>
    </row>
    <row r="3814" spans="1:21" ht="14.4" customHeight="1" x14ac:dyDescent="0.3">
      <c r="A3814" s="660">
        <v>32</v>
      </c>
      <c r="B3814" s="661" t="s">
        <v>587</v>
      </c>
      <c r="C3814" s="661">
        <v>89301322</v>
      </c>
      <c r="D3814" s="740" t="s">
        <v>6847</v>
      </c>
      <c r="E3814" s="741" t="s">
        <v>4644</v>
      </c>
      <c r="F3814" s="661" t="s">
        <v>4612</v>
      </c>
      <c r="G3814" s="661" t="s">
        <v>4693</v>
      </c>
      <c r="H3814" s="661" t="s">
        <v>2441</v>
      </c>
      <c r="I3814" s="661" t="s">
        <v>2561</v>
      </c>
      <c r="J3814" s="661" t="s">
        <v>2562</v>
      </c>
      <c r="K3814" s="661" t="s">
        <v>2483</v>
      </c>
      <c r="L3814" s="662">
        <v>2332.92</v>
      </c>
      <c r="M3814" s="662">
        <v>39659.64</v>
      </c>
      <c r="N3814" s="661">
        <v>17</v>
      </c>
      <c r="O3814" s="742">
        <v>2.5</v>
      </c>
      <c r="P3814" s="662">
        <v>23329.200000000001</v>
      </c>
      <c r="Q3814" s="677">
        <v>0.58823529411764708</v>
      </c>
      <c r="R3814" s="661">
        <v>10</v>
      </c>
      <c r="S3814" s="677">
        <v>0.58823529411764708</v>
      </c>
      <c r="T3814" s="742">
        <v>0.5</v>
      </c>
      <c r="U3814" s="700">
        <v>0.2</v>
      </c>
    </row>
    <row r="3815" spans="1:21" ht="14.4" customHeight="1" x14ac:dyDescent="0.3">
      <c r="A3815" s="660">
        <v>32</v>
      </c>
      <c r="B3815" s="661" t="s">
        <v>587</v>
      </c>
      <c r="C3815" s="661">
        <v>89301322</v>
      </c>
      <c r="D3815" s="740" t="s">
        <v>6847</v>
      </c>
      <c r="E3815" s="741" t="s">
        <v>4644</v>
      </c>
      <c r="F3815" s="661" t="s">
        <v>4612</v>
      </c>
      <c r="G3815" s="661" t="s">
        <v>4693</v>
      </c>
      <c r="H3815" s="661" t="s">
        <v>2441</v>
      </c>
      <c r="I3815" s="661" t="s">
        <v>4159</v>
      </c>
      <c r="J3815" s="661" t="s">
        <v>2562</v>
      </c>
      <c r="K3815" s="661" t="s">
        <v>2486</v>
      </c>
      <c r="L3815" s="662">
        <v>2916.16</v>
      </c>
      <c r="M3815" s="662">
        <v>5832.32</v>
      </c>
      <c r="N3815" s="661">
        <v>2</v>
      </c>
      <c r="O3815" s="742">
        <v>1</v>
      </c>
      <c r="P3815" s="662">
        <v>5832.32</v>
      </c>
      <c r="Q3815" s="677">
        <v>1</v>
      </c>
      <c r="R3815" s="661">
        <v>2</v>
      </c>
      <c r="S3815" s="677">
        <v>1</v>
      </c>
      <c r="T3815" s="742">
        <v>1</v>
      </c>
      <c r="U3815" s="700">
        <v>1</v>
      </c>
    </row>
    <row r="3816" spans="1:21" ht="14.4" customHeight="1" x14ac:dyDescent="0.3">
      <c r="A3816" s="660">
        <v>32</v>
      </c>
      <c r="B3816" s="661" t="s">
        <v>587</v>
      </c>
      <c r="C3816" s="661">
        <v>89301322</v>
      </c>
      <c r="D3816" s="740" t="s">
        <v>6847</v>
      </c>
      <c r="E3816" s="741" t="s">
        <v>4644</v>
      </c>
      <c r="F3816" s="661" t="s">
        <v>4612</v>
      </c>
      <c r="G3816" s="661" t="s">
        <v>5179</v>
      </c>
      <c r="H3816" s="661" t="s">
        <v>2441</v>
      </c>
      <c r="I3816" s="661" t="s">
        <v>2460</v>
      </c>
      <c r="J3816" s="661" t="s">
        <v>812</v>
      </c>
      <c r="K3816" s="661" t="s">
        <v>4499</v>
      </c>
      <c r="L3816" s="662">
        <v>96.63</v>
      </c>
      <c r="M3816" s="662">
        <v>96.63</v>
      </c>
      <c r="N3816" s="661">
        <v>1</v>
      </c>
      <c r="O3816" s="742">
        <v>0.5</v>
      </c>
      <c r="P3816" s="662"/>
      <c r="Q3816" s="677">
        <v>0</v>
      </c>
      <c r="R3816" s="661"/>
      <c r="S3816" s="677">
        <v>0</v>
      </c>
      <c r="T3816" s="742"/>
      <c r="U3816" s="700">
        <v>0</v>
      </c>
    </row>
    <row r="3817" spans="1:21" ht="14.4" customHeight="1" x14ac:dyDescent="0.3">
      <c r="A3817" s="660">
        <v>32</v>
      </c>
      <c r="B3817" s="661" t="s">
        <v>587</v>
      </c>
      <c r="C3817" s="661">
        <v>89301322</v>
      </c>
      <c r="D3817" s="740" t="s">
        <v>6847</v>
      </c>
      <c r="E3817" s="741" t="s">
        <v>4644</v>
      </c>
      <c r="F3817" s="661" t="s">
        <v>4612</v>
      </c>
      <c r="G3817" s="661" t="s">
        <v>4694</v>
      </c>
      <c r="H3817" s="661" t="s">
        <v>2441</v>
      </c>
      <c r="I3817" s="661" t="s">
        <v>3057</v>
      </c>
      <c r="J3817" s="661" t="s">
        <v>3058</v>
      </c>
      <c r="K3817" s="661" t="s">
        <v>4465</v>
      </c>
      <c r="L3817" s="662">
        <v>69.86</v>
      </c>
      <c r="M3817" s="662">
        <v>209.57999999999998</v>
      </c>
      <c r="N3817" s="661">
        <v>3</v>
      </c>
      <c r="O3817" s="742">
        <v>2</v>
      </c>
      <c r="P3817" s="662">
        <v>209.57999999999998</v>
      </c>
      <c r="Q3817" s="677">
        <v>1</v>
      </c>
      <c r="R3817" s="661">
        <v>3</v>
      </c>
      <c r="S3817" s="677">
        <v>1</v>
      </c>
      <c r="T3817" s="742">
        <v>2</v>
      </c>
      <c r="U3817" s="700">
        <v>1</v>
      </c>
    </row>
    <row r="3818" spans="1:21" ht="14.4" customHeight="1" x14ac:dyDescent="0.3">
      <c r="A3818" s="660">
        <v>32</v>
      </c>
      <c r="B3818" s="661" t="s">
        <v>587</v>
      </c>
      <c r="C3818" s="661">
        <v>89301322</v>
      </c>
      <c r="D3818" s="740" t="s">
        <v>6847</v>
      </c>
      <c r="E3818" s="741" t="s">
        <v>4644</v>
      </c>
      <c r="F3818" s="661" t="s">
        <v>4612</v>
      </c>
      <c r="G3818" s="661" t="s">
        <v>4697</v>
      </c>
      <c r="H3818" s="661" t="s">
        <v>588</v>
      </c>
      <c r="I3818" s="661" t="s">
        <v>4893</v>
      </c>
      <c r="J3818" s="661" t="s">
        <v>4707</v>
      </c>
      <c r="K3818" s="661" t="s">
        <v>868</v>
      </c>
      <c r="L3818" s="662">
        <v>97.97</v>
      </c>
      <c r="M3818" s="662">
        <v>391.88</v>
      </c>
      <c r="N3818" s="661">
        <v>4</v>
      </c>
      <c r="O3818" s="742">
        <v>2.5</v>
      </c>
      <c r="P3818" s="662">
        <v>97.97</v>
      </c>
      <c r="Q3818" s="677">
        <v>0.25</v>
      </c>
      <c r="R3818" s="661">
        <v>1</v>
      </c>
      <c r="S3818" s="677">
        <v>0.25</v>
      </c>
      <c r="T3818" s="742">
        <v>1</v>
      </c>
      <c r="U3818" s="700">
        <v>0.4</v>
      </c>
    </row>
    <row r="3819" spans="1:21" ht="14.4" customHeight="1" x14ac:dyDescent="0.3">
      <c r="A3819" s="660">
        <v>32</v>
      </c>
      <c r="B3819" s="661" t="s">
        <v>587</v>
      </c>
      <c r="C3819" s="661">
        <v>89301322</v>
      </c>
      <c r="D3819" s="740" t="s">
        <v>6847</v>
      </c>
      <c r="E3819" s="741" t="s">
        <v>4644</v>
      </c>
      <c r="F3819" s="661" t="s">
        <v>4612</v>
      </c>
      <c r="G3819" s="661" t="s">
        <v>4697</v>
      </c>
      <c r="H3819" s="661" t="s">
        <v>588</v>
      </c>
      <c r="I3819" s="661" t="s">
        <v>4706</v>
      </c>
      <c r="J3819" s="661" t="s">
        <v>4707</v>
      </c>
      <c r="K3819" s="661" t="s">
        <v>871</v>
      </c>
      <c r="L3819" s="662">
        <v>314.89999999999998</v>
      </c>
      <c r="M3819" s="662">
        <v>4408.6000000000004</v>
      </c>
      <c r="N3819" s="661">
        <v>14</v>
      </c>
      <c r="O3819" s="742">
        <v>7</v>
      </c>
      <c r="P3819" s="662">
        <v>2204.3000000000002</v>
      </c>
      <c r="Q3819" s="677">
        <v>0.5</v>
      </c>
      <c r="R3819" s="661">
        <v>7</v>
      </c>
      <c r="S3819" s="677">
        <v>0.5</v>
      </c>
      <c r="T3819" s="742">
        <v>4</v>
      </c>
      <c r="U3819" s="700">
        <v>0.5714285714285714</v>
      </c>
    </row>
    <row r="3820" spans="1:21" ht="14.4" customHeight="1" x14ac:dyDescent="0.3">
      <c r="A3820" s="660">
        <v>32</v>
      </c>
      <c r="B3820" s="661" t="s">
        <v>587</v>
      </c>
      <c r="C3820" s="661">
        <v>89301322</v>
      </c>
      <c r="D3820" s="740" t="s">
        <v>6847</v>
      </c>
      <c r="E3820" s="741" t="s">
        <v>4644</v>
      </c>
      <c r="F3820" s="661" t="s">
        <v>4612</v>
      </c>
      <c r="G3820" s="661" t="s">
        <v>4697</v>
      </c>
      <c r="H3820" s="661" t="s">
        <v>588</v>
      </c>
      <c r="I3820" s="661" t="s">
        <v>866</v>
      </c>
      <c r="J3820" s="661" t="s">
        <v>867</v>
      </c>
      <c r="K3820" s="661" t="s">
        <v>4777</v>
      </c>
      <c r="L3820" s="662">
        <v>97.97</v>
      </c>
      <c r="M3820" s="662">
        <v>97.97</v>
      </c>
      <c r="N3820" s="661">
        <v>1</v>
      </c>
      <c r="O3820" s="742">
        <v>0.5</v>
      </c>
      <c r="P3820" s="662"/>
      <c r="Q3820" s="677">
        <v>0</v>
      </c>
      <c r="R3820" s="661"/>
      <c r="S3820" s="677">
        <v>0</v>
      </c>
      <c r="T3820" s="742"/>
      <c r="U3820" s="700">
        <v>0</v>
      </c>
    </row>
    <row r="3821" spans="1:21" ht="14.4" customHeight="1" x14ac:dyDescent="0.3">
      <c r="A3821" s="660">
        <v>32</v>
      </c>
      <c r="B3821" s="661" t="s">
        <v>587</v>
      </c>
      <c r="C3821" s="661">
        <v>89301322</v>
      </c>
      <c r="D3821" s="740" t="s">
        <v>6847</v>
      </c>
      <c r="E3821" s="741" t="s">
        <v>4644</v>
      </c>
      <c r="F3821" s="661" t="s">
        <v>4612</v>
      </c>
      <c r="G3821" s="661" t="s">
        <v>4697</v>
      </c>
      <c r="H3821" s="661" t="s">
        <v>588</v>
      </c>
      <c r="I3821" s="661" t="s">
        <v>870</v>
      </c>
      <c r="J3821" s="661" t="s">
        <v>867</v>
      </c>
      <c r="K3821" s="661" t="s">
        <v>4698</v>
      </c>
      <c r="L3821" s="662">
        <v>314.89999999999998</v>
      </c>
      <c r="M3821" s="662">
        <v>3149</v>
      </c>
      <c r="N3821" s="661">
        <v>10</v>
      </c>
      <c r="O3821" s="742">
        <v>5.5</v>
      </c>
      <c r="P3821" s="662">
        <v>1259.5999999999999</v>
      </c>
      <c r="Q3821" s="677">
        <v>0.39999999999999997</v>
      </c>
      <c r="R3821" s="661">
        <v>4</v>
      </c>
      <c r="S3821" s="677">
        <v>0.4</v>
      </c>
      <c r="T3821" s="742">
        <v>2</v>
      </c>
      <c r="U3821" s="700">
        <v>0.36363636363636365</v>
      </c>
    </row>
    <row r="3822" spans="1:21" ht="14.4" customHeight="1" x14ac:dyDescent="0.3">
      <c r="A3822" s="660">
        <v>32</v>
      </c>
      <c r="B3822" s="661" t="s">
        <v>587</v>
      </c>
      <c r="C3822" s="661">
        <v>89301322</v>
      </c>
      <c r="D3822" s="740" t="s">
        <v>6847</v>
      </c>
      <c r="E3822" s="741" t="s">
        <v>4644</v>
      </c>
      <c r="F3822" s="661" t="s">
        <v>4612</v>
      </c>
      <c r="G3822" s="661" t="s">
        <v>4778</v>
      </c>
      <c r="H3822" s="661" t="s">
        <v>2441</v>
      </c>
      <c r="I3822" s="661" t="s">
        <v>2701</v>
      </c>
      <c r="J3822" s="661" t="s">
        <v>2702</v>
      </c>
      <c r="K3822" s="661" t="s">
        <v>2703</v>
      </c>
      <c r="L3822" s="662">
        <v>497.4</v>
      </c>
      <c r="M3822" s="662">
        <v>1492.1999999999998</v>
      </c>
      <c r="N3822" s="661">
        <v>3</v>
      </c>
      <c r="O3822" s="742">
        <v>2.5</v>
      </c>
      <c r="P3822" s="662">
        <v>1492.1999999999998</v>
      </c>
      <c r="Q3822" s="677">
        <v>1</v>
      </c>
      <c r="R3822" s="661">
        <v>3</v>
      </c>
      <c r="S3822" s="677">
        <v>1</v>
      </c>
      <c r="T3822" s="742">
        <v>2.5</v>
      </c>
      <c r="U3822" s="700">
        <v>1</v>
      </c>
    </row>
    <row r="3823" spans="1:21" ht="14.4" customHeight="1" x14ac:dyDescent="0.3">
      <c r="A3823" s="660">
        <v>32</v>
      </c>
      <c r="B3823" s="661" t="s">
        <v>587</v>
      </c>
      <c r="C3823" s="661">
        <v>89301322</v>
      </c>
      <c r="D3823" s="740" t="s">
        <v>6847</v>
      </c>
      <c r="E3823" s="741" t="s">
        <v>4644</v>
      </c>
      <c r="F3823" s="661" t="s">
        <v>4612</v>
      </c>
      <c r="G3823" s="661" t="s">
        <v>4778</v>
      </c>
      <c r="H3823" s="661" t="s">
        <v>2441</v>
      </c>
      <c r="I3823" s="661" t="s">
        <v>3908</v>
      </c>
      <c r="J3823" s="661" t="s">
        <v>3909</v>
      </c>
      <c r="K3823" s="661" t="s">
        <v>4568</v>
      </c>
      <c r="L3823" s="662">
        <v>1359.61</v>
      </c>
      <c r="M3823" s="662">
        <v>4078.83</v>
      </c>
      <c r="N3823" s="661">
        <v>3</v>
      </c>
      <c r="O3823" s="742">
        <v>1</v>
      </c>
      <c r="P3823" s="662">
        <v>4078.83</v>
      </c>
      <c r="Q3823" s="677">
        <v>1</v>
      </c>
      <c r="R3823" s="661">
        <v>3</v>
      </c>
      <c r="S3823" s="677">
        <v>1</v>
      </c>
      <c r="T3823" s="742">
        <v>1</v>
      </c>
      <c r="U3823" s="700">
        <v>1</v>
      </c>
    </row>
    <row r="3824" spans="1:21" ht="14.4" customHeight="1" x14ac:dyDescent="0.3">
      <c r="A3824" s="660">
        <v>32</v>
      </c>
      <c r="B3824" s="661" t="s">
        <v>587</v>
      </c>
      <c r="C3824" s="661">
        <v>89301322</v>
      </c>
      <c r="D3824" s="740" t="s">
        <v>6847</v>
      </c>
      <c r="E3824" s="741" t="s">
        <v>4644</v>
      </c>
      <c r="F3824" s="661" t="s">
        <v>4612</v>
      </c>
      <c r="G3824" s="661" t="s">
        <v>4939</v>
      </c>
      <c r="H3824" s="661" t="s">
        <v>588</v>
      </c>
      <c r="I3824" s="661" t="s">
        <v>1223</v>
      </c>
      <c r="J3824" s="661" t="s">
        <v>1224</v>
      </c>
      <c r="K3824" s="661" t="s">
        <v>1225</v>
      </c>
      <c r="L3824" s="662">
        <v>50.47</v>
      </c>
      <c r="M3824" s="662">
        <v>100.94</v>
      </c>
      <c r="N3824" s="661">
        <v>2</v>
      </c>
      <c r="O3824" s="742">
        <v>1.5</v>
      </c>
      <c r="P3824" s="662"/>
      <c r="Q3824" s="677">
        <v>0</v>
      </c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32</v>
      </c>
      <c r="B3825" s="661" t="s">
        <v>587</v>
      </c>
      <c r="C3825" s="661">
        <v>89301322</v>
      </c>
      <c r="D3825" s="740" t="s">
        <v>6847</v>
      </c>
      <c r="E3825" s="741" t="s">
        <v>4644</v>
      </c>
      <c r="F3825" s="661" t="s">
        <v>4612</v>
      </c>
      <c r="G3825" s="661" t="s">
        <v>4939</v>
      </c>
      <c r="H3825" s="661" t="s">
        <v>2441</v>
      </c>
      <c r="I3825" s="661" t="s">
        <v>6650</v>
      </c>
      <c r="J3825" s="661" t="s">
        <v>3882</v>
      </c>
      <c r="K3825" s="661" t="s">
        <v>4589</v>
      </c>
      <c r="L3825" s="662">
        <v>449.43</v>
      </c>
      <c r="M3825" s="662">
        <v>449.43</v>
      </c>
      <c r="N3825" s="661">
        <v>1</v>
      </c>
      <c r="O3825" s="742">
        <v>0.5</v>
      </c>
      <c r="P3825" s="662">
        <v>449.43</v>
      </c>
      <c r="Q3825" s="677">
        <v>1</v>
      </c>
      <c r="R3825" s="661">
        <v>1</v>
      </c>
      <c r="S3825" s="677">
        <v>1</v>
      </c>
      <c r="T3825" s="742">
        <v>0.5</v>
      </c>
      <c r="U3825" s="700">
        <v>1</v>
      </c>
    </row>
    <row r="3826" spans="1:21" ht="14.4" customHeight="1" x14ac:dyDescent="0.3">
      <c r="A3826" s="660">
        <v>32</v>
      </c>
      <c r="B3826" s="661" t="s">
        <v>587</v>
      </c>
      <c r="C3826" s="661">
        <v>89301322</v>
      </c>
      <c r="D3826" s="740" t="s">
        <v>6847</v>
      </c>
      <c r="E3826" s="741" t="s">
        <v>4644</v>
      </c>
      <c r="F3826" s="661" t="s">
        <v>4612</v>
      </c>
      <c r="G3826" s="661" t="s">
        <v>4939</v>
      </c>
      <c r="H3826" s="661" t="s">
        <v>2441</v>
      </c>
      <c r="I3826" s="661" t="s">
        <v>6650</v>
      </c>
      <c r="J3826" s="661" t="s">
        <v>3882</v>
      </c>
      <c r="K3826" s="661" t="s">
        <v>4589</v>
      </c>
      <c r="L3826" s="662">
        <v>336.42</v>
      </c>
      <c r="M3826" s="662">
        <v>336.42</v>
      </c>
      <c r="N3826" s="661">
        <v>1</v>
      </c>
      <c r="O3826" s="742">
        <v>0.5</v>
      </c>
      <c r="P3826" s="662">
        <v>336.42</v>
      </c>
      <c r="Q3826" s="677">
        <v>1</v>
      </c>
      <c r="R3826" s="661">
        <v>1</v>
      </c>
      <c r="S3826" s="677">
        <v>1</v>
      </c>
      <c r="T3826" s="742">
        <v>0.5</v>
      </c>
      <c r="U3826" s="700">
        <v>1</v>
      </c>
    </row>
    <row r="3827" spans="1:21" ht="14.4" customHeight="1" x14ac:dyDescent="0.3">
      <c r="A3827" s="660">
        <v>32</v>
      </c>
      <c r="B3827" s="661" t="s">
        <v>587</v>
      </c>
      <c r="C3827" s="661">
        <v>89301322</v>
      </c>
      <c r="D3827" s="740" t="s">
        <v>6847</v>
      </c>
      <c r="E3827" s="741" t="s">
        <v>4644</v>
      </c>
      <c r="F3827" s="661" t="s">
        <v>4612</v>
      </c>
      <c r="G3827" s="661" t="s">
        <v>5010</v>
      </c>
      <c r="H3827" s="661" t="s">
        <v>588</v>
      </c>
      <c r="I3827" s="661" t="s">
        <v>2340</v>
      </c>
      <c r="J3827" s="661" t="s">
        <v>952</v>
      </c>
      <c r="K3827" s="661" t="s">
        <v>1398</v>
      </c>
      <c r="L3827" s="662">
        <v>113.37</v>
      </c>
      <c r="M3827" s="662">
        <v>113.37</v>
      </c>
      <c r="N3827" s="661">
        <v>1</v>
      </c>
      <c r="O3827" s="742">
        <v>1</v>
      </c>
      <c r="P3827" s="662"/>
      <c r="Q3827" s="677">
        <v>0</v>
      </c>
      <c r="R3827" s="661"/>
      <c r="S3827" s="677">
        <v>0</v>
      </c>
      <c r="T3827" s="742"/>
      <c r="U3827" s="700">
        <v>0</v>
      </c>
    </row>
    <row r="3828" spans="1:21" ht="14.4" customHeight="1" x14ac:dyDescent="0.3">
      <c r="A3828" s="660">
        <v>32</v>
      </c>
      <c r="B3828" s="661" t="s">
        <v>587</v>
      </c>
      <c r="C3828" s="661">
        <v>89301322</v>
      </c>
      <c r="D3828" s="740" t="s">
        <v>6847</v>
      </c>
      <c r="E3828" s="741" t="s">
        <v>4644</v>
      </c>
      <c r="F3828" s="661" t="s">
        <v>4612</v>
      </c>
      <c r="G3828" s="661" t="s">
        <v>4708</v>
      </c>
      <c r="H3828" s="661" t="s">
        <v>588</v>
      </c>
      <c r="I3828" s="661" t="s">
        <v>684</v>
      </c>
      <c r="J3828" s="661" t="s">
        <v>5199</v>
      </c>
      <c r="K3828" s="661" t="s">
        <v>2387</v>
      </c>
      <c r="L3828" s="662">
        <v>22.88</v>
      </c>
      <c r="M3828" s="662">
        <v>137.28</v>
      </c>
      <c r="N3828" s="661">
        <v>6</v>
      </c>
      <c r="O3828" s="742">
        <v>2.5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32</v>
      </c>
      <c r="B3829" s="661" t="s">
        <v>587</v>
      </c>
      <c r="C3829" s="661">
        <v>89301322</v>
      </c>
      <c r="D3829" s="740" t="s">
        <v>6847</v>
      </c>
      <c r="E3829" s="741" t="s">
        <v>4644</v>
      </c>
      <c r="F3829" s="661" t="s">
        <v>4612</v>
      </c>
      <c r="G3829" s="661" t="s">
        <v>4708</v>
      </c>
      <c r="H3829" s="661" t="s">
        <v>588</v>
      </c>
      <c r="I3829" s="661" t="s">
        <v>684</v>
      </c>
      <c r="J3829" s="661" t="s">
        <v>5199</v>
      </c>
      <c r="K3829" s="661" t="s">
        <v>2387</v>
      </c>
      <c r="L3829" s="662">
        <v>25.91</v>
      </c>
      <c r="M3829" s="662">
        <v>207.28</v>
      </c>
      <c r="N3829" s="661">
        <v>8</v>
      </c>
      <c r="O3829" s="742">
        <v>2</v>
      </c>
      <c r="P3829" s="662"/>
      <c r="Q3829" s="677">
        <v>0</v>
      </c>
      <c r="R3829" s="661"/>
      <c r="S3829" s="677">
        <v>0</v>
      </c>
      <c r="T3829" s="742"/>
      <c r="U3829" s="700">
        <v>0</v>
      </c>
    </row>
    <row r="3830" spans="1:21" ht="14.4" customHeight="1" x14ac:dyDescent="0.3">
      <c r="A3830" s="660">
        <v>32</v>
      </c>
      <c r="B3830" s="661" t="s">
        <v>587</v>
      </c>
      <c r="C3830" s="661">
        <v>89301322</v>
      </c>
      <c r="D3830" s="740" t="s">
        <v>6847</v>
      </c>
      <c r="E3830" s="741" t="s">
        <v>4644</v>
      </c>
      <c r="F3830" s="661" t="s">
        <v>4612</v>
      </c>
      <c r="G3830" s="661" t="s">
        <v>4708</v>
      </c>
      <c r="H3830" s="661" t="s">
        <v>588</v>
      </c>
      <c r="I3830" s="661" t="s">
        <v>1519</v>
      </c>
      <c r="J3830" s="661" t="s">
        <v>4709</v>
      </c>
      <c r="K3830" s="661" t="s">
        <v>4710</v>
      </c>
      <c r="L3830" s="662">
        <v>91.52</v>
      </c>
      <c r="M3830" s="662">
        <v>2745.6</v>
      </c>
      <c r="N3830" s="661">
        <v>30</v>
      </c>
      <c r="O3830" s="742">
        <v>8.5</v>
      </c>
      <c r="P3830" s="662">
        <v>457.59999999999997</v>
      </c>
      <c r="Q3830" s="677">
        <v>0.16666666666666666</v>
      </c>
      <c r="R3830" s="661">
        <v>5</v>
      </c>
      <c r="S3830" s="677">
        <v>0.16666666666666666</v>
      </c>
      <c r="T3830" s="742">
        <v>1</v>
      </c>
      <c r="U3830" s="700">
        <v>0.11764705882352941</v>
      </c>
    </row>
    <row r="3831" spans="1:21" ht="14.4" customHeight="1" x14ac:dyDescent="0.3">
      <c r="A3831" s="660">
        <v>32</v>
      </c>
      <c r="B3831" s="661" t="s">
        <v>587</v>
      </c>
      <c r="C3831" s="661">
        <v>89301322</v>
      </c>
      <c r="D3831" s="740" t="s">
        <v>6847</v>
      </c>
      <c r="E3831" s="741" t="s">
        <v>4644</v>
      </c>
      <c r="F3831" s="661" t="s">
        <v>4612</v>
      </c>
      <c r="G3831" s="661" t="s">
        <v>4708</v>
      </c>
      <c r="H3831" s="661" t="s">
        <v>588</v>
      </c>
      <c r="I3831" s="661" t="s">
        <v>1519</v>
      </c>
      <c r="J3831" s="661" t="s">
        <v>4709</v>
      </c>
      <c r="K3831" s="661" t="s">
        <v>4710</v>
      </c>
      <c r="L3831" s="662">
        <v>103.62</v>
      </c>
      <c r="M3831" s="662">
        <v>1036.2</v>
      </c>
      <c r="N3831" s="661">
        <v>10</v>
      </c>
      <c r="O3831" s="742">
        <v>3.5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32</v>
      </c>
      <c r="B3832" s="661" t="s">
        <v>587</v>
      </c>
      <c r="C3832" s="661">
        <v>89301322</v>
      </c>
      <c r="D3832" s="740" t="s">
        <v>6847</v>
      </c>
      <c r="E3832" s="741" t="s">
        <v>4644</v>
      </c>
      <c r="F3832" s="661" t="s">
        <v>4612</v>
      </c>
      <c r="G3832" s="661" t="s">
        <v>5208</v>
      </c>
      <c r="H3832" s="661" t="s">
        <v>588</v>
      </c>
      <c r="I3832" s="661" t="s">
        <v>3365</v>
      </c>
      <c r="J3832" s="661" t="s">
        <v>1028</v>
      </c>
      <c r="K3832" s="661" t="s">
        <v>2328</v>
      </c>
      <c r="L3832" s="662">
        <v>0</v>
      </c>
      <c r="M3832" s="662">
        <v>0</v>
      </c>
      <c r="N3832" s="661">
        <v>1</v>
      </c>
      <c r="O3832" s="742">
        <v>0.5</v>
      </c>
      <c r="P3832" s="662">
        <v>0</v>
      </c>
      <c r="Q3832" s="677"/>
      <c r="R3832" s="661">
        <v>1</v>
      </c>
      <c r="S3832" s="677">
        <v>1</v>
      </c>
      <c r="T3832" s="742">
        <v>0.5</v>
      </c>
      <c r="U3832" s="700">
        <v>1</v>
      </c>
    </row>
    <row r="3833" spans="1:21" ht="14.4" customHeight="1" x14ac:dyDescent="0.3">
      <c r="A3833" s="660">
        <v>32</v>
      </c>
      <c r="B3833" s="661" t="s">
        <v>587</v>
      </c>
      <c r="C3833" s="661">
        <v>89301322</v>
      </c>
      <c r="D3833" s="740" t="s">
        <v>6847</v>
      </c>
      <c r="E3833" s="741" t="s">
        <v>4644</v>
      </c>
      <c r="F3833" s="661" t="s">
        <v>4612</v>
      </c>
      <c r="G3833" s="661" t="s">
        <v>4829</v>
      </c>
      <c r="H3833" s="661" t="s">
        <v>588</v>
      </c>
      <c r="I3833" s="661" t="s">
        <v>6651</v>
      </c>
      <c r="J3833" s="661" t="s">
        <v>6652</v>
      </c>
      <c r="K3833" s="661" t="s">
        <v>3405</v>
      </c>
      <c r="L3833" s="662">
        <v>0</v>
      </c>
      <c r="M3833" s="662">
        <v>0</v>
      </c>
      <c r="N3833" s="661">
        <v>1</v>
      </c>
      <c r="O3833" s="742">
        <v>1</v>
      </c>
      <c r="P3833" s="662"/>
      <c r="Q3833" s="677"/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32</v>
      </c>
      <c r="B3834" s="661" t="s">
        <v>587</v>
      </c>
      <c r="C3834" s="661">
        <v>89301322</v>
      </c>
      <c r="D3834" s="740" t="s">
        <v>6847</v>
      </c>
      <c r="E3834" s="741" t="s">
        <v>4644</v>
      </c>
      <c r="F3834" s="661" t="s">
        <v>4612</v>
      </c>
      <c r="G3834" s="661" t="s">
        <v>4829</v>
      </c>
      <c r="H3834" s="661" t="s">
        <v>2441</v>
      </c>
      <c r="I3834" s="661" t="s">
        <v>5074</v>
      </c>
      <c r="J3834" s="661" t="s">
        <v>2446</v>
      </c>
      <c r="K3834" s="661" t="s">
        <v>5075</v>
      </c>
      <c r="L3834" s="662">
        <v>56.18</v>
      </c>
      <c r="M3834" s="662">
        <v>56.18</v>
      </c>
      <c r="N3834" s="661">
        <v>1</v>
      </c>
      <c r="O3834" s="742">
        <v>1</v>
      </c>
      <c r="P3834" s="662"/>
      <c r="Q3834" s="677">
        <v>0</v>
      </c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32</v>
      </c>
      <c r="B3835" s="661" t="s">
        <v>587</v>
      </c>
      <c r="C3835" s="661">
        <v>89301322</v>
      </c>
      <c r="D3835" s="740" t="s">
        <v>6847</v>
      </c>
      <c r="E3835" s="741" t="s">
        <v>4644</v>
      </c>
      <c r="F3835" s="661" t="s">
        <v>4612</v>
      </c>
      <c r="G3835" s="661" t="s">
        <v>4829</v>
      </c>
      <c r="H3835" s="661" t="s">
        <v>588</v>
      </c>
      <c r="I3835" s="661" t="s">
        <v>6653</v>
      </c>
      <c r="J3835" s="661" t="s">
        <v>6652</v>
      </c>
      <c r="K3835" s="661" t="s">
        <v>6654</v>
      </c>
      <c r="L3835" s="662">
        <v>224.71</v>
      </c>
      <c r="M3835" s="662">
        <v>224.71</v>
      </c>
      <c r="N3835" s="661">
        <v>1</v>
      </c>
      <c r="O3835" s="742">
        <v>1</v>
      </c>
      <c r="P3835" s="662"/>
      <c r="Q3835" s="677">
        <v>0</v>
      </c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32</v>
      </c>
      <c r="B3836" s="661" t="s">
        <v>587</v>
      </c>
      <c r="C3836" s="661">
        <v>89301322</v>
      </c>
      <c r="D3836" s="740" t="s">
        <v>6847</v>
      </c>
      <c r="E3836" s="741" t="s">
        <v>4644</v>
      </c>
      <c r="F3836" s="661" t="s">
        <v>4612</v>
      </c>
      <c r="G3836" s="661" t="s">
        <v>4898</v>
      </c>
      <c r="H3836" s="661" t="s">
        <v>588</v>
      </c>
      <c r="I3836" s="661" t="s">
        <v>1152</v>
      </c>
      <c r="J3836" s="661" t="s">
        <v>4899</v>
      </c>
      <c r="K3836" s="661" t="s">
        <v>4900</v>
      </c>
      <c r="L3836" s="662">
        <v>0</v>
      </c>
      <c r="M3836" s="662">
        <v>0</v>
      </c>
      <c r="N3836" s="661">
        <v>6</v>
      </c>
      <c r="O3836" s="742">
        <v>3.5</v>
      </c>
      <c r="P3836" s="662">
        <v>0</v>
      </c>
      <c r="Q3836" s="677"/>
      <c r="R3836" s="661">
        <v>3</v>
      </c>
      <c r="S3836" s="677">
        <v>0.5</v>
      </c>
      <c r="T3836" s="742">
        <v>1.5</v>
      </c>
      <c r="U3836" s="700">
        <v>0.42857142857142855</v>
      </c>
    </row>
    <row r="3837" spans="1:21" ht="14.4" customHeight="1" x14ac:dyDescent="0.3">
      <c r="A3837" s="660">
        <v>32</v>
      </c>
      <c r="B3837" s="661" t="s">
        <v>587</v>
      </c>
      <c r="C3837" s="661">
        <v>89301322</v>
      </c>
      <c r="D3837" s="740" t="s">
        <v>6847</v>
      </c>
      <c r="E3837" s="741" t="s">
        <v>4644</v>
      </c>
      <c r="F3837" s="661" t="s">
        <v>4612</v>
      </c>
      <c r="G3837" s="661" t="s">
        <v>4901</v>
      </c>
      <c r="H3837" s="661" t="s">
        <v>588</v>
      </c>
      <c r="I3837" s="661" t="s">
        <v>5213</v>
      </c>
      <c r="J3837" s="661" t="s">
        <v>3381</v>
      </c>
      <c r="K3837" s="661" t="s">
        <v>5214</v>
      </c>
      <c r="L3837" s="662">
        <v>224.25</v>
      </c>
      <c r="M3837" s="662">
        <v>2242.5</v>
      </c>
      <c r="N3837" s="661">
        <v>10</v>
      </c>
      <c r="O3837" s="742">
        <v>8</v>
      </c>
      <c r="P3837" s="662">
        <v>672.75</v>
      </c>
      <c r="Q3837" s="677">
        <v>0.3</v>
      </c>
      <c r="R3837" s="661">
        <v>3</v>
      </c>
      <c r="S3837" s="677">
        <v>0.3</v>
      </c>
      <c r="T3837" s="742">
        <v>3</v>
      </c>
      <c r="U3837" s="700">
        <v>0.375</v>
      </c>
    </row>
    <row r="3838" spans="1:21" ht="14.4" customHeight="1" x14ac:dyDescent="0.3">
      <c r="A3838" s="660">
        <v>32</v>
      </c>
      <c r="B3838" s="661" t="s">
        <v>587</v>
      </c>
      <c r="C3838" s="661">
        <v>89301322</v>
      </c>
      <c r="D3838" s="740" t="s">
        <v>6847</v>
      </c>
      <c r="E3838" s="741" t="s">
        <v>4644</v>
      </c>
      <c r="F3838" s="661" t="s">
        <v>4612</v>
      </c>
      <c r="G3838" s="661" t="s">
        <v>4901</v>
      </c>
      <c r="H3838" s="661" t="s">
        <v>588</v>
      </c>
      <c r="I3838" s="661" t="s">
        <v>3380</v>
      </c>
      <c r="J3838" s="661" t="s">
        <v>3381</v>
      </c>
      <c r="K3838" s="661" t="s">
        <v>4902</v>
      </c>
      <c r="L3838" s="662">
        <v>112.13</v>
      </c>
      <c r="M3838" s="662">
        <v>224.26</v>
      </c>
      <c r="N3838" s="661">
        <v>2</v>
      </c>
      <c r="O3838" s="742">
        <v>1</v>
      </c>
      <c r="P3838" s="662"/>
      <c r="Q3838" s="677">
        <v>0</v>
      </c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32</v>
      </c>
      <c r="B3839" s="661" t="s">
        <v>587</v>
      </c>
      <c r="C3839" s="661">
        <v>89301322</v>
      </c>
      <c r="D3839" s="740" t="s">
        <v>6847</v>
      </c>
      <c r="E3839" s="741" t="s">
        <v>4644</v>
      </c>
      <c r="F3839" s="661" t="s">
        <v>4612</v>
      </c>
      <c r="G3839" s="661" t="s">
        <v>4699</v>
      </c>
      <c r="H3839" s="661" t="s">
        <v>588</v>
      </c>
      <c r="I3839" s="661" t="s">
        <v>963</v>
      </c>
      <c r="J3839" s="661" t="s">
        <v>4700</v>
      </c>
      <c r="K3839" s="661" t="s">
        <v>4701</v>
      </c>
      <c r="L3839" s="662">
        <v>0</v>
      </c>
      <c r="M3839" s="662">
        <v>0</v>
      </c>
      <c r="N3839" s="661">
        <v>13</v>
      </c>
      <c r="O3839" s="742">
        <v>5</v>
      </c>
      <c r="P3839" s="662">
        <v>0</v>
      </c>
      <c r="Q3839" s="677"/>
      <c r="R3839" s="661">
        <v>12</v>
      </c>
      <c r="S3839" s="677">
        <v>0.92307692307692313</v>
      </c>
      <c r="T3839" s="742">
        <v>4.5</v>
      </c>
      <c r="U3839" s="700">
        <v>0.9</v>
      </c>
    </row>
    <row r="3840" spans="1:21" ht="14.4" customHeight="1" x14ac:dyDescent="0.3">
      <c r="A3840" s="660">
        <v>32</v>
      </c>
      <c r="B3840" s="661" t="s">
        <v>587</v>
      </c>
      <c r="C3840" s="661">
        <v>89301322</v>
      </c>
      <c r="D3840" s="740" t="s">
        <v>6847</v>
      </c>
      <c r="E3840" s="741" t="s">
        <v>4644</v>
      </c>
      <c r="F3840" s="661" t="s">
        <v>4612</v>
      </c>
      <c r="G3840" s="661" t="s">
        <v>4903</v>
      </c>
      <c r="H3840" s="661" t="s">
        <v>588</v>
      </c>
      <c r="I3840" s="661" t="s">
        <v>881</v>
      </c>
      <c r="J3840" s="661" t="s">
        <v>766</v>
      </c>
      <c r="K3840" s="661" t="s">
        <v>5079</v>
      </c>
      <c r="L3840" s="662">
        <v>219.94</v>
      </c>
      <c r="M3840" s="662">
        <v>439.88</v>
      </c>
      <c r="N3840" s="661">
        <v>2</v>
      </c>
      <c r="O3840" s="742">
        <v>0.5</v>
      </c>
      <c r="P3840" s="662">
        <v>439.88</v>
      </c>
      <c r="Q3840" s="677">
        <v>1</v>
      </c>
      <c r="R3840" s="661">
        <v>2</v>
      </c>
      <c r="S3840" s="677">
        <v>1</v>
      </c>
      <c r="T3840" s="742">
        <v>0.5</v>
      </c>
      <c r="U3840" s="700">
        <v>1</v>
      </c>
    </row>
    <row r="3841" spans="1:21" ht="14.4" customHeight="1" x14ac:dyDescent="0.3">
      <c r="A3841" s="660">
        <v>32</v>
      </c>
      <c r="B3841" s="661" t="s">
        <v>587</v>
      </c>
      <c r="C3841" s="661">
        <v>89301322</v>
      </c>
      <c r="D3841" s="740" t="s">
        <v>6847</v>
      </c>
      <c r="E3841" s="741" t="s">
        <v>4644</v>
      </c>
      <c r="F3841" s="661" t="s">
        <v>4612</v>
      </c>
      <c r="G3841" s="661" t="s">
        <v>4903</v>
      </c>
      <c r="H3841" s="661" t="s">
        <v>588</v>
      </c>
      <c r="I3841" s="661" t="s">
        <v>6602</v>
      </c>
      <c r="J3841" s="661" t="s">
        <v>766</v>
      </c>
      <c r="K3841" s="661" t="s">
        <v>6603</v>
      </c>
      <c r="L3841" s="662">
        <v>219.94</v>
      </c>
      <c r="M3841" s="662">
        <v>219.94</v>
      </c>
      <c r="N3841" s="661">
        <v>1</v>
      </c>
      <c r="O3841" s="742">
        <v>0.5</v>
      </c>
      <c r="P3841" s="662"/>
      <c r="Q3841" s="677">
        <v>0</v>
      </c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32</v>
      </c>
      <c r="B3842" s="661" t="s">
        <v>587</v>
      </c>
      <c r="C3842" s="661">
        <v>89301322</v>
      </c>
      <c r="D3842" s="740" t="s">
        <v>6847</v>
      </c>
      <c r="E3842" s="741" t="s">
        <v>4644</v>
      </c>
      <c r="F3842" s="661" t="s">
        <v>4612</v>
      </c>
      <c r="G3842" s="661" t="s">
        <v>4786</v>
      </c>
      <c r="H3842" s="661" t="s">
        <v>588</v>
      </c>
      <c r="I3842" s="661" t="s">
        <v>4985</v>
      </c>
      <c r="J3842" s="661" t="s">
        <v>2991</v>
      </c>
      <c r="K3842" s="661" t="s">
        <v>4986</v>
      </c>
      <c r="L3842" s="662">
        <v>23.46</v>
      </c>
      <c r="M3842" s="662">
        <v>234.6</v>
      </c>
      <c r="N3842" s="661">
        <v>10</v>
      </c>
      <c r="O3842" s="742">
        <v>3</v>
      </c>
      <c r="P3842" s="662">
        <v>70.38</v>
      </c>
      <c r="Q3842" s="677">
        <v>0.3</v>
      </c>
      <c r="R3842" s="661">
        <v>3</v>
      </c>
      <c r="S3842" s="677">
        <v>0.3</v>
      </c>
      <c r="T3842" s="742">
        <v>1.5</v>
      </c>
      <c r="U3842" s="700">
        <v>0.5</v>
      </c>
    </row>
    <row r="3843" spans="1:21" ht="14.4" customHeight="1" x14ac:dyDescent="0.3">
      <c r="A3843" s="660">
        <v>32</v>
      </c>
      <c r="B3843" s="661" t="s">
        <v>587</v>
      </c>
      <c r="C3843" s="661">
        <v>89301322</v>
      </c>
      <c r="D3843" s="740" t="s">
        <v>6847</v>
      </c>
      <c r="E3843" s="741" t="s">
        <v>4644</v>
      </c>
      <c r="F3843" s="661" t="s">
        <v>4612</v>
      </c>
      <c r="G3843" s="661" t="s">
        <v>4786</v>
      </c>
      <c r="H3843" s="661" t="s">
        <v>588</v>
      </c>
      <c r="I3843" s="661" t="s">
        <v>2979</v>
      </c>
      <c r="J3843" s="661" t="s">
        <v>2980</v>
      </c>
      <c r="K3843" s="661" t="s">
        <v>4787</v>
      </c>
      <c r="L3843" s="662">
        <v>53.54</v>
      </c>
      <c r="M3843" s="662">
        <v>321.24</v>
      </c>
      <c r="N3843" s="661">
        <v>6</v>
      </c>
      <c r="O3843" s="742">
        <v>2</v>
      </c>
      <c r="P3843" s="662">
        <v>321.24</v>
      </c>
      <c r="Q3843" s="677">
        <v>1</v>
      </c>
      <c r="R3843" s="661">
        <v>6</v>
      </c>
      <c r="S3843" s="677">
        <v>1</v>
      </c>
      <c r="T3843" s="742">
        <v>2</v>
      </c>
      <c r="U3843" s="700">
        <v>1</v>
      </c>
    </row>
    <row r="3844" spans="1:21" ht="14.4" customHeight="1" x14ac:dyDescent="0.3">
      <c r="A3844" s="660">
        <v>32</v>
      </c>
      <c r="B3844" s="661" t="s">
        <v>587</v>
      </c>
      <c r="C3844" s="661">
        <v>89301322</v>
      </c>
      <c r="D3844" s="740" t="s">
        <v>6847</v>
      </c>
      <c r="E3844" s="741" t="s">
        <v>4644</v>
      </c>
      <c r="F3844" s="661" t="s">
        <v>4612</v>
      </c>
      <c r="G3844" s="661" t="s">
        <v>4790</v>
      </c>
      <c r="H3844" s="661" t="s">
        <v>588</v>
      </c>
      <c r="I3844" s="661" t="s">
        <v>3427</v>
      </c>
      <c r="J3844" s="661" t="s">
        <v>789</v>
      </c>
      <c r="K3844" s="661" t="s">
        <v>5382</v>
      </c>
      <c r="L3844" s="662">
        <v>96.72</v>
      </c>
      <c r="M3844" s="662">
        <v>96.72</v>
      </c>
      <c r="N3844" s="661">
        <v>1</v>
      </c>
      <c r="O3844" s="742">
        <v>1</v>
      </c>
      <c r="P3844" s="662">
        <v>96.72</v>
      </c>
      <c r="Q3844" s="677">
        <v>1</v>
      </c>
      <c r="R3844" s="661">
        <v>1</v>
      </c>
      <c r="S3844" s="677">
        <v>1</v>
      </c>
      <c r="T3844" s="742">
        <v>1</v>
      </c>
      <c r="U3844" s="700">
        <v>1</v>
      </c>
    </row>
    <row r="3845" spans="1:21" ht="14.4" customHeight="1" x14ac:dyDescent="0.3">
      <c r="A3845" s="660">
        <v>32</v>
      </c>
      <c r="B3845" s="661" t="s">
        <v>587</v>
      </c>
      <c r="C3845" s="661">
        <v>89301322</v>
      </c>
      <c r="D3845" s="740" t="s">
        <v>6847</v>
      </c>
      <c r="E3845" s="741" t="s">
        <v>4644</v>
      </c>
      <c r="F3845" s="661" t="s">
        <v>4612</v>
      </c>
      <c r="G3845" s="661" t="s">
        <v>4790</v>
      </c>
      <c r="H3845" s="661" t="s">
        <v>588</v>
      </c>
      <c r="I3845" s="661" t="s">
        <v>788</v>
      </c>
      <c r="J3845" s="661" t="s">
        <v>789</v>
      </c>
      <c r="K3845" s="661" t="s">
        <v>4791</v>
      </c>
      <c r="L3845" s="662">
        <v>57.66</v>
      </c>
      <c r="M3845" s="662">
        <v>115.32</v>
      </c>
      <c r="N3845" s="661">
        <v>2</v>
      </c>
      <c r="O3845" s="742">
        <v>0.5</v>
      </c>
      <c r="P3845" s="662"/>
      <c r="Q3845" s="677">
        <v>0</v>
      </c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32</v>
      </c>
      <c r="B3846" s="661" t="s">
        <v>587</v>
      </c>
      <c r="C3846" s="661">
        <v>89301322</v>
      </c>
      <c r="D3846" s="740" t="s">
        <v>6847</v>
      </c>
      <c r="E3846" s="741" t="s">
        <v>4644</v>
      </c>
      <c r="F3846" s="661" t="s">
        <v>4612</v>
      </c>
      <c r="G3846" s="661" t="s">
        <v>4910</v>
      </c>
      <c r="H3846" s="661" t="s">
        <v>2441</v>
      </c>
      <c r="I3846" s="661" t="s">
        <v>2488</v>
      </c>
      <c r="J3846" s="661" t="s">
        <v>2489</v>
      </c>
      <c r="K3846" s="661" t="s">
        <v>2490</v>
      </c>
      <c r="L3846" s="662">
        <v>32.74</v>
      </c>
      <c r="M3846" s="662">
        <v>163.69999999999999</v>
      </c>
      <c r="N3846" s="661">
        <v>5</v>
      </c>
      <c r="O3846" s="742">
        <v>1.5</v>
      </c>
      <c r="P3846" s="662">
        <v>98.22</v>
      </c>
      <c r="Q3846" s="677">
        <v>0.60000000000000009</v>
      </c>
      <c r="R3846" s="661">
        <v>3</v>
      </c>
      <c r="S3846" s="677">
        <v>0.6</v>
      </c>
      <c r="T3846" s="742">
        <v>1</v>
      </c>
      <c r="U3846" s="700">
        <v>0.66666666666666663</v>
      </c>
    </row>
    <row r="3847" spans="1:21" ht="14.4" customHeight="1" x14ac:dyDescent="0.3">
      <c r="A3847" s="660">
        <v>32</v>
      </c>
      <c r="B3847" s="661" t="s">
        <v>587</v>
      </c>
      <c r="C3847" s="661">
        <v>89301322</v>
      </c>
      <c r="D3847" s="740" t="s">
        <v>6847</v>
      </c>
      <c r="E3847" s="741" t="s">
        <v>4644</v>
      </c>
      <c r="F3847" s="661" t="s">
        <v>4612</v>
      </c>
      <c r="G3847" s="661" t="s">
        <v>4910</v>
      </c>
      <c r="H3847" s="661" t="s">
        <v>2441</v>
      </c>
      <c r="I3847" s="661" t="s">
        <v>2557</v>
      </c>
      <c r="J3847" s="661" t="s">
        <v>2558</v>
      </c>
      <c r="K3847" s="661" t="s">
        <v>4503</v>
      </c>
      <c r="L3847" s="662">
        <v>163.72999999999999</v>
      </c>
      <c r="M3847" s="662">
        <v>163.72999999999999</v>
      </c>
      <c r="N3847" s="661">
        <v>1</v>
      </c>
      <c r="O3847" s="742">
        <v>0.5</v>
      </c>
      <c r="P3847" s="662">
        <v>163.72999999999999</v>
      </c>
      <c r="Q3847" s="677">
        <v>1</v>
      </c>
      <c r="R3847" s="661">
        <v>1</v>
      </c>
      <c r="S3847" s="677">
        <v>1</v>
      </c>
      <c r="T3847" s="742">
        <v>0.5</v>
      </c>
      <c r="U3847" s="700">
        <v>1</v>
      </c>
    </row>
    <row r="3848" spans="1:21" ht="14.4" customHeight="1" x14ac:dyDescent="0.3">
      <c r="A3848" s="660">
        <v>32</v>
      </c>
      <c r="B3848" s="661" t="s">
        <v>587</v>
      </c>
      <c r="C3848" s="661">
        <v>89301322</v>
      </c>
      <c r="D3848" s="740" t="s">
        <v>6847</v>
      </c>
      <c r="E3848" s="741" t="s">
        <v>4644</v>
      </c>
      <c r="F3848" s="661" t="s">
        <v>4612</v>
      </c>
      <c r="G3848" s="661" t="s">
        <v>4836</v>
      </c>
      <c r="H3848" s="661" t="s">
        <v>588</v>
      </c>
      <c r="I3848" s="661" t="s">
        <v>6655</v>
      </c>
      <c r="J3848" s="661" t="s">
        <v>4838</v>
      </c>
      <c r="K3848" s="661" t="s">
        <v>821</v>
      </c>
      <c r="L3848" s="662">
        <v>0</v>
      </c>
      <c r="M3848" s="662">
        <v>0</v>
      </c>
      <c r="N3848" s="661">
        <v>1</v>
      </c>
      <c r="O3848" s="742">
        <v>1</v>
      </c>
      <c r="P3848" s="662"/>
      <c r="Q3848" s="677"/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32</v>
      </c>
      <c r="B3849" s="661" t="s">
        <v>587</v>
      </c>
      <c r="C3849" s="661">
        <v>89301322</v>
      </c>
      <c r="D3849" s="740" t="s">
        <v>6847</v>
      </c>
      <c r="E3849" s="741" t="s">
        <v>4644</v>
      </c>
      <c r="F3849" s="661" t="s">
        <v>4612</v>
      </c>
      <c r="G3849" s="661" t="s">
        <v>5226</v>
      </c>
      <c r="H3849" s="661" t="s">
        <v>588</v>
      </c>
      <c r="I3849" s="661" t="s">
        <v>3743</v>
      </c>
      <c r="J3849" s="661" t="s">
        <v>3744</v>
      </c>
      <c r="K3849" s="661" t="s">
        <v>5227</v>
      </c>
      <c r="L3849" s="662">
        <v>5598.35</v>
      </c>
      <c r="M3849" s="662">
        <v>33590.100000000006</v>
      </c>
      <c r="N3849" s="661">
        <v>6</v>
      </c>
      <c r="O3849" s="742">
        <v>3</v>
      </c>
      <c r="P3849" s="662">
        <v>33590.100000000006</v>
      </c>
      <c r="Q3849" s="677">
        <v>1</v>
      </c>
      <c r="R3849" s="661">
        <v>6</v>
      </c>
      <c r="S3849" s="677">
        <v>1</v>
      </c>
      <c r="T3849" s="742">
        <v>3</v>
      </c>
      <c r="U3849" s="700">
        <v>1</v>
      </c>
    </row>
    <row r="3850" spans="1:21" ht="14.4" customHeight="1" x14ac:dyDescent="0.3">
      <c r="A3850" s="660">
        <v>32</v>
      </c>
      <c r="B3850" s="661" t="s">
        <v>587</v>
      </c>
      <c r="C3850" s="661">
        <v>89301322</v>
      </c>
      <c r="D3850" s="740" t="s">
        <v>6847</v>
      </c>
      <c r="E3850" s="741" t="s">
        <v>4644</v>
      </c>
      <c r="F3850" s="661" t="s">
        <v>4612</v>
      </c>
      <c r="G3850" s="661" t="s">
        <v>4913</v>
      </c>
      <c r="H3850" s="661" t="s">
        <v>2441</v>
      </c>
      <c r="I3850" s="661" t="s">
        <v>2768</v>
      </c>
      <c r="J3850" s="661" t="s">
        <v>2769</v>
      </c>
      <c r="K3850" s="661" t="s">
        <v>4484</v>
      </c>
      <c r="L3850" s="662">
        <v>1492.11</v>
      </c>
      <c r="M3850" s="662">
        <v>11936.88</v>
      </c>
      <c r="N3850" s="661">
        <v>8</v>
      </c>
      <c r="O3850" s="742">
        <v>5.5</v>
      </c>
      <c r="P3850" s="662">
        <v>7460.5499999999993</v>
      </c>
      <c r="Q3850" s="677">
        <v>0.625</v>
      </c>
      <c r="R3850" s="661">
        <v>5</v>
      </c>
      <c r="S3850" s="677">
        <v>0.625</v>
      </c>
      <c r="T3850" s="742">
        <v>3.5</v>
      </c>
      <c r="U3850" s="700">
        <v>0.63636363636363635</v>
      </c>
    </row>
    <row r="3851" spans="1:21" ht="14.4" customHeight="1" x14ac:dyDescent="0.3">
      <c r="A3851" s="660">
        <v>32</v>
      </c>
      <c r="B3851" s="661" t="s">
        <v>587</v>
      </c>
      <c r="C3851" s="661">
        <v>89301322</v>
      </c>
      <c r="D3851" s="740" t="s">
        <v>6847</v>
      </c>
      <c r="E3851" s="741" t="s">
        <v>4644</v>
      </c>
      <c r="F3851" s="661" t="s">
        <v>4612</v>
      </c>
      <c r="G3851" s="661" t="s">
        <v>4794</v>
      </c>
      <c r="H3851" s="661" t="s">
        <v>588</v>
      </c>
      <c r="I3851" s="661" t="s">
        <v>1823</v>
      </c>
      <c r="J3851" s="661" t="s">
        <v>1824</v>
      </c>
      <c r="K3851" s="661" t="s">
        <v>4795</v>
      </c>
      <c r="L3851" s="662">
        <v>34196.480000000003</v>
      </c>
      <c r="M3851" s="662">
        <v>68392.960000000006</v>
      </c>
      <c r="N3851" s="661">
        <v>2</v>
      </c>
      <c r="O3851" s="742">
        <v>1.5</v>
      </c>
      <c r="P3851" s="662">
        <v>68392.960000000006</v>
      </c>
      <c r="Q3851" s="677">
        <v>1</v>
      </c>
      <c r="R3851" s="661">
        <v>2</v>
      </c>
      <c r="S3851" s="677">
        <v>1</v>
      </c>
      <c r="T3851" s="742">
        <v>1.5</v>
      </c>
      <c r="U3851" s="700">
        <v>1</v>
      </c>
    </row>
    <row r="3852" spans="1:21" ht="14.4" customHeight="1" x14ac:dyDescent="0.3">
      <c r="A3852" s="660">
        <v>32</v>
      </c>
      <c r="B3852" s="661" t="s">
        <v>587</v>
      </c>
      <c r="C3852" s="661">
        <v>89301322</v>
      </c>
      <c r="D3852" s="740" t="s">
        <v>6847</v>
      </c>
      <c r="E3852" s="741" t="s">
        <v>4644</v>
      </c>
      <c r="F3852" s="661" t="s">
        <v>4612</v>
      </c>
      <c r="G3852" s="661" t="s">
        <v>4796</v>
      </c>
      <c r="H3852" s="661" t="s">
        <v>588</v>
      </c>
      <c r="I3852" s="661" t="s">
        <v>6433</v>
      </c>
      <c r="J3852" s="661" t="s">
        <v>5397</v>
      </c>
      <c r="K3852" s="661" t="s">
        <v>5509</v>
      </c>
      <c r="L3852" s="662">
        <v>0</v>
      </c>
      <c r="M3852" s="662">
        <v>0</v>
      </c>
      <c r="N3852" s="661">
        <v>2</v>
      </c>
      <c r="O3852" s="742">
        <v>0.5</v>
      </c>
      <c r="P3852" s="662"/>
      <c r="Q3852" s="677"/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32</v>
      </c>
      <c r="B3853" s="661" t="s">
        <v>587</v>
      </c>
      <c r="C3853" s="661">
        <v>89301322</v>
      </c>
      <c r="D3853" s="740" t="s">
        <v>6847</v>
      </c>
      <c r="E3853" s="741" t="s">
        <v>4644</v>
      </c>
      <c r="F3853" s="661" t="s">
        <v>4612</v>
      </c>
      <c r="G3853" s="661" t="s">
        <v>5088</v>
      </c>
      <c r="H3853" s="661" t="s">
        <v>2441</v>
      </c>
      <c r="I3853" s="661" t="s">
        <v>3140</v>
      </c>
      <c r="J3853" s="661" t="s">
        <v>3137</v>
      </c>
      <c r="K3853" s="661" t="s">
        <v>4482</v>
      </c>
      <c r="L3853" s="662">
        <v>14478.77</v>
      </c>
      <c r="M3853" s="662">
        <v>43436.31</v>
      </c>
      <c r="N3853" s="661">
        <v>3</v>
      </c>
      <c r="O3853" s="742">
        <v>1</v>
      </c>
      <c r="P3853" s="662">
        <v>43436.31</v>
      </c>
      <c r="Q3853" s="677">
        <v>1</v>
      </c>
      <c r="R3853" s="661">
        <v>3</v>
      </c>
      <c r="S3853" s="677">
        <v>1</v>
      </c>
      <c r="T3853" s="742">
        <v>1</v>
      </c>
      <c r="U3853" s="700">
        <v>1</v>
      </c>
    </row>
    <row r="3854" spans="1:21" ht="14.4" customHeight="1" x14ac:dyDescent="0.3">
      <c r="A3854" s="660">
        <v>32</v>
      </c>
      <c r="B3854" s="661" t="s">
        <v>587</v>
      </c>
      <c r="C3854" s="661">
        <v>89301322</v>
      </c>
      <c r="D3854" s="740" t="s">
        <v>6847</v>
      </c>
      <c r="E3854" s="741" t="s">
        <v>4644</v>
      </c>
      <c r="F3854" s="661" t="s">
        <v>4612</v>
      </c>
      <c r="G3854" s="661" t="s">
        <v>4797</v>
      </c>
      <c r="H3854" s="661" t="s">
        <v>2441</v>
      </c>
      <c r="I3854" s="661" t="s">
        <v>5514</v>
      </c>
      <c r="J3854" s="661" t="s">
        <v>5515</v>
      </c>
      <c r="K3854" s="661" t="s">
        <v>3405</v>
      </c>
      <c r="L3854" s="662">
        <v>193.14</v>
      </c>
      <c r="M3854" s="662">
        <v>386.28</v>
      </c>
      <c r="N3854" s="661">
        <v>2</v>
      </c>
      <c r="O3854" s="742">
        <v>0.5</v>
      </c>
      <c r="P3854" s="662"/>
      <c r="Q3854" s="677">
        <v>0</v>
      </c>
      <c r="R3854" s="661"/>
      <c r="S3854" s="677">
        <v>0</v>
      </c>
      <c r="T3854" s="742"/>
      <c r="U3854" s="700">
        <v>0</v>
      </c>
    </row>
    <row r="3855" spans="1:21" ht="14.4" customHeight="1" x14ac:dyDescent="0.3">
      <c r="A3855" s="660">
        <v>32</v>
      </c>
      <c r="B3855" s="661" t="s">
        <v>587</v>
      </c>
      <c r="C3855" s="661">
        <v>89301322</v>
      </c>
      <c r="D3855" s="740" t="s">
        <v>6847</v>
      </c>
      <c r="E3855" s="741" t="s">
        <v>4644</v>
      </c>
      <c r="F3855" s="661" t="s">
        <v>4612</v>
      </c>
      <c r="G3855" s="661" t="s">
        <v>4797</v>
      </c>
      <c r="H3855" s="661" t="s">
        <v>2441</v>
      </c>
      <c r="I3855" s="661" t="s">
        <v>2661</v>
      </c>
      <c r="J3855" s="661" t="s">
        <v>4398</v>
      </c>
      <c r="K3855" s="661" t="s">
        <v>4399</v>
      </c>
      <c r="L3855" s="662">
        <v>126.09</v>
      </c>
      <c r="M3855" s="662">
        <v>126.09</v>
      </c>
      <c r="N3855" s="661">
        <v>1</v>
      </c>
      <c r="O3855" s="742">
        <v>1</v>
      </c>
      <c r="P3855" s="662"/>
      <c r="Q3855" s="677">
        <v>0</v>
      </c>
      <c r="R3855" s="661"/>
      <c r="S3855" s="677">
        <v>0</v>
      </c>
      <c r="T3855" s="742"/>
      <c r="U3855" s="700">
        <v>0</v>
      </c>
    </row>
    <row r="3856" spans="1:21" ht="14.4" customHeight="1" x14ac:dyDescent="0.3">
      <c r="A3856" s="660">
        <v>32</v>
      </c>
      <c r="B3856" s="661" t="s">
        <v>587</v>
      </c>
      <c r="C3856" s="661">
        <v>89301322</v>
      </c>
      <c r="D3856" s="740" t="s">
        <v>6847</v>
      </c>
      <c r="E3856" s="741" t="s">
        <v>4644</v>
      </c>
      <c r="F3856" s="661" t="s">
        <v>4612</v>
      </c>
      <c r="G3856" s="661" t="s">
        <v>4797</v>
      </c>
      <c r="H3856" s="661" t="s">
        <v>2441</v>
      </c>
      <c r="I3856" s="661" t="s">
        <v>5026</v>
      </c>
      <c r="J3856" s="661" t="s">
        <v>5027</v>
      </c>
      <c r="K3856" s="661" t="s">
        <v>3405</v>
      </c>
      <c r="L3856" s="662">
        <v>193.14</v>
      </c>
      <c r="M3856" s="662">
        <v>193.14</v>
      </c>
      <c r="N3856" s="661">
        <v>1</v>
      </c>
      <c r="O3856" s="742">
        <v>1</v>
      </c>
      <c r="P3856" s="662"/>
      <c r="Q3856" s="677">
        <v>0</v>
      </c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32</v>
      </c>
      <c r="B3857" s="661" t="s">
        <v>587</v>
      </c>
      <c r="C3857" s="661">
        <v>89301322</v>
      </c>
      <c r="D3857" s="740" t="s">
        <v>6847</v>
      </c>
      <c r="E3857" s="741" t="s">
        <v>4644</v>
      </c>
      <c r="F3857" s="661" t="s">
        <v>4612</v>
      </c>
      <c r="G3857" s="661" t="s">
        <v>4914</v>
      </c>
      <c r="H3857" s="661" t="s">
        <v>588</v>
      </c>
      <c r="I3857" s="661" t="s">
        <v>5700</v>
      </c>
      <c r="J3857" s="661" t="s">
        <v>5018</v>
      </c>
      <c r="K3857" s="661" t="s">
        <v>4810</v>
      </c>
      <c r="L3857" s="662">
        <v>0</v>
      </c>
      <c r="M3857" s="662">
        <v>0</v>
      </c>
      <c r="N3857" s="661">
        <v>1</v>
      </c>
      <c r="O3857" s="742">
        <v>1</v>
      </c>
      <c r="P3857" s="662"/>
      <c r="Q3857" s="677"/>
      <c r="R3857" s="661"/>
      <c r="S3857" s="677">
        <v>0</v>
      </c>
      <c r="T3857" s="742"/>
      <c r="U3857" s="700">
        <v>0</v>
      </c>
    </row>
    <row r="3858" spans="1:21" ht="14.4" customHeight="1" x14ac:dyDescent="0.3">
      <c r="A3858" s="660">
        <v>32</v>
      </c>
      <c r="B3858" s="661" t="s">
        <v>587</v>
      </c>
      <c r="C3858" s="661">
        <v>89301322</v>
      </c>
      <c r="D3858" s="740" t="s">
        <v>6847</v>
      </c>
      <c r="E3858" s="741" t="s">
        <v>4644</v>
      </c>
      <c r="F3858" s="661" t="s">
        <v>4612</v>
      </c>
      <c r="G3858" s="661" t="s">
        <v>4914</v>
      </c>
      <c r="H3858" s="661" t="s">
        <v>588</v>
      </c>
      <c r="I3858" s="661" t="s">
        <v>2009</v>
      </c>
      <c r="J3858" s="661" t="s">
        <v>5018</v>
      </c>
      <c r="K3858" s="661" t="s">
        <v>5019</v>
      </c>
      <c r="L3858" s="662">
        <v>0</v>
      </c>
      <c r="M3858" s="662">
        <v>0</v>
      </c>
      <c r="N3858" s="661">
        <v>1</v>
      </c>
      <c r="O3858" s="742">
        <v>0.5</v>
      </c>
      <c r="P3858" s="662">
        <v>0</v>
      </c>
      <c r="Q3858" s="677"/>
      <c r="R3858" s="661">
        <v>1</v>
      </c>
      <c r="S3858" s="677">
        <v>1</v>
      </c>
      <c r="T3858" s="742">
        <v>0.5</v>
      </c>
      <c r="U3858" s="700">
        <v>1</v>
      </c>
    </row>
    <row r="3859" spans="1:21" ht="14.4" customHeight="1" x14ac:dyDescent="0.3">
      <c r="A3859" s="660">
        <v>32</v>
      </c>
      <c r="B3859" s="661" t="s">
        <v>587</v>
      </c>
      <c r="C3859" s="661">
        <v>89301322</v>
      </c>
      <c r="D3859" s="740" t="s">
        <v>6847</v>
      </c>
      <c r="E3859" s="741" t="s">
        <v>4644</v>
      </c>
      <c r="F3859" s="661" t="s">
        <v>4612</v>
      </c>
      <c r="G3859" s="661" t="s">
        <v>4914</v>
      </c>
      <c r="H3859" s="661" t="s">
        <v>588</v>
      </c>
      <c r="I3859" s="661" t="s">
        <v>2381</v>
      </c>
      <c r="J3859" s="661" t="s">
        <v>2380</v>
      </c>
      <c r="K3859" s="661" t="s">
        <v>1869</v>
      </c>
      <c r="L3859" s="662">
        <v>0</v>
      </c>
      <c r="M3859" s="662">
        <v>0</v>
      </c>
      <c r="N3859" s="661">
        <v>1</v>
      </c>
      <c r="O3859" s="742">
        <v>0.5</v>
      </c>
      <c r="P3859" s="662"/>
      <c r="Q3859" s="677"/>
      <c r="R3859" s="661"/>
      <c r="S3859" s="677">
        <v>0</v>
      </c>
      <c r="T3859" s="742"/>
      <c r="U3859" s="700">
        <v>0</v>
      </c>
    </row>
    <row r="3860" spans="1:21" ht="14.4" customHeight="1" x14ac:dyDescent="0.3">
      <c r="A3860" s="660">
        <v>32</v>
      </c>
      <c r="B3860" s="661" t="s">
        <v>587</v>
      </c>
      <c r="C3860" s="661">
        <v>89301322</v>
      </c>
      <c r="D3860" s="740" t="s">
        <v>6847</v>
      </c>
      <c r="E3860" s="741" t="s">
        <v>4644</v>
      </c>
      <c r="F3860" s="661" t="s">
        <v>4612</v>
      </c>
      <c r="G3860" s="661" t="s">
        <v>4914</v>
      </c>
      <c r="H3860" s="661" t="s">
        <v>588</v>
      </c>
      <c r="I3860" s="661" t="s">
        <v>6656</v>
      </c>
      <c r="J3860" s="661" t="s">
        <v>1138</v>
      </c>
      <c r="K3860" s="661" t="s">
        <v>4916</v>
      </c>
      <c r="L3860" s="662">
        <v>0</v>
      </c>
      <c r="M3860" s="662">
        <v>0</v>
      </c>
      <c r="N3860" s="661">
        <v>1</v>
      </c>
      <c r="O3860" s="742">
        <v>0.5</v>
      </c>
      <c r="P3860" s="662">
        <v>0</v>
      </c>
      <c r="Q3860" s="677"/>
      <c r="R3860" s="661">
        <v>1</v>
      </c>
      <c r="S3860" s="677">
        <v>1</v>
      </c>
      <c r="T3860" s="742">
        <v>0.5</v>
      </c>
      <c r="U3860" s="700">
        <v>1</v>
      </c>
    </row>
    <row r="3861" spans="1:21" ht="14.4" customHeight="1" x14ac:dyDescent="0.3">
      <c r="A3861" s="660">
        <v>32</v>
      </c>
      <c r="B3861" s="661" t="s">
        <v>587</v>
      </c>
      <c r="C3861" s="661">
        <v>89301322</v>
      </c>
      <c r="D3861" s="740" t="s">
        <v>6847</v>
      </c>
      <c r="E3861" s="741" t="s">
        <v>4644</v>
      </c>
      <c r="F3861" s="661" t="s">
        <v>4612</v>
      </c>
      <c r="G3861" s="661" t="s">
        <v>5405</v>
      </c>
      <c r="H3861" s="661" t="s">
        <v>588</v>
      </c>
      <c r="I3861" s="661" t="s">
        <v>3301</v>
      </c>
      <c r="J3861" s="661" t="s">
        <v>3302</v>
      </c>
      <c r="K3861" s="661" t="s">
        <v>3303</v>
      </c>
      <c r="L3861" s="662">
        <v>0</v>
      </c>
      <c r="M3861" s="662">
        <v>0</v>
      </c>
      <c r="N3861" s="661">
        <v>2</v>
      </c>
      <c r="O3861" s="742">
        <v>1</v>
      </c>
      <c r="P3861" s="662">
        <v>0</v>
      </c>
      <c r="Q3861" s="677"/>
      <c r="R3861" s="661">
        <v>2</v>
      </c>
      <c r="S3861" s="677">
        <v>1</v>
      </c>
      <c r="T3861" s="742">
        <v>1</v>
      </c>
      <c r="U3861" s="700">
        <v>1</v>
      </c>
    </row>
    <row r="3862" spans="1:21" ht="14.4" customHeight="1" x14ac:dyDescent="0.3">
      <c r="A3862" s="660">
        <v>32</v>
      </c>
      <c r="B3862" s="661" t="s">
        <v>587</v>
      </c>
      <c r="C3862" s="661">
        <v>89301322</v>
      </c>
      <c r="D3862" s="740" t="s">
        <v>6847</v>
      </c>
      <c r="E3862" s="741" t="s">
        <v>4645</v>
      </c>
      <c r="F3862" s="661" t="s">
        <v>4612</v>
      </c>
      <c r="G3862" s="661" t="s">
        <v>4654</v>
      </c>
      <c r="H3862" s="661" t="s">
        <v>588</v>
      </c>
      <c r="I3862" s="661" t="s">
        <v>1711</v>
      </c>
      <c r="J3862" s="661" t="s">
        <v>1712</v>
      </c>
      <c r="K3862" s="661" t="s">
        <v>1685</v>
      </c>
      <c r="L3862" s="662">
        <v>275.23</v>
      </c>
      <c r="M3862" s="662">
        <v>550.46</v>
      </c>
      <c r="N3862" s="661">
        <v>2</v>
      </c>
      <c r="O3862" s="742">
        <v>1</v>
      </c>
      <c r="P3862" s="662">
        <v>550.46</v>
      </c>
      <c r="Q3862" s="677">
        <v>1</v>
      </c>
      <c r="R3862" s="661">
        <v>2</v>
      </c>
      <c r="S3862" s="677">
        <v>1</v>
      </c>
      <c r="T3862" s="742">
        <v>1</v>
      </c>
      <c r="U3862" s="700">
        <v>1</v>
      </c>
    </row>
    <row r="3863" spans="1:21" ht="14.4" customHeight="1" x14ac:dyDescent="0.3">
      <c r="A3863" s="660">
        <v>32</v>
      </c>
      <c r="B3863" s="661" t="s">
        <v>587</v>
      </c>
      <c r="C3863" s="661">
        <v>89301322</v>
      </c>
      <c r="D3863" s="740" t="s">
        <v>6847</v>
      </c>
      <c r="E3863" s="741" t="s">
        <v>4645</v>
      </c>
      <c r="F3863" s="661" t="s">
        <v>4612</v>
      </c>
      <c r="G3863" s="661" t="s">
        <v>4655</v>
      </c>
      <c r="H3863" s="661" t="s">
        <v>588</v>
      </c>
      <c r="I3863" s="661" t="s">
        <v>1268</v>
      </c>
      <c r="J3863" s="661" t="s">
        <v>1269</v>
      </c>
      <c r="K3863" s="661" t="s">
        <v>1270</v>
      </c>
      <c r="L3863" s="662">
        <v>89.6</v>
      </c>
      <c r="M3863" s="662">
        <v>89.6</v>
      </c>
      <c r="N3863" s="661">
        <v>1</v>
      </c>
      <c r="O3863" s="742">
        <v>1</v>
      </c>
      <c r="P3863" s="662">
        <v>89.6</v>
      </c>
      <c r="Q3863" s="677">
        <v>1</v>
      </c>
      <c r="R3863" s="661">
        <v>1</v>
      </c>
      <c r="S3863" s="677">
        <v>1</v>
      </c>
      <c r="T3863" s="742">
        <v>1</v>
      </c>
      <c r="U3863" s="700">
        <v>1</v>
      </c>
    </row>
    <row r="3864" spans="1:21" ht="14.4" customHeight="1" x14ac:dyDescent="0.3">
      <c r="A3864" s="660">
        <v>32</v>
      </c>
      <c r="B3864" s="661" t="s">
        <v>587</v>
      </c>
      <c r="C3864" s="661">
        <v>89301322</v>
      </c>
      <c r="D3864" s="740" t="s">
        <v>6847</v>
      </c>
      <c r="E3864" s="741" t="s">
        <v>4645</v>
      </c>
      <c r="F3864" s="661" t="s">
        <v>4612</v>
      </c>
      <c r="G3864" s="661" t="s">
        <v>4655</v>
      </c>
      <c r="H3864" s="661" t="s">
        <v>588</v>
      </c>
      <c r="I3864" s="661" t="s">
        <v>727</v>
      </c>
      <c r="J3864" s="661" t="s">
        <v>728</v>
      </c>
      <c r="K3864" s="661" t="s">
        <v>4716</v>
      </c>
      <c r="L3864" s="662">
        <v>42.42</v>
      </c>
      <c r="M3864" s="662">
        <v>169.68</v>
      </c>
      <c r="N3864" s="661">
        <v>4</v>
      </c>
      <c r="O3864" s="742">
        <v>2</v>
      </c>
      <c r="P3864" s="662">
        <v>42.42</v>
      </c>
      <c r="Q3864" s="677">
        <v>0.25</v>
      </c>
      <c r="R3864" s="661">
        <v>1</v>
      </c>
      <c r="S3864" s="677">
        <v>0.25</v>
      </c>
      <c r="T3864" s="742">
        <v>1</v>
      </c>
      <c r="U3864" s="700">
        <v>0.5</v>
      </c>
    </row>
    <row r="3865" spans="1:21" ht="14.4" customHeight="1" x14ac:dyDescent="0.3">
      <c r="A3865" s="660">
        <v>32</v>
      </c>
      <c r="B3865" s="661" t="s">
        <v>587</v>
      </c>
      <c r="C3865" s="661">
        <v>89301322</v>
      </c>
      <c r="D3865" s="740" t="s">
        <v>6847</v>
      </c>
      <c r="E3865" s="741" t="s">
        <v>4645</v>
      </c>
      <c r="F3865" s="661" t="s">
        <v>4612</v>
      </c>
      <c r="G3865" s="661" t="s">
        <v>4655</v>
      </c>
      <c r="H3865" s="661" t="s">
        <v>588</v>
      </c>
      <c r="I3865" s="661" t="s">
        <v>4717</v>
      </c>
      <c r="J3865" s="661" t="s">
        <v>728</v>
      </c>
      <c r="K3865" s="661" t="s">
        <v>4718</v>
      </c>
      <c r="L3865" s="662">
        <v>141.38999999999999</v>
      </c>
      <c r="M3865" s="662">
        <v>141.38999999999999</v>
      </c>
      <c r="N3865" s="661">
        <v>1</v>
      </c>
      <c r="O3865" s="742">
        <v>0.5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32</v>
      </c>
      <c r="B3866" s="661" t="s">
        <v>587</v>
      </c>
      <c r="C3866" s="661">
        <v>89301322</v>
      </c>
      <c r="D3866" s="740" t="s">
        <v>6847</v>
      </c>
      <c r="E3866" s="741" t="s">
        <v>4645</v>
      </c>
      <c r="F3866" s="661" t="s">
        <v>4612</v>
      </c>
      <c r="G3866" s="661" t="s">
        <v>4655</v>
      </c>
      <c r="H3866" s="661" t="s">
        <v>588</v>
      </c>
      <c r="I3866" s="661" t="s">
        <v>757</v>
      </c>
      <c r="J3866" s="661" t="s">
        <v>4656</v>
      </c>
      <c r="K3866" s="661" t="s">
        <v>4657</v>
      </c>
      <c r="L3866" s="662">
        <v>44.8</v>
      </c>
      <c r="M3866" s="662">
        <v>134.39999999999998</v>
      </c>
      <c r="N3866" s="661">
        <v>3</v>
      </c>
      <c r="O3866" s="742">
        <v>1.5</v>
      </c>
      <c r="P3866" s="662">
        <v>89.6</v>
      </c>
      <c r="Q3866" s="677">
        <v>0.66666666666666674</v>
      </c>
      <c r="R3866" s="661">
        <v>2</v>
      </c>
      <c r="S3866" s="677">
        <v>0.66666666666666663</v>
      </c>
      <c r="T3866" s="742">
        <v>1</v>
      </c>
      <c r="U3866" s="700">
        <v>0.66666666666666663</v>
      </c>
    </row>
    <row r="3867" spans="1:21" ht="14.4" customHeight="1" x14ac:dyDescent="0.3">
      <c r="A3867" s="660">
        <v>32</v>
      </c>
      <c r="B3867" s="661" t="s">
        <v>587</v>
      </c>
      <c r="C3867" s="661">
        <v>89301322</v>
      </c>
      <c r="D3867" s="740" t="s">
        <v>6847</v>
      </c>
      <c r="E3867" s="741" t="s">
        <v>4645</v>
      </c>
      <c r="F3867" s="661" t="s">
        <v>4612</v>
      </c>
      <c r="G3867" s="661" t="s">
        <v>4711</v>
      </c>
      <c r="H3867" s="661" t="s">
        <v>588</v>
      </c>
      <c r="I3867" s="661" t="s">
        <v>5416</v>
      </c>
      <c r="J3867" s="661" t="s">
        <v>5417</v>
      </c>
      <c r="K3867" s="661" t="s">
        <v>5418</v>
      </c>
      <c r="L3867" s="662">
        <v>151.61000000000001</v>
      </c>
      <c r="M3867" s="662">
        <v>151.61000000000001</v>
      </c>
      <c r="N3867" s="661">
        <v>1</v>
      </c>
      <c r="O3867" s="742">
        <v>1</v>
      </c>
      <c r="P3867" s="662">
        <v>151.61000000000001</v>
      </c>
      <c r="Q3867" s="677">
        <v>1</v>
      </c>
      <c r="R3867" s="661">
        <v>1</v>
      </c>
      <c r="S3867" s="677">
        <v>1</v>
      </c>
      <c r="T3867" s="742">
        <v>1</v>
      </c>
      <c r="U3867" s="700">
        <v>1</v>
      </c>
    </row>
    <row r="3868" spans="1:21" ht="14.4" customHeight="1" x14ac:dyDescent="0.3">
      <c r="A3868" s="660">
        <v>32</v>
      </c>
      <c r="B3868" s="661" t="s">
        <v>587</v>
      </c>
      <c r="C3868" s="661">
        <v>89301322</v>
      </c>
      <c r="D3868" s="740" t="s">
        <v>6847</v>
      </c>
      <c r="E3868" s="741" t="s">
        <v>4645</v>
      </c>
      <c r="F3868" s="661" t="s">
        <v>4612</v>
      </c>
      <c r="G3868" s="661" t="s">
        <v>5030</v>
      </c>
      <c r="H3868" s="661" t="s">
        <v>2441</v>
      </c>
      <c r="I3868" s="661" t="s">
        <v>6657</v>
      </c>
      <c r="J3868" s="661" t="s">
        <v>5960</v>
      </c>
      <c r="K3868" s="661" t="s">
        <v>1229</v>
      </c>
      <c r="L3868" s="662">
        <v>65.3</v>
      </c>
      <c r="M3868" s="662">
        <v>130.6</v>
      </c>
      <c r="N3868" s="661">
        <v>2</v>
      </c>
      <c r="O3868" s="742">
        <v>0.5</v>
      </c>
      <c r="P3868" s="662">
        <v>130.6</v>
      </c>
      <c r="Q3868" s="677">
        <v>1</v>
      </c>
      <c r="R3868" s="661">
        <v>2</v>
      </c>
      <c r="S3868" s="677">
        <v>1</v>
      </c>
      <c r="T3868" s="742">
        <v>0.5</v>
      </c>
      <c r="U3868" s="700">
        <v>1</v>
      </c>
    </row>
    <row r="3869" spans="1:21" ht="14.4" customHeight="1" x14ac:dyDescent="0.3">
      <c r="A3869" s="660">
        <v>32</v>
      </c>
      <c r="B3869" s="661" t="s">
        <v>587</v>
      </c>
      <c r="C3869" s="661">
        <v>89301322</v>
      </c>
      <c r="D3869" s="740" t="s">
        <v>6847</v>
      </c>
      <c r="E3869" s="741" t="s">
        <v>4645</v>
      </c>
      <c r="F3869" s="661" t="s">
        <v>4612</v>
      </c>
      <c r="G3869" s="661" t="s">
        <v>5030</v>
      </c>
      <c r="H3869" s="661" t="s">
        <v>2441</v>
      </c>
      <c r="I3869" s="661" t="s">
        <v>2582</v>
      </c>
      <c r="J3869" s="661" t="s">
        <v>2679</v>
      </c>
      <c r="K3869" s="661" t="s">
        <v>1229</v>
      </c>
      <c r="L3869" s="662">
        <v>65.3</v>
      </c>
      <c r="M3869" s="662">
        <v>326.5</v>
      </c>
      <c r="N3869" s="661">
        <v>5</v>
      </c>
      <c r="O3869" s="742">
        <v>1</v>
      </c>
      <c r="P3869" s="662">
        <v>130.6</v>
      </c>
      <c r="Q3869" s="677">
        <v>0.39999999999999997</v>
      </c>
      <c r="R3869" s="661">
        <v>2</v>
      </c>
      <c r="S3869" s="677">
        <v>0.4</v>
      </c>
      <c r="T3869" s="742">
        <v>0.5</v>
      </c>
      <c r="U3869" s="700">
        <v>0.5</v>
      </c>
    </row>
    <row r="3870" spans="1:21" ht="14.4" customHeight="1" x14ac:dyDescent="0.3">
      <c r="A3870" s="660">
        <v>32</v>
      </c>
      <c r="B3870" s="661" t="s">
        <v>587</v>
      </c>
      <c r="C3870" s="661">
        <v>89301322</v>
      </c>
      <c r="D3870" s="740" t="s">
        <v>6847</v>
      </c>
      <c r="E3870" s="741" t="s">
        <v>4645</v>
      </c>
      <c r="F3870" s="661" t="s">
        <v>4612</v>
      </c>
      <c r="G3870" s="661" t="s">
        <v>5030</v>
      </c>
      <c r="H3870" s="661" t="s">
        <v>2441</v>
      </c>
      <c r="I3870" s="661" t="s">
        <v>2678</v>
      </c>
      <c r="J3870" s="661" t="s">
        <v>2679</v>
      </c>
      <c r="K3870" s="661" t="s">
        <v>1869</v>
      </c>
      <c r="L3870" s="662">
        <v>217.65</v>
      </c>
      <c r="M3870" s="662">
        <v>217.65</v>
      </c>
      <c r="N3870" s="661">
        <v>1</v>
      </c>
      <c r="O3870" s="742">
        <v>0.5</v>
      </c>
      <c r="P3870" s="662">
        <v>217.65</v>
      </c>
      <c r="Q3870" s="677">
        <v>1</v>
      </c>
      <c r="R3870" s="661">
        <v>1</v>
      </c>
      <c r="S3870" s="677">
        <v>1</v>
      </c>
      <c r="T3870" s="742">
        <v>0.5</v>
      </c>
      <c r="U3870" s="700">
        <v>1</v>
      </c>
    </row>
    <row r="3871" spans="1:21" ht="14.4" customHeight="1" x14ac:dyDescent="0.3">
      <c r="A3871" s="660">
        <v>32</v>
      </c>
      <c r="B3871" s="661" t="s">
        <v>587</v>
      </c>
      <c r="C3871" s="661">
        <v>89301322</v>
      </c>
      <c r="D3871" s="740" t="s">
        <v>6847</v>
      </c>
      <c r="E3871" s="741" t="s">
        <v>4645</v>
      </c>
      <c r="F3871" s="661" t="s">
        <v>4612</v>
      </c>
      <c r="G3871" s="661" t="s">
        <v>5030</v>
      </c>
      <c r="H3871" s="661" t="s">
        <v>2441</v>
      </c>
      <c r="I3871" s="661" t="s">
        <v>5851</v>
      </c>
      <c r="J3871" s="661" t="s">
        <v>4423</v>
      </c>
      <c r="K3871" s="661" t="s">
        <v>5679</v>
      </c>
      <c r="L3871" s="662">
        <v>435.3</v>
      </c>
      <c r="M3871" s="662">
        <v>870.6</v>
      </c>
      <c r="N3871" s="661">
        <v>2</v>
      </c>
      <c r="O3871" s="742">
        <v>1.5</v>
      </c>
      <c r="P3871" s="662"/>
      <c r="Q3871" s="677">
        <v>0</v>
      </c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32</v>
      </c>
      <c r="B3872" s="661" t="s">
        <v>587</v>
      </c>
      <c r="C3872" s="661">
        <v>89301322</v>
      </c>
      <c r="D3872" s="740" t="s">
        <v>6847</v>
      </c>
      <c r="E3872" s="741" t="s">
        <v>4645</v>
      </c>
      <c r="F3872" s="661" t="s">
        <v>4612</v>
      </c>
      <c r="G3872" s="661" t="s">
        <v>5030</v>
      </c>
      <c r="H3872" s="661" t="s">
        <v>2441</v>
      </c>
      <c r="I3872" s="661" t="s">
        <v>3874</v>
      </c>
      <c r="J3872" s="661" t="s">
        <v>4577</v>
      </c>
      <c r="K3872" s="661" t="s">
        <v>2633</v>
      </c>
      <c r="L3872" s="662">
        <v>201.88</v>
      </c>
      <c r="M3872" s="662">
        <v>403.76</v>
      </c>
      <c r="N3872" s="661">
        <v>2</v>
      </c>
      <c r="O3872" s="742">
        <v>0.5</v>
      </c>
      <c r="P3872" s="662"/>
      <c r="Q3872" s="677">
        <v>0</v>
      </c>
      <c r="R3872" s="661"/>
      <c r="S3872" s="677">
        <v>0</v>
      </c>
      <c r="T3872" s="742"/>
      <c r="U3872" s="700">
        <v>0</v>
      </c>
    </row>
    <row r="3873" spans="1:21" ht="14.4" customHeight="1" x14ac:dyDescent="0.3">
      <c r="A3873" s="660">
        <v>32</v>
      </c>
      <c r="B3873" s="661" t="s">
        <v>587</v>
      </c>
      <c r="C3873" s="661">
        <v>89301322</v>
      </c>
      <c r="D3873" s="740" t="s">
        <v>6847</v>
      </c>
      <c r="E3873" s="741" t="s">
        <v>4645</v>
      </c>
      <c r="F3873" s="661" t="s">
        <v>4612</v>
      </c>
      <c r="G3873" s="661" t="s">
        <v>4720</v>
      </c>
      <c r="H3873" s="661" t="s">
        <v>2441</v>
      </c>
      <c r="I3873" s="661" t="s">
        <v>2533</v>
      </c>
      <c r="J3873" s="661" t="s">
        <v>2534</v>
      </c>
      <c r="K3873" s="661" t="s">
        <v>2535</v>
      </c>
      <c r="L3873" s="662">
        <v>41.89</v>
      </c>
      <c r="M3873" s="662">
        <v>83.78</v>
      </c>
      <c r="N3873" s="661">
        <v>2</v>
      </c>
      <c r="O3873" s="742">
        <v>1.5</v>
      </c>
      <c r="P3873" s="662">
        <v>83.78</v>
      </c>
      <c r="Q3873" s="677">
        <v>1</v>
      </c>
      <c r="R3873" s="661">
        <v>2</v>
      </c>
      <c r="S3873" s="677">
        <v>1</v>
      </c>
      <c r="T3873" s="742">
        <v>1.5</v>
      </c>
      <c r="U3873" s="700">
        <v>1</v>
      </c>
    </row>
    <row r="3874" spans="1:21" ht="14.4" customHeight="1" x14ac:dyDescent="0.3">
      <c r="A3874" s="660">
        <v>32</v>
      </c>
      <c r="B3874" s="661" t="s">
        <v>587</v>
      </c>
      <c r="C3874" s="661">
        <v>89301322</v>
      </c>
      <c r="D3874" s="740" t="s">
        <v>6847</v>
      </c>
      <c r="E3874" s="741" t="s">
        <v>4645</v>
      </c>
      <c r="F3874" s="661" t="s">
        <v>4612</v>
      </c>
      <c r="G3874" s="661" t="s">
        <v>6658</v>
      </c>
      <c r="H3874" s="661" t="s">
        <v>588</v>
      </c>
      <c r="I3874" s="661" t="s">
        <v>6659</v>
      </c>
      <c r="J3874" s="661" t="s">
        <v>6660</v>
      </c>
      <c r="K3874" s="661" t="s">
        <v>6661</v>
      </c>
      <c r="L3874" s="662">
        <v>168.21</v>
      </c>
      <c r="M3874" s="662">
        <v>168.21</v>
      </c>
      <c r="N3874" s="661">
        <v>1</v>
      </c>
      <c r="O3874" s="742">
        <v>1</v>
      </c>
      <c r="P3874" s="662">
        <v>168.21</v>
      </c>
      <c r="Q3874" s="677">
        <v>1</v>
      </c>
      <c r="R3874" s="661">
        <v>1</v>
      </c>
      <c r="S3874" s="677">
        <v>1</v>
      </c>
      <c r="T3874" s="742">
        <v>1</v>
      </c>
      <c r="U3874" s="700">
        <v>1</v>
      </c>
    </row>
    <row r="3875" spans="1:21" ht="14.4" customHeight="1" x14ac:dyDescent="0.3">
      <c r="A3875" s="660">
        <v>32</v>
      </c>
      <c r="B3875" s="661" t="s">
        <v>587</v>
      </c>
      <c r="C3875" s="661">
        <v>89301322</v>
      </c>
      <c r="D3875" s="740" t="s">
        <v>6847</v>
      </c>
      <c r="E3875" s="741" t="s">
        <v>4645</v>
      </c>
      <c r="F3875" s="661" t="s">
        <v>4612</v>
      </c>
      <c r="G3875" s="661" t="s">
        <v>4727</v>
      </c>
      <c r="H3875" s="661" t="s">
        <v>2441</v>
      </c>
      <c r="I3875" s="661" t="s">
        <v>2628</v>
      </c>
      <c r="J3875" s="661" t="s">
        <v>2629</v>
      </c>
      <c r="K3875" s="661" t="s">
        <v>4523</v>
      </c>
      <c r="L3875" s="662">
        <v>162.13</v>
      </c>
      <c r="M3875" s="662">
        <v>162.13</v>
      </c>
      <c r="N3875" s="661">
        <v>1</v>
      </c>
      <c r="O3875" s="742">
        <v>1</v>
      </c>
      <c r="P3875" s="662">
        <v>162.13</v>
      </c>
      <c r="Q3875" s="677">
        <v>1</v>
      </c>
      <c r="R3875" s="661">
        <v>1</v>
      </c>
      <c r="S3875" s="677">
        <v>1</v>
      </c>
      <c r="T3875" s="742">
        <v>1</v>
      </c>
      <c r="U3875" s="700">
        <v>1</v>
      </c>
    </row>
    <row r="3876" spans="1:21" ht="14.4" customHeight="1" x14ac:dyDescent="0.3">
      <c r="A3876" s="660">
        <v>32</v>
      </c>
      <c r="B3876" s="661" t="s">
        <v>587</v>
      </c>
      <c r="C3876" s="661">
        <v>89301322</v>
      </c>
      <c r="D3876" s="740" t="s">
        <v>6847</v>
      </c>
      <c r="E3876" s="741" t="s">
        <v>4645</v>
      </c>
      <c r="F3876" s="661" t="s">
        <v>4612</v>
      </c>
      <c r="G3876" s="661" t="s">
        <v>4727</v>
      </c>
      <c r="H3876" s="661" t="s">
        <v>2441</v>
      </c>
      <c r="I3876" s="661" t="s">
        <v>2628</v>
      </c>
      <c r="J3876" s="661" t="s">
        <v>2629</v>
      </c>
      <c r="K3876" s="661" t="s">
        <v>4523</v>
      </c>
      <c r="L3876" s="662">
        <v>68.989999999999995</v>
      </c>
      <c r="M3876" s="662">
        <v>275.95999999999998</v>
      </c>
      <c r="N3876" s="661">
        <v>4</v>
      </c>
      <c r="O3876" s="742">
        <v>3.5</v>
      </c>
      <c r="P3876" s="662">
        <v>137.97999999999999</v>
      </c>
      <c r="Q3876" s="677">
        <v>0.5</v>
      </c>
      <c r="R3876" s="661">
        <v>2</v>
      </c>
      <c r="S3876" s="677">
        <v>0.5</v>
      </c>
      <c r="T3876" s="742">
        <v>1.5</v>
      </c>
      <c r="U3876" s="700">
        <v>0.42857142857142855</v>
      </c>
    </row>
    <row r="3877" spans="1:21" ht="14.4" customHeight="1" x14ac:dyDescent="0.3">
      <c r="A3877" s="660">
        <v>32</v>
      </c>
      <c r="B3877" s="661" t="s">
        <v>587</v>
      </c>
      <c r="C3877" s="661">
        <v>89301322</v>
      </c>
      <c r="D3877" s="740" t="s">
        <v>6847</v>
      </c>
      <c r="E3877" s="741" t="s">
        <v>4645</v>
      </c>
      <c r="F3877" s="661" t="s">
        <v>4612</v>
      </c>
      <c r="G3877" s="661" t="s">
        <v>4727</v>
      </c>
      <c r="H3877" s="661" t="s">
        <v>2441</v>
      </c>
      <c r="I3877" s="661" t="s">
        <v>2705</v>
      </c>
      <c r="J3877" s="661" t="s">
        <v>2475</v>
      </c>
      <c r="K3877" s="661" t="s">
        <v>4524</v>
      </c>
      <c r="L3877" s="662">
        <v>138</v>
      </c>
      <c r="M3877" s="662">
        <v>138</v>
      </c>
      <c r="N3877" s="661">
        <v>1</v>
      </c>
      <c r="O3877" s="742">
        <v>0.5</v>
      </c>
      <c r="P3877" s="662"/>
      <c r="Q3877" s="677">
        <v>0</v>
      </c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32</v>
      </c>
      <c r="B3878" s="661" t="s">
        <v>587</v>
      </c>
      <c r="C3878" s="661">
        <v>89301322</v>
      </c>
      <c r="D3878" s="740" t="s">
        <v>6847</v>
      </c>
      <c r="E3878" s="741" t="s">
        <v>4645</v>
      </c>
      <c r="F3878" s="661" t="s">
        <v>4612</v>
      </c>
      <c r="G3878" s="661" t="s">
        <v>5256</v>
      </c>
      <c r="H3878" s="661" t="s">
        <v>588</v>
      </c>
      <c r="I3878" s="661" t="s">
        <v>2434</v>
      </c>
      <c r="J3878" s="661" t="s">
        <v>2435</v>
      </c>
      <c r="K3878" s="661" t="s">
        <v>2436</v>
      </c>
      <c r="L3878" s="662">
        <v>0</v>
      </c>
      <c r="M3878" s="662">
        <v>0</v>
      </c>
      <c r="N3878" s="661">
        <v>1</v>
      </c>
      <c r="O3878" s="742">
        <v>0.5</v>
      </c>
      <c r="P3878" s="662">
        <v>0</v>
      </c>
      <c r="Q3878" s="677"/>
      <c r="R3878" s="661">
        <v>1</v>
      </c>
      <c r="S3878" s="677">
        <v>1</v>
      </c>
      <c r="T3878" s="742">
        <v>0.5</v>
      </c>
      <c r="U3878" s="700">
        <v>1</v>
      </c>
    </row>
    <row r="3879" spans="1:21" ht="14.4" customHeight="1" x14ac:dyDescent="0.3">
      <c r="A3879" s="660">
        <v>32</v>
      </c>
      <c r="B3879" s="661" t="s">
        <v>587</v>
      </c>
      <c r="C3879" s="661">
        <v>89301322</v>
      </c>
      <c r="D3879" s="740" t="s">
        <v>6847</v>
      </c>
      <c r="E3879" s="741" t="s">
        <v>4645</v>
      </c>
      <c r="F3879" s="661" t="s">
        <v>4612</v>
      </c>
      <c r="G3879" s="661" t="s">
        <v>4811</v>
      </c>
      <c r="H3879" s="661" t="s">
        <v>588</v>
      </c>
      <c r="I3879" s="661" t="s">
        <v>1578</v>
      </c>
      <c r="J3879" s="661" t="s">
        <v>1579</v>
      </c>
      <c r="K3879" s="661" t="s">
        <v>1580</v>
      </c>
      <c r="L3879" s="662">
        <v>359.63</v>
      </c>
      <c r="M3879" s="662">
        <v>2157.7799999999997</v>
      </c>
      <c r="N3879" s="661">
        <v>6</v>
      </c>
      <c r="O3879" s="742">
        <v>1.5</v>
      </c>
      <c r="P3879" s="662">
        <v>1438.52</v>
      </c>
      <c r="Q3879" s="677">
        <v>0.66666666666666674</v>
      </c>
      <c r="R3879" s="661">
        <v>4</v>
      </c>
      <c r="S3879" s="677">
        <v>0.66666666666666663</v>
      </c>
      <c r="T3879" s="742">
        <v>1</v>
      </c>
      <c r="U3879" s="700">
        <v>0.66666666666666663</v>
      </c>
    </row>
    <row r="3880" spans="1:21" ht="14.4" customHeight="1" x14ac:dyDescent="0.3">
      <c r="A3880" s="660">
        <v>32</v>
      </c>
      <c r="B3880" s="661" t="s">
        <v>587</v>
      </c>
      <c r="C3880" s="661">
        <v>89301322</v>
      </c>
      <c r="D3880" s="740" t="s">
        <v>6847</v>
      </c>
      <c r="E3880" s="741" t="s">
        <v>4645</v>
      </c>
      <c r="F3880" s="661" t="s">
        <v>4612</v>
      </c>
      <c r="G3880" s="661" t="s">
        <v>4811</v>
      </c>
      <c r="H3880" s="661" t="s">
        <v>588</v>
      </c>
      <c r="I3880" s="661" t="s">
        <v>5129</v>
      </c>
      <c r="J3880" s="661" t="s">
        <v>1579</v>
      </c>
      <c r="K3880" s="661" t="s">
        <v>630</v>
      </c>
      <c r="L3880" s="662">
        <v>0</v>
      </c>
      <c r="M3880" s="662">
        <v>0</v>
      </c>
      <c r="N3880" s="661">
        <v>2</v>
      </c>
      <c r="O3880" s="742">
        <v>0.5</v>
      </c>
      <c r="P3880" s="662">
        <v>0</v>
      </c>
      <c r="Q3880" s="677"/>
      <c r="R3880" s="661">
        <v>2</v>
      </c>
      <c r="S3880" s="677">
        <v>1</v>
      </c>
      <c r="T3880" s="742">
        <v>0.5</v>
      </c>
      <c r="U3880" s="700">
        <v>1</v>
      </c>
    </row>
    <row r="3881" spans="1:21" ht="14.4" customHeight="1" x14ac:dyDescent="0.3">
      <c r="A3881" s="660">
        <v>32</v>
      </c>
      <c r="B3881" s="661" t="s">
        <v>587</v>
      </c>
      <c r="C3881" s="661">
        <v>89301322</v>
      </c>
      <c r="D3881" s="740" t="s">
        <v>6847</v>
      </c>
      <c r="E3881" s="741" t="s">
        <v>4645</v>
      </c>
      <c r="F3881" s="661" t="s">
        <v>4612</v>
      </c>
      <c r="G3881" s="661" t="s">
        <v>5925</v>
      </c>
      <c r="H3881" s="661" t="s">
        <v>588</v>
      </c>
      <c r="I3881" s="661" t="s">
        <v>1335</v>
      </c>
      <c r="J3881" s="661" t="s">
        <v>1336</v>
      </c>
      <c r="K3881" s="661" t="s">
        <v>5926</v>
      </c>
      <c r="L3881" s="662">
        <v>45.75</v>
      </c>
      <c r="M3881" s="662">
        <v>45.75</v>
      </c>
      <c r="N3881" s="661">
        <v>1</v>
      </c>
      <c r="O3881" s="742">
        <v>1</v>
      </c>
      <c r="P3881" s="662">
        <v>45.75</v>
      </c>
      <c r="Q3881" s="677">
        <v>1</v>
      </c>
      <c r="R3881" s="661">
        <v>1</v>
      </c>
      <c r="S3881" s="677">
        <v>1</v>
      </c>
      <c r="T3881" s="742">
        <v>1</v>
      </c>
      <c r="U3881" s="700">
        <v>1</v>
      </c>
    </row>
    <row r="3882" spans="1:21" ht="14.4" customHeight="1" x14ac:dyDescent="0.3">
      <c r="A3882" s="660">
        <v>32</v>
      </c>
      <c r="B3882" s="661" t="s">
        <v>587</v>
      </c>
      <c r="C3882" s="661">
        <v>89301322</v>
      </c>
      <c r="D3882" s="740" t="s">
        <v>6847</v>
      </c>
      <c r="E3882" s="741" t="s">
        <v>4645</v>
      </c>
      <c r="F3882" s="661" t="s">
        <v>4612</v>
      </c>
      <c r="G3882" s="661" t="s">
        <v>5111</v>
      </c>
      <c r="H3882" s="661" t="s">
        <v>588</v>
      </c>
      <c r="I3882" s="661" t="s">
        <v>6662</v>
      </c>
      <c r="J3882" s="661" t="s">
        <v>6663</v>
      </c>
      <c r="K3882" s="661" t="s">
        <v>5734</v>
      </c>
      <c r="L3882" s="662">
        <v>0</v>
      </c>
      <c r="M3882" s="662">
        <v>0</v>
      </c>
      <c r="N3882" s="661">
        <v>1</v>
      </c>
      <c r="O3882" s="742">
        <v>1</v>
      </c>
      <c r="P3882" s="662">
        <v>0</v>
      </c>
      <c r="Q3882" s="677"/>
      <c r="R3882" s="661">
        <v>1</v>
      </c>
      <c r="S3882" s="677">
        <v>1</v>
      </c>
      <c r="T3882" s="742">
        <v>1</v>
      </c>
      <c r="U3882" s="700">
        <v>1</v>
      </c>
    </row>
    <row r="3883" spans="1:21" ht="14.4" customHeight="1" x14ac:dyDescent="0.3">
      <c r="A3883" s="660">
        <v>32</v>
      </c>
      <c r="B3883" s="661" t="s">
        <v>587</v>
      </c>
      <c r="C3883" s="661">
        <v>89301322</v>
      </c>
      <c r="D3883" s="740" t="s">
        <v>6847</v>
      </c>
      <c r="E3883" s="741" t="s">
        <v>4645</v>
      </c>
      <c r="F3883" s="661" t="s">
        <v>4612</v>
      </c>
      <c r="G3883" s="661" t="s">
        <v>6664</v>
      </c>
      <c r="H3883" s="661" t="s">
        <v>588</v>
      </c>
      <c r="I3883" s="661" t="s">
        <v>6665</v>
      </c>
      <c r="J3883" s="661" t="s">
        <v>6666</v>
      </c>
      <c r="K3883" s="661" t="s">
        <v>6667</v>
      </c>
      <c r="L3883" s="662">
        <v>834.99</v>
      </c>
      <c r="M3883" s="662">
        <v>2504.9700000000003</v>
      </c>
      <c r="N3883" s="661">
        <v>3</v>
      </c>
      <c r="O3883" s="742">
        <v>0.5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32</v>
      </c>
      <c r="B3884" s="661" t="s">
        <v>587</v>
      </c>
      <c r="C3884" s="661">
        <v>89301322</v>
      </c>
      <c r="D3884" s="740" t="s">
        <v>6847</v>
      </c>
      <c r="E3884" s="741" t="s">
        <v>4645</v>
      </c>
      <c r="F3884" s="661" t="s">
        <v>4612</v>
      </c>
      <c r="G3884" s="661" t="s">
        <v>6664</v>
      </c>
      <c r="H3884" s="661" t="s">
        <v>588</v>
      </c>
      <c r="I3884" s="661" t="s">
        <v>6668</v>
      </c>
      <c r="J3884" s="661" t="s">
        <v>6666</v>
      </c>
      <c r="K3884" s="661" t="s">
        <v>6669</v>
      </c>
      <c r="L3884" s="662">
        <v>0</v>
      </c>
      <c r="M3884" s="662">
        <v>0</v>
      </c>
      <c r="N3884" s="661">
        <v>2</v>
      </c>
      <c r="O3884" s="742">
        <v>0.5</v>
      </c>
      <c r="P3884" s="662"/>
      <c r="Q3884" s="677"/>
      <c r="R3884" s="661"/>
      <c r="S3884" s="677">
        <v>0</v>
      </c>
      <c r="T3884" s="742"/>
      <c r="U3884" s="700">
        <v>0</v>
      </c>
    </row>
    <row r="3885" spans="1:21" ht="14.4" customHeight="1" x14ac:dyDescent="0.3">
      <c r="A3885" s="660">
        <v>32</v>
      </c>
      <c r="B3885" s="661" t="s">
        <v>587</v>
      </c>
      <c r="C3885" s="661">
        <v>89301322</v>
      </c>
      <c r="D3885" s="740" t="s">
        <v>6847</v>
      </c>
      <c r="E3885" s="741" t="s">
        <v>4645</v>
      </c>
      <c r="F3885" s="661" t="s">
        <v>4612</v>
      </c>
      <c r="G3885" s="661" t="s">
        <v>4813</v>
      </c>
      <c r="H3885" s="661" t="s">
        <v>588</v>
      </c>
      <c r="I3885" s="661" t="s">
        <v>5145</v>
      </c>
      <c r="J3885" s="661" t="s">
        <v>5046</v>
      </c>
      <c r="K3885" s="661" t="s">
        <v>4878</v>
      </c>
      <c r="L3885" s="662">
        <v>0</v>
      </c>
      <c r="M3885" s="662">
        <v>0</v>
      </c>
      <c r="N3885" s="661">
        <v>2</v>
      </c>
      <c r="O3885" s="742">
        <v>2</v>
      </c>
      <c r="P3885" s="662">
        <v>0</v>
      </c>
      <c r="Q3885" s="677"/>
      <c r="R3885" s="661">
        <v>2</v>
      </c>
      <c r="S3885" s="677">
        <v>1</v>
      </c>
      <c r="T3885" s="742">
        <v>2</v>
      </c>
      <c r="U3885" s="700">
        <v>1</v>
      </c>
    </row>
    <row r="3886" spans="1:21" ht="14.4" customHeight="1" x14ac:dyDescent="0.3">
      <c r="A3886" s="660">
        <v>32</v>
      </c>
      <c r="B3886" s="661" t="s">
        <v>587</v>
      </c>
      <c r="C3886" s="661">
        <v>89301322</v>
      </c>
      <c r="D3886" s="740" t="s">
        <v>6847</v>
      </c>
      <c r="E3886" s="741" t="s">
        <v>4645</v>
      </c>
      <c r="F3886" s="661" t="s">
        <v>4612</v>
      </c>
      <c r="G3886" s="661" t="s">
        <v>4813</v>
      </c>
      <c r="H3886" s="661" t="s">
        <v>588</v>
      </c>
      <c r="I3886" s="661" t="s">
        <v>4925</v>
      </c>
      <c r="J3886" s="661" t="s">
        <v>967</v>
      </c>
      <c r="K3886" s="661" t="s">
        <v>4926</v>
      </c>
      <c r="L3886" s="662">
        <v>102.76</v>
      </c>
      <c r="M3886" s="662">
        <v>102.76</v>
      </c>
      <c r="N3886" s="661">
        <v>1</v>
      </c>
      <c r="O3886" s="742">
        <v>1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32</v>
      </c>
      <c r="B3887" s="661" t="s">
        <v>587</v>
      </c>
      <c r="C3887" s="661">
        <v>89301322</v>
      </c>
      <c r="D3887" s="740" t="s">
        <v>6847</v>
      </c>
      <c r="E3887" s="741" t="s">
        <v>4645</v>
      </c>
      <c r="F3887" s="661" t="s">
        <v>4612</v>
      </c>
      <c r="G3887" s="661" t="s">
        <v>5296</v>
      </c>
      <c r="H3887" s="661" t="s">
        <v>588</v>
      </c>
      <c r="I3887" s="661" t="s">
        <v>5297</v>
      </c>
      <c r="J3887" s="661" t="s">
        <v>5298</v>
      </c>
      <c r="K3887" s="661" t="s">
        <v>4904</v>
      </c>
      <c r="L3887" s="662">
        <v>31.95</v>
      </c>
      <c r="M3887" s="662">
        <v>63.9</v>
      </c>
      <c r="N3887" s="661">
        <v>2</v>
      </c>
      <c r="O3887" s="742">
        <v>1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32</v>
      </c>
      <c r="B3888" s="661" t="s">
        <v>587</v>
      </c>
      <c r="C3888" s="661">
        <v>89301322</v>
      </c>
      <c r="D3888" s="740" t="s">
        <v>6847</v>
      </c>
      <c r="E3888" s="741" t="s">
        <v>4645</v>
      </c>
      <c r="F3888" s="661" t="s">
        <v>4612</v>
      </c>
      <c r="G3888" s="661" t="s">
        <v>4927</v>
      </c>
      <c r="H3888" s="661" t="s">
        <v>588</v>
      </c>
      <c r="I3888" s="661" t="s">
        <v>1366</v>
      </c>
      <c r="J3888" s="661" t="s">
        <v>1367</v>
      </c>
      <c r="K3888" s="661" t="s">
        <v>4928</v>
      </c>
      <c r="L3888" s="662">
        <v>439.17</v>
      </c>
      <c r="M3888" s="662">
        <v>1317.51</v>
      </c>
      <c r="N3888" s="661">
        <v>3</v>
      </c>
      <c r="O3888" s="742">
        <v>1.5</v>
      </c>
      <c r="P3888" s="662">
        <v>439.17</v>
      </c>
      <c r="Q3888" s="677">
        <v>0.33333333333333337</v>
      </c>
      <c r="R3888" s="661">
        <v>1</v>
      </c>
      <c r="S3888" s="677">
        <v>0.33333333333333331</v>
      </c>
      <c r="T3888" s="742">
        <v>0.5</v>
      </c>
      <c r="U3888" s="700">
        <v>0.33333333333333331</v>
      </c>
    </row>
    <row r="3889" spans="1:21" ht="14.4" customHeight="1" x14ac:dyDescent="0.3">
      <c r="A3889" s="660">
        <v>32</v>
      </c>
      <c r="B3889" s="661" t="s">
        <v>587</v>
      </c>
      <c r="C3889" s="661">
        <v>89301322</v>
      </c>
      <c r="D3889" s="740" t="s">
        <v>6847</v>
      </c>
      <c r="E3889" s="741" t="s">
        <v>4645</v>
      </c>
      <c r="F3889" s="661" t="s">
        <v>4612</v>
      </c>
      <c r="G3889" s="661" t="s">
        <v>4676</v>
      </c>
      <c r="H3889" s="661" t="s">
        <v>588</v>
      </c>
      <c r="I3889" s="661" t="s">
        <v>1248</v>
      </c>
      <c r="J3889" s="661" t="s">
        <v>1249</v>
      </c>
      <c r="K3889" s="661" t="s">
        <v>1250</v>
      </c>
      <c r="L3889" s="662">
        <v>24.22</v>
      </c>
      <c r="M3889" s="662">
        <v>169.54</v>
      </c>
      <c r="N3889" s="661">
        <v>7</v>
      </c>
      <c r="O3889" s="742">
        <v>3.5</v>
      </c>
      <c r="P3889" s="662">
        <v>121.1</v>
      </c>
      <c r="Q3889" s="677">
        <v>0.7142857142857143</v>
      </c>
      <c r="R3889" s="661">
        <v>5</v>
      </c>
      <c r="S3889" s="677">
        <v>0.7142857142857143</v>
      </c>
      <c r="T3889" s="742">
        <v>2.5</v>
      </c>
      <c r="U3889" s="700">
        <v>0.7142857142857143</v>
      </c>
    </row>
    <row r="3890" spans="1:21" ht="14.4" customHeight="1" x14ac:dyDescent="0.3">
      <c r="A3890" s="660">
        <v>32</v>
      </c>
      <c r="B3890" s="661" t="s">
        <v>587</v>
      </c>
      <c r="C3890" s="661">
        <v>89301322</v>
      </c>
      <c r="D3890" s="740" t="s">
        <v>6847</v>
      </c>
      <c r="E3890" s="741" t="s">
        <v>4645</v>
      </c>
      <c r="F3890" s="661" t="s">
        <v>4612</v>
      </c>
      <c r="G3890" s="661" t="s">
        <v>4676</v>
      </c>
      <c r="H3890" s="661" t="s">
        <v>588</v>
      </c>
      <c r="I3890" s="661" t="s">
        <v>1248</v>
      </c>
      <c r="J3890" s="661" t="s">
        <v>1249</v>
      </c>
      <c r="K3890" s="661" t="s">
        <v>1250</v>
      </c>
      <c r="L3890" s="662">
        <v>34.5</v>
      </c>
      <c r="M3890" s="662">
        <v>207</v>
      </c>
      <c r="N3890" s="661">
        <v>6</v>
      </c>
      <c r="O3890" s="742">
        <v>2.5</v>
      </c>
      <c r="P3890" s="662">
        <v>103.5</v>
      </c>
      <c r="Q3890" s="677">
        <v>0.5</v>
      </c>
      <c r="R3890" s="661">
        <v>3</v>
      </c>
      <c r="S3890" s="677">
        <v>0.5</v>
      </c>
      <c r="T3890" s="742">
        <v>1.5</v>
      </c>
      <c r="U3890" s="700">
        <v>0.6</v>
      </c>
    </row>
    <row r="3891" spans="1:21" ht="14.4" customHeight="1" x14ac:dyDescent="0.3">
      <c r="A3891" s="660">
        <v>32</v>
      </c>
      <c r="B3891" s="661" t="s">
        <v>587</v>
      </c>
      <c r="C3891" s="661">
        <v>89301322</v>
      </c>
      <c r="D3891" s="740" t="s">
        <v>6847</v>
      </c>
      <c r="E3891" s="741" t="s">
        <v>4645</v>
      </c>
      <c r="F3891" s="661" t="s">
        <v>4612</v>
      </c>
      <c r="G3891" s="661" t="s">
        <v>4676</v>
      </c>
      <c r="H3891" s="661" t="s">
        <v>588</v>
      </c>
      <c r="I3891" s="661" t="s">
        <v>847</v>
      </c>
      <c r="J3891" s="661" t="s">
        <v>848</v>
      </c>
      <c r="K3891" s="661" t="s">
        <v>4677</v>
      </c>
      <c r="L3891" s="662">
        <v>40.36</v>
      </c>
      <c r="M3891" s="662">
        <v>161.44</v>
      </c>
      <c r="N3891" s="661">
        <v>4</v>
      </c>
      <c r="O3891" s="742">
        <v>2</v>
      </c>
      <c r="P3891" s="662">
        <v>80.72</v>
      </c>
      <c r="Q3891" s="677">
        <v>0.5</v>
      </c>
      <c r="R3891" s="661">
        <v>2</v>
      </c>
      <c r="S3891" s="677">
        <v>0.5</v>
      </c>
      <c r="T3891" s="742">
        <v>1</v>
      </c>
      <c r="U3891" s="700">
        <v>0.5</v>
      </c>
    </row>
    <row r="3892" spans="1:21" ht="14.4" customHeight="1" x14ac:dyDescent="0.3">
      <c r="A3892" s="660">
        <v>32</v>
      </c>
      <c r="B3892" s="661" t="s">
        <v>587</v>
      </c>
      <c r="C3892" s="661">
        <v>89301322</v>
      </c>
      <c r="D3892" s="740" t="s">
        <v>6847</v>
      </c>
      <c r="E3892" s="741" t="s">
        <v>4645</v>
      </c>
      <c r="F3892" s="661" t="s">
        <v>4612</v>
      </c>
      <c r="G3892" s="661" t="s">
        <v>4676</v>
      </c>
      <c r="H3892" s="661" t="s">
        <v>588</v>
      </c>
      <c r="I3892" s="661" t="s">
        <v>5863</v>
      </c>
      <c r="J3892" s="661" t="s">
        <v>1249</v>
      </c>
      <c r="K3892" s="661" t="s">
        <v>1250</v>
      </c>
      <c r="L3892" s="662">
        <v>34.5</v>
      </c>
      <c r="M3892" s="662">
        <v>34.5</v>
      </c>
      <c r="N3892" s="661">
        <v>1</v>
      </c>
      <c r="O3892" s="742">
        <v>0.5</v>
      </c>
      <c r="P3892" s="662">
        <v>34.5</v>
      </c>
      <c r="Q3892" s="677">
        <v>1</v>
      </c>
      <c r="R3892" s="661">
        <v>1</v>
      </c>
      <c r="S3892" s="677">
        <v>1</v>
      </c>
      <c r="T3892" s="742">
        <v>0.5</v>
      </c>
      <c r="U3892" s="700">
        <v>1</v>
      </c>
    </row>
    <row r="3893" spans="1:21" ht="14.4" customHeight="1" x14ac:dyDescent="0.3">
      <c r="A3893" s="660">
        <v>32</v>
      </c>
      <c r="B3893" s="661" t="s">
        <v>587</v>
      </c>
      <c r="C3893" s="661">
        <v>89301322</v>
      </c>
      <c r="D3893" s="740" t="s">
        <v>6847</v>
      </c>
      <c r="E3893" s="741" t="s">
        <v>4645</v>
      </c>
      <c r="F3893" s="661" t="s">
        <v>4612</v>
      </c>
      <c r="G3893" s="661" t="s">
        <v>6034</v>
      </c>
      <c r="H3893" s="661" t="s">
        <v>588</v>
      </c>
      <c r="I3893" s="661" t="s">
        <v>6670</v>
      </c>
      <c r="J3893" s="661" t="s">
        <v>6626</v>
      </c>
      <c r="K3893" s="661" t="s">
        <v>6671</v>
      </c>
      <c r="L3893" s="662">
        <v>159.79</v>
      </c>
      <c r="M3893" s="662">
        <v>159.79</v>
      </c>
      <c r="N3893" s="661">
        <v>1</v>
      </c>
      <c r="O3893" s="742">
        <v>0.5</v>
      </c>
      <c r="P3893" s="662"/>
      <c r="Q3893" s="677">
        <v>0</v>
      </c>
      <c r="R3893" s="661"/>
      <c r="S3893" s="677">
        <v>0</v>
      </c>
      <c r="T3893" s="742"/>
      <c r="U3893" s="700">
        <v>0</v>
      </c>
    </row>
    <row r="3894" spans="1:21" ht="14.4" customHeight="1" x14ac:dyDescent="0.3">
      <c r="A3894" s="660">
        <v>32</v>
      </c>
      <c r="B3894" s="661" t="s">
        <v>587</v>
      </c>
      <c r="C3894" s="661">
        <v>89301322</v>
      </c>
      <c r="D3894" s="740" t="s">
        <v>6847</v>
      </c>
      <c r="E3894" s="741" t="s">
        <v>4645</v>
      </c>
      <c r="F3894" s="661" t="s">
        <v>4612</v>
      </c>
      <c r="G3894" s="661" t="s">
        <v>4702</v>
      </c>
      <c r="H3894" s="661" t="s">
        <v>588</v>
      </c>
      <c r="I3894" s="661" t="s">
        <v>5317</v>
      </c>
      <c r="J3894" s="661" t="s">
        <v>4704</v>
      </c>
      <c r="K3894" s="661"/>
      <c r="L3894" s="662">
        <v>0</v>
      </c>
      <c r="M3894" s="662">
        <v>0</v>
      </c>
      <c r="N3894" s="661">
        <v>10</v>
      </c>
      <c r="O3894" s="742">
        <v>9</v>
      </c>
      <c r="P3894" s="662">
        <v>0</v>
      </c>
      <c r="Q3894" s="677"/>
      <c r="R3894" s="661">
        <v>6</v>
      </c>
      <c r="S3894" s="677">
        <v>0.6</v>
      </c>
      <c r="T3894" s="742">
        <v>5.5</v>
      </c>
      <c r="U3894" s="700">
        <v>0.61111111111111116</v>
      </c>
    </row>
    <row r="3895" spans="1:21" ht="14.4" customHeight="1" x14ac:dyDescent="0.3">
      <c r="A3895" s="660">
        <v>32</v>
      </c>
      <c r="B3895" s="661" t="s">
        <v>587</v>
      </c>
      <c r="C3895" s="661">
        <v>89301322</v>
      </c>
      <c r="D3895" s="740" t="s">
        <v>6847</v>
      </c>
      <c r="E3895" s="741" t="s">
        <v>4645</v>
      </c>
      <c r="F3895" s="661" t="s">
        <v>4612</v>
      </c>
      <c r="G3895" s="661" t="s">
        <v>4755</v>
      </c>
      <c r="H3895" s="661" t="s">
        <v>588</v>
      </c>
      <c r="I3895" s="661" t="s">
        <v>6672</v>
      </c>
      <c r="J3895" s="661" t="s">
        <v>6673</v>
      </c>
      <c r="K3895" s="661" t="s">
        <v>5548</v>
      </c>
      <c r="L3895" s="662">
        <v>175.19</v>
      </c>
      <c r="M3895" s="662">
        <v>1401.52</v>
      </c>
      <c r="N3895" s="661">
        <v>8</v>
      </c>
      <c r="O3895" s="742">
        <v>1</v>
      </c>
      <c r="P3895" s="662">
        <v>525.56999999999994</v>
      </c>
      <c r="Q3895" s="677">
        <v>0.37499999999999994</v>
      </c>
      <c r="R3895" s="661">
        <v>3</v>
      </c>
      <c r="S3895" s="677">
        <v>0.375</v>
      </c>
      <c r="T3895" s="742">
        <v>0.5</v>
      </c>
      <c r="U3895" s="700">
        <v>0.5</v>
      </c>
    </row>
    <row r="3896" spans="1:21" ht="14.4" customHeight="1" x14ac:dyDescent="0.3">
      <c r="A3896" s="660">
        <v>32</v>
      </c>
      <c r="B3896" s="661" t="s">
        <v>587</v>
      </c>
      <c r="C3896" s="661">
        <v>89301322</v>
      </c>
      <c r="D3896" s="740" t="s">
        <v>6847</v>
      </c>
      <c r="E3896" s="741" t="s">
        <v>4645</v>
      </c>
      <c r="F3896" s="661" t="s">
        <v>4612</v>
      </c>
      <c r="G3896" s="661" t="s">
        <v>4755</v>
      </c>
      <c r="H3896" s="661" t="s">
        <v>2441</v>
      </c>
      <c r="I3896" s="661" t="s">
        <v>3049</v>
      </c>
      <c r="J3896" s="661" t="s">
        <v>3050</v>
      </c>
      <c r="K3896" s="661" t="s">
        <v>4458</v>
      </c>
      <c r="L3896" s="662">
        <v>116.8</v>
      </c>
      <c r="M3896" s="662">
        <v>4438.3999999999996</v>
      </c>
      <c r="N3896" s="661">
        <v>38</v>
      </c>
      <c r="O3896" s="742">
        <v>7</v>
      </c>
      <c r="P3896" s="662">
        <v>3971.2</v>
      </c>
      <c r="Q3896" s="677">
        <v>0.89473684210526316</v>
      </c>
      <c r="R3896" s="661">
        <v>34</v>
      </c>
      <c r="S3896" s="677">
        <v>0.89473684210526316</v>
      </c>
      <c r="T3896" s="742">
        <v>6</v>
      </c>
      <c r="U3896" s="700">
        <v>0.8571428571428571</v>
      </c>
    </row>
    <row r="3897" spans="1:21" ht="14.4" customHeight="1" x14ac:dyDescent="0.3">
      <c r="A3897" s="660">
        <v>32</v>
      </c>
      <c r="B3897" s="661" t="s">
        <v>587</v>
      </c>
      <c r="C3897" s="661">
        <v>89301322</v>
      </c>
      <c r="D3897" s="740" t="s">
        <v>6847</v>
      </c>
      <c r="E3897" s="741" t="s">
        <v>4645</v>
      </c>
      <c r="F3897" s="661" t="s">
        <v>4612</v>
      </c>
      <c r="G3897" s="661" t="s">
        <v>4755</v>
      </c>
      <c r="H3897" s="661" t="s">
        <v>2441</v>
      </c>
      <c r="I3897" s="661" t="s">
        <v>5647</v>
      </c>
      <c r="J3897" s="661" t="s">
        <v>3050</v>
      </c>
      <c r="K3897" s="661" t="s">
        <v>5648</v>
      </c>
      <c r="L3897" s="662">
        <v>0</v>
      </c>
      <c r="M3897" s="662">
        <v>0</v>
      </c>
      <c r="N3897" s="661">
        <v>12</v>
      </c>
      <c r="O3897" s="742">
        <v>2.5</v>
      </c>
      <c r="P3897" s="662">
        <v>0</v>
      </c>
      <c r="Q3897" s="677"/>
      <c r="R3897" s="661">
        <v>4</v>
      </c>
      <c r="S3897" s="677">
        <v>0.33333333333333331</v>
      </c>
      <c r="T3897" s="742">
        <v>1</v>
      </c>
      <c r="U3897" s="700">
        <v>0.4</v>
      </c>
    </row>
    <row r="3898" spans="1:21" ht="14.4" customHeight="1" x14ac:dyDescent="0.3">
      <c r="A3898" s="660">
        <v>32</v>
      </c>
      <c r="B3898" s="661" t="s">
        <v>587</v>
      </c>
      <c r="C3898" s="661">
        <v>89301322</v>
      </c>
      <c r="D3898" s="740" t="s">
        <v>6847</v>
      </c>
      <c r="E3898" s="741" t="s">
        <v>4645</v>
      </c>
      <c r="F3898" s="661" t="s">
        <v>4612</v>
      </c>
      <c r="G3898" s="661" t="s">
        <v>5549</v>
      </c>
      <c r="H3898" s="661" t="s">
        <v>588</v>
      </c>
      <c r="I3898" s="661" t="s">
        <v>6674</v>
      </c>
      <c r="J3898" s="661" t="s">
        <v>6675</v>
      </c>
      <c r="K3898" s="661" t="s">
        <v>5552</v>
      </c>
      <c r="L3898" s="662">
        <v>104.66</v>
      </c>
      <c r="M3898" s="662">
        <v>104.66</v>
      </c>
      <c r="N3898" s="661">
        <v>1</v>
      </c>
      <c r="O3898" s="742">
        <v>0.5</v>
      </c>
      <c r="P3898" s="662"/>
      <c r="Q3898" s="677">
        <v>0</v>
      </c>
      <c r="R3898" s="661"/>
      <c r="S3898" s="677">
        <v>0</v>
      </c>
      <c r="T3898" s="742"/>
      <c r="U3898" s="700">
        <v>0</v>
      </c>
    </row>
    <row r="3899" spans="1:21" ht="14.4" customHeight="1" x14ac:dyDescent="0.3">
      <c r="A3899" s="660">
        <v>32</v>
      </c>
      <c r="B3899" s="661" t="s">
        <v>587</v>
      </c>
      <c r="C3899" s="661">
        <v>89301322</v>
      </c>
      <c r="D3899" s="740" t="s">
        <v>6847</v>
      </c>
      <c r="E3899" s="741" t="s">
        <v>4645</v>
      </c>
      <c r="F3899" s="661" t="s">
        <v>4612</v>
      </c>
      <c r="G3899" s="661" t="s">
        <v>4758</v>
      </c>
      <c r="H3899" s="661" t="s">
        <v>588</v>
      </c>
      <c r="I3899" s="661" t="s">
        <v>974</v>
      </c>
      <c r="J3899" s="661" t="s">
        <v>4882</v>
      </c>
      <c r="K3899" s="661" t="s">
        <v>4883</v>
      </c>
      <c r="L3899" s="662">
        <v>77.36</v>
      </c>
      <c r="M3899" s="662">
        <v>386.79999999999995</v>
      </c>
      <c r="N3899" s="661">
        <v>5</v>
      </c>
      <c r="O3899" s="742">
        <v>1.5</v>
      </c>
      <c r="P3899" s="662">
        <v>154.72</v>
      </c>
      <c r="Q3899" s="677">
        <v>0.4</v>
      </c>
      <c r="R3899" s="661">
        <v>2</v>
      </c>
      <c r="S3899" s="677">
        <v>0.4</v>
      </c>
      <c r="T3899" s="742">
        <v>0.5</v>
      </c>
      <c r="U3899" s="700">
        <v>0.33333333333333331</v>
      </c>
    </row>
    <row r="3900" spans="1:21" ht="14.4" customHeight="1" x14ac:dyDescent="0.3">
      <c r="A3900" s="660">
        <v>32</v>
      </c>
      <c r="B3900" s="661" t="s">
        <v>587</v>
      </c>
      <c r="C3900" s="661">
        <v>89301322</v>
      </c>
      <c r="D3900" s="740" t="s">
        <v>6847</v>
      </c>
      <c r="E3900" s="741" t="s">
        <v>4645</v>
      </c>
      <c r="F3900" s="661" t="s">
        <v>4612</v>
      </c>
      <c r="G3900" s="661" t="s">
        <v>5162</v>
      </c>
      <c r="H3900" s="661" t="s">
        <v>588</v>
      </c>
      <c r="I3900" s="661" t="s">
        <v>6676</v>
      </c>
      <c r="J3900" s="661" t="s">
        <v>6677</v>
      </c>
      <c r="K3900" s="661" t="s">
        <v>6678</v>
      </c>
      <c r="L3900" s="662">
        <v>0</v>
      </c>
      <c r="M3900" s="662">
        <v>0</v>
      </c>
      <c r="N3900" s="661">
        <v>1</v>
      </c>
      <c r="O3900" s="742">
        <v>0.5</v>
      </c>
      <c r="P3900" s="662">
        <v>0</v>
      </c>
      <c r="Q3900" s="677"/>
      <c r="R3900" s="661">
        <v>1</v>
      </c>
      <c r="S3900" s="677">
        <v>1</v>
      </c>
      <c r="T3900" s="742">
        <v>0.5</v>
      </c>
      <c r="U3900" s="700">
        <v>1</v>
      </c>
    </row>
    <row r="3901" spans="1:21" ht="14.4" customHeight="1" x14ac:dyDescent="0.3">
      <c r="A3901" s="660">
        <v>32</v>
      </c>
      <c r="B3901" s="661" t="s">
        <v>587</v>
      </c>
      <c r="C3901" s="661">
        <v>89301322</v>
      </c>
      <c r="D3901" s="740" t="s">
        <v>6847</v>
      </c>
      <c r="E3901" s="741" t="s">
        <v>4645</v>
      </c>
      <c r="F3901" s="661" t="s">
        <v>4612</v>
      </c>
      <c r="G3901" s="661" t="s">
        <v>4682</v>
      </c>
      <c r="H3901" s="661" t="s">
        <v>588</v>
      </c>
      <c r="I3901" s="661" t="s">
        <v>1279</v>
      </c>
      <c r="J3901" s="661" t="s">
        <v>1280</v>
      </c>
      <c r="K3901" s="661" t="s">
        <v>1281</v>
      </c>
      <c r="L3901" s="662">
        <v>55.14</v>
      </c>
      <c r="M3901" s="662">
        <v>110.28</v>
      </c>
      <c r="N3901" s="661">
        <v>2</v>
      </c>
      <c r="O3901" s="742">
        <v>1.5</v>
      </c>
      <c r="P3901" s="662">
        <v>55.14</v>
      </c>
      <c r="Q3901" s="677">
        <v>0.5</v>
      </c>
      <c r="R3901" s="661">
        <v>1</v>
      </c>
      <c r="S3901" s="677">
        <v>0.5</v>
      </c>
      <c r="T3901" s="742">
        <v>0.5</v>
      </c>
      <c r="U3901" s="700">
        <v>0.33333333333333331</v>
      </c>
    </row>
    <row r="3902" spans="1:21" ht="14.4" customHeight="1" x14ac:dyDescent="0.3">
      <c r="A3902" s="660">
        <v>32</v>
      </c>
      <c r="B3902" s="661" t="s">
        <v>587</v>
      </c>
      <c r="C3902" s="661">
        <v>89301322</v>
      </c>
      <c r="D3902" s="740" t="s">
        <v>6847</v>
      </c>
      <c r="E3902" s="741" t="s">
        <v>4645</v>
      </c>
      <c r="F3902" s="661" t="s">
        <v>4612</v>
      </c>
      <c r="G3902" s="661" t="s">
        <v>4682</v>
      </c>
      <c r="H3902" s="661" t="s">
        <v>588</v>
      </c>
      <c r="I3902" s="661" t="s">
        <v>6679</v>
      </c>
      <c r="J3902" s="661" t="s">
        <v>6680</v>
      </c>
      <c r="K3902" s="661" t="s">
        <v>6681</v>
      </c>
      <c r="L3902" s="662">
        <v>10.039999999999999</v>
      </c>
      <c r="M3902" s="662">
        <v>10.039999999999999</v>
      </c>
      <c r="N3902" s="661">
        <v>1</v>
      </c>
      <c r="O3902" s="742">
        <v>0.5</v>
      </c>
      <c r="P3902" s="662"/>
      <c r="Q3902" s="677">
        <v>0</v>
      </c>
      <c r="R3902" s="661"/>
      <c r="S3902" s="677">
        <v>0</v>
      </c>
      <c r="T3902" s="742"/>
      <c r="U3902" s="700">
        <v>0</v>
      </c>
    </row>
    <row r="3903" spans="1:21" ht="14.4" customHeight="1" x14ac:dyDescent="0.3">
      <c r="A3903" s="660">
        <v>32</v>
      </c>
      <c r="B3903" s="661" t="s">
        <v>587</v>
      </c>
      <c r="C3903" s="661">
        <v>89301322</v>
      </c>
      <c r="D3903" s="740" t="s">
        <v>6847</v>
      </c>
      <c r="E3903" s="741" t="s">
        <v>4645</v>
      </c>
      <c r="F3903" s="661" t="s">
        <v>4612</v>
      </c>
      <c r="G3903" s="661" t="s">
        <v>4682</v>
      </c>
      <c r="H3903" s="661" t="s">
        <v>588</v>
      </c>
      <c r="I3903" s="661" t="s">
        <v>1179</v>
      </c>
      <c r="J3903" s="661" t="s">
        <v>4684</v>
      </c>
      <c r="K3903" s="661" t="s">
        <v>6682</v>
      </c>
      <c r="L3903" s="662">
        <v>12.26</v>
      </c>
      <c r="M3903" s="662">
        <v>24.52</v>
      </c>
      <c r="N3903" s="661">
        <v>2</v>
      </c>
      <c r="O3903" s="742">
        <v>0.5</v>
      </c>
      <c r="P3903" s="662">
        <v>24.52</v>
      </c>
      <c r="Q3903" s="677">
        <v>1</v>
      </c>
      <c r="R3903" s="661">
        <v>2</v>
      </c>
      <c r="S3903" s="677">
        <v>1</v>
      </c>
      <c r="T3903" s="742">
        <v>0.5</v>
      </c>
      <c r="U3903" s="700">
        <v>1</v>
      </c>
    </row>
    <row r="3904" spans="1:21" ht="14.4" customHeight="1" x14ac:dyDescent="0.3">
      <c r="A3904" s="660">
        <v>32</v>
      </c>
      <c r="B3904" s="661" t="s">
        <v>587</v>
      </c>
      <c r="C3904" s="661">
        <v>89301322</v>
      </c>
      <c r="D3904" s="740" t="s">
        <v>6847</v>
      </c>
      <c r="E3904" s="741" t="s">
        <v>4645</v>
      </c>
      <c r="F3904" s="661" t="s">
        <v>4612</v>
      </c>
      <c r="G3904" s="661" t="s">
        <v>4682</v>
      </c>
      <c r="H3904" s="661" t="s">
        <v>588</v>
      </c>
      <c r="I3904" s="661" t="s">
        <v>5655</v>
      </c>
      <c r="J3904" s="661" t="s">
        <v>1280</v>
      </c>
      <c r="K3904" s="661" t="s">
        <v>937</v>
      </c>
      <c r="L3904" s="662">
        <v>11.03</v>
      </c>
      <c r="M3904" s="662">
        <v>11.03</v>
      </c>
      <c r="N3904" s="661">
        <v>1</v>
      </c>
      <c r="O3904" s="742">
        <v>1</v>
      </c>
      <c r="P3904" s="662"/>
      <c r="Q3904" s="677">
        <v>0</v>
      </c>
      <c r="R3904" s="661"/>
      <c r="S3904" s="677">
        <v>0</v>
      </c>
      <c r="T3904" s="742"/>
      <c r="U3904" s="700">
        <v>0</v>
      </c>
    </row>
    <row r="3905" spans="1:21" ht="14.4" customHeight="1" x14ac:dyDescent="0.3">
      <c r="A3905" s="660">
        <v>32</v>
      </c>
      <c r="B3905" s="661" t="s">
        <v>587</v>
      </c>
      <c r="C3905" s="661">
        <v>89301322</v>
      </c>
      <c r="D3905" s="740" t="s">
        <v>6847</v>
      </c>
      <c r="E3905" s="741" t="s">
        <v>4645</v>
      </c>
      <c r="F3905" s="661" t="s">
        <v>4612</v>
      </c>
      <c r="G3905" s="661" t="s">
        <v>4682</v>
      </c>
      <c r="H3905" s="661" t="s">
        <v>588</v>
      </c>
      <c r="I3905" s="661" t="s">
        <v>4683</v>
      </c>
      <c r="J3905" s="661" t="s">
        <v>4684</v>
      </c>
      <c r="K3905" s="661" t="s">
        <v>4685</v>
      </c>
      <c r="L3905" s="662">
        <v>34.31</v>
      </c>
      <c r="M3905" s="662">
        <v>274.48</v>
      </c>
      <c r="N3905" s="661">
        <v>8</v>
      </c>
      <c r="O3905" s="742">
        <v>2.5</v>
      </c>
      <c r="P3905" s="662">
        <v>137.24</v>
      </c>
      <c r="Q3905" s="677">
        <v>0.5</v>
      </c>
      <c r="R3905" s="661">
        <v>4</v>
      </c>
      <c r="S3905" s="677">
        <v>0.5</v>
      </c>
      <c r="T3905" s="742">
        <v>1</v>
      </c>
      <c r="U3905" s="700">
        <v>0.4</v>
      </c>
    </row>
    <row r="3906" spans="1:21" ht="14.4" customHeight="1" x14ac:dyDescent="0.3">
      <c r="A3906" s="660">
        <v>32</v>
      </c>
      <c r="B3906" s="661" t="s">
        <v>587</v>
      </c>
      <c r="C3906" s="661">
        <v>89301322</v>
      </c>
      <c r="D3906" s="740" t="s">
        <v>6847</v>
      </c>
      <c r="E3906" s="741" t="s">
        <v>4645</v>
      </c>
      <c r="F3906" s="661" t="s">
        <v>4612</v>
      </c>
      <c r="G3906" s="661" t="s">
        <v>4682</v>
      </c>
      <c r="H3906" s="661" t="s">
        <v>588</v>
      </c>
      <c r="I3906" s="661" t="s">
        <v>4683</v>
      </c>
      <c r="J3906" s="661" t="s">
        <v>4684</v>
      </c>
      <c r="K3906" s="661" t="s">
        <v>4685</v>
      </c>
      <c r="L3906" s="662">
        <v>30.88</v>
      </c>
      <c r="M3906" s="662">
        <v>30.88</v>
      </c>
      <c r="N3906" s="661">
        <v>1</v>
      </c>
      <c r="O3906" s="742">
        <v>0.5</v>
      </c>
      <c r="P3906" s="662"/>
      <c r="Q3906" s="677">
        <v>0</v>
      </c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32</v>
      </c>
      <c r="B3907" s="661" t="s">
        <v>587</v>
      </c>
      <c r="C3907" s="661">
        <v>89301322</v>
      </c>
      <c r="D3907" s="740" t="s">
        <v>6847</v>
      </c>
      <c r="E3907" s="741" t="s">
        <v>4645</v>
      </c>
      <c r="F3907" s="661" t="s">
        <v>4612</v>
      </c>
      <c r="G3907" s="661" t="s">
        <v>5164</v>
      </c>
      <c r="H3907" s="661" t="s">
        <v>588</v>
      </c>
      <c r="I3907" s="661" t="s">
        <v>6180</v>
      </c>
      <c r="J3907" s="661" t="s">
        <v>6181</v>
      </c>
      <c r="K3907" s="661" t="s">
        <v>6182</v>
      </c>
      <c r="L3907" s="662">
        <v>694.04</v>
      </c>
      <c r="M3907" s="662">
        <v>1388.08</v>
      </c>
      <c r="N3907" s="661">
        <v>2</v>
      </c>
      <c r="O3907" s="742">
        <v>0.5</v>
      </c>
      <c r="P3907" s="662"/>
      <c r="Q3907" s="677">
        <v>0</v>
      </c>
      <c r="R3907" s="661"/>
      <c r="S3907" s="677">
        <v>0</v>
      </c>
      <c r="T3907" s="742"/>
      <c r="U3907" s="700">
        <v>0</v>
      </c>
    </row>
    <row r="3908" spans="1:21" ht="14.4" customHeight="1" x14ac:dyDescent="0.3">
      <c r="A3908" s="660">
        <v>32</v>
      </c>
      <c r="B3908" s="661" t="s">
        <v>587</v>
      </c>
      <c r="C3908" s="661">
        <v>89301322</v>
      </c>
      <c r="D3908" s="740" t="s">
        <v>6847</v>
      </c>
      <c r="E3908" s="741" t="s">
        <v>4645</v>
      </c>
      <c r="F3908" s="661" t="s">
        <v>4612</v>
      </c>
      <c r="G3908" s="661" t="s">
        <v>5164</v>
      </c>
      <c r="H3908" s="661" t="s">
        <v>588</v>
      </c>
      <c r="I3908" s="661" t="s">
        <v>2416</v>
      </c>
      <c r="J3908" s="661" t="s">
        <v>2417</v>
      </c>
      <c r="K3908" s="661" t="s">
        <v>4235</v>
      </c>
      <c r="L3908" s="662">
        <v>4002.14</v>
      </c>
      <c r="M3908" s="662">
        <v>12006.42</v>
      </c>
      <c r="N3908" s="661">
        <v>3</v>
      </c>
      <c r="O3908" s="742">
        <v>1</v>
      </c>
      <c r="P3908" s="662">
        <v>12006.42</v>
      </c>
      <c r="Q3908" s="677">
        <v>1</v>
      </c>
      <c r="R3908" s="661">
        <v>3</v>
      </c>
      <c r="S3908" s="677">
        <v>1</v>
      </c>
      <c r="T3908" s="742">
        <v>1</v>
      </c>
      <c r="U3908" s="700">
        <v>1</v>
      </c>
    </row>
    <row r="3909" spans="1:21" ht="14.4" customHeight="1" x14ac:dyDescent="0.3">
      <c r="A3909" s="660">
        <v>32</v>
      </c>
      <c r="B3909" s="661" t="s">
        <v>587</v>
      </c>
      <c r="C3909" s="661">
        <v>89301322</v>
      </c>
      <c r="D3909" s="740" t="s">
        <v>6847</v>
      </c>
      <c r="E3909" s="741" t="s">
        <v>4645</v>
      </c>
      <c r="F3909" s="661" t="s">
        <v>4612</v>
      </c>
      <c r="G3909" s="661" t="s">
        <v>4686</v>
      </c>
      <c r="H3909" s="661" t="s">
        <v>588</v>
      </c>
      <c r="I3909" s="661" t="s">
        <v>2223</v>
      </c>
      <c r="J3909" s="661" t="s">
        <v>4688</v>
      </c>
      <c r="K3909" s="661" t="s">
        <v>4689</v>
      </c>
      <c r="L3909" s="662">
        <v>6196.71</v>
      </c>
      <c r="M3909" s="662">
        <v>12393.42</v>
      </c>
      <c r="N3909" s="661">
        <v>2</v>
      </c>
      <c r="O3909" s="742">
        <v>1.5</v>
      </c>
      <c r="P3909" s="662">
        <v>12393.42</v>
      </c>
      <c r="Q3909" s="677">
        <v>1</v>
      </c>
      <c r="R3909" s="661">
        <v>2</v>
      </c>
      <c r="S3909" s="677">
        <v>1</v>
      </c>
      <c r="T3909" s="742">
        <v>1.5</v>
      </c>
      <c r="U3909" s="700">
        <v>1</v>
      </c>
    </row>
    <row r="3910" spans="1:21" ht="14.4" customHeight="1" x14ac:dyDescent="0.3">
      <c r="A3910" s="660">
        <v>32</v>
      </c>
      <c r="B3910" s="661" t="s">
        <v>587</v>
      </c>
      <c r="C3910" s="661">
        <v>89301322</v>
      </c>
      <c r="D3910" s="740" t="s">
        <v>6847</v>
      </c>
      <c r="E3910" s="741" t="s">
        <v>4645</v>
      </c>
      <c r="F3910" s="661" t="s">
        <v>4612</v>
      </c>
      <c r="G3910" s="661" t="s">
        <v>5333</v>
      </c>
      <c r="H3910" s="661" t="s">
        <v>2441</v>
      </c>
      <c r="I3910" s="661" t="s">
        <v>5448</v>
      </c>
      <c r="J3910" s="661" t="s">
        <v>4566</v>
      </c>
      <c r="K3910" s="661" t="s">
        <v>5449</v>
      </c>
      <c r="L3910" s="662">
        <v>195.92</v>
      </c>
      <c r="M3910" s="662">
        <v>195.92</v>
      </c>
      <c r="N3910" s="661">
        <v>1</v>
      </c>
      <c r="O3910" s="742">
        <v>0.5</v>
      </c>
      <c r="P3910" s="662">
        <v>195.92</v>
      </c>
      <c r="Q3910" s="677">
        <v>1</v>
      </c>
      <c r="R3910" s="661">
        <v>1</v>
      </c>
      <c r="S3910" s="677">
        <v>1</v>
      </c>
      <c r="T3910" s="742">
        <v>0.5</v>
      </c>
      <c r="U3910" s="700">
        <v>1</v>
      </c>
    </row>
    <row r="3911" spans="1:21" ht="14.4" customHeight="1" x14ac:dyDescent="0.3">
      <c r="A3911" s="660">
        <v>32</v>
      </c>
      <c r="B3911" s="661" t="s">
        <v>587</v>
      </c>
      <c r="C3911" s="661">
        <v>89301322</v>
      </c>
      <c r="D3911" s="740" t="s">
        <v>6847</v>
      </c>
      <c r="E3911" s="741" t="s">
        <v>4645</v>
      </c>
      <c r="F3911" s="661" t="s">
        <v>4612</v>
      </c>
      <c r="G3911" s="661" t="s">
        <v>4767</v>
      </c>
      <c r="H3911" s="661" t="s">
        <v>588</v>
      </c>
      <c r="I3911" s="661" t="s">
        <v>1648</v>
      </c>
      <c r="J3911" s="661" t="s">
        <v>6186</v>
      </c>
      <c r="K3911" s="661" t="s">
        <v>6187</v>
      </c>
      <c r="L3911" s="662">
        <v>65.069999999999993</v>
      </c>
      <c r="M3911" s="662">
        <v>65.069999999999993</v>
      </c>
      <c r="N3911" s="661">
        <v>1</v>
      </c>
      <c r="O3911" s="742">
        <v>1</v>
      </c>
      <c r="P3911" s="662">
        <v>65.069999999999993</v>
      </c>
      <c r="Q3911" s="677">
        <v>1</v>
      </c>
      <c r="R3911" s="661">
        <v>1</v>
      </c>
      <c r="S3911" s="677">
        <v>1</v>
      </c>
      <c r="T3911" s="742">
        <v>1</v>
      </c>
      <c r="U3911" s="700">
        <v>1</v>
      </c>
    </row>
    <row r="3912" spans="1:21" ht="14.4" customHeight="1" x14ac:dyDescent="0.3">
      <c r="A3912" s="660">
        <v>32</v>
      </c>
      <c r="B3912" s="661" t="s">
        <v>587</v>
      </c>
      <c r="C3912" s="661">
        <v>89301322</v>
      </c>
      <c r="D3912" s="740" t="s">
        <v>6847</v>
      </c>
      <c r="E3912" s="741" t="s">
        <v>4645</v>
      </c>
      <c r="F3912" s="661" t="s">
        <v>4612</v>
      </c>
      <c r="G3912" s="661" t="s">
        <v>4767</v>
      </c>
      <c r="H3912" s="661" t="s">
        <v>2441</v>
      </c>
      <c r="I3912" s="661" t="s">
        <v>5115</v>
      </c>
      <c r="J3912" s="661" t="s">
        <v>651</v>
      </c>
      <c r="K3912" s="661" t="s">
        <v>5116</v>
      </c>
      <c r="L3912" s="662">
        <v>50.57</v>
      </c>
      <c r="M3912" s="662">
        <v>101.14</v>
      </c>
      <c r="N3912" s="661">
        <v>2</v>
      </c>
      <c r="O3912" s="742">
        <v>1</v>
      </c>
      <c r="P3912" s="662">
        <v>101.14</v>
      </c>
      <c r="Q3912" s="677">
        <v>1</v>
      </c>
      <c r="R3912" s="661">
        <v>2</v>
      </c>
      <c r="S3912" s="677">
        <v>1</v>
      </c>
      <c r="T3912" s="742">
        <v>1</v>
      </c>
      <c r="U3912" s="700">
        <v>1</v>
      </c>
    </row>
    <row r="3913" spans="1:21" ht="14.4" customHeight="1" x14ac:dyDescent="0.3">
      <c r="A3913" s="660">
        <v>32</v>
      </c>
      <c r="B3913" s="661" t="s">
        <v>587</v>
      </c>
      <c r="C3913" s="661">
        <v>89301322</v>
      </c>
      <c r="D3913" s="740" t="s">
        <v>6847</v>
      </c>
      <c r="E3913" s="741" t="s">
        <v>4645</v>
      </c>
      <c r="F3913" s="661" t="s">
        <v>4612</v>
      </c>
      <c r="G3913" s="661" t="s">
        <v>4767</v>
      </c>
      <c r="H3913" s="661" t="s">
        <v>2441</v>
      </c>
      <c r="I3913" s="661" t="s">
        <v>2520</v>
      </c>
      <c r="J3913" s="661" t="s">
        <v>2521</v>
      </c>
      <c r="K3913" s="661" t="s">
        <v>4440</v>
      </c>
      <c r="L3913" s="662">
        <v>86.76</v>
      </c>
      <c r="M3913" s="662">
        <v>86.76</v>
      </c>
      <c r="N3913" s="661">
        <v>1</v>
      </c>
      <c r="O3913" s="742">
        <v>0.5</v>
      </c>
      <c r="P3913" s="662"/>
      <c r="Q3913" s="677">
        <v>0</v>
      </c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32</v>
      </c>
      <c r="B3914" s="661" t="s">
        <v>587</v>
      </c>
      <c r="C3914" s="661">
        <v>89301322</v>
      </c>
      <c r="D3914" s="740" t="s">
        <v>6847</v>
      </c>
      <c r="E3914" s="741" t="s">
        <v>4645</v>
      </c>
      <c r="F3914" s="661" t="s">
        <v>4612</v>
      </c>
      <c r="G3914" s="661" t="s">
        <v>4767</v>
      </c>
      <c r="H3914" s="661" t="s">
        <v>588</v>
      </c>
      <c r="I3914" s="661" t="s">
        <v>1421</v>
      </c>
      <c r="J3914" s="661" t="s">
        <v>4771</v>
      </c>
      <c r="K3914" s="661" t="s">
        <v>4772</v>
      </c>
      <c r="L3914" s="662">
        <v>86.76</v>
      </c>
      <c r="M3914" s="662">
        <v>86.76</v>
      </c>
      <c r="N3914" s="661">
        <v>1</v>
      </c>
      <c r="O3914" s="742">
        <v>0.5</v>
      </c>
      <c r="P3914" s="662"/>
      <c r="Q3914" s="677">
        <v>0</v>
      </c>
      <c r="R3914" s="661"/>
      <c r="S3914" s="677">
        <v>0</v>
      </c>
      <c r="T3914" s="742"/>
      <c r="U3914" s="700">
        <v>0</v>
      </c>
    </row>
    <row r="3915" spans="1:21" ht="14.4" customHeight="1" x14ac:dyDescent="0.3">
      <c r="A3915" s="660">
        <v>32</v>
      </c>
      <c r="B3915" s="661" t="s">
        <v>587</v>
      </c>
      <c r="C3915" s="661">
        <v>89301322</v>
      </c>
      <c r="D3915" s="740" t="s">
        <v>6847</v>
      </c>
      <c r="E3915" s="741" t="s">
        <v>4645</v>
      </c>
      <c r="F3915" s="661" t="s">
        <v>4612</v>
      </c>
      <c r="G3915" s="661" t="s">
        <v>6683</v>
      </c>
      <c r="H3915" s="661" t="s">
        <v>2441</v>
      </c>
      <c r="I3915" s="661" t="s">
        <v>6684</v>
      </c>
      <c r="J3915" s="661" t="s">
        <v>6685</v>
      </c>
      <c r="K3915" s="661" t="s">
        <v>6686</v>
      </c>
      <c r="L3915" s="662">
        <v>23.55</v>
      </c>
      <c r="M3915" s="662">
        <v>23.55</v>
      </c>
      <c r="N3915" s="661">
        <v>1</v>
      </c>
      <c r="O3915" s="742">
        <v>0.5</v>
      </c>
      <c r="P3915" s="662">
        <v>23.55</v>
      </c>
      <c r="Q3915" s="677">
        <v>1</v>
      </c>
      <c r="R3915" s="661">
        <v>1</v>
      </c>
      <c r="S3915" s="677">
        <v>1</v>
      </c>
      <c r="T3915" s="742">
        <v>0.5</v>
      </c>
      <c r="U3915" s="700">
        <v>1</v>
      </c>
    </row>
    <row r="3916" spans="1:21" ht="14.4" customHeight="1" x14ac:dyDescent="0.3">
      <c r="A3916" s="660">
        <v>32</v>
      </c>
      <c r="B3916" s="661" t="s">
        <v>587</v>
      </c>
      <c r="C3916" s="661">
        <v>89301322</v>
      </c>
      <c r="D3916" s="740" t="s">
        <v>6847</v>
      </c>
      <c r="E3916" s="741" t="s">
        <v>4645</v>
      </c>
      <c r="F3916" s="661" t="s">
        <v>4612</v>
      </c>
      <c r="G3916" s="661" t="s">
        <v>6683</v>
      </c>
      <c r="H3916" s="661" t="s">
        <v>2441</v>
      </c>
      <c r="I3916" s="661" t="s">
        <v>6687</v>
      </c>
      <c r="J3916" s="661" t="s">
        <v>6688</v>
      </c>
      <c r="K3916" s="661" t="s">
        <v>6024</v>
      </c>
      <c r="L3916" s="662">
        <v>47.1</v>
      </c>
      <c r="M3916" s="662">
        <v>94.2</v>
      </c>
      <c r="N3916" s="661">
        <v>2</v>
      </c>
      <c r="O3916" s="742">
        <v>0.5</v>
      </c>
      <c r="P3916" s="662"/>
      <c r="Q3916" s="677">
        <v>0</v>
      </c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32</v>
      </c>
      <c r="B3917" s="661" t="s">
        <v>587</v>
      </c>
      <c r="C3917" s="661">
        <v>89301322</v>
      </c>
      <c r="D3917" s="740" t="s">
        <v>6847</v>
      </c>
      <c r="E3917" s="741" t="s">
        <v>4645</v>
      </c>
      <c r="F3917" s="661" t="s">
        <v>4612</v>
      </c>
      <c r="G3917" s="661" t="s">
        <v>5875</v>
      </c>
      <c r="H3917" s="661" t="s">
        <v>588</v>
      </c>
      <c r="I3917" s="661" t="s">
        <v>5876</v>
      </c>
      <c r="J3917" s="661" t="s">
        <v>3719</v>
      </c>
      <c r="K3917" s="661" t="s">
        <v>5305</v>
      </c>
      <c r="L3917" s="662">
        <v>2315.5300000000002</v>
      </c>
      <c r="M3917" s="662">
        <v>6946.59</v>
      </c>
      <c r="N3917" s="661">
        <v>3</v>
      </c>
      <c r="O3917" s="742">
        <v>2</v>
      </c>
      <c r="P3917" s="662">
        <v>4631.0600000000004</v>
      </c>
      <c r="Q3917" s="677">
        <v>0.66666666666666674</v>
      </c>
      <c r="R3917" s="661">
        <v>2</v>
      </c>
      <c r="S3917" s="677">
        <v>0.66666666666666663</v>
      </c>
      <c r="T3917" s="742">
        <v>1</v>
      </c>
      <c r="U3917" s="700">
        <v>0.5</v>
      </c>
    </row>
    <row r="3918" spans="1:21" ht="14.4" customHeight="1" x14ac:dyDescent="0.3">
      <c r="A3918" s="660">
        <v>32</v>
      </c>
      <c r="B3918" s="661" t="s">
        <v>587</v>
      </c>
      <c r="C3918" s="661">
        <v>89301322</v>
      </c>
      <c r="D3918" s="740" t="s">
        <v>6847</v>
      </c>
      <c r="E3918" s="741" t="s">
        <v>4645</v>
      </c>
      <c r="F3918" s="661" t="s">
        <v>4612</v>
      </c>
      <c r="G3918" s="661" t="s">
        <v>5060</v>
      </c>
      <c r="H3918" s="661" t="s">
        <v>2441</v>
      </c>
      <c r="I3918" s="661" t="s">
        <v>5659</v>
      </c>
      <c r="J3918" s="661" t="s">
        <v>2790</v>
      </c>
      <c r="K3918" s="661" t="s">
        <v>2791</v>
      </c>
      <c r="L3918" s="662">
        <v>106.3</v>
      </c>
      <c r="M3918" s="662">
        <v>106.3</v>
      </c>
      <c r="N3918" s="661">
        <v>1</v>
      </c>
      <c r="O3918" s="742">
        <v>0.5</v>
      </c>
      <c r="P3918" s="662">
        <v>106.3</v>
      </c>
      <c r="Q3918" s="677">
        <v>1</v>
      </c>
      <c r="R3918" s="661">
        <v>1</v>
      </c>
      <c r="S3918" s="677">
        <v>1</v>
      </c>
      <c r="T3918" s="742">
        <v>0.5</v>
      </c>
      <c r="U3918" s="700">
        <v>1</v>
      </c>
    </row>
    <row r="3919" spans="1:21" ht="14.4" customHeight="1" x14ac:dyDescent="0.3">
      <c r="A3919" s="660">
        <v>32</v>
      </c>
      <c r="B3919" s="661" t="s">
        <v>587</v>
      </c>
      <c r="C3919" s="661">
        <v>89301322</v>
      </c>
      <c r="D3919" s="740" t="s">
        <v>6847</v>
      </c>
      <c r="E3919" s="741" t="s">
        <v>4645</v>
      </c>
      <c r="F3919" s="661" t="s">
        <v>4612</v>
      </c>
      <c r="G3919" s="661" t="s">
        <v>5060</v>
      </c>
      <c r="H3919" s="661" t="s">
        <v>2441</v>
      </c>
      <c r="I3919" s="661" t="s">
        <v>5064</v>
      </c>
      <c r="J3919" s="661" t="s">
        <v>5065</v>
      </c>
      <c r="K3919" s="661" t="s">
        <v>5066</v>
      </c>
      <c r="L3919" s="662">
        <v>90.35</v>
      </c>
      <c r="M3919" s="662">
        <v>180.7</v>
      </c>
      <c r="N3919" s="661">
        <v>2</v>
      </c>
      <c r="O3919" s="742">
        <v>1.5</v>
      </c>
      <c r="P3919" s="662">
        <v>180.7</v>
      </c>
      <c r="Q3919" s="677">
        <v>1</v>
      </c>
      <c r="R3919" s="661">
        <v>2</v>
      </c>
      <c r="S3919" s="677">
        <v>1</v>
      </c>
      <c r="T3919" s="742">
        <v>1.5</v>
      </c>
      <c r="U3919" s="700">
        <v>1</v>
      </c>
    </row>
    <row r="3920" spans="1:21" ht="14.4" customHeight="1" x14ac:dyDescent="0.3">
      <c r="A3920" s="660">
        <v>32</v>
      </c>
      <c r="B3920" s="661" t="s">
        <v>587</v>
      </c>
      <c r="C3920" s="661">
        <v>89301322</v>
      </c>
      <c r="D3920" s="740" t="s">
        <v>6847</v>
      </c>
      <c r="E3920" s="741" t="s">
        <v>4645</v>
      </c>
      <c r="F3920" s="661" t="s">
        <v>4612</v>
      </c>
      <c r="G3920" s="661" t="s">
        <v>6689</v>
      </c>
      <c r="H3920" s="661" t="s">
        <v>588</v>
      </c>
      <c r="I3920" s="661" t="s">
        <v>6690</v>
      </c>
      <c r="J3920" s="661" t="s">
        <v>6691</v>
      </c>
      <c r="K3920" s="661" t="s">
        <v>6692</v>
      </c>
      <c r="L3920" s="662">
        <v>0</v>
      </c>
      <c r="M3920" s="662">
        <v>0</v>
      </c>
      <c r="N3920" s="661">
        <v>1</v>
      </c>
      <c r="O3920" s="742">
        <v>1</v>
      </c>
      <c r="P3920" s="662">
        <v>0</v>
      </c>
      <c r="Q3920" s="677"/>
      <c r="R3920" s="661">
        <v>1</v>
      </c>
      <c r="S3920" s="677">
        <v>1</v>
      </c>
      <c r="T3920" s="742">
        <v>1</v>
      </c>
      <c r="U3920" s="700">
        <v>1</v>
      </c>
    </row>
    <row r="3921" spans="1:21" ht="14.4" customHeight="1" x14ac:dyDescent="0.3">
      <c r="A3921" s="660">
        <v>32</v>
      </c>
      <c r="B3921" s="661" t="s">
        <v>587</v>
      </c>
      <c r="C3921" s="661">
        <v>89301322</v>
      </c>
      <c r="D3921" s="740" t="s">
        <v>6847</v>
      </c>
      <c r="E3921" s="741" t="s">
        <v>4645</v>
      </c>
      <c r="F3921" s="661" t="s">
        <v>4612</v>
      </c>
      <c r="G3921" s="661" t="s">
        <v>6689</v>
      </c>
      <c r="H3921" s="661" t="s">
        <v>588</v>
      </c>
      <c r="I3921" s="661" t="s">
        <v>6693</v>
      </c>
      <c r="J3921" s="661" t="s">
        <v>6691</v>
      </c>
      <c r="K3921" s="661" t="s">
        <v>6694</v>
      </c>
      <c r="L3921" s="662">
        <v>0</v>
      </c>
      <c r="M3921" s="662">
        <v>0</v>
      </c>
      <c r="N3921" s="661">
        <v>1</v>
      </c>
      <c r="O3921" s="742">
        <v>0.5</v>
      </c>
      <c r="P3921" s="662">
        <v>0</v>
      </c>
      <c r="Q3921" s="677"/>
      <c r="R3921" s="661">
        <v>1</v>
      </c>
      <c r="S3921" s="677">
        <v>1</v>
      </c>
      <c r="T3921" s="742">
        <v>0.5</v>
      </c>
      <c r="U3921" s="700">
        <v>1</v>
      </c>
    </row>
    <row r="3922" spans="1:21" ht="14.4" customHeight="1" x14ac:dyDescent="0.3">
      <c r="A3922" s="660">
        <v>32</v>
      </c>
      <c r="B3922" s="661" t="s">
        <v>587</v>
      </c>
      <c r="C3922" s="661">
        <v>89301322</v>
      </c>
      <c r="D3922" s="740" t="s">
        <v>6847</v>
      </c>
      <c r="E3922" s="741" t="s">
        <v>4645</v>
      </c>
      <c r="F3922" s="661" t="s">
        <v>4612</v>
      </c>
      <c r="G3922" s="661" t="s">
        <v>4823</v>
      </c>
      <c r="H3922" s="661" t="s">
        <v>588</v>
      </c>
      <c r="I3922" s="661" t="s">
        <v>6695</v>
      </c>
      <c r="J3922" s="661" t="s">
        <v>6696</v>
      </c>
      <c r="K3922" s="661" t="s">
        <v>4933</v>
      </c>
      <c r="L3922" s="662">
        <v>33.68</v>
      </c>
      <c r="M3922" s="662">
        <v>67.36</v>
      </c>
      <c r="N3922" s="661">
        <v>2</v>
      </c>
      <c r="O3922" s="742">
        <v>0.5</v>
      </c>
      <c r="P3922" s="662"/>
      <c r="Q3922" s="677">
        <v>0</v>
      </c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32</v>
      </c>
      <c r="B3923" s="661" t="s">
        <v>587</v>
      </c>
      <c r="C3923" s="661">
        <v>89301322</v>
      </c>
      <c r="D3923" s="740" t="s">
        <v>6847</v>
      </c>
      <c r="E3923" s="741" t="s">
        <v>4645</v>
      </c>
      <c r="F3923" s="661" t="s">
        <v>4612</v>
      </c>
      <c r="G3923" s="661" t="s">
        <v>4823</v>
      </c>
      <c r="H3923" s="661" t="s">
        <v>588</v>
      </c>
      <c r="I3923" s="661" t="s">
        <v>1473</v>
      </c>
      <c r="J3923" s="661" t="s">
        <v>1474</v>
      </c>
      <c r="K3923" s="661" t="s">
        <v>1475</v>
      </c>
      <c r="L3923" s="662">
        <v>112.27</v>
      </c>
      <c r="M3923" s="662">
        <v>112.27</v>
      </c>
      <c r="N3923" s="661">
        <v>1</v>
      </c>
      <c r="O3923" s="742">
        <v>1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32</v>
      </c>
      <c r="B3924" s="661" t="s">
        <v>587</v>
      </c>
      <c r="C3924" s="661">
        <v>89301322</v>
      </c>
      <c r="D3924" s="740" t="s">
        <v>6847</v>
      </c>
      <c r="E3924" s="741" t="s">
        <v>4645</v>
      </c>
      <c r="F3924" s="661" t="s">
        <v>4612</v>
      </c>
      <c r="G3924" s="661" t="s">
        <v>6192</v>
      </c>
      <c r="H3924" s="661" t="s">
        <v>588</v>
      </c>
      <c r="I3924" s="661" t="s">
        <v>1801</v>
      </c>
      <c r="J3924" s="661" t="s">
        <v>6193</v>
      </c>
      <c r="K3924" s="661" t="s">
        <v>4532</v>
      </c>
      <c r="L3924" s="662">
        <v>0</v>
      </c>
      <c r="M3924" s="662">
        <v>0</v>
      </c>
      <c r="N3924" s="661">
        <v>8</v>
      </c>
      <c r="O3924" s="742">
        <v>2.5</v>
      </c>
      <c r="P3924" s="662">
        <v>0</v>
      </c>
      <c r="Q3924" s="677"/>
      <c r="R3924" s="661">
        <v>8</v>
      </c>
      <c r="S3924" s="677">
        <v>1</v>
      </c>
      <c r="T3924" s="742">
        <v>2.5</v>
      </c>
      <c r="U3924" s="700">
        <v>1</v>
      </c>
    </row>
    <row r="3925" spans="1:21" ht="14.4" customHeight="1" x14ac:dyDescent="0.3">
      <c r="A3925" s="660">
        <v>32</v>
      </c>
      <c r="B3925" s="661" t="s">
        <v>587</v>
      </c>
      <c r="C3925" s="661">
        <v>89301322</v>
      </c>
      <c r="D3925" s="740" t="s">
        <v>6847</v>
      </c>
      <c r="E3925" s="741" t="s">
        <v>4645</v>
      </c>
      <c r="F3925" s="661" t="s">
        <v>4612</v>
      </c>
      <c r="G3925" s="661" t="s">
        <v>4693</v>
      </c>
      <c r="H3925" s="661" t="s">
        <v>2441</v>
      </c>
      <c r="I3925" s="661" t="s">
        <v>2691</v>
      </c>
      <c r="J3925" s="661" t="s">
        <v>2479</v>
      </c>
      <c r="K3925" s="661" t="s">
        <v>2692</v>
      </c>
      <c r="L3925" s="662">
        <v>625.29</v>
      </c>
      <c r="M3925" s="662">
        <v>49397.91</v>
      </c>
      <c r="N3925" s="661">
        <v>79</v>
      </c>
      <c r="O3925" s="742">
        <v>13.5</v>
      </c>
      <c r="P3925" s="662">
        <v>38142.69</v>
      </c>
      <c r="Q3925" s="677">
        <v>0.77215189873417722</v>
      </c>
      <c r="R3925" s="661">
        <v>61</v>
      </c>
      <c r="S3925" s="677">
        <v>0.77215189873417722</v>
      </c>
      <c r="T3925" s="742">
        <v>11</v>
      </c>
      <c r="U3925" s="700">
        <v>0.81481481481481477</v>
      </c>
    </row>
    <row r="3926" spans="1:21" ht="14.4" customHeight="1" x14ac:dyDescent="0.3">
      <c r="A3926" s="660">
        <v>32</v>
      </c>
      <c r="B3926" s="661" t="s">
        <v>587</v>
      </c>
      <c r="C3926" s="661">
        <v>89301322</v>
      </c>
      <c r="D3926" s="740" t="s">
        <v>6847</v>
      </c>
      <c r="E3926" s="741" t="s">
        <v>4645</v>
      </c>
      <c r="F3926" s="661" t="s">
        <v>4612</v>
      </c>
      <c r="G3926" s="661" t="s">
        <v>5179</v>
      </c>
      <c r="H3926" s="661" t="s">
        <v>2441</v>
      </c>
      <c r="I3926" s="661" t="s">
        <v>2460</v>
      </c>
      <c r="J3926" s="661" t="s">
        <v>812</v>
      </c>
      <c r="K3926" s="661" t="s">
        <v>4499</v>
      </c>
      <c r="L3926" s="662">
        <v>59.55</v>
      </c>
      <c r="M3926" s="662">
        <v>119.1</v>
      </c>
      <c r="N3926" s="661">
        <v>2</v>
      </c>
      <c r="O3926" s="742">
        <v>2</v>
      </c>
      <c r="P3926" s="662">
        <v>59.55</v>
      </c>
      <c r="Q3926" s="677">
        <v>0.5</v>
      </c>
      <c r="R3926" s="661">
        <v>1</v>
      </c>
      <c r="S3926" s="677">
        <v>0.5</v>
      </c>
      <c r="T3926" s="742">
        <v>1</v>
      </c>
      <c r="U3926" s="700">
        <v>0.5</v>
      </c>
    </row>
    <row r="3927" spans="1:21" ht="14.4" customHeight="1" x14ac:dyDescent="0.3">
      <c r="A3927" s="660">
        <v>32</v>
      </c>
      <c r="B3927" s="661" t="s">
        <v>587</v>
      </c>
      <c r="C3927" s="661">
        <v>89301322</v>
      </c>
      <c r="D3927" s="740" t="s">
        <v>6847</v>
      </c>
      <c r="E3927" s="741" t="s">
        <v>4645</v>
      </c>
      <c r="F3927" s="661" t="s">
        <v>4612</v>
      </c>
      <c r="G3927" s="661" t="s">
        <v>5179</v>
      </c>
      <c r="H3927" s="661" t="s">
        <v>2441</v>
      </c>
      <c r="I3927" s="661" t="s">
        <v>6194</v>
      </c>
      <c r="J3927" s="661" t="s">
        <v>812</v>
      </c>
      <c r="K3927" s="661" t="s">
        <v>6195</v>
      </c>
      <c r="L3927" s="662">
        <v>0</v>
      </c>
      <c r="M3927" s="662">
        <v>0</v>
      </c>
      <c r="N3927" s="661">
        <v>1</v>
      </c>
      <c r="O3927" s="742">
        <v>0.5</v>
      </c>
      <c r="P3927" s="662">
        <v>0</v>
      </c>
      <c r="Q3927" s="677"/>
      <c r="R3927" s="661">
        <v>1</v>
      </c>
      <c r="S3927" s="677">
        <v>1</v>
      </c>
      <c r="T3927" s="742">
        <v>0.5</v>
      </c>
      <c r="U3927" s="700">
        <v>1</v>
      </c>
    </row>
    <row r="3928" spans="1:21" ht="14.4" customHeight="1" x14ac:dyDescent="0.3">
      <c r="A3928" s="660">
        <v>32</v>
      </c>
      <c r="B3928" s="661" t="s">
        <v>587</v>
      </c>
      <c r="C3928" s="661">
        <v>89301322</v>
      </c>
      <c r="D3928" s="740" t="s">
        <v>6847</v>
      </c>
      <c r="E3928" s="741" t="s">
        <v>4645</v>
      </c>
      <c r="F3928" s="661" t="s">
        <v>4612</v>
      </c>
      <c r="G3928" s="661" t="s">
        <v>4694</v>
      </c>
      <c r="H3928" s="661" t="s">
        <v>2441</v>
      </c>
      <c r="I3928" s="661" t="s">
        <v>3057</v>
      </c>
      <c r="J3928" s="661" t="s">
        <v>3058</v>
      </c>
      <c r="K3928" s="661" t="s">
        <v>4465</v>
      </c>
      <c r="L3928" s="662">
        <v>69.86</v>
      </c>
      <c r="M3928" s="662">
        <v>279.44</v>
      </c>
      <c r="N3928" s="661">
        <v>4</v>
      </c>
      <c r="O3928" s="742">
        <v>1.5</v>
      </c>
      <c r="P3928" s="662">
        <v>139.72</v>
      </c>
      <c r="Q3928" s="677">
        <v>0.5</v>
      </c>
      <c r="R3928" s="661">
        <v>2</v>
      </c>
      <c r="S3928" s="677">
        <v>0.5</v>
      </c>
      <c r="T3928" s="742">
        <v>0.5</v>
      </c>
      <c r="U3928" s="700">
        <v>0.33333333333333331</v>
      </c>
    </row>
    <row r="3929" spans="1:21" ht="14.4" customHeight="1" x14ac:dyDescent="0.3">
      <c r="A3929" s="660">
        <v>32</v>
      </c>
      <c r="B3929" s="661" t="s">
        <v>587</v>
      </c>
      <c r="C3929" s="661">
        <v>89301322</v>
      </c>
      <c r="D3929" s="740" t="s">
        <v>6847</v>
      </c>
      <c r="E3929" s="741" t="s">
        <v>4645</v>
      </c>
      <c r="F3929" s="661" t="s">
        <v>4612</v>
      </c>
      <c r="G3929" s="661" t="s">
        <v>4697</v>
      </c>
      <c r="H3929" s="661" t="s">
        <v>588</v>
      </c>
      <c r="I3929" s="661" t="s">
        <v>4893</v>
      </c>
      <c r="J3929" s="661" t="s">
        <v>4707</v>
      </c>
      <c r="K3929" s="661" t="s">
        <v>868</v>
      </c>
      <c r="L3929" s="662">
        <v>97.97</v>
      </c>
      <c r="M3929" s="662">
        <v>685.79</v>
      </c>
      <c r="N3929" s="661">
        <v>7</v>
      </c>
      <c r="O3929" s="742">
        <v>4</v>
      </c>
      <c r="P3929" s="662">
        <v>391.88</v>
      </c>
      <c r="Q3929" s="677">
        <v>0.5714285714285714</v>
      </c>
      <c r="R3929" s="661">
        <v>4</v>
      </c>
      <c r="S3929" s="677">
        <v>0.5714285714285714</v>
      </c>
      <c r="T3929" s="742">
        <v>2.5</v>
      </c>
      <c r="U3929" s="700">
        <v>0.625</v>
      </c>
    </row>
    <row r="3930" spans="1:21" ht="14.4" customHeight="1" x14ac:dyDescent="0.3">
      <c r="A3930" s="660">
        <v>32</v>
      </c>
      <c r="B3930" s="661" t="s">
        <v>587</v>
      </c>
      <c r="C3930" s="661">
        <v>89301322</v>
      </c>
      <c r="D3930" s="740" t="s">
        <v>6847</v>
      </c>
      <c r="E3930" s="741" t="s">
        <v>4645</v>
      </c>
      <c r="F3930" s="661" t="s">
        <v>4612</v>
      </c>
      <c r="G3930" s="661" t="s">
        <v>4697</v>
      </c>
      <c r="H3930" s="661" t="s">
        <v>588</v>
      </c>
      <c r="I3930" s="661" t="s">
        <v>6697</v>
      </c>
      <c r="J3930" s="661" t="s">
        <v>5357</v>
      </c>
      <c r="K3930" s="661" t="s">
        <v>6698</v>
      </c>
      <c r="L3930" s="662">
        <v>0</v>
      </c>
      <c r="M3930" s="662">
        <v>0</v>
      </c>
      <c r="N3930" s="661">
        <v>1</v>
      </c>
      <c r="O3930" s="742">
        <v>0.5</v>
      </c>
      <c r="P3930" s="662"/>
      <c r="Q3930" s="677"/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32</v>
      </c>
      <c r="B3931" s="661" t="s">
        <v>587</v>
      </c>
      <c r="C3931" s="661">
        <v>89301322</v>
      </c>
      <c r="D3931" s="740" t="s">
        <v>6847</v>
      </c>
      <c r="E3931" s="741" t="s">
        <v>4645</v>
      </c>
      <c r="F3931" s="661" t="s">
        <v>4612</v>
      </c>
      <c r="G3931" s="661" t="s">
        <v>4697</v>
      </c>
      <c r="H3931" s="661" t="s">
        <v>588</v>
      </c>
      <c r="I3931" s="661" t="s">
        <v>866</v>
      </c>
      <c r="J3931" s="661" t="s">
        <v>867</v>
      </c>
      <c r="K3931" s="661" t="s">
        <v>4777</v>
      </c>
      <c r="L3931" s="662">
        <v>97.97</v>
      </c>
      <c r="M3931" s="662">
        <v>195.94</v>
      </c>
      <c r="N3931" s="661">
        <v>2</v>
      </c>
      <c r="O3931" s="742">
        <v>0.5</v>
      </c>
      <c r="P3931" s="662"/>
      <c r="Q3931" s="677">
        <v>0</v>
      </c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32</v>
      </c>
      <c r="B3932" s="661" t="s">
        <v>587</v>
      </c>
      <c r="C3932" s="661">
        <v>89301322</v>
      </c>
      <c r="D3932" s="740" t="s">
        <v>6847</v>
      </c>
      <c r="E3932" s="741" t="s">
        <v>4645</v>
      </c>
      <c r="F3932" s="661" t="s">
        <v>4612</v>
      </c>
      <c r="G3932" s="661" t="s">
        <v>4697</v>
      </c>
      <c r="H3932" s="661" t="s">
        <v>588</v>
      </c>
      <c r="I3932" s="661" t="s">
        <v>870</v>
      </c>
      <c r="J3932" s="661" t="s">
        <v>867</v>
      </c>
      <c r="K3932" s="661" t="s">
        <v>4698</v>
      </c>
      <c r="L3932" s="662">
        <v>314.89999999999998</v>
      </c>
      <c r="M3932" s="662">
        <v>314.89999999999998</v>
      </c>
      <c r="N3932" s="661">
        <v>1</v>
      </c>
      <c r="O3932" s="742">
        <v>0.5</v>
      </c>
      <c r="P3932" s="662">
        <v>314.89999999999998</v>
      </c>
      <c r="Q3932" s="677">
        <v>1</v>
      </c>
      <c r="R3932" s="661">
        <v>1</v>
      </c>
      <c r="S3932" s="677">
        <v>1</v>
      </c>
      <c r="T3932" s="742">
        <v>0.5</v>
      </c>
      <c r="U3932" s="700">
        <v>1</v>
      </c>
    </row>
    <row r="3933" spans="1:21" ht="14.4" customHeight="1" x14ac:dyDescent="0.3">
      <c r="A3933" s="660">
        <v>32</v>
      </c>
      <c r="B3933" s="661" t="s">
        <v>587</v>
      </c>
      <c r="C3933" s="661">
        <v>89301322</v>
      </c>
      <c r="D3933" s="740" t="s">
        <v>6847</v>
      </c>
      <c r="E3933" s="741" t="s">
        <v>4645</v>
      </c>
      <c r="F3933" s="661" t="s">
        <v>4612</v>
      </c>
      <c r="G3933" s="661" t="s">
        <v>4697</v>
      </c>
      <c r="H3933" s="661" t="s">
        <v>588</v>
      </c>
      <c r="I3933" s="661" t="s">
        <v>6699</v>
      </c>
      <c r="J3933" s="661" t="s">
        <v>5671</v>
      </c>
      <c r="K3933" s="661" t="s">
        <v>6700</v>
      </c>
      <c r="L3933" s="662">
        <v>0</v>
      </c>
      <c r="M3933" s="662">
        <v>0</v>
      </c>
      <c r="N3933" s="661">
        <v>2</v>
      </c>
      <c r="O3933" s="742">
        <v>0.5</v>
      </c>
      <c r="P3933" s="662"/>
      <c r="Q3933" s="677"/>
      <c r="R3933" s="661"/>
      <c r="S3933" s="677">
        <v>0</v>
      </c>
      <c r="T3933" s="742"/>
      <c r="U3933" s="700">
        <v>0</v>
      </c>
    </row>
    <row r="3934" spans="1:21" ht="14.4" customHeight="1" x14ac:dyDescent="0.3">
      <c r="A3934" s="660">
        <v>32</v>
      </c>
      <c r="B3934" s="661" t="s">
        <v>587</v>
      </c>
      <c r="C3934" s="661">
        <v>89301322</v>
      </c>
      <c r="D3934" s="740" t="s">
        <v>6847</v>
      </c>
      <c r="E3934" s="741" t="s">
        <v>4645</v>
      </c>
      <c r="F3934" s="661" t="s">
        <v>4612</v>
      </c>
      <c r="G3934" s="661" t="s">
        <v>5006</v>
      </c>
      <c r="H3934" s="661" t="s">
        <v>2441</v>
      </c>
      <c r="I3934" s="661" t="s">
        <v>4152</v>
      </c>
      <c r="J3934" s="661" t="s">
        <v>4153</v>
      </c>
      <c r="K3934" s="661" t="s">
        <v>4591</v>
      </c>
      <c r="L3934" s="662">
        <v>48.98</v>
      </c>
      <c r="M3934" s="662">
        <v>146.94</v>
      </c>
      <c r="N3934" s="661">
        <v>3</v>
      </c>
      <c r="O3934" s="742">
        <v>1.5</v>
      </c>
      <c r="P3934" s="662">
        <v>146.94</v>
      </c>
      <c r="Q3934" s="677">
        <v>1</v>
      </c>
      <c r="R3934" s="661">
        <v>3</v>
      </c>
      <c r="S3934" s="677">
        <v>1</v>
      </c>
      <c r="T3934" s="742">
        <v>1.5</v>
      </c>
      <c r="U3934" s="700">
        <v>1</v>
      </c>
    </row>
    <row r="3935" spans="1:21" ht="14.4" customHeight="1" x14ac:dyDescent="0.3">
      <c r="A3935" s="660">
        <v>32</v>
      </c>
      <c r="B3935" s="661" t="s">
        <v>587</v>
      </c>
      <c r="C3935" s="661">
        <v>89301322</v>
      </c>
      <c r="D3935" s="740" t="s">
        <v>6847</v>
      </c>
      <c r="E3935" s="741" t="s">
        <v>4645</v>
      </c>
      <c r="F3935" s="661" t="s">
        <v>4612</v>
      </c>
      <c r="G3935" s="661" t="s">
        <v>5006</v>
      </c>
      <c r="H3935" s="661" t="s">
        <v>2441</v>
      </c>
      <c r="I3935" s="661" t="s">
        <v>5007</v>
      </c>
      <c r="J3935" s="661" t="s">
        <v>4153</v>
      </c>
      <c r="K3935" s="661" t="s">
        <v>5008</v>
      </c>
      <c r="L3935" s="662">
        <v>174.94</v>
      </c>
      <c r="M3935" s="662">
        <v>524.81999999999994</v>
      </c>
      <c r="N3935" s="661">
        <v>3</v>
      </c>
      <c r="O3935" s="742">
        <v>0.5</v>
      </c>
      <c r="P3935" s="662"/>
      <c r="Q3935" s="677">
        <v>0</v>
      </c>
      <c r="R3935" s="661"/>
      <c r="S3935" s="677">
        <v>0</v>
      </c>
      <c r="T3935" s="742"/>
      <c r="U3935" s="700">
        <v>0</v>
      </c>
    </row>
    <row r="3936" spans="1:21" ht="14.4" customHeight="1" x14ac:dyDescent="0.3">
      <c r="A3936" s="660">
        <v>32</v>
      </c>
      <c r="B3936" s="661" t="s">
        <v>587</v>
      </c>
      <c r="C3936" s="661">
        <v>89301322</v>
      </c>
      <c r="D3936" s="740" t="s">
        <v>6847</v>
      </c>
      <c r="E3936" s="741" t="s">
        <v>4645</v>
      </c>
      <c r="F3936" s="661" t="s">
        <v>4612</v>
      </c>
      <c r="G3936" s="661" t="s">
        <v>5006</v>
      </c>
      <c r="H3936" s="661" t="s">
        <v>2441</v>
      </c>
      <c r="I3936" s="661" t="s">
        <v>5359</v>
      </c>
      <c r="J3936" s="661" t="s">
        <v>4153</v>
      </c>
      <c r="K3936" s="661" t="s">
        <v>5360</v>
      </c>
      <c r="L3936" s="662">
        <v>0</v>
      </c>
      <c r="M3936" s="662">
        <v>0</v>
      </c>
      <c r="N3936" s="661">
        <v>1</v>
      </c>
      <c r="O3936" s="742">
        <v>0.5</v>
      </c>
      <c r="P3936" s="662">
        <v>0</v>
      </c>
      <c r="Q3936" s="677"/>
      <c r="R3936" s="661">
        <v>1</v>
      </c>
      <c r="S3936" s="677">
        <v>1</v>
      </c>
      <c r="T3936" s="742">
        <v>0.5</v>
      </c>
      <c r="U3936" s="700">
        <v>1</v>
      </c>
    </row>
    <row r="3937" spans="1:21" ht="14.4" customHeight="1" x14ac:dyDescent="0.3">
      <c r="A3937" s="660">
        <v>32</v>
      </c>
      <c r="B3937" s="661" t="s">
        <v>587</v>
      </c>
      <c r="C3937" s="661">
        <v>89301322</v>
      </c>
      <c r="D3937" s="740" t="s">
        <v>6847</v>
      </c>
      <c r="E3937" s="741" t="s">
        <v>4645</v>
      </c>
      <c r="F3937" s="661" t="s">
        <v>4612</v>
      </c>
      <c r="G3937" s="661" t="s">
        <v>4939</v>
      </c>
      <c r="H3937" s="661" t="s">
        <v>588</v>
      </c>
      <c r="I3937" s="661" t="s">
        <v>1223</v>
      </c>
      <c r="J3937" s="661" t="s">
        <v>1224</v>
      </c>
      <c r="K3937" s="661" t="s">
        <v>1225</v>
      </c>
      <c r="L3937" s="662">
        <v>50.47</v>
      </c>
      <c r="M3937" s="662">
        <v>100.94</v>
      </c>
      <c r="N3937" s="661">
        <v>2</v>
      </c>
      <c r="O3937" s="742">
        <v>1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32</v>
      </c>
      <c r="B3938" s="661" t="s">
        <v>587</v>
      </c>
      <c r="C3938" s="661">
        <v>89301322</v>
      </c>
      <c r="D3938" s="740" t="s">
        <v>6847</v>
      </c>
      <c r="E3938" s="741" t="s">
        <v>4645</v>
      </c>
      <c r="F3938" s="661" t="s">
        <v>4612</v>
      </c>
      <c r="G3938" s="661" t="s">
        <v>5009</v>
      </c>
      <c r="H3938" s="661" t="s">
        <v>2441</v>
      </c>
      <c r="I3938" s="661" t="s">
        <v>6701</v>
      </c>
      <c r="J3938" s="661" t="s">
        <v>6702</v>
      </c>
      <c r="K3938" s="661" t="s">
        <v>1146</v>
      </c>
      <c r="L3938" s="662">
        <v>141.84</v>
      </c>
      <c r="M3938" s="662">
        <v>283.68</v>
      </c>
      <c r="N3938" s="661">
        <v>2</v>
      </c>
      <c r="O3938" s="742">
        <v>1</v>
      </c>
      <c r="P3938" s="662"/>
      <c r="Q3938" s="677">
        <v>0</v>
      </c>
      <c r="R3938" s="661"/>
      <c r="S3938" s="677">
        <v>0</v>
      </c>
      <c r="T3938" s="742"/>
      <c r="U3938" s="700">
        <v>0</v>
      </c>
    </row>
    <row r="3939" spans="1:21" ht="14.4" customHeight="1" x14ac:dyDescent="0.3">
      <c r="A3939" s="660">
        <v>32</v>
      </c>
      <c r="B3939" s="661" t="s">
        <v>587</v>
      </c>
      <c r="C3939" s="661">
        <v>89301322</v>
      </c>
      <c r="D3939" s="740" t="s">
        <v>6847</v>
      </c>
      <c r="E3939" s="741" t="s">
        <v>4645</v>
      </c>
      <c r="F3939" s="661" t="s">
        <v>4612</v>
      </c>
      <c r="G3939" s="661" t="s">
        <v>5009</v>
      </c>
      <c r="H3939" s="661" t="s">
        <v>588</v>
      </c>
      <c r="I3939" s="661" t="s">
        <v>6703</v>
      </c>
      <c r="J3939" s="661" t="s">
        <v>6702</v>
      </c>
      <c r="K3939" s="661" t="s">
        <v>875</v>
      </c>
      <c r="L3939" s="662">
        <v>0</v>
      </c>
      <c r="M3939" s="662">
        <v>0</v>
      </c>
      <c r="N3939" s="661">
        <v>2</v>
      </c>
      <c r="O3939" s="742">
        <v>0.5</v>
      </c>
      <c r="P3939" s="662"/>
      <c r="Q3939" s="677"/>
      <c r="R3939" s="661"/>
      <c r="S3939" s="677">
        <v>0</v>
      </c>
      <c r="T3939" s="742"/>
      <c r="U3939" s="700">
        <v>0</v>
      </c>
    </row>
    <row r="3940" spans="1:21" ht="14.4" customHeight="1" x14ac:dyDescent="0.3">
      <c r="A3940" s="660">
        <v>32</v>
      </c>
      <c r="B3940" s="661" t="s">
        <v>587</v>
      </c>
      <c r="C3940" s="661">
        <v>89301322</v>
      </c>
      <c r="D3940" s="740" t="s">
        <v>6847</v>
      </c>
      <c r="E3940" s="741" t="s">
        <v>4645</v>
      </c>
      <c r="F3940" s="661" t="s">
        <v>4612</v>
      </c>
      <c r="G3940" s="661" t="s">
        <v>4940</v>
      </c>
      <c r="H3940" s="661" t="s">
        <v>588</v>
      </c>
      <c r="I3940" s="661" t="s">
        <v>1256</v>
      </c>
      <c r="J3940" s="661" t="s">
        <v>4941</v>
      </c>
      <c r="K3940" s="661" t="s">
        <v>1258</v>
      </c>
      <c r="L3940" s="662">
        <v>101.68</v>
      </c>
      <c r="M3940" s="662">
        <v>406.72</v>
      </c>
      <c r="N3940" s="661">
        <v>4</v>
      </c>
      <c r="O3940" s="742">
        <v>2</v>
      </c>
      <c r="P3940" s="662">
        <v>203.36</v>
      </c>
      <c r="Q3940" s="677">
        <v>0.5</v>
      </c>
      <c r="R3940" s="661">
        <v>2</v>
      </c>
      <c r="S3940" s="677">
        <v>0.5</v>
      </c>
      <c r="T3940" s="742">
        <v>1</v>
      </c>
      <c r="U3940" s="700">
        <v>0.5</v>
      </c>
    </row>
    <row r="3941" spans="1:21" ht="14.4" customHeight="1" x14ac:dyDescent="0.3">
      <c r="A3941" s="660">
        <v>32</v>
      </c>
      <c r="B3941" s="661" t="s">
        <v>587</v>
      </c>
      <c r="C3941" s="661">
        <v>89301322</v>
      </c>
      <c r="D3941" s="740" t="s">
        <v>6847</v>
      </c>
      <c r="E3941" s="741" t="s">
        <v>4645</v>
      </c>
      <c r="F3941" s="661" t="s">
        <v>4612</v>
      </c>
      <c r="G3941" s="661" t="s">
        <v>4940</v>
      </c>
      <c r="H3941" s="661" t="s">
        <v>588</v>
      </c>
      <c r="I3941" s="661" t="s">
        <v>5888</v>
      </c>
      <c r="J3941" s="661" t="s">
        <v>4941</v>
      </c>
      <c r="K3941" s="661" t="s">
        <v>1378</v>
      </c>
      <c r="L3941" s="662">
        <v>305.08</v>
      </c>
      <c r="M3941" s="662">
        <v>915.24</v>
      </c>
      <c r="N3941" s="661">
        <v>3</v>
      </c>
      <c r="O3941" s="742">
        <v>1.5</v>
      </c>
      <c r="P3941" s="662">
        <v>305.08</v>
      </c>
      <c r="Q3941" s="677">
        <v>0.33333333333333331</v>
      </c>
      <c r="R3941" s="661">
        <v>1</v>
      </c>
      <c r="S3941" s="677">
        <v>0.33333333333333331</v>
      </c>
      <c r="T3941" s="742">
        <v>0.5</v>
      </c>
      <c r="U3941" s="700">
        <v>0.33333333333333331</v>
      </c>
    </row>
    <row r="3942" spans="1:21" ht="14.4" customHeight="1" x14ac:dyDescent="0.3">
      <c r="A3942" s="660">
        <v>32</v>
      </c>
      <c r="B3942" s="661" t="s">
        <v>587</v>
      </c>
      <c r="C3942" s="661">
        <v>89301322</v>
      </c>
      <c r="D3942" s="740" t="s">
        <v>6847</v>
      </c>
      <c r="E3942" s="741" t="s">
        <v>4645</v>
      </c>
      <c r="F3942" s="661" t="s">
        <v>4612</v>
      </c>
      <c r="G3942" s="661" t="s">
        <v>5889</v>
      </c>
      <c r="H3942" s="661" t="s">
        <v>588</v>
      </c>
      <c r="I3942" s="661" t="s">
        <v>6704</v>
      </c>
      <c r="J3942" s="661" t="s">
        <v>940</v>
      </c>
      <c r="K3942" s="661" t="s">
        <v>5507</v>
      </c>
      <c r="L3942" s="662">
        <v>0</v>
      </c>
      <c r="M3942" s="662">
        <v>0</v>
      </c>
      <c r="N3942" s="661">
        <v>1</v>
      </c>
      <c r="O3942" s="742">
        <v>0.5</v>
      </c>
      <c r="P3942" s="662">
        <v>0</v>
      </c>
      <c r="Q3942" s="677"/>
      <c r="R3942" s="661">
        <v>1</v>
      </c>
      <c r="S3942" s="677">
        <v>1</v>
      </c>
      <c r="T3942" s="742">
        <v>0.5</v>
      </c>
      <c r="U3942" s="700">
        <v>1</v>
      </c>
    </row>
    <row r="3943" spans="1:21" ht="14.4" customHeight="1" x14ac:dyDescent="0.3">
      <c r="A3943" s="660">
        <v>32</v>
      </c>
      <c r="B3943" s="661" t="s">
        <v>587</v>
      </c>
      <c r="C3943" s="661">
        <v>89301322</v>
      </c>
      <c r="D3943" s="740" t="s">
        <v>6847</v>
      </c>
      <c r="E3943" s="741" t="s">
        <v>4645</v>
      </c>
      <c r="F3943" s="661" t="s">
        <v>4612</v>
      </c>
      <c r="G3943" s="661" t="s">
        <v>5010</v>
      </c>
      <c r="H3943" s="661" t="s">
        <v>588</v>
      </c>
      <c r="I3943" s="661" t="s">
        <v>1392</v>
      </c>
      <c r="J3943" s="661" t="s">
        <v>1393</v>
      </c>
      <c r="K3943" s="661" t="s">
        <v>937</v>
      </c>
      <c r="L3943" s="662">
        <v>45.34</v>
      </c>
      <c r="M3943" s="662">
        <v>45.34</v>
      </c>
      <c r="N3943" s="661">
        <v>1</v>
      </c>
      <c r="O3943" s="742">
        <v>1</v>
      </c>
      <c r="P3943" s="662">
        <v>45.34</v>
      </c>
      <c r="Q3943" s="677">
        <v>1</v>
      </c>
      <c r="R3943" s="661">
        <v>1</v>
      </c>
      <c r="S3943" s="677">
        <v>1</v>
      </c>
      <c r="T3943" s="742">
        <v>1</v>
      </c>
      <c r="U3943" s="700">
        <v>1</v>
      </c>
    </row>
    <row r="3944" spans="1:21" ht="14.4" customHeight="1" x14ac:dyDescent="0.3">
      <c r="A3944" s="660">
        <v>32</v>
      </c>
      <c r="B3944" s="661" t="s">
        <v>587</v>
      </c>
      <c r="C3944" s="661">
        <v>89301322</v>
      </c>
      <c r="D3944" s="740" t="s">
        <v>6847</v>
      </c>
      <c r="E3944" s="741" t="s">
        <v>4645</v>
      </c>
      <c r="F3944" s="661" t="s">
        <v>4612</v>
      </c>
      <c r="G3944" s="661" t="s">
        <v>4708</v>
      </c>
      <c r="H3944" s="661" t="s">
        <v>588</v>
      </c>
      <c r="I3944" s="661" t="s">
        <v>684</v>
      </c>
      <c r="J3944" s="661" t="s">
        <v>5199</v>
      </c>
      <c r="K3944" s="661" t="s">
        <v>2387</v>
      </c>
      <c r="L3944" s="662">
        <v>25.91</v>
      </c>
      <c r="M3944" s="662">
        <v>103.64</v>
      </c>
      <c r="N3944" s="661">
        <v>4</v>
      </c>
      <c r="O3944" s="742">
        <v>0.5</v>
      </c>
      <c r="P3944" s="662"/>
      <c r="Q3944" s="677">
        <v>0</v>
      </c>
      <c r="R3944" s="661"/>
      <c r="S3944" s="677">
        <v>0</v>
      </c>
      <c r="T3944" s="742"/>
      <c r="U3944" s="700">
        <v>0</v>
      </c>
    </row>
    <row r="3945" spans="1:21" ht="14.4" customHeight="1" x14ac:dyDescent="0.3">
      <c r="A3945" s="660">
        <v>32</v>
      </c>
      <c r="B3945" s="661" t="s">
        <v>587</v>
      </c>
      <c r="C3945" s="661">
        <v>89301322</v>
      </c>
      <c r="D3945" s="740" t="s">
        <v>6847</v>
      </c>
      <c r="E3945" s="741" t="s">
        <v>4645</v>
      </c>
      <c r="F3945" s="661" t="s">
        <v>4612</v>
      </c>
      <c r="G3945" s="661" t="s">
        <v>4708</v>
      </c>
      <c r="H3945" s="661" t="s">
        <v>588</v>
      </c>
      <c r="I3945" s="661" t="s">
        <v>1519</v>
      </c>
      <c r="J3945" s="661" t="s">
        <v>4709</v>
      </c>
      <c r="K3945" s="661" t="s">
        <v>4710</v>
      </c>
      <c r="L3945" s="662">
        <v>103.62</v>
      </c>
      <c r="M3945" s="662">
        <v>207.24</v>
      </c>
      <c r="N3945" s="661">
        <v>2</v>
      </c>
      <c r="O3945" s="742">
        <v>0.5</v>
      </c>
      <c r="P3945" s="662">
        <v>207.24</v>
      </c>
      <c r="Q3945" s="677">
        <v>1</v>
      </c>
      <c r="R3945" s="661">
        <v>2</v>
      </c>
      <c r="S3945" s="677">
        <v>1</v>
      </c>
      <c r="T3945" s="742">
        <v>0.5</v>
      </c>
      <c r="U3945" s="700">
        <v>1</v>
      </c>
    </row>
    <row r="3946" spans="1:21" ht="14.4" customHeight="1" x14ac:dyDescent="0.3">
      <c r="A3946" s="660">
        <v>32</v>
      </c>
      <c r="B3946" s="661" t="s">
        <v>587</v>
      </c>
      <c r="C3946" s="661">
        <v>89301322</v>
      </c>
      <c r="D3946" s="740" t="s">
        <v>6847</v>
      </c>
      <c r="E3946" s="741" t="s">
        <v>4645</v>
      </c>
      <c r="F3946" s="661" t="s">
        <v>4612</v>
      </c>
      <c r="G3946" s="661" t="s">
        <v>4828</v>
      </c>
      <c r="H3946" s="661" t="s">
        <v>2441</v>
      </c>
      <c r="I3946" s="661" t="s">
        <v>2720</v>
      </c>
      <c r="J3946" s="661" t="s">
        <v>2721</v>
      </c>
      <c r="K3946" s="661" t="s">
        <v>4515</v>
      </c>
      <c r="L3946" s="662">
        <v>1793.46</v>
      </c>
      <c r="M3946" s="662">
        <v>7173.84</v>
      </c>
      <c r="N3946" s="661">
        <v>4</v>
      </c>
      <c r="O3946" s="742">
        <v>1</v>
      </c>
      <c r="P3946" s="662">
        <v>3586.92</v>
      </c>
      <c r="Q3946" s="677">
        <v>0.5</v>
      </c>
      <c r="R3946" s="661">
        <v>2</v>
      </c>
      <c r="S3946" s="677">
        <v>0.5</v>
      </c>
      <c r="T3946" s="742">
        <v>0.5</v>
      </c>
      <c r="U3946" s="700">
        <v>0.5</v>
      </c>
    </row>
    <row r="3947" spans="1:21" ht="14.4" customHeight="1" x14ac:dyDescent="0.3">
      <c r="A3947" s="660">
        <v>32</v>
      </c>
      <c r="B3947" s="661" t="s">
        <v>587</v>
      </c>
      <c r="C3947" s="661">
        <v>89301322</v>
      </c>
      <c r="D3947" s="740" t="s">
        <v>6847</v>
      </c>
      <c r="E3947" s="741" t="s">
        <v>4645</v>
      </c>
      <c r="F3947" s="661" t="s">
        <v>4612</v>
      </c>
      <c r="G3947" s="661" t="s">
        <v>5200</v>
      </c>
      <c r="H3947" s="661" t="s">
        <v>2441</v>
      </c>
      <c r="I3947" s="661" t="s">
        <v>5363</v>
      </c>
      <c r="J3947" s="661" t="s">
        <v>4162</v>
      </c>
      <c r="K3947" s="661" t="s">
        <v>5092</v>
      </c>
      <c r="L3947" s="662">
        <v>140.03</v>
      </c>
      <c r="M3947" s="662">
        <v>140.03</v>
      </c>
      <c r="N3947" s="661">
        <v>1</v>
      </c>
      <c r="O3947" s="742">
        <v>0.5</v>
      </c>
      <c r="P3947" s="662">
        <v>140.03</v>
      </c>
      <c r="Q3947" s="677">
        <v>1</v>
      </c>
      <c r="R3947" s="661">
        <v>1</v>
      </c>
      <c r="S3947" s="677">
        <v>1</v>
      </c>
      <c r="T3947" s="742">
        <v>0.5</v>
      </c>
      <c r="U3947" s="700">
        <v>1</v>
      </c>
    </row>
    <row r="3948" spans="1:21" ht="14.4" customHeight="1" x14ac:dyDescent="0.3">
      <c r="A3948" s="660">
        <v>32</v>
      </c>
      <c r="B3948" s="661" t="s">
        <v>587</v>
      </c>
      <c r="C3948" s="661">
        <v>89301322</v>
      </c>
      <c r="D3948" s="740" t="s">
        <v>6847</v>
      </c>
      <c r="E3948" s="741" t="s">
        <v>4645</v>
      </c>
      <c r="F3948" s="661" t="s">
        <v>4612</v>
      </c>
      <c r="G3948" s="661" t="s">
        <v>6705</v>
      </c>
      <c r="H3948" s="661" t="s">
        <v>588</v>
      </c>
      <c r="I3948" s="661" t="s">
        <v>6706</v>
      </c>
      <c r="J3948" s="661" t="s">
        <v>6707</v>
      </c>
      <c r="K3948" s="661" t="s">
        <v>1146</v>
      </c>
      <c r="L3948" s="662">
        <v>135.59</v>
      </c>
      <c r="M3948" s="662">
        <v>271.18</v>
      </c>
      <c r="N3948" s="661">
        <v>2</v>
      </c>
      <c r="O3948" s="742">
        <v>0.5</v>
      </c>
      <c r="P3948" s="662">
        <v>271.18</v>
      </c>
      <c r="Q3948" s="677">
        <v>1</v>
      </c>
      <c r="R3948" s="661">
        <v>2</v>
      </c>
      <c r="S3948" s="677">
        <v>1</v>
      </c>
      <c r="T3948" s="742">
        <v>0.5</v>
      </c>
      <c r="U3948" s="700">
        <v>1</v>
      </c>
    </row>
    <row r="3949" spans="1:21" ht="14.4" customHeight="1" x14ac:dyDescent="0.3">
      <c r="A3949" s="660">
        <v>32</v>
      </c>
      <c r="B3949" s="661" t="s">
        <v>587</v>
      </c>
      <c r="C3949" s="661">
        <v>89301322</v>
      </c>
      <c r="D3949" s="740" t="s">
        <v>6847</v>
      </c>
      <c r="E3949" s="741" t="s">
        <v>4645</v>
      </c>
      <c r="F3949" s="661" t="s">
        <v>4612</v>
      </c>
      <c r="G3949" s="661" t="s">
        <v>4835</v>
      </c>
      <c r="H3949" s="661" t="s">
        <v>588</v>
      </c>
      <c r="I3949" s="661" t="s">
        <v>6708</v>
      </c>
      <c r="J3949" s="661" t="s">
        <v>6709</v>
      </c>
      <c r="K3949" s="661" t="s">
        <v>6710</v>
      </c>
      <c r="L3949" s="662">
        <v>0</v>
      </c>
      <c r="M3949" s="662">
        <v>0</v>
      </c>
      <c r="N3949" s="661">
        <v>1</v>
      </c>
      <c r="O3949" s="742">
        <v>0.5</v>
      </c>
      <c r="P3949" s="662"/>
      <c r="Q3949" s="677"/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32</v>
      </c>
      <c r="B3950" s="661" t="s">
        <v>587</v>
      </c>
      <c r="C3950" s="661">
        <v>89301322</v>
      </c>
      <c r="D3950" s="740" t="s">
        <v>6847</v>
      </c>
      <c r="E3950" s="741" t="s">
        <v>4645</v>
      </c>
      <c r="F3950" s="661" t="s">
        <v>4612</v>
      </c>
      <c r="G3950" s="661" t="s">
        <v>4783</v>
      </c>
      <c r="H3950" s="661" t="s">
        <v>2441</v>
      </c>
      <c r="I3950" s="661" t="s">
        <v>2672</v>
      </c>
      <c r="J3950" s="661" t="s">
        <v>2673</v>
      </c>
      <c r="K3950" s="661" t="s">
        <v>1229</v>
      </c>
      <c r="L3950" s="662">
        <v>130.59</v>
      </c>
      <c r="M3950" s="662">
        <v>522.36</v>
      </c>
      <c r="N3950" s="661">
        <v>4</v>
      </c>
      <c r="O3950" s="742">
        <v>2</v>
      </c>
      <c r="P3950" s="662">
        <v>130.59</v>
      </c>
      <c r="Q3950" s="677">
        <v>0.25</v>
      </c>
      <c r="R3950" s="661">
        <v>1</v>
      </c>
      <c r="S3950" s="677">
        <v>0.25</v>
      </c>
      <c r="T3950" s="742">
        <v>1</v>
      </c>
      <c r="U3950" s="700">
        <v>0.5</v>
      </c>
    </row>
    <row r="3951" spans="1:21" ht="14.4" customHeight="1" x14ac:dyDescent="0.3">
      <c r="A3951" s="660">
        <v>32</v>
      </c>
      <c r="B3951" s="661" t="s">
        <v>587</v>
      </c>
      <c r="C3951" s="661">
        <v>89301322</v>
      </c>
      <c r="D3951" s="740" t="s">
        <v>6847</v>
      </c>
      <c r="E3951" s="741" t="s">
        <v>4645</v>
      </c>
      <c r="F3951" s="661" t="s">
        <v>4612</v>
      </c>
      <c r="G3951" s="661" t="s">
        <v>4783</v>
      </c>
      <c r="H3951" s="661" t="s">
        <v>2441</v>
      </c>
      <c r="I3951" s="661" t="s">
        <v>5674</v>
      </c>
      <c r="J3951" s="661" t="s">
        <v>2673</v>
      </c>
      <c r="K3951" s="661" t="s">
        <v>2683</v>
      </c>
      <c r="L3951" s="662">
        <v>391.77</v>
      </c>
      <c r="M3951" s="662">
        <v>1567.08</v>
      </c>
      <c r="N3951" s="661">
        <v>4</v>
      </c>
      <c r="O3951" s="742">
        <v>2.5</v>
      </c>
      <c r="P3951" s="662">
        <v>783.54</v>
      </c>
      <c r="Q3951" s="677">
        <v>0.5</v>
      </c>
      <c r="R3951" s="661">
        <v>2</v>
      </c>
      <c r="S3951" s="677">
        <v>0.5</v>
      </c>
      <c r="T3951" s="742">
        <v>1</v>
      </c>
      <c r="U3951" s="700">
        <v>0.4</v>
      </c>
    </row>
    <row r="3952" spans="1:21" ht="14.4" customHeight="1" x14ac:dyDescent="0.3">
      <c r="A3952" s="660">
        <v>32</v>
      </c>
      <c r="B3952" s="661" t="s">
        <v>587</v>
      </c>
      <c r="C3952" s="661">
        <v>89301322</v>
      </c>
      <c r="D3952" s="740" t="s">
        <v>6847</v>
      </c>
      <c r="E3952" s="741" t="s">
        <v>4645</v>
      </c>
      <c r="F3952" s="661" t="s">
        <v>4612</v>
      </c>
      <c r="G3952" s="661" t="s">
        <v>5676</v>
      </c>
      <c r="H3952" s="661" t="s">
        <v>2441</v>
      </c>
      <c r="I3952" s="661" t="s">
        <v>5677</v>
      </c>
      <c r="J3952" s="661" t="s">
        <v>5678</v>
      </c>
      <c r="K3952" s="661" t="s">
        <v>5679</v>
      </c>
      <c r="L3952" s="662">
        <v>217.65</v>
      </c>
      <c r="M3952" s="662">
        <v>217.65</v>
      </c>
      <c r="N3952" s="661">
        <v>1</v>
      </c>
      <c r="O3952" s="742">
        <v>0.5</v>
      </c>
      <c r="P3952" s="662">
        <v>217.65</v>
      </c>
      <c r="Q3952" s="677">
        <v>1</v>
      </c>
      <c r="R3952" s="661">
        <v>1</v>
      </c>
      <c r="S3952" s="677">
        <v>1</v>
      </c>
      <c r="T3952" s="742">
        <v>0.5</v>
      </c>
      <c r="U3952" s="700">
        <v>1</v>
      </c>
    </row>
    <row r="3953" spans="1:21" ht="14.4" customHeight="1" x14ac:dyDescent="0.3">
      <c r="A3953" s="660">
        <v>32</v>
      </c>
      <c r="B3953" s="661" t="s">
        <v>587</v>
      </c>
      <c r="C3953" s="661">
        <v>89301322</v>
      </c>
      <c r="D3953" s="740" t="s">
        <v>6847</v>
      </c>
      <c r="E3953" s="741" t="s">
        <v>4645</v>
      </c>
      <c r="F3953" s="661" t="s">
        <v>4612</v>
      </c>
      <c r="G3953" s="661" t="s">
        <v>4903</v>
      </c>
      <c r="H3953" s="661" t="s">
        <v>588</v>
      </c>
      <c r="I3953" s="661" t="s">
        <v>4944</v>
      </c>
      <c r="J3953" s="661" t="s">
        <v>4945</v>
      </c>
      <c r="K3953" s="661" t="s">
        <v>3914</v>
      </c>
      <c r="L3953" s="662">
        <v>203.02</v>
      </c>
      <c r="M3953" s="662">
        <v>609.06000000000006</v>
      </c>
      <c r="N3953" s="661">
        <v>3</v>
      </c>
      <c r="O3953" s="742">
        <v>0.5</v>
      </c>
      <c r="P3953" s="662">
        <v>609.06000000000006</v>
      </c>
      <c r="Q3953" s="677">
        <v>1</v>
      </c>
      <c r="R3953" s="661">
        <v>3</v>
      </c>
      <c r="S3953" s="677">
        <v>1</v>
      </c>
      <c r="T3953" s="742">
        <v>0.5</v>
      </c>
      <c r="U3953" s="700">
        <v>1</v>
      </c>
    </row>
    <row r="3954" spans="1:21" ht="14.4" customHeight="1" x14ac:dyDescent="0.3">
      <c r="A3954" s="660">
        <v>32</v>
      </c>
      <c r="B3954" s="661" t="s">
        <v>587</v>
      </c>
      <c r="C3954" s="661">
        <v>89301322</v>
      </c>
      <c r="D3954" s="740" t="s">
        <v>6847</v>
      </c>
      <c r="E3954" s="741" t="s">
        <v>4645</v>
      </c>
      <c r="F3954" s="661" t="s">
        <v>4612</v>
      </c>
      <c r="G3954" s="661" t="s">
        <v>6711</v>
      </c>
      <c r="H3954" s="661" t="s">
        <v>588</v>
      </c>
      <c r="I3954" s="661" t="s">
        <v>6712</v>
      </c>
      <c r="J3954" s="661" t="s">
        <v>6713</v>
      </c>
      <c r="K3954" s="661" t="s">
        <v>6714</v>
      </c>
      <c r="L3954" s="662">
        <v>1877.41</v>
      </c>
      <c r="M3954" s="662">
        <v>7509.64</v>
      </c>
      <c r="N3954" s="661">
        <v>4</v>
      </c>
      <c r="O3954" s="742">
        <v>1</v>
      </c>
      <c r="P3954" s="662">
        <v>3754.82</v>
      </c>
      <c r="Q3954" s="677">
        <v>0.5</v>
      </c>
      <c r="R3954" s="661">
        <v>2</v>
      </c>
      <c r="S3954" s="677">
        <v>0.5</v>
      </c>
      <c r="T3954" s="742">
        <v>0.5</v>
      </c>
      <c r="U3954" s="700">
        <v>0.5</v>
      </c>
    </row>
    <row r="3955" spans="1:21" ht="14.4" customHeight="1" x14ac:dyDescent="0.3">
      <c r="A3955" s="660">
        <v>32</v>
      </c>
      <c r="B3955" s="661" t="s">
        <v>587</v>
      </c>
      <c r="C3955" s="661">
        <v>89301322</v>
      </c>
      <c r="D3955" s="740" t="s">
        <v>6847</v>
      </c>
      <c r="E3955" s="741" t="s">
        <v>4645</v>
      </c>
      <c r="F3955" s="661" t="s">
        <v>4612</v>
      </c>
      <c r="G3955" s="661" t="s">
        <v>6711</v>
      </c>
      <c r="H3955" s="661" t="s">
        <v>588</v>
      </c>
      <c r="I3955" s="661" t="s">
        <v>6715</v>
      </c>
      <c r="J3955" s="661" t="s">
        <v>6713</v>
      </c>
      <c r="K3955" s="661" t="s">
        <v>6716</v>
      </c>
      <c r="L3955" s="662">
        <v>0</v>
      </c>
      <c r="M3955" s="662">
        <v>0</v>
      </c>
      <c r="N3955" s="661">
        <v>2</v>
      </c>
      <c r="O3955" s="742">
        <v>0.5</v>
      </c>
      <c r="P3955" s="662"/>
      <c r="Q3955" s="677"/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32</v>
      </c>
      <c r="B3956" s="661" t="s">
        <v>587</v>
      </c>
      <c r="C3956" s="661">
        <v>89301322</v>
      </c>
      <c r="D3956" s="740" t="s">
        <v>6847</v>
      </c>
      <c r="E3956" s="741" t="s">
        <v>4645</v>
      </c>
      <c r="F3956" s="661" t="s">
        <v>4612</v>
      </c>
      <c r="G3956" s="661" t="s">
        <v>4786</v>
      </c>
      <c r="H3956" s="661" t="s">
        <v>588</v>
      </c>
      <c r="I3956" s="661" t="s">
        <v>5081</v>
      </c>
      <c r="J3956" s="661" t="s">
        <v>2980</v>
      </c>
      <c r="K3956" s="661" t="s">
        <v>5082</v>
      </c>
      <c r="L3956" s="662">
        <v>26.77</v>
      </c>
      <c r="M3956" s="662">
        <v>26.77</v>
      </c>
      <c r="N3956" s="661">
        <v>1</v>
      </c>
      <c r="O3956" s="742">
        <v>0.5</v>
      </c>
      <c r="P3956" s="662">
        <v>26.77</v>
      </c>
      <c r="Q3956" s="677">
        <v>1</v>
      </c>
      <c r="R3956" s="661">
        <v>1</v>
      </c>
      <c r="S3956" s="677">
        <v>1</v>
      </c>
      <c r="T3956" s="742">
        <v>0.5</v>
      </c>
      <c r="U3956" s="700">
        <v>1</v>
      </c>
    </row>
    <row r="3957" spans="1:21" ht="14.4" customHeight="1" x14ac:dyDescent="0.3">
      <c r="A3957" s="660">
        <v>32</v>
      </c>
      <c r="B3957" s="661" t="s">
        <v>587</v>
      </c>
      <c r="C3957" s="661">
        <v>89301322</v>
      </c>
      <c r="D3957" s="740" t="s">
        <v>6847</v>
      </c>
      <c r="E3957" s="741" t="s">
        <v>4645</v>
      </c>
      <c r="F3957" s="661" t="s">
        <v>4612</v>
      </c>
      <c r="G3957" s="661" t="s">
        <v>5377</v>
      </c>
      <c r="H3957" s="661" t="s">
        <v>588</v>
      </c>
      <c r="I3957" s="661" t="s">
        <v>6717</v>
      </c>
      <c r="J3957" s="661" t="s">
        <v>5497</v>
      </c>
      <c r="K3957" s="661" t="s">
        <v>6718</v>
      </c>
      <c r="L3957" s="662">
        <v>134.12</v>
      </c>
      <c r="M3957" s="662">
        <v>402.36</v>
      </c>
      <c r="N3957" s="661">
        <v>3</v>
      </c>
      <c r="O3957" s="742">
        <v>0.5</v>
      </c>
      <c r="P3957" s="662">
        <v>402.36</v>
      </c>
      <c r="Q3957" s="677">
        <v>1</v>
      </c>
      <c r="R3957" s="661">
        <v>3</v>
      </c>
      <c r="S3957" s="677">
        <v>1</v>
      </c>
      <c r="T3957" s="742">
        <v>0.5</v>
      </c>
      <c r="U3957" s="700">
        <v>1</v>
      </c>
    </row>
    <row r="3958" spans="1:21" ht="14.4" customHeight="1" x14ac:dyDescent="0.3">
      <c r="A3958" s="660">
        <v>32</v>
      </c>
      <c r="B3958" s="661" t="s">
        <v>587</v>
      </c>
      <c r="C3958" s="661">
        <v>89301322</v>
      </c>
      <c r="D3958" s="740" t="s">
        <v>6847</v>
      </c>
      <c r="E3958" s="741" t="s">
        <v>4645</v>
      </c>
      <c r="F3958" s="661" t="s">
        <v>4612</v>
      </c>
      <c r="G3958" s="661" t="s">
        <v>4905</v>
      </c>
      <c r="H3958" s="661" t="s">
        <v>588</v>
      </c>
      <c r="I3958" s="661" t="s">
        <v>6719</v>
      </c>
      <c r="J3958" s="661" t="s">
        <v>901</v>
      </c>
      <c r="K3958" s="661" t="s">
        <v>4909</v>
      </c>
      <c r="L3958" s="662">
        <v>126.95</v>
      </c>
      <c r="M3958" s="662">
        <v>888.65000000000009</v>
      </c>
      <c r="N3958" s="661">
        <v>7</v>
      </c>
      <c r="O3958" s="742">
        <v>1.5</v>
      </c>
      <c r="P3958" s="662">
        <v>888.65000000000009</v>
      </c>
      <c r="Q3958" s="677">
        <v>1</v>
      </c>
      <c r="R3958" s="661">
        <v>7</v>
      </c>
      <c r="S3958" s="677">
        <v>1</v>
      </c>
      <c r="T3958" s="742">
        <v>1.5</v>
      </c>
      <c r="U3958" s="700">
        <v>1</v>
      </c>
    </row>
    <row r="3959" spans="1:21" ht="14.4" customHeight="1" x14ac:dyDescent="0.3">
      <c r="A3959" s="660">
        <v>32</v>
      </c>
      <c r="B3959" s="661" t="s">
        <v>587</v>
      </c>
      <c r="C3959" s="661">
        <v>89301322</v>
      </c>
      <c r="D3959" s="740" t="s">
        <v>6847</v>
      </c>
      <c r="E3959" s="741" t="s">
        <v>4645</v>
      </c>
      <c r="F3959" s="661" t="s">
        <v>4612</v>
      </c>
      <c r="G3959" s="661" t="s">
        <v>4905</v>
      </c>
      <c r="H3959" s="661" t="s">
        <v>588</v>
      </c>
      <c r="I3959" s="661" t="s">
        <v>900</v>
      </c>
      <c r="J3959" s="661" t="s">
        <v>901</v>
      </c>
      <c r="K3959" s="661" t="s">
        <v>4909</v>
      </c>
      <c r="L3959" s="662">
        <v>126.95</v>
      </c>
      <c r="M3959" s="662">
        <v>253.9</v>
      </c>
      <c r="N3959" s="661">
        <v>2</v>
      </c>
      <c r="O3959" s="742">
        <v>0.5</v>
      </c>
      <c r="P3959" s="662">
        <v>253.9</v>
      </c>
      <c r="Q3959" s="677">
        <v>1</v>
      </c>
      <c r="R3959" s="661">
        <v>2</v>
      </c>
      <c r="S3959" s="677">
        <v>1</v>
      </c>
      <c r="T3959" s="742">
        <v>0.5</v>
      </c>
      <c r="U3959" s="700">
        <v>1</v>
      </c>
    </row>
    <row r="3960" spans="1:21" ht="14.4" customHeight="1" x14ac:dyDescent="0.3">
      <c r="A3960" s="660">
        <v>32</v>
      </c>
      <c r="B3960" s="661" t="s">
        <v>587</v>
      </c>
      <c r="C3960" s="661">
        <v>89301322</v>
      </c>
      <c r="D3960" s="740" t="s">
        <v>6847</v>
      </c>
      <c r="E3960" s="741" t="s">
        <v>4645</v>
      </c>
      <c r="F3960" s="661" t="s">
        <v>4612</v>
      </c>
      <c r="G3960" s="661" t="s">
        <v>4910</v>
      </c>
      <c r="H3960" s="661" t="s">
        <v>2441</v>
      </c>
      <c r="I3960" s="661" t="s">
        <v>2488</v>
      </c>
      <c r="J3960" s="661" t="s">
        <v>2489</v>
      </c>
      <c r="K3960" s="661" t="s">
        <v>2490</v>
      </c>
      <c r="L3960" s="662">
        <v>32.74</v>
      </c>
      <c r="M3960" s="662">
        <v>65.48</v>
      </c>
      <c r="N3960" s="661">
        <v>2</v>
      </c>
      <c r="O3960" s="742">
        <v>1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32</v>
      </c>
      <c r="B3961" s="661" t="s">
        <v>587</v>
      </c>
      <c r="C3961" s="661">
        <v>89301322</v>
      </c>
      <c r="D3961" s="740" t="s">
        <v>6847</v>
      </c>
      <c r="E3961" s="741" t="s">
        <v>4645</v>
      </c>
      <c r="F3961" s="661" t="s">
        <v>4612</v>
      </c>
      <c r="G3961" s="661" t="s">
        <v>4910</v>
      </c>
      <c r="H3961" s="661" t="s">
        <v>2441</v>
      </c>
      <c r="I3961" s="661" t="s">
        <v>2516</v>
      </c>
      <c r="J3961" s="661" t="s">
        <v>2517</v>
      </c>
      <c r="K3961" s="661" t="s">
        <v>2378</v>
      </c>
      <c r="L3961" s="662">
        <v>147.36000000000001</v>
      </c>
      <c r="M3961" s="662">
        <v>884.16000000000008</v>
      </c>
      <c r="N3961" s="661">
        <v>6</v>
      </c>
      <c r="O3961" s="742">
        <v>2</v>
      </c>
      <c r="P3961" s="662">
        <v>589.44000000000005</v>
      </c>
      <c r="Q3961" s="677">
        <v>0.66666666666666663</v>
      </c>
      <c r="R3961" s="661">
        <v>4</v>
      </c>
      <c r="S3961" s="677">
        <v>0.66666666666666663</v>
      </c>
      <c r="T3961" s="742">
        <v>1.5</v>
      </c>
      <c r="U3961" s="700">
        <v>0.75</v>
      </c>
    </row>
    <row r="3962" spans="1:21" ht="14.4" customHeight="1" x14ac:dyDescent="0.3">
      <c r="A3962" s="660">
        <v>32</v>
      </c>
      <c r="B3962" s="661" t="s">
        <v>587</v>
      </c>
      <c r="C3962" s="661">
        <v>89301322</v>
      </c>
      <c r="D3962" s="740" t="s">
        <v>6847</v>
      </c>
      <c r="E3962" s="741" t="s">
        <v>4645</v>
      </c>
      <c r="F3962" s="661" t="s">
        <v>4612</v>
      </c>
      <c r="G3962" s="661" t="s">
        <v>4910</v>
      </c>
      <c r="H3962" s="661" t="s">
        <v>2441</v>
      </c>
      <c r="I3962" s="661" t="s">
        <v>6220</v>
      </c>
      <c r="J3962" s="661" t="s">
        <v>6221</v>
      </c>
      <c r="K3962" s="661" t="s">
        <v>1835</v>
      </c>
      <c r="L3962" s="662">
        <v>196.46</v>
      </c>
      <c r="M3962" s="662">
        <v>982.30000000000007</v>
      </c>
      <c r="N3962" s="661">
        <v>5</v>
      </c>
      <c r="O3962" s="742">
        <v>2</v>
      </c>
      <c r="P3962" s="662">
        <v>785.84</v>
      </c>
      <c r="Q3962" s="677">
        <v>0.79999999999999993</v>
      </c>
      <c r="R3962" s="661">
        <v>4</v>
      </c>
      <c r="S3962" s="677">
        <v>0.8</v>
      </c>
      <c r="T3962" s="742">
        <v>1.5</v>
      </c>
      <c r="U3962" s="700">
        <v>0.75</v>
      </c>
    </row>
    <row r="3963" spans="1:21" ht="14.4" customHeight="1" x14ac:dyDescent="0.3">
      <c r="A3963" s="660">
        <v>32</v>
      </c>
      <c r="B3963" s="661" t="s">
        <v>587</v>
      </c>
      <c r="C3963" s="661">
        <v>89301322</v>
      </c>
      <c r="D3963" s="740" t="s">
        <v>6847</v>
      </c>
      <c r="E3963" s="741" t="s">
        <v>4645</v>
      </c>
      <c r="F3963" s="661" t="s">
        <v>4612</v>
      </c>
      <c r="G3963" s="661" t="s">
        <v>4910</v>
      </c>
      <c r="H3963" s="661" t="s">
        <v>588</v>
      </c>
      <c r="I3963" s="661" t="s">
        <v>5949</v>
      </c>
      <c r="J3963" s="661" t="s">
        <v>5084</v>
      </c>
      <c r="K3963" s="661" t="s">
        <v>5085</v>
      </c>
      <c r="L3963" s="662">
        <v>32.74</v>
      </c>
      <c r="M3963" s="662">
        <v>32.74</v>
      </c>
      <c r="N3963" s="661">
        <v>1</v>
      </c>
      <c r="O3963" s="742">
        <v>1</v>
      </c>
      <c r="P3963" s="662"/>
      <c r="Q3963" s="677">
        <v>0</v>
      </c>
      <c r="R3963" s="661"/>
      <c r="S3963" s="677">
        <v>0</v>
      </c>
      <c r="T3963" s="742"/>
      <c r="U3963" s="700">
        <v>0</v>
      </c>
    </row>
    <row r="3964" spans="1:21" ht="14.4" customHeight="1" x14ac:dyDescent="0.3">
      <c r="A3964" s="660">
        <v>32</v>
      </c>
      <c r="B3964" s="661" t="s">
        <v>587</v>
      </c>
      <c r="C3964" s="661">
        <v>89301322</v>
      </c>
      <c r="D3964" s="740" t="s">
        <v>6847</v>
      </c>
      <c r="E3964" s="741" t="s">
        <v>4645</v>
      </c>
      <c r="F3964" s="661" t="s">
        <v>4612</v>
      </c>
      <c r="G3964" s="661" t="s">
        <v>4910</v>
      </c>
      <c r="H3964" s="661" t="s">
        <v>2441</v>
      </c>
      <c r="I3964" s="661" t="s">
        <v>3858</v>
      </c>
      <c r="J3964" s="661" t="s">
        <v>2558</v>
      </c>
      <c r="K3964" s="661" t="s">
        <v>4583</v>
      </c>
      <c r="L3964" s="662">
        <v>98.23</v>
      </c>
      <c r="M3964" s="662">
        <v>196.46</v>
      </c>
      <c r="N3964" s="661">
        <v>2</v>
      </c>
      <c r="O3964" s="742">
        <v>2</v>
      </c>
      <c r="P3964" s="662">
        <v>196.46</v>
      </c>
      <c r="Q3964" s="677">
        <v>1</v>
      </c>
      <c r="R3964" s="661">
        <v>2</v>
      </c>
      <c r="S3964" s="677">
        <v>1</v>
      </c>
      <c r="T3964" s="742">
        <v>2</v>
      </c>
      <c r="U3964" s="700">
        <v>1</v>
      </c>
    </row>
    <row r="3965" spans="1:21" ht="14.4" customHeight="1" x14ac:dyDescent="0.3">
      <c r="A3965" s="660">
        <v>32</v>
      </c>
      <c r="B3965" s="661" t="s">
        <v>587</v>
      </c>
      <c r="C3965" s="661">
        <v>89301322</v>
      </c>
      <c r="D3965" s="740" t="s">
        <v>6847</v>
      </c>
      <c r="E3965" s="741" t="s">
        <v>4645</v>
      </c>
      <c r="F3965" s="661" t="s">
        <v>4612</v>
      </c>
      <c r="G3965" s="661" t="s">
        <v>4910</v>
      </c>
      <c r="H3965" s="661" t="s">
        <v>2441</v>
      </c>
      <c r="I3965" s="661" t="s">
        <v>2557</v>
      </c>
      <c r="J3965" s="661" t="s">
        <v>2558</v>
      </c>
      <c r="K3965" s="661" t="s">
        <v>4503</v>
      </c>
      <c r="L3965" s="662">
        <v>163.72999999999999</v>
      </c>
      <c r="M3965" s="662">
        <v>654.91999999999996</v>
      </c>
      <c r="N3965" s="661">
        <v>4</v>
      </c>
      <c r="O3965" s="742">
        <v>3</v>
      </c>
      <c r="P3965" s="662">
        <v>491.18999999999994</v>
      </c>
      <c r="Q3965" s="677">
        <v>0.75</v>
      </c>
      <c r="R3965" s="661">
        <v>3</v>
      </c>
      <c r="S3965" s="677">
        <v>0.75</v>
      </c>
      <c r="T3965" s="742">
        <v>2.5</v>
      </c>
      <c r="U3965" s="700">
        <v>0.83333333333333337</v>
      </c>
    </row>
    <row r="3966" spans="1:21" ht="14.4" customHeight="1" x14ac:dyDescent="0.3">
      <c r="A3966" s="660">
        <v>32</v>
      </c>
      <c r="B3966" s="661" t="s">
        <v>587</v>
      </c>
      <c r="C3966" s="661">
        <v>89301322</v>
      </c>
      <c r="D3966" s="740" t="s">
        <v>6847</v>
      </c>
      <c r="E3966" s="741" t="s">
        <v>4645</v>
      </c>
      <c r="F3966" s="661" t="s">
        <v>4612</v>
      </c>
      <c r="G3966" s="661" t="s">
        <v>4836</v>
      </c>
      <c r="H3966" s="661" t="s">
        <v>588</v>
      </c>
      <c r="I3966" s="661" t="s">
        <v>6720</v>
      </c>
      <c r="J3966" s="661" t="s">
        <v>4838</v>
      </c>
      <c r="K3966" s="661" t="s">
        <v>3576</v>
      </c>
      <c r="L3966" s="662">
        <v>51.44</v>
      </c>
      <c r="M3966" s="662">
        <v>51.44</v>
      </c>
      <c r="N3966" s="661">
        <v>1</v>
      </c>
      <c r="O3966" s="742">
        <v>1</v>
      </c>
      <c r="P3966" s="662">
        <v>51.44</v>
      </c>
      <c r="Q3966" s="677">
        <v>1</v>
      </c>
      <c r="R3966" s="661">
        <v>1</v>
      </c>
      <c r="S3966" s="677">
        <v>1</v>
      </c>
      <c r="T3966" s="742">
        <v>1</v>
      </c>
      <c r="U3966" s="700">
        <v>1</v>
      </c>
    </row>
    <row r="3967" spans="1:21" ht="14.4" customHeight="1" x14ac:dyDescent="0.3">
      <c r="A3967" s="660">
        <v>32</v>
      </c>
      <c r="B3967" s="661" t="s">
        <v>587</v>
      </c>
      <c r="C3967" s="661">
        <v>89301322</v>
      </c>
      <c r="D3967" s="740" t="s">
        <v>6847</v>
      </c>
      <c r="E3967" s="741" t="s">
        <v>4645</v>
      </c>
      <c r="F3967" s="661" t="s">
        <v>4612</v>
      </c>
      <c r="G3967" s="661" t="s">
        <v>5394</v>
      </c>
      <c r="H3967" s="661" t="s">
        <v>588</v>
      </c>
      <c r="I3967" s="661" t="s">
        <v>3342</v>
      </c>
      <c r="J3967" s="661" t="s">
        <v>3343</v>
      </c>
      <c r="K3967" s="661" t="s">
        <v>3344</v>
      </c>
      <c r="L3967" s="662">
        <v>157.01</v>
      </c>
      <c r="M3967" s="662">
        <v>471.03</v>
      </c>
      <c r="N3967" s="661">
        <v>3</v>
      </c>
      <c r="O3967" s="742">
        <v>0.5</v>
      </c>
      <c r="P3967" s="662">
        <v>471.03</v>
      </c>
      <c r="Q3967" s="677">
        <v>1</v>
      </c>
      <c r="R3967" s="661">
        <v>3</v>
      </c>
      <c r="S3967" s="677">
        <v>1</v>
      </c>
      <c r="T3967" s="742">
        <v>0.5</v>
      </c>
      <c r="U3967" s="700">
        <v>1</v>
      </c>
    </row>
    <row r="3968" spans="1:21" ht="14.4" customHeight="1" x14ac:dyDescent="0.3">
      <c r="A3968" s="660">
        <v>32</v>
      </c>
      <c r="B3968" s="661" t="s">
        <v>587</v>
      </c>
      <c r="C3968" s="661">
        <v>89301322</v>
      </c>
      <c r="D3968" s="740" t="s">
        <v>6847</v>
      </c>
      <c r="E3968" s="741" t="s">
        <v>4645</v>
      </c>
      <c r="F3968" s="661" t="s">
        <v>4612</v>
      </c>
      <c r="G3968" s="661" t="s">
        <v>5775</v>
      </c>
      <c r="H3968" s="661" t="s">
        <v>588</v>
      </c>
      <c r="I3968" s="661" t="s">
        <v>1730</v>
      </c>
      <c r="J3968" s="661" t="s">
        <v>1731</v>
      </c>
      <c r="K3968" s="661" t="s">
        <v>3692</v>
      </c>
      <c r="L3968" s="662">
        <v>0</v>
      </c>
      <c r="M3968" s="662">
        <v>0</v>
      </c>
      <c r="N3968" s="661">
        <v>2</v>
      </c>
      <c r="O3968" s="742">
        <v>0.5</v>
      </c>
      <c r="P3968" s="662"/>
      <c r="Q3968" s="677"/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32</v>
      </c>
      <c r="B3969" s="661" t="s">
        <v>587</v>
      </c>
      <c r="C3969" s="661">
        <v>89301322</v>
      </c>
      <c r="D3969" s="740" t="s">
        <v>6847</v>
      </c>
      <c r="E3969" s="741" t="s">
        <v>4645</v>
      </c>
      <c r="F3969" s="661" t="s">
        <v>4612</v>
      </c>
      <c r="G3969" s="661" t="s">
        <v>4913</v>
      </c>
      <c r="H3969" s="661" t="s">
        <v>2441</v>
      </c>
      <c r="I3969" s="661" t="s">
        <v>2768</v>
      </c>
      <c r="J3969" s="661" t="s">
        <v>2769</v>
      </c>
      <c r="K3969" s="661" t="s">
        <v>4484</v>
      </c>
      <c r="L3969" s="662">
        <v>1492.11</v>
      </c>
      <c r="M3969" s="662">
        <v>5968.44</v>
      </c>
      <c r="N3969" s="661">
        <v>4</v>
      </c>
      <c r="O3969" s="742">
        <v>2</v>
      </c>
      <c r="P3969" s="662">
        <v>5968.44</v>
      </c>
      <c r="Q3969" s="677">
        <v>1</v>
      </c>
      <c r="R3969" s="661">
        <v>4</v>
      </c>
      <c r="S3969" s="677">
        <v>1</v>
      </c>
      <c r="T3969" s="742">
        <v>2</v>
      </c>
      <c r="U3969" s="700">
        <v>1</v>
      </c>
    </row>
    <row r="3970" spans="1:21" ht="14.4" customHeight="1" x14ac:dyDescent="0.3">
      <c r="A3970" s="660">
        <v>32</v>
      </c>
      <c r="B3970" s="661" t="s">
        <v>587</v>
      </c>
      <c r="C3970" s="661">
        <v>89301322</v>
      </c>
      <c r="D3970" s="740" t="s">
        <v>6847</v>
      </c>
      <c r="E3970" s="741" t="s">
        <v>4645</v>
      </c>
      <c r="F3970" s="661" t="s">
        <v>4612</v>
      </c>
      <c r="G3970" s="661" t="s">
        <v>4796</v>
      </c>
      <c r="H3970" s="661" t="s">
        <v>588</v>
      </c>
      <c r="I3970" s="661" t="s">
        <v>1376</v>
      </c>
      <c r="J3970" s="661" t="s">
        <v>1377</v>
      </c>
      <c r="K3970" s="661" t="s">
        <v>1378</v>
      </c>
      <c r="L3970" s="662">
        <v>286.63</v>
      </c>
      <c r="M3970" s="662">
        <v>4012.8199999999997</v>
      </c>
      <c r="N3970" s="661">
        <v>14</v>
      </c>
      <c r="O3970" s="742">
        <v>6.5</v>
      </c>
      <c r="P3970" s="662">
        <v>2006.4099999999999</v>
      </c>
      <c r="Q3970" s="677">
        <v>0.5</v>
      </c>
      <c r="R3970" s="661">
        <v>7</v>
      </c>
      <c r="S3970" s="677">
        <v>0.5</v>
      </c>
      <c r="T3970" s="742">
        <v>3</v>
      </c>
      <c r="U3970" s="700">
        <v>0.46153846153846156</v>
      </c>
    </row>
    <row r="3971" spans="1:21" ht="14.4" customHeight="1" x14ac:dyDescent="0.3">
      <c r="A3971" s="660">
        <v>32</v>
      </c>
      <c r="B3971" s="661" t="s">
        <v>587</v>
      </c>
      <c r="C3971" s="661">
        <v>89301322</v>
      </c>
      <c r="D3971" s="740" t="s">
        <v>6847</v>
      </c>
      <c r="E3971" s="741" t="s">
        <v>4645</v>
      </c>
      <c r="F3971" s="661" t="s">
        <v>4612</v>
      </c>
      <c r="G3971" s="661" t="s">
        <v>4796</v>
      </c>
      <c r="H3971" s="661" t="s">
        <v>588</v>
      </c>
      <c r="I3971" s="661" t="s">
        <v>6721</v>
      </c>
      <c r="J3971" s="661" t="s">
        <v>1377</v>
      </c>
      <c r="K3971" s="661" t="s">
        <v>6722</v>
      </c>
      <c r="L3971" s="662">
        <v>0</v>
      </c>
      <c r="M3971" s="662">
        <v>0</v>
      </c>
      <c r="N3971" s="661">
        <v>11</v>
      </c>
      <c r="O3971" s="742">
        <v>8</v>
      </c>
      <c r="P3971" s="662">
        <v>0</v>
      </c>
      <c r="Q3971" s="677"/>
      <c r="R3971" s="661">
        <v>6</v>
      </c>
      <c r="S3971" s="677">
        <v>0.54545454545454541</v>
      </c>
      <c r="T3971" s="742">
        <v>4</v>
      </c>
      <c r="U3971" s="700">
        <v>0.5</v>
      </c>
    </row>
    <row r="3972" spans="1:21" ht="14.4" customHeight="1" x14ac:dyDescent="0.3">
      <c r="A3972" s="660">
        <v>32</v>
      </c>
      <c r="B3972" s="661" t="s">
        <v>587</v>
      </c>
      <c r="C3972" s="661">
        <v>89301322</v>
      </c>
      <c r="D3972" s="740" t="s">
        <v>6847</v>
      </c>
      <c r="E3972" s="741" t="s">
        <v>4645</v>
      </c>
      <c r="F3972" s="661" t="s">
        <v>4612</v>
      </c>
      <c r="G3972" s="661" t="s">
        <v>4914</v>
      </c>
      <c r="H3972" s="661" t="s">
        <v>588</v>
      </c>
      <c r="I3972" s="661" t="s">
        <v>5401</v>
      </c>
      <c r="J3972" s="661" t="s">
        <v>5400</v>
      </c>
      <c r="K3972" s="661" t="s">
        <v>1142</v>
      </c>
      <c r="L3972" s="662">
        <v>0</v>
      </c>
      <c r="M3972" s="662">
        <v>0</v>
      </c>
      <c r="N3972" s="661">
        <v>1</v>
      </c>
      <c r="O3972" s="742">
        <v>0.5</v>
      </c>
      <c r="P3972" s="662">
        <v>0</v>
      </c>
      <c r="Q3972" s="677"/>
      <c r="R3972" s="661">
        <v>1</v>
      </c>
      <c r="S3972" s="677">
        <v>1</v>
      </c>
      <c r="T3972" s="742">
        <v>0.5</v>
      </c>
      <c r="U3972" s="700">
        <v>1</v>
      </c>
    </row>
    <row r="3973" spans="1:21" ht="14.4" customHeight="1" x14ac:dyDescent="0.3">
      <c r="A3973" s="660">
        <v>32</v>
      </c>
      <c r="B3973" s="661" t="s">
        <v>587</v>
      </c>
      <c r="C3973" s="661">
        <v>89301322</v>
      </c>
      <c r="D3973" s="740" t="s">
        <v>6847</v>
      </c>
      <c r="E3973" s="741" t="s">
        <v>4645</v>
      </c>
      <c r="F3973" s="661" t="s">
        <v>4613</v>
      </c>
      <c r="G3973" s="661" t="s">
        <v>4702</v>
      </c>
      <c r="H3973" s="661" t="s">
        <v>588</v>
      </c>
      <c r="I3973" s="661" t="s">
        <v>4703</v>
      </c>
      <c r="J3973" s="661" t="s">
        <v>4704</v>
      </c>
      <c r="K3973" s="661"/>
      <c r="L3973" s="662">
        <v>0</v>
      </c>
      <c r="M3973" s="662">
        <v>0</v>
      </c>
      <c r="N3973" s="661">
        <v>8</v>
      </c>
      <c r="O3973" s="742">
        <v>7.5</v>
      </c>
      <c r="P3973" s="662">
        <v>0</v>
      </c>
      <c r="Q3973" s="677"/>
      <c r="R3973" s="661">
        <v>7</v>
      </c>
      <c r="S3973" s="677">
        <v>0.875</v>
      </c>
      <c r="T3973" s="742">
        <v>6.5</v>
      </c>
      <c r="U3973" s="700">
        <v>0.8666666666666667</v>
      </c>
    </row>
    <row r="3974" spans="1:21" ht="14.4" customHeight="1" x14ac:dyDescent="0.3">
      <c r="A3974" s="660">
        <v>32</v>
      </c>
      <c r="B3974" s="661" t="s">
        <v>587</v>
      </c>
      <c r="C3974" s="661">
        <v>89301322</v>
      </c>
      <c r="D3974" s="740" t="s">
        <v>6847</v>
      </c>
      <c r="E3974" s="741" t="s">
        <v>4645</v>
      </c>
      <c r="F3974" s="661" t="s">
        <v>4613</v>
      </c>
      <c r="G3974" s="661" t="s">
        <v>4702</v>
      </c>
      <c r="H3974" s="661" t="s">
        <v>588</v>
      </c>
      <c r="I3974" s="661" t="s">
        <v>4705</v>
      </c>
      <c r="J3974" s="661" t="s">
        <v>4704</v>
      </c>
      <c r="K3974" s="661"/>
      <c r="L3974" s="662">
        <v>0</v>
      </c>
      <c r="M3974" s="662">
        <v>0</v>
      </c>
      <c r="N3974" s="661">
        <v>4</v>
      </c>
      <c r="O3974" s="742">
        <v>3.5</v>
      </c>
      <c r="P3974" s="662">
        <v>0</v>
      </c>
      <c r="Q3974" s="677"/>
      <c r="R3974" s="661">
        <v>3</v>
      </c>
      <c r="S3974" s="677">
        <v>0.75</v>
      </c>
      <c r="T3974" s="742">
        <v>2.5</v>
      </c>
      <c r="U3974" s="700">
        <v>0.7142857142857143</v>
      </c>
    </row>
    <row r="3975" spans="1:21" ht="14.4" customHeight="1" x14ac:dyDescent="0.3">
      <c r="A3975" s="660">
        <v>32</v>
      </c>
      <c r="B3975" s="661" t="s">
        <v>587</v>
      </c>
      <c r="C3975" s="661">
        <v>89301322</v>
      </c>
      <c r="D3975" s="740" t="s">
        <v>6847</v>
      </c>
      <c r="E3975" s="741" t="s">
        <v>4646</v>
      </c>
      <c r="F3975" s="661" t="s">
        <v>4612</v>
      </c>
      <c r="G3975" s="661" t="s">
        <v>4654</v>
      </c>
      <c r="H3975" s="661" t="s">
        <v>588</v>
      </c>
      <c r="I3975" s="661" t="s">
        <v>1711</v>
      </c>
      <c r="J3975" s="661" t="s">
        <v>1712</v>
      </c>
      <c r="K3975" s="661" t="s">
        <v>1685</v>
      </c>
      <c r="L3975" s="662">
        <v>275.23</v>
      </c>
      <c r="M3975" s="662">
        <v>4954.1400000000003</v>
      </c>
      <c r="N3975" s="661">
        <v>18</v>
      </c>
      <c r="O3975" s="742">
        <v>6</v>
      </c>
      <c r="P3975" s="662">
        <v>3027.53</v>
      </c>
      <c r="Q3975" s="677">
        <v>0.61111111111111116</v>
      </c>
      <c r="R3975" s="661">
        <v>11</v>
      </c>
      <c r="S3975" s="677">
        <v>0.61111111111111116</v>
      </c>
      <c r="T3975" s="742">
        <v>3.5</v>
      </c>
      <c r="U3975" s="700">
        <v>0.58333333333333337</v>
      </c>
    </row>
    <row r="3976" spans="1:21" ht="14.4" customHeight="1" x14ac:dyDescent="0.3">
      <c r="A3976" s="660">
        <v>32</v>
      </c>
      <c r="B3976" s="661" t="s">
        <v>587</v>
      </c>
      <c r="C3976" s="661">
        <v>89301322</v>
      </c>
      <c r="D3976" s="740" t="s">
        <v>6847</v>
      </c>
      <c r="E3976" s="741" t="s">
        <v>4646</v>
      </c>
      <c r="F3976" s="661" t="s">
        <v>4612</v>
      </c>
      <c r="G3976" s="661" t="s">
        <v>4654</v>
      </c>
      <c r="H3976" s="661" t="s">
        <v>588</v>
      </c>
      <c r="I3976" s="661" t="s">
        <v>1805</v>
      </c>
      <c r="J3976" s="661" t="s">
        <v>1806</v>
      </c>
      <c r="K3976" s="661" t="s">
        <v>4712</v>
      </c>
      <c r="L3976" s="662">
        <v>1354.54</v>
      </c>
      <c r="M3976" s="662">
        <v>31154.420000000006</v>
      </c>
      <c r="N3976" s="661">
        <v>23</v>
      </c>
      <c r="O3976" s="742">
        <v>12</v>
      </c>
      <c r="P3976" s="662">
        <v>18963.560000000005</v>
      </c>
      <c r="Q3976" s="677">
        <v>0.60869565217391308</v>
      </c>
      <c r="R3976" s="661">
        <v>14</v>
      </c>
      <c r="S3976" s="677">
        <v>0.60869565217391308</v>
      </c>
      <c r="T3976" s="742">
        <v>7.5</v>
      </c>
      <c r="U3976" s="700">
        <v>0.625</v>
      </c>
    </row>
    <row r="3977" spans="1:21" ht="14.4" customHeight="1" x14ac:dyDescent="0.3">
      <c r="A3977" s="660">
        <v>32</v>
      </c>
      <c r="B3977" s="661" t="s">
        <v>587</v>
      </c>
      <c r="C3977" s="661">
        <v>89301322</v>
      </c>
      <c r="D3977" s="740" t="s">
        <v>6847</v>
      </c>
      <c r="E3977" s="741" t="s">
        <v>4646</v>
      </c>
      <c r="F3977" s="661" t="s">
        <v>4612</v>
      </c>
      <c r="G3977" s="661" t="s">
        <v>4654</v>
      </c>
      <c r="H3977" s="661" t="s">
        <v>588</v>
      </c>
      <c r="I3977" s="661" t="s">
        <v>4846</v>
      </c>
      <c r="J3977" s="661" t="s">
        <v>4847</v>
      </c>
      <c r="K3977" s="661" t="s">
        <v>4848</v>
      </c>
      <c r="L3977" s="662">
        <v>1354.54</v>
      </c>
      <c r="M3977" s="662">
        <v>5418.16</v>
      </c>
      <c r="N3977" s="661">
        <v>4</v>
      </c>
      <c r="O3977" s="742">
        <v>1.5</v>
      </c>
      <c r="P3977" s="662">
        <v>5418.16</v>
      </c>
      <c r="Q3977" s="677">
        <v>1</v>
      </c>
      <c r="R3977" s="661">
        <v>4</v>
      </c>
      <c r="S3977" s="677">
        <v>1</v>
      </c>
      <c r="T3977" s="742">
        <v>1.5</v>
      </c>
      <c r="U3977" s="700">
        <v>1</v>
      </c>
    </row>
    <row r="3978" spans="1:21" ht="14.4" customHeight="1" x14ac:dyDescent="0.3">
      <c r="A3978" s="660">
        <v>32</v>
      </c>
      <c r="B3978" s="661" t="s">
        <v>587</v>
      </c>
      <c r="C3978" s="661">
        <v>89301322</v>
      </c>
      <c r="D3978" s="740" t="s">
        <v>6847</v>
      </c>
      <c r="E3978" s="741" t="s">
        <v>4646</v>
      </c>
      <c r="F3978" s="661" t="s">
        <v>4612</v>
      </c>
      <c r="G3978" s="661" t="s">
        <v>4654</v>
      </c>
      <c r="H3978" s="661" t="s">
        <v>588</v>
      </c>
      <c r="I3978" s="661" t="s">
        <v>1581</v>
      </c>
      <c r="J3978" s="661" t="s">
        <v>1582</v>
      </c>
      <c r="K3978" s="661" t="s">
        <v>1583</v>
      </c>
      <c r="L3978" s="662">
        <v>483.76</v>
      </c>
      <c r="M3978" s="662">
        <v>967.52</v>
      </c>
      <c r="N3978" s="661">
        <v>2</v>
      </c>
      <c r="O3978" s="742">
        <v>0.5</v>
      </c>
      <c r="P3978" s="662">
        <v>967.52</v>
      </c>
      <c r="Q3978" s="677">
        <v>1</v>
      </c>
      <c r="R3978" s="661">
        <v>2</v>
      </c>
      <c r="S3978" s="677">
        <v>1</v>
      </c>
      <c r="T3978" s="742">
        <v>0.5</v>
      </c>
      <c r="U3978" s="700">
        <v>1</v>
      </c>
    </row>
    <row r="3979" spans="1:21" ht="14.4" customHeight="1" x14ac:dyDescent="0.3">
      <c r="A3979" s="660">
        <v>32</v>
      </c>
      <c r="B3979" s="661" t="s">
        <v>587</v>
      </c>
      <c r="C3979" s="661">
        <v>89301322</v>
      </c>
      <c r="D3979" s="740" t="s">
        <v>6847</v>
      </c>
      <c r="E3979" s="741" t="s">
        <v>4646</v>
      </c>
      <c r="F3979" s="661" t="s">
        <v>4612</v>
      </c>
      <c r="G3979" s="661" t="s">
        <v>4654</v>
      </c>
      <c r="H3979" s="661" t="s">
        <v>588</v>
      </c>
      <c r="I3979" s="661" t="s">
        <v>1683</v>
      </c>
      <c r="J3979" s="661" t="s">
        <v>1684</v>
      </c>
      <c r="K3979" s="661" t="s">
        <v>1685</v>
      </c>
      <c r="L3979" s="662">
        <v>275.23</v>
      </c>
      <c r="M3979" s="662">
        <v>275.23</v>
      </c>
      <c r="N3979" s="661">
        <v>1</v>
      </c>
      <c r="O3979" s="742">
        <v>0.5</v>
      </c>
      <c r="P3979" s="662">
        <v>275.23</v>
      </c>
      <c r="Q3979" s="677">
        <v>1</v>
      </c>
      <c r="R3979" s="661">
        <v>1</v>
      </c>
      <c r="S3979" s="677">
        <v>1</v>
      </c>
      <c r="T3979" s="742">
        <v>0.5</v>
      </c>
      <c r="U3979" s="700">
        <v>1</v>
      </c>
    </row>
    <row r="3980" spans="1:21" ht="14.4" customHeight="1" x14ac:dyDescent="0.3">
      <c r="A3980" s="660">
        <v>32</v>
      </c>
      <c r="B3980" s="661" t="s">
        <v>587</v>
      </c>
      <c r="C3980" s="661">
        <v>89301322</v>
      </c>
      <c r="D3980" s="740" t="s">
        <v>6847</v>
      </c>
      <c r="E3980" s="741" t="s">
        <v>4646</v>
      </c>
      <c r="F3980" s="661" t="s">
        <v>4612</v>
      </c>
      <c r="G3980" s="661" t="s">
        <v>4654</v>
      </c>
      <c r="H3980" s="661" t="s">
        <v>588</v>
      </c>
      <c r="I3980" s="661" t="s">
        <v>5413</v>
      </c>
      <c r="J3980" s="661" t="s">
        <v>1684</v>
      </c>
      <c r="K3980" s="661" t="s">
        <v>1685</v>
      </c>
      <c r="L3980" s="662">
        <v>275.23</v>
      </c>
      <c r="M3980" s="662">
        <v>550.46</v>
      </c>
      <c r="N3980" s="661">
        <v>2</v>
      </c>
      <c r="O3980" s="742">
        <v>1</v>
      </c>
      <c r="P3980" s="662">
        <v>550.46</v>
      </c>
      <c r="Q3980" s="677">
        <v>1</v>
      </c>
      <c r="R3980" s="661">
        <v>2</v>
      </c>
      <c r="S3980" s="677">
        <v>1</v>
      </c>
      <c r="T3980" s="742">
        <v>1</v>
      </c>
      <c r="U3980" s="700">
        <v>1</v>
      </c>
    </row>
    <row r="3981" spans="1:21" ht="14.4" customHeight="1" x14ac:dyDescent="0.3">
      <c r="A3981" s="660">
        <v>32</v>
      </c>
      <c r="B3981" s="661" t="s">
        <v>587</v>
      </c>
      <c r="C3981" s="661">
        <v>89301322</v>
      </c>
      <c r="D3981" s="740" t="s">
        <v>6847</v>
      </c>
      <c r="E3981" s="741" t="s">
        <v>4646</v>
      </c>
      <c r="F3981" s="661" t="s">
        <v>4612</v>
      </c>
      <c r="G3981" s="661" t="s">
        <v>4654</v>
      </c>
      <c r="H3981" s="661" t="s">
        <v>588</v>
      </c>
      <c r="I3981" s="661" t="s">
        <v>4920</v>
      </c>
      <c r="J3981" s="661" t="s">
        <v>1582</v>
      </c>
      <c r="K3981" s="661" t="s">
        <v>1583</v>
      </c>
      <c r="L3981" s="662">
        <v>483.76</v>
      </c>
      <c r="M3981" s="662">
        <v>1451.28</v>
      </c>
      <c r="N3981" s="661">
        <v>3</v>
      </c>
      <c r="O3981" s="742">
        <v>1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32</v>
      </c>
      <c r="B3982" s="661" t="s">
        <v>587</v>
      </c>
      <c r="C3982" s="661">
        <v>89301322</v>
      </c>
      <c r="D3982" s="740" t="s">
        <v>6847</v>
      </c>
      <c r="E3982" s="741" t="s">
        <v>4646</v>
      </c>
      <c r="F3982" s="661" t="s">
        <v>4612</v>
      </c>
      <c r="G3982" s="661" t="s">
        <v>4654</v>
      </c>
      <c r="H3982" s="661" t="s">
        <v>588</v>
      </c>
      <c r="I3982" s="661" t="s">
        <v>4713</v>
      </c>
      <c r="J3982" s="661" t="s">
        <v>1582</v>
      </c>
      <c r="K3982" s="661" t="s">
        <v>4714</v>
      </c>
      <c r="L3982" s="662">
        <v>0</v>
      </c>
      <c r="M3982" s="662">
        <v>0</v>
      </c>
      <c r="N3982" s="661">
        <v>1</v>
      </c>
      <c r="O3982" s="742">
        <v>1</v>
      </c>
      <c r="P3982" s="662">
        <v>0</v>
      </c>
      <c r="Q3982" s="677"/>
      <c r="R3982" s="661">
        <v>1</v>
      </c>
      <c r="S3982" s="677">
        <v>1</v>
      </c>
      <c r="T3982" s="742">
        <v>1</v>
      </c>
      <c r="U3982" s="700">
        <v>1</v>
      </c>
    </row>
    <row r="3983" spans="1:21" ht="14.4" customHeight="1" x14ac:dyDescent="0.3">
      <c r="A3983" s="660">
        <v>32</v>
      </c>
      <c r="B3983" s="661" t="s">
        <v>587</v>
      </c>
      <c r="C3983" s="661">
        <v>89301322</v>
      </c>
      <c r="D3983" s="740" t="s">
        <v>6847</v>
      </c>
      <c r="E3983" s="741" t="s">
        <v>4646</v>
      </c>
      <c r="F3983" s="661" t="s">
        <v>4612</v>
      </c>
      <c r="G3983" s="661" t="s">
        <v>4654</v>
      </c>
      <c r="H3983" s="661" t="s">
        <v>588</v>
      </c>
      <c r="I3983" s="661" t="s">
        <v>4715</v>
      </c>
      <c r="J3983" s="661" t="s">
        <v>1582</v>
      </c>
      <c r="K3983" s="661" t="s">
        <v>4714</v>
      </c>
      <c r="L3983" s="662">
        <v>0</v>
      </c>
      <c r="M3983" s="662">
        <v>0</v>
      </c>
      <c r="N3983" s="661">
        <v>2</v>
      </c>
      <c r="O3983" s="742">
        <v>1</v>
      </c>
      <c r="P3983" s="662">
        <v>0</v>
      </c>
      <c r="Q3983" s="677"/>
      <c r="R3983" s="661">
        <v>2</v>
      </c>
      <c r="S3983" s="677">
        <v>1</v>
      </c>
      <c r="T3983" s="742">
        <v>1</v>
      </c>
      <c r="U3983" s="700">
        <v>1</v>
      </c>
    </row>
    <row r="3984" spans="1:21" ht="14.4" customHeight="1" x14ac:dyDescent="0.3">
      <c r="A3984" s="660">
        <v>32</v>
      </c>
      <c r="B3984" s="661" t="s">
        <v>587</v>
      </c>
      <c r="C3984" s="661">
        <v>89301322</v>
      </c>
      <c r="D3984" s="740" t="s">
        <v>6847</v>
      </c>
      <c r="E3984" s="741" t="s">
        <v>4646</v>
      </c>
      <c r="F3984" s="661" t="s">
        <v>4612</v>
      </c>
      <c r="G3984" s="661" t="s">
        <v>4655</v>
      </c>
      <c r="H3984" s="661" t="s">
        <v>588</v>
      </c>
      <c r="I3984" s="661" t="s">
        <v>1268</v>
      </c>
      <c r="J3984" s="661" t="s">
        <v>1269</v>
      </c>
      <c r="K3984" s="661" t="s">
        <v>1270</v>
      </c>
      <c r="L3984" s="662">
        <v>89.6</v>
      </c>
      <c r="M3984" s="662">
        <v>89.6</v>
      </c>
      <c r="N3984" s="661">
        <v>1</v>
      </c>
      <c r="O3984" s="742">
        <v>0.5</v>
      </c>
      <c r="P3984" s="662">
        <v>89.6</v>
      </c>
      <c r="Q3984" s="677">
        <v>1</v>
      </c>
      <c r="R3984" s="661">
        <v>1</v>
      </c>
      <c r="S3984" s="677">
        <v>1</v>
      </c>
      <c r="T3984" s="742">
        <v>0.5</v>
      </c>
      <c r="U3984" s="700">
        <v>1</v>
      </c>
    </row>
    <row r="3985" spans="1:21" ht="14.4" customHeight="1" x14ac:dyDescent="0.3">
      <c r="A3985" s="660">
        <v>32</v>
      </c>
      <c r="B3985" s="661" t="s">
        <v>587</v>
      </c>
      <c r="C3985" s="661">
        <v>89301322</v>
      </c>
      <c r="D3985" s="740" t="s">
        <v>6847</v>
      </c>
      <c r="E3985" s="741" t="s">
        <v>4646</v>
      </c>
      <c r="F3985" s="661" t="s">
        <v>4612</v>
      </c>
      <c r="G3985" s="661" t="s">
        <v>4655</v>
      </c>
      <c r="H3985" s="661" t="s">
        <v>588</v>
      </c>
      <c r="I3985" s="661" t="s">
        <v>1268</v>
      </c>
      <c r="J3985" s="661" t="s">
        <v>1269</v>
      </c>
      <c r="K3985" s="661" t="s">
        <v>1270</v>
      </c>
      <c r="L3985" s="662">
        <v>95.25</v>
      </c>
      <c r="M3985" s="662">
        <v>762</v>
      </c>
      <c r="N3985" s="661">
        <v>8</v>
      </c>
      <c r="O3985" s="742">
        <v>5.5</v>
      </c>
      <c r="P3985" s="662">
        <v>381</v>
      </c>
      <c r="Q3985" s="677">
        <v>0.5</v>
      </c>
      <c r="R3985" s="661">
        <v>4</v>
      </c>
      <c r="S3985" s="677">
        <v>0.5</v>
      </c>
      <c r="T3985" s="742">
        <v>3</v>
      </c>
      <c r="U3985" s="700">
        <v>0.54545454545454541</v>
      </c>
    </row>
    <row r="3986" spans="1:21" ht="14.4" customHeight="1" x14ac:dyDescent="0.3">
      <c r="A3986" s="660">
        <v>32</v>
      </c>
      <c r="B3986" s="661" t="s">
        <v>587</v>
      </c>
      <c r="C3986" s="661">
        <v>89301322</v>
      </c>
      <c r="D3986" s="740" t="s">
        <v>6847</v>
      </c>
      <c r="E3986" s="741" t="s">
        <v>4646</v>
      </c>
      <c r="F3986" s="661" t="s">
        <v>4612</v>
      </c>
      <c r="G3986" s="661" t="s">
        <v>4655</v>
      </c>
      <c r="H3986" s="661" t="s">
        <v>588</v>
      </c>
      <c r="I3986" s="661" t="s">
        <v>4854</v>
      </c>
      <c r="J3986" s="661" t="s">
        <v>4656</v>
      </c>
      <c r="K3986" s="661" t="s">
        <v>1270</v>
      </c>
      <c r="L3986" s="662">
        <v>0</v>
      </c>
      <c r="M3986" s="662">
        <v>0</v>
      </c>
      <c r="N3986" s="661">
        <v>3</v>
      </c>
      <c r="O3986" s="742">
        <v>2.5</v>
      </c>
      <c r="P3986" s="662">
        <v>0</v>
      </c>
      <c r="Q3986" s="677"/>
      <c r="R3986" s="661">
        <v>1</v>
      </c>
      <c r="S3986" s="677">
        <v>0.33333333333333331</v>
      </c>
      <c r="T3986" s="742">
        <v>0.5</v>
      </c>
      <c r="U3986" s="700">
        <v>0.2</v>
      </c>
    </row>
    <row r="3987" spans="1:21" ht="14.4" customHeight="1" x14ac:dyDescent="0.3">
      <c r="A3987" s="660">
        <v>32</v>
      </c>
      <c r="B3987" s="661" t="s">
        <v>587</v>
      </c>
      <c r="C3987" s="661">
        <v>89301322</v>
      </c>
      <c r="D3987" s="740" t="s">
        <v>6847</v>
      </c>
      <c r="E3987" s="741" t="s">
        <v>4646</v>
      </c>
      <c r="F3987" s="661" t="s">
        <v>4612</v>
      </c>
      <c r="G3987" s="661" t="s">
        <v>4655</v>
      </c>
      <c r="H3987" s="661" t="s">
        <v>588</v>
      </c>
      <c r="I3987" s="661" t="s">
        <v>727</v>
      </c>
      <c r="J3987" s="661" t="s">
        <v>728</v>
      </c>
      <c r="K3987" s="661" t="s">
        <v>4716</v>
      </c>
      <c r="L3987" s="662">
        <v>42.42</v>
      </c>
      <c r="M3987" s="662">
        <v>42.42</v>
      </c>
      <c r="N3987" s="661">
        <v>1</v>
      </c>
      <c r="O3987" s="742">
        <v>0.5</v>
      </c>
      <c r="P3987" s="662"/>
      <c r="Q3987" s="677">
        <v>0</v>
      </c>
      <c r="R3987" s="661"/>
      <c r="S3987" s="677">
        <v>0</v>
      </c>
      <c r="T3987" s="742"/>
      <c r="U3987" s="700">
        <v>0</v>
      </c>
    </row>
    <row r="3988" spans="1:21" ht="14.4" customHeight="1" x14ac:dyDescent="0.3">
      <c r="A3988" s="660">
        <v>32</v>
      </c>
      <c r="B3988" s="661" t="s">
        <v>587</v>
      </c>
      <c r="C3988" s="661">
        <v>89301322</v>
      </c>
      <c r="D3988" s="740" t="s">
        <v>6847</v>
      </c>
      <c r="E3988" s="741" t="s">
        <v>4646</v>
      </c>
      <c r="F3988" s="661" t="s">
        <v>4612</v>
      </c>
      <c r="G3988" s="661" t="s">
        <v>4655</v>
      </c>
      <c r="H3988" s="661" t="s">
        <v>588</v>
      </c>
      <c r="I3988" s="661" t="s">
        <v>727</v>
      </c>
      <c r="J3988" s="661" t="s">
        <v>728</v>
      </c>
      <c r="K3988" s="661" t="s">
        <v>4716</v>
      </c>
      <c r="L3988" s="662">
        <v>85.72</v>
      </c>
      <c r="M3988" s="662">
        <v>171.44</v>
      </c>
      <c r="N3988" s="661">
        <v>2</v>
      </c>
      <c r="O3988" s="742">
        <v>1.5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32</v>
      </c>
      <c r="B3989" s="661" t="s">
        <v>587</v>
      </c>
      <c r="C3989" s="661">
        <v>89301322</v>
      </c>
      <c r="D3989" s="740" t="s">
        <v>6847</v>
      </c>
      <c r="E3989" s="741" t="s">
        <v>4646</v>
      </c>
      <c r="F3989" s="661" t="s">
        <v>4612</v>
      </c>
      <c r="G3989" s="661" t="s">
        <v>4655</v>
      </c>
      <c r="H3989" s="661" t="s">
        <v>588</v>
      </c>
      <c r="I3989" s="661" t="s">
        <v>4717</v>
      </c>
      <c r="J3989" s="661" t="s">
        <v>728</v>
      </c>
      <c r="K3989" s="661" t="s">
        <v>4718</v>
      </c>
      <c r="L3989" s="662">
        <v>141.38999999999999</v>
      </c>
      <c r="M3989" s="662">
        <v>1272.5099999999998</v>
      </c>
      <c r="N3989" s="661">
        <v>9</v>
      </c>
      <c r="O3989" s="742">
        <v>6.5</v>
      </c>
      <c r="P3989" s="662">
        <v>282.77999999999997</v>
      </c>
      <c r="Q3989" s="677">
        <v>0.22222222222222224</v>
      </c>
      <c r="R3989" s="661">
        <v>2</v>
      </c>
      <c r="S3989" s="677">
        <v>0.22222222222222221</v>
      </c>
      <c r="T3989" s="742">
        <v>1</v>
      </c>
      <c r="U3989" s="700">
        <v>0.15384615384615385</v>
      </c>
    </row>
    <row r="3990" spans="1:21" ht="14.4" customHeight="1" x14ac:dyDescent="0.3">
      <c r="A3990" s="660">
        <v>32</v>
      </c>
      <c r="B3990" s="661" t="s">
        <v>587</v>
      </c>
      <c r="C3990" s="661">
        <v>89301322</v>
      </c>
      <c r="D3990" s="740" t="s">
        <v>6847</v>
      </c>
      <c r="E3990" s="741" t="s">
        <v>4646</v>
      </c>
      <c r="F3990" s="661" t="s">
        <v>4612</v>
      </c>
      <c r="G3990" s="661" t="s">
        <v>4655</v>
      </c>
      <c r="H3990" s="661" t="s">
        <v>588</v>
      </c>
      <c r="I3990" s="661" t="s">
        <v>4717</v>
      </c>
      <c r="J3990" s="661" t="s">
        <v>728</v>
      </c>
      <c r="K3990" s="661" t="s">
        <v>4718</v>
      </c>
      <c r="L3990" s="662">
        <v>285.75</v>
      </c>
      <c r="M3990" s="662">
        <v>1714.5</v>
      </c>
      <c r="N3990" s="661">
        <v>6</v>
      </c>
      <c r="O3990" s="742">
        <v>4</v>
      </c>
      <c r="P3990" s="662">
        <v>857.25</v>
      </c>
      <c r="Q3990" s="677">
        <v>0.5</v>
      </c>
      <c r="R3990" s="661">
        <v>3</v>
      </c>
      <c r="S3990" s="677">
        <v>0.5</v>
      </c>
      <c r="T3990" s="742">
        <v>1.5</v>
      </c>
      <c r="U3990" s="700">
        <v>0.375</v>
      </c>
    </row>
    <row r="3991" spans="1:21" ht="14.4" customHeight="1" x14ac:dyDescent="0.3">
      <c r="A3991" s="660">
        <v>32</v>
      </c>
      <c r="B3991" s="661" t="s">
        <v>587</v>
      </c>
      <c r="C3991" s="661">
        <v>89301322</v>
      </c>
      <c r="D3991" s="740" t="s">
        <v>6847</v>
      </c>
      <c r="E3991" s="741" t="s">
        <v>4646</v>
      </c>
      <c r="F3991" s="661" t="s">
        <v>4612</v>
      </c>
      <c r="G3991" s="661" t="s">
        <v>4655</v>
      </c>
      <c r="H3991" s="661" t="s">
        <v>588</v>
      </c>
      <c r="I3991" s="661" t="s">
        <v>757</v>
      </c>
      <c r="J3991" s="661" t="s">
        <v>4656</v>
      </c>
      <c r="K3991" s="661" t="s">
        <v>4657</v>
      </c>
      <c r="L3991" s="662">
        <v>44.8</v>
      </c>
      <c r="M3991" s="662">
        <v>224</v>
      </c>
      <c r="N3991" s="661">
        <v>5</v>
      </c>
      <c r="O3991" s="742">
        <v>2.5</v>
      </c>
      <c r="P3991" s="662">
        <v>224</v>
      </c>
      <c r="Q3991" s="677">
        <v>1</v>
      </c>
      <c r="R3991" s="661">
        <v>5</v>
      </c>
      <c r="S3991" s="677">
        <v>1</v>
      </c>
      <c r="T3991" s="742">
        <v>2.5</v>
      </c>
      <c r="U3991" s="700">
        <v>1</v>
      </c>
    </row>
    <row r="3992" spans="1:21" ht="14.4" customHeight="1" x14ac:dyDescent="0.3">
      <c r="A3992" s="660">
        <v>32</v>
      </c>
      <c r="B3992" s="661" t="s">
        <v>587</v>
      </c>
      <c r="C3992" s="661">
        <v>89301322</v>
      </c>
      <c r="D3992" s="740" t="s">
        <v>6847</v>
      </c>
      <c r="E3992" s="741" t="s">
        <v>4646</v>
      </c>
      <c r="F3992" s="661" t="s">
        <v>4612</v>
      </c>
      <c r="G3992" s="661" t="s">
        <v>4655</v>
      </c>
      <c r="H3992" s="661" t="s">
        <v>588</v>
      </c>
      <c r="I3992" s="661" t="s">
        <v>4658</v>
      </c>
      <c r="J3992" s="661" t="s">
        <v>4656</v>
      </c>
      <c r="K3992" s="661" t="s">
        <v>4657</v>
      </c>
      <c r="L3992" s="662">
        <v>44.8</v>
      </c>
      <c r="M3992" s="662">
        <v>44.8</v>
      </c>
      <c r="N3992" s="661">
        <v>1</v>
      </c>
      <c r="O3992" s="742">
        <v>0.5</v>
      </c>
      <c r="P3992" s="662">
        <v>44.8</v>
      </c>
      <c r="Q3992" s="677">
        <v>1</v>
      </c>
      <c r="R3992" s="661">
        <v>1</v>
      </c>
      <c r="S3992" s="677">
        <v>1</v>
      </c>
      <c r="T3992" s="742">
        <v>0.5</v>
      </c>
      <c r="U3992" s="700">
        <v>1</v>
      </c>
    </row>
    <row r="3993" spans="1:21" ht="14.4" customHeight="1" x14ac:dyDescent="0.3">
      <c r="A3993" s="660">
        <v>32</v>
      </c>
      <c r="B3993" s="661" t="s">
        <v>587</v>
      </c>
      <c r="C3993" s="661">
        <v>89301322</v>
      </c>
      <c r="D3993" s="740" t="s">
        <v>6847</v>
      </c>
      <c r="E3993" s="741" t="s">
        <v>4646</v>
      </c>
      <c r="F3993" s="661" t="s">
        <v>4612</v>
      </c>
      <c r="G3993" s="661" t="s">
        <v>4855</v>
      </c>
      <c r="H3993" s="661" t="s">
        <v>588</v>
      </c>
      <c r="I3993" s="661" t="s">
        <v>6723</v>
      </c>
      <c r="J3993" s="661" t="s">
        <v>1214</v>
      </c>
      <c r="K3993" s="661" t="s">
        <v>6724</v>
      </c>
      <c r="L3993" s="662">
        <v>0</v>
      </c>
      <c r="M3993" s="662">
        <v>0</v>
      </c>
      <c r="N3993" s="661">
        <v>1</v>
      </c>
      <c r="O3993" s="742">
        <v>0.5</v>
      </c>
      <c r="P3993" s="662">
        <v>0</v>
      </c>
      <c r="Q3993" s="677"/>
      <c r="R3993" s="661">
        <v>1</v>
      </c>
      <c r="S3993" s="677">
        <v>1</v>
      </c>
      <c r="T3993" s="742">
        <v>0.5</v>
      </c>
      <c r="U3993" s="700">
        <v>1</v>
      </c>
    </row>
    <row r="3994" spans="1:21" ht="14.4" customHeight="1" x14ac:dyDescent="0.3">
      <c r="A3994" s="660">
        <v>32</v>
      </c>
      <c r="B3994" s="661" t="s">
        <v>587</v>
      </c>
      <c r="C3994" s="661">
        <v>89301322</v>
      </c>
      <c r="D3994" s="740" t="s">
        <v>6847</v>
      </c>
      <c r="E3994" s="741" t="s">
        <v>4646</v>
      </c>
      <c r="F3994" s="661" t="s">
        <v>4612</v>
      </c>
      <c r="G3994" s="661" t="s">
        <v>4711</v>
      </c>
      <c r="H3994" s="661" t="s">
        <v>588</v>
      </c>
      <c r="I3994" s="661" t="s">
        <v>4856</v>
      </c>
      <c r="J3994" s="661" t="s">
        <v>4844</v>
      </c>
      <c r="K3994" s="661" t="s">
        <v>4444</v>
      </c>
      <c r="L3994" s="662">
        <v>156.86000000000001</v>
      </c>
      <c r="M3994" s="662">
        <v>470.58000000000004</v>
      </c>
      <c r="N3994" s="661">
        <v>3</v>
      </c>
      <c r="O3994" s="742">
        <v>1</v>
      </c>
      <c r="P3994" s="662">
        <v>470.58000000000004</v>
      </c>
      <c r="Q3994" s="677">
        <v>1</v>
      </c>
      <c r="R3994" s="661">
        <v>3</v>
      </c>
      <c r="S3994" s="677">
        <v>1</v>
      </c>
      <c r="T3994" s="742">
        <v>1</v>
      </c>
      <c r="U3994" s="700">
        <v>1</v>
      </c>
    </row>
    <row r="3995" spans="1:21" ht="14.4" customHeight="1" x14ac:dyDescent="0.3">
      <c r="A3995" s="660">
        <v>32</v>
      </c>
      <c r="B3995" s="661" t="s">
        <v>587</v>
      </c>
      <c r="C3995" s="661">
        <v>89301322</v>
      </c>
      <c r="D3995" s="740" t="s">
        <v>6847</v>
      </c>
      <c r="E3995" s="741" t="s">
        <v>4646</v>
      </c>
      <c r="F3995" s="661" t="s">
        <v>4612</v>
      </c>
      <c r="G3995" s="661" t="s">
        <v>4711</v>
      </c>
      <c r="H3995" s="661" t="s">
        <v>588</v>
      </c>
      <c r="I3995" s="661" t="s">
        <v>2909</v>
      </c>
      <c r="J3995" s="661" t="s">
        <v>4443</v>
      </c>
      <c r="K3995" s="661" t="s">
        <v>4444</v>
      </c>
      <c r="L3995" s="662">
        <v>333.31</v>
      </c>
      <c r="M3995" s="662">
        <v>3666.4100000000003</v>
      </c>
      <c r="N3995" s="661">
        <v>11</v>
      </c>
      <c r="O3995" s="742">
        <v>4</v>
      </c>
      <c r="P3995" s="662">
        <v>1666.5500000000002</v>
      </c>
      <c r="Q3995" s="677">
        <v>0.45454545454545453</v>
      </c>
      <c r="R3995" s="661">
        <v>5</v>
      </c>
      <c r="S3995" s="677">
        <v>0.45454545454545453</v>
      </c>
      <c r="T3995" s="742">
        <v>2.5</v>
      </c>
      <c r="U3995" s="700">
        <v>0.625</v>
      </c>
    </row>
    <row r="3996" spans="1:21" ht="14.4" customHeight="1" x14ac:dyDescent="0.3">
      <c r="A3996" s="660">
        <v>32</v>
      </c>
      <c r="B3996" s="661" t="s">
        <v>587</v>
      </c>
      <c r="C3996" s="661">
        <v>89301322</v>
      </c>
      <c r="D3996" s="740" t="s">
        <v>6847</v>
      </c>
      <c r="E3996" s="741" t="s">
        <v>4646</v>
      </c>
      <c r="F3996" s="661" t="s">
        <v>4612</v>
      </c>
      <c r="G3996" s="661" t="s">
        <v>4711</v>
      </c>
      <c r="H3996" s="661" t="s">
        <v>588</v>
      </c>
      <c r="I3996" s="661" t="s">
        <v>2909</v>
      </c>
      <c r="J3996" s="661" t="s">
        <v>4443</v>
      </c>
      <c r="K3996" s="661" t="s">
        <v>4444</v>
      </c>
      <c r="L3996" s="662">
        <v>156.86000000000001</v>
      </c>
      <c r="M3996" s="662">
        <v>627.44000000000005</v>
      </c>
      <c r="N3996" s="661">
        <v>4</v>
      </c>
      <c r="O3996" s="742">
        <v>2.5</v>
      </c>
      <c r="P3996" s="662">
        <v>627.44000000000005</v>
      </c>
      <c r="Q3996" s="677">
        <v>1</v>
      </c>
      <c r="R3996" s="661">
        <v>4</v>
      </c>
      <c r="S3996" s="677">
        <v>1</v>
      </c>
      <c r="T3996" s="742">
        <v>2.5</v>
      </c>
      <c r="U3996" s="700">
        <v>1</v>
      </c>
    </row>
    <row r="3997" spans="1:21" ht="14.4" customHeight="1" x14ac:dyDescent="0.3">
      <c r="A3997" s="660">
        <v>32</v>
      </c>
      <c r="B3997" s="661" t="s">
        <v>587</v>
      </c>
      <c r="C3997" s="661">
        <v>89301322</v>
      </c>
      <c r="D3997" s="740" t="s">
        <v>6847</v>
      </c>
      <c r="E3997" s="741" t="s">
        <v>4646</v>
      </c>
      <c r="F3997" s="661" t="s">
        <v>4612</v>
      </c>
      <c r="G3997" s="661" t="s">
        <v>4711</v>
      </c>
      <c r="H3997" s="661" t="s">
        <v>588</v>
      </c>
      <c r="I3997" s="661" t="s">
        <v>5416</v>
      </c>
      <c r="J3997" s="661" t="s">
        <v>5417</v>
      </c>
      <c r="K3997" s="661" t="s">
        <v>5418</v>
      </c>
      <c r="L3997" s="662">
        <v>333.31</v>
      </c>
      <c r="M3997" s="662">
        <v>1333.24</v>
      </c>
      <c r="N3997" s="661">
        <v>4</v>
      </c>
      <c r="O3997" s="742">
        <v>0.5</v>
      </c>
      <c r="P3997" s="662"/>
      <c r="Q3997" s="677">
        <v>0</v>
      </c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32</v>
      </c>
      <c r="B3998" s="661" t="s">
        <v>587</v>
      </c>
      <c r="C3998" s="661">
        <v>89301322</v>
      </c>
      <c r="D3998" s="740" t="s">
        <v>6847</v>
      </c>
      <c r="E3998" s="741" t="s">
        <v>4646</v>
      </c>
      <c r="F3998" s="661" t="s">
        <v>4612</v>
      </c>
      <c r="G3998" s="661" t="s">
        <v>4711</v>
      </c>
      <c r="H3998" s="661" t="s">
        <v>588</v>
      </c>
      <c r="I3998" s="661" t="s">
        <v>6725</v>
      </c>
      <c r="J3998" s="661" t="s">
        <v>6726</v>
      </c>
      <c r="K3998" s="661" t="s">
        <v>6727</v>
      </c>
      <c r="L3998" s="662">
        <v>152.36000000000001</v>
      </c>
      <c r="M3998" s="662">
        <v>152.36000000000001</v>
      </c>
      <c r="N3998" s="661">
        <v>1</v>
      </c>
      <c r="O3998" s="742">
        <v>1</v>
      </c>
      <c r="P3998" s="662">
        <v>152.36000000000001</v>
      </c>
      <c r="Q3998" s="677">
        <v>1</v>
      </c>
      <c r="R3998" s="661">
        <v>1</v>
      </c>
      <c r="S3998" s="677">
        <v>1</v>
      </c>
      <c r="T3998" s="742">
        <v>1</v>
      </c>
      <c r="U3998" s="700">
        <v>1</v>
      </c>
    </row>
    <row r="3999" spans="1:21" ht="14.4" customHeight="1" x14ac:dyDescent="0.3">
      <c r="A3999" s="660">
        <v>32</v>
      </c>
      <c r="B3999" s="661" t="s">
        <v>587</v>
      </c>
      <c r="C3999" s="661">
        <v>89301322</v>
      </c>
      <c r="D3999" s="740" t="s">
        <v>6847</v>
      </c>
      <c r="E3999" s="741" t="s">
        <v>4646</v>
      </c>
      <c r="F3999" s="661" t="s">
        <v>4612</v>
      </c>
      <c r="G3999" s="661" t="s">
        <v>4711</v>
      </c>
      <c r="H3999" s="661" t="s">
        <v>588</v>
      </c>
      <c r="I3999" s="661" t="s">
        <v>4859</v>
      </c>
      <c r="J3999" s="661" t="s">
        <v>4443</v>
      </c>
      <c r="K3999" s="661" t="s">
        <v>4444</v>
      </c>
      <c r="L3999" s="662">
        <v>156.86000000000001</v>
      </c>
      <c r="M3999" s="662">
        <v>470.58000000000004</v>
      </c>
      <c r="N3999" s="661">
        <v>3</v>
      </c>
      <c r="O3999" s="742">
        <v>1.5</v>
      </c>
      <c r="P3999" s="662">
        <v>470.58000000000004</v>
      </c>
      <c r="Q3999" s="677">
        <v>1</v>
      </c>
      <c r="R3999" s="661">
        <v>3</v>
      </c>
      <c r="S3999" s="677">
        <v>1</v>
      </c>
      <c r="T3999" s="742">
        <v>1.5</v>
      </c>
      <c r="U3999" s="700">
        <v>1</v>
      </c>
    </row>
    <row r="4000" spans="1:21" ht="14.4" customHeight="1" x14ac:dyDescent="0.3">
      <c r="A4000" s="660">
        <v>32</v>
      </c>
      <c r="B4000" s="661" t="s">
        <v>587</v>
      </c>
      <c r="C4000" s="661">
        <v>89301322</v>
      </c>
      <c r="D4000" s="740" t="s">
        <v>6847</v>
      </c>
      <c r="E4000" s="741" t="s">
        <v>4646</v>
      </c>
      <c r="F4000" s="661" t="s">
        <v>4612</v>
      </c>
      <c r="G4000" s="661" t="s">
        <v>4860</v>
      </c>
      <c r="H4000" s="661" t="s">
        <v>588</v>
      </c>
      <c r="I4000" s="661" t="s">
        <v>6728</v>
      </c>
      <c r="J4000" s="661" t="s">
        <v>6729</v>
      </c>
      <c r="K4000" s="661" t="s">
        <v>6730</v>
      </c>
      <c r="L4000" s="662">
        <v>0</v>
      </c>
      <c r="M4000" s="662">
        <v>0</v>
      </c>
      <c r="N4000" s="661">
        <v>1</v>
      </c>
      <c r="O4000" s="742">
        <v>0.5</v>
      </c>
      <c r="P4000" s="662">
        <v>0</v>
      </c>
      <c r="Q4000" s="677"/>
      <c r="R4000" s="661">
        <v>1</v>
      </c>
      <c r="S4000" s="677">
        <v>1</v>
      </c>
      <c r="T4000" s="742">
        <v>0.5</v>
      </c>
      <c r="U4000" s="700">
        <v>1</v>
      </c>
    </row>
    <row r="4001" spans="1:21" ht="14.4" customHeight="1" x14ac:dyDescent="0.3">
      <c r="A4001" s="660">
        <v>32</v>
      </c>
      <c r="B4001" s="661" t="s">
        <v>587</v>
      </c>
      <c r="C4001" s="661">
        <v>89301322</v>
      </c>
      <c r="D4001" s="740" t="s">
        <v>6847</v>
      </c>
      <c r="E4001" s="741" t="s">
        <v>4646</v>
      </c>
      <c r="F4001" s="661" t="s">
        <v>4612</v>
      </c>
      <c r="G4001" s="661" t="s">
        <v>4860</v>
      </c>
      <c r="H4001" s="661" t="s">
        <v>588</v>
      </c>
      <c r="I4001" s="661" t="s">
        <v>6731</v>
      </c>
      <c r="J4001" s="661" t="s">
        <v>6732</v>
      </c>
      <c r="K4001" s="661" t="s">
        <v>6733</v>
      </c>
      <c r="L4001" s="662">
        <v>0</v>
      </c>
      <c r="M4001" s="662">
        <v>0</v>
      </c>
      <c r="N4001" s="661">
        <v>1</v>
      </c>
      <c r="O4001" s="742">
        <v>0.5</v>
      </c>
      <c r="P4001" s="662">
        <v>0</v>
      </c>
      <c r="Q4001" s="677"/>
      <c r="R4001" s="661">
        <v>1</v>
      </c>
      <c r="S4001" s="677">
        <v>1</v>
      </c>
      <c r="T4001" s="742">
        <v>0.5</v>
      </c>
      <c r="U4001" s="700">
        <v>1</v>
      </c>
    </row>
    <row r="4002" spans="1:21" ht="14.4" customHeight="1" x14ac:dyDescent="0.3">
      <c r="A4002" s="660">
        <v>32</v>
      </c>
      <c r="B4002" s="661" t="s">
        <v>587</v>
      </c>
      <c r="C4002" s="661">
        <v>89301322</v>
      </c>
      <c r="D4002" s="740" t="s">
        <v>6847</v>
      </c>
      <c r="E4002" s="741" t="s">
        <v>4646</v>
      </c>
      <c r="F4002" s="661" t="s">
        <v>4612</v>
      </c>
      <c r="G4002" s="661" t="s">
        <v>5090</v>
      </c>
      <c r="H4002" s="661" t="s">
        <v>588</v>
      </c>
      <c r="I4002" s="661" t="s">
        <v>1570</v>
      </c>
      <c r="J4002" s="661" t="s">
        <v>1571</v>
      </c>
      <c r="K4002" s="661" t="s">
        <v>5092</v>
      </c>
      <c r="L4002" s="662">
        <v>473.33</v>
      </c>
      <c r="M4002" s="662">
        <v>946.66</v>
      </c>
      <c r="N4002" s="661">
        <v>2</v>
      </c>
      <c r="O4002" s="742">
        <v>0.5</v>
      </c>
      <c r="P4002" s="662">
        <v>946.66</v>
      </c>
      <c r="Q4002" s="677">
        <v>1</v>
      </c>
      <c r="R4002" s="661">
        <v>2</v>
      </c>
      <c r="S4002" s="677">
        <v>1</v>
      </c>
      <c r="T4002" s="742">
        <v>0.5</v>
      </c>
      <c r="U4002" s="700">
        <v>1</v>
      </c>
    </row>
    <row r="4003" spans="1:21" ht="14.4" customHeight="1" x14ac:dyDescent="0.3">
      <c r="A4003" s="660">
        <v>32</v>
      </c>
      <c r="B4003" s="661" t="s">
        <v>587</v>
      </c>
      <c r="C4003" s="661">
        <v>89301322</v>
      </c>
      <c r="D4003" s="740" t="s">
        <v>6847</v>
      </c>
      <c r="E4003" s="741" t="s">
        <v>4646</v>
      </c>
      <c r="F4003" s="661" t="s">
        <v>4612</v>
      </c>
      <c r="G4003" s="661" t="s">
        <v>5090</v>
      </c>
      <c r="H4003" s="661" t="s">
        <v>588</v>
      </c>
      <c r="I4003" s="661" t="s">
        <v>6734</v>
      </c>
      <c r="J4003" s="661" t="s">
        <v>6735</v>
      </c>
      <c r="K4003" s="661" t="s">
        <v>6736</v>
      </c>
      <c r="L4003" s="662">
        <v>328.37</v>
      </c>
      <c r="M4003" s="662">
        <v>656.74</v>
      </c>
      <c r="N4003" s="661">
        <v>2</v>
      </c>
      <c r="O4003" s="742">
        <v>0.5</v>
      </c>
      <c r="P4003" s="662">
        <v>656.74</v>
      </c>
      <c r="Q4003" s="677">
        <v>1</v>
      </c>
      <c r="R4003" s="661">
        <v>2</v>
      </c>
      <c r="S4003" s="677">
        <v>1</v>
      </c>
      <c r="T4003" s="742">
        <v>0.5</v>
      </c>
      <c r="U4003" s="700">
        <v>1</v>
      </c>
    </row>
    <row r="4004" spans="1:21" ht="14.4" customHeight="1" x14ac:dyDescent="0.3">
      <c r="A4004" s="660">
        <v>32</v>
      </c>
      <c r="B4004" s="661" t="s">
        <v>587</v>
      </c>
      <c r="C4004" s="661">
        <v>89301322</v>
      </c>
      <c r="D4004" s="740" t="s">
        <v>6847</v>
      </c>
      <c r="E4004" s="741" t="s">
        <v>4646</v>
      </c>
      <c r="F4004" s="661" t="s">
        <v>4612</v>
      </c>
      <c r="G4004" s="661" t="s">
        <v>5248</v>
      </c>
      <c r="H4004" s="661" t="s">
        <v>2441</v>
      </c>
      <c r="I4004" s="661" t="s">
        <v>3081</v>
      </c>
      <c r="J4004" s="661" t="s">
        <v>3082</v>
      </c>
      <c r="K4004" s="661" t="s">
        <v>3083</v>
      </c>
      <c r="L4004" s="662">
        <v>222.25</v>
      </c>
      <c r="M4004" s="662">
        <v>666.75</v>
      </c>
      <c r="N4004" s="661">
        <v>3</v>
      </c>
      <c r="O4004" s="742">
        <v>2.5</v>
      </c>
      <c r="P4004" s="662">
        <v>444.5</v>
      </c>
      <c r="Q4004" s="677">
        <v>0.66666666666666663</v>
      </c>
      <c r="R4004" s="661">
        <v>2</v>
      </c>
      <c r="S4004" s="677">
        <v>0.66666666666666663</v>
      </c>
      <c r="T4004" s="742">
        <v>1.5</v>
      </c>
      <c r="U4004" s="700">
        <v>0.6</v>
      </c>
    </row>
    <row r="4005" spans="1:21" ht="14.4" customHeight="1" x14ac:dyDescent="0.3">
      <c r="A4005" s="660">
        <v>32</v>
      </c>
      <c r="B4005" s="661" t="s">
        <v>587</v>
      </c>
      <c r="C4005" s="661">
        <v>89301322</v>
      </c>
      <c r="D4005" s="740" t="s">
        <v>6847</v>
      </c>
      <c r="E4005" s="741" t="s">
        <v>4646</v>
      </c>
      <c r="F4005" s="661" t="s">
        <v>4612</v>
      </c>
      <c r="G4005" s="661" t="s">
        <v>4720</v>
      </c>
      <c r="H4005" s="661" t="s">
        <v>2441</v>
      </c>
      <c r="I4005" s="661" t="s">
        <v>3851</v>
      </c>
      <c r="J4005" s="661" t="s">
        <v>2534</v>
      </c>
      <c r="K4005" s="661" t="s">
        <v>3852</v>
      </c>
      <c r="L4005" s="662">
        <v>146.63</v>
      </c>
      <c r="M4005" s="662">
        <v>146.63</v>
      </c>
      <c r="N4005" s="661">
        <v>1</v>
      </c>
      <c r="O4005" s="742">
        <v>0.5</v>
      </c>
      <c r="P4005" s="662">
        <v>146.63</v>
      </c>
      <c r="Q4005" s="677">
        <v>1</v>
      </c>
      <c r="R4005" s="661">
        <v>1</v>
      </c>
      <c r="S4005" s="677">
        <v>1</v>
      </c>
      <c r="T4005" s="742">
        <v>0.5</v>
      </c>
      <c r="U4005" s="700">
        <v>1</v>
      </c>
    </row>
    <row r="4006" spans="1:21" ht="14.4" customHeight="1" x14ac:dyDescent="0.3">
      <c r="A4006" s="660">
        <v>32</v>
      </c>
      <c r="B4006" s="661" t="s">
        <v>587</v>
      </c>
      <c r="C4006" s="661">
        <v>89301322</v>
      </c>
      <c r="D4006" s="740" t="s">
        <v>6847</v>
      </c>
      <c r="E4006" s="741" t="s">
        <v>4646</v>
      </c>
      <c r="F4006" s="661" t="s">
        <v>4612</v>
      </c>
      <c r="G4006" s="661" t="s">
        <v>4963</v>
      </c>
      <c r="H4006" s="661" t="s">
        <v>2441</v>
      </c>
      <c r="I4006" s="661" t="s">
        <v>2523</v>
      </c>
      <c r="J4006" s="661" t="s">
        <v>2524</v>
      </c>
      <c r="K4006" s="661" t="s">
        <v>1225</v>
      </c>
      <c r="L4006" s="662">
        <v>44.89</v>
      </c>
      <c r="M4006" s="662">
        <v>89.78</v>
      </c>
      <c r="N4006" s="661">
        <v>2</v>
      </c>
      <c r="O4006" s="742">
        <v>1.5</v>
      </c>
      <c r="P4006" s="662">
        <v>89.78</v>
      </c>
      <c r="Q4006" s="677">
        <v>1</v>
      </c>
      <c r="R4006" s="661">
        <v>2</v>
      </c>
      <c r="S4006" s="677">
        <v>1</v>
      </c>
      <c r="T4006" s="742">
        <v>1.5</v>
      </c>
      <c r="U4006" s="700">
        <v>1</v>
      </c>
    </row>
    <row r="4007" spans="1:21" ht="14.4" customHeight="1" x14ac:dyDescent="0.3">
      <c r="A4007" s="660">
        <v>32</v>
      </c>
      <c r="B4007" s="661" t="s">
        <v>587</v>
      </c>
      <c r="C4007" s="661">
        <v>89301322</v>
      </c>
      <c r="D4007" s="740" t="s">
        <v>6847</v>
      </c>
      <c r="E4007" s="741" t="s">
        <v>4646</v>
      </c>
      <c r="F4007" s="661" t="s">
        <v>4612</v>
      </c>
      <c r="G4007" s="661" t="s">
        <v>4664</v>
      </c>
      <c r="H4007" s="661" t="s">
        <v>2441</v>
      </c>
      <c r="I4007" s="661" t="s">
        <v>3042</v>
      </c>
      <c r="J4007" s="661" t="s">
        <v>3043</v>
      </c>
      <c r="K4007" s="661" t="s">
        <v>4451</v>
      </c>
      <c r="L4007" s="662">
        <v>178.27</v>
      </c>
      <c r="M4007" s="662">
        <v>356.54</v>
      </c>
      <c r="N4007" s="661">
        <v>2</v>
      </c>
      <c r="O4007" s="742">
        <v>1</v>
      </c>
      <c r="P4007" s="662">
        <v>356.54</v>
      </c>
      <c r="Q4007" s="677">
        <v>1</v>
      </c>
      <c r="R4007" s="661">
        <v>2</v>
      </c>
      <c r="S4007" s="677">
        <v>1</v>
      </c>
      <c r="T4007" s="742">
        <v>1</v>
      </c>
      <c r="U4007" s="700">
        <v>1</v>
      </c>
    </row>
    <row r="4008" spans="1:21" ht="14.4" customHeight="1" x14ac:dyDescent="0.3">
      <c r="A4008" s="660">
        <v>32</v>
      </c>
      <c r="B4008" s="661" t="s">
        <v>587</v>
      </c>
      <c r="C4008" s="661">
        <v>89301322</v>
      </c>
      <c r="D4008" s="740" t="s">
        <v>6847</v>
      </c>
      <c r="E4008" s="741" t="s">
        <v>4646</v>
      </c>
      <c r="F4008" s="661" t="s">
        <v>4612</v>
      </c>
      <c r="G4008" s="661" t="s">
        <v>4664</v>
      </c>
      <c r="H4008" s="661" t="s">
        <v>2441</v>
      </c>
      <c r="I4008" s="661" t="s">
        <v>3042</v>
      </c>
      <c r="J4008" s="661" t="s">
        <v>3043</v>
      </c>
      <c r="K4008" s="661" t="s">
        <v>4451</v>
      </c>
      <c r="L4008" s="662">
        <v>184.22</v>
      </c>
      <c r="M4008" s="662">
        <v>2763.2999999999997</v>
      </c>
      <c r="N4008" s="661">
        <v>15</v>
      </c>
      <c r="O4008" s="742">
        <v>4.5</v>
      </c>
      <c r="P4008" s="662">
        <v>1473.7599999999998</v>
      </c>
      <c r="Q4008" s="677">
        <v>0.53333333333333333</v>
      </c>
      <c r="R4008" s="661">
        <v>8</v>
      </c>
      <c r="S4008" s="677">
        <v>0.53333333333333333</v>
      </c>
      <c r="T4008" s="742">
        <v>2</v>
      </c>
      <c r="U4008" s="700">
        <v>0.44444444444444442</v>
      </c>
    </row>
    <row r="4009" spans="1:21" ht="14.4" customHeight="1" x14ac:dyDescent="0.3">
      <c r="A4009" s="660">
        <v>32</v>
      </c>
      <c r="B4009" s="661" t="s">
        <v>587</v>
      </c>
      <c r="C4009" s="661">
        <v>89301322</v>
      </c>
      <c r="D4009" s="740" t="s">
        <v>6847</v>
      </c>
      <c r="E4009" s="741" t="s">
        <v>4646</v>
      </c>
      <c r="F4009" s="661" t="s">
        <v>4612</v>
      </c>
      <c r="G4009" s="661" t="s">
        <v>4665</v>
      </c>
      <c r="H4009" s="661" t="s">
        <v>2441</v>
      </c>
      <c r="I4009" s="661" t="s">
        <v>2568</v>
      </c>
      <c r="J4009" s="661" t="s">
        <v>2453</v>
      </c>
      <c r="K4009" s="661" t="s">
        <v>1229</v>
      </c>
      <c r="L4009" s="662">
        <v>137.74</v>
      </c>
      <c r="M4009" s="662">
        <v>137.74</v>
      </c>
      <c r="N4009" s="661">
        <v>1</v>
      </c>
      <c r="O4009" s="742">
        <v>0.5</v>
      </c>
      <c r="P4009" s="662">
        <v>137.74</v>
      </c>
      <c r="Q4009" s="677">
        <v>1</v>
      </c>
      <c r="R4009" s="661">
        <v>1</v>
      </c>
      <c r="S4009" s="677">
        <v>1</v>
      </c>
      <c r="T4009" s="742">
        <v>0.5</v>
      </c>
      <c r="U4009" s="700">
        <v>1</v>
      </c>
    </row>
    <row r="4010" spans="1:21" ht="14.4" customHeight="1" x14ac:dyDescent="0.3">
      <c r="A4010" s="660">
        <v>32</v>
      </c>
      <c r="B4010" s="661" t="s">
        <v>587</v>
      </c>
      <c r="C4010" s="661">
        <v>89301322</v>
      </c>
      <c r="D4010" s="740" t="s">
        <v>6847</v>
      </c>
      <c r="E4010" s="741" t="s">
        <v>4646</v>
      </c>
      <c r="F4010" s="661" t="s">
        <v>4612</v>
      </c>
      <c r="G4010" s="661" t="s">
        <v>4805</v>
      </c>
      <c r="H4010" s="661" t="s">
        <v>588</v>
      </c>
      <c r="I4010" s="661" t="s">
        <v>855</v>
      </c>
      <c r="J4010" s="661" t="s">
        <v>856</v>
      </c>
      <c r="K4010" s="661" t="s">
        <v>857</v>
      </c>
      <c r="L4010" s="662">
        <v>0</v>
      </c>
      <c r="M4010" s="662">
        <v>0</v>
      </c>
      <c r="N4010" s="661">
        <v>1</v>
      </c>
      <c r="O4010" s="742">
        <v>0.5</v>
      </c>
      <c r="P4010" s="662">
        <v>0</v>
      </c>
      <c r="Q4010" s="677"/>
      <c r="R4010" s="661">
        <v>1</v>
      </c>
      <c r="S4010" s="677">
        <v>1</v>
      </c>
      <c r="T4010" s="742">
        <v>0.5</v>
      </c>
      <c r="U4010" s="700">
        <v>1</v>
      </c>
    </row>
    <row r="4011" spans="1:21" ht="14.4" customHeight="1" x14ac:dyDescent="0.3">
      <c r="A4011" s="660">
        <v>32</v>
      </c>
      <c r="B4011" s="661" t="s">
        <v>587</v>
      </c>
      <c r="C4011" s="661">
        <v>89301322</v>
      </c>
      <c r="D4011" s="740" t="s">
        <v>6847</v>
      </c>
      <c r="E4011" s="741" t="s">
        <v>4646</v>
      </c>
      <c r="F4011" s="661" t="s">
        <v>4612</v>
      </c>
      <c r="G4011" s="661" t="s">
        <v>4726</v>
      </c>
      <c r="H4011" s="661" t="s">
        <v>2441</v>
      </c>
      <c r="I4011" s="661" t="s">
        <v>4806</v>
      </c>
      <c r="J4011" s="661" t="s">
        <v>4807</v>
      </c>
      <c r="K4011" s="661" t="s">
        <v>4450</v>
      </c>
      <c r="L4011" s="662">
        <v>52.4</v>
      </c>
      <c r="M4011" s="662">
        <v>52.4</v>
      </c>
      <c r="N4011" s="661">
        <v>1</v>
      </c>
      <c r="O4011" s="742">
        <v>0.5</v>
      </c>
      <c r="P4011" s="662">
        <v>52.4</v>
      </c>
      <c r="Q4011" s="677">
        <v>1</v>
      </c>
      <c r="R4011" s="661">
        <v>1</v>
      </c>
      <c r="S4011" s="677">
        <v>1</v>
      </c>
      <c r="T4011" s="742">
        <v>0.5</v>
      </c>
      <c r="U4011" s="700">
        <v>1</v>
      </c>
    </row>
    <row r="4012" spans="1:21" ht="14.4" customHeight="1" x14ac:dyDescent="0.3">
      <c r="A4012" s="660">
        <v>32</v>
      </c>
      <c r="B4012" s="661" t="s">
        <v>587</v>
      </c>
      <c r="C4012" s="661">
        <v>89301322</v>
      </c>
      <c r="D4012" s="740" t="s">
        <v>6847</v>
      </c>
      <c r="E4012" s="741" t="s">
        <v>4646</v>
      </c>
      <c r="F4012" s="661" t="s">
        <v>4612</v>
      </c>
      <c r="G4012" s="661" t="s">
        <v>4726</v>
      </c>
      <c r="H4012" s="661" t="s">
        <v>2441</v>
      </c>
      <c r="I4012" s="661" t="s">
        <v>3046</v>
      </c>
      <c r="J4012" s="661" t="s">
        <v>3047</v>
      </c>
      <c r="K4012" s="661" t="s">
        <v>4451</v>
      </c>
      <c r="L4012" s="662">
        <v>69.86</v>
      </c>
      <c r="M4012" s="662">
        <v>908.18000000000006</v>
      </c>
      <c r="N4012" s="661">
        <v>13</v>
      </c>
      <c r="O4012" s="742">
        <v>4</v>
      </c>
      <c r="P4012" s="662">
        <v>628.74</v>
      </c>
      <c r="Q4012" s="677">
        <v>0.69230769230769229</v>
      </c>
      <c r="R4012" s="661">
        <v>9</v>
      </c>
      <c r="S4012" s="677">
        <v>0.69230769230769229</v>
      </c>
      <c r="T4012" s="742">
        <v>3</v>
      </c>
      <c r="U4012" s="700">
        <v>0.75</v>
      </c>
    </row>
    <row r="4013" spans="1:21" ht="14.4" customHeight="1" x14ac:dyDescent="0.3">
      <c r="A4013" s="660">
        <v>32</v>
      </c>
      <c r="B4013" s="661" t="s">
        <v>587</v>
      </c>
      <c r="C4013" s="661">
        <v>89301322</v>
      </c>
      <c r="D4013" s="740" t="s">
        <v>6847</v>
      </c>
      <c r="E4013" s="741" t="s">
        <v>4646</v>
      </c>
      <c r="F4013" s="661" t="s">
        <v>4612</v>
      </c>
      <c r="G4013" s="661" t="s">
        <v>5256</v>
      </c>
      <c r="H4013" s="661" t="s">
        <v>588</v>
      </c>
      <c r="I4013" s="661" t="s">
        <v>2434</v>
      </c>
      <c r="J4013" s="661" t="s">
        <v>2435</v>
      </c>
      <c r="K4013" s="661" t="s">
        <v>2436</v>
      </c>
      <c r="L4013" s="662">
        <v>0</v>
      </c>
      <c r="M4013" s="662">
        <v>0</v>
      </c>
      <c r="N4013" s="661">
        <v>9</v>
      </c>
      <c r="O4013" s="742">
        <v>3</v>
      </c>
      <c r="P4013" s="662">
        <v>0</v>
      </c>
      <c r="Q4013" s="677"/>
      <c r="R4013" s="661">
        <v>9</v>
      </c>
      <c r="S4013" s="677">
        <v>1</v>
      </c>
      <c r="T4013" s="742">
        <v>3</v>
      </c>
      <c r="U4013" s="700">
        <v>1</v>
      </c>
    </row>
    <row r="4014" spans="1:21" ht="14.4" customHeight="1" x14ac:dyDescent="0.3">
      <c r="A4014" s="660">
        <v>32</v>
      </c>
      <c r="B4014" s="661" t="s">
        <v>587</v>
      </c>
      <c r="C4014" s="661">
        <v>89301322</v>
      </c>
      <c r="D4014" s="740" t="s">
        <v>6847</v>
      </c>
      <c r="E4014" s="741" t="s">
        <v>4646</v>
      </c>
      <c r="F4014" s="661" t="s">
        <v>4612</v>
      </c>
      <c r="G4014" s="661" t="s">
        <v>5256</v>
      </c>
      <c r="H4014" s="661" t="s">
        <v>588</v>
      </c>
      <c r="I4014" s="661" t="s">
        <v>1738</v>
      </c>
      <c r="J4014" s="661" t="s">
        <v>1739</v>
      </c>
      <c r="K4014" s="661" t="s">
        <v>6737</v>
      </c>
      <c r="L4014" s="662">
        <v>127.14</v>
      </c>
      <c r="M4014" s="662">
        <v>127.14</v>
      </c>
      <c r="N4014" s="661">
        <v>1</v>
      </c>
      <c r="O4014" s="742">
        <v>0.5</v>
      </c>
      <c r="P4014" s="662">
        <v>127.14</v>
      </c>
      <c r="Q4014" s="677">
        <v>1</v>
      </c>
      <c r="R4014" s="661">
        <v>1</v>
      </c>
      <c r="S4014" s="677">
        <v>1</v>
      </c>
      <c r="T4014" s="742">
        <v>0.5</v>
      </c>
      <c r="U4014" s="700">
        <v>1</v>
      </c>
    </row>
    <row r="4015" spans="1:21" ht="14.4" customHeight="1" x14ac:dyDescent="0.3">
      <c r="A4015" s="660">
        <v>32</v>
      </c>
      <c r="B4015" s="661" t="s">
        <v>587</v>
      </c>
      <c r="C4015" s="661">
        <v>89301322</v>
      </c>
      <c r="D4015" s="740" t="s">
        <v>6847</v>
      </c>
      <c r="E4015" s="741" t="s">
        <v>4646</v>
      </c>
      <c r="F4015" s="661" t="s">
        <v>4612</v>
      </c>
      <c r="G4015" s="661" t="s">
        <v>4728</v>
      </c>
      <c r="H4015" s="661" t="s">
        <v>588</v>
      </c>
      <c r="I4015" s="661" t="s">
        <v>2278</v>
      </c>
      <c r="J4015" s="661" t="s">
        <v>4996</v>
      </c>
      <c r="K4015" s="661" t="s">
        <v>4997</v>
      </c>
      <c r="L4015" s="662">
        <v>2025.92</v>
      </c>
      <c r="M4015" s="662">
        <v>2025.92</v>
      </c>
      <c r="N4015" s="661">
        <v>1</v>
      </c>
      <c r="O4015" s="742">
        <v>1</v>
      </c>
      <c r="P4015" s="662">
        <v>2025.92</v>
      </c>
      <c r="Q4015" s="677">
        <v>1</v>
      </c>
      <c r="R4015" s="661">
        <v>1</v>
      </c>
      <c r="S4015" s="677">
        <v>1</v>
      </c>
      <c r="T4015" s="742">
        <v>1</v>
      </c>
      <c r="U4015" s="700">
        <v>1</v>
      </c>
    </row>
    <row r="4016" spans="1:21" ht="14.4" customHeight="1" x14ac:dyDescent="0.3">
      <c r="A4016" s="660">
        <v>32</v>
      </c>
      <c r="B4016" s="661" t="s">
        <v>587</v>
      </c>
      <c r="C4016" s="661">
        <v>89301322</v>
      </c>
      <c r="D4016" s="740" t="s">
        <v>6847</v>
      </c>
      <c r="E4016" s="741" t="s">
        <v>4646</v>
      </c>
      <c r="F4016" s="661" t="s">
        <v>4612</v>
      </c>
      <c r="G4016" s="661" t="s">
        <v>4728</v>
      </c>
      <c r="H4016" s="661" t="s">
        <v>588</v>
      </c>
      <c r="I4016" s="661" t="s">
        <v>1886</v>
      </c>
      <c r="J4016" s="661" t="s">
        <v>1887</v>
      </c>
      <c r="K4016" s="661" t="s">
        <v>5110</v>
      </c>
      <c r="L4016" s="662">
        <v>2025.92</v>
      </c>
      <c r="M4016" s="662">
        <v>6077.76</v>
      </c>
      <c r="N4016" s="661">
        <v>3</v>
      </c>
      <c r="O4016" s="742">
        <v>1.5</v>
      </c>
      <c r="P4016" s="662">
        <v>4051.84</v>
      </c>
      <c r="Q4016" s="677">
        <v>0.66666666666666663</v>
      </c>
      <c r="R4016" s="661">
        <v>2</v>
      </c>
      <c r="S4016" s="677">
        <v>0.66666666666666663</v>
      </c>
      <c r="T4016" s="742">
        <v>1</v>
      </c>
      <c r="U4016" s="700">
        <v>0.66666666666666663</v>
      </c>
    </row>
    <row r="4017" spans="1:21" ht="14.4" customHeight="1" x14ac:dyDescent="0.3">
      <c r="A4017" s="660">
        <v>32</v>
      </c>
      <c r="B4017" s="661" t="s">
        <v>587</v>
      </c>
      <c r="C4017" s="661">
        <v>89301322</v>
      </c>
      <c r="D4017" s="740" t="s">
        <v>6847</v>
      </c>
      <c r="E4017" s="741" t="s">
        <v>4646</v>
      </c>
      <c r="F4017" s="661" t="s">
        <v>4612</v>
      </c>
      <c r="G4017" s="661" t="s">
        <v>4811</v>
      </c>
      <c r="H4017" s="661" t="s">
        <v>588</v>
      </c>
      <c r="I4017" s="661" t="s">
        <v>1578</v>
      </c>
      <c r="J4017" s="661" t="s">
        <v>1579</v>
      </c>
      <c r="K4017" s="661" t="s">
        <v>1580</v>
      </c>
      <c r="L4017" s="662">
        <v>400.21</v>
      </c>
      <c r="M4017" s="662">
        <v>800.42</v>
      </c>
      <c r="N4017" s="661">
        <v>2</v>
      </c>
      <c r="O4017" s="742">
        <v>0.5</v>
      </c>
      <c r="P4017" s="662">
        <v>800.42</v>
      </c>
      <c r="Q4017" s="677">
        <v>1</v>
      </c>
      <c r="R4017" s="661">
        <v>2</v>
      </c>
      <c r="S4017" s="677">
        <v>1</v>
      </c>
      <c r="T4017" s="742">
        <v>0.5</v>
      </c>
      <c r="U4017" s="700">
        <v>1</v>
      </c>
    </row>
    <row r="4018" spans="1:21" ht="14.4" customHeight="1" x14ac:dyDescent="0.3">
      <c r="A4018" s="660">
        <v>32</v>
      </c>
      <c r="B4018" s="661" t="s">
        <v>587</v>
      </c>
      <c r="C4018" s="661">
        <v>89301322</v>
      </c>
      <c r="D4018" s="740" t="s">
        <v>6847</v>
      </c>
      <c r="E4018" s="741" t="s">
        <v>4646</v>
      </c>
      <c r="F4018" s="661" t="s">
        <v>4612</v>
      </c>
      <c r="G4018" s="661" t="s">
        <v>4811</v>
      </c>
      <c r="H4018" s="661" t="s">
        <v>588</v>
      </c>
      <c r="I4018" s="661" t="s">
        <v>1578</v>
      </c>
      <c r="J4018" s="661" t="s">
        <v>1579</v>
      </c>
      <c r="K4018" s="661" t="s">
        <v>1580</v>
      </c>
      <c r="L4018" s="662">
        <v>359.63</v>
      </c>
      <c r="M4018" s="662">
        <v>359.63</v>
      </c>
      <c r="N4018" s="661">
        <v>1</v>
      </c>
      <c r="O4018" s="742">
        <v>0.5</v>
      </c>
      <c r="P4018" s="662"/>
      <c r="Q4018" s="677">
        <v>0</v>
      </c>
      <c r="R4018" s="661"/>
      <c r="S4018" s="677">
        <v>0</v>
      </c>
      <c r="T4018" s="742"/>
      <c r="U4018" s="700">
        <v>0</v>
      </c>
    </row>
    <row r="4019" spans="1:21" ht="14.4" customHeight="1" x14ac:dyDescent="0.3">
      <c r="A4019" s="660">
        <v>32</v>
      </c>
      <c r="B4019" s="661" t="s">
        <v>587</v>
      </c>
      <c r="C4019" s="661">
        <v>89301322</v>
      </c>
      <c r="D4019" s="740" t="s">
        <v>6847</v>
      </c>
      <c r="E4019" s="741" t="s">
        <v>4646</v>
      </c>
      <c r="F4019" s="661" t="s">
        <v>4612</v>
      </c>
      <c r="G4019" s="661" t="s">
        <v>4811</v>
      </c>
      <c r="H4019" s="661" t="s">
        <v>588</v>
      </c>
      <c r="I4019" s="661" t="s">
        <v>5129</v>
      </c>
      <c r="J4019" s="661" t="s">
        <v>1579</v>
      </c>
      <c r="K4019" s="661" t="s">
        <v>630</v>
      </c>
      <c r="L4019" s="662">
        <v>0</v>
      </c>
      <c r="M4019" s="662">
        <v>0</v>
      </c>
      <c r="N4019" s="661">
        <v>3</v>
      </c>
      <c r="O4019" s="742">
        <v>2</v>
      </c>
      <c r="P4019" s="662">
        <v>0</v>
      </c>
      <c r="Q4019" s="677"/>
      <c r="R4019" s="661">
        <v>1</v>
      </c>
      <c r="S4019" s="677">
        <v>0.33333333333333331</v>
      </c>
      <c r="T4019" s="742">
        <v>1</v>
      </c>
      <c r="U4019" s="700">
        <v>0.5</v>
      </c>
    </row>
    <row r="4020" spans="1:21" ht="14.4" customHeight="1" x14ac:dyDescent="0.3">
      <c r="A4020" s="660">
        <v>32</v>
      </c>
      <c r="B4020" s="661" t="s">
        <v>587</v>
      </c>
      <c r="C4020" s="661">
        <v>89301322</v>
      </c>
      <c r="D4020" s="740" t="s">
        <v>6847</v>
      </c>
      <c r="E4020" s="741" t="s">
        <v>4646</v>
      </c>
      <c r="F4020" s="661" t="s">
        <v>4612</v>
      </c>
      <c r="G4020" s="661" t="s">
        <v>4811</v>
      </c>
      <c r="H4020" s="661" t="s">
        <v>588</v>
      </c>
      <c r="I4020" s="661" t="s">
        <v>5859</v>
      </c>
      <c r="J4020" s="661" t="s">
        <v>1579</v>
      </c>
      <c r="K4020" s="661" t="s">
        <v>5458</v>
      </c>
      <c r="L4020" s="662">
        <v>0</v>
      </c>
      <c r="M4020" s="662">
        <v>0</v>
      </c>
      <c r="N4020" s="661">
        <v>4</v>
      </c>
      <c r="O4020" s="742">
        <v>2.5</v>
      </c>
      <c r="P4020" s="662">
        <v>0</v>
      </c>
      <c r="Q4020" s="677"/>
      <c r="R4020" s="661">
        <v>1</v>
      </c>
      <c r="S4020" s="677">
        <v>0.25</v>
      </c>
      <c r="T4020" s="742">
        <v>0.5</v>
      </c>
      <c r="U4020" s="700">
        <v>0.2</v>
      </c>
    </row>
    <row r="4021" spans="1:21" ht="14.4" customHeight="1" x14ac:dyDescent="0.3">
      <c r="A4021" s="660">
        <v>32</v>
      </c>
      <c r="B4021" s="661" t="s">
        <v>587</v>
      </c>
      <c r="C4021" s="661">
        <v>89301322</v>
      </c>
      <c r="D4021" s="740" t="s">
        <v>6847</v>
      </c>
      <c r="E4021" s="741" t="s">
        <v>4646</v>
      </c>
      <c r="F4021" s="661" t="s">
        <v>4612</v>
      </c>
      <c r="G4021" s="661" t="s">
        <v>5111</v>
      </c>
      <c r="H4021" s="661" t="s">
        <v>588</v>
      </c>
      <c r="I4021" s="661" t="s">
        <v>1688</v>
      </c>
      <c r="J4021" s="661" t="s">
        <v>1689</v>
      </c>
      <c r="K4021" s="661" t="s">
        <v>1690</v>
      </c>
      <c r="L4021" s="662">
        <v>75.36</v>
      </c>
      <c r="M4021" s="662">
        <v>75.36</v>
      </c>
      <c r="N4021" s="661">
        <v>1</v>
      </c>
      <c r="O4021" s="742">
        <v>1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32</v>
      </c>
      <c r="B4022" s="661" t="s">
        <v>587</v>
      </c>
      <c r="C4022" s="661">
        <v>89301322</v>
      </c>
      <c r="D4022" s="740" t="s">
        <v>6847</v>
      </c>
      <c r="E4022" s="741" t="s">
        <v>4646</v>
      </c>
      <c r="F4022" s="661" t="s">
        <v>4612</v>
      </c>
      <c r="G4022" s="661" t="s">
        <v>6738</v>
      </c>
      <c r="H4022" s="661" t="s">
        <v>588</v>
      </c>
      <c r="I4022" s="661" t="s">
        <v>835</v>
      </c>
      <c r="J4022" s="661" t="s">
        <v>836</v>
      </c>
      <c r="K4022" s="661" t="s">
        <v>837</v>
      </c>
      <c r="L4022" s="662">
        <v>0</v>
      </c>
      <c r="M4022" s="662">
        <v>0</v>
      </c>
      <c r="N4022" s="661">
        <v>1</v>
      </c>
      <c r="O4022" s="742">
        <v>1</v>
      </c>
      <c r="P4022" s="662"/>
      <c r="Q4022" s="677"/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32</v>
      </c>
      <c r="B4023" s="661" t="s">
        <v>587</v>
      </c>
      <c r="C4023" s="661">
        <v>89301322</v>
      </c>
      <c r="D4023" s="740" t="s">
        <v>6847</v>
      </c>
      <c r="E4023" s="741" t="s">
        <v>4646</v>
      </c>
      <c r="F4023" s="661" t="s">
        <v>4612</v>
      </c>
      <c r="G4023" s="661" t="s">
        <v>6739</v>
      </c>
      <c r="H4023" s="661" t="s">
        <v>588</v>
      </c>
      <c r="I4023" s="661" t="s">
        <v>6740</v>
      </c>
      <c r="J4023" s="661" t="s">
        <v>1009</v>
      </c>
      <c r="K4023" s="661" t="s">
        <v>6741</v>
      </c>
      <c r="L4023" s="662">
        <v>0</v>
      </c>
      <c r="M4023" s="662">
        <v>0</v>
      </c>
      <c r="N4023" s="661">
        <v>1</v>
      </c>
      <c r="O4023" s="742">
        <v>1</v>
      </c>
      <c r="P4023" s="662"/>
      <c r="Q4023" s="677"/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32</v>
      </c>
      <c r="B4024" s="661" t="s">
        <v>587</v>
      </c>
      <c r="C4024" s="661">
        <v>89301322</v>
      </c>
      <c r="D4024" s="740" t="s">
        <v>6847</v>
      </c>
      <c r="E4024" s="741" t="s">
        <v>4646</v>
      </c>
      <c r="F4024" s="661" t="s">
        <v>4612</v>
      </c>
      <c r="G4024" s="661" t="s">
        <v>6742</v>
      </c>
      <c r="H4024" s="661" t="s">
        <v>588</v>
      </c>
      <c r="I4024" s="661" t="s">
        <v>6743</v>
      </c>
      <c r="J4024" s="661" t="s">
        <v>1533</v>
      </c>
      <c r="K4024" s="661" t="s">
        <v>4479</v>
      </c>
      <c r="L4024" s="662">
        <v>0</v>
      </c>
      <c r="M4024" s="662">
        <v>0</v>
      </c>
      <c r="N4024" s="661">
        <v>2</v>
      </c>
      <c r="O4024" s="742">
        <v>0.5</v>
      </c>
      <c r="P4024" s="662">
        <v>0</v>
      </c>
      <c r="Q4024" s="677"/>
      <c r="R4024" s="661">
        <v>2</v>
      </c>
      <c r="S4024" s="677">
        <v>1</v>
      </c>
      <c r="T4024" s="742">
        <v>0.5</v>
      </c>
      <c r="U4024" s="700">
        <v>1</v>
      </c>
    </row>
    <row r="4025" spans="1:21" ht="14.4" customHeight="1" x14ac:dyDescent="0.3">
      <c r="A4025" s="660">
        <v>32</v>
      </c>
      <c r="B4025" s="661" t="s">
        <v>587</v>
      </c>
      <c r="C4025" s="661">
        <v>89301322</v>
      </c>
      <c r="D4025" s="740" t="s">
        <v>6847</v>
      </c>
      <c r="E4025" s="741" t="s">
        <v>4646</v>
      </c>
      <c r="F4025" s="661" t="s">
        <v>4612</v>
      </c>
      <c r="G4025" s="661" t="s">
        <v>4873</v>
      </c>
      <c r="H4025" s="661" t="s">
        <v>588</v>
      </c>
      <c r="I4025" s="661" t="s">
        <v>1079</v>
      </c>
      <c r="J4025" s="661" t="s">
        <v>1187</v>
      </c>
      <c r="K4025" s="661" t="s">
        <v>4874</v>
      </c>
      <c r="L4025" s="662">
        <v>128.9</v>
      </c>
      <c r="M4025" s="662">
        <v>128.9</v>
      </c>
      <c r="N4025" s="661">
        <v>1</v>
      </c>
      <c r="O4025" s="742">
        <v>0.5</v>
      </c>
      <c r="P4025" s="662">
        <v>128.9</v>
      </c>
      <c r="Q4025" s="677">
        <v>1</v>
      </c>
      <c r="R4025" s="661">
        <v>1</v>
      </c>
      <c r="S4025" s="677">
        <v>1</v>
      </c>
      <c r="T4025" s="742">
        <v>0.5</v>
      </c>
      <c r="U4025" s="700">
        <v>1</v>
      </c>
    </row>
    <row r="4026" spans="1:21" ht="14.4" customHeight="1" x14ac:dyDescent="0.3">
      <c r="A4026" s="660">
        <v>32</v>
      </c>
      <c r="B4026" s="661" t="s">
        <v>587</v>
      </c>
      <c r="C4026" s="661">
        <v>89301322</v>
      </c>
      <c r="D4026" s="740" t="s">
        <v>6847</v>
      </c>
      <c r="E4026" s="741" t="s">
        <v>4646</v>
      </c>
      <c r="F4026" s="661" t="s">
        <v>4612</v>
      </c>
      <c r="G4026" s="661" t="s">
        <v>4873</v>
      </c>
      <c r="H4026" s="661" t="s">
        <v>588</v>
      </c>
      <c r="I4026" s="661" t="s">
        <v>5138</v>
      </c>
      <c r="J4026" s="661" t="s">
        <v>1187</v>
      </c>
      <c r="K4026" s="661" t="s">
        <v>5139</v>
      </c>
      <c r="L4026" s="662">
        <v>0</v>
      </c>
      <c r="M4026" s="662">
        <v>0</v>
      </c>
      <c r="N4026" s="661">
        <v>1</v>
      </c>
      <c r="O4026" s="742">
        <v>1</v>
      </c>
      <c r="P4026" s="662">
        <v>0</v>
      </c>
      <c r="Q4026" s="677"/>
      <c r="R4026" s="661">
        <v>1</v>
      </c>
      <c r="S4026" s="677">
        <v>1</v>
      </c>
      <c r="T4026" s="742">
        <v>1</v>
      </c>
      <c r="U4026" s="700">
        <v>1</v>
      </c>
    </row>
    <row r="4027" spans="1:21" ht="14.4" customHeight="1" x14ac:dyDescent="0.3">
      <c r="A4027" s="660">
        <v>32</v>
      </c>
      <c r="B4027" s="661" t="s">
        <v>587</v>
      </c>
      <c r="C4027" s="661">
        <v>89301322</v>
      </c>
      <c r="D4027" s="740" t="s">
        <v>6847</v>
      </c>
      <c r="E4027" s="741" t="s">
        <v>4646</v>
      </c>
      <c r="F4027" s="661" t="s">
        <v>4612</v>
      </c>
      <c r="G4027" s="661" t="s">
        <v>4873</v>
      </c>
      <c r="H4027" s="661" t="s">
        <v>588</v>
      </c>
      <c r="I4027" s="661" t="s">
        <v>1186</v>
      </c>
      <c r="J4027" s="661" t="s">
        <v>1187</v>
      </c>
      <c r="K4027" s="661" t="s">
        <v>1188</v>
      </c>
      <c r="L4027" s="662">
        <v>386.72</v>
      </c>
      <c r="M4027" s="662">
        <v>1160.1600000000001</v>
      </c>
      <c r="N4027" s="661">
        <v>3</v>
      </c>
      <c r="O4027" s="742">
        <v>2</v>
      </c>
      <c r="P4027" s="662">
        <v>386.72</v>
      </c>
      <c r="Q4027" s="677">
        <v>0.33333333333333331</v>
      </c>
      <c r="R4027" s="661">
        <v>1</v>
      </c>
      <c r="S4027" s="677">
        <v>0.33333333333333331</v>
      </c>
      <c r="T4027" s="742">
        <v>1</v>
      </c>
      <c r="U4027" s="700">
        <v>0.5</v>
      </c>
    </row>
    <row r="4028" spans="1:21" ht="14.4" customHeight="1" x14ac:dyDescent="0.3">
      <c r="A4028" s="660">
        <v>32</v>
      </c>
      <c r="B4028" s="661" t="s">
        <v>587</v>
      </c>
      <c r="C4028" s="661">
        <v>89301322</v>
      </c>
      <c r="D4028" s="740" t="s">
        <v>6847</v>
      </c>
      <c r="E4028" s="741" t="s">
        <v>4646</v>
      </c>
      <c r="F4028" s="661" t="s">
        <v>4612</v>
      </c>
      <c r="G4028" s="661" t="s">
        <v>4731</v>
      </c>
      <c r="H4028" s="661" t="s">
        <v>588</v>
      </c>
      <c r="I4028" s="661" t="s">
        <v>4732</v>
      </c>
      <c r="J4028" s="661" t="s">
        <v>4733</v>
      </c>
      <c r="K4028" s="661" t="s">
        <v>1142</v>
      </c>
      <c r="L4028" s="662">
        <v>13168.84</v>
      </c>
      <c r="M4028" s="662">
        <v>52675.360000000001</v>
      </c>
      <c r="N4028" s="661">
        <v>4</v>
      </c>
      <c r="O4028" s="742">
        <v>2.5</v>
      </c>
      <c r="P4028" s="662">
        <v>52675.360000000001</v>
      </c>
      <c r="Q4028" s="677">
        <v>1</v>
      </c>
      <c r="R4028" s="661">
        <v>4</v>
      </c>
      <c r="S4028" s="677">
        <v>1</v>
      </c>
      <c r="T4028" s="742">
        <v>2.5</v>
      </c>
      <c r="U4028" s="700">
        <v>1</v>
      </c>
    </row>
    <row r="4029" spans="1:21" ht="14.4" customHeight="1" x14ac:dyDescent="0.3">
      <c r="A4029" s="660">
        <v>32</v>
      </c>
      <c r="B4029" s="661" t="s">
        <v>587</v>
      </c>
      <c r="C4029" s="661">
        <v>89301322</v>
      </c>
      <c r="D4029" s="740" t="s">
        <v>6847</v>
      </c>
      <c r="E4029" s="741" t="s">
        <v>4646</v>
      </c>
      <c r="F4029" s="661" t="s">
        <v>4612</v>
      </c>
      <c r="G4029" s="661" t="s">
        <v>4671</v>
      </c>
      <c r="H4029" s="661" t="s">
        <v>2441</v>
      </c>
      <c r="I4029" s="661" t="s">
        <v>3132</v>
      </c>
      <c r="J4029" s="661" t="s">
        <v>3133</v>
      </c>
      <c r="K4029" s="661" t="s">
        <v>4480</v>
      </c>
      <c r="L4029" s="662">
        <v>3127.19</v>
      </c>
      <c r="M4029" s="662">
        <v>46907.85</v>
      </c>
      <c r="N4029" s="661">
        <v>15</v>
      </c>
      <c r="O4029" s="742">
        <v>8</v>
      </c>
      <c r="P4029" s="662">
        <v>31271.899999999998</v>
      </c>
      <c r="Q4029" s="677">
        <v>0.66666666666666663</v>
      </c>
      <c r="R4029" s="661">
        <v>10</v>
      </c>
      <c r="S4029" s="677">
        <v>0.66666666666666663</v>
      </c>
      <c r="T4029" s="742">
        <v>4.5</v>
      </c>
      <c r="U4029" s="700">
        <v>0.5625</v>
      </c>
    </row>
    <row r="4030" spans="1:21" ht="14.4" customHeight="1" x14ac:dyDescent="0.3">
      <c r="A4030" s="660">
        <v>32</v>
      </c>
      <c r="B4030" s="661" t="s">
        <v>587</v>
      </c>
      <c r="C4030" s="661">
        <v>89301322</v>
      </c>
      <c r="D4030" s="740" t="s">
        <v>6847</v>
      </c>
      <c r="E4030" s="741" t="s">
        <v>4646</v>
      </c>
      <c r="F4030" s="661" t="s">
        <v>4612</v>
      </c>
      <c r="G4030" s="661" t="s">
        <v>4671</v>
      </c>
      <c r="H4030" s="661" t="s">
        <v>2441</v>
      </c>
      <c r="I4030" s="661" t="s">
        <v>4672</v>
      </c>
      <c r="J4030" s="661" t="s">
        <v>3133</v>
      </c>
      <c r="K4030" s="661" t="s">
        <v>4673</v>
      </c>
      <c r="L4030" s="662">
        <v>782.22</v>
      </c>
      <c r="M4030" s="662">
        <v>10951.08</v>
      </c>
      <c r="N4030" s="661">
        <v>14</v>
      </c>
      <c r="O4030" s="742">
        <v>5</v>
      </c>
      <c r="P4030" s="662">
        <v>7822.2</v>
      </c>
      <c r="Q4030" s="677">
        <v>0.7142857142857143</v>
      </c>
      <c r="R4030" s="661">
        <v>10</v>
      </c>
      <c r="S4030" s="677">
        <v>0.7142857142857143</v>
      </c>
      <c r="T4030" s="742">
        <v>3</v>
      </c>
      <c r="U4030" s="700">
        <v>0.6</v>
      </c>
    </row>
    <row r="4031" spans="1:21" ht="14.4" customHeight="1" x14ac:dyDescent="0.3">
      <c r="A4031" s="660">
        <v>32</v>
      </c>
      <c r="B4031" s="661" t="s">
        <v>587</v>
      </c>
      <c r="C4031" s="661">
        <v>89301322</v>
      </c>
      <c r="D4031" s="740" t="s">
        <v>6847</v>
      </c>
      <c r="E4031" s="741" t="s">
        <v>4646</v>
      </c>
      <c r="F4031" s="661" t="s">
        <v>4612</v>
      </c>
      <c r="G4031" s="661" t="s">
        <v>4813</v>
      </c>
      <c r="H4031" s="661" t="s">
        <v>588</v>
      </c>
      <c r="I4031" s="661" t="s">
        <v>4877</v>
      </c>
      <c r="J4031" s="661" t="s">
        <v>4814</v>
      </c>
      <c r="K4031" s="661" t="s">
        <v>4878</v>
      </c>
      <c r="L4031" s="662">
        <v>0</v>
      </c>
      <c r="M4031" s="662">
        <v>0</v>
      </c>
      <c r="N4031" s="661">
        <v>2</v>
      </c>
      <c r="O4031" s="742">
        <v>1.5</v>
      </c>
      <c r="P4031" s="662">
        <v>0</v>
      </c>
      <c r="Q4031" s="677"/>
      <c r="R4031" s="661">
        <v>1</v>
      </c>
      <c r="S4031" s="677">
        <v>0.5</v>
      </c>
      <c r="T4031" s="742">
        <v>1</v>
      </c>
      <c r="U4031" s="700">
        <v>0.66666666666666663</v>
      </c>
    </row>
    <row r="4032" spans="1:21" ht="14.4" customHeight="1" x14ac:dyDescent="0.3">
      <c r="A4032" s="660">
        <v>32</v>
      </c>
      <c r="B4032" s="661" t="s">
        <v>587</v>
      </c>
      <c r="C4032" s="661">
        <v>89301322</v>
      </c>
      <c r="D4032" s="740" t="s">
        <v>6847</v>
      </c>
      <c r="E4032" s="741" t="s">
        <v>4646</v>
      </c>
      <c r="F4032" s="661" t="s">
        <v>4612</v>
      </c>
      <c r="G4032" s="661" t="s">
        <v>4813</v>
      </c>
      <c r="H4032" s="661" t="s">
        <v>588</v>
      </c>
      <c r="I4032" s="661" t="s">
        <v>1175</v>
      </c>
      <c r="J4032" s="661" t="s">
        <v>4814</v>
      </c>
      <c r="K4032" s="661" t="s">
        <v>4815</v>
      </c>
      <c r="L4032" s="662">
        <v>66.599999999999994</v>
      </c>
      <c r="M4032" s="662">
        <v>66.599999999999994</v>
      </c>
      <c r="N4032" s="661">
        <v>1</v>
      </c>
      <c r="O4032" s="742">
        <v>1</v>
      </c>
      <c r="P4032" s="662">
        <v>66.599999999999994</v>
      </c>
      <c r="Q4032" s="677">
        <v>1</v>
      </c>
      <c r="R4032" s="661">
        <v>1</v>
      </c>
      <c r="S4032" s="677">
        <v>1</v>
      </c>
      <c r="T4032" s="742">
        <v>1</v>
      </c>
      <c r="U4032" s="700">
        <v>1</v>
      </c>
    </row>
    <row r="4033" spans="1:21" ht="14.4" customHeight="1" x14ac:dyDescent="0.3">
      <c r="A4033" s="660">
        <v>32</v>
      </c>
      <c r="B4033" s="661" t="s">
        <v>587</v>
      </c>
      <c r="C4033" s="661">
        <v>89301322</v>
      </c>
      <c r="D4033" s="740" t="s">
        <v>6847</v>
      </c>
      <c r="E4033" s="741" t="s">
        <v>4646</v>
      </c>
      <c r="F4033" s="661" t="s">
        <v>4612</v>
      </c>
      <c r="G4033" s="661" t="s">
        <v>5799</v>
      </c>
      <c r="H4033" s="661" t="s">
        <v>588</v>
      </c>
      <c r="I4033" s="661" t="s">
        <v>708</v>
      </c>
      <c r="J4033" s="661" t="s">
        <v>709</v>
      </c>
      <c r="K4033" s="661" t="s">
        <v>5800</v>
      </c>
      <c r="L4033" s="662">
        <v>103.12</v>
      </c>
      <c r="M4033" s="662">
        <v>103.12</v>
      </c>
      <c r="N4033" s="661">
        <v>1</v>
      </c>
      <c r="O4033" s="742">
        <v>1</v>
      </c>
      <c r="P4033" s="662">
        <v>103.12</v>
      </c>
      <c r="Q4033" s="677">
        <v>1</v>
      </c>
      <c r="R4033" s="661">
        <v>1</v>
      </c>
      <c r="S4033" s="677">
        <v>1</v>
      </c>
      <c r="T4033" s="742">
        <v>1</v>
      </c>
      <c r="U4033" s="700">
        <v>1</v>
      </c>
    </row>
    <row r="4034" spans="1:21" ht="14.4" customHeight="1" x14ac:dyDescent="0.3">
      <c r="A4034" s="660">
        <v>32</v>
      </c>
      <c r="B4034" s="661" t="s">
        <v>587</v>
      </c>
      <c r="C4034" s="661">
        <v>89301322</v>
      </c>
      <c r="D4034" s="740" t="s">
        <v>6847</v>
      </c>
      <c r="E4034" s="741" t="s">
        <v>4646</v>
      </c>
      <c r="F4034" s="661" t="s">
        <v>4612</v>
      </c>
      <c r="G4034" s="661" t="s">
        <v>4734</v>
      </c>
      <c r="H4034" s="661" t="s">
        <v>2441</v>
      </c>
      <c r="I4034" s="661" t="s">
        <v>4735</v>
      </c>
      <c r="J4034" s="661" t="s">
        <v>4736</v>
      </c>
      <c r="K4034" s="661" t="s">
        <v>4737</v>
      </c>
      <c r="L4034" s="662">
        <v>561.54</v>
      </c>
      <c r="M4034" s="662">
        <v>561.54</v>
      </c>
      <c r="N4034" s="661">
        <v>1</v>
      </c>
      <c r="O4034" s="742">
        <v>0.5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32</v>
      </c>
      <c r="B4035" s="661" t="s">
        <v>587</v>
      </c>
      <c r="C4035" s="661">
        <v>89301322</v>
      </c>
      <c r="D4035" s="740" t="s">
        <v>6847</v>
      </c>
      <c r="E4035" s="741" t="s">
        <v>4646</v>
      </c>
      <c r="F4035" s="661" t="s">
        <v>4612</v>
      </c>
      <c r="G4035" s="661" t="s">
        <v>4734</v>
      </c>
      <c r="H4035" s="661" t="s">
        <v>2441</v>
      </c>
      <c r="I4035" s="661" t="s">
        <v>4970</v>
      </c>
      <c r="J4035" s="661" t="s">
        <v>4509</v>
      </c>
      <c r="K4035" s="661" t="s">
        <v>4971</v>
      </c>
      <c r="L4035" s="662">
        <v>887.05</v>
      </c>
      <c r="M4035" s="662">
        <v>1774.1</v>
      </c>
      <c r="N4035" s="661">
        <v>2</v>
      </c>
      <c r="O4035" s="742">
        <v>1.5</v>
      </c>
      <c r="P4035" s="662">
        <v>1774.1</v>
      </c>
      <c r="Q4035" s="677">
        <v>1</v>
      </c>
      <c r="R4035" s="661">
        <v>2</v>
      </c>
      <c r="S4035" s="677">
        <v>1</v>
      </c>
      <c r="T4035" s="742">
        <v>1.5</v>
      </c>
      <c r="U4035" s="700">
        <v>1</v>
      </c>
    </row>
    <row r="4036" spans="1:21" ht="14.4" customHeight="1" x14ac:dyDescent="0.3">
      <c r="A4036" s="660">
        <v>32</v>
      </c>
      <c r="B4036" s="661" t="s">
        <v>587</v>
      </c>
      <c r="C4036" s="661">
        <v>89301322</v>
      </c>
      <c r="D4036" s="740" t="s">
        <v>6847</v>
      </c>
      <c r="E4036" s="741" t="s">
        <v>4646</v>
      </c>
      <c r="F4036" s="661" t="s">
        <v>4612</v>
      </c>
      <c r="G4036" s="661" t="s">
        <v>4674</v>
      </c>
      <c r="H4036" s="661" t="s">
        <v>588</v>
      </c>
      <c r="I4036" s="661" t="s">
        <v>1035</v>
      </c>
      <c r="J4036" s="661" t="s">
        <v>1036</v>
      </c>
      <c r="K4036" s="661" t="s">
        <v>4675</v>
      </c>
      <c r="L4036" s="662">
        <v>163.9</v>
      </c>
      <c r="M4036" s="662">
        <v>2622.4000000000005</v>
      </c>
      <c r="N4036" s="661">
        <v>16</v>
      </c>
      <c r="O4036" s="742">
        <v>4</v>
      </c>
      <c r="P4036" s="662">
        <v>983.40000000000009</v>
      </c>
      <c r="Q4036" s="677">
        <v>0.37499999999999994</v>
      </c>
      <c r="R4036" s="661">
        <v>6</v>
      </c>
      <c r="S4036" s="677">
        <v>0.375</v>
      </c>
      <c r="T4036" s="742">
        <v>1.5</v>
      </c>
      <c r="U4036" s="700">
        <v>0.375</v>
      </c>
    </row>
    <row r="4037" spans="1:21" ht="14.4" customHeight="1" x14ac:dyDescent="0.3">
      <c r="A4037" s="660">
        <v>32</v>
      </c>
      <c r="B4037" s="661" t="s">
        <v>587</v>
      </c>
      <c r="C4037" s="661">
        <v>89301322</v>
      </c>
      <c r="D4037" s="740" t="s">
        <v>6847</v>
      </c>
      <c r="E4037" s="741" t="s">
        <v>4646</v>
      </c>
      <c r="F4037" s="661" t="s">
        <v>4612</v>
      </c>
      <c r="G4037" s="661" t="s">
        <v>5047</v>
      </c>
      <c r="H4037" s="661" t="s">
        <v>588</v>
      </c>
      <c r="I4037" s="661" t="s">
        <v>1144</v>
      </c>
      <c r="J4037" s="661" t="s">
        <v>1145</v>
      </c>
      <c r="K4037" s="661" t="s">
        <v>1146</v>
      </c>
      <c r="L4037" s="662">
        <v>33.729999999999997</v>
      </c>
      <c r="M4037" s="662">
        <v>67.459999999999994</v>
      </c>
      <c r="N4037" s="661">
        <v>2</v>
      </c>
      <c r="O4037" s="742">
        <v>1</v>
      </c>
      <c r="P4037" s="662">
        <v>67.459999999999994</v>
      </c>
      <c r="Q4037" s="677">
        <v>1</v>
      </c>
      <c r="R4037" s="661">
        <v>2</v>
      </c>
      <c r="S4037" s="677">
        <v>1</v>
      </c>
      <c r="T4037" s="742">
        <v>1</v>
      </c>
      <c r="U4037" s="700">
        <v>1</v>
      </c>
    </row>
    <row r="4038" spans="1:21" ht="14.4" customHeight="1" x14ac:dyDescent="0.3">
      <c r="A4038" s="660">
        <v>32</v>
      </c>
      <c r="B4038" s="661" t="s">
        <v>587</v>
      </c>
      <c r="C4038" s="661">
        <v>89301322</v>
      </c>
      <c r="D4038" s="740" t="s">
        <v>6847</v>
      </c>
      <c r="E4038" s="741" t="s">
        <v>4646</v>
      </c>
      <c r="F4038" s="661" t="s">
        <v>4612</v>
      </c>
      <c r="G4038" s="661" t="s">
        <v>4927</v>
      </c>
      <c r="H4038" s="661" t="s">
        <v>588</v>
      </c>
      <c r="I4038" s="661" t="s">
        <v>1366</v>
      </c>
      <c r="J4038" s="661" t="s">
        <v>1367</v>
      </c>
      <c r="K4038" s="661" t="s">
        <v>4928</v>
      </c>
      <c r="L4038" s="662">
        <v>1023.02</v>
      </c>
      <c r="M4038" s="662">
        <v>4092.08</v>
      </c>
      <c r="N4038" s="661">
        <v>4</v>
      </c>
      <c r="O4038" s="742">
        <v>3.5</v>
      </c>
      <c r="P4038" s="662">
        <v>1023.02</v>
      </c>
      <c r="Q4038" s="677">
        <v>0.25</v>
      </c>
      <c r="R4038" s="661">
        <v>1</v>
      </c>
      <c r="S4038" s="677">
        <v>0.25</v>
      </c>
      <c r="T4038" s="742">
        <v>1</v>
      </c>
      <c r="U4038" s="700">
        <v>0.2857142857142857</v>
      </c>
    </row>
    <row r="4039" spans="1:21" ht="14.4" customHeight="1" x14ac:dyDescent="0.3">
      <c r="A4039" s="660">
        <v>32</v>
      </c>
      <c r="B4039" s="661" t="s">
        <v>587</v>
      </c>
      <c r="C4039" s="661">
        <v>89301322</v>
      </c>
      <c r="D4039" s="740" t="s">
        <v>6847</v>
      </c>
      <c r="E4039" s="741" t="s">
        <v>4646</v>
      </c>
      <c r="F4039" s="661" t="s">
        <v>4612</v>
      </c>
      <c r="G4039" s="661" t="s">
        <v>4927</v>
      </c>
      <c r="H4039" s="661" t="s">
        <v>588</v>
      </c>
      <c r="I4039" s="661" t="s">
        <v>1366</v>
      </c>
      <c r="J4039" s="661" t="s">
        <v>1367</v>
      </c>
      <c r="K4039" s="661" t="s">
        <v>4928</v>
      </c>
      <c r="L4039" s="662">
        <v>439.17</v>
      </c>
      <c r="M4039" s="662">
        <v>439.17</v>
      </c>
      <c r="N4039" s="661">
        <v>1</v>
      </c>
      <c r="O4039" s="742">
        <v>1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32</v>
      </c>
      <c r="B4040" s="661" t="s">
        <v>587</v>
      </c>
      <c r="C4040" s="661">
        <v>89301322</v>
      </c>
      <c r="D4040" s="740" t="s">
        <v>6847</v>
      </c>
      <c r="E4040" s="741" t="s">
        <v>4646</v>
      </c>
      <c r="F4040" s="661" t="s">
        <v>4612</v>
      </c>
      <c r="G4040" s="661" t="s">
        <v>4676</v>
      </c>
      <c r="H4040" s="661" t="s">
        <v>588</v>
      </c>
      <c r="I4040" s="661" t="s">
        <v>4998</v>
      </c>
      <c r="J4040" s="661" t="s">
        <v>848</v>
      </c>
      <c r="K4040" s="661" t="s">
        <v>2762</v>
      </c>
      <c r="L4040" s="662">
        <v>0</v>
      </c>
      <c r="M4040" s="662">
        <v>0</v>
      </c>
      <c r="N4040" s="661">
        <v>1</v>
      </c>
      <c r="O4040" s="742">
        <v>0.5</v>
      </c>
      <c r="P4040" s="662"/>
      <c r="Q4040" s="677"/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32</v>
      </c>
      <c r="B4041" s="661" t="s">
        <v>587</v>
      </c>
      <c r="C4041" s="661">
        <v>89301322</v>
      </c>
      <c r="D4041" s="740" t="s">
        <v>6847</v>
      </c>
      <c r="E4041" s="741" t="s">
        <v>4646</v>
      </c>
      <c r="F4041" s="661" t="s">
        <v>4612</v>
      </c>
      <c r="G4041" s="661" t="s">
        <v>4746</v>
      </c>
      <c r="H4041" s="661" t="s">
        <v>588</v>
      </c>
      <c r="I4041" s="661" t="s">
        <v>5048</v>
      </c>
      <c r="J4041" s="661" t="s">
        <v>4748</v>
      </c>
      <c r="K4041" s="661" t="s">
        <v>1277</v>
      </c>
      <c r="L4041" s="662">
        <v>0</v>
      </c>
      <c r="M4041" s="662">
        <v>0</v>
      </c>
      <c r="N4041" s="661">
        <v>1</v>
      </c>
      <c r="O4041" s="742">
        <v>0.5</v>
      </c>
      <c r="P4041" s="662">
        <v>0</v>
      </c>
      <c r="Q4041" s="677"/>
      <c r="R4041" s="661">
        <v>1</v>
      </c>
      <c r="S4041" s="677">
        <v>1</v>
      </c>
      <c r="T4041" s="742">
        <v>0.5</v>
      </c>
      <c r="U4041" s="700">
        <v>1</v>
      </c>
    </row>
    <row r="4042" spans="1:21" ht="14.4" customHeight="1" x14ac:dyDescent="0.3">
      <c r="A4042" s="660">
        <v>32</v>
      </c>
      <c r="B4042" s="661" t="s">
        <v>587</v>
      </c>
      <c r="C4042" s="661">
        <v>89301322</v>
      </c>
      <c r="D4042" s="740" t="s">
        <v>6847</v>
      </c>
      <c r="E4042" s="741" t="s">
        <v>4646</v>
      </c>
      <c r="F4042" s="661" t="s">
        <v>4612</v>
      </c>
      <c r="G4042" s="661" t="s">
        <v>6744</v>
      </c>
      <c r="H4042" s="661" t="s">
        <v>588</v>
      </c>
      <c r="I4042" s="661" t="s">
        <v>6745</v>
      </c>
      <c r="J4042" s="661" t="s">
        <v>6746</v>
      </c>
      <c r="K4042" s="661" t="s">
        <v>4660</v>
      </c>
      <c r="L4042" s="662">
        <v>0</v>
      </c>
      <c r="M4042" s="662">
        <v>0</v>
      </c>
      <c r="N4042" s="661">
        <v>1</v>
      </c>
      <c r="O4042" s="742">
        <v>0.5</v>
      </c>
      <c r="P4042" s="662"/>
      <c r="Q4042" s="677"/>
      <c r="R4042" s="661"/>
      <c r="S4042" s="677">
        <v>0</v>
      </c>
      <c r="T4042" s="742"/>
      <c r="U4042" s="700">
        <v>0</v>
      </c>
    </row>
    <row r="4043" spans="1:21" ht="14.4" customHeight="1" x14ac:dyDescent="0.3">
      <c r="A4043" s="660">
        <v>32</v>
      </c>
      <c r="B4043" s="661" t="s">
        <v>587</v>
      </c>
      <c r="C4043" s="661">
        <v>89301322</v>
      </c>
      <c r="D4043" s="740" t="s">
        <v>6847</v>
      </c>
      <c r="E4043" s="741" t="s">
        <v>4646</v>
      </c>
      <c r="F4043" s="661" t="s">
        <v>4612</v>
      </c>
      <c r="G4043" s="661" t="s">
        <v>4750</v>
      </c>
      <c r="H4043" s="661" t="s">
        <v>588</v>
      </c>
      <c r="I4043" s="661" t="s">
        <v>4879</v>
      </c>
      <c r="J4043" s="661" t="s">
        <v>3126</v>
      </c>
      <c r="K4043" s="661" t="s">
        <v>4880</v>
      </c>
      <c r="L4043" s="662">
        <v>307.38</v>
      </c>
      <c r="M4043" s="662">
        <v>1229.52</v>
      </c>
      <c r="N4043" s="661">
        <v>4</v>
      </c>
      <c r="O4043" s="742">
        <v>3</v>
      </c>
      <c r="P4043" s="662">
        <v>1229.52</v>
      </c>
      <c r="Q4043" s="677">
        <v>1</v>
      </c>
      <c r="R4043" s="661">
        <v>4</v>
      </c>
      <c r="S4043" s="677">
        <v>1</v>
      </c>
      <c r="T4043" s="742">
        <v>3</v>
      </c>
      <c r="U4043" s="700">
        <v>1</v>
      </c>
    </row>
    <row r="4044" spans="1:21" ht="14.4" customHeight="1" x14ac:dyDescent="0.3">
      <c r="A4044" s="660">
        <v>32</v>
      </c>
      <c r="B4044" s="661" t="s">
        <v>587</v>
      </c>
      <c r="C4044" s="661">
        <v>89301322</v>
      </c>
      <c r="D4044" s="740" t="s">
        <v>6847</v>
      </c>
      <c r="E4044" s="741" t="s">
        <v>4646</v>
      </c>
      <c r="F4044" s="661" t="s">
        <v>4612</v>
      </c>
      <c r="G4044" s="661" t="s">
        <v>4750</v>
      </c>
      <c r="H4044" s="661" t="s">
        <v>588</v>
      </c>
      <c r="I4044" s="661" t="s">
        <v>3125</v>
      </c>
      <c r="J4044" s="661" t="s">
        <v>3126</v>
      </c>
      <c r="K4044" s="661" t="s">
        <v>4480</v>
      </c>
      <c r="L4044" s="662">
        <v>614.78</v>
      </c>
      <c r="M4044" s="662">
        <v>7992.1399999999985</v>
      </c>
      <c r="N4044" s="661">
        <v>13</v>
      </c>
      <c r="O4044" s="742">
        <v>5.5</v>
      </c>
      <c r="P4044" s="662">
        <v>4303.4599999999991</v>
      </c>
      <c r="Q4044" s="677">
        <v>0.53846153846153844</v>
      </c>
      <c r="R4044" s="661">
        <v>7</v>
      </c>
      <c r="S4044" s="677">
        <v>0.53846153846153844</v>
      </c>
      <c r="T4044" s="742">
        <v>3.5</v>
      </c>
      <c r="U4044" s="700">
        <v>0.63636363636363635</v>
      </c>
    </row>
    <row r="4045" spans="1:21" ht="14.4" customHeight="1" x14ac:dyDescent="0.3">
      <c r="A4045" s="660">
        <v>32</v>
      </c>
      <c r="B4045" s="661" t="s">
        <v>587</v>
      </c>
      <c r="C4045" s="661">
        <v>89301322</v>
      </c>
      <c r="D4045" s="740" t="s">
        <v>6847</v>
      </c>
      <c r="E4045" s="741" t="s">
        <v>4646</v>
      </c>
      <c r="F4045" s="661" t="s">
        <v>4612</v>
      </c>
      <c r="G4045" s="661" t="s">
        <v>4750</v>
      </c>
      <c r="H4045" s="661" t="s">
        <v>588</v>
      </c>
      <c r="I4045" s="661" t="s">
        <v>4751</v>
      </c>
      <c r="J4045" s="661" t="s">
        <v>3126</v>
      </c>
      <c r="K4045" s="661" t="s">
        <v>3914</v>
      </c>
      <c r="L4045" s="662">
        <v>0</v>
      </c>
      <c r="M4045" s="662">
        <v>0</v>
      </c>
      <c r="N4045" s="661">
        <v>2</v>
      </c>
      <c r="O4045" s="742">
        <v>1</v>
      </c>
      <c r="P4045" s="662"/>
      <c r="Q4045" s="677"/>
      <c r="R4045" s="661"/>
      <c r="S4045" s="677">
        <v>0</v>
      </c>
      <c r="T4045" s="742"/>
      <c r="U4045" s="700">
        <v>0</v>
      </c>
    </row>
    <row r="4046" spans="1:21" ht="14.4" customHeight="1" x14ac:dyDescent="0.3">
      <c r="A4046" s="660">
        <v>32</v>
      </c>
      <c r="B4046" s="661" t="s">
        <v>587</v>
      </c>
      <c r="C4046" s="661">
        <v>89301322</v>
      </c>
      <c r="D4046" s="740" t="s">
        <v>6847</v>
      </c>
      <c r="E4046" s="741" t="s">
        <v>4646</v>
      </c>
      <c r="F4046" s="661" t="s">
        <v>4612</v>
      </c>
      <c r="G4046" s="661" t="s">
        <v>4755</v>
      </c>
      <c r="H4046" s="661" t="s">
        <v>2441</v>
      </c>
      <c r="I4046" s="661" t="s">
        <v>4756</v>
      </c>
      <c r="J4046" s="661" t="s">
        <v>3074</v>
      </c>
      <c r="K4046" s="661" t="s">
        <v>4757</v>
      </c>
      <c r="L4046" s="662">
        <v>87.6</v>
      </c>
      <c r="M4046" s="662">
        <v>87.6</v>
      </c>
      <c r="N4046" s="661">
        <v>1</v>
      </c>
      <c r="O4046" s="742">
        <v>0.5</v>
      </c>
      <c r="P4046" s="662">
        <v>87.6</v>
      </c>
      <c r="Q4046" s="677">
        <v>1</v>
      </c>
      <c r="R4046" s="661">
        <v>1</v>
      </c>
      <c r="S4046" s="677">
        <v>1</v>
      </c>
      <c r="T4046" s="742">
        <v>0.5</v>
      </c>
      <c r="U4046" s="700">
        <v>1</v>
      </c>
    </row>
    <row r="4047" spans="1:21" ht="14.4" customHeight="1" x14ac:dyDescent="0.3">
      <c r="A4047" s="660">
        <v>32</v>
      </c>
      <c r="B4047" s="661" t="s">
        <v>587</v>
      </c>
      <c r="C4047" s="661">
        <v>89301322</v>
      </c>
      <c r="D4047" s="740" t="s">
        <v>6847</v>
      </c>
      <c r="E4047" s="741" t="s">
        <v>4646</v>
      </c>
      <c r="F4047" s="661" t="s">
        <v>4612</v>
      </c>
      <c r="G4047" s="661" t="s">
        <v>4755</v>
      </c>
      <c r="H4047" s="661" t="s">
        <v>2441</v>
      </c>
      <c r="I4047" s="661" t="s">
        <v>3049</v>
      </c>
      <c r="J4047" s="661" t="s">
        <v>3050</v>
      </c>
      <c r="K4047" s="661" t="s">
        <v>4458</v>
      </c>
      <c r="L4047" s="662">
        <v>116.8</v>
      </c>
      <c r="M4047" s="662">
        <v>1284.8</v>
      </c>
      <c r="N4047" s="661">
        <v>11</v>
      </c>
      <c r="O4047" s="742">
        <v>4</v>
      </c>
      <c r="P4047" s="662">
        <v>350.4</v>
      </c>
      <c r="Q4047" s="677">
        <v>0.27272727272727271</v>
      </c>
      <c r="R4047" s="661">
        <v>3</v>
      </c>
      <c r="S4047" s="677">
        <v>0.27272727272727271</v>
      </c>
      <c r="T4047" s="742">
        <v>1.5</v>
      </c>
      <c r="U4047" s="700">
        <v>0.375</v>
      </c>
    </row>
    <row r="4048" spans="1:21" ht="14.4" customHeight="1" x14ac:dyDescent="0.3">
      <c r="A4048" s="660">
        <v>32</v>
      </c>
      <c r="B4048" s="661" t="s">
        <v>587</v>
      </c>
      <c r="C4048" s="661">
        <v>89301322</v>
      </c>
      <c r="D4048" s="740" t="s">
        <v>6847</v>
      </c>
      <c r="E4048" s="741" t="s">
        <v>4646</v>
      </c>
      <c r="F4048" s="661" t="s">
        <v>4612</v>
      </c>
      <c r="G4048" s="661" t="s">
        <v>4755</v>
      </c>
      <c r="H4048" s="661" t="s">
        <v>2441</v>
      </c>
      <c r="I4048" s="661" t="s">
        <v>5647</v>
      </c>
      <c r="J4048" s="661" t="s">
        <v>3050</v>
      </c>
      <c r="K4048" s="661" t="s">
        <v>5648</v>
      </c>
      <c r="L4048" s="662">
        <v>0</v>
      </c>
      <c r="M4048" s="662">
        <v>0</v>
      </c>
      <c r="N4048" s="661">
        <v>1</v>
      </c>
      <c r="O4048" s="742">
        <v>0.5</v>
      </c>
      <c r="P4048" s="662">
        <v>0</v>
      </c>
      <c r="Q4048" s="677"/>
      <c r="R4048" s="661">
        <v>1</v>
      </c>
      <c r="S4048" s="677">
        <v>1</v>
      </c>
      <c r="T4048" s="742">
        <v>0.5</v>
      </c>
      <c r="U4048" s="700">
        <v>1</v>
      </c>
    </row>
    <row r="4049" spans="1:21" ht="14.4" customHeight="1" x14ac:dyDescent="0.3">
      <c r="A4049" s="660">
        <v>32</v>
      </c>
      <c r="B4049" s="661" t="s">
        <v>587</v>
      </c>
      <c r="C4049" s="661">
        <v>89301322</v>
      </c>
      <c r="D4049" s="740" t="s">
        <v>6847</v>
      </c>
      <c r="E4049" s="741" t="s">
        <v>4646</v>
      </c>
      <c r="F4049" s="661" t="s">
        <v>4612</v>
      </c>
      <c r="G4049" s="661" t="s">
        <v>4681</v>
      </c>
      <c r="H4049" s="661" t="s">
        <v>2441</v>
      </c>
      <c r="I4049" s="661" t="s">
        <v>3069</v>
      </c>
      <c r="J4049" s="661" t="s">
        <v>3070</v>
      </c>
      <c r="K4049" s="661" t="s">
        <v>3071</v>
      </c>
      <c r="L4049" s="662">
        <v>154.01</v>
      </c>
      <c r="M4049" s="662">
        <v>308.02</v>
      </c>
      <c r="N4049" s="661">
        <v>2</v>
      </c>
      <c r="O4049" s="742">
        <v>1</v>
      </c>
      <c r="P4049" s="662">
        <v>308.02</v>
      </c>
      <c r="Q4049" s="677">
        <v>1</v>
      </c>
      <c r="R4049" s="661">
        <v>2</v>
      </c>
      <c r="S4049" s="677">
        <v>1</v>
      </c>
      <c r="T4049" s="742">
        <v>1</v>
      </c>
      <c r="U4049" s="700">
        <v>1</v>
      </c>
    </row>
    <row r="4050" spans="1:21" ht="14.4" customHeight="1" x14ac:dyDescent="0.3">
      <c r="A4050" s="660">
        <v>32</v>
      </c>
      <c r="B4050" s="661" t="s">
        <v>587</v>
      </c>
      <c r="C4050" s="661">
        <v>89301322</v>
      </c>
      <c r="D4050" s="740" t="s">
        <v>6847</v>
      </c>
      <c r="E4050" s="741" t="s">
        <v>4646</v>
      </c>
      <c r="F4050" s="661" t="s">
        <v>4612</v>
      </c>
      <c r="G4050" s="661" t="s">
        <v>5161</v>
      </c>
      <c r="H4050" s="661" t="s">
        <v>588</v>
      </c>
      <c r="I4050" s="661" t="s">
        <v>3109</v>
      </c>
      <c r="J4050" s="661" t="s">
        <v>3110</v>
      </c>
      <c r="K4050" s="661" t="s">
        <v>3111</v>
      </c>
      <c r="L4050" s="662">
        <v>0</v>
      </c>
      <c r="M4050" s="662">
        <v>0</v>
      </c>
      <c r="N4050" s="661">
        <v>2</v>
      </c>
      <c r="O4050" s="742">
        <v>1.5</v>
      </c>
      <c r="P4050" s="662">
        <v>0</v>
      </c>
      <c r="Q4050" s="677"/>
      <c r="R4050" s="661">
        <v>1</v>
      </c>
      <c r="S4050" s="677">
        <v>0.5</v>
      </c>
      <c r="T4050" s="742">
        <v>1</v>
      </c>
      <c r="U4050" s="700">
        <v>0.66666666666666663</v>
      </c>
    </row>
    <row r="4051" spans="1:21" ht="14.4" customHeight="1" x14ac:dyDescent="0.3">
      <c r="A4051" s="660">
        <v>32</v>
      </c>
      <c r="B4051" s="661" t="s">
        <v>587</v>
      </c>
      <c r="C4051" s="661">
        <v>89301322</v>
      </c>
      <c r="D4051" s="740" t="s">
        <v>6847</v>
      </c>
      <c r="E4051" s="741" t="s">
        <v>4646</v>
      </c>
      <c r="F4051" s="661" t="s">
        <v>4612</v>
      </c>
      <c r="G4051" s="661" t="s">
        <v>4758</v>
      </c>
      <c r="H4051" s="661" t="s">
        <v>588</v>
      </c>
      <c r="I4051" s="661" t="s">
        <v>974</v>
      </c>
      <c r="J4051" s="661" t="s">
        <v>4882</v>
      </c>
      <c r="K4051" s="661" t="s">
        <v>4883</v>
      </c>
      <c r="L4051" s="662">
        <v>72.05</v>
      </c>
      <c r="M4051" s="662">
        <v>72.05</v>
      </c>
      <c r="N4051" s="661">
        <v>1</v>
      </c>
      <c r="O4051" s="742">
        <v>1</v>
      </c>
      <c r="P4051" s="662">
        <v>72.05</v>
      </c>
      <c r="Q4051" s="677">
        <v>1</v>
      </c>
      <c r="R4051" s="661">
        <v>1</v>
      </c>
      <c r="S4051" s="677">
        <v>1</v>
      </c>
      <c r="T4051" s="742">
        <v>1</v>
      </c>
      <c r="U4051" s="700">
        <v>1</v>
      </c>
    </row>
    <row r="4052" spans="1:21" ht="14.4" customHeight="1" x14ac:dyDescent="0.3">
      <c r="A4052" s="660">
        <v>32</v>
      </c>
      <c r="B4052" s="661" t="s">
        <v>587</v>
      </c>
      <c r="C4052" s="661">
        <v>89301322</v>
      </c>
      <c r="D4052" s="740" t="s">
        <v>6847</v>
      </c>
      <c r="E4052" s="741" t="s">
        <v>4646</v>
      </c>
      <c r="F4052" s="661" t="s">
        <v>4612</v>
      </c>
      <c r="G4052" s="661" t="s">
        <v>4758</v>
      </c>
      <c r="H4052" s="661" t="s">
        <v>588</v>
      </c>
      <c r="I4052" s="661" t="s">
        <v>4884</v>
      </c>
      <c r="J4052" s="661" t="s">
        <v>4759</v>
      </c>
      <c r="K4052" s="661" t="s">
        <v>4760</v>
      </c>
      <c r="L4052" s="662">
        <v>0</v>
      </c>
      <c r="M4052" s="662">
        <v>0</v>
      </c>
      <c r="N4052" s="661">
        <v>2</v>
      </c>
      <c r="O4052" s="742">
        <v>0.5</v>
      </c>
      <c r="P4052" s="662">
        <v>0</v>
      </c>
      <c r="Q4052" s="677"/>
      <c r="R4052" s="661">
        <v>2</v>
      </c>
      <c r="S4052" s="677">
        <v>1</v>
      </c>
      <c r="T4052" s="742">
        <v>0.5</v>
      </c>
      <c r="U4052" s="700">
        <v>1</v>
      </c>
    </row>
    <row r="4053" spans="1:21" ht="14.4" customHeight="1" x14ac:dyDescent="0.3">
      <c r="A4053" s="660">
        <v>32</v>
      </c>
      <c r="B4053" s="661" t="s">
        <v>587</v>
      </c>
      <c r="C4053" s="661">
        <v>89301322</v>
      </c>
      <c r="D4053" s="740" t="s">
        <v>6847</v>
      </c>
      <c r="E4053" s="741" t="s">
        <v>4646</v>
      </c>
      <c r="F4053" s="661" t="s">
        <v>4612</v>
      </c>
      <c r="G4053" s="661" t="s">
        <v>4761</v>
      </c>
      <c r="H4053" s="661" t="s">
        <v>588</v>
      </c>
      <c r="I4053" s="661" t="s">
        <v>4019</v>
      </c>
      <c r="J4053" s="661" t="s">
        <v>4020</v>
      </c>
      <c r="K4053" s="661" t="s">
        <v>4762</v>
      </c>
      <c r="L4053" s="662">
        <v>145.38999999999999</v>
      </c>
      <c r="M4053" s="662">
        <v>436.16999999999996</v>
      </c>
      <c r="N4053" s="661">
        <v>3</v>
      </c>
      <c r="O4053" s="742">
        <v>1</v>
      </c>
      <c r="P4053" s="662"/>
      <c r="Q4053" s="677">
        <v>0</v>
      </c>
      <c r="R4053" s="661"/>
      <c r="S4053" s="677">
        <v>0</v>
      </c>
      <c r="T4053" s="742"/>
      <c r="U4053" s="700">
        <v>0</v>
      </c>
    </row>
    <row r="4054" spans="1:21" ht="14.4" customHeight="1" x14ac:dyDescent="0.3">
      <c r="A4054" s="660">
        <v>32</v>
      </c>
      <c r="B4054" s="661" t="s">
        <v>587</v>
      </c>
      <c r="C4054" s="661">
        <v>89301322</v>
      </c>
      <c r="D4054" s="740" t="s">
        <v>6847</v>
      </c>
      <c r="E4054" s="741" t="s">
        <v>4646</v>
      </c>
      <c r="F4054" s="661" t="s">
        <v>4612</v>
      </c>
      <c r="G4054" s="661" t="s">
        <v>4682</v>
      </c>
      <c r="H4054" s="661" t="s">
        <v>588</v>
      </c>
      <c r="I4054" s="661" t="s">
        <v>1279</v>
      </c>
      <c r="J4054" s="661" t="s">
        <v>1280</v>
      </c>
      <c r="K4054" s="661" t="s">
        <v>1281</v>
      </c>
      <c r="L4054" s="662">
        <v>61.29</v>
      </c>
      <c r="M4054" s="662">
        <v>122.58</v>
      </c>
      <c r="N4054" s="661">
        <v>2</v>
      </c>
      <c r="O4054" s="742">
        <v>1.5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32</v>
      </c>
      <c r="B4055" s="661" t="s">
        <v>587</v>
      </c>
      <c r="C4055" s="661">
        <v>89301322</v>
      </c>
      <c r="D4055" s="740" t="s">
        <v>6847</v>
      </c>
      <c r="E4055" s="741" t="s">
        <v>4646</v>
      </c>
      <c r="F4055" s="661" t="s">
        <v>4612</v>
      </c>
      <c r="G4055" s="661" t="s">
        <v>4682</v>
      </c>
      <c r="H4055" s="661" t="s">
        <v>588</v>
      </c>
      <c r="I4055" s="661" t="s">
        <v>4683</v>
      </c>
      <c r="J4055" s="661" t="s">
        <v>4684</v>
      </c>
      <c r="K4055" s="661" t="s">
        <v>4685</v>
      </c>
      <c r="L4055" s="662">
        <v>34.31</v>
      </c>
      <c r="M4055" s="662">
        <v>34.31</v>
      </c>
      <c r="N4055" s="661">
        <v>1</v>
      </c>
      <c r="O4055" s="742">
        <v>1</v>
      </c>
      <c r="P4055" s="662">
        <v>34.31</v>
      </c>
      <c r="Q4055" s="677">
        <v>1</v>
      </c>
      <c r="R4055" s="661">
        <v>1</v>
      </c>
      <c r="S4055" s="677">
        <v>1</v>
      </c>
      <c r="T4055" s="742">
        <v>1</v>
      </c>
      <c r="U4055" s="700">
        <v>1</v>
      </c>
    </row>
    <row r="4056" spans="1:21" ht="14.4" customHeight="1" x14ac:dyDescent="0.3">
      <c r="A4056" s="660">
        <v>32</v>
      </c>
      <c r="B4056" s="661" t="s">
        <v>587</v>
      </c>
      <c r="C4056" s="661">
        <v>89301322</v>
      </c>
      <c r="D4056" s="740" t="s">
        <v>6847</v>
      </c>
      <c r="E4056" s="741" t="s">
        <v>4646</v>
      </c>
      <c r="F4056" s="661" t="s">
        <v>4612</v>
      </c>
      <c r="G4056" s="661" t="s">
        <v>5102</v>
      </c>
      <c r="H4056" s="661" t="s">
        <v>588</v>
      </c>
      <c r="I4056" s="661" t="s">
        <v>5103</v>
      </c>
      <c r="J4056" s="661" t="s">
        <v>1549</v>
      </c>
      <c r="K4056" s="661" t="s">
        <v>4799</v>
      </c>
      <c r="L4056" s="662">
        <v>0</v>
      </c>
      <c r="M4056" s="662">
        <v>0</v>
      </c>
      <c r="N4056" s="661">
        <v>3</v>
      </c>
      <c r="O4056" s="742">
        <v>1</v>
      </c>
      <c r="P4056" s="662">
        <v>0</v>
      </c>
      <c r="Q4056" s="677"/>
      <c r="R4056" s="661">
        <v>3</v>
      </c>
      <c r="S4056" s="677">
        <v>1</v>
      </c>
      <c r="T4056" s="742">
        <v>1</v>
      </c>
      <c r="U4056" s="700">
        <v>1</v>
      </c>
    </row>
    <row r="4057" spans="1:21" ht="14.4" customHeight="1" x14ac:dyDescent="0.3">
      <c r="A4057" s="660">
        <v>32</v>
      </c>
      <c r="B4057" s="661" t="s">
        <v>587</v>
      </c>
      <c r="C4057" s="661">
        <v>89301322</v>
      </c>
      <c r="D4057" s="740" t="s">
        <v>6847</v>
      </c>
      <c r="E4057" s="741" t="s">
        <v>4646</v>
      </c>
      <c r="F4057" s="661" t="s">
        <v>4612</v>
      </c>
      <c r="G4057" s="661" t="s">
        <v>4764</v>
      </c>
      <c r="H4057" s="661" t="s">
        <v>588</v>
      </c>
      <c r="I4057" s="661" t="s">
        <v>1043</v>
      </c>
      <c r="J4057" s="661" t="s">
        <v>4765</v>
      </c>
      <c r="K4057" s="661" t="s">
        <v>4766</v>
      </c>
      <c r="L4057" s="662">
        <v>91.14</v>
      </c>
      <c r="M4057" s="662">
        <v>4557</v>
      </c>
      <c r="N4057" s="661">
        <v>50</v>
      </c>
      <c r="O4057" s="742">
        <v>21.5</v>
      </c>
      <c r="P4057" s="662">
        <v>3281.0400000000004</v>
      </c>
      <c r="Q4057" s="677">
        <v>0.72000000000000008</v>
      </c>
      <c r="R4057" s="661">
        <v>36</v>
      </c>
      <c r="S4057" s="677">
        <v>0.72</v>
      </c>
      <c r="T4057" s="742">
        <v>14.5</v>
      </c>
      <c r="U4057" s="700">
        <v>0.67441860465116277</v>
      </c>
    </row>
    <row r="4058" spans="1:21" ht="14.4" customHeight="1" x14ac:dyDescent="0.3">
      <c r="A4058" s="660">
        <v>32</v>
      </c>
      <c r="B4058" s="661" t="s">
        <v>587</v>
      </c>
      <c r="C4058" s="661">
        <v>89301322</v>
      </c>
      <c r="D4058" s="740" t="s">
        <v>6847</v>
      </c>
      <c r="E4058" s="741" t="s">
        <v>4646</v>
      </c>
      <c r="F4058" s="661" t="s">
        <v>4612</v>
      </c>
      <c r="G4058" s="661" t="s">
        <v>4767</v>
      </c>
      <c r="H4058" s="661" t="s">
        <v>2441</v>
      </c>
      <c r="I4058" s="661" t="s">
        <v>5115</v>
      </c>
      <c r="J4058" s="661" t="s">
        <v>651</v>
      </c>
      <c r="K4058" s="661" t="s">
        <v>5116</v>
      </c>
      <c r="L4058" s="662">
        <v>50.57</v>
      </c>
      <c r="M4058" s="662">
        <v>50.57</v>
      </c>
      <c r="N4058" s="661">
        <v>1</v>
      </c>
      <c r="O4058" s="742">
        <v>0.5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32</v>
      </c>
      <c r="B4059" s="661" t="s">
        <v>587</v>
      </c>
      <c r="C4059" s="661">
        <v>89301322</v>
      </c>
      <c r="D4059" s="740" t="s">
        <v>6847</v>
      </c>
      <c r="E4059" s="741" t="s">
        <v>4646</v>
      </c>
      <c r="F4059" s="661" t="s">
        <v>4612</v>
      </c>
      <c r="G4059" s="661" t="s">
        <v>4767</v>
      </c>
      <c r="H4059" s="661" t="s">
        <v>588</v>
      </c>
      <c r="I4059" s="661" t="s">
        <v>1380</v>
      </c>
      <c r="J4059" s="661" t="s">
        <v>5168</v>
      </c>
      <c r="K4059" s="661" t="s">
        <v>5169</v>
      </c>
      <c r="L4059" s="662">
        <v>50.57</v>
      </c>
      <c r="M4059" s="662">
        <v>101.14</v>
      </c>
      <c r="N4059" s="661">
        <v>2</v>
      </c>
      <c r="O4059" s="742">
        <v>1</v>
      </c>
      <c r="P4059" s="662">
        <v>101.14</v>
      </c>
      <c r="Q4059" s="677">
        <v>1</v>
      </c>
      <c r="R4059" s="661">
        <v>2</v>
      </c>
      <c r="S4059" s="677">
        <v>1</v>
      </c>
      <c r="T4059" s="742">
        <v>1</v>
      </c>
      <c r="U4059" s="700">
        <v>1</v>
      </c>
    </row>
    <row r="4060" spans="1:21" ht="14.4" customHeight="1" x14ac:dyDescent="0.3">
      <c r="A4060" s="660">
        <v>32</v>
      </c>
      <c r="B4060" s="661" t="s">
        <v>587</v>
      </c>
      <c r="C4060" s="661">
        <v>89301322</v>
      </c>
      <c r="D4060" s="740" t="s">
        <v>6847</v>
      </c>
      <c r="E4060" s="741" t="s">
        <v>4646</v>
      </c>
      <c r="F4060" s="661" t="s">
        <v>4612</v>
      </c>
      <c r="G4060" s="661" t="s">
        <v>5452</v>
      </c>
      <c r="H4060" s="661" t="s">
        <v>588</v>
      </c>
      <c r="I4060" s="661" t="s">
        <v>1004</v>
      </c>
      <c r="J4060" s="661" t="s">
        <v>1005</v>
      </c>
      <c r="K4060" s="661" t="s">
        <v>5453</v>
      </c>
      <c r="L4060" s="662">
        <v>242.93</v>
      </c>
      <c r="M4060" s="662">
        <v>485.86</v>
      </c>
      <c r="N4060" s="661">
        <v>2</v>
      </c>
      <c r="O4060" s="742">
        <v>2</v>
      </c>
      <c r="P4060" s="662"/>
      <c r="Q4060" s="677">
        <v>0</v>
      </c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32</v>
      </c>
      <c r="B4061" s="661" t="s">
        <v>587</v>
      </c>
      <c r="C4061" s="661">
        <v>89301322</v>
      </c>
      <c r="D4061" s="740" t="s">
        <v>6847</v>
      </c>
      <c r="E4061" s="741" t="s">
        <v>4646</v>
      </c>
      <c r="F4061" s="661" t="s">
        <v>4612</v>
      </c>
      <c r="G4061" s="661" t="s">
        <v>5004</v>
      </c>
      <c r="H4061" s="661" t="s">
        <v>588</v>
      </c>
      <c r="I4061" s="661" t="s">
        <v>2125</v>
      </c>
      <c r="J4061" s="661" t="s">
        <v>2126</v>
      </c>
      <c r="K4061" s="661" t="s">
        <v>2127</v>
      </c>
      <c r="L4061" s="662">
        <v>1172.22</v>
      </c>
      <c r="M4061" s="662">
        <v>2344.44</v>
      </c>
      <c r="N4061" s="661">
        <v>2</v>
      </c>
      <c r="O4061" s="742">
        <v>1.5</v>
      </c>
      <c r="P4061" s="662"/>
      <c r="Q4061" s="677">
        <v>0</v>
      </c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32</v>
      </c>
      <c r="B4062" s="661" t="s">
        <v>587</v>
      </c>
      <c r="C4062" s="661">
        <v>89301322</v>
      </c>
      <c r="D4062" s="740" t="s">
        <v>6847</v>
      </c>
      <c r="E4062" s="741" t="s">
        <v>4646</v>
      </c>
      <c r="F4062" s="661" t="s">
        <v>4612</v>
      </c>
      <c r="G4062" s="661" t="s">
        <v>5004</v>
      </c>
      <c r="H4062" s="661" t="s">
        <v>588</v>
      </c>
      <c r="I4062" s="661" t="s">
        <v>5005</v>
      </c>
      <c r="J4062" s="661" t="s">
        <v>2126</v>
      </c>
      <c r="K4062" s="661" t="s">
        <v>2127</v>
      </c>
      <c r="L4062" s="662">
        <v>1172.22</v>
      </c>
      <c r="M4062" s="662">
        <v>2344.44</v>
      </c>
      <c r="N4062" s="661">
        <v>2</v>
      </c>
      <c r="O4062" s="742">
        <v>0.5</v>
      </c>
      <c r="P4062" s="662">
        <v>2344.44</v>
      </c>
      <c r="Q4062" s="677">
        <v>1</v>
      </c>
      <c r="R4062" s="661">
        <v>2</v>
      </c>
      <c r="S4062" s="677">
        <v>1</v>
      </c>
      <c r="T4062" s="742">
        <v>0.5</v>
      </c>
      <c r="U4062" s="700">
        <v>1</v>
      </c>
    </row>
    <row r="4063" spans="1:21" ht="14.4" customHeight="1" x14ac:dyDescent="0.3">
      <c r="A4063" s="660">
        <v>32</v>
      </c>
      <c r="B4063" s="661" t="s">
        <v>587</v>
      </c>
      <c r="C4063" s="661">
        <v>89301322</v>
      </c>
      <c r="D4063" s="740" t="s">
        <v>6847</v>
      </c>
      <c r="E4063" s="741" t="s">
        <v>4646</v>
      </c>
      <c r="F4063" s="661" t="s">
        <v>4612</v>
      </c>
      <c r="G4063" s="661" t="s">
        <v>4932</v>
      </c>
      <c r="H4063" s="661" t="s">
        <v>2441</v>
      </c>
      <c r="I4063" s="661" t="s">
        <v>2504</v>
      </c>
      <c r="J4063" s="661" t="s">
        <v>2505</v>
      </c>
      <c r="K4063" s="661" t="s">
        <v>630</v>
      </c>
      <c r="L4063" s="662">
        <v>38.130000000000003</v>
      </c>
      <c r="M4063" s="662">
        <v>114.39000000000001</v>
      </c>
      <c r="N4063" s="661">
        <v>3</v>
      </c>
      <c r="O4063" s="742">
        <v>0.5</v>
      </c>
      <c r="P4063" s="662">
        <v>114.39000000000001</v>
      </c>
      <c r="Q4063" s="677">
        <v>1</v>
      </c>
      <c r="R4063" s="661">
        <v>3</v>
      </c>
      <c r="S4063" s="677">
        <v>1</v>
      </c>
      <c r="T4063" s="742">
        <v>0.5</v>
      </c>
      <c r="U4063" s="700">
        <v>1</v>
      </c>
    </row>
    <row r="4064" spans="1:21" ht="14.4" customHeight="1" x14ac:dyDescent="0.3">
      <c r="A4064" s="660">
        <v>32</v>
      </c>
      <c r="B4064" s="661" t="s">
        <v>587</v>
      </c>
      <c r="C4064" s="661">
        <v>89301322</v>
      </c>
      <c r="D4064" s="740" t="s">
        <v>6847</v>
      </c>
      <c r="E4064" s="741" t="s">
        <v>4646</v>
      </c>
      <c r="F4064" s="661" t="s">
        <v>4612</v>
      </c>
      <c r="G4064" s="661" t="s">
        <v>4932</v>
      </c>
      <c r="H4064" s="661" t="s">
        <v>2441</v>
      </c>
      <c r="I4064" s="661" t="s">
        <v>2504</v>
      </c>
      <c r="J4064" s="661" t="s">
        <v>2505</v>
      </c>
      <c r="K4064" s="661" t="s">
        <v>630</v>
      </c>
      <c r="L4064" s="662">
        <v>38.85</v>
      </c>
      <c r="M4064" s="662">
        <v>116.55000000000001</v>
      </c>
      <c r="N4064" s="661">
        <v>3</v>
      </c>
      <c r="O4064" s="742">
        <v>1.5</v>
      </c>
      <c r="P4064" s="662">
        <v>116.55000000000001</v>
      </c>
      <c r="Q4064" s="677">
        <v>1</v>
      </c>
      <c r="R4064" s="661">
        <v>3</v>
      </c>
      <c r="S4064" s="677">
        <v>1</v>
      </c>
      <c r="T4064" s="742">
        <v>1.5</v>
      </c>
      <c r="U4064" s="700">
        <v>1</v>
      </c>
    </row>
    <row r="4065" spans="1:21" ht="14.4" customHeight="1" x14ac:dyDescent="0.3">
      <c r="A4065" s="660">
        <v>32</v>
      </c>
      <c r="B4065" s="661" t="s">
        <v>587</v>
      </c>
      <c r="C4065" s="661">
        <v>89301322</v>
      </c>
      <c r="D4065" s="740" t="s">
        <v>6847</v>
      </c>
      <c r="E4065" s="741" t="s">
        <v>4646</v>
      </c>
      <c r="F4065" s="661" t="s">
        <v>4612</v>
      </c>
      <c r="G4065" s="661" t="s">
        <v>4693</v>
      </c>
      <c r="H4065" s="661" t="s">
        <v>2441</v>
      </c>
      <c r="I4065" s="661" t="s">
        <v>2688</v>
      </c>
      <c r="J4065" s="661" t="s">
        <v>2479</v>
      </c>
      <c r="K4065" s="661" t="s">
        <v>2689</v>
      </c>
      <c r="L4065" s="662">
        <v>468.96</v>
      </c>
      <c r="M4065" s="662">
        <v>2344.7999999999997</v>
      </c>
      <c r="N4065" s="661">
        <v>5</v>
      </c>
      <c r="O4065" s="742">
        <v>3.5</v>
      </c>
      <c r="P4065" s="662">
        <v>1406.8799999999999</v>
      </c>
      <c r="Q4065" s="677">
        <v>0.6</v>
      </c>
      <c r="R4065" s="661">
        <v>3</v>
      </c>
      <c r="S4065" s="677">
        <v>0.6</v>
      </c>
      <c r="T4065" s="742">
        <v>2</v>
      </c>
      <c r="U4065" s="700">
        <v>0.5714285714285714</v>
      </c>
    </row>
    <row r="4066" spans="1:21" ht="14.4" customHeight="1" x14ac:dyDescent="0.3">
      <c r="A4066" s="660">
        <v>32</v>
      </c>
      <c r="B4066" s="661" t="s">
        <v>587</v>
      </c>
      <c r="C4066" s="661">
        <v>89301322</v>
      </c>
      <c r="D4066" s="740" t="s">
        <v>6847</v>
      </c>
      <c r="E4066" s="741" t="s">
        <v>4646</v>
      </c>
      <c r="F4066" s="661" t="s">
        <v>4612</v>
      </c>
      <c r="G4066" s="661" t="s">
        <v>4693</v>
      </c>
      <c r="H4066" s="661" t="s">
        <v>2441</v>
      </c>
      <c r="I4066" s="661" t="s">
        <v>2691</v>
      </c>
      <c r="J4066" s="661" t="s">
        <v>2479</v>
      </c>
      <c r="K4066" s="661" t="s">
        <v>2692</v>
      </c>
      <c r="L4066" s="662">
        <v>625.29</v>
      </c>
      <c r="M4066" s="662">
        <v>2501.16</v>
      </c>
      <c r="N4066" s="661">
        <v>4</v>
      </c>
      <c r="O4066" s="742">
        <v>1.5</v>
      </c>
      <c r="P4066" s="662">
        <v>2501.16</v>
      </c>
      <c r="Q4066" s="677">
        <v>1</v>
      </c>
      <c r="R4066" s="661">
        <v>4</v>
      </c>
      <c r="S4066" s="677">
        <v>1</v>
      </c>
      <c r="T4066" s="742">
        <v>1.5</v>
      </c>
      <c r="U4066" s="700">
        <v>1</v>
      </c>
    </row>
    <row r="4067" spans="1:21" ht="14.4" customHeight="1" x14ac:dyDescent="0.3">
      <c r="A4067" s="660">
        <v>32</v>
      </c>
      <c r="B4067" s="661" t="s">
        <v>587</v>
      </c>
      <c r="C4067" s="661">
        <v>89301322</v>
      </c>
      <c r="D4067" s="740" t="s">
        <v>6847</v>
      </c>
      <c r="E4067" s="741" t="s">
        <v>4646</v>
      </c>
      <c r="F4067" s="661" t="s">
        <v>4612</v>
      </c>
      <c r="G4067" s="661" t="s">
        <v>4693</v>
      </c>
      <c r="H4067" s="661" t="s">
        <v>2441</v>
      </c>
      <c r="I4067" s="661" t="s">
        <v>5465</v>
      </c>
      <c r="J4067" s="661" t="s">
        <v>2479</v>
      </c>
      <c r="K4067" s="661" t="s">
        <v>5070</v>
      </c>
      <c r="L4067" s="662">
        <v>187.59</v>
      </c>
      <c r="M4067" s="662">
        <v>2063.4900000000002</v>
      </c>
      <c r="N4067" s="661">
        <v>11</v>
      </c>
      <c r="O4067" s="742">
        <v>1</v>
      </c>
      <c r="P4067" s="662">
        <v>2063.4900000000002</v>
      </c>
      <c r="Q4067" s="677">
        <v>1</v>
      </c>
      <c r="R4067" s="661">
        <v>11</v>
      </c>
      <c r="S4067" s="677">
        <v>1</v>
      </c>
      <c r="T4067" s="742">
        <v>1</v>
      </c>
      <c r="U4067" s="700">
        <v>1</v>
      </c>
    </row>
    <row r="4068" spans="1:21" ht="14.4" customHeight="1" x14ac:dyDescent="0.3">
      <c r="A4068" s="660">
        <v>32</v>
      </c>
      <c r="B4068" s="661" t="s">
        <v>587</v>
      </c>
      <c r="C4068" s="661">
        <v>89301322</v>
      </c>
      <c r="D4068" s="740" t="s">
        <v>6847</v>
      </c>
      <c r="E4068" s="741" t="s">
        <v>4646</v>
      </c>
      <c r="F4068" s="661" t="s">
        <v>4612</v>
      </c>
      <c r="G4068" s="661" t="s">
        <v>4693</v>
      </c>
      <c r="H4068" s="661" t="s">
        <v>2441</v>
      </c>
      <c r="I4068" s="661" t="s">
        <v>2478</v>
      </c>
      <c r="J4068" s="661" t="s">
        <v>2479</v>
      </c>
      <c r="K4068" s="661" t="s">
        <v>2480</v>
      </c>
      <c r="L4068" s="662">
        <v>937.93</v>
      </c>
      <c r="M4068" s="662">
        <v>937.93</v>
      </c>
      <c r="N4068" s="661">
        <v>1</v>
      </c>
      <c r="O4068" s="742">
        <v>0.5</v>
      </c>
      <c r="P4068" s="662">
        <v>937.93</v>
      </c>
      <c r="Q4068" s="677">
        <v>1</v>
      </c>
      <c r="R4068" s="661">
        <v>1</v>
      </c>
      <c r="S4068" s="677">
        <v>1</v>
      </c>
      <c r="T4068" s="742">
        <v>0.5</v>
      </c>
      <c r="U4068" s="700">
        <v>1</v>
      </c>
    </row>
    <row r="4069" spans="1:21" ht="14.4" customHeight="1" x14ac:dyDescent="0.3">
      <c r="A4069" s="660">
        <v>32</v>
      </c>
      <c r="B4069" s="661" t="s">
        <v>587</v>
      </c>
      <c r="C4069" s="661">
        <v>89301322</v>
      </c>
      <c r="D4069" s="740" t="s">
        <v>6847</v>
      </c>
      <c r="E4069" s="741" t="s">
        <v>4646</v>
      </c>
      <c r="F4069" s="661" t="s">
        <v>4612</v>
      </c>
      <c r="G4069" s="661" t="s">
        <v>4693</v>
      </c>
      <c r="H4069" s="661" t="s">
        <v>2441</v>
      </c>
      <c r="I4069" s="661" t="s">
        <v>2561</v>
      </c>
      <c r="J4069" s="661" t="s">
        <v>2562</v>
      </c>
      <c r="K4069" s="661" t="s">
        <v>2483</v>
      </c>
      <c r="L4069" s="662">
        <v>2332.92</v>
      </c>
      <c r="M4069" s="662">
        <v>6998.76</v>
      </c>
      <c r="N4069" s="661">
        <v>3</v>
      </c>
      <c r="O4069" s="742">
        <v>1.5</v>
      </c>
      <c r="P4069" s="662">
        <v>6998.76</v>
      </c>
      <c r="Q4069" s="677">
        <v>1</v>
      </c>
      <c r="R4069" s="661">
        <v>3</v>
      </c>
      <c r="S4069" s="677">
        <v>1</v>
      </c>
      <c r="T4069" s="742">
        <v>1.5</v>
      </c>
      <c r="U4069" s="700">
        <v>1</v>
      </c>
    </row>
    <row r="4070" spans="1:21" ht="14.4" customHeight="1" x14ac:dyDescent="0.3">
      <c r="A4070" s="660">
        <v>32</v>
      </c>
      <c r="B4070" s="661" t="s">
        <v>587</v>
      </c>
      <c r="C4070" s="661">
        <v>89301322</v>
      </c>
      <c r="D4070" s="740" t="s">
        <v>6847</v>
      </c>
      <c r="E4070" s="741" t="s">
        <v>4646</v>
      </c>
      <c r="F4070" s="661" t="s">
        <v>4612</v>
      </c>
      <c r="G4070" s="661" t="s">
        <v>4693</v>
      </c>
      <c r="H4070" s="661" t="s">
        <v>2441</v>
      </c>
      <c r="I4070" s="661" t="s">
        <v>4159</v>
      </c>
      <c r="J4070" s="661" t="s">
        <v>2562</v>
      </c>
      <c r="K4070" s="661" t="s">
        <v>2486</v>
      </c>
      <c r="L4070" s="662">
        <v>2916.16</v>
      </c>
      <c r="M4070" s="662">
        <v>2916.16</v>
      </c>
      <c r="N4070" s="661">
        <v>1</v>
      </c>
      <c r="O4070" s="742">
        <v>1</v>
      </c>
      <c r="P4070" s="662">
        <v>2916.16</v>
      </c>
      <c r="Q4070" s="677">
        <v>1</v>
      </c>
      <c r="R4070" s="661">
        <v>1</v>
      </c>
      <c r="S4070" s="677">
        <v>1</v>
      </c>
      <c r="T4070" s="742">
        <v>1</v>
      </c>
      <c r="U4070" s="700">
        <v>1</v>
      </c>
    </row>
    <row r="4071" spans="1:21" ht="14.4" customHeight="1" x14ac:dyDescent="0.3">
      <c r="A4071" s="660">
        <v>32</v>
      </c>
      <c r="B4071" s="661" t="s">
        <v>587</v>
      </c>
      <c r="C4071" s="661">
        <v>89301322</v>
      </c>
      <c r="D4071" s="740" t="s">
        <v>6847</v>
      </c>
      <c r="E4071" s="741" t="s">
        <v>4646</v>
      </c>
      <c r="F4071" s="661" t="s">
        <v>4612</v>
      </c>
      <c r="G4071" s="661" t="s">
        <v>5351</v>
      </c>
      <c r="H4071" s="661" t="s">
        <v>588</v>
      </c>
      <c r="I4071" s="661" t="s">
        <v>6747</v>
      </c>
      <c r="J4071" s="661" t="s">
        <v>1032</v>
      </c>
      <c r="K4071" s="661" t="s">
        <v>4825</v>
      </c>
      <c r="L4071" s="662">
        <v>0</v>
      </c>
      <c r="M4071" s="662">
        <v>0</v>
      </c>
      <c r="N4071" s="661">
        <v>3</v>
      </c>
      <c r="O4071" s="742">
        <v>2</v>
      </c>
      <c r="P4071" s="662"/>
      <c r="Q4071" s="677"/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32</v>
      </c>
      <c r="B4072" s="661" t="s">
        <v>587</v>
      </c>
      <c r="C4072" s="661">
        <v>89301322</v>
      </c>
      <c r="D4072" s="740" t="s">
        <v>6847</v>
      </c>
      <c r="E4072" s="741" t="s">
        <v>4646</v>
      </c>
      <c r="F4072" s="661" t="s">
        <v>4612</v>
      </c>
      <c r="G4072" s="661" t="s">
        <v>5351</v>
      </c>
      <c r="H4072" s="661" t="s">
        <v>588</v>
      </c>
      <c r="I4072" s="661" t="s">
        <v>1031</v>
      </c>
      <c r="J4072" s="661" t="s">
        <v>1032</v>
      </c>
      <c r="K4072" s="661" t="s">
        <v>4825</v>
      </c>
      <c r="L4072" s="662">
        <v>140.59</v>
      </c>
      <c r="M4072" s="662">
        <v>281.18</v>
      </c>
      <c r="N4072" s="661">
        <v>2</v>
      </c>
      <c r="O4072" s="742">
        <v>0.5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32</v>
      </c>
      <c r="B4073" s="661" t="s">
        <v>587</v>
      </c>
      <c r="C4073" s="661">
        <v>89301322</v>
      </c>
      <c r="D4073" s="740" t="s">
        <v>6847</v>
      </c>
      <c r="E4073" s="741" t="s">
        <v>4646</v>
      </c>
      <c r="F4073" s="661" t="s">
        <v>4612</v>
      </c>
      <c r="G4073" s="661" t="s">
        <v>5179</v>
      </c>
      <c r="H4073" s="661" t="s">
        <v>588</v>
      </c>
      <c r="I4073" s="661" t="s">
        <v>2089</v>
      </c>
      <c r="J4073" s="661" t="s">
        <v>812</v>
      </c>
      <c r="K4073" s="661" t="s">
        <v>5817</v>
      </c>
      <c r="L4073" s="662">
        <v>59.55</v>
      </c>
      <c r="M4073" s="662">
        <v>119.1</v>
      </c>
      <c r="N4073" s="661">
        <v>2</v>
      </c>
      <c r="O4073" s="742">
        <v>0.5</v>
      </c>
      <c r="P4073" s="662"/>
      <c r="Q4073" s="677">
        <v>0</v>
      </c>
      <c r="R4073" s="661"/>
      <c r="S4073" s="677">
        <v>0</v>
      </c>
      <c r="T4073" s="742"/>
      <c r="U4073" s="700">
        <v>0</v>
      </c>
    </row>
    <row r="4074" spans="1:21" ht="14.4" customHeight="1" x14ac:dyDescent="0.3">
      <c r="A4074" s="660">
        <v>32</v>
      </c>
      <c r="B4074" s="661" t="s">
        <v>587</v>
      </c>
      <c r="C4074" s="661">
        <v>89301322</v>
      </c>
      <c r="D4074" s="740" t="s">
        <v>6847</v>
      </c>
      <c r="E4074" s="741" t="s">
        <v>4646</v>
      </c>
      <c r="F4074" s="661" t="s">
        <v>4612</v>
      </c>
      <c r="G4074" s="661" t="s">
        <v>6748</v>
      </c>
      <c r="H4074" s="661" t="s">
        <v>588</v>
      </c>
      <c r="I4074" s="661" t="s">
        <v>6749</v>
      </c>
      <c r="J4074" s="661" t="s">
        <v>6750</v>
      </c>
      <c r="K4074" s="661" t="s">
        <v>6751</v>
      </c>
      <c r="L4074" s="662">
        <v>152.6</v>
      </c>
      <c r="M4074" s="662">
        <v>305.2</v>
      </c>
      <c r="N4074" s="661">
        <v>2</v>
      </c>
      <c r="O4074" s="742">
        <v>2</v>
      </c>
      <c r="P4074" s="662">
        <v>152.6</v>
      </c>
      <c r="Q4074" s="677">
        <v>0.5</v>
      </c>
      <c r="R4074" s="661">
        <v>1</v>
      </c>
      <c r="S4074" s="677">
        <v>0.5</v>
      </c>
      <c r="T4074" s="742">
        <v>1</v>
      </c>
      <c r="U4074" s="700">
        <v>0.5</v>
      </c>
    </row>
    <row r="4075" spans="1:21" ht="14.4" customHeight="1" x14ac:dyDescent="0.3">
      <c r="A4075" s="660">
        <v>32</v>
      </c>
      <c r="B4075" s="661" t="s">
        <v>587</v>
      </c>
      <c r="C4075" s="661">
        <v>89301322</v>
      </c>
      <c r="D4075" s="740" t="s">
        <v>6847</v>
      </c>
      <c r="E4075" s="741" t="s">
        <v>4646</v>
      </c>
      <c r="F4075" s="661" t="s">
        <v>4612</v>
      </c>
      <c r="G4075" s="661" t="s">
        <v>4697</v>
      </c>
      <c r="H4075" s="661" t="s">
        <v>588</v>
      </c>
      <c r="I4075" s="661" t="s">
        <v>4893</v>
      </c>
      <c r="J4075" s="661" t="s">
        <v>4707</v>
      </c>
      <c r="K4075" s="661" t="s">
        <v>868</v>
      </c>
      <c r="L4075" s="662">
        <v>97.97</v>
      </c>
      <c r="M4075" s="662">
        <v>489.84999999999997</v>
      </c>
      <c r="N4075" s="661">
        <v>5</v>
      </c>
      <c r="O4075" s="742">
        <v>3.5</v>
      </c>
      <c r="P4075" s="662">
        <v>195.94</v>
      </c>
      <c r="Q4075" s="677">
        <v>0.4</v>
      </c>
      <c r="R4075" s="661">
        <v>2</v>
      </c>
      <c r="S4075" s="677">
        <v>0.4</v>
      </c>
      <c r="T4075" s="742">
        <v>1.5</v>
      </c>
      <c r="U4075" s="700">
        <v>0.42857142857142855</v>
      </c>
    </row>
    <row r="4076" spans="1:21" ht="14.4" customHeight="1" x14ac:dyDescent="0.3">
      <c r="A4076" s="660">
        <v>32</v>
      </c>
      <c r="B4076" s="661" t="s">
        <v>587</v>
      </c>
      <c r="C4076" s="661">
        <v>89301322</v>
      </c>
      <c r="D4076" s="740" t="s">
        <v>6847</v>
      </c>
      <c r="E4076" s="741" t="s">
        <v>4646</v>
      </c>
      <c r="F4076" s="661" t="s">
        <v>4612</v>
      </c>
      <c r="G4076" s="661" t="s">
        <v>4697</v>
      </c>
      <c r="H4076" s="661" t="s">
        <v>588</v>
      </c>
      <c r="I4076" s="661" t="s">
        <v>4706</v>
      </c>
      <c r="J4076" s="661" t="s">
        <v>4707</v>
      </c>
      <c r="K4076" s="661" t="s">
        <v>871</v>
      </c>
      <c r="L4076" s="662">
        <v>314.89999999999998</v>
      </c>
      <c r="M4076" s="662">
        <v>3778.8</v>
      </c>
      <c r="N4076" s="661">
        <v>12</v>
      </c>
      <c r="O4076" s="742">
        <v>8.5</v>
      </c>
      <c r="P4076" s="662">
        <v>2204.3000000000002</v>
      </c>
      <c r="Q4076" s="677">
        <v>0.58333333333333337</v>
      </c>
      <c r="R4076" s="661">
        <v>7</v>
      </c>
      <c r="S4076" s="677">
        <v>0.58333333333333337</v>
      </c>
      <c r="T4076" s="742">
        <v>5</v>
      </c>
      <c r="U4076" s="700">
        <v>0.58823529411764708</v>
      </c>
    </row>
    <row r="4077" spans="1:21" ht="14.4" customHeight="1" x14ac:dyDescent="0.3">
      <c r="A4077" s="660">
        <v>32</v>
      </c>
      <c r="B4077" s="661" t="s">
        <v>587</v>
      </c>
      <c r="C4077" s="661">
        <v>89301322</v>
      </c>
      <c r="D4077" s="740" t="s">
        <v>6847</v>
      </c>
      <c r="E4077" s="741" t="s">
        <v>4646</v>
      </c>
      <c r="F4077" s="661" t="s">
        <v>4612</v>
      </c>
      <c r="G4077" s="661" t="s">
        <v>4697</v>
      </c>
      <c r="H4077" s="661" t="s">
        <v>588</v>
      </c>
      <c r="I4077" s="661" t="s">
        <v>870</v>
      </c>
      <c r="J4077" s="661" t="s">
        <v>867</v>
      </c>
      <c r="K4077" s="661" t="s">
        <v>4698</v>
      </c>
      <c r="L4077" s="662">
        <v>314.89999999999998</v>
      </c>
      <c r="M4077" s="662">
        <v>314.89999999999998</v>
      </c>
      <c r="N4077" s="661">
        <v>1</v>
      </c>
      <c r="O4077" s="742">
        <v>1</v>
      </c>
      <c r="P4077" s="662"/>
      <c r="Q4077" s="677">
        <v>0</v>
      </c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32</v>
      </c>
      <c r="B4078" s="661" t="s">
        <v>587</v>
      </c>
      <c r="C4078" s="661">
        <v>89301322</v>
      </c>
      <c r="D4078" s="740" t="s">
        <v>6847</v>
      </c>
      <c r="E4078" s="741" t="s">
        <v>4646</v>
      </c>
      <c r="F4078" s="661" t="s">
        <v>4612</v>
      </c>
      <c r="G4078" s="661" t="s">
        <v>4697</v>
      </c>
      <c r="H4078" s="661" t="s">
        <v>588</v>
      </c>
      <c r="I4078" s="661" t="s">
        <v>6752</v>
      </c>
      <c r="J4078" s="661" t="s">
        <v>867</v>
      </c>
      <c r="K4078" s="661" t="s">
        <v>6753</v>
      </c>
      <c r="L4078" s="662">
        <v>0</v>
      </c>
      <c r="M4078" s="662">
        <v>0</v>
      </c>
      <c r="N4078" s="661">
        <v>1</v>
      </c>
      <c r="O4078" s="742">
        <v>1</v>
      </c>
      <c r="P4078" s="662"/>
      <c r="Q4078" s="677"/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32</v>
      </c>
      <c r="B4079" s="661" t="s">
        <v>587</v>
      </c>
      <c r="C4079" s="661">
        <v>89301322</v>
      </c>
      <c r="D4079" s="740" t="s">
        <v>6847</v>
      </c>
      <c r="E4079" s="741" t="s">
        <v>4646</v>
      </c>
      <c r="F4079" s="661" t="s">
        <v>4612</v>
      </c>
      <c r="G4079" s="661" t="s">
        <v>4778</v>
      </c>
      <c r="H4079" s="661" t="s">
        <v>2441</v>
      </c>
      <c r="I4079" s="661" t="s">
        <v>2701</v>
      </c>
      <c r="J4079" s="661" t="s">
        <v>2702</v>
      </c>
      <c r="K4079" s="661" t="s">
        <v>2703</v>
      </c>
      <c r="L4079" s="662">
        <v>497.4</v>
      </c>
      <c r="M4079" s="662">
        <v>1989.6</v>
      </c>
      <c r="N4079" s="661">
        <v>4</v>
      </c>
      <c r="O4079" s="742">
        <v>4</v>
      </c>
      <c r="P4079" s="662">
        <v>1989.6</v>
      </c>
      <c r="Q4079" s="677">
        <v>1</v>
      </c>
      <c r="R4079" s="661">
        <v>4</v>
      </c>
      <c r="S4079" s="677">
        <v>1</v>
      </c>
      <c r="T4079" s="742">
        <v>4</v>
      </c>
      <c r="U4079" s="700">
        <v>1</v>
      </c>
    </row>
    <row r="4080" spans="1:21" ht="14.4" customHeight="1" x14ac:dyDescent="0.3">
      <c r="A4080" s="660">
        <v>32</v>
      </c>
      <c r="B4080" s="661" t="s">
        <v>587</v>
      </c>
      <c r="C4080" s="661">
        <v>89301322</v>
      </c>
      <c r="D4080" s="740" t="s">
        <v>6847</v>
      </c>
      <c r="E4080" s="741" t="s">
        <v>4646</v>
      </c>
      <c r="F4080" s="661" t="s">
        <v>4612</v>
      </c>
      <c r="G4080" s="661" t="s">
        <v>4778</v>
      </c>
      <c r="H4080" s="661" t="s">
        <v>2441</v>
      </c>
      <c r="I4080" s="661" t="s">
        <v>2757</v>
      </c>
      <c r="J4080" s="661" t="s">
        <v>2758</v>
      </c>
      <c r="K4080" s="661" t="s">
        <v>4385</v>
      </c>
      <c r="L4080" s="662">
        <v>1359.61</v>
      </c>
      <c r="M4080" s="662">
        <v>1359.61</v>
      </c>
      <c r="N4080" s="661">
        <v>1</v>
      </c>
      <c r="O4080" s="742">
        <v>0.5</v>
      </c>
      <c r="P4080" s="662">
        <v>1359.61</v>
      </c>
      <c r="Q4080" s="677">
        <v>1</v>
      </c>
      <c r="R4080" s="661">
        <v>1</v>
      </c>
      <c r="S4080" s="677">
        <v>1</v>
      </c>
      <c r="T4080" s="742">
        <v>0.5</v>
      </c>
      <c r="U4080" s="700">
        <v>1</v>
      </c>
    </row>
    <row r="4081" spans="1:21" ht="14.4" customHeight="1" x14ac:dyDescent="0.3">
      <c r="A4081" s="660">
        <v>32</v>
      </c>
      <c r="B4081" s="661" t="s">
        <v>587</v>
      </c>
      <c r="C4081" s="661">
        <v>89301322</v>
      </c>
      <c r="D4081" s="740" t="s">
        <v>6847</v>
      </c>
      <c r="E4081" s="741" t="s">
        <v>4646</v>
      </c>
      <c r="F4081" s="661" t="s">
        <v>4612</v>
      </c>
      <c r="G4081" s="661" t="s">
        <v>4826</v>
      </c>
      <c r="H4081" s="661" t="s">
        <v>588</v>
      </c>
      <c r="I4081" s="661" t="s">
        <v>769</v>
      </c>
      <c r="J4081" s="661" t="s">
        <v>4827</v>
      </c>
      <c r="K4081" s="661" t="s">
        <v>4660</v>
      </c>
      <c r="L4081" s="662">
        <v>0</v>
      </c>
      <c r="M4081" s="662">
        <v>0</v>
      </c>
      <c r="N4081" s="661">
        <v>1</v>
      </c>
      <c r="O4081" s="742">
        <v>1</v>
      </c>
      <c r="P4081" s="662"/>
      <c r="Q4081" s="677"/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32</v>
      </c>
      <c r="B4082" s="661" t="s">
        <v>587</v>
      </c>
      <c r="C4082" s="661">
        <v>89301322</v>
      </c>
      <c r="D4082" s="740" t="s">
        <v>6847</v>
      </c>
      <c r="E4082" s="741" t="s">
        <v>4646</v>
      </c>
      <c r="F4082" s="661" t="s">
        <v>4612</v>
      </c>
      <c r="G4082" s="661" t="s">
        <v>5191</v>
      </c>
      <c r="H4082" s="661" t="s">
        <v>588</v>
      </c>
      <c r="I4082" s="661" t="s">
        <v>6754</v>
      </c>
      <c r="J4082" s="661" t="s">
        <v>6755</v>
      </c>
      <c r="K4082" s="661" t="s">
        <v>6756</v>
      </c>
      <c r="L4082" s="662">
        <v>0</v>
      </c>
      <c r="M4082" s="662">
        <v>0</v>
      </c>
      <c r="N4082" s="661">
        <v>2</v>
      </c>
      <c r="O4082" s="742">
        <v>1.5</v>
      </c>
      <c r="P4082" s="662"/>
      <c r="Q4082" s="677"/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32</v>
      </c>
      <c r="B4083" s="661" t="s">
        <v>587</v>
      </c>
      <c r="C4083" s="661">
        <v>89301322</v>
      </c>
      <c r="D4083" s="740" t="s">
        <v>6847</v>
      </c>
      <c r="E4083" s="741" t="s">
        <v>4646</v>
      </c>
      <c r="F4083" s="661" t="s">
        <v>4612</v>
      </c>
      <c r="G4083" s="661" t="s">
        <v>4939</v>
      </c>
      <c r="H4083" s="661" t="s">
        <v>588</v>
      </c>
      <c r="I4083" s="661" t="s">
        <v>1223</v>
      </c>
      <c r="J4083" s="661" t="s">
        <v>1224</v>
      </c>
      <c r="K4083" s="661" t="s">
        <v>1225</v>
      </c>
      <c r="L4083" s="662">
        <v>67.42</v>
      </c>
      <c r="M4083" s="662">
        <v>67.42</v>
      </c>
      <c r="N4083" s="661">
        <v>1</v>
      </c>
      <c r="O4083" s="742">
        <v>0.5</v>
      </c>
      <c r="P4083" s="662">
        <v>67.42</v>
      </c>
      <c r="Q4083" s="677">
        <v>1</v>
      </c>
      <c r="R4083" s="661">
        <v>1</v>
      </c>
      <c r="S4083" s="677">
        <v>1</v>
      </c>
      <c r="T4083" s="742">
        <v>0.5</v>
      </c>
      <c r="U4083" s="700">
        <v>1</v>
      </c>
    </row>
    <row r="4084" spans="1:21" ht="14.4" customHeight="1" x14ac:dyDescent="0.3">
      <c r="A4084" s="660">
        <v>32</v>
      </c>
      <c r="B4084" s="661" t="s">
        <v>587</v>
      </c>
      <c r="C4084" s="661">
        <v>89301322</v>
      </c>
      <c r="D4084" s="740" t="s">
        <v>6847</v>
      </c>
      <c r="E4084" s="741" t="s">
        <v>4646</v>
      </c>
      <c r="F4084" s="661" t="s">
        <v>4612</v>
      </c>
      <c r="G4084" s="661" t="s">
        <v>4939</v>
      </c>
      <c r="H4084" s="661" t="s">
        <v>588</v>
      </c>
      <c r="I4084" s="661" t="s">
        <v>1241</v>
      </c>
      <c r="J4084" s="661" t="s">
        <v>1224</v>
      </c>
      <c r="K4084" s="661" t="s">
        <v>1242</v>
      </c>
      <c r="L4084" s="662">
        <v>202.25</v>
      </c>
      <c r="M4084" s="662">
        <v>202.25</v>
      </c>
      <c r="N4084" s="661">
        <v>1</v>
      </c>
      <c r="O4084" s="742">
        <v>1</v>
      </c>
      <c r="P4084" s="662"/>
      <c r="Q4084" s="677">
        <v>0</v>
      </c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32</v>
      </c>
      <c r="B4085" s="661" t="s">
        <v>587</v>
      </c>
      <c r="C4085" s="661">
        <v>89301322</v>
      </c>
      <c r="D4085" s="740" t="s">
        <v>6847</v>
      </c>
      <c r="E4085" s="741" t="s">
        <v>4646</v>
      </c>
      <c r="F4085" s="661" t="s">
        <v>4612</v>
      </c>
      <c r="G4085" s="661" t="s">
        <v>4708</v>
      </c>
      <c r="H4085" s="661" t="s">
        <v>588</v>
      </c>
      <c r="I4085" s="661" t="s">
        <v>684</v>
      </c>
      <c r="J4085" s="661" t="s">
        <v>5199</v>
      </c>
      <c r="K4085" s="661" t="s">
        <v>2387</v>
      </c>
      <c r="L4085" s="662">
        <v>22.88</v>
      </c>
      <c r="M4085" s="662">
        <v>228.8</v>
      </c>
      <c r="N4085" s="661">
        <v>10</v>
      </c>
      <c r="O4085" s="742">
        <v>2.5</v>
      </c>
      <c r="P4085" s="662">
        <v>68.64</v>
      </c>
      <c r="Q4085" s="677">
        <v>0.3</v>
      </c>
      <c r="R4085" s="661">
        <v>3</v>
      </c>
      <c r="S4085" s="677">
        <v>0.3</v>
      </c>
      <c r="T4085" s="742">
        <v>1</v>
      </c>
      <c r="U4085" s="700">
        <v>0.4</v>
      </c>
    </row>
    <row r="4086" spans="1:21" ht="14.4" customHeight="1" x14ac:dyDescent="0.3">
      <c r="A4086" s="660">
        <v>32</v>
      </c>
      <c r="B4086" s="661" t="s">
        <v>587</v>
      </c>
      <c r="C4086" s="661">
        <v>89301322</v>
      </c>
      <c r="D4086" s="740" t="s">
        <v>6847</v>
      </c>
      <c r="E4086" s="741" t="s">
        <v>4646</v>
      </c>
      <c r="F4086" s="661" t="s">
        <v>4612</v>
      </c>
      <c r="G4086" s="661" t="s">
        <v>4708</v>
      </c>
      <c r="H4086" s="661" t="s">
        <v>588</v>
      </c>
      <c r="I4086" s="661" t="s">
        <v>1519</v>
      </c>
      <c r="J4086" s="661" t="s">
        <v>4709</v>
      </c>
      <c r="K4086" s="661" t="s">
        <v>4710</v>
      </c>
      <c r="L4086" s="662">
        <v>91.52</v>
      </c>
      <c r="M4086" s="662">
        <v>2288</v>
      </c>
      <c r="N4086" s="661">
        <v>25</v>
      </c>
      <c r="O4086" s="742">
        <v>7</v>
      </c>
      <c r="P4086" s="662">
        <v>1555.84</v>
      </c>
      <c r="Q4086" s="677">
        <v>0.67999999999999994</v>
      </c>
      <c r="R4086" s="661">
        <v>17</v>
      </c>
      <c r="S4086" s="677">
        <v>0.68</v>
      </c>
      <c r="T4086" s="742">
        <v>4.5</v>
      </c>
      <c r="U4086" s="700">
        <v>0.6428571428571429</v>
      </c>
    </row>
    <row r="4087" spans="1:21" ht="14.4" customHeight="1" x14ac:dyDescent="0.3">
      <c r="A4087" s="660">
        <v>32</v>
      </c>
      <c r="B4087" s="661" t="s">
        <v>587</v>
      </c>
      <c r="C4087" s="661">
        <v>89301322</v>
      </c>
      <c r="D4087" s="740" t="s">
        <v>6847</v>
      </c>
      <c r="E4087" s="741" t="s">
        <v>4646</v>
      </c>
      <c r="F4087" s="661" t="s">
        <v>4612</v>
      </c>
      <c r="G4087" s="661" t="s">
        <v>4708</v>
      </c>
      <c r="H4087" s="661" t="s">
        <v>588</v>
      </c>
      <c r="I4087" s="661" t="s">
        <v>1519</v>
      </c>
      <c r="J4087" s="661" t="s">
        <v>4709</v>
      </c>
      <c r="K4087" s="661" t="s">
        <v>4710</v>
      </c>
      <c r="L4087" s="662">
        <v>103.62</v>
      </c>
      <c r="M4087" s="662">
        <v>1139.8200000000002</v>
      </c>
      <c r="N4087" s="661">
        <v>11</v>
      </c>
      <c r="O4087" s="742">
        <v>3.5</v>
      </c>
      <c r="P4087" s="662">
        <v>310.86</v>
      </c>
      <c r="Q4087" s="677">
        <v>0.27272727272727271</v>
      </c>
      <c r="R4087" s="661">
        <v>3</v>
      </c>
      <c r="S4087" s="677">
        <v>0.27272727272727271</v>
      </c>
      <c r="T4087" s="742">
        <v>1</v>
      </c>
      <c r="U4087" s="700">
        <v>0.2857142857142857</v>
      </c>
    </row>
    <row r="4088" spans="1:21" ht="14.4" customHeight="1" x14ac:dyDescent="0.3">
      <c r="A4088" s="660">
        <v>32</v>
      </c>
      <c r="B4088" s="661" t="s">
        <v>587</v>
      </c>
      <c r="C4088" s="661">
        <v>89301322</v>
      </c>
      <c r="D4088" s="740" t="s">
        <v>6847</v>
      </c>
      <c r="E4088" s="741" t="s">
        <v>4646</v>
      </c>
      <c r="F4088" s="661" t="s">
        <v>4612</v>
      </c>
      <c r="G4088" s="661" t="s">
        <v>4708</v>
      </c>
      <c r="H4088" s="661" t="s">
        <v>588</v>
      </c>
      <c r="I4088" s="661" t="s">
        <v>6757</v>
      </c>
      <c r="J4088" s="661" t="s">
        <v>3659</v>
      </c>
      <c r="K4088" s="661" t="s">
        <v>6758</v>
      </c>
      <c r="L4088" s="662">
        <v>0</v>
      </c>
      <c r="M4088" s="662">
        <v>0</v>
      </c>
      <c r="N4088" s="661">
        <v>1</v>
      </c>
      <c r="O4088" s="742">
        <v>1</v>
      </c>
      <c r="P4088" s="662"/>
      <c r="Q4088" s="677"/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32</v>
      </c>
      <c r="B4089" s="661" t="s">
        <v>587</v>
      </c>
      <c r="C4089" s="661">
        <v>89301322</v>
      </c>
      <c r="D4089" s="740" t="s">
        <v>6847</v>
      </c>
      <c r="E4089" s="741" t="s">
        <v>4646</v>
      </c>
      <c r="F4089" s="661" t="s">
        <v>4612</v>
      </c>
      <c r="G4089" s="661" t="s">
        <v>4901</v>
      </c>
      <c r="H4089" s="661" t="s">
        <v>588</v>
      </c>
      <c r="I4089" s="661" t="s">
        <v>5213</v>
      </c>
      <c r="J4089" s="661" t="s">
        <v>3381</v>
      </c>
      <c r="K4089" s="661" t="s">
        <v>5214</v>
      </c>
      <c r="L4089" s="662">
        <v>224.25</v>
      </c>
      <c r="M4089" s="662">
        <v>1569.75</v>
      </c>
      <c r="N4089" s="661">
        <v>7</v>
      </c>
      <c r="O4089" s="742">
        <v>6</v>
      </c>
      <c r="P4089" s="662">
        <v>672.75</v>
      </c>
      <c r="Q4089" s="677">
        <v>0.42857142857142855</v>
      </c>
      <c r="R4089" s="661">
        <v>3</v>
      </c>
      <c r="S4089" s="677">
        <v>0.42857142857142855</v>
      </c>
      <c r="T4089" s="742">
        <v>2.5</v>
      </c>
      <c r="U4089" s="700">
        <v>0.41666666666666669</v>
      </c>
    </row>
    <row r="4090" spans="1:21" ht="14.4" customHeight="1" x14ac:dyDescent="0.3">
      <c r="A4090" s="660">
        <v>32</v>
      </c>
      <c r="B4090" s="661" t="s">
        <v>587</v>
      </c>
      <c r="C4090" s="661">
        <v>89301322</v>
      </c>
      <c r="D4090" s="740" t="s">
        <v>6847</v>
      </c>
      <c r="E4090" s="741" t="s">
        <v>4646</v>
      </c>
      <c r="F4090" s="661" t="s">
        <v>4612</v>
      </c>
      <c r="G4090" s="661" t="s">
        <v>4786</v>
      </c>
      <c r="H4090" s="661" t="s">
        <v>588</v>
      </c>
      <c r="I4090" s="661" t="s">
        <v>2979</v>
      </c>
      <c r="J4090" s="661" t="s">
        <v>2980</v>
      </c>
      <c r="K4090" s="661" t="s">
        <v>4787</v>
      </c>
      <c r="L4090" s="662">
        <v>53.54</v>
      </c>
      <c r="M4090" s="662">
        <v>3426.5599999999995</v>
      </c>
      <c r="N4090" s="661">
        <v>64</v>
      </c>
      <c r="O4090" s="742">
        <v>17</v>
      </c>
      <c r="P4090" s="662">
        <v>2302.2199999999993</v>
      </c>
      <c r="Q4090" s="677">
        <v>0.67187499999999989</v>
      </c>
      <c r="R4090" s="661">
        <v>43</v>
      </c>
      <c r="S4090" s="677">
        <v>0.671875</v>
      </c>
      <c r="T4090" s="742">
        <v>11.5</v>
      </c>
      <c r="U4090" s="700">
        <v>0.67647058823529416</v>
      </c>
    </row>
    <row r="4091" spans="1:21" ht="14.4" customHeight="1" x14ac:dyDescent="0.3">
      <c r="A4091" s="660">
        <v>32</v>
      </c>
      <c r="B4091" s="661" t="s">
        <v>587</v>
      </c>
      <c r="C4091" s="661">
        <v>89301322</v>
      </c>
      <c r="D4091" s="740" t="s">
        <v>6847</v>
      </c>
      <c r="E4091" s="741" t="s">
        <v>4646</v>
      </c>
      <c r="F4091" s="661" t="s">
        <v>4612</v>
      </c>
      <c r="G4091" s="661" t="s">
        <v>5220</v>
      </c>
      <c r="H4091" s="661" t="s">
        <v>2441</v>
      </c>
      <c r="I4091" s="661" t="s">
        <v>2786</v>
      </c>
      <c r="J4091" s="661" t="s">
        <v>2787</v>
      </c>
      <c r="K4091" s="661" t="s">
        <v>6759</v>
      </c>
      <c r="L4091" s="662">
        <v>104.19</v>
      </c>
      <c r="M4091" s="662">
        <v>104.19</v>
      </c>
      <c r="N4091" s="661">
        <v>1</v>
      </c>
      <c r="O4091" s="742">
        <v>0.5</v>
      </c>
      <c r="P4091" s="662">
        <v>104.19</v>
      </c>
      <c r="Q4091" s="677">
        <v>1</v>
      </c>
      <c r="R4091" s="661">
        <v>1</v>
      </c>
      <c r="S4091" s="677">
        <v>1</v>
      </c>
      <c r="T4091" s="742">
        <v>0.5</v>
      </c>
      <c r="U4091" s="700">
        <v>1</v>
      </c>
    </row>
    <row r="4092" spans="1:21" ht="14.4" customHeight="1" x14ac:dyDescent="0.3">
      <c r="A4092" s="660">
        <v>32</v>
      </c>
      <c r="B4092" s="661" t="s">
        <v>587</v>
      </c>
      <c r="C4092" s="661">
        <v>89301322</v>
      </c>
      <c r="D4092" s="740" t="s">
        <v>6847</v>
      </c>
      <c r="E4092" s="741" t="s">
        <v>4646</v>
      </c>
      <c r="F4092" s="661" t="s">
        <v>4612</v>
      </c>
      <c r="G4092" s="661" t="s">
        <v>4790</v>
      </c>
      <c r="H4092" s="661" t="s">
        <v>588</v>
      </c>
      <c r="I4092" s="661" t="s">
        <v>788</v>
      </c>
      <c r="J4092" s="661" t="s">
        <v>789</v>
      </c>
      <c r="K4092" s="661" t="s">
        <v>4791</v>
      </c>
      <c r="L4092" s="662">
        <v>57.85</v>
      </c>
      <c r="M4092" s="662">
        <v>57.85</v>
      </c>
      <c r="N4092" s="661">
        <v>1</v>
      </c>
      <c r="O4092" s="742">
        <v>1</v>
      </c>
      <c r="P4092" s="662">
        <v>57.85</v>
      </c>
      <c r="Q4092" s="677">
        <v>1</v>
      </c>
      <c r="R4092" s="661">
        <v>1</v>
      </c>
      <c r="S4092" s="677">
        <v>1</v>
      </c>
      <c r="T4092" s="742">
        <v>1</v>
      </c>
      <c r="U4092" s="700">
        <v>1</v>
      </c>
    </row>
    <row r="4093" spans="1:21" ht="14.4" customHeight="1" x14ac:dyDescent="0.3">
      <c r="A4093" s="660">
        <v>32</v>
      </c>
      <c r="B4093" s="661" t="s">
        <v>587</v>
      </c>
      <c r="C4093" s="661">
        <v>89301322</v>
      </c>
      <c r="D4093" s="740" t="s">
        <v>6847</v>
      </c>
      <c r="E4093" s="741" t="s">
        <v>4646</v>
      </c>
      <c r="F4093" s="661" t="s">
        <v>4612</v>
      </c>
      <c r="G4093" s="661" t="s">
        <v>6760</v>
      </c>
      <c r="H4093" s="661" t="s">
        <v>588</v>
      </c>
      <c r="I4093" s="661" t="s">
        <v>3514</v>
      </c>
      <c r="J4093" s="661" t="s">
        <v>6761</v>
      </c>
      <c r="K4093" s="661" t="s">
        <v>6762</v>
      </c>
      <c r="L4093" s="662">
        <v>17.53</v>
      </c>
      <c r="M4093" s="662">
        <v>17.53</v>
      </c>
      <c r="N4093" s="661">
        <v>1</v>
      </c>
      <c r="O4093" s="742">
        <v>1</v>
      </c>
      <c r="P4093" s="662"/>
      <c r="Q4093" s="677">
        <v>0</v>
      </c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32</v>
      </c>
      <c r="B4094" s="661" t="s">
        <v>587</v>
      </c>
      <c r="C4094" s="661">
        <v>89301322</v>
      </c>
      <c r="D4094" s="740" t="s">
        <v>6847</v>
      </c>
      <c r="E4094" s="741" t="s">
        <v>4646</v>
      </c>
      <c r="F4094" s="661" t="s">
        <v>4612</v>
      </c>
      <c r="G4094" s="661" t="s">
        <v>4913</v>
      </c>
      <c r="H4094" s="661" t="s">
        <v>2441</v>
      </c>
      <c r="I4094" s="661" t="s">
        <v>2768</v>
      </c>
      <c r="J4094" s="661" t="s">
        <v>2769</v>
      </c>
      <c r="K4094" s="661" t="s">
        <v>4484</v>
      </c>
      <c r="L4094" s="662">
        <v>1492.11</v>
      </c>
      <c r="M4094" s="662">
        <v>13428.99</v>
      </c>
      <c r="N4094" s="661">
        <v>9</v>
      </c>
      <c r="O4094" s="742">
        <v>4.5</v>
      </c>
      <c r="P4094" s="662">
        <v>10444.77</v>
      </c>
      <c r="Q4094" s="677">
        <v>0.77777777777777779</v>
      </c>
      <c r="R4094" s="661">
        <v>7</v>
      </c>
      <c r="S4094" s="677">
        <v>0.77777777777777779</v>
      </c>
      <c r="T4094" s="742">
        <v>4</v>
      </c>
      <c r="U4094" s="700">
        <v>0.88888888888888884</v>
      </c>
    </row>
    <row r="4095" spans="1:21" ht="14.4" customHeight="1" x14ac:dyDescent="0.3">
      <c r="A4095" s="660">
        <v>32</v>
      </c>
      <c r="B4095" s="661" t="s">
        <v>587</v>
      </c>
      <c r="C4095" s="661">
        <v>89301322</v>
      </c>
      <c r="D4095" s="740" t="s">
        <v>6847</v>
      </c>
      <c r="E4095" s="741" t="s">
        <v>4646</v>
      </c>
      <c r="F4095" s="661" t="s">
        <v>4612</v>
      </c>
      <c r="G4095" s="661" t="s">
        <v>4794</v>
      </c>
      <c r="H4095" s="661" t="s">
        <v>588</v>
      </c>
      <c r="I4095" s="661" t="s">
        <v>1823</v>
      </c>
      <c r="J4095" s="661" t="s">
        <v>1824</v>
      </c>
      <c r="K4095" s="661" t="s">
        <v>4795</v>
      </c>
      <c r="L4095" s="662">
        <v>34140.99</v>
      </c>
      <c r="M4095" s="662">
        <v>34140.99</v>
      </c>
      <c r="N4095" s="661">
        <v>1</v>
      </c>
      <c r="O4095" s="742">
        <v>1</v>
      </c>
      <c r="P4095" s="662"/>
      <c r="Q4095" s="677">
        <v>0</v>
      </c>
      <c r="R4095" s="661"/>
      <c r="S4095" s="677">
        <v>0</v>
      </c>
      <c r="T4095" s="742"/>
      <c r="U4095" s="700">
        <v>0</v>
      </c>
    </row>
    <row r="4096" spans="1:21" ht="14.4" customHeight="1" x14ac:dyDescent="0.3">
      <c r="A4096" s="660">
        <v>32</v>
      </c>
      <c r="B4096" s="661" t="s">
        <v>587</v>
      </c>
      <c r="C4096" s="661">
        <v>89301322</v>
      </c>
      <c r="D4096" s="740" t="s">
        <v>6847</v>
      </c>
      <c r="E4096" s="741" t="s">
        <v>4646</v>
      </c>
      <c r="F4096" s="661" t="s">
        <v>4612</v>
      </c>
      <c r="G4096" s="661" t="s">
        <v>5088</v>
      </c>
      <c r="H4096" s="661" t="s">
        <v>2441</v>
      </c>
      <c r="I4096" s="661" t="s">
        <v>3140</v>
      </c>
      <c r="J4096" s="661" t="s">
        <v>3137</v>
      </c>
      <c r="K4096" s="661" t="s">
        <v>4482</v>
      </c>
      <c r="L4096" s="662">
        <v>14478.77</v>
      </c>
      <c r="M4096" s="662">
        <v>57915.08</v>
      </c>
      <c r="N4096" s="661">
        <v>4</v>
      </c>
      <c r="O4096" s="742">
        <v>2</v>
      </c>
      <c r="P4096" s="662">
        <v>57915.08</v>
      </c>
      <c r="Q4096" s="677">
        <v>1</v>
      </c>
      <c r="R4096" s="661">
        <v>4</v>
      </c>
      <c r="S4096" s="677">
        <v>1</v>
      </c>
      <c r="T4096" s="742">
        <v>2</v>
      </c>
      <c r="U4096" s="700">
        <v>1</v>
      </c>
    </row>
    <row r="4097" spans="1:21" ht="14.4" customHeight="1" x14ac:dyDescent="0.3">
      <c r="A4097" s="660">
        <v>32</v>
      </c>
      <c r="B4097" s="661" t="s">
        <v>587</v>
      </c>
      <c r="C4097" s="661">
        <v>89301322</v>
      </c>
      <c r="D4097" s="740" t="s">
        <v>6847</v>
      </c>
      <c r="E4097" s="741" t="s">
        <v>4646</v>
      </c>
      <c r="F4097" s="661" t="s">
        <v>4612</v>
      </c>
      <c r="G4097" s="661" t="s">
        <v>4797</v>
      </c>
      <c r="H4097" s="661" t="s">
        <v>2441</v>
      </c>
      <c r="I4097" s="661" t="s">
        <v>2661</v>
      </c>
      <c r="J4097" s="661" t="s">
        <v>4398</v>
      </c>
      <c r="K4097" s="661" t="s">
        <v>4399</v>
      </c>
      <c r="L4097" s="662">
        <v>126.09</v>
      </c>
      <c r="M4097" s="662">
        <v>126.09</v>
      </c>
      <c r="N4097" s="661">
        <v>1</v>
      </c>
      <c r="O4097" s="742">
        <v>0.5</v>
      </c>
      <c r="P4097" s="662"/>
      <c r="Q4097" s="677">
        <v>0</v>
      </c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32</v>
      </c>
      <c r="B4098" s="661" t="s">
        <v>587</v>
      </c>
      <c r="C4098" s="661">
        <v>89301322</v>
      </c>
      <c r="D4098" s="740" t="s">
        <v>6847</v>
      </c>
      <c r="E4098" s="741" t="s">
        <v>4646</v>
      </c>
      <c r="F4098" s="661" t="s">
        <v>4612</v>
      </c>
      <c r="G4098" s="661" t="s">
        <v>4914</v>
      </c>
      <c r="H4098" s="661" t="s">
        <v>588</v>
      </c>
      <c r="I4098" s="661" t="s">
        <v>6763</v>
      </c>
      <c r="J4098" s="661" t="s">
        <v>2207</v>
      </c>
      <c r="K4098" s="661" t="s">
        <v>1139</v>
      </c>
      <c r="L4098" s="662">
        <v>0</v>
      </c>
      <c r="M4098" s="662">
        <v>0</v>
      </c>
      <c r="N4098" s="661">
        <v>1</v>
      </c>
      <c r="O4098" s="742">
        <v>1</v>
      </c>
      <c r="P4098" s="662"/>
      <c r="Q4098" s="677"/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32</v>
      </c>
      <c r="B4099" s="661" t="s">
        <v>587</v>
      </c>
      <c r="C4099" s="661">
        <v>89301322</v>
      </c>
      <c r="D4099" s="740" t="s">
        <v>6847</v>
      </c>
      <c r="E4099" s="741" t="s">
        <v>4646</v>
      </c>
      <c r="F4099" s="661" t="s">
        <v>4612</v>
      </c>
      <c r="G4099" s="661" t="s">
        <v>4914</v>
      </c>
      <c r="H4099" s="661" t="s">
        <v>588</v>
      </c>
      <c r="I4099" s="661" t="s">
        <v>4915</v>
      </c>
      <c r="J4099" s="661" t="s">
        <v>2207</v>
      </c>
      <c r="K4099" s="661" t="s">
        <v>4916</v>
      </c>
      <c r="L4099" s="662">
        <v>0</v>
      </c>
      <c r="M4099" s="662">
        <v>0</v>
      </c>
      <c r="N4099" s="661">
        <v>1</v>
      </c>
      <c r="O4099" s="742">
        <v>0.5</v>
      </c>
      <c r="P4099" s="662">
        <v>0</v>
      </c>
      <c r="Q4099" s="677"/>
      <c r="R4099" s="661">
        <v>1</v>
      </c>
      <c r="S4099" s="677">
        <v>1</v>
      </c>
      <c r="T4099" s="742">
        <v>0.5</v>
      </c>
      <c r="U4099" s="700">
        <v>1</v>
      </c>
    </row>
    <row r="4100" spans="1:21" ht="14.4" customHeight="1" x14ac:dyDescent="0.3">
      <c r="A4100" s="660">
        <v>32</v>
      </c>
      <c r="B4100" s="661" t="s">
        <v>587</v>
      </c>
      <c r="C4100" s="661">
        <v>89301322</v>
      </c>
      <c r="D4100" s="740" t="s">
        <v>6847</v>
      </c>
      <c r="E4100" s="741" t="s">
        <v>4647</v>
      </c>
      <c r="F4100" s="661" t="s">
        <v>4612</v>
      </c>
      <c r="G4100" s="661" t="s">
        <v>4654</v>
      </c>
      <c r="H4100" s="661" t="s">
        <v>588</v>
      </c>
      <c r="I4100" s="661" t="s">
        <v>1711</v>
      </c>
      <c r="J4100" s="661" t="s">
        <v>1712</v>
      </c>
      <c r="K4100" s="661" t="s">
        <v>1685</v>
      </c>
      <c r="L4100" s="662">
        <v>275.23</v>
      </c>
      <c r="M4100" s="662">
        <v>275.23</v>
      </c>
      <c r="N4100" s="661">
        <v>1</v>
      </c>
      <c r="O4100" s="742">
        <v>1</v>
      </c>
      <c r="P4100" s="662"/>
      <c r="Q4100" s="677">
        <v>0</v>
      </c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32</v>
      </c>
      <c r="B4101" s="661" t="s">
        <v>587</v>
      </c>
      <c r="C4101" s="661">
        <v>89301322</v>
      </c>
      <c r="D4101" s="740" t="s">
        <v>6847</v>
      </c>
      <c r="E4101" s="741" t="s">
        <v>4647</v>
      </c>
      <c r="F4101" s="661" t="s">
        <v>4612</v>
      </c>
      <c r="G4101" s="661" t="s">
        <v>4654</v>
      </c>
      <c r="H4101" s="661" t="s">
        <v>588</v>
      </c>
      <c r="I4101" s="661" t="s">
        <v>1805</v>
      </c>
      <c r="J4101" s="661" t="s">
        <v>1806</v>
      </c>
      <c r="K4101" s="661" t="s">
        <v>4712</v>
      </c>
      <c r="L4101" s="662">
        <v>1354.54</v>
      </c>
      <c r="M4101" s="662">
        <v>29799.880000000005</v>
      </c>
      <c r="N4101" s="661">
        <v>22</v>
      </c>
      <c r="O4101" s="742">
        <v>16.5</v>
      </c>
      <c r="P4101" s="662">
        <v>16254.480000000003</v>
      </c>
      <c r="Q4101" s="677">
        <v>0.54545454545454553</v>
      </c>
      <c r="R4101" s="661">
        <v>12</v>
      </c>
      <c r="S4101" s="677">
        <v>0.54545454545454541</v>
      </c>
      <c r="T4101" s="742">
        <v>10</v>
      </c>
      <c r="U4101" s="700">
        <v>0.60606060606060608</v>
      </c>
    </row>
    <row r="4102" spans="1:21" ht="14.4" customHeight="1" x14ac:dyDescent="0.3">
      <c r="A4102" s="660">
        <v>32</v>
      </c>
      <c r="B4102" s="661" t="s">
        <v>587</v>
      </c>
      <c r="C4102" s="661">
        <v>89301322</v>
      </c>
      <c r="D4102" s="740" t="s">
        <v>6847</v>
      </c>
      <c r="E4102" s="741" t="s">
        <v>4647</v>
      </c>
      <c r="F4102" s="661" t="s">
        <v>4612</v>
      </c>
      <c r="G4102" s="661" t="s">
        <v>4654</v>
      </c>
      <c r="H4102" s="661" t="s">
        <v>588</v>
      </c>
      <c r="I4102" s="661" t="s">
        <v>4846</v>
      </c>
      <c r="J4102" s="661" t="s">
        <v>4847</v>
      </c>
      <c r="K4102" s="661" t="s">
        <v>4848</v>
      </c>
      <c r="L4102" s="662">
        <v>1354.54</v>
      </c>
      <c r="M4102" s="662">
        <v>1354.54</v>
      </c>
      <c r="N4102" s="661">
        <v>1</v>
      </c>
      <c r="O4102" s="742">
        <v>0.5</v>
      </c>
      <c r="P4102" s="662">
        <v>1354.54</v>
      </c>
      <c r="Q4102" s="677">
        <v>1</v>
      </c>
      <c r="R4102" s="661">
        <v>1</v>
      </c>
      <c r="S4102" s="677">
        <v>1</v>
      </c>
      <c r="T4102" s="742">
        <v>0.5</v>
      </c>
      <c r="U4102" s="700">
        <v>1</v>
      </c>
    </row>
    <row r="4103" spans="1:21" ht="14.4" customHeight="1" x14ac:dyDescent="0.3">
      <c r="A4103" s="660">
        <v>32</v>
      </c>
      <c r="B4103" s="661" t="s">
        <v>587</v>
      </c>
      <c r="C4103" s="661">
        <v>89301322</v>
      </c>
      <c r="D4103" s="740" t="s">
        <v>6847</v>
      </c>
      <c r="E4103" s="741" t="s">
        <v>4647</v>
      </c>
      <c r="F4103" s="661" t="s">
        <v>4612</v>
      </c>
      <c r="G4103" s="661" t="s">
        <v>4654</v>
      </c>
      <c r="H4103" s="661" t="s">
        <v>588</v>
      </c>
      <c r="I4103" s="661" t="s">
        <v>1581</v>
      </c>
      <c r="J4103" s="661" t="s">
        <v>1582</v>
      </c>
      <c r="K4103" s="661" t="s">
        <v>1583</v>
      </c>
      <c r="L4103" s="662">
        <v>483.76</v>
      </c>
      <c r="M4103" s="662">
        <v>1451.28</v>
      </c>
      <c r="N4103" s="661">
        <v>3</v>
      </c>
      <c r="O4103" s="742">
        <v>1.5</v>
      </c>
      <c r="P4103" s="662"/>
      <c r="Q4103" s="677">
        <v>0</v>
      </c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32</v>
      </c>
      <c r="B4104" s="661" t="s">
        <v>587</v>
      </c>
      <c r="C4104" s="661">
        <v>89301322</v>
      </c>
      <c r="D4104" s="740" t="s">
        <v>6847</v>
      </c>
      <c r="E4104" s="741" t="s">
        <v>4647</v>
      </c>
      <c r="F4104" s="661" t="s">
        <v>4612</v>
      </c>
      <c r="G4104" s="661" t="s">
        <v>4655</v>
      </c>
      <c r="H4104" s="661" t="s">
        <v>588</v>
      </c>
      <c r="I4104" s="661" t="s">
        <v>4853</v>
      </c>
      <c r="J4104" s="661" t="s">
        <v>1269</v>
      </c>
      <c r="K4104" s="661" t="s">
        <v>4657</v>
      </c>
      <c r="L4104" s="662">
        <v>0</v>
      </c>
      <c r="M4104" s="662">
        <v>0</v>
      </c>
      <c r="N4104" s="661">
        <v>2</v>
      </c>
      <c r="O4104" s="742">
        <v>0.5</v>
      </c>
      <c r="P4104" s="662">
        <v>0</v>
      </c>
      <c r="Q4104" s="677"/>
      <c r="R4104" s="661">
        <v>2</v>
      </c>
      <c r="S4104" s="677">
        <v>1</v>
      </c>
      <c r="T4104" s="742">
        <v>0.5</v>
      </c>
      <c r="U4104" s="700">
        <v>1</v>
      </c>
    </row>
    <row r="4105" spans="1:21" ht="14.4" customHeight="1" x14ac:dyDescent="0.3">
      <c r="A4105" s="660">
        <v>32</v>
      </c>
      <c r="B4105" s="661" t="s">
        <v>587</v>
      </c>
      <c r="C4105" s="661">
        <v>89301322</v>
      </c>
      <c r="D4105" s="740" t="s">
        <v>6847</v>
      </c>
      <c r="E4105" s="741" t="s">
        <v>4647</v>
      </c>
      <c r="F4105" s="661" t="s">
        <v>4612</v>
      </c>
      <c r="G4105" s="661" t="s">
        <v>4655</v>
      </c>
      <c r="H4105" s="661" t="s">
        <v>588</v>
      </c>
      <c r="I4105" s="661" t="s">
        <v>1268</v>
      </c>
      <c r="J4105" s="661" t="s">
        <v>1269</v>
      </c>
      <c r="K4105" s="661" t="s">
        <v>1270</v>
      </c>
      <c r="L4105" s="662">
        <v>95.25</v>
      </c>
      <c r="M4105" s="662">
        <v>190.5</v>
      </c>
      <c r="N4105" s="661">
        <v>2</v>
      </c>
      <c r="O4105" s="742">
        <v>1.5</v>
      </c>
      <c r="P4105" s="662">
        <v>95.25</v>
      </c>
      <c r="Q4105" s="677">
        <v>0.5</v>
      </c>
      <c r="R4105" s="661">
        <v>1</v>
      </c>
      <c r="S4105" s="677">
        <v>0.5</v>
      </c>
      <c r="T4105" s="742">
        <v>1</v>
      </c>
      <c r="U4105" s="700">
        <v>0.66666666666666663</v>
      </c>
    </row>
    <row r="4106" spans="1:21" ht="14.4" customHeight="1" x14ac:dyDescent="0.3">
      <c r="A4106" s="660">
        <v>32</v>
      </c>
      <c r="B4106" s="661" t="s">
        <v>587</v>
      </c>
      <c r="C4106" s="661">
        <v>89301322</v>
      </c>
      <c r="D4106" s="740" t="s">
        <v>6847</v>
      </c>
      <c r="E4106" s="741" t="s">
        <v>4647</v>
      </c>
      <c r="F4106" s="661" t="s">
        <v>4612</v>
      </c>
      <c r="G4106" s="661" t="s">
        <v>4655</v>
      </c>
      <c r="H4106" s="661" t="s">
        <v>588</v>
      </c>
      <c r="I4106" s="661" t="s">
        <v>4854</v>
      </c>
      <c r="J4106" s="661" t="s">
        <v>4656</v>
      </c>
      <c r="K4106" s="661" t="s">
        <v>1270</v>
      </c>
      <c r="L4106" s="662">
        <v>0</v>
      </c>
      <c r="M4106" s="662">
        <v>0</v>
      </c>
      <c r="N4106" s="661">
        <v>2</v>
      </c>
      <c r="O4106" s="742">
        <v>0.5</v>
      </c>
      <c r="P4106" s="662">
        <v>0</v>
      </c>
      <c r="Q4106" s="677"/>
      <c r="R4106" s="661">
        <v>2</v>
      </c>
      <c r="S4106" s="677">
        <v>1</v>
      </c>
      <c r="T4106" s="742">
        <v>0.5</v>
      </c>
      <c r="U4106" s="700">
        <v>1</v>
      </c>
    </row>
    <row r="4107" spans="1:21" ht="14.4" customHeight="1" x14ac:dyDescent="0.3">
      <c r="A4107" s="660">
        <v>32</v>
      </c>
      <c r="B4107" s="661" t="s">
        <v>587</v>
      </c>
      <c r="C4107" s="661">
        <v>89301322</v>
      </c>
      <c r="D4107" s="740" t="s">
        <v>6847</v>
      </c>
      <c r="E4107" s="741" t="s">
        <v>4647</v>
      </c>
      <c r="F4107" s="661" t="s">
        <v>4612</v>
      </c>
      <c r="G4107" s="661" t="s">
        <v>4655</v>
      </c>
      <c r="H4107" s="661" t="s">
        <v>588</v>
      </c>
      <c r="I4107" s="661" t="s">
        <v>727</v>
      </c>
      <c r="J4107" s="661" t="s">
        <v>728</v>
      </c>
      <c r="K4107" s="661" t="s">
        <v>4716</v>
      </c>
      <c r="L4107" s="662">
        <v>42.42</v>
      </c>
      <c r="M4107" s="662">
        <v>254.52</v>
      </c>
      <c r="N4107" s="661">
        <v>6</v>
      </c>
      <c r="O4107" s="742">
        <v>3.5</v>
      </c>
      <c r="P4107" s="662">
        <v>127.26</v>
      </c>
      <c r="Q4107" s="677">
        <v>0.5</v>
      </c>
      <c r="R4107" s="661">
        <v>3</v>
      </c>
      <c r="S4107" s="677">
        <v>0.5</v>
      </c>
      <c r="T4107" s="742">
        <v>2</v>
      </c>
      <c r="U4107" s="700">
        <v>0.5714285714285714</v>
      </c>
    </row>
    <row r="4108" spans="1:21" ht="14.4" customHeight="1" x14ac:dyDescent="0.3">
      <c r="A4108" s="660">
        <v>32</v>
      </c>
      <c r="B4108" s="661" t="s">
        <v>587</v>
      </c>
      <c r="C4108" s="661">
        <v>89301322</v>
      </c>
      <c r="D4108" s="740" t="s">
        <v>6847</v>
      </c>
      <c r="E4108" s="741" t="s">
        <v>4647</v>
      </c>
      <c r="F4108" s="661" t="s">
        <v>4612</v>
      </c>
      <c r="G4108" s="661" t="s">
        <v>4655</v>
      </c>
      <c r="H4108" s="661" t="s">
        <v>588</v>
      </c>
      <c r="I4108" s="661" t="s">
        <v>727</v>
      </c>
      <c r="J4108" s="661" t="s">
        <v>728</v>
      </c>
      <c r="K4108" s="661" t="s">
        <v>4716</v>
      </c>
      <c r="L4108" s="662">
        <v>85.72</v>
      </c>
      <c r="M4108" s="662">
        <v>514.31999999999994</v>
      </c>
      <c r="N4108" s="661">
        <v>6</v>
      </c>
      <c r="O4108" s="742">
        <v>4.5</v>
      </c>
      <c r="P4108" s="662">
        <v>342.88</v>
      </c>
      <c r="Q4108" s="677">
        <v>0.66666666666666674</v>
      </c>
      <c r="R4108" s="661">
        <v>4</v>
      </c>
      <c r="S4108" s="677">
        <v>0.66666666666666663</v>
      </c>
      <c r="T4108" s="742">
        <v>3.5</v>
      </c>
      <c r="U4108" s="700">
        <v>0.77777777777777779</v>
      </c>
    </row>
    <row r="4109" spans="1:21" ht="14.4" customHeight="1" x14ac:dyDescent="0.3">
      <c r="A4109" s="660">
        <v>32</v>
      </c>
      <c r="B4109" s="661" t="s">
        <v>587</v>
      </c>
      <c r="C4109" s="661">
        <v>89301322</v>
      </c>
      <c r="D4109" s="740" t="s">
        <v>6847</v>
      </c>
      <c r="E4109" s="741" t="s">
        <v>4647</v>
      </c>
      <c r="F4109" s="661" t="s">
        <v>4612</v>
      </c>
      <c r="G4109" s="661" t="s">
        <v>4655</v>
      </c>
      <c r="H4109" s="661" t="s">
        <v>588</v>
      </c>
      <c r="I4109" s="661" t="s">
        <v>4717</v>
      </c>
      <c r="J4109" s="661" t="s">
        <v>728</v>
      </c>
      <c r="K4109" s="661" t="s">
        <v>4718</v>
      </c>
      <c r="L4109" s="662">
        <v>141.38999999999999</v>
      </c>
      <c r="M4109" s="662">
        <v>848.33999999999992</v>
      </c>
      <c r="N4109" s="661">
        <v>6</v>
      </c>
      <c r="O4109" s="742">
        <v>5</v>
      </c>
      <c r="P4109" s="662">
        <v>706.94999999999993</v>
      </c>
      <c r="Q4109" s="677">
        <v>0.83333333333333337</v>
      </c>
      <c r="R4109" s="661">
        <v>5</v>
      </c>
      <c r="S4109" s="677">
        <v>0.83333333333333337</v>
      </c>
      <c r="T4109" s="742">
        <v>4.5</v>
      </c>
      <c r="U4109" s="700">
        <v>0.9</v>
      </c>
    </row>
    <row r="4110" spans="1:21" ht="14.4" customHeight="1" x14ac:dyDescent="0.3">
      <c r="A4110" s="660">
        <v>32</v>
      </c>
      <c r="B4110" s="661" t="s">
        <v>587</v>
      </c>
      <c r="C4110" s="661">
        <v>89301322</v>
      </c>
      <c r="D4110" s="740" t="s">
        <v>6847</v>
      </c>
      <c r="E4110" s="741" t="s">
        <v>4647</v>
      </c>
      <c r="F4110" s="661" t="s">
        <v>4612</v>
      </c>
      <c r="G4110" s="661" t="s">
        <v>4655</v>
      </c>
      <c r="H4110" s="661" t="s">
        <v>588</v>
      </c>
      <c r="I4110" s="661" t="s">
        <v>4717</v>
      </c>
      <c r="J4110" s="661" t="s">
        <v>728</v>
      </c>
      <c r="K4110" s="661" t="s">
        <v>4718</v>
      </c>
      <c r="L4110" s="662">
        <v>285.75</v>
      </c>
      <c r="M4110" s="662">
        <v>857.25</v>
      </c>
      <c r="N4110" s="661">
        <v>3</v>
      </c>
      <c r="O4110" s="742">
        <v>2.5</v>
      </c>
      <c r="P4110" s="662">
        <v>857.25</v>
      </c>
      <c r="Q4110" s="677">
        <v>1</v>
      </c>
      <c r="R4110" s="661">
        <v>3</v>
      </c>
      <c r="S4110" s="677">
        <v>1</v>
      </c>
      <c r="T4110" s="742">
        <v>2.5</v>
      </c>
      <c r="U4110" s="700">
        <v>1</v>
      </c>
    </row>
    <row r="4111" spans="1:21" ht="14.4" customHeight="1" x14ac:dyDescent="0.3">
      <c r="A4111" s="660">
        <v>32</v>
      </c>
      <c r="B4111" s="661" t="s">
        <v>587</v>
      </c>
      <c r="C4111" s="661">
        <v>89301322</v>
      </c>
      <c r="D4111" s="740" t="s">
        <v>6847</v>
      </c>
      <c r="E4111" s="741" t="s">
        <v>4647</v>
      </c>
      <c r="F4111" s="661" t="s">
        <v>4612</v>
      </c>
      <c r="G4111" s="661" t="s">
        <v>4655</v>
      </c>
      <c r="H4111" s="661" t="s">
        <v>588</v>
      </c>
      <c r="I4111" s="661" t="s">
        <v>757</v>
      </c>
      <c r="J4111" s="661" t="s">
        <v>4656</v>
      </c>
      <c r="K4111" s="661" t="s">
        <v>4657</v>
      </c>
      <c r="L4111" s="662">
        <v>44.8</v>
      </c>
      <c r="M4111" s="662">
        <v>134.39999999999998</v>
      </c>
      <c r="N4111" s="661">
        <v>3</v>
      </c>
      <c r="O4111" s="742">
        <v>1.5</v>
      </c>
      <c r="P4111" s="662">
        <v>89.6</v>
      </c>
      <c r="Q4111" s="677">
        <v>0.66666666666666674</v>
      </c>
      <c r="R4111" s="661">
        <v>2</v>
      </c>
      <c r="S4111" s="677">
        <v>0.66666666666666663</v>
      </c>
      <c r="T4111" s="742">
        <v>1</v>
      </c>
      <c r="U4111" s="700">
        <v>0.66666666666666663</v>
      </c>
    </row>
    <row r="4112" spans="1:21" ht="14.4" customHeight="1" x14ac:dyDescent="0.3">
      <c r="A4112" s="660">
        <v>32</v>
      </c>
      <c r="B4112" s="661" t="s">
        <v>587</v>
      </c>
      <c r="C4112" s="661">
        <v>89301322</v>
      </c>
      <c r="D4112" s="740" t="s">
        <v>6847</v>
      </c>
      <c r="E4112" s="741" t="s">
        <v>4647</v>
      </c>
      <c r="F4112" s="661" t="s">
        <v>4612</v>
      </c>
      <c r="G4112" s="661" t="s">
        <v>4655</v>
      </c>
      <c r="H4112" s="661" t="s">
        <v>588</v>
      </c>
      <c r="I4112" s="661" t="s">
        <v>4658</v>
      </c>
      <c r="J4112" s="661" t="s">
        <v>4656</v>
      </c>
      <c r="K4112" s="661" t="s">
        <v>4657</v>
      </c>
      <c r="L4112" s="662">
        <v>44.8</v>
      </c>
      <c r="M4112" s="662">
        <v>44.8</v>
      </c>
      <c r="N4112" s="661">
        <v>1</v>
      </c>
      <c r="O4112" s="742">
        <v>0.5</v>
      </c>
      <c r="P4112" s="662">
        <v>44.8</v>
      </c>
      <c r="Q4112" s="677">
        <v>1</v>
      </c>
      <c r="R4112" s="661">
        <v>1</v>
      </c>
      <c r="S4112" s="677">
        <v>1</v>
      </c>
      <c r="T4112" s="742">
        <v>0.5</v>
      </c>
      <c r="U4112" s="700">
        <v>1</v>
      </c>
    </row>
    <row r="4113" spans="1:21" ht="14.4" customHeight="1" x14ac:dyDescent="0.3">
      <c r="A4113" s="660">
        <v>32</v>
      </c>
      <c r="B4113" s="661" t="s">
        <v>587</v>
      </c>
      <c r="C4113" s="661">
        <v>89301322</v>
      </c>
      <c r="D4113" s="740" t="s">
        <v>6847</v>
      </c>
      <c r="E4113" s="741" t="s">
        <v>4647</v>
      </c>
      <c r="F4113" s="661" t="s">
        <v>4612</v>
      </c>
      <c r="G4113" s="661" t="s">
        <v>4655</v>
      </c>
      <c r="H4113" s="661" t="s">
        <v>588</v>
      </c>
      <c r="I4113" s="661" t="s">
        <v>4658</v>
      </c>
      <c r="J4113" s="661" t="s">
        <v>4656</v>
      </c>
      <c r="K4113" s="661" t="s">
        <v>4657</v>
      </c>
      <c r="L4113" s="662">
        <v>47.63</v>
      </c>
      <c r="M4113" s="662">
        <v>47.63</v>
      </c>
      <c r="N4113" s="661">
        <v>1</v>
      </c>
      <c r="O4113" s="742">
        <v>0.5</v>
      </c>
      <c r="P4113" s="662"/>
      <c r="Q4113" s="677">
        <v>0</v>
      </c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32</v>
      </c>
      <c r="B4114" s="661" t="s">
        <v>587</v>
      </c>
      <c r="C4114" s="661">
        <v>89301322</v>
      </c>
      <c r="D4114" s="740" t="s">
        <v>6847</v>
      </c>
      <c r="E4114" s="741" t="s">
        <v>4647</v>
      </c>
      <c r="F4114" s="661" t="s">
        <v>4612</v>
      </c>
      <c r="G4114" s="661" t="s">
        <v>4719</v>
      </c>
      <c r="H4114" s="661" t="s">
        <v>588</v>
      </c>
      <c r="I4114" s="661" t="s">
        <v>5241</v>
      </c>
      <c r="J4114" s="661" t="s">
        <v>5242</v>
      </c>
      <c r="K4114" s="661" t="s">
        <v>4923</v>
      </c>
      <c r="L4114" s="662">
        <v>17.690000000000001</v>
      </c>
      <c r="M4114" s="662">
        <v>17.690000000000001</v>
      </c>
      <c r="N4114" s="661">
        <v>1</v>
      </c>
      <c r="O4114" s="742">
        <v>1</v>
      </c>
      <c r="P4114" s="662"/>
      <c r="Q4114" s="677">
        <v>0</v>
      </c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32</v>
      </c>
      <c r="B4115" s="661" t="s">
        <v>587</v>
      </c>
      <c r="C4115" s="661">
        <v>89301322</v>
      </c>
      <c r="D4115" s="740" t="s">
        <v>6847</v>
      </c>
      <c r="E4115" s="741" t="s">
        <v>4647</v>
      </c>
      <c r="F4115" s="661" t="s">
        <v>4612</v>
      </c>
      <c r="G4115" s="661" t="s">
        <v>4855</v>
      </c>
      <c r="H4115" s="661" t="s">
        <v>588</v>
      </c>
      <c r="I4115" s="661" t="s">
        <v>6723</v>
      </c>
      <c r="J4115" s="661" t="s">
        <v>1214</v>
      </c>
      <c r="K4115" s="661" t="s">
        <v>6724</v>
      </c>
      <c r="L4115" s="662">
        <v>0</v>
      </c>
      <c r="M4115" s="662">
        <v>0</v>
      </c>
      <c r="N4115" s="661">
        <v>1</v>
      </c>
      <c r="O4115" s="742">
        <v>0.5</v>
      </c>
      <c r="P4115" s="662"/>
      <c r="Q4115" s="677"/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32</v>
      </c>
      <c r="B4116" s="661" t="s">
        <v>587</v>
      </c>
      <c r="C4116" s="661">
        <v>89301322</v>
      </c>
      <c r="D4116" s="740" t="s">
        <v>6847</v>
      </c>
      <c r="E4116" s="741" t="s">
        <v>4647</v>
      </c>
      <c r="F4116" s="661" t="s">
        <v>4612</v>
      </c>
      <c r="G4116" s="661" t="s">
        <v>4994</v>
      </c>
      <c r="H4116" s="661" t="s">
        <v>588</v>
      </c>
      <c r="I4116" s="661" t="s">
        <v>3404</v>
      </c>
      <c r="J4116" s="661" t="s">
        <v>1296</v>
      </c>
      <c r="K4116" s="661" t="s">
        <v>3405</v>
      </c>
      <c r="L4116" s="662">
        <v>203.07</v>
      </c>
      <c r="M4116" s="662">
        <v>203.07</v>
      </c>
      <c r="N4116" s="661">
        <v>1</v>
      </c>
      <c r="O4116" s="742">
        <v>0.5</v>
      </c>
      <c r="P4116" s="662">
        <v>203.07</v>
      </c>
      <c r="Q4116" s="677">
        <v>1</v>
      </c>
      <c r="R4116" s="661">
        <v>1</v>
      </c>
      <c r="S4116" s="677">
        <v>1</v>
      </c>
      <c r="T4116" s="742">
        <v>0.5</v>
      </c>
      <c r="U4116" s="700">
        <v>1</v>
      </c>
    </row>
    <row r="4117" spans="1:21" ht="14.4" customHeight="1" x14ac:dyDescent="0.3">
      <c r="A4117" s="660">
        <v>32</v>
      </c>
      <c r="B4117" s="661" t="s">
        <v>587</v>
      </c>
      <c r="C4117" s="661">
        <v>89301322</v>
      </c>
      <c r="D4117" s="740" t="s">
        <v>6847</v>
      </c>
      <c r="E4117" s="741" t="s">
        <v>4647</v>
      </c>
      <c r="F4117" s="661" t="s">
        <v>4612</v>
      </c>
      <c r="G4117" s="661" t="s">
        <v>4711</v>
      </c>
      <c r="H4117" s="661" t="s">
        <v>588</v>
      </c>
      <c r="I4117" s="661" t="s">
        <v>4857</v>
      </c>
      <c r="J4117" s="661" t="s">
        <v>4443</v>
      </c>
      <c r="K4117" s="661" t="s">
        <v>4858</v>
      </c>
      <c r="L4117" s="662">
        <v>0</v>
      </c>
      <c r="M4117" s="662">
        <v>0</v>
      </c>
      <c r="N4117" s="661">
        <v>1</v>
      </c>
      <c r="O4117" s="742">
        <v>0.5</v>
      </c>
      <c r="P4117" s="662">
        <v>0</v>
      </c>
      <c r="Q4117" s="677"/>
      <c r="R4117" s="661">
        <v>1</v>
      </c>
      <c r="S4117" s="677">
        <v>1</v>
      </c>
      <c r="T4117" s="742">
        <v>0.5</v>
      </c>
      <c r="U4117" s="700">
        <v>1</v>
      </c>
    </row>
    <row r="4118" spans="1:21" ht="14.4" customHeight="1" x14ac:dyDescent="0.3">
      <c r="A4118" s="660">
        <v>32</v>
      </c>
      <c r="B4118" s="661" t="s">
        <v>587</v>
      </c>
      <c r="C4118" s="661">
        <v>89301322</v>
      </c>
      <c r="D4118" s="740" t="s">
        <v>6847</v>
      </c>
      <c r="E4118" s="741" t="s">
        <v>4647</v>
      </c>
      <c r="F4118" s="661" t="s">
        <v>4612</v>
      </c>
      <c r="G4118" s="661" t="s">
        <v>4711</v>
      </c>
      <c r="H4118" s="661" t="s">
        <v>588</v>
      </c>
      <c r="I4118" s="661" t="s">
        <v>2909</v>
      </c>
      <c r="J4118" s="661" t="s">
        <v>4443</v>
      </c>
      <c r="K4118" s="661" t="s">
        <v>4444</v>
      </c>
      <c r="L4118" s="662">
        <v>333.31</v>
      </c>
      <c r="M4118" s="662">
        <v>1999.8600000000001</v>
      </c>
      <c r="N4118" s="661">
        <v>6</v>
      </c>
      <c r="O4118" s="742">
        <v>2</v>
      </c>
      <c r="P4118" s="662">
        <v>333.31</v>
      </c>
      <c r="Q4118" s="677">
        <v>0.16666666666666666</v>
      </c>
      <c r="R4118" s="661">
        <v>1</v>
      </c>
      <c r="S4118" s="677">
        <v>0.16666666666666666</v>
      </c>
      <c r="T4118" s="742">
        <v>0.5</v>
      </c>
      <c r="U4118" s="700">
        <v>0.25</v>
      </c>
    </row>
    <row r="4119" spans="1:21" ht="14.4" customHeight="1" x14ac:dyDescent="0.3">
      <c r="A4119" s="660">
        <v>32</v>
      </c>
      <c r="B4119" s="661" t="s">
        <v>587</v>
      </c>
      <c r="C4119" s="661">
        <v>89301322</v>
      </c>
      <c r="D4119" s="740" t="s">
        <v>6847</v>
      </c>
      <c r="E4119" s="741" t="s">
        <v>4647</v>
      </c>
      <c r="F4119" s="661" t="s">
        <v>4612</v>
      </c>
      <c r="G4119" s="661" t="s">
        <v>4711</v>
      </c>
      <c r="H4119" s="661" t="s">
        <v>588</v>
      </c>
      <c r="I4119" s="661" t="s">
        <v>2909</v>
      </c>
      <c r="J4119" s="661" t="s">
        <v>4443</v>
      </c>
      <c r="K4119" s="661" t="s">
        <v>4444</v>
      </c>
      <c r="L4119" s="662">
        <v>156.86000000000001</v>
      </c>
      <c r="M4119" s="662">
        <v>784.30000000000007</v>
      </c>
      <c r="N4119" s="661">
        <v>5</v>
      </c>
      <c r="O4119" s="742">
        <v>1.5</v>
      </c>
      <c r="P4119" s="662">
        <v>784.30000000000007</v>
      </c>
      <c r="Q4119" s="677">
        <v>1</v>
      </c>
      <c r="R4119" s="661">
        <v>5</v>
      </c>
      <c r="S4119" s="677">
        <v>1</v>
      </c>
      <c r="T4119" s="742">
        <v>1.5</v>
      </c>
      <c r="U4119" s="700">
        <v>1</v>
      </c>
    </row>
    <row r="4120" spans="1:21" ht="14.4" customHeight="1" x14ac:dyDescent="0.3">
      <c r="A4120" s="660">
        <v>32</v>
      </c>
      <c r="B4120" s="661" t="s">
        <v>587</v>
      </c>
      <c r="C4120" s="661">
        <v>89301322</v>
      </c>
      <c r="D4120" s="740" t="s">
        <v>6847</v>
      </c>
      <c r="E4120" s="741" t="s">
        <v>4647</v>
      </c>
      <c r="F4120" s="661" t="s">
        <v>4612</v>
      </c>
      <c r="G4120" s="661" t="s">
        <v>5248</v>
      </c>
      <c r="H4120" s="661" t="s">
        <v>588</v>
      </c>
      <c r="I4120" s="661" t="s">
        <v>6764</v>
      </c>
      <c r="J4120" s="661" t="s">
        <v>6765</v>
      </c>
      <c r="K4120" s="661" t="s">
        <v>3083</v>
      </c>
      <c r="L4120" s="662">
        <v>222.25</v>
      </c>
      <c r="M4120" s="662">
        <v>666.75</v>
      </c>
      <c r="N4120" s="661">
        <v>3</v>
      </c>
      <c r="O4120" s="742">
        <v>2</v>
      </c>
      <c r="P4120" s="662">
        <v>444.5</v>
      </c>
      <c r="Q4120" s="677">
        <v>0.66666666666666663</v>
      </c>
      <c r="R4120" s="661">
        <v>2</v>
      </c>
      <c r="S4120" s="677">
        <v>0.66666666666666663</v>
      </c>
      <c r="T4120" s="742">
        <v>1.5</v>
      </c>
      <c r="U4120" s="700">
        <v>0.75</v>
      </c>
    </row>
    <row r="4121" spans="1:21" ht="14.4" customHeight="1" x14ac:dyDescent="0.3">
      <c r="A4121" s="660">
        <v>32</v>
      </c>
      <c r="B4121" s="661" t="s">
        <v>587</v>
      </c>
      <c r="C4121" s="661">
        <v>89301322</v>
      </c>
      <c r="D4121" s="740" t="s">
        <v>6847</v>
      </c>
      <c r="E4121" s="741" t="s">
        <v>4647</v>
      </c>
      <c r="F4121" s="661" t="s">
        <v>4612</v>
      </c>
      <c r="G4121" s="661" t="s">
        <v>5248</v>
      </c>
      <c r="H4121" s="661" t="s">
        <v>2441</v>
      </c>
      <c r="I4121" s="661" t="s">
        <v>3081</v>
      </c>
      <c r="J4121" s="661" t="s">
        <v>3082</v>
      </c>
      <c r="K4121" s="661" t="s">
        <v>3083</v>
      </c>
      <c r="L4121" s="662">
        <v>125.14</v>
      </c>
      <c r="M4121" s="662">
        <v>125.14</v>
      </c>
      <c r="N4121" s="661">
        <v>1</v>
      </c>
      <c r="O4121" s="742">
        <v>1</v>
      </c>
      <c r="P4121" s="662"/>
      <c r="Q4121" s="677">
        <v>0</v>
      </c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32</v>
      </c>
      <c r="B4122" s="661" t="s">
        <v>587</v>
      </c>
      <c r="C4122" s="661">
        <v>89301322</v>
      </c>
      <c r="D4122" s="740" t="s">
        <v>6847</v>
      </c>
      <c r="E4122" s="741" t="s">
        <v>4647</v>
      </c>
      <c r="F4122" s="661" t="s">
        <v>4612</v>
      </c>
      <c r="G4122" s="661" t="s">
        <v>5037</v>
      </c>
      <c r="H4122" s="661" t="s">
        <v>588</v>
      </c>
      <c r="I4122" s="661" t="s">
        <v>6766</v>
      </c>
      <c r="J4122" s="661" t="s">
        <v>1496</v>
      </c>
      <c r="K4122" s="661" t="s">
        <v>6767</v>
      </c>
      <c r="L4122" s="662">
        <v>0</v>
      </c>
      <c r="M4122" s="662">
        <v>0</v>
      </c>
      <c r="N4122" s="661">
        <v>1</v>
      </c>
      <c r="O4122" s="742">
        <v>0.5</v>
      </c>
      <c r="P4122" s="662"/>
      <c r="Q4122" s="677"/>
      <c r="R4122" s="661"/>
      <c r="S4122" s="677">
        <v>0</v>
      </c>
      <c r="T4122" s="742"/>
      <c r="U4122" s="700">
        <v>0</v>
      </c>
    </row>
    <row r="4123" spans="1:21" ht="14.4" customHeight="1" x14ac:dyDescent="0.3">
      <c r="A4123" s="660">
        <v>32</v>
      </c>
      <c r="B4123" s="661" t="s">
        <v>587</v>
      </c>
      <c r="C4123" s="661">
        <v>89301322</v>
      </c>
      <c r="D4123" s="740" t="s">
        <v>6847</v>
      </c>
      <c r="E4123" s="741" t="s">
        <v>4647</v>
      </c>
      <c r="F4123" s="661" t="s">
        <v>4612</v>
      </c>
      <c r="G4123" s="661" t="s">
        <v>4720</v>
      </c>
      <c r="H4123" s="661" t="s">
        <v>2441</v>
      </c>
      <c r="I4123" s="661" t="s">
        <v>2533</v>
      </c>
      <c r="J4123" s="661" t="s">
        <v>2534</v>
      </c>
      <c r="K4123" s="661" t="s">
        <v>2535</v>
      </c>
      <c r="L4123" s="662">
        <v>41.89</v>
      </c>
      <c r="M4123" s="662">
        <v>41.89</v>
      </c>
      <c r="N4123" s="661">
        <v>1</v>
      </c>
      <c r="O4123" s="742">
        <v>1</v>
      </c>
      <c r="P4123" s="662">
        <v>41.89</v>
      </c>
      <c r="Q4123" s="677">
        <v>1</v>
      </c>
      <c r="R4123" s="661">
        <v>1</v>
      </c>
      <c r="S4123" s="677">
        <v>1</v>
      </c>
      <c r="T4123" s="742">
        <v>1</v>
      </c>
      <c r="U4123" s="700">
        <v>1</v>
      </c>
    </row>
    <row r="4124" spans="1:21" ht="14.4" customHeight="1" x14ac:dyDescent="0.3">
      <c r="A4124" s="660">
        <v>32</v>
      </c>
      <c r="B4124" s="661" t="s">
        <v>587</v>
      </c>
      <c r="C4124" s="661">
        <v>89301322</v>
      </c>
      <c r="D4124" s="740" t="s">
        <v>6847</v>
      </c>
      <c r="E4124" s="741" t="s">
        <v>4647</v>
      </c>
      <c r="F4124" s="661" t="s">
        <v>4612</v>
      </c>
      <c r="G4124" s="661" t="s">
        <v>4721</v>
      </c>
      <c r="H4124" s="661" t="s">
        <v>588</v>
      </c>
      <c r="I4124" s="661" t="s">
        <v>1087</v>
      </c>
      <c r="J4124" s="661" t="s">
        <v>4722</v>
      </c>
      <c r="K4124" s="661" t="s">
        <v>4723</v>
      </c>
      <c r="L4124" s="662">
        <v>0</v>
      </c>
      <c r="M4124" s="662">
        <v>0</v>
      </c>
      <c r="N4124" s="661">
        <v>1</v>
      </c>
      <c r="O4124" s="742">
        <v>0.5</v>
      </c>
      <c r="P4124" s="662">
        <v>0</v>
      </c>
      <c r="Q4124" s="677"/>
      <c r="R4124" s="661">
        <v>1</v>
      </c>
      <c r="S4124" s="677">
        <v>1</v>
      </c>
      <c r="T4124" s="742">
        <v>0.5</v>
      </c>
      <c r="U4124" s="700">
        <v>1</v>
      </c>
    </row>
    <row r="4125" spans="1:21" ht="14.4" customHeight="1" x14ac:dyDescent="0.3">
      <c r="A4125" s="660">
        <v>32</v>
      </c>
      <c r="B4125" s="661" t="s">
        <v>587</v>
      </c>
      <c r="C4125" s="661">
        <v>89301322</v>
      </c>
      <c r="D4125" s="740" t="s">
        <v>6847</v>
      </c>
      <c r="E4125" s="741" t="s">
        <v>4647</v>
      </c>
      <c r="F4125" s="661" t="s">
        <v>4612</v>
      </c>
      <c r="G4125" s="661" t="s">
        <v>4664</v>
      </c>
      <c r="H4125" s="661" t="s">
        <v>588</v>
      </c>
      <c r="I4125" s="661" t="s">
        <v>4866</v>
      </c>
      <c r="J4125" s="661" t="s">
        <v>3043</v>
      </c>
      <c r="K4125" s="661" t="s">
        <v>4451</v>
      </c>
      <c r="L4125" s="662">
        <v>184.22</v>
      </c>
      <c r="M4125" s="662">
        <v>184.22</v>
      </c>
      <c r="N4125" s="661">
        <v>1</v>
      </c>
      <c r="O4125" s="742">
        <v>0.5</v>
      </c>
      <c r="P4125" s="662">
        <v>184.22</v>
      </c>
      <c r="Q4125" s="677">
        <v>1</v>
      </c>
      <c r="R4125" s="661">
        <v>1</v>
      </c>
      <c r="S4125" s="677">
        <v>1</v>
      </c>
      <c r="T4125" s="742">
        <v>0.5</v>
      </c>
      <c r="U4125" s="700">
        <v>1</v>
      </c>
    </row>
    <row r="4126" spans="1:21" ht="14.4" customHeight="1" x14ac:dyDescent="0.3">
      <c r="A4126" s="660">
        <v>32</v>
      </c>
      <c r="B4126" s="661" t="s">
        <v>587</v>
      </c>
      <c r="C4126" s="661">
        <v>89301322</v>
      </c>
      <c r="D4126" s="740" t="s">
        <v>6847</v>
      </c>
      <c r="E4126" s="741" t="s">
        <v>4647</v>
      </c>
      <c r="F4126" s="661" t="s">
        <v>4612</v>
      </c>
      <c r="G4126" s="661" t="s">
        <v>4664</v>
      </c>
      <c r="H4126" s="661" t="s">
        <v>2441</v>
      </c>
      <c r="I4126" s="661" t="s">
        <v>3077</v>
      </c>
      <c r="J4126" s="661" t="s">
        <v>3078</v>
      </c>
      <c r="K4126" s="661" t="s">
        <v>4450</v>
      </c>
      <c r="L4126" s="662">
        <v>89.14</v>
      </c>
      <c r="M4126" s="662">
        <v>89.14</v>
      </c>
      <c r="N4126" s="661">
        <v>1</v>
      </c>
      <c r="O4126" s="742">
        <v>1</v>
      </c>
      <c r="P4126" s="662"/>
      <c r="Q4126" s="677">
        <v>0</v>
      </c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32</v>
      </c>
      <c r="B4127" s="661" t="s">
        <v>587</v>
      </c>
      <c r="C4127" s="661">
        <v>89301322</v>
      </c>
      <c r="D4127" s="740" t="s">
        <v>6847</v>
      </c>
      <c r="E4127" s="741" t="s">
        <v>4647</v>
      </c>
      <c r="F4127" s="661" t="s">
        <v>4612</v>
      </c>
      <c r="G4127" s="661" t="s">
        <v>4664</v>
      </c>
      <c r="H4127" s="661" t="s">
        <v>2441</v>
      </c>
      <c r="I4127" s="661" t="s">
        <v>3042</v>
      </c>
      <c r="J4127" s="661" t="s">
        <v>3043</v>
      </c>
      <c r="K4127" s="661" t="s">
        <v>4451</v>
      </c>
      <c r="L4127" s="662">
        <v>184.22</v>
      </c>
      <c r="M4127" s="662">
        <v>921.09999999999991</v>
      </c>
      <c r="N4127" s="661">
        <v>5</v>
      </c>
      <c r="O4127" s="742">
        <v>1.5</v>
      </c>
      <c r="P4127" s="662">
        <v>552.66</v>
      </c>
      <c r="Q4127" s="677">
        <v>0.6</v>
      </c>
      <c r="R4127" s="661">
        <v>3</v>
      </c>
      <c r="S4127" s="677">
        <v>0.6</v>
      </c>
      <c r="T4127" s="742">
        <v>1</v>
      </c>
      <c r="U4127" s="700">
        <v>0.66666666666666663</v>
      </c>
    </row>
    <row r="4128" spans="1:21" ht="14.4" customHeight="1" x14ac:dyDescent="0.3">
      <c r="A4128" s="660">
        <v>32</v>
      </c>
      <c r="B4128" s="661" t="s">
        <v>587</v>
      </c>
      <c r="C4128" s="661">
        <v>89301322</v>
      </c>
      <c r="D4128" s="740" t="s">
        <v>6847</v>
      </c>
      <c r="E4128" s="741" t="s">
        <v>4647</v>
      </c>
      <c r="F4128" s="661" t="s">
        <v>4612</v>
      </c>
      <c r="G4128" s="661" t="s">
        <v>4664</v>
      </c>
      <c r="H4128" s="661" t="s">
        <v>588</v>
      </c>
      <c r="I4128" s="661" t="s">
        <v>6768</v>
      </c>
      <c r="J4128" s="661" t="s">
        <v>3043</v>
      </c>
      <c r="K4128" s="661" t="s">
        <v>4451</v>
      </c>
      <c r="L4128" s="662">
        <v>0</v>
      </c>
      <c r="M4128" s="662">
        <v>0</v>
      </c>
      <c r="N4128" s="661">
        <v>3</v>
      </c>
      <c r="O4128" s="742">
        <v>1</v>
      </c>
      <c r="P4128" s="662">
        <v>0</v>
      </c>
      <c r="Q4128" s="677"/>
      <c r="R4128" s="661">
        <v>1</v>
      </c>
      <c r="S4128" s="677">
        <v>0.33333333333333331</v>
      </c>
      <c r="T4128" s="742">
        <v>0.5</v>
      </c>
      <c r="U4128" s="700">
        <v>0.5</v>
      </c>
    </row>
    <row r="4129" spans="1:21" ht="14.4" customHeight="1" x14ac:dyDescent="0.3">
      <c r="A4129" s="660">
        <v>32</v>
      </c>
      <c r="B4129" s="661" t="s">
        <v>587</v>
      </c>
      <c r="C4129" s="661">
        <v>89301322</v>
      </c>
      <c r="D4129" s="740" t="s">
        <v>6847</v>
      </c>
      <c r="E4129" s="741" t="s">
        <v>4647</v>
      </c>
      <c r="F4129" s="661" t="s">
        <v>4612</v>
      </c>
      <c r="G4129" s="661" t="s">
        <v>4665</v>
      </c>
      <c r="H4129" s="661" t="s">
        <v>2441</v>
      </c>
      <c r="I4129" s="661" t="s">
        <v>6365</v>
      </c>
      <c r="J4129" s="661" t="s">
        <v>2453</v>
      </c>
      <c r="K4129" s="661" t="s">
        <v>6366</v>
      </c>
      <c r="L4129" s="662">
        <v>0</v>
      </c>
      <c r="M4129" s="662">
        <v>0</v>
      </c>
      <c r="N4129" s="661">
        <v>1</v>
      </c>
      <c r="O4129" s="742">
        <v>0.5</v>
      </c>
      <c r="P4129" s="662">
        <v>0</v>
      </c>
      <c r="Q4129" s="677"/>
      <c r="R4129" s="661">
        <v>1</v>
      </c>
      <c r="S4129" s="677">
        <v>1</v>
      </c>
      <c r="T4129" s="742">
        <v>0.5</v>
      </c>
      <c r="U4129" s="700">
        <v>1</v>
      </c>
    </row>
    <row r="4130" spans="1:21" ht="14.4" customHeight="1" x14ac:dyDescent="0.3">
      <c r="A4130" s="660">
        <v>32</v>
      </c>
      <c r="B4130" s="661" t="s">
        <v>587</v>
      </c>
      <c r="C4130" s="661">
        <v>89301322</v>
      </c>
      <c r="D4130" s="740" t="s">
        <v>6847</v>
      </c>
      <c r="E4130" s="741" t="s">
        <v>4647</v>
      </c>
      <c r="F4130" s="661" t="s">
        <v>4612</v>
      </c>
      <c r="G4130" s="661" t="s">
        <v>4665</v>
      </c>
      <c r="H4130" s="661" t="s">
        <v>2441</v>
      </c>
      <c r="I4130" s="661" t="s">
        <v>5420</v>
      </c>
      <c r="J4130" s="661" t="s">
        <v>2453</v>
      </c>
      <c r="K4130" s="661" t="s">
        <v>1139</v>
      </c>
      <c r="L4130" s="662">
        <v>0</v>
      </c>
      <c r="M4130" s="662">
        <v>0</v>
      </c>
      <c r="N4130" s="661">
        <v>2</v>
      </c>
      <c r="O4130" s="742">
        <v>1</v>
      </c>
      <c r="P4130" s="662">
        <v>0</v>
      </c>
      <c r="Q4130" s="677"/>
      <c r="R4130" s="661">
        <v>1</v>
      </c>
      <c r="S4130" s="677">
        <v>0.5</v>
      </c>
      <c r="T4130" s="742">
        <v>0.5</v>
      </c>
      <c r="U4130" s="700">
        <v>0.5</v>
      </c>
    </row>
    <row r="4131" spans="1:21" ht="14.4" customHeight="1" x14ac:dyDescent="0.3">
      <c r="A4131" s="660">
        <v>32</v>
      </c>
      <c r="B4131" s="661" t="s">
        <v>587</v>
      </c>
      <c r="C4131" s="661">
        <v>89301322</v>
      </c>
      <c r="D4131" s="740" t="s">
        <v>6847</v>
      </c>
      <c r="E4131" s="741" t="s">
        <v>4647</v>
      </c>
      <c r="F4131" s="661" t="s">
        <v>4612</v>
      </c>
      <c r="G4131" s="661" t="s">
        <v>4665</v>
      </c>
      <c r="H4131" s="661" t="s">
        <v>2441</v>
      </c>
      <c r="I4131" s="661" t="s">
        <v>2568</v>
      </c>
      <c r="J4131" s="661" t="s">
        <v>2453</v>
      </c>
      <c r="K4131" s="661" t="s">
        <v>1229</v>
      </c>
      <c r="L4131" s="662">
        <v>137.74</v>
      </c>
      <c r="M4131" s="662">
        <v>137.74</v>
      </c>
      <c r="N4131" s="661">
        <v>1</v>
      </c>
      <c r="O4131" s="742">
        <v>0.5</v>
      </c>
      <c r="P4131" s="662">
        <v>137.74</v>
      </c>
      <c r="Q4131" s="677">
        <v>1</v>
      </c>
      <c r="R4131" s="661">
        <v>1</v>
      </c>
      <c r="S4131" s="677">
        <v>1</v>
      </c>
      <c r="T4131" s="742">
        <v>0.5</v>
      </c>
      <c r="U4131" s="700">
        <v>1</v>
      </c>
    </row>
    <row r="4132" spans="1:21" ht="14.4" customHeight="1" x14ac:dyDescent="0.3">
      <c r="A4132" s="660">
        <v>32</v>
      </c>
      <c r="B4132" s="661" t="s">
        <v>587</v>
      </c>
      <c r="C4132" s="661">
        <v>89301322</v>
      </c>
      <c r="D4132" s="740" t="s">
        <v>6847</v>
      </c>
      <c r="E4132" s="741" t="s">
        <v>4647</v>
      </c>
      <c r="F4132" s="661" t="s">
        <v>4612</v>
      </c>
      <c r="G4132" s="661" t="s">
        <v>4665</v>
      </c>
      <c r="H4132" s="661" t="s">
        <v>2441</v>
      </c>
      <c r="I4132" s="661" t="s">
        <v>2568</v>
      </c>
      <c r="J4132" s="661" t="s">
        <v>2453</v>
      </c>
      <c r="K4132" s="661" t="s">
        <v>1229</v>
      </c>
      <c r="L4132" s="662">
        <v>118.82</v>
      </c>
      <c r="M4132" s="662">
        <v>118.82</v>
      </c>
      <c r="N4132" s="661">
        <v>1</v>
      </c>
      <c r="O4132" s="742">
        <v>1</v>
      </c>
      <c r="P4132" s="662">
        <v>118.82</v>
      </c>
      <c r="Q4132" s="677">
        <v>1</v>
      </c>
      <c r="R4132" s="661">
        <v>1</v>
      </c>
      <c r="S4132" s="677">
        <v>1</v>
      </c>
      <c r="T4132" s="742">
        <v>1</v>
      </c>
      <c r="U4132" s="700">
        <v>1</v>
      </c>
    </row>
    <row r="4133" spans="1:21" ht="14.4" customHeight="1" x14ac:dyDescent="0.3">
      <c r="A4133" s="660">
        <v>32</v>
      </c>
      <c r="B4133" s="661" t="s">
        <v>587</v>
      </c>
      <c r="C4133" s="661">
        <v>89301322</v>
      </c>
      <c r="D4133" s="740" t="s">
        <v>6847</v>
      </c>
      <c r="E4133" s="741" t="s">
        <v>4647</v>
      </c>
      <c r="F4133" s="661" t="s">
        <v>4612</v>
      </c>
      <c r="G4133" s="661" t="s">
        <v>4726</v>
      </c>
      <c r="H4133" s="661" t="s">
        <v>588</v>
      </c>
      <c r="I4133" s="661" t="s">
        <v>4869</v>
      </c>
      <c r="J4133" s="661" t="s">
        <v>4870</v>
      </c>
      <c r="K4133" s="661" t="s">
        <v>4451</v>
      </c>
      <c r="L4133" s="662">
        <v>69.86</v>
      </c>
      <c r="M4133" s="662">
        <v>69.86</v>
      </c>
      <c r="N4133" s="661">
        <v>1</v>
      </c>
      <c r="O4133" s="742">
        <v>1</v>
      </c>
      <c r="P4133" s="662">
        <v>69.86</v>
      </c>
      <c r="Q4133" s="677">
        <v>1</v>
      </c>
      <c r="R4133" s="661">
        <v>1</v>
      </c>
      <c r="S4133" s="677">
        <v>1</v>
      </c>
      <c r="T4133" s="742">
        <v>1</v>
      </c>
      <c r="U4133" s="700">
        <v>1</v>
      </c>
    </row>
    <row r="4134" spans="1:21" ht="14.4" customHeight="1" x14ac:dyDescent="0.3">
      <c r="A4134" s="660">
        <v>32</v>
      </c>
      <c r="B4134" s="661" t="s">
        <v>587</v>
      </c>
      <c r="C4134" s="661">
        <v>89301322</v>
      </c>
      <c r="D4134" s="740" t="s">
        <v>6847</v>
      </c>
      <c r="E4134" s="741" t="s">
        <v>4647</v>
      </c>
      <c r="F4134" s="661" t="s">
        <v>4612</v>
      </c>
      <c r="G4134" s="661" t="s">
        <v>4726</v>
      </c>
      <c r="H4134" s="661" t="s">
        <v>2441</v>
      </c>
      <c r="I4134" s="661" t="s">
        <v>3046</v>
      </c>
      <c r="J4134" s="661" t="s">
        <v>3047</v>
      </c>
      <c r="K4134" s="661" t="s">
        <v>4451</v>
      </c>
      <c r="L4134" s="662">
        <v>69.86</v>
      </c>
      <c r="M4134" s="662">
        <v>139.72</v>
      </c>
      <c r="N4134" s="661">
        <v>2</v>
      </c>
      <c r="O4134" s="742">
        <v>0.5</v>
      </c>
      <c r="P4134" s="662">
        <v>139.72</v>
      </c>
      <c r="Q4134" s="677">
        <v>1</v>
      </c>
      <c r="R4134" s="661">
        <v>2</v>
      </c>
      <c r="S4134" s="677">
        <v>1</v>
      </c>
      <c r="T4134" s="742">
        <v>0.5</v>
      </c>
      <c r="U4134" s="700">
        <v>1</v>
      </c>
    </row>
    <row r="4135" spans="1:21" ht="14.4" customHeight="1" x14ac:dyDescent="0.3">
      <c r="A4135" s="660">
        <v>32</v>
      </c>
      <c r="B4135" s="661" t="s">
        <v>587</v>
      </c>
      <c r="C4135" s="661">
        <v>89301322</v>
      </c>
      <c r="D4135" s="740" t="s">
        <v>6847</v>
      </c>
      <c r="E4135" s="741" t="s">
        <v>4647</v>
      </c>
      <c r="F4135" s="661" t="s">
        <v>4612</v>
      </c>
      <c r="G4135" s="661" t="s">
        <v>4726</v>
      </c>
      <c r="H4135" s="661" t="s">
        <v>588</v>
      </c>
      <c r="I4135" s="661" t="s">
        <v>4871</v>
      </c>
      <c r="J4135" s="661" t="s">
        <v>4872</v>
      </c>
      <c r="K4135" s="661" t="s">
        <v>4451</v>
      </c>
      <c r="L4135" s="662">
        <v>69.86</v>
      </c>
      <c r="M4135" s="662">
        <v>69.86</v>
      </c>
      <c r="N4135" s="661">
        <v>1</v>
      </c>
      <c r="O4135" s="742">
        <v>1</v>
      </c>
      <c r="P4135" s="662">
        <v>69.86</v>
      </c>
      <c r="Q4135" s="677">
        <v>1</v>
      </c>
      <c r="R4135" s="661">
        <v>1</v>
      </c>
      <c r="S4135" s="677">
        <v>1</v>
      </c>
      <c r="T4135" s="742">
        <v>1</v>
      </c>
      <c r="U4135" s="700">
        <v>1</v>
      </c>
    </row>
    <row r="4136" spans="1:21" ht="14.4" customHeight="1" x14ac:dyDescent="0.3">
      <c r="A4136" s="660">
        <v>32</v>
      </c>
      <c r="B4136" s="661" t="s">
        <v>587</v>
      </c>
      <c r="C4136" s="661">
        <v>89301322</v>
      </c>
      <c r="D4136" s="740" t="s">
        <v>6847</v>
      </c>
      <c r="E4136" s="741" t="s">
        <v>4647</v>
      </c>
      <c r="F4136" s="661" t="s">
        <v>4612</v>
      </c>
      <c r="G4136" s="661" t="s">
        <v>4727</v>
      </c>
      <c r="H4136" s="661" t="s">
        <v>2441</v>
      </c>
      <c r="I4136" s="661" t="s">
        <v>6368</v>
      </c>
      <c r="J4136" s="661" t="s">
        <v>2475</v>
      </c>
      <c r="K4136" s="661" t="s">
        <v>1239</v>
      </c>
      <c r="L4136" s="662">
        <v>216.16</v>
      </c>
      <c r="M4136" s="662">
        <v>216.16</v>
      </c>
      <c r="N4136" s="661">
        <v>1</v>
      </c>
      <c r="O4136" s="742">
        <v>0.5</v>
      </c>
      <c r="P4136" s="662">
        <v>216.16</v>
      </c>
      <c r="Q4136" s="677">
        <v>1</v>
      </c>
      <c r="R4136" s="661">
        <v>1</v>
      </c>
      <c r="S4136" s="677">
        <v>1</v>
      </c>
      <c r="T4136" s="742">
        <v>0.5</v>
      </c>
      <c r="U4136" s="700">
        <v>1</v>
      </c>
    </row>
    <row r="4137" spans="1:21" ht="14.4" customHeight="1" x14ac:dyDescent="0.3">
      <c r="A4137" s="660">
        <v>32</v>
      </c>
      <c r="B4137" s="661" t="s">
        <v>587</v>
      </c>
      <c r="C4137" s="661">
        <v>89301322</v>
      </c>
      <c r="D4137" s="740" t="s">
        <v>6847</v>
      </c>
      <c r="E4137" s="741" t="s">
        <v>4647</v>
      </c>
      <c r="F4137" s="661" t="s">
        <v>4612</v>
      </c>
      <c r="G4137" s="661" t="s">
        <v>4727</v>
      </c>
      <c r="H4137" s="661" t="s">
        <v>2441</v>
      </c>
      <c r="I4137" s="661" t="s">
        <v>2474</v>
      </c>
      <c r="J4137" s="661" t="s">
        <v>2475</v>
      </c>
      <c r="K4137" s="661" t="s">
        <v>4525</v>
      </c>
      <c r="L4137" s="662">
        <v>432.32</v>
      </c>
      <c r="M4137" s="662">
        <v>432.32</v>
      </c>
      <c r="N4137" s="661">
        <v>1</v>
      </c>
      <c r="O4137" s="742">
        <v>0.5</v>
      </c>
      <c r="P4137" s="662"/>
      <c r="Q4137" s="677">
        <v>0</v>
      </c>
      <c r="R4137" s="661"/>
      <c r="S4137" s="677">
        <v>0</v>
      </c>
      <c r="T4137" s="742"/>
      <c r="U4137" s="700">
        <v>0</v>
      </c>
    </row>
    <row r="4138" spans="1:21" ht="14.4" customHeight="1" x14ac:dyDescent="0.3">
      <c r="A4138" s="660">
        <v>32</v>
      </c>
      <c r="B4138" s="661" t="s">
        <v>587</v>
      </c>
      <c r="C4138" s="661">
        <v>89301322</v>
      </c>
      <c r="D4138" s="740" t="s">
        <v>6847</v>
      </c>
      <c r="E4138" s="741" t="s">
        <v>4647</v>
      </c>
      <c r="F4138" s="661" t="s">
        <v>4612</v>
      </c>
      <c r="G4138" s="661" t="s">
        <v>4727</v>
      </c>
      <c r="H4138" s="661" t="s">
        <v>588</v>
      </c>
      <c r="I4138" s="661" t="s">
        <v>6769</v>
      </c>
      <c r="J4138" s="661" t="s">
        <v>2475</v>
      </c>
      <c r="K4138" s="661" t="s">
        <v>1239</v>
      </c>
      <c r="L4138" s="662">
        <v>216.16</v>
      </c>
      <c r="M4138" s="662">
        <v>216.16</v>
      </c>
      <c r="N4138" s="661">
        <v>1</v>
      </c>
      <c r="O4138" s="742">
        <v>0.5</v>
      </c>
      <c r="P4138" s="662">
        <v>216.16</v>
      </c>
      <c r="Q4138" s="677">
        <v>1</v>
      </c>
      <c r="R4138" s="661">
        <v>1</v>
      </c>
      <c r="S4138" s="677">
        <v>1</v>
      </c>
      <c r="T4138" s="742">
        <v>0.5</v>
      </c>
      <c r="U4138" s="700">
        <v>1</v>
      </c>
    </row>
    <row r="4139" spans="1:21" ht="14.4" customHeight="1" x14ac:dyDescent="0.3">
      <c r="A4139" s="660">
        <v>32</v>
      </c>
      <c r="B4139" s="661" t="s">
        <v>587</v>
      </c>
      <c r="C4139" s="661">
        <v>89301322</v>
      </c>
      <c r="D4139" s="740" t="s">
        <v>6847</v>
      </c>
      <c r="E4139" s="741" t="s">
        <v>4647</v>
      </c>
      <c r="F4139" s="661" t="s">
        <v>4612</v>
      </c>
      <c r="G4139" s="661" t="s">
        <v>4728</v>
      </c>
      <c r="H4139" s="661" t="s">
        <v>588</v>
      </c>
      <c r="I4139" s="661" t="s">
        <v>1886</v>
      </c>
      <c r="J4139" s="661" t="s">
        <v>1887</v>
      </c>
      <c r="K4139" s="661" t="s">
        <v>5110</v>
      </c>
      <c r="L4139" s="662">
        <v>2025.92</v>
      </c>
      <c r="M4139" s="662">
        <v>16207.36</v>
      </c>
      <c r="N4139" s="661">
        <v>8</v>
      </c>
      <c r="O4139" s="742">
        <v>2</v>
      </c>
      <c r="P4139" s="662">
        <v>12155.52</v>
      </c>
      <c r="Q4139" s="677">
        <v>0.75</v>
      </c>
      <c r="R4139" s="661">
        <v>6</v>
      </c>
      <c r="S4139" s="677">
        <v>0.75</v>
      </c>
      <c r="T4139" s="742">
        <v>1</v>
      </c>
      <c r="U4139" s="700">
        <v>0.5</v>
      </c>
    </row>
    <row r="4140" spans="1:21" ht="14.4" customHeight="1" x14ac:dyDescent="0.3">
      <c r="A4140" s="660">
        <v>32</v>
      </c>
      <c r="B4140" s="661" t="s">
        <v>587</v>
      </c>
      <c r="C4140" s="661">
        <v>89301322</v>
      </c>
      <c r="D4140" s="740" t="s">
        <v>6847</v>
      </c>
      <c r="E4140" s="741" t="s">
        <v>4647</v>
      </c>
      <c r="F4140" s="661" t="s">
        <v>4612</v>
      </c>
      <c r="G4140" s="661" t="s">
        <v>4728</v>
      </c>
      <c r="H4140" s="661" t="s">
        <v>588</v>
      </c>
      <c r="I4140" s="661" t="s">
        <v>5421</v>
      </c>
      <c r="J4140" s="661" t="s">
        <v>5422</v>
      </c>
      <c r="K4140" s="661" t="s">
        <v>5110</v>
      </c>
      <c r="L4140" s="662">
        <v>2025.92</v>
      </c>
      <c r="M4140" s="662">
        <v>8103.68</v>
      </c>
      <c r="N4140" s="661">
        <v>4</v>
      </c>
      <c r="O4140" s="742">
        <v>1</v>
      </c>
      <c r="P4140" s="662"/>
      <c r="Q4140" s="677">
        <v>0</v>
      </c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32</v>
      </c>
      <c r="B4141" s="661" t="s">
        <v>587</v>
      </c>
      <c r="C4141" s="661">
        <v>89301322</v>
      </c>
      <c r="D4141" s="740" t="s">
        <v>6847</v>
      </c>
      <c r="E4141" s="741" t="s">
        <v>4647</v>
      </c>
      <c r="F4141" s="661" t="s">
        <v>4612</v>
      </c>
      <c r="G4141" s="661" t="s">
        <v>5259</v>
      </c>
      <c r="H4141" s="661" t="s">
        <v>588</v>
      </c>
      <c r="I4141" s="661" t="s">
        <v>5260</v>
      </c>
      <c r="J4141" s="661" t="s">
        <v>5261</v>
      </c>
      <c r="K4141" s="661" t="s">
        <v>4677</v>
      </c>
      <c r="L4141" s="662">
        <v>6492.48</v>
      </c>
      <c r="M4141" s="662">
        <v>19477.439999999999</v>
      </c>
      <c r="N4141" s="661">
        <v>3</v>
      </c>
      <c r="O4141" s="742">
        <v>1</v>
      </c>
      <c r="P4141" s="662">
        <v>19477.439999999999</v>
      </c>
      <c r="Q4141" s="677">
        <v>1</v>
      </c>
      <c r="R4141" s="661">
        <v>3</v>
      </c>
      <c r="S4141" s="677">
        <v>1</v>
      </c>
      <c r="T4141" s="742">
        <v>1</v>
      </c>
      <c r="U4141" s="700">
        <v>1</v>
      </c>
    </row>
    <row r="4142" spans="1:21" ht="14.4" customHeight="1" x14ac:dyDescent="0.3">
      <c r="A4142" s="660">
        <v>32</v>
      </c>
      <c r="B4142" s="661" t="s">
        <v>587</v>
      </c>
      <c r="C4142" s="661">
        <v>89301322</v>
      </c>
      <c r="D4142" s="740" t="s">
        <v>6847</v>
      </c>
      <c r="E4142" s="741" t="s">
        <v>4647</v>
      </c>
      <c r="F4142" s="661" t="s">
        <v>4612</v>
      </c>
      <c r="G4142" s="661" t="s">
        <v>4924</v>
      </c>
      <c r="H4142" s="661" t="s">
        <v>588</v>
      </c>
      <c r="I4142" s="661" t="s">
        <v>4023</v>
      </c>
      <c r="J4142" s="661" t="s">
        <v>878</v>
      </c>
      <c r="K4142" s="661" t="s">
        <v>1225</v>
      </c>
      <c r="L4142" s="662">
        <v>118.82</v>
      </c>
      <c r="M4142" s="662">
        <v>118.82</v>
      </c>
      <c r="N4142" s="661">
        <v>1</v>
      </c>
      <c r="O4142" s="742">
        <v>1</v>
      </c>
      <c r="P4142" s="662">
        <v>118.82</v>
      </c>
      <c r="Q4142" s="677">
        <v>1</v>
      </c>
      <c r="R4142" s="661">
        <v>1</v>
      </c>
      <c r="S4142" s="677">
        <v>1</v>
      </c>
      <c r="T4142" s="742">
        <v>1</v>
      </c>
      <c r="U4142" s="700">
        <v>1</v>
      </c>
    </row>
    <row r="4143" spans="1:21" ht="14.4" customHeight="1" x14ac:dyDescent="0.3">
      <c r="A4143" s="660">
        <v>32</v>
      </c>
      <c r="B4143" s="661" t="s">
        <v>587</v>
      </c>
      <c r="C4143" s="661">
        <v>89301322</v>
      </c>
      <c r="D4143" s="740" t="s">
        <v>6847</v>
      </c>
      <c r="E4143" s="741" t="s">
        <v>4647</v>
      </c>
      <c r="F4143" s="661" t="s">
        <v>4612</v>
      </c>
      <c r="G4143" s="661" t="s">
        <v>4924</v>
      </c>
      <c r="H4143" s="661" t="s">
        <v>588</v>
      </c>
      <c r="I4143" s="661" t="s">
        <v>3774</v>
      </c>
      <c r="J4143" s="661" t="s">
        <v>878</v>
      </c>
      <c r="K4143" s="661" t="s">
        <v>3776</v>
      </c>
      <c r="L4143" s="662">
        <v>198.04</v>
      </c>
      <c r="M4143" s="662">
        <v>198.04</v>
      </c>
      <c r="N4143" s="661">
        <v>1</v>
      </c>
      <c r="O4143" s="742">
        <v>1</v>
      </c>
      <c r="P4143" s="662">
        <v>198.04</v>
      </c>
      <c r="Q4143" s="677">
        <v>1</v>
      </c>
      <c r="R4143" s="661">
        <v>1</v>
      </c>
      <c r="S4143" s="677">
        <v>1</v>
      </c>
      <c r="T4143" s="742">
        <v>1</v>
      </c>
      <c r="U4143" s="700">
        <v>1</v>
      </c>
    </row>
    <row r="4144" spans="1:21" ht="14.4" customHeight="1" x14ac:dyDescent="0.3">
      <c r="A4144" s="660">
        <v>32</v>
      </c>
      <c r="B4144" s="661" t="s">
        <v>587</v>
      </c>
      <c r="C4144" s="661">
        <v>89301322</v>
      </c>
      <c r="D4144" s="740" t="s">
        <v>6847</v>
      </c>
      <c r="E4144" s="741" t="s">
        <v>4647</v>
      </c>
      <c r="F4144" s="661" t="s">
        <v>4612</v>
      </c>
      <c r="G4144" s="661" t="s">
        <v>4924</v>
      </c>
      <c r="H4144" s="661" t="s">
        <v>588</v>
      </c>
      <c r="I4144" s="661" t="s">
        <v>1850</v>
      </c>
      <c r="J4144" s="661" t="s">
        <v>1851</v>
      </c>
      <c r="K4144" s="661" t="s">
        <v>1852</v>
      </c>
      <c r="L4144" s="662">
        <v>59.41</v>
      </c>
      <c r="M4144" s="662">
        <v>59.41</v>
      </c>
      <c r="N4144" s="661">
        <v>1</v>
      </c>
      <c r="O4144" s="742">
        <v>1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32</v>
      </c>
      <c r="B4145" s="661" t="s">
        <v>587</v>
      </c>
      <c r="C4145" s="661">
        <v>89301322</v>
      </c>
      <c r="D4145" s="740" t="s">
        <v>6847</v>
      </c>
      <c r="E4145" s="741" t="s">
        <v>4647</v>
      </c>
      <c r="F4145" s="661" t="s">
        <v>4612</v>
      </c>
      <c r="G4145" s="661" t="s">
        <v>4811</v>
      </c>
      <c r="H4145" s="661" t="s">
        <v>588</v>
      </c>
      <c r="I4145" s="661" t="s">
        <v>1578</v>
      </c>
      <c r="J4145" s="661" t="s">
        <v>1579</v>
      </c>
      <c r="K4145" s="661" t="s">
        <v>1580</v>
      </c>
      <c r="L4145" s="662">
        <v>400.21</v>
      </c>
      <c r="M4145" s="662">
        <v>400.21</v>
      </c>
      <c r="N4145" s="661">
        <v>1</v>
      </c>
      <c r="O4145" s="742">
        <v>1</v>
      </c>
      <c r="P4145" s="662">
        <v>400.21</v>
      </c>
      <c r="Q4145" s="677">
        <v>1</v>
      </c>
      <c r="R4145" s="661">
        <v>1</v>
      </c>
      <c r="S4145" s="677">
        <v>1</v>
      </c>
      <c r="T4145" s="742">
        <v>1</v>
      </c>
      <c r="U4145" s="700">
        <v>1</v>
      </c>
    </row>
    <row r="4146" spans="1:21" ht="14.4" customHeight="1" x14ac:dyDescent="0.3">
      <c r="A4146" s="660">
        <v>32</v>
      </c>
      <c r="B4146" s="661" t="s">
        <v>587</v>
      </c>
      <c r="C4146" s="661">
        <v>89301322</v>
      </c>
      <c r="D4146" s="740" t="s">
        <v>6847</v>
      </c>
      <c r="E4146" s="741" t="s">
        <v>4647</v>
      </c>
      <c r="F4146" s="661" t="s">
        <v>4612</v>
      </c>
      <c r="G4146" s="661" t="s">
        <v>4811</v>
      </c>
      <c r="H4146" s="661" t="s">
        <v>588</v>
      </c>
      <c r="I4146" s="661" t="s">
        <v>1578</v>
      </c>
      <c r="J4146" s="661" t="s">
        <v>1579</v>
      </c>
      <c r="K4146" s="661" t="s">
        <v>1580</v>
      </c>
      <c r="L4146" s="662">
        <v>359.63</v>
      </c>
      <c r="M4146" s="662">
        <v>1438.52</v>
      </c>
      <c r="N4146" s="661">
        <v>4</v>
      </c>
      <c r="O4146" s="742">
        <v>3.5</v>
      </c>
      <c r="P4146" s="662">
        <v>359.63</v>
      </c>
      <c r="Q4146" s="677">
        <v>0.25</v>
      </c>
      <c r="R4146" s="661">
        <v>1</v>
      </c>
      <c r="S4146" s="677">
        <v>0.25</v>
      </c>
      <c r="T4146" s="742">
        <v>0.5</v>
      </c>
      <c r="U4146" s="700">
        <v>0.14285714285714285</v>
      </c>
    </row>
    <row r="4147" spans="1:21" ht="14.4" customHeight="1" x14ac:dyDescent="0.3">
      <c r="A4147" s="660">
        <v>32</v>
      </c>
      <c r="B4147" s="661" t="s">
        <v>587</v>
      </c>
      <c r="C4147" s="661">
        <v>89301322</v>
      </c>
      <c r="D4147" s="740" t="s">
        <v>6847</v>
      </c>
      <c r="E4147" s="741" t="s">
        <v>4647</v>
      </c>
      <c r="F4147" s="661" t="s">
        <v>4612</v>
      </c>
      <c r="G4147" s="661" t="s">
        <v>4811</v>
      </c>
      <c r="H4147" s="661" t="s">
        <v>588</v>
      </c>
      <c r="I4147" s="661" t="s">
        <v>5129</v>
      </c>
      <c r="J4147" s="661" t="s">
        <v>1579</v>
      </c>
      <c r="K4147" s="661" t="s">
        <v>630</v>
      </c>
      <c r="L4147" s="662">
        <v>0</v>
      </c>
      <c r="M4147" s="662">
        <v>0</v>
      </c>
      <c r="N4147" s="661">
        <v>1</v>
      </c>
      <c r="O4147" s="742">
        <v>1</v>
      </c>
      <c r="P4147" s="662">
        <v>0</v>
      </c>
      <c r="Q4147" s="677"/>
      <c r="R4147" s="661">
        <v>1</v>
      </c>
      <c r="S4147" s="677">
        <v>1</v>
      </c>
      <c r="T4147" s="742">
        <v>1</v>
      </c>
      <c r="U4147" s="700">
        <v>1</v>
      </c>
    </row>
    <row r="4148" spans="1:21" ht="14.4" customHeight="1" x14ac:dyDescent="0.3">
      <c r="A4148" s="660">
        <v>32</v>
      </c>
      <c r="B4148" s="661" t="s">
        <v>587</v>
      </c>
      <c r="C4148" s="661">
        <v>89301322</v>
      </c>
      <c r="D4148" s="740" t="s">
        <v>6847</v>
      </c>
      <c r="E4148" s="741" t="s">
        <v>4647</v>
      </c>
      <c r="F4148" s="661" t="s">
        <v>4612</v>
      </c>
      <c r="G4148" s="661" t="s">
        <v>4812</v>
      </c>
      <c r="H4148" s="661" t="s">
        <v>588</v>
      </c>
      <c r="I4148" s="661" t="s">
        <v>819</v>
      </c>
      <c r="J4148" s="661" t="s">
        <v>820</v>
      </c>
      <c r="K4148" s="661" t="s">
        <v>4390</v>
      </c>
      <c r="L4148" s="662">
        <v>115.3</v>
      </c>
      <c r="M4148" s="662">
        <v>115.3</v>
      </c>
      <c r="N4148" s="661">
        <v>1</v>
      </c>
      <c r="O4148" s="742">
        <v>0.5</v>
      </c>
      <c r="P4148" s="662">
        <v>115.3</v>
      </c>
      <c r="Q4148" s="677">
        <v>1</v>
      </c>
      <c r="R4148" s="661">
        <v>1</v>
      </c>
      <c r="S4148" s="677">
        <v>1</v>
      </c>
      <c r="T4148" s="742">
        <v>0.5</v>
      </c>
      <c r="U4148" s="700">
        <v>1</v>
      </c>
    </row>
    <row r="4149" spans="1:21" ht="14.4" customHeight="1" x14ac:dyDescent="0.3">
      <c r="A4149" s="660">
        <v>32</v>
      </c>
      <c r="B4149" s="661" t="s">
        <v>587</v>
      </c>
      <c r="C4149" s="661">
        <v>89301322</v>
      </c>
      <c r="D4149" s="740" t="s">
        <v>6847</v>
      </c>
      <c r="E4149" s="741" t="s">
        <v>4647</v>
      </c>
      <c r="F4149" s="661" t="s">
        <v>4612</v>
      </c>
      <c r="G4149" s="661" t="s">
        <v>5608</v>
      </c>
      <c r="H4149" s="661" t="s">
        <v>588</v>
      </c>
      <c r="I4149" s="661" t="s">
        <v>6770</v>
      </c>
      <c r="J4149" s="661" t="s">
        <v>6154</v>
      </c>
      <c r="K4149" s="661" t="s">
        <v>6771</v>
      </c>
      <c r="L4149" s="662">
        <v>41.55</v>
      </c>
      <c r="M4149" s="662">
        <v>166.2</v>
      </c>
      <c r="N4149" s="661">
        <v>4</v>
      </c>
      <c r="O4149" s="742">
        <v>1</v>
      </c>
      <c r="P4149" s="662"/>
      <c r="Q4149" s="677">
        <v>0</v>
      </c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32</v>
      </c>
      <c r="B4150" s="661" t="s">
        <v>587</v>
      </c>
      <c r="C4150" s="661">
        <v>89301322</v>
      </c>
      <c r="D4150" s="740" t="s">
        <v>6847</v>
      </c>
      <c r="E4150" s="741" t="s">
        <v>4647</v>
      </c>
      <c r="F4150" s="661" t="s">
        <v>4612</v>
      </c>
      <c r="G4150" s="661" t="s">
        <v>5270</v>
      </c>
      <c r="H4150" s="661" t="s">
        <v>588</v>
      </c>
      <c r="I4150" s="661" t="s">
        <v>3401</v>
      </c>
      <c r="J4150" s="661" t="s">
        <v>3394</v>
      </c>
      <c r="K4150" s="661" t="s">
        <v>6378</v>
      </c>
      <c r="L4150" s="662">
        <v>1555.3</v>
      </c>
      <c r="M4150" s="662">
        <v>4665.8999999999996</v>
      </c>
      <c r="N4150" s="661">
        <v>3</v>
      </c>
      <c r="O4150" s="742">
        <v>0.5</v>
      </c>
      <c r="P4150" s="662">
        <v>4665.8999999999996</v>
      </c>
      <c r="Q4150" s="677">
        <v>1</v>
      </c>
      <c r="R4150" s="661">
        <v>3</v>
      </c>
      <c r="S4150" s="677">
        <v>1</v>
      </c>
      <c r="T4150" s="742">
        <v>0.5</v>
      </c>
      <c r="U4150" s="700">
        <v>1</v>
      </c>
    </row>
    <row r="4151" spans="1:21" ht="14.4" customHeight="1" x14ac:dyDescent="0.3">
      <c r="A4151" s="660">
        <v>32</v>
      </c>
      <c r="B4151" s="661" t="s">
        <v>587</v>
      </c>
      <c r="C4151" s="661">
        <v>89301322</v>
      </c>
      <c r="D4151" s="740" t="s">
        <v>6847</v>
      </c>
      <c r="E4151" s="741" t="s">
        <v>4647</v>
      </c>
      <c r="F4151" s="661" t="s">
        <v>4612</v>
      </c>
      <c r="G4151" s="661" t="s">
        <v>5991</v>
      </c>
      <c r="H4151" s="661" t="s">
        <v>588</v>
      </c>
      <c r="I4151" s="661" t="s">
        <v>6772</v>
      </c>
      <c r="J4151" s="661" t="s">
        <v>6266</v>
      </c>
      <c r="K4151" s="661" t="s">
        <v>6773</v>
      </c>
      <c r="L4151" s="662">
        <v>0</v>
      </c>
      <c r="M4151" s="662">
        <v>0</v>
      </c>
      <c r="N4151" s="661">
        <v>1</v>
      </c>
      <c r="O4151" s="742">
        <v>1</v>
      </c>
      <c r="P4151" s="662">
        <v>0</v>
      </c>
      <c r="Q4151" s="677"/>
      <c r="R4151" s="661">
        <v>1</v>
      </c>
      <c r="S4151" s="677">
        <v>1</v>
      </c>
      <c r="T4151" s="742">
        <v>1</v>
      </c>
      <c r="U4151" s="700">
        <v>1</v>
      </c>
    </row>
    <row r="4152" spans="1:21" ht="14.4" customHeight="1" x14ac:dyDescent="0.3">
      <c r="A4152" s="660">
        <v>32</v>
      </c>
      <c r="B4152" s="661" t="s">
        <v>587</v>
      </c>
      <c r="C4152" s="661">
        <v>89301322</v>
      </c>
      <c r="D4152" s="740" t="s">
        <v>6847</v>
      </c>
      <c r="E4152" s="741" t="s">
        <v>4647</v>
      </c>
      <c r="F4152" s="661" t="s">
        <v>4612</v>
      </c>
      <c r="G4152" s="661" t="s">
        <v>4731</v>
      </c>
      <c r="H4152" s="661" t="s">
        <v>588</v>
      </c>
      <c r="I4152" s="661" t="s">
        <v>4732</v>
      </c>
      <c r="J4152" s="661" t="s">
        <v>4733</v>
      </c>
      <c r="K4152" s="661" t="s">
        <v>1142</v>
      </c>
      <c r="L4152" s="662">
        <v>13168.84</v>
      </c>
      <c r="M4152" s="662">
        <v>65844.200000000012</v>
      </c>
      <c r="N4152" s="661">
        <v>5</v>
      </c>
      <c r="O4152" s="742">
        <v>1.5</v>
      </c>
      <c r="P4152" s="662">
        <v>65844.200000000012</v>
      </c>
      <c r="Q4152" s="677">
        <v>1</v>
      </c>
      <c r="R4152" s="661">
        <v>5</v>
      </c>
      <c r="S4152" s="677">
        <v>1</v>
      </c>
      <c r="T4152" s="742">
        <v>1.5</v>
      </c>
      <c r="U4152" s="700">
        <v>1</v>
      </c>
    </row>
    <row r="4153" spans="1:21" ht="14.4" customHeight="1" x14ac:dyDescent="0.3">
      <c r="A4153" s="660">
        <v>32</v>
      </c>
      <c r="B4153" s="661" t="s">
        <v>587</v>
      </c>
      <c r="C4153" s="661">
        <v>89301322</v>
      </c>
      <c r="D4153" s="740" t="s">
        <v>6847</v>
      </c>
      <c r="E4153" s="741" t="s">
        <v>4647</v>
      </c>
      <c r="F4153" s="661" t="s">
        <v>4612</v>
      </c>
      <c r="G4153" s="661" t="s">
        <v>4731</v>
      </c>
      <c r="H4153" s="661" t="s">
        <v>588</v>
      </c>
      <c r="I4153" s="661" t="s">
        <v>5939</v>
      </c>
      <c r="J4153" s="661" t="s">
        <v>4733</v>
      </c>
      <c r="K4153" s="661" t="s">
        <v>5940</v>
      </c>
      <c r="L4153" s="662">
        <v>0</v>
      </c>
      <c r="M4153" s="662">
        <v>0</v>
      </c>
      <c r="N4153" s="661">
        <v>1</v>
      </c>
      <c r="O4153" s="742">
        <v>1</v>
      </c>
      <c r="P4153" s="662">
        <v>0</v>
      </c>
      <c r="Q4153" s="677"/>
      <c r="R4153" s="661">
        <v>1</v>
      </c>
      <c r="S4153" s="677">
        <v>1</v>
      </c>
      <c r="T4153" s="742">
        <v>1</v>
      </c>
      <c r="U4153" s="700">
        <v>1</v>
      </c>
    </row>
    <row r="4154" spans="1:21" ht="14.4" customHeight="1" x14ac:dyDescent="0.3">
      <c r="A4154" s="660">
        <v>32</v>
      </c>
      <c r="B4154" s="661" t="s">
        <v>587</v>
      </c>
      <c r="C4154" s="661">
        <v>89301322</v>
      </c>
      <c r="D4154" s="740" t="s">
        <v>6847</v>
      </c>
      <c r="E4154" s="741" t="s">
        <v>4647</v>
      </c>
      <c r="F4154" s="661" t="s">
        <v>4612</v>
      </c>
      <c r="G4154" s="661" t="s">
        <v>4671</v>
      </c>
      <c r="H4154" s="661" t="s">
        <v>2441</v>
      </c>
      <c r="I4154" s="661" t="s">
        <v>3132</v>
      </c>
      <c r="J4154" s="661" t="s">
        <v>3133</v>
      </c>
      <c r="K4154" s="661" t="s">
        <v>4480</v>
      </c>
      <c r="L4154" s="662">
        <v>3127.19</v>
      </c>
      <c r="M4154" s="662">
        <v>56289.419999999991</v>
      </c>
      <c r="N4154" s="661">
        <v>18</v>
      </c>
      <c r="O4154" s="742">
        <v>11</v>
      </c>
      <c r="P4154" s="662">
        <v>25017.519999999997</v>
      </c>
      <c r="Q4154" s="677">
        <v>0.44444444444444448</v>
      </c>
      <c r="R4154" s="661">
        <v>8</v>
      </c>
      <c r="S4154" s="677">
        <v>0.44444444444444442</v>
      </c>
      <c r="T4154" s="742">
        <v>4.5</v>
      </c>
      <c r="U4154" s="700">
        <v>0.40909090909090912</v>
      </c>
    </row>
    <row r="4155" spans="1:21" ht="14.4" customHeight="1" x14ac:dyDescent="0.3">
      <c r="A4155" s="660">
        <v>32</v>
      </c>
      <c r="B4155" s="661" t="s">
        <v>587</v>
      </c>
      <c r="C4155" s="661">
        <v>89301322</v>
      </c>
      <c r="D4155" s="740" t="s">
        <v>6847</v>
      </c>
      <c r="E4155" s="741" t="s">
        <v>4647</v>
      </c>
      <c r="F4155" s="661" t="s">
        <v>4612</v>
      </c>
      <c r="G4155" s="661" t="s">
        <v>4671</v>
      </c>
      <c r="H4155" s="661" t="s">
        <v>2441</v>
      </c>
      <c r="I4155" s="661" t="s">
        <v>4672</v>
      </c>
      <c r="J4155" s="661" t="s">
        <v>3133</v>
      </c>
      <c r="K4155" s="661" t="s">
        <v>4673</v>
      </c>
      <c r="L4155" s="662">
        <v>782.22</v>
      </c>
      <c r="M4155" s="662">
        <v>3128.88</v>
      </c>
      <c r="N4155" s="661">
        <v>4</v>
      </c>
      <c r="O4155" s="742">
        <v>2</v>
      </c>
      <c r="P4155" s="662">
        <v>2346.66</v>
      </c>
      <c r="Q4155" s="677">
        <v>0.74999999999999989</v>
      </c>
      <c r="R4155" s="661">
        <v>3</v>
      </c>
      <c r="S4155" s="677">
        <v>0.75</v>
      </c>
      <c r="T4155" s="742">
        <v>1.5</v>
      </c>
      <c r="U4155" s="700">
        <v>0.75</v>
      </c>
    </row>
    <row r="4156" spans="1:21" ht="14.4" customHeight="1" x14ac:dyDescent="0.3">
      <c r="A4156" s="660">
        <v>32</v>
      </c>
      <c r="B4156" s="661" t="s">
        <v>587</v>
      </c>
      <c r="C4156" s="661">
        <v>89301322</v>
      </c>
      <c r="D4156" s="740" t="s">
        <v>6847</v>
      </c>
      <c r="E4156" s="741" t="s">
        <v>4647</v>
      </c>
      <c r="F4156" s="661" t="s">
        <v>4612</v>
      </c>
      <c r="G4156" s="661" t="s">
        <v>4813</v>
      </c>
      <c r="H4156" s="661" t="s">
        <v>588</v>
      </c>
      <c r="I4156" s="661" t="s">
        <v>6774</v>
      </c>
      <c r="J4156" s="661" t="s">
        <v>5098</v>
      </c>
      <c r="K4156" s="661" t="s">
        <v>4799</v>
      </c>
      <c r="L4156" s="662">
        <v>0</v>
      </c>
      <c r="M4156" s="662">
        <v>0</v>
      </c>
      <c r="N4156" s="661">
        <v>1</v>
      </c>
      <c r="O4156" s="742">
        <v>0.5</v>
      </c>
      <c r="P4156" s="662">
        <v>0</v>
      </c>
      <c r="Q4156" s="677"/>
      <c r="R4156" s="661">
        <v>1</v>
      </c>
      <c r="S4156" s="677">
        <v>1</v>
      </c>
      <c r="T4156" s="742">
        <v>0.5</v>
      </c>
      <c r="U4156" s="700">
        <v>1</v>
      </c>
    </row>
    <row r="4157" spans="1:21" ht="14.4" customHeight="1" x14ac:dyDescent="0.3">
      <c r="A4157" s="660">
        <v>32</v>
      </c>
      <c r="B4157" s="661" t="s">
        <v>587</v>
      </c>
      <c r="C4157" s="661">
        <v>89301322</v>
      </c>
      <c r="D4157" s="740" t="s">
        <v>6847</v>
      </c>
      <c r="E4157" s="741" t="s">
        <v>4647</v>
      </c>
      <c r="F4157" s="661" t="s">
        <v>4612</v>
      </c>
      <c r="G4157" s="661" t="s">
        <v>4813</v>
      </c>
      <c r="H4157" s="661" t="s">
        <v>588</v>
      </c>
      <c r="I4157" s="661" t="s">
        <v>4877</v>
      </c>
      <c r="J4157" s="661" t="s">
        <v>4814</v>
      </c>
      <c r="K4157" s="661" t="s">
        <v>4878</v>
      </c>
      <c r="L4157" s="662">
        <v>0</v>
      </c>
      <c r="M4157" s="662">
        <v>0</v>
      </c>
      <c r="N4157" s="661">
        <v>1</v>
      </c>
      <c r="O4157" s="742">
        <v>0.5</v>
      </c>
      <c r="P4157" s="662">
        <v>0</v>
      </c>
      <c r="Q4157" s="677"/>
      <c r="R4157" s="661">
        <v>1</v>
      </c>
      <c r="S4157" s="677">
        <v>1</v>
      </c>
      <c r="T4157" s="742">
        <v>0.5</v>
      </c>
      <c r="U4157" s="700">
        <v>1</v>
      </c>
    </row>
    <row r="4158" spans="1:21" ht="14.4" customHeight="1" x14ac:dyDescent="0.3">
      <c r="A4158" s="660">
        <v>32</v>
      </c>
      <c r="B4158" s="661" t="s">
        <v>587</v>
      </c>
      <c r="C4158" s="661">
        <v>89301322</v>
      </c>
      <c r="D4158" s="740" t="s">
        <v>6847</v>
      </c>
      <c r="E4158" s="741" t="s">
        <v>4647</v>
      </c>
      <c r="F4158" s="661" t="s">
        <v>4612</v>
      </c>
      <c r="G4158" s="661" t="s">
        <v>4813</v>
      </c>
      <c r="H4158" s="661" t="s">
        <v>588</v>
      </c>
      <c r="I4158" s="661" t="s">
        <v>1175</v>
      </c>
      <c r="J4158" s="661" t="s">
        <v>4814</v>
      </c>
      <c r="K4158" s="661" t="s">
        <v>4815</v>
      </c>
      <c r="L4158" s="662">
        <v>66.599999999999994</v>
      </c>
      <c r="M4158" s="662">
        <v>66.599999999999994</v>
      </c>
      <c r="N4158" s="661">
        <v>1</v>
      </c>
      <c r="O4158" s="742">
        <v>0.5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32</v>
      </c>
      <c r="B4159" s="661" t="s">
        <v>587</v>
      </c>
      <c r="C4159" s="661">
        <v>89301322</v>
      </c>
      <c r="D4159" s="740" t="s">
        <v>6847</v>
      </c>
      <c r="E4159" s="741" t="s">
        <v>4647</v>
      </c>
      <c r="F4159" s="661" t="s">
        <v>4612</v>
      </c>
      <c r="G4159" s="661" t="s">
        <v>4674</v>
      </c>
      <c r="H4159" s="661" t="s">
        <v>588</v>
      </c>
      <c r="I4159" s="661" t="s">
        <v>1035</v>
      </c>
      <c r="J4159" s="661" t="s">
        <v>1036</v>
      </c>
      <c r="K4159" s="661" t="s">
        <v>4675</v>
      </c>
      <c r="L4159" s="662">
        <v>163.9</v>
      </c>
      <c r="M4159" s="662">
        <v>655.6</v>
      </c>
      <c r="N4159" s="661">
        <v>4</v>
      </c>
      <c r="O4159" s="742">
        <v>2.5</v>
      </c>
      <c r="P4159" s="662">
        <v>163.9</v>
      </c>
      <c r="Q4159" s="677">
        <v>0.25</v>
      </c>
      <c r="R4159" s="661">
        <v>1</v>
      </c>
      <c r="S4159" s="677">
        <v>0.25</v>
      </c>
      <c r="T4159" s="742">
        <v>0.5</v>
      </c>
      <c r="U4159" s="700">
        <v>0.2</v>
      </c>
    </row>
    <row r="4160" spans="1:21" ht="14.4" customHeight="1" x14ac:dyDescent="0.3">
      <c r="A4160" s="660">
        <v>32</v>
      </c>
      <c r="B4160" s="661" t="s">
        <v>587</v>
      </c>
      <c r="C4160" s="661">
        <v>89301322</v>
      </c>
      <c r="D4160" s="740" t="s">
        <v>6847</v>
      </c>
      <c r="E4160" s="741" t="s">
        <v>4647</v>
      </c>
      <c r="F4160" s="661" t="s">
        <v>4612</v>
      </c>
      <c r="G4160" s="661" t="s">
        <v>5047</v>
      </c>
      <c r="H4160" s="661" t="s">
        <v>588</v>
      </c>
      <c r="I4160" s="661" t="s">
        <v>1144</v>
      </c>
      <c r="J4160" s="661" t="s">
        <v>1145</v>
      </c>
      <c r="K4160" s="661" t="s">
        <v>1146</v>
      </c>
      <c r="L4160" s="662">
        <v>33.729999999999997</v>
      </c>
      <c r="M4160" s="662">
        <v>33.729999999999997</v>
      </c>
      <c r="N4160" s="661">
        <v>1</v>
      </c>
      <c r="O4160" s="742">
        <v>1</v>
      </c>
      <c r="P4160" s="662"/>
      <c r="Q4160" s="677">
        <v>0</v>
      </c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32</v>
      </c>
      <c r="B4161" s="661" t="s">
        <v>587</v>
      </c>
      <c r="C4161" s="661">
        <v>89301322</v>
      </c>
      <c r="D4161" s="740" t="s">
        <v>6847</v>
      </c>
      <c r="E4161" s="741" t="s">
        <v>4647</v>
      </c>
      <c r="F4161" s="661" t="s">
        <v>4612</v>
      </c>
      <c r="G4161" s="661" t="s">
        <v>4927</v>
      </c>
      <c r="H4161" s="661" t="s">
        <v>588</v>
      </c>
      <c r="I4161" s="661" t="s">
        <v>1366</v>
      </c>
      <c r="J4161" s="661" t="s">
        <v>1367</v>
      </c>
      <c r="K4161" s="661" t="s">
        <v>4928</v>
      </c>
      <c r="L4161" s="662">
        <v>1023.02</v>
      </c>
      <c r="M4161" s="662">
        <v>7161.1399999999994</v>
      </c>
      <c r="N4161" s="661">
        <v>7</v>
      </c>
      <c r="O4161" s="742">
        <v>5</v>
      </c>
      <c r="P4161" s="662">
        <v>3069.06</v>
      </c>
      <c r="Q4161" s="677">
        <v>0.4285714285714286</v>
      </c>
      <c r="R4161" s="661">
        <v>3</v>
      </c>
      <c r="S4161" s="677">
        <v>0.42857142857142855</v>
      </c>
      <c r="T4161" s="742">
        <v>1.5</v>
      </c>
      <c r="U4161" s="700">
        <v>0.3</v>
      </c>
    </row>
    <row r="4162" spans="1:21" ht="14.4" customHeight="1" x14ac:dyDescent="0.3">
      <c r="A4162" s="660">
        <v>32</v>
      </c>
      <c r="B4162" s="661" t="s">
        <v>587</v>
      </c>
      <c r="C4162" s="661">
        <v>89301322</v>
      </c>
      <c r="D4162" s="740" t="s">
        <v>6847</v>
      </c>
      <c r="E4162" s="741" t="s">
        <v>4647</v>
      </c>
      <c r="F4162" s="661" t="s">
        <v>4612</v>
      </c>
      <c r="G4162" s="661" t="s">
        <v>4927</v>
      </c>
      <c r="H4162" s="661" t="s">
        <v>588</v>
      </c>
      <c r="I4162" s="661" t="s">
        <v>1366</v>
      </c>
      <c r="J4162" s="661" t="s">
        <v>1367</v>
      </c>
      <c r="K4162" s="661" t="s">
        <v>4928</v>
      </c>
      <c r="L4162" s="662">
        <v>439.17</v>
      </c>
      <c r="M4162" s="662">
        <v>2635.02</v>
      </c>
      <c r="N4162" s="661">
        <v>6</v>
      </c>
      <c r="O4162" s="742">
        <v>6</v>
      </c>
      <c r="P4162" s="662">
        <v>878.34</v>
      </c>
      <c r="Q4162" s="677">
        <v>0.33333333333333337</v>
      </c>
      <c r="R4162" s="661">
        <v>2</v>
      </c>
      <c r="S4162" s="677">
        <v>0.33333333333333331</v>
      </c>
      <c r="T4162" s="742">
        <v>2</v>
      </c>
      <c r="U4162" s="700">
        <v>0.33333333333333331</v>
      </c>
    </row>
    <row r="4163" spans="1:21" ht="14.4" customHeight="1" x14ac:dyDescent="0.3">
      <c r="A4163" s="660">
        <v>32</v>
      </c>
      <c r="B4163" s="661" t="s">
        <v>587</v>
      </c>
      <c r="C4163" s="661">
        <v>89301322</v>
      </c>
      <c r="D4163" s="740" t="s">
        <v>6847</v>
      </c>
      <c r="E4163" s="741" t="s">
        <v>4647</v>
      </c>
      <c r="F4163" s="661" t="s">
        <v>4612</v>
      </c>
      <c r="G4163" s="661" t="s">
        <v>4676</v>
      </c>
      <c r="H4163" s="661" t="s">
        <v>588</v>
      </c>
      <c r="I4163" s="661" t="s">
        <v>1248</v>
      </c>
      <c r="J4163" s="661" t="s">
        <v>1249</v>
      </c>
      <c r="K4163" s="661" t="s">
        <v>1250</v>
      </c>
      <c r="L4163" s="662">
        <v>24.22</v>
      </c>
      <c r="M4163" s="662">
        <v>24.22</v>
      </c>
      <c r="N4163" s="661">
        <v>1</v>
      </c>
      <c r="O4163" s="742">
        <v>1</v>
      </c>
      <c r="P4163" s="662">
        <v>24.22</v>
      </c>
      <c r="Q4163" s="677">
        <v>1</v>
      </c>
      <c r="R4163" s="661">
        <v>1</v>
      </c>
      <c r="S4163" s="677">
        <v>1</v>
      </c>
      <c r="T4163" s="742">
        <v>1</v>
      </c>
      <c r="U4163" s="700">
        <v>1</v>
      </c>
    </row>
    <row r="4164" spans="1:21" ht="14.4" customHeight="1" x14ac:dyDescent="0.3">
      <c r="A4164" s="660">
        <v>32</v>
      </c>
      <c r="B4164" s="661" t="s">
        <v>587</v>
      </c>
      <c r="C4164" s="661">
        <v>89301322</v>
      </c>
      <c r="D4164" s="740" t="s">
        <v>6847</v>
      </c>
      <c r="E4164" s="741" t="s">
        <v>4647</v>
      </c>
      <c r="F4164" s="661" t="s">
        <v>4612</v>
      </c>
      <c r="G4164" s="661" t="s">
        <v>5312</v>
      </c>
      <c r="H4164" s="661" t="s">
        <v>588</v>
      </c>
      <c r="I4164" s="661" t="s">
        <v>3350</v>
      </c>
      <c r="J4164" s="661" t="s">
        <v>3351</v>
      </c>
      <c r="K4164" s="661" t="s">
        <v>4573</v>
      </c>
      <c r="L4164" s="662">
        <v>0</v>
      </c>
      <c r="M4164" s="662">
        <v>0</v>
      </c>
      <c r="N4164" s="661">
        <v>1</v>
      </c>
      <c r="O4164" s="742">
        <v>1</v>
      </c>
      <c r="P4164" s="662"/>
      <c r="Q4164" s="677"/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32</v>
      </c>
      <c r="B4165" s="661" t="s">
        <v>587</v>
      </c>
      <c r="C4165" s="661">
        <v>89301322</v>
      </c>
      <c r="D4165" s="740" t="s">
        <v>6847</v>
      </c>
      <c r="E4165" s="741" t="s">
        <v>4647</v>
      </c>
      <c r="F4165" s="661" t="s">
        <v>4612</v>
      </c>
      <c r="G4165" s="661" t="s">
        <v>5049</v>
      </c>
      <c r="H4165" s="661" t="s">
        <v>588</v>
      </c>
      <c r="I4165" s="661" t="s">
        <v>1405</v>
      </c>
      <c r="J4165" s="661" t="s">
        <v>1406</v>
      </c>
      <c r="K4165" s="661" t="s">
        <v>5050</v>
      </c>
      <c r="L4165" s="662">
        <v>63.67</v>
      </c>
      <c r="M4165" s="662">
        <v>63.67</v>
      </c>
      <c r="N4165" s="661">
        <v>1</v>
      </c>
      <c r="O4165" s="742">
        <v>0.5</v>
      </c>
      <c r="P4165" s="662">
        <v>63.67</v>
      </c>
      <c r="Q4165" s="677">
        <v>1</v>
      </c>
      <c r="R4165" s="661">
        <v>1</v>
      </c>
      <c r="S4165" s="677">
        <v>1</v>
      </c>
      <c r="T4165" s="742">
        <v>0.5</v>
      </c>
      <c r="U4165" s="700">
        <v>1</v>
      </c>
    </row>
    <row r="4166" spans="1:21" ht="14.4" customHeight="1" x14ac:dyDescent="0.3">
      <c r="A4166" s="660">
        <v>32</v>
      </c>
      <c r="B4166" s="661" t="s">
        <v>587</v>
      </c>
      <c r="C4166" s="661">
        <v>89301322</v>
      </c>
      <c r="D4166" s="740" t="s">
        <v>6847</v>
      </c>
      <c r="E4166" s="741" t="s">
        <v>4647</v>
      </c>
      <c r="F4166" s="661" t="s">
        <v>4612</v>
      </c>
      <c r="G4166" s="661" t="s">
        <v>4750</v>
      </c>
      <c r="H4166" s="661" t="s">
        <v>588</v>
      </c>
      <c r="I4166" s="661" t="s">
        <v>3125</v>
      </c>
      <c r="J4166" s="661" t="s">
        <v>3126</v>
      </c>
      <c r="K4166" s="661" t="s">
        <v>4480</v>
      </c>
      <c r="L4166" s="662">
        <v>614.78</v>
      </c>
      <c r="M4166" s="662">
        <v>1229.56</v>
      </c>
      <c r="N4166" s="661">
        <v>2</v>
      </c>
      <c r="O4166" s="742">
        <v>1</v>
      </c>
      <c r="P4166" s="662">
        <v>1229.56</v>
      </c>
      <c r="Q4166" s="677">
        <v>1</v>
      </c>
      <c r="R4166" s="661">
        <v>2</v>
      </c>
      <c r="S4166" s="677">
        <v>1</v>
      </c>
      <c r="T4166" s="742">
        <v>1</v>
      </c>
      <c r="U4166" s="700">
        <v>1</v>
      </c>
    </row>
    <row r="4167" spans="1:21" ht="14.4" customHeight="1" x14ac:dyDescent="0.3">
      <c r="A4167" s="660">
        <v>32</v>
      </c>
      <c r="B4167" s="661" t="s">
        <v>587</v>
      </c>
      <c r="C4167" s="661">
        <v>89301322</v>
      </c>
      <c r="D4167" s="740" t="s">
        <v>6847</v>
      </c>
      <c r="E4167" s="741" t="s">
        <v>4647</v>
      </c>
      <c r="F4167" s="661" t="s">
        <v>4612</v>
      </c>
      <c r="G4167" s="661" t="s">
        <v>4999</v>
      </c>
      <c r="H4167" s="661" t="s">
        <v>588</v>
      </c>
      <c r="I4167" s="661" t="s">
        <v>5726</v>
      </c>
      <c r="J4167" s="661" t="s">
        <v>2896</v>
      </c>
      <c r="K4167" s="661" t="s">
        <v>5727</v>
      </c>
      <c r="L4167" s="662">
        <v>58.1</v>
      </c>
      <c r="M4167" s="662">
        <v>58.1</v>
      </c>
      <c r="N4167" s="661">
        <v>1</v>
      </c>
      <c r="O4167" s="742">
        <v>1</v>
      </c>
      <c r="P4167" s="662">
        <v>58.1</v>
      </c>
      <c r="Q4167" s="677">
        <v>1</v>
      </c>
      <c r="R4167" s="661">
        <v>1</v>
      </c>
      <c r="S4167" s="677">
        <v>1</v>
      </c>
      <c r="T4167" s="742">
        <v>1</v>
      </c>
      <c r="U4167" s="700">
        <v>1</v>
      </c>
    </row>
    <row r="4168" spans="1:21" ht="14.4" customHeight="1" x14ac:dyDescent="0.3">
      <c r="A4168" s="660">
        <v>32</v>
      </c>
      <c r="B4168" s="661" t="s">
        <v>587</v>
      </c>
      <c r="C4168" s="661">
        <v>89301322</v>
      </c>
      <c r="D4168" s="740" t="s">
        <v>6847</v>
      </c>
      <c r="E4168" s="741" t="s">
        <v>4647</v>
      </c>
      <c r="F4168" s="661" t="s">
        <v>4612</v>
      </c>
      <c r="G4168" s="661" t="s">
        <v>4999</v>
      </c>
      <c r="H4168" s="661" t="s">
        <v>588</v>
      </c>
      <c r="I4168" s="661" t="s">
        <v>6775</v>
      </c>
      <c r="J4168" s="661" t="s">
        <v>6552</v>
      </c>
      <c r="K4168" s="661" t="s">
        <v>6553</v>
      </c>
      <c r="L4168" s="662">
        <v>41.07</v>
      </c>
      <c r="M4168" s="662">
        <v>41.07</v>
      </c>
      <c r="N4168" s="661">
        <v>1</v>
      </c>
      <c r="O4168" s="742">
        <v>1</v>
      </c>
      <c r="P4168" s="662">
        <v>41.07</v>
      </c>
      <c r="Q4168" s="677">
        <v>1</v>
      </c>
      <c r="R4168" s="661">
        <v>1</v>
      </c>
      <c r="S4168" s="677">
        <v>1</v>
      </c>
      <c r="T4168" s="742">
        <v>1</v>
      </c>
      <c r="U4168" s="700">
        <v>1</v>
      </c>
    </row>
    <row r="4169" spans="1:21" ht="14.4" customHeight="1" x14ac:dyDescent="0.3">
      <c r="A4169" s="660">
        <v>32</v>
      </c>
      <c r="B4169" s="661" t="s">
        <v>587</v>
      </c>
      <c r="C4169" s="661">
        <v>89301322</v>
      </c>
      <c r="D4169" s="740" t="s">
        <v>6847</v>
      </c>
      <c r="E4169" s="741" t="s">
        <v>4647</v>
      </c>
      <c r="F4169" s="661" t="s">
        <v>4612</v>
      </c>
      <c r="G4169" s="661" t="s">
        <v>5318</v>
      </c>
      <c r="H4169" s="661" t="s">
        <v>588</v>
      </c>
      <c r="I4169" s="661" t="s">
        <v>2010</v>
      </c>
      <c r="J4169" s="661" t="s">
        <v>2011</v>
      </c>
      <c r="K4169" s="661" t="s">
        <v>5319</v>
      </c>
      <c r="L4169" s="662">
        <v>0</v>
      </c>
      <c r="M4169" s="662">
        <v>0</v>
      </c>
      <c r="N4169" s="661">
        <v>1</v>
      </c>
      <c r="O4169" s="742">
        <v>1</v>
      </c>
      <c r="P4169" s="662"/>
      <c r="Q4169" s="677"/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32</v>
      </c>
      <c r="B4170" s="661" t="s">
        <v>587</v>
      </c>
      <c r="C4170" s="661">
        <v>89301322</v>
      </c>
      <c r="D4170" s="740" t="s">
        <v>6847</v>
      </c>
      <c r="E4170" s="741" t="s">
        <v>4647</v>
      </c>
      <c r="F4170" s="661" t="s">
        <v>4612</v>
      </c>
      <c r="G4170" s="661" t="s">
        <v>4755</v>
      </c>
      <c r="H4170" s="661" t="s">
        <v>2441</v>
      </c>
      <c r="I4170" s="661" t="s">
        <v>3049</v>
      </c>
      <c r="J4170" s="661" t="s">
        <v>3050</v>
      </c>
      <c r="K4170" s="661" t="s">
        <v>4458</v>
      </c>
      <c r="L4170" s="662">
        <v>116.8</v>
      </c>
      <c r="M4170" s="662">
        <v>233.6</v>
      </c>
      <c r="N4170" s="661">
        <v>2</v>
      </c>
      <c r="O4170" s="742">
        <v>1</v>
      </c>
      <c r="P4170" s="662">
        <v>116.8</v>
      </c>
      <c r="Q4170" s="677">
        <v>0.5</v>
      </c>
      <c r="R4170" s="661">
        <v>1</v>
      </c>
      <c r="S4170" s="677">
        <v>0.5</v>
      </c>
      <c r="T4170" s="742">
        <v>0.5</v>
      </c>
      <c r="U4170" s="700">
        <v>0.5</v>
      </c>
    </row>
    <row r="4171" spans="1:21" ht="14.4" customHeight="1" x14ac:dyDescent="0.3">
      <c r="A4171" s="660">
        <v>32</v>
      </c>
      <c r="B4171" s="661" t="s">
        <v>587</v>
      </c>
      <c r="C4171" s="661">
        <v>89301322</v>
      </c>
      <c r="D4171" s="740" t="s">
        <v>6847</v>
      </c>
      <c r="E4171" s="741" t="s">
        <v>4647</v>
      </c>
      <c r="F4171" s="661" t="s">
        <v>4612</v>
      </c>
      <c r="G4171" s="661" t="s">
        <v>4681</v>
      </c>
      <c r="H4171" s="661" t="s">
        <v>2441</v>
      </c>
      <c r="I4171" s="661" t="s">
        <v>3069</v>
      </c>
      <c r="J4171" s="661" t="s">
        <v>3070</v>
      </c>
      <c r="K4171" s="661" t="s">
        <v>3071</v>
      </c>
      <c r="L4171" s="662">
        <v>154.01</v>
      </c>
      <c r="M4171" s="662">
        <v>616.04</v>
      </c>
      <c r="N4171" s="661">
        <v>4</v>
      </c>
      <c r="O4171" s="742">
        <v>1</v>
      </c>
      <c r="P4171" s="662">
        <v>308.02</v>
      </c>
      <c r="Q4171" s="677">
        <v>0.5</v>
      </c>
      <c r="R4171" s="661">
        <v>2</v>
      </c>
      <c r="S4171" s="677">
        <v>0.5</v>
      </c>
      <c r="T4171" s="742">
        <v>0.5</v>
      </c>
      <c r="U4171" s="700">
        <v>0.5</v>
      </c>
    </row>
    <row r="4172" spans="1:21" ht="14.4" customHeight="1" x14ac:dyDescent="0.3">
      <c r="A4172" s="660">
        <v>32</v>
      </c>
      <c r="B4172" s="661" t="s">
        <v>587</v>
      </c>
      <c r="C4172" s="661">
        <v>89301322</v>
      </c>
      <c r="D4172" s="740" t="s">
        <v>6847</v>
      </c>
      <c r="E4172" s="741" t="s">
        <v>4647</v>
      </c>
      <c r="F4172" s="661" t="s">
        <v>4612</v>
      </c>
      <c r="G4172" s="661" t="s">
        <v>5161</v>
      </c>
      <c r="H4172" s="661" t="s">
        <v>588</v>
      </c>
      <c r="I4172" s="661" t="s">
        <v>3109</v>
      </c>
      <c r="J4172" s="661" t="s">
        <v>3110</v>
      </c>
      <c r="K4172" s="661" t="s">
        <v>3111</v>
      </c>
      <c r="L4172" s="662">
        <v>0</v>
      </c>
      <c r="M4172" s="662">
        <v>0</v>
      </c>
      <c r="N4172" s="661">
        <v>1</v>
      </c>
      <c r="O4172" s="742">
        <v>0.5</v>
      </c>
      <c r="P4172" s="662">
        <v>0</v>
      </c>
      <c r="Q4172" s="677"/>
      <c r="R4172" s="661">
        <v>1</v>
      </c>
      <c r="S4172" s="677">
        <v>1</v>
      </c>
      <c r="T4172" s="742">
        <v>0.5</v>
      </c>
      <c r="U4172" s="700">
        <v>1</v>
      </c>
    </row>
    <row r="4173" spans="1:21" ht="14.4" customHeight="1" x14ac:dyDescent="0.3">
      <c r="A4173" s="660">
        <v>32</v>
      </c>
      <c r="B4173" s="661" t="s">
        <v>587</v>
      </c>
      <c r="C4173" s="661">
        <v>89301322</v>
      </c>
      <c r="D4173" s="740" t="s">
        <v>6847</v>
      </c>
      <c r="E4173" s="741" t="s">
        <v>4647</v>
      </c>
      <c r="F4173" s="661" t="s">
        <v>4612</v>
      </c>
      <c r="G4173" s="661" t="s">
        <v>4761</v>
      </c>
      <c r="H4173" s="661" t="s">
        <v>588</v>
      </c>
      <c r="I4173" s="661" t="s">
        <v>4019</v>
      </c>
      <c r="J4173" s="661" t="s">
        <v>4020</v>
      </c>
      <c r="K4173" s="661" t="s">
        <v>4762</v>
      </c>
      <c r="L4173" s="662">
        <v>80.650000000000006</v>
      </c>
      <c r="M4173" s="662">
        <v>241.95000000000002</v>
      </c>
      <c r="N4173" s="661">
        <v>3</v>
      </c>
      <c r="O4173" s="742">
        <v>0.5</v>
      </c>
      <c r="P4173" s="662">
        <v>241.95000000000002</v>
      </c>
      <c r="Q4173" s="677">
        <v>1</v>
      </c>
      <c r="R4173" s="661">
        <v>3</v>
      </c>
      <c r="S4173" s="677">
        <v>1</v>
      </c>
      <c r="T4173" s="742">
        <v>0.5</v>
      </c>
      <c r="U4173" s="700">
        <v>1</v>
      </c>
    </row>
    <row r="4174" spans="1:21" ht="14.4" customHeight="1" x14ac:dyDescent="0.3">
      <c r="A4174" s="660">
        <v>32</v>
      </c>
      <c r="B4174" s="661" t="s">
        <v>587</v>
      </c>
      <c r="C4174" s="661">
        <v>89301322</v>
      </c>
      <c r="D4174" s="740" t="s">
        <v>6847</v>
      </c>
      <c r="E4174" s="741" t="s">
        <v>4647</v>
      </c>
      <c r="F4174" s="661" t="s">
        <v>4612</v>
      </c>
      <c r="G4174" s="661" t="s">
        <v>5001</v>
      </c>
      <c r="H4174" s="661" t="s">
        <v>588</v>
      </c>
      <c r="I4174" s="661" t="s">
        <v>704</v>
      </c>
      <c r="J4174" s="661" t="s">
        <v>5002</v>
      </c>
      <c r="K4174" s="661" t="s">
        <v>5003</v>
      </c>
      <c r="L4174" s="662">
        <v>41.83</v>
      </c>
      <c r="M4174" s="662">
        <v>250.98</v>
      </c>
      <c r="N4174" s="661">
        <v>6</v>
      </c>
      <c r="O4174" s="742">
        <v>3</v>
      </c>
      <c r="P4174" s="662"/>
      <c r="Q4174" s="677">
        <v>0</v>
      </c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32</v>
      </c>
      <c r="B4175" s="661" t="s">
        <v>587</v>
      </c>
      <c r="C4175" s="661">
        <v>89301322</v>
      </c>
      <c r="D4175" s="740" t="s">
        <v>6847</v>
      </c>
      <c r="E4175" s="741" t="s">
        <v>4647</v>
      </c>
      <c r="F4175" s="661" t="s">
        <v>4612</v>
      </c>
      <c r="G4175" s="661" t="s">
        <v>4682</v>
      </c>
      <c r="H4175" s="661" t="s">
        <v>588</v>
      </c>
      <c r="I4175" s="661" t="s">
        <v>4763</v>
      </c>
      <c r="J4175" s="661" t="s">
        <v>4684</v>
      </c>
      <c r="K4175" s="661" t="s">
        <v>4499</v>
      </c>
      <c r="L4175" s="662">
        <v>0</v>
      </c>
      <c r="M4175" s="662">
        <v>0</v>
      </c>
      <c r="N4175" s="661">
        <v>3</v>
      </c>
      <c r="O4175" s="742">
        <v>2</v>
      </c>
      <c r="P4175" s="662"/>
      <c r="Q4175" s="677"/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32</v>
      </c>
      <c r="B4176" s="661" t="s">
        <v>587</v>
      </c>
      <c r="C4176" s="661">
        <v>89301322</v>
      </c>
      <c r="D4176" s="740" t="s">
        <v>6847</v>
      </c>
      <c r="E4176" s="741" t="s">
        <v>4647</v>
      </c>
      <c r="F4176" s="661" t="s">
        <v>4612</v>
      </c>
      <c r="G4176" s="661" t="s">
        <v>4682</v>
      </c>
      <c r="H4176" s="661" t="s">
        <v>588</v>
      </c>
      <c r="I4176" s="661" t="s">
        <v>1279</v>
      </c>
      <c r="J4176" s="661" t="s">
        <v>1280</v>
      </c>
      <c r="K4176" s="661" t="s">
        <v>1281</v>
      </c>
      <c r="L4176" s="662">
        <v>61.29</v>
      </c>
      <c r="M4176" s="662">
        <v>183.87</v>
      </c>
      <c r="N4176" s="661">
        <v>3</v>
      </c>
      <c r="O4176" s="742">
        <v>1.5</v>
      </c>
      <c r="P4176" s="662">
        <v>122.58</v>
      </c>
      <c r="Q4176" s="677">
        <v>0.66666666666666663</v>
      </c>
      <c r="R4176" s="661">
        <v>2</v>
      </c>
      <c r="S4176" s="677">
        <v>0.66666666666666663</v>
      </c>
      <c r="T4176" s="742">
        <v>0.5</v>
      </c>
      <c r="U4176" s="700">
        <v>0.33333333333333331</v>
      </c>
    </row>
    <row r="4177" spans="1:21" ht="14.4" customHeight="1" x14ac:dyDescent="0.3">
      <c r="A4177" s="660">
        <v>32</v>
      </c>
      <c r="B4177" s="661" t="s">
        <v>587</v>
      </c>
      <c r="C4177" s="661">
        <v>89301322</v>
      </c>
      <c r="D4177" s="740" t="s">
        <v>6847</v>
      </c>
      <c r="E4177" s="741" t="s">
        <v>4647</v>
      </c>
      <c r="F4177" s="661" t="s">
        <v>4612</v>
      </c>
      <c r="G4177" s="661" t="s">
        <v>4682</v>
      </c>
      <c r="H4177" s="661" t="s">
        <v>588</v>
      </c>
      <c r="I4177" s="661" t="s">
        <v>1373</v>
      </c>
      <c r="J4177" s="661" t="s">
        <v>1374</v>
      </c>
      <c r="K4177" s="661" t="s">
        <v>1375</v>
      </c>
      <c r="L4177" s="662">
        <v>0</v>
      </c>
      <c r="M4177" s="662">
        <v>0</v>
      </c>
      <c r="N4177" s="661">
        <v>1</v>
      </c>
      <c r="O4177" s="742">
        <v>0.5</v>
      </c>
      <c r="P4177" s="662"/>
      <c r="Q4177" s="677"/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32</v>
      </c>
      <c r="B4178" s="661" t="s">
        <v>587</v>
      </c>
      <c r="C4178" s="661">
        <v>89301322</v>
      </c>
      <c r="D4178" s="740" t="s">
        <v>6847</v>
      </c>
      <c r="E4178" s="741" t="s">
        <v>4647</v>
      </c>
      <c r="F4178" s="661" t="s">
        <v>4612</v>
      </c>
      <c r="G4178" s="661" t="s">
        <v>4764</v>
      </c>
      <c r="H4178" s="661" t="s">
        <v>588</v>
      </c>
      <c r="I4178" s="661" t="s">
        <v>1043</v>
      </c>
      <c r="J4178" s="661" t="s">
        <v>4765</v>
      </c>
      <c r="K4178" s="661" t="s">
        <v>4766</v>
      </c>
      <c r="L4178" s="662">
        <v>91.14</v>
      </c>
      <c r="M4178" s="662">
        <v>3098.76</v>
      </c>
      <c r="N4178" s="661">
        <v>34</v>
      </c>
      <c r="O4178" s="742">
        <v>15.5</v>
      </c>
      <c r="P4178" s="662">
        <v>1002.54</v>
      </c>
      <c r="Q4178" s="677">
        <v>0.32352941176470584</v>
      </c>
      <c r="R4178" s="661">
        <v>11</v>
      </c>
      <c r="S4178" s="677">
        <v>0.3235294117647059</v>
      </c>
      <c r="T4178" s="742">
        <v>5</v>
      </c>
      <c r="U4178" s="700">
        <v>0.32258064516129031</v>
      </c>
    </row>
    <row r="4179" spans="1:21" ht="14.4" customHeight="1" x14ac:dyDescent="0.3">
      <c r="A4179" s="660">
        <v>32</v>
      </c>
      <c r="B4179" s="661" t="s">
        <v>587</v>
      </c>
      <c r="C4179" s="661">
        <v>89301322</v>
      </c>
      <c r="D4179" s="740" t="s">
        <v>6847</v>
      </c>
      <c r="E4179" s="741" t="s">
        <v>4647</v>
      </c>
      <c r="F4179" s="661" t="s">
        <v>4612</v>
      </c>
      <c r="G4179" s="661" t="s">
        <v>4767</v>
      </c>
      <c r="H4179" s="661" t="s">
        <v>588</v>
      </c>
      <c r="I4179" s="661" t="s">
        <v>1380</v>
      </c>
      <c r="J4179" s="661" t="s">
        <v>5168</v>
      </c>
      <c r="K4179" s="661" t="s">
        <v>5169</v>
      </c>
      <c r="L4179" s="662">
        <v>50.57</v>
      </c>
      <c r="M4179" s="662">
        <v>50.57</v>
      </c>
      <c r="N4179" s="661">
        <v>1</v>
      </c>
      <c r="O4179" s="742">
        <v>0.5</v>
      </c>
      <c r="P4179" s="662">
        <v>50.57</v>
      </c>
      <c r="Q4179" s="677">
        <v>1</v>
      </c>
      <c r="R4179" s="661">
        <v>1</v>
      </c>
      <c r="S4179" s="677">
        <v>1</v>
      </c>
      <c r="T4179" s="742">
        <v>0.5</v>
      </c>
      <c r="U4179" s="700">
        <v>1</v>
      </c>
    </row>
    <row r="4180" spans="1:21" ht="14.4" customHeight="1" x14ac:dyDescent="0.3">
      <c r="A4180" s="660">
        <v>32</v>
      </c>
      <c r="B4180" s="661" t="s">
        <v>587</v>
      </c>
      <c r="C4180" s="661">
        <v>89301322</v>
      </c>
      <c r="D4180" s="740" t="s">
        <v>6847</v>
      </c>
      <c r="E4180" s="741" t="s">
        <v>4647</v>
      </c>
      <c r="F4180" s="661" t="s">
        <v>4612</v>
      </c>
      <c r="G4180" s="661" t="s">
        <v>6776</v>
      </c>
      <c r="H4180" s="661" t="s">
        <v>588</v>
      </c>
      <c r="I4180" s="661" t="s">
        <v>6777</v>
      </c>
      <c r="J4180" s="661" t="s">
        <v>6778</v>
      </c>
      <c r="K4180" s="661" t="s">
        <v>1301</v>
      </c>
      <c r="L4180" s="662">
        <v>0</v>
      </c>
      <c r="M4180" s="662">
        <v>0</v>
      </c>
      <c r="N4180" s="661">
        <v>1</v>
      </c>
      <c r="O4180" s="742">
        <v>0.5</v>
      </c>
      <c r="P4180" s="662">
        <v>0</v>
      </c>
      <c r="Q4180" s="677"/>
      <c r="R4180" s="661">
        <v>1</v>
      </c>
      <c r="S4180" s="677">
        <v>1</v>
      </c>
      <c r="T4180" s="742">
        <v>0.5</v>
      </c>
      <c r="U4180" s="700">
        <v>1</v>
      </c>
    </row>
    <row r="4181" spans="1:21" ht="14.4" customHeight="1" x14ac:dyDescent="0.3">
      <c r="A4181" s="660">
        <v>32</v>
      </c>
      <c r="B4181" s="661" t="s">
        <v>587</v>
      </c>
      <c r="C4181" s="661">
        <v>89301322</v>
      </c>
      <c r="D4181" s="740" t="s">
        <v>6847</v>
      </c>
      <c r="E4181" s="741" t="s">
        <v>4647</v>
      </c>
      <c r="F4181" s="661" t="s">
        <v>4612</v>
      </c>
      <c r="G4181" s="661" t="s">
        <v>4690</v>
      </c>
      <c r="H4181" s="661" t="s">
        <v>588</v>
      </c>
      <c r="I4181" s="661" t="s">
        <v>1156</v>
      </c>
      <c r="J4181" s="661" t="s">
        <v>1157</v>
      </c>
      <c r="K4181" s="661" t="s">
        <v>4822</v>
      </c>
      <c r="L4181" s="662">
        <v>0</v>
      </c>
      <c r="M4181" s="662">
        <v>0</v>
      </c>
      <c r="N4181" s="661">
        <v>1</v>
      </c>
      <c r="O4181" s="742">
        <v>0.5</v>
      </c>
      <c r="P4181" s="662">
        <v>0</v>
      </c>
      <c r="Q4181" s="677"/>
      <c r="R4181" s="661">
        <v>1</v>
      </c>
      <c r="S4181" s="677">
        <v>1</v>
      </c>
      <c r="T4181" s="742">
        <v>0.5</v>
      </c>
      <c r="U4181" s="700">
        <v>1</v>
      </c>
    </row>
    <row r="4182" spans="1:21" ht="14.4" customHeight="1" x14ac:dyDescent="0.3">
      <c r="A4182" s="660">
        <v>32</v>
      </c>
      <c r="B4182" s="661" t="s">
        <v>587</v>
      </c>
      <c r="C4182" s="661">
        <v>89301322</v>
      </c>
      <c r="D4182" s="740" t="s">
        <v>6847</v>
      </c>
      <c r="E4182" s="741" t="s">
        <v>4647</v>
      </c>
      <c r="F4182" s="661" t="s">
        <v>4612</v>
      </c>
      <c r="G4182" s="661" t="s">
        <v>4932</v>
      </c>
      <c r="H4182" s="661" t="s">
        <v>2441</v>
      </c>
      <c r="I4182" s="661" t="s">
        <v>2508</v>
      </c>
      <c r="J4182" s="661" t="s">
        <v>2509</v>
      </c>
      <c r="K4182" s="661" t="s">
        <v>4433</v>
      </c>
      <c r="L4182" s="662">
        <v>254.23</v>
      </c>
      <c r="M4182" s="662">
        <v>254.23</v>
      </c>
      <c r="N4182" s="661">
        <v>1</v>
      </c>
      <c r="O4182" s="742">
        <v>0.5</v>
      </c>
      <c r="P4182" s="662">
        <v>254.23</v>
      </c>
      <c r="Q4182" s="677">
        <v>1</v>
      </c>
      <c r="R4182" s="661">
        <v>1</v>
      </c>
      <c r="S4182" s="677">
        <v>1</v>
      </c>
      <c r="T4182" s="742">
        <v>0.5</v>
      </c>
      <c r="U4182" s="700">
        <v>1</v>
      </c>
    </row>
    <row r="4183" spans="1:21" ht="14.4" customHeight="1" x14ac:dyDescent="0.3">
      <c r="A4183" s="660">
        <v>32</v>
      </c>
      <c r="B4183" s="661" t="s">
        <v>587</v>
      </c>
      <c r="C4183" s="661">
        <v>89301322</v>
      </c>
      <c r="D4183" s="740" t="s">
        <v>6847</v>
      </c>
      <c r="E4183" s="741" t="s">
        <v>4647</v>
      </c>
      <c r="F4183" s="661" t="s">
        <v>4612</v>
      </c>
      <c r="G4183" s="661" t="s">
        <v>4823</v>
      </c>
      <c r="H4183" s="661" t="s">
        <v>588</v>
      </c>
      <c r="I4183" s="661" t="s">
        <v>5345</v>
      </c>
      <c r="J4183" s="661" t="s">
        <v>1474</v>
      </c>
      <c r="K4183" s="661" t="s">
        <v>5346</v>
      </c>
      <c r="L4183" s="662">
        <v>0</v>
      </c>
      <c r="M4183" s="662">
        <v>0</v>
      </c>
      <c r="N4183" s="661">
        <v>1</v>
      </c>
      <c r="O4183" s="742">
        <v>0.5</v>
      </c>
      <c r="P4183" s="662">
        <v>0</v>
      </c>
      <c r="Q4183" s="677"/>
      <c r="R4183" s="661">
        <v>1</v>
      </c>
      <c r="S4183" s="677">
        <v>1</v>
      </c>
      <c r="T4183" s="742">
        <v>0.5</v>
      </c>
      <c r="U4183" s="700">
        <v>1</v>
      </c>
    </row>
    <row r="4184" spans="1:21" ht="14.4" customHeight="1" x14ac:dyDescent="0.3">
      <c r="A4184" s="660">
        <v>32</v>
      </c>
      <c r="B4184" s="661" t="s">
        <v>587</v>
      </c>
      <c r="C4184" s="661">
        <v>89301322</v>
      </c>
      <c r="D4184" s="740" t="s">
        <v>6847</v>
      </c>
      <c r="E4184" s="741" t="s">
        <v>4647</v>
      </c>
      <c r="F4184" s="661" t="s">
        <v>4612</v>
      </c>
      <c r="G4184" s="661" t="s">
        <v>5746</v>
      </c>
      <c r="H4184" s="661" t="s">
        <v>588</v>
      </c>
      <c r="I4184" s="661" t="s">
        <v>2944</v>
      </c>
      <c r="J4184" s="661" t="s">
        <v>2945</v>
      </c>
      <c r="K4184" s="661" t="s">
        <v>2946</v>
      </c>
      <c r="L4184" s="662">
        <v>120.37</v>
      </c>
      <c r="M4184" s="662">
        <v>120.37</v>
      </c>
      <c r="N4184" s="661">
        <v>1</v>
      </c>
      <c r="O4184" s="742">
        <v>0.5</v>
      </c>
      <c r="P4184" s="662">
        <v>120.37</v>
      </c>
      <c r="Q4184" s="677">
        <v>1</v>
      </c>
      <c r="R4184" s="661">
        <v>1</v>
      </c>
      <c r="S4184" s="677">
        <v>1</v>
      </c>
      <c r="T4184" s="742">
        <v>0.5</v>
      </c>
      <c r="U4184" s="700">
        <v>1</v>
      </c>
    </row>
    <row r="4185" spans="1:21" ht="14.4" customHeight="1" x14ac:dyDescent="0.3">
      <c r="A4185" s="660">
        <v>32</v>
      </c>
      <c r="B4185" s="661" t="s">
        <v>587</v>
      </c>
      <c r="C4185" s="661">
        <v>89301322</v>
      </c>
      <c r="D4185" s="740" t="s">
        <v>6847</v>
      </c>
      <c r="E4185" s="741" t="s">
        <v>4647</v>
      </c>
      <c r="F4185" s="661" t="s">
        <v>4612</v>
      </c>
      <c r="G4185" s="661" t="s">
        <v>4693</v>
      </c>
      <c r="H4185" s="661" t="s">
        <v>2441</v>
      </c>
      <c r="I4185" s="661" t="s">
        <v>2688</v>
      </c>
      <c r="J4185" s="661" t="s">
        <v>2479</v>
      </c>
      <c r="K4185" s="661" t="s">
        <v>2689</v>
      </c>
      <c r="L4185" s="662">
        <v>468.96</v>
      </c>
      <c r="M4185" s="662">
        <v>468.96</v>
      </c>
      <c r="N4185" s="661">
        <v>1</v>
      </c>
      <c r="O4185" s="742">
        <v>1</v>
      </c>
      <c r="P4185" s="662"/>
      <c r="Q4185" s="677">
        <v>0</v>
      </c>
      <c r="R4185" s="661"/>
      <c r="S4185" s="677">
        <v>0</v>
      </c>
      <c r="T4185" s="742"/>
      <c r="U4185" s="700">
        <v>0</v>
      </c>
    </row>
    <row r="4186" spans="1:21" ht="14.4" customHeight="1" x14ac:dyDescent="0.3">
      <c r="A4186" s="660">
        <v>32</v>
      </c>
      <c r="B4186" s="661" t="s">
        <v>587</v>
      </c>
      <c r="C4186" s="661">
        <v>89301322</v>
      </c>
      <c r="D4186" s="740" t="s">
        <v>6847</v>
      </c>
      <c r="E4186" s="741" t="s">
        <v>4647</v>
      </c>
      <c r="F4186" s="661" t="s">
        <v>4612</v>
      </c>
      <c r="G4186" s="661" t="s">
        <v>4693</v>
      </c>
      <c r="H4186" s="661" t="s">
        <v>2441</v>
      </c>
      <c r="I4186" s="661" t="s">
        <v>2691</v>
      </c>
      <c r="J4186" s="661" t="s">
        <v>2479</v>
      </c>
      <c r="K4186" s="661" t="s">
        <v>2692</v>
      </c>
      <c r="L4186" s="662">
        <v>625.29</v>
      </c>
      <c r="M4186" s="662">
        <v>8754.06</v>
      </c>
      <c r="N4186" s="661">
        <v>14</v>
      </c>
      <c r="O4186" s="742">
        <v>4.5</v>
      </c>
      <c r="P4186" s="662">
        <v>3751.74</v>
      </c>
      <c r="Q4186" s="677">
        <v>0.42857142857142855</v>
      </c>
      <c r="R4186" s="661">
        <v>6</v>
      </c>
      <c r="S4186" s="677">
        <v>0.42857142857142855</v>
      </c>
      <c r="T4186" s="742">
        <v>2</v>
      </c>
      <c r="U4186" s="700">
        <v>0.44444444444444442</v>
      </c>
    </row>
    <row r="4187" spans="1:21" ht="14.4" customHeight="1" x14ac:dyDescent="0.3">
      <c r="A4187" s="660">
        <v>32</v>
      </c>
      <c r="B4187" s="661" t="s">
        <v>587</v>
      </c>
      <c r="C4187" s="661">
        <v>89301322</v>
      </c>
      <c r="D4187" s="740" t="s">
        <v>6847</v>
      </c>
      <c r="E4187" s="741" t="s">
        <v>4647</v>
      </c>
      <c r="F4187" s="661" t="s">
        <v>4612</v>
      </c>
      <c r="G4187" s="661" t="s">
        <v>4693</v>
      </c>
      <c r="H4187" s="661" t="s">
        <v>2441</v>
      </c>
      <c r="I4187" s="661" t="s">
        <v>2478</v>
      </c>
      <c r="J4187" s="661" t="s">
        <v>2479</v>
      </c>
      <c r="K4187" s="661" t="s">
        <v>2480</v>
      </c>
      <c r="L4187" s="662">
        <v>937.93</v>
      </c>
      <c r="M4187" s="662">
        <v>2813.79</v>
      </c>
      <c r="N4187" s="661">
        <v>3</v>
      </c>
      <c r="O4187" s="742">
        <v>2</v>
      </c>
      <c r="P4187" s="662"/>
      <c r="Q4187" s="677">
        <v>0</v>
      </c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32</v>
      </c>
      <c r="B4188" s="661" t="s">
        <v>587</v>
      </c>
      <c r="C4188" s="661">
        <v>89301322</v>
      </c>
      <c r="D4188" s="740" t="s">
        <v>6847</v>
      </c>
      <c r="E4188" s="741" t="s">
        <v>4647</v>
      </c>
      <c r="F4188" s="661" t="s">
        <v>4612</v>
      </c>
      <c r="G4188" s="661" t="s">
        <v>4693</v>
      </c>
      <c r="H4188" s="661" t="s">
        <v>2441</v>
      </c>
      <c r="I4188" s="661" t="s">
        <v>2482</v>
      </c>
      <c r="J4188" s="661" t="s">
        <v>2479</v>
      </c>
      <c r="K4188" s="661" t="s">
        <v>2483</v>
      </c>
      <c r="L4188" s="662">
        <v>1166.47</v>
      </c>
      <c r="M4188" s="662">
        <v>1166.47</v>
      </c>
      <c r="N4188" s="661">
        <v>1</v>
      </c>
      <c r="O4188" s="742">
        <v>0.5</v>
      </c>
      <c r="P4188" s="662">
        <v>1166.47</v>
      </c>
      <c r="Q4188" s="677">
        <v>1</v>
      </c>
      <c r="R4188" s="661">
        <v>1</v>
      </c>
      <c r="S4188" s="677">
        <v>1</v>
      </c>
      <c r="T4188" s="742">
        <v>0.5</v>
      </c>
      <c r="U4188" s="700">
        <v>1</v>
      </c>
    </row>
    <row r="4189" spans="1:21" ht="14.4" customHeight="1" x14ac:dyDescent="0.3">
      <c r="A4189" s="660">
        <v>32</v>
      </c>
      <c r="B4189" s="661" t="s">
        <v>587</v>
      </c>
      <c r="C4189" s="661">
        <v>89301322</v>
      </c>
      <c r="D4189" s="740" t="s">
        <v>6847</v>
      </c>
      <c r="E4189" s="741" t="s">
        <v>4647</v>
      </c>
      <c r="F4189" s="661" t="s">
        <v>4612</v>
      </c>
      <c r="G4189" s="661" t="s">
        <v>4693</v>
      </c>
      <c r="H4189" s="661" t="s">
        <v>2441</v>
      </c>
      <c r="I4189" s="661" t="s">
        <v>2485</v>
      </c>
      <c r="J4189" s="661" t="s">
        <v>2479</v>
      </c>
      <c r="K4189" s="661" t="s">
        <v>2486</v>
      </c>
      <c r="L4189" s="662">
        <v>1458.07</v>
      </c>
      <c r="M4189" s="662">
        <v>1458.07</v>
      </c>
      <c r="N4189" s="661">
        <v>1</v>
      </c>
      <c r="O4189" s="742">
        <v>0.5</v>
      </c>
      <c r="P4189" s="662">
        <v>1458.07</v>
      </c>
      <c r="Q4189" s="677">
        <v>1</v>
      </c>
      <c r="R4189" s="661">
        <v>1</v>
      </c>
      <c r="S4189" s="677">
        <v>1</v>
      </c>
      <c r="T4189" s="742">
        <v>0.5</v>
      </c>
      <c r="U4189" s="700">
        <v>1</v>
      </c>
    </row>
    <row r="4190" spans="1:21" ht="14.4" customHeight="1" x14ac:dyDescent="0.3">
      <c r="A4190" s="660">
        <v>32</v>
      </c>
      <c r="B4190" s="661" t="s">
        <v>587</v>
      </c>
      <c r="C4190" s="661">
        <v>89301322</v>
      </c>
      <c r="D4190" s="740" t="s">
        <v>6847</v>
      </c>
      <c r="E4190" s="741" t="s">
        <v>4647</v>
      </c>
      <c r="F4190" s="661" t="s">
        <v>4612</v>
      </c>
      <c r="G4190" s="661" t="s">
        <v>4693</v>
      </c>
      <c r="H4190" s="661" t="s">
        <v>2441</v>
      </c>
      <c r="I4190" s="661" t="s">
        <v>2561</v>
      </c>
      <c r="J4190" s="661" t="s">
        <v>2562</v>
      </c>
      <c r="K4190" s="661" t="s">
        <v>2483</v>
      </c>
      <c r="L4190" s="662">
        <v>2332.92</v>
      </c>
      <c r="M4190" s="662">
        <v>2332.92</v>
      </c>
      <c r="N4190" s="661">
        <v>1</v>
      </c>
      <c r="O4190" s="742">
        <v>1</v>
      </c>
      <c r="P4190" s="662">
        <v>2332.92</v>
      </c>
      <c r="Q4190" s="677">
        <v>1</v>
      </c>
      <c r="R4190" s="661">
        <v>1</v>
      </c>
      <c r="S4190" s="677">
        <v>1</v>
      </c>
      <c r="T4190" s="742">
        <v>1</v>
      </c>
      <c r="U4190" s="700">
        <v>1</v>
      </c>
    </row>
    <row r="4191" spans="1:21" ht="14.4" customHeight="1" x14ac:dyDescent="0.3">
      <c r="A4191" s="660">
        <v>32</v>
      </c>
      <c r="B4191" s="661" t="s">
        <v>587</v>
      </c>
      <c r="C4191" s="661">
        <v>89301322</v>
      </c>
      <c r="D4191" s="740" t="s">
        <v>6847</v>
      </c>
      <c r="E4191" s="741" t="s">
        <v>4647</v>
      </c>
      <c r="F4191" s="661" t="s">
        <v>4612</v>
      </c>
      <c r="G4191" s="661" t="s">
        <v>4694</v>
      </c>
      <c r="H4191" s="661" t="s">
        <v>2441</v>
      </c>
      <c r="I4191" s="661" t="s">
        <v>3057</v>
      </c>
      <c r="J4191" s="661" t="s">
        <v>3058</v>
      </c>
      <c r="K4191" s="661" t="s">
        <v>4465</v>
      </c>
      <c r="L4191" s="662">
        <v>69.86</v>
      </c>
      <c r="M4191" s="662">
        <v>209.57999999999998</v>
      </c>
      <c r="N4191" s="661">
        <v>3</v>
      </c>
      <c r="O4191" s="742">
        <v>1</v>
      </c>
      <c r="P4191" s="662"/>
      <c r="Q4191" s="677">
        <v>0</v>
      </c>
      <c r="R4191" s="661"/>
      <c r="S4191" s="677">
        <v>0</v>
      </c>
      <c r="T4191" s="742"/>
      <c r="U4191" s="700">
        <v>0</v>
      </c>
    </row>
    <row r="4192" spans="1:21" ht="14.4" customHeight="1" x14ac:dyDescent="0.3">
      <c r="A4192" s="660">
        <v>32</v>
      </c>
      <c r="B4192" s="661" t="s">
        <v>587</v>
      </c>
      <c r="C4192" s="661">
        <v>89301322</v>
      </c>
      <c r="D4192" s="740" t="s">
        <v>6847</v>
      </c>
      <c r="E4192" s="741" t="s">
        <v>4647</v>
      </c>
      <c r="F4192" s="661" t="s">
        <v>4612</v>
      </c>
      <c r="G4192" s="661" t="s">
        <v>4697</v>
      </c>
      <c r="H4192" s="661" t="s">
        <v>588</v>
      </c>
      <c r="I4192" s="661" t="s">
        <v>6502</v>
      </c>
      <c r="J4192" s="661" t="s">
        <v>6503</v>
      </c>
      <c r="K4192" s="661" t="s">
        <v>3435</v>
      </c>
      <c r="L4192" s="662">
        <v>0</v>
      </c>
      <c r="M4192" s="662">
        <v>0</v>
      </c>
      <c r="N4192" s="661">
        <v>1</v>
      </c>
      <c r="O4192" s="742">
        <v>1</v>
      </c>
      <c r="P4192" s="662">
        <v>0</v>
      </c>
      <c r="Q4192" s="677"/>
      <c r="R4192" s="661">
        <v>1</v>
      </c>
      <c r="S4192" s="677">
        <v>1</v>
      </c>
      <c r="T4192" s="742">
        <v>1</v>
      </c>
      <c r="U4192" s="700">
        <v>1</v>
      </c>
    </row>
    <row r="4193" spans="1:21" ht="14.4" customHeight="1" x14ac:dyDescent="0.3">
      <c r="A4193" s="660">
        <v>32</v>
      </c>
      <c r="B4193" s="661" t="s">
        <v>587</v>
      </c>
      <c r="C4193" s="661">
        <v>89301322</v>
      </c>
      <c r="D4193" s="740" t="s">
        <v>6847</v>
      </c>
      <c r="E4193" s="741" t="s">
        <v>4647</v>
      </c>
      <c r="F4193" s="661" t="s">
        <v>4612</v>
      </c>
      <c r="G4193" s="661" t="s">
        <v>4697</v>
      </c>
      <c r="H4193" s="661" t="s">
        <v>588</v>
      </c>
      <c r="I4193" s="661" t="s">
        <v>4893</v>
      </c>
      <c r="J4193" s="661" t="s">
        <v>4707</v>
      </c>
      <c r="K4193" s="661" t="s">
        <v>868</v>
      </c>
      <c r="L4193" s="662">
        <v>97.97</v>
      </c>
      <c r="M4193" s="662">
        <v>685.79</v>
      </c>
      <c r="N4193" s="661">
        <v>7</v>
      </c>
      <c r="O4193" s="742">
        <v>4</v>
      </c>
      <c r="P4193" s="662">
        <v>489.85</v>
      </c>
      <c r="Q4193" s="677">
        <v>0.7142857142857143</v>
      </c>
      <c r="R4193" s="661">
        <v>5</v>
      </c>
      <c r="S4193" s="677">
        <v>0.7142857142857143</v>
      </c>
      <c r="T4193" s="742">
        <v>3</v>
      </c>
      <c r="U4193" s="700">
        <v>0.75</v>
      </c>
    </row>
    <row r="4194" spans="1:21" ht="14.4" customHeight="1" x14ac:dyDescent="0.3">
      <c r="A4194" s="660">
        <v>32</v>
      </c>
      <c r="B4194" s="661" t="s">
        <v>587</v>
      </c>
      <c r="C4194" s="661">
        <v>89301322</v>
      </c>
      <c r="D4194" s="740" t="s">
        <v>6847</v>
      </c>
      <c r="E4194" s="741" t="s">
        <v>4647</v>
      </c>
      <c r="F4194" s="661" t="s">
        <v>4612</v>
      </c>
      <c r="G4194" s="661" t="s">
        <v>4697</v>
      </c>
      <c r="H4194" s="661" t="s">
        <v>588</v>
      </c>
      <c r="I4194" s="661" t="s">
        <v>4706</v>
      </c>
      <c r="J4194" s="661" t="s">
        <v>4707</v>
      </c>
      <c r="K4194" s="661" t="s">
        <v>871</v>
      </c>
      <c r="L4194" s="662">
        <v>314.89999999999998</v>
      </c>
      <c r="M4194" s="662">
        <v>2204.3000000000002</v>
      </c>
      <c r="N4194" s="661">
        <v>7</v>
      </c>
      <c r="O4194" s="742">
        <v>5</v>
      </c>
      <c r="P4194" s="662">
        <v>1574.5</v>
      </c>
      <c r="Q4194" s="677">
        <v>0.71428571428571419</v>
      </c>
      <c r="R4194" s="661">
        <v>5</v>
      </c>
      <c r="S4194" s="677">
        <v>0.7142857142857143</v>
      </c>
      <c r="T4194" s="742">
        <v>3.5</v>
      </c>
      <c r="U4194" s="700">
        <v>0.7</v>
      </c>
    </row>
    <row r="4195" spans="1:21" ht="14.4" customHeight="1" x14ac:dyDescent="0.3">
      <c r="A4195" s="660">
        <v>32</v>
      </c>
      <c r="B4195" s="661" t="s">
        <v>587</v>
      </c>
      <c r="C4195" s="661">
        <v>89301322</v>
      </c>
      <c r="D4195" s="740" t="s">
        <v>6847</v>
      </c>
      <c r="E4195" s="741" t="s">
        <v>4647</v>
      </c>
      <c r="F4195" s="661" t="s">
        <v>4612</v>
      </c>
      <c r="G4195" s="661" t="s">
        <v>4697</v>
      </c>
      <c r="H4195" s="661" t="s">
        <v>588</v>
      </c>
      <c r="I4195" s="661" t="s">
        <v>4775</v>
      </c>
      <c r="J4195" s="661" t="s">
        <v>867</v>
      </c>
      <c r="K4195" s="661" t="s">
        <v>4776</v>
      </c>
      <c r="L4195" s="662">
        <v>48.98</v>
      </c>
      <c r="M4195" s="662">
        <v>48.98</v>
      </c>
      <c r="N4195" s="661">
        <v>1</v>
      </c>
      <c r="O4195" s="742">
        <v>0.5</v>
      </c>
      <c r="P4195" s="662">
        <v>48.98</v>
      </c>
      <c r="Q4195" s="677">
        <v>1</v>
      </c>
      <c r="R4195" s="661">
        <v>1</v>
      </c>
      <c r="S4195" s="677">
        <v>1</v>
      </c>
      <c r="T4195" s="742">
        <v>0.5</v>
      </c>
      <c r="U4195" s="700">
        <v>1</v>
      </c>
    </row>
    <row r="4196" spans="1:21" ht="14.4" customHeight="1" x14ac:dyDescent="0.3">
      <c r="A4196" s="660">
        <v>32</v>
      </c>
      <c r="B4196" s="661" t="s">
        <v>587</v>
      </c>
      <c r="C4196" s="661">
        <v>89301322</v>
      </c>
      <c r="D4196" s="740" t="s">
        <v>6847</v>
      </c>
      <c r="E4196" s="741" t="s">
        <v>4647</v>
      </c>
      <c r="F4196" s="661" t="s">
        <v>4612</v>
      </c>
      <c r="G4196" s="661" t="s">
        <v>4778</v>
      </c>
      <c r="H4196" s="661" t="s">
        <v>2441</v>
      </c>
      <c r="I4196" s="661" t="s">
        <v>2701</v>
      </c>
      <c r="J4196" s="661" t="s">
        <v>2702</v>
      </c>
      <c r="K4196" s="661" t="s">
        <v>2703</v>
      </c>
      <c r="L4196" s="662">
        <v>497.4</v>
      </c>
      <c r="M4196" s="662">
        <v>994.8</v>
      </c>
      <c r="N4196" s="661">
        <v>2</v>
      </c>
      <c r="O4196" s="742">
        <v>1.5</v>
      </c>
      <c r="P4196" s="662">
        <v>994.8</v>
      </c>
      <c r="Q4196" s="677">
        <v>1</v>
      </c>
      <c r="R4196" s="661">
        <v>2</v>
      </c>
      <c r="S4196" s="677">
        <v>1</v>
      </c>
      <c r="T4196" s="742">
        <v>1.5</v>
      </c>
      <c r="U4196" s="700">
        <v>1</v>
      </c>
    </row>
    <row r="4197" spans="1:21" ht="14.4" customHeight="1" x14ac:dyDescent="0.3">
      <c r="A4197" s="660">
        <v>32</v>
      </c>
      <c r="B4197" s="661" t="s">
        <v>587</v>
      </c>
      <c r="C4197" s="661">
        <v>89301322</v>
      </c>
      <c r="D4197" s="740" t="s">
        <v>6847</v>
      </c>
      <c r="E4197" s="741" t="s">
        <v>4647</v>
      </c>
      <c r="F4197" s="661" t="s">
        <v>4612</v>
      </c>
      <c r="G4197" s="661" t="s">
        <v>4778</v>
      </c>
      <c r="H4197" s="661" t="s">
        <v>2441</v>
      </c>
      <c r="I4197" s="661" t="s">
        <v>2757</v>
      </c>
      <c r="J4197" s="661" t="s">
        <v>2758</v>
      </c>
      <c r="K4197" s="661" t="s">
        <v>4385</v>
      </c>
      <c r="L4197" s="662">
        <v>1359.61</v>
      </c>
      <c r="M4197" s="662">
        <v>2719.22</v>
      </c>
      <c r="N4197" s="661">
        <v>2</v>
      </c>
      <c r="O4197" s="742">
        <v>1.5</v>
      </c>
      <c r="P4197" s="662">
        <v>2719.22</v>
      </c>
      <c r="Q4197" s="677">
        <v>1</v>
      </c>
      <c r="R4197" s="661">
        <v>2</v>
      </c>
      <c r="S4197" s="677">
        <v>1</v>
      </c>
      <c r="T4197" s="742">
        <v>1.5</v>
      </c>
      <c r="U4197" s="700">
        <v>1</v>
      </c>
    </row>
    <row r="4198" spans="1:21" ht="14.4" customHeight="1" x14ac:dyDescent="0.3">
      <c r="A4198" s="660">
        <v>32</v>
      </c>
      <c r="B4198" s="661" t="s">
        <v>587</v>
      </c>
      <c r="C4198" s="661">
        <v>89301322</v>
      </c>
      <c r="D4198" s="740" t="s">
        <v>6847</v>
      </c>
      <c r="E4198" s="741" t="s">
        <v>4647</v>
      </c>
      <c r="F4198" s="661" t="s">
        <v>4612</v>
      </c>
      <c r="G4198" s="661" t="s">
        <v>4778</v>
      </c>
      <c r="H4198" s="661" t="s">
        <v>588</v>
      </c>
      <c r="I4198" s="661" t="s">
        <v>4779</v>
      </c>
      <c r="J4198" s="661" t="s">
        <v>4780</v>
      </c>
      <c r="K4198" s="661" t="s">
        <v>4781</v>
      </c>
      <c r="L4198" s="662">
        <v>0</v>
      </c>
      <c r="M4198" s="662">
        <v>0</v>
      </c>
      <c r="N4198" s="661">
        <v>2</v>
      </c>
      <c r="O4198" s="742">
        <v>1.5</v>
      </c>
      <c r="P4198" s="662">
        <v>0</v>
      </c>
      <c r="Q4198" s="677"/>
      <c r="R4198" s="661">
        <v>1</v>
      </c>
      <c r="S4198" s="677">
        <v>0.5</v>
      </c>
      <c r="T4198" s="742">
        <v>0.5</v>
      </c>
      <c r="U4198" s="700">
        <v>0.33333333333333331</v>
      </c>
    </row>
    <row r="4199" spans="1:21" ht="14.4" customHeight="1" x14ac:dyDescent="0.3">
      <c r="A4199" s="660">
        <v>32</v>
      </c>
      <c r="B4199" s="661" t="s">
        <v>587</v>
      </c>
      <c r="C4199" s="661">
        <v>89301322</v>
      </c>
      <c r="D4199" s="740" t="s">
        <v>6847</v>
      </c>
      <c r="E4199" s="741" t="s">
        <v>4647</v>
      </c>
      <c r="F4199" s="661" t="s">
        <v>4612</v>
      </c>
      <c r="G4199" s="661" t="s">
        <v>5006</v>
      </c>
      <c r="H4199" s="661" t="s">
        <v>2441</v>
      </c>
      <c r="I4199" s="661" t="s">
        <v>6779</v>
      </c>
      <c r="J4199" s="661" t="s">
        <v>2530</v>
      </c>
      <c r="K4199" s="661" t="s">
        <v>6780</v>
      </c>
      <c r="L4199" s="662">
        <v>0</v>
      </c>
      <c r="M4199" s="662">
        <v>0</v>
      </c>
      <c r="N4199" s="661">
        <v>1</v>
      </c>
      <c r="O4199" s="742">
        <v>0.5</v>
      </c>
      <c r="P4199" s="662">
        <v>0</v>
      </c>
      <c r="Q4199" s="677"/>
      <c r="R4199" s="661">
        <v>1</v>
      </c>
      <c r="S4199" s="677">
        <v>1</v>
      </c>
      <c r="T4199" s="742">
        <v>0.5</v>
      </c>
      <c r="U4199" s="700">
        <v>1</v>
      </c>
    </row>
    <row r="4200" spans="1:21" ht="14.4" customHeight="1" x14ac:dyDescent="0.3">
      <c r="A4200" s="660">
        <v>32</v>
      </c>
      <c r="B4200" s="661" t="s">
        <v>587</v>
      </c>
      <c r="C4200" s="661">
        <v>89301322</v>
      </c>
      <c r="D4200" s="740" t="s">
        <v>6847</v>
      </c>
      <c r="E4200" s="741" t="s">
        <v>4647</v>
      </c>
      <c r="F4200" s="661" t="s">
        <v>4612</v>
      </c>
      <c r="G4200" s="661" t="s">
        <v>4939</v>
      </c>
      <c r="H4200" s="661" t="s">
        <v>588</v>
      </c>
      <c r="I4200" s="661" t="s">
        <v>1223</v>
      </c>
      <c r="J4200" s="661" t="s">
        <v>1224</v>
      </c>
      <c r="K4200" s="661" t="s">
        <v>1225</v>
      </c>
      <c r="L4200" s="662">
        <v>50.47</v>
      </c>
      <c r="M4200" s="662">
        <v>50.47</v>
      </c>
      <c r="N4200" s="661">
        <v>1</v>
      </c>
      <c r="O4200" s="742">
        <v>1</v>
      </c>
      <c r="P4200" s="662">
        <v>50.47</v>
      </c>
      <c r="Q4200" s="677">
        <v>1</v>
      </c>
      <c r="R4200" s="661">
        <v>1</v>
      </c>
      <c r="S4200" s="677">
        <v>1</v>
      </c>
      <c r="T4200" s="742">
        <v>1</v>
      </c>
      <c r="U4200" s="700">
        <v>1</v>
      </c>
    </row>
    <row r="4201" spans="1:21" ht="14.4" customHeight="1" x14ac:dyDescent="0.3">
      <c r="A4201" s="660">
        <v>32</v>
      </c>
      <c r="B4201" s="661" t="s">
        <v>587</v>
      </c>
      <c r="C4201" s="661">
        <v>89301322</v>
      </c>
      <c r="D4201" s="740" t="s">
        <v>6847</v>
      </c>
      <c r="E4201" s="741" t="s">
        <v>4647</v>
      </c>
      <c r="F4201" s="661" t="s">
        <v>4612</v>
      </c>
      <c r="G4201" s="661" t="s">
        <v>4940</v>
      </c>
      <c r="H4201" s="661" t="s">
        <v>588</v>
      </c>
      <c r="I4201" s="661" t="s">
        <v>1256</v>
      </c>
      <c r="J4201" s="661" t="s">
        <v>4941</v>
      </c>
      <c r="K4201" s="661" t="s">
        <v>1258</v>
      </c>
      <c r="L4201" s="662">
        <v>101.68</v>
      </c>
      <c r="M4201" s="662">
        <v>101.68</v>
      </c>
      <c r="N4201" s="661">
        <v>1</v>
      </c>
      <c r="O4201" s="742">
        <v>0.5</v>
      </c>
      <c r="P4201" s="662"/>
      <c r="Q4201" s="677">
        <v>0</v>
      </c>
      <c r="R4201" s="661"/>
      <c r="S4201" s="677">
        <v>0</v>
      </c>
      <c r="T4201" s="742"/>
      <c r="U4201" s="700">
        <v>0</v>
      </c>
    </row>
    <row r="4202" spans="1:21" ht="14.4" customHeight="1" x14ac:dyDescent="0.3">
      <c r="A4202" s="660">
        <v>32</v>
      </c>
      <c r="B4202" s="661" t="s">
        <v>587</v>
      </c>
      <c r="C4202" s="661">
        <v>89301322</v>
      </c>
      <c r="D4202" s="740" t="s">
        <v>6847</v>
      </c>
      <c r="E4202" s="741" t="s">
        <v>4647</v>
      </c>
      <c r="F4202" s="661" t="s">
        <v>4612</v>
      </c>
      <c r="G4202" s="661" t="s">
        <v>5010</v>
      </c>
      <c r="H4202" s="661" t="s">
        <v>588</v>
      </c>
      <c r="I4202" s="661" t="s">
        <v>1392</v>
      </c>
      <c r="J4202" s="661" t="s">
        <v>1393</v>
      </c>
      <c r="K4202" s="661" t="s">
        <v>937</v>
      </c>
      <c r="L4202" s="662">
        <v>45.34</v>
      </c>
      <c r="M4202" s="662">
        <v>136.02000000000001</v>
      </c>
      <c r="N4202" s="661">
        <v>3</v>
      </c>
      <c r="O4202" s="742">
        <v>1</v>
      </c>
      <c r="P4202" s="662"/>
      <c r="Q4202" s="677">
        <v>0</v>
      </c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32</v>
      </c>
      <c r="B4203" s="661" t="s">
        <v>587</v>
      </c>
      <c r="C4203" s="661">
        <v>89301322</v>
      </c>
      <c r="D4203" s="740" t="s">
        <v>6847</v>
      </c>
      <c r="E4203" s="741" t="s">
        <v>4647</v>
      </c>
      <c r="F4203" s="661" t="s">
        <v>4612</v>
      </c>
      <c r="G4203" s="661" t="s">
        <v>4980</v>
      </c>
      <c r="H4203" s="661" t="s">
        <v>2441</v>
      </c>
      <c r="I4203" s="661" t="s">
        <v>2881</v>
      </c>
      <c r="J4203" s="661" t="s">
        <v>2882</v>
      </c>
      <c r="K4203" s="661" t="s">
        <v>2842</v>
      </c>
      <c r="L4203" s="662">
        <v>82.04</v>
      </c>
      <c r="M4203" s="662">
        <v>1148.56</v>
      </c>
      <c r="N4203" s="661">
        <v>14</v>
      </c>
      <c r="O4203" s="742">
        <v>2.5</v>
      </c>
      <c r="P4203" s="662">
        <v>246.12</v>
      </c>
      <c r="Q4203" s="677">
        <v>0.2142857142857143</v>
      </c>
      <c r="R4203" s="661">
        <v>3</v>
      </c>
      <c r="S4203" s="677">
        <v>0.21428571428571427</v>
      </c>
      <c r="T4203" s="742">
        <v>0.5</v>
      </c>
      <c r="U4203" s="700">
        <v>0.2</v>
      </c>
    </row>
    <row r="4204" spans="1:21" ht="14.4" customHeight="1" x14ac:dyDescent="0.3">
      <c r="A4204" s="660">
        <v>32</v>
      </c>
      <c r="B4204" s="661" t="s">
        <v>587</v>
      </c>
      <c r="C4204" s="661">
        <v>89301322</v>
      </c>
      <c r="D4204" s="740" t="s">
        <v>6847</v>
      </c>
      <c r="E4204" s="741" t="s">
        <v>4647</v>
      </c>
      <c r="F4204" s="661" t="s">
        <v>4612</v>
      </c>
      <c r="G4204" s="661" t="s">
        <v>4980</v>
      </c>
      <c r="H4204" s="661" t="s">
        <v>2441</v>
      </c>
      <c r="I4204" s="661" t="s">
        <v>2885</v>
      </c>
      <c r="J4204" s="661" t="s">
        <v>2886</v>
      </c>
      <c r="K4204" s="661" t="s">
        <v>2842</v>
      </c>
      <c r="L4204" s="662">
        <v>82.04</v>
      </c>
      <c r="M4204" s="662">
        <v>902.44</v>
      </c>
      <c r="N4204" s="661">
        <v>11</v>
      </c>
      <c r="O4204" s="742">
        <v>1</v>
      </c>
      <c r="P4204" s="662"/>
      <c r="Q4204" s="677">
        <v>0</v>
      </c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32</v>
      </c>
      <c r="B4205" s="661" t="s">
        <v>587</v>
      </c>
      <c r="C4205" s="661">
        <v>89301322</v>
      </c>
      <c r="D4205" s="740" t="s">
        <v>6847</v>
      </c>
      <c r="E4205" s="741" t="s">
        <v>4647</v>
      </c>
      <c r="F4205" s="661" t="s">
        <v>4612</v>
      </c>
      <c r="G4205" s="661" t="s">
        <v>4980</v>
      </c>
      <c r="H4205" s="661" t="s">
        <v>2441</v>
      </c>
      <c r="I4205" s="661" t="s">
        <v>2883</v>
      </c>
      <c r="J4205" s="661" t="s">
        <v>2884</v>
      </c>
      <c r="K4205" s="661" t="s">
        <v>2842</v>
      </c>
      <c r="L4205" s="662">
        <v>82.04</v>
      </c>
      <c r="M4205" s="662">
        <v>1148.56</v>
      </c>
      <c r="N4205" s="661">
        <v>14</v>
      </c>
      <c r="O4205" s="742">
        <v>1.5</v>
      </c>
      <c r="P4205" s="662">
        <v>246.12</v>
      </c>
      <c r="Q4205" s="677">
        <v>0.2142857142857143</v>
      </c>
      <c r="R4205" s="661">
        <v>3</v>
      </c>
      <c r="S4205" s="677">
        <v>0.21428571428571427</v>
      </c>
      <c r="T4205" s="742">
        <v>0.5</v>
      </c>
      <c r="U4205" s="700">
        <v>0.33333333333333331</v>
      </c>
    </row>
    <row r="4206" spans="1:21" ht="14.4" customHeight="1" x14ac:dyDescent="0.3">
      <c r="A4206" s="660">
        <v>32</v>
      </c>
      <c r="B4206" s="661" t="s">
        <v>587</v>
      </c>
      <c r="C4206" s="661">
        <v>89301322</v>
      </c>
      <c r="D4206" s="740" t="s">
        <v>6847</v>
      </c>
      <c r="E4206" s="741" t="s">
        <v>4647</v>
      </c>
      <c r="F4206" s="661" t="s">
        <v>4612</v>
      </c>
      <c r="G4206" s="661" t="s">
        <v>4708</v>
      </c>
      <c r="H4206" s="661" t="s">
        <v>588</v>
      </c>
      <c r="I4206" s="661" t="s">
        <v>684</v>
      </c>
      <c r="J4206" s="661" t="s">
        <v>5199</v>
      </c>
      <c r="K4206" s="661" t="s">
        <v>2387</v>
      </c>
      <c r="L4206" s="662">
        <v>22.88</v>
      </c>
      <c r="M4206" s="662">
        <v>114.39999999999999</v>
      </c>
      <c r="N4206" s="661">
        <v>5</v>
      </c>
      <c r="O4206" s="742">
        <v>2</v>
      </c>
      <c r="P4206" s="662">
        <v>22.88</v>
      </c>
      <c r="Q4206" s="677">
        <v>0.2</v>
      </c>
      <c r="R4206" s="661">
        <v>1</v>
      </c>
      <c r="S4206" s="677">
        <v>0.2</v>
      </c>
      <c r="T4206" s="742">
        <v>1</v>
      </c>
      <c r="U4206" s="700">
        <v>0.5</v>
      </c>
    </row>
    <row r="4207" spans="1:21" ht="14.4" customHeight="1" x14ac:dyDescent="0.3">
      <c r="A4207" s="660">
        <v>32</v>
      </c>
      <c r="B4207" s="661" t="s">
        <v>587</v>
      </c>
      <c r="C4207" s="661">
        <v>89301322</v>
      </c>
      <c r="D4207" s="740" t="s">
        <v>6847</v>
      </c>
      <c r="E4207" s="741" t="s">
        <v>4647</v>
      </c>
      <c r="F4207" s="661" t="s">
        <v>4612</v>
      </c>
      <c r="G4207" s="661" t="s">
        <v>4708</v>
      </c>
      <c r="H4207" s="661" t="s">
        <v>588</v>
      </c>
      <c r="I4207" s="661" t="s">
        <v>684</v>
      </c>
      <c r="J4207" s="661" t="s">
        <v>5199</v>
      </c>
      <c r="K4207" s="661" t="s">
        <v>2387</v>
      </c>
      <c r="L4207" s="662">
        <v>25.91</v>
      </c>
      <c r="M4207" s="662">
        <v>155.46</v>
      </c>
      <c r="N4207" s="661">
        <v>6</v>
      </c>
      <c r="O4207" s="742">
        <v>2</v>
      </c>
      <c r="P4207" s="662">
        <v>77.73</v>
      </c>
      <c r="Q4207" s="677">
        <v>0.5</v>
      </c>
      <c r="R4207" s="661">
        <v>3</v>
      </c>
      <c r="S4207" s="677">
        <v>0.5</v>
      </c>
      <c r="T4207" s="742">
        <v>1</v>
      </c>
      <c r="U4207" s="700">
        <v>0.5</v>
      </c>
    </row>
    <row r="4208" spans="1:21" ht="14.4" customHeight="1" x14ac:dyDescent="0.3">
      <c r="A4208" s="660">
        <v>32</v>
      </c>
      <c r="B4208" s="661" t="s">
        <v>587</v>
      </c>
      <c r="C4208" s="661">
        <v>89301322</v>
      </c>
      <c r="D4208" s="740" t="s">
        <v>6847</v>
      </c>
      <c r="E4208" s="741" t="s">
        <v>4647</v>
      </c>
      <c r="F4208" s="661" t="s">
        <v>4612</v>
      </c>
      <c r="G4208" s="661" t="s">
        <v>4708</v>
      </c>
      <c r="H4208" s="661" t="s">
        <v>588</v>
      </c>
      <c r="I4208" s="661" t="s">
        <v>1519</v>
      </c>
      <c r="J4208" s="661" t="s">
        <v>4709</v>
      </c>
      <c r="K4208" s="661" t="s">
        <v>4710</v>
      </c>
      <c r="L4208" s="662">
        <v>91.52</v>
      </c>
      <c r="M4208" s="662">
        <v>732.16</v>
      </c>
      <c r="N4208" s="661">
        <v>8</v>
      </c>
      <c r="O4208" s="742">
        <v>4</v>
      </c>
      <c r="P4208" s="662">
        <v>549.12</v>
      </c>
      <c r="Q4208" s="677">
        <v>0.75</v>
      </c>
      <c r="R4208" s="661">
        <v>6</v>
      </c>
      <c r="S4208" s="677">
        <v>0.75</v>
      </c>
      <c r="T4208" s="742">
        <v>2.5</v>
      </c>
      <c r="U4208" s="700">
        <v>0.625</v>
      </c>
    </row>
    <row r="4209" spans="1:21" ht="14.4" customHeight="1" x14ac:dyDescent="0.3">
      <c r="A4209" s="660">
        <v>32</v>
      </c>
      <c r="B4209" s="661" t="s">
        <v>587</v>
      </c>
      <c r="C4209" s="661">
        <v>89301322</v>
      </c>
      <c r="D4209" s="740" t="s">
        <v>6847</v>
      </c>
      <c r="E4209" s="741" t="s">
        <v>4647</v>
      </c>
      <c r="F4209" s="661" t="s">
        <v>4612</v>
      </c>
      <c r="G4209" s="661" t="s">
        <v>4708</v>
      </c>
      <c r="H4209" s="661" t="s">
        <v>588</v>
      </c>
      <c r="I4209" s="661" t="s">
        <v>1519</v>
      </c>
      <c r="J4209" s="661" t="s">
        <v>4709</v>
      </c>
      <c r="K4209" s="661" t="s">
        <v>4710</v>
      </c>
      <c r="L4209" s="662">
        <v>103.62</v>
      </c>
      <c r="M4209" s="662">
        <v>518.1</v>
      </c>
      <c r="N4209" s="661">
        <v>5</v>
      </c>
      <c r="O4209" s="742">
        <v>2</v>
      </c>
      <c r="P4209" s="662">
        <v>414.48</v>
      </c>
      <c r="Q4209" s="677">
        <v>0.8</v>
      </c>
      <c r="R4209" s="661">
        <v>4</v>
      </c>
      <c r="S4209" s="677">
        <v>0.8</v>
      </c>
      <c r="T4209" s="742">
        <v>1</v>
      </c>
      <c r="U4209" s="700">
        <v>0.5</v>
      </c>
    </row>
    <row r="4210" spans="1:21" ht="14.4" customHeight="1" x14ac:dyDescent="0.3">
      <c r="A4210" s="660">
        <v>32</v>
      </c>
      <c r="B4210" s="661" t="s">
        <v>587</v>
      </c>
      <c r="C4210" s="661">
        <v>89301322</v>
      </c>
      <c r="D4210" s="740" t="s">
        <v>6847</v>
      </c>
      <c r="E4210" s="741" t="s">
        <v>4647</v>
      </c>
      <c r="F4210" s="661" t="s">
        <v>4612</v>
      </c>
      <c r="G4210" s="661" t="s">
        <v>6781</v>
      </c>
      <c r="H4210" s="661" t="s">
        <v>588</v>
      </c>
      <c r="I4210" s="661" t="s">
        <v>6782</v>
      </c>
      <c r="J4210" s="661" t="s">
        <v>6783</v>
      </c>
      <c r="K4210" s="661" t="s">
        <v>6784</v>
      </c>
      <c r="L4210" s="662">
        <v>32.869999999999997</v>
      </c>
      <c r="M4210" s="662">
        <v>98.609999999999985</v>
      </c>
      <c r="N4210" s="661">
        <v>3</v>
      </c>
      <c r="O4210" s="742">
        <v>0.5</v>
      </c>
      <c r="P4210" s="662">
        <v>98.609999999999985</v>
      </c>
      <c r="Q4210" s="677">
        <v>1</v>
      </c>
      <c r="R4210" s="661">
        <v>3</v>
      </c>
      <c r="S4210" s="677">
        <v>1</v>
      </c>
      <c r="T4210" s="742">
        <v>0.5</v>
      </c>
      <c r="U4210" s="700">
        <v>1</v>
      </c>
    </row>
    <row r="4211" spans="1:21" ht="14.4" customHeight="1" x14ac:dyDescent="0.3">
      <c r="A4211" s="660">
        <v>32</v>
      </c>
      <c r="B4211" s="661" t="s">
        <v>587</v>
      </c>
      <c r="C4211" s="661">
        <v>89301322</v>
      </c>
      <c r="D4211" s="740" t="s">
        <v>6847</v>
      </c>
      <c r="E4211" s="741" t="s">
        <v>4647</v>
      </c>
      <c r="F4211" s="661" t="s">
        <v>4612</v>
      </c>
      <c r="G4211" s="661" t="s">
        <v>4898</v>
      </c>
      <c r="H4211" s="661" t="s">
        <v>588</v>
      </c>
      <c r="I4211" s="661" t="s">
        <v>1152</v>
      </c>
      <c r="J4211" s="661" t="s">
        <v>4899</v>
      </c>
      <c r="K4211" s="661" t="s">
        <v>4900</v>
      </c>
      <c r="L4211" s="662">
        <v>0</v>
      </c>
      <c r="M4211" s="662">
        <v>0</v>
      </c>
      <c r="N4211" s="661">
        <v>4</v>
      </c>
      <c r="O4211" s="742">
        <v>1.5</v>
      </c>
      <c r="P4211" s="662">
        <v>0</v>
      </c>
      <c r="Q4211" s="677"/>
      <c r="R4211" s="661">
        <v>2</v>
      </c>
      <c r="S4211" s="677">
        <v>0.5</v>
      </c>
      <c r="T4211" s="742">
        <v>1</v>
      </c>
      <c r="U4211" s="700">
        <v>0.66666666666666663</v>
      </c>
    </row>
    <row r="4212" spans="1:21" ht="14.4" customHeight="1" x14ac:dyDescent="0.3">
      <c r="A4212" s="660">
        <v>32</v>
      </c>
      <c r="B4212" s="661" t="s">
        <v>587</v>
      </c>
      <c r="C4212" s="661">
        <v>89301322</v>
      </c>
      <c r="D4212" s="740" t="s">
        <v>6847</v>
      </c>
      <c r="E4212" s="741" t="s">
        <v>4647</v>
      </c>
      <c r="F4212" s="661" t="s">
        <v>4612</v>
      </c>
      <c r="G4212" s="661" t="s">
        <v>4901</v>
      </c>
      <c r="H4212" s="661" t="s">
        <v>588</v>
      </c>
      <c r="I4212" s="661" t="s">
        <v>5212</v>
      </c>
      <c r="J4212" s="661" t="s">
        <v>3381</v>
      </c>
      <c r="K4212" s="661" t="s">
        <v>4600</v>
      </c>
      <c r="L4212" s="662">
        <v>0</v>
      </c>
      <c r="M4212" s="662">
        <v>0</v>
      </c>
      <c r="N4212" s="661">
        <v>1</v>
      </c>
      <c r="O4212" s="742">
        <v>1</v>
      </c>
      <c r="P4212" s="662"/>
      <c r="Q4212" s="677"/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32</v>
      </c>
      <c r="B4213" s="661" t="s">
        <v>587</v>
      </c>
      <c r="C4213" s="661">
        <v>89301322</v>
      </c>
      <c r="D4213" s="740" t="s">
        <v>6847</v>
      </c>
      <c r="E4213" s="741" t="s">
        <v>4647</v>
      </c>
      <c r="F4213" s="661" t="s">
        <v>4612</v>
      </c>
      <c r="G4213" s="661" t="s">
        <v>4901</v>
      </c>
      <c r="H4213" s="661" t="s">
        <v>588</v>
      </c>
      <c r="I4213" s="661" t="s">
        <v>5213</v>
      </c>
      <c r="J4213" s="661" t="s">
        <v>3381</v>
      </c>
      <c r="K4213" s="661" t="s">
        <v>5214</v>
      </c>
      <c r="L4213" s="662">
        <v>224.25</v>
      </c>
      <c r="M4213" s="662">
        <v>224.25</v>
      </c>
      <c r="N4213" s="661">
        <v>1</v>
      </c>
      <c r="O4213" s="742">
        <v>1</v>
      </c>
      <c r="P4213" s="662"/>
      <c r="Q4213" s="677">
        <v>0</v>
      </c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32</v>
      </c>
      <c r="B4214" s="661" t="s">
        <v>587</v>
      </c>
      <c r="C4214" s="661">
        <v>89301322</v>
      </c>
      <c r="D4214" s="740" t="s">
        <v>6847</v>
      </c>
      <c r="E4214" s="741" t="s">
        <v>4647</v>
      </c>
      <c r="F4214" s="661" t="s">
        <v>4612</v>
      </c>
      <c r="G4214" s="661" t="s">
        <v>4901</v>
      </c>
      <c r="H4214" s="661" t="s">
        <v>588</v>
      </c>
      <c r="I4214" s="661" t="s">
        <v>5369</v>
      </c>
      <c r="J4214" s="661" t="s">
        <v>5370</v>
      </c>
      <c r="K4214" s="661" t="s">
        <v>5234</v>
      </c>
      <c r="L4214" s="662">
        <v>149.86000000000001</v>
      </c>
      <c r="M4214" s="662">
        <v>149.86000000000001</v>
      </c>
      <c r="N4214" s="661">
        <v>1</v>
      </c>
      <c r="O4214" s="742">
        <v>1</v>
      </c>
      <c r="P4214" s="662">
        <v>149.86000000000001</v>
      </c>
      <c r="Q4214" s="677">
        <v>1</v>
      </c>
      <c r="R4214" s="661">
        <v>1</v>
      </c>
      <c r="S4214" s="677">
        <v>1</v>
      </c>
      <c r="T4214" s="742">
        <v>1</v>
      </c>
      <c r="U4214" s="700">
        <v>1</v>
      </c>
    </row>
    <row r="4215" spans="1:21" ht="14.4" customHeight="1" x14ac:dyDescent="0.3">
      <c r="A4215" s="660">
        <v>32</v>
      </c>
      <c r="B4215" s="661" t="s">
        <v>587</v>
      </c>
      <c r="C4215" s="661">
        <v>89301322</v>
      </c>
      <c r="D4215" s="740" t="s">
        <v>6847</v>
      </c>
      <c r="E4215" s="741" t="s">
        <v>4647</v>
      </c>
      <c r="F4215" s="661" t="s">
        <v>4612</v>
      </c>
      <c r="G4215" s="661" t="s">
        <v>4901</v>
      </c>
      <c r="H4215" s="661" t="s">
        <v>588</v>
      </c>
      <c r="I4215" s="661" t="s">
        <v>3380</v>
      </c>
      <c r="J4215" s="661" t="s">
        <v>3381</v>
      </c>
      <c r="K4215" s="661" t="s">
        <v>4902</v>
      </c>
      <c r="L4215" s="662">
        <v>112.13</v>
      </c>
      <c r="M4215" s="662">
        <v>784.91</v>
      </c>
      <c r="N4215" s="661">
        <v>7</v>
      </c>
      <c r="O4215" s="742">
        <v>4.5</v>
      </c>
      <c r="P4215" s="662">
        <v>112.13</v>
      </c>
      <c r="Q4215" s="677">
        <v>0.14285714285714285</v>
      </c>
      <c r="R4215" s="661">
        <v>1</v>
      </c>
      <c r="S4215" s="677">
        <v>0.14285714285714285</v>
      </c>
      <c r="T4215" s="742">
        <v>1</v>
      </c>
      <c r="U4215" s="700">
        <v>0.22222222222222221</v>
      </c>
    </row>
    <row r="4216" spans="1:21" ht="14.4" customHeight="1" x14ac:dyDescent="0.3">
      <c r="A4216" s="660">
        <v>32</v>
      </c>
      <c r="B4216" s="661" t="s">
        <v>587</v>
      </c>
      <c r="C4216" s="661">
        <v>89301322</v>
      </c>
      <c r="D4216" s="740" t="s">
        <v>6847</v>
      </c>
      <c r="E4216" s="741" t="s">
        <v>4647</v>
      </c>
      <c r="F4216" s="661" t="s">
        <v>4612</v>
      </c>
      <c r="G4216" s="661" t="s">
        <v>6417</v>
      </c>
      <c r="H4216" s="661" t="s">
        <v>588</v>
      </c>
      <c r="I4216" s="661" t="s">
        <v>6418</v>
      </c>
      <c r="J4216" s="661" t="s">
        <v>6419</v>
      </c>
      <c r="K4216" s="661" t="s">
        <v>5211</v>
      </c>
      <c r="L4216" s="662">
        <v>0</v>
      </c>
      <c r="M4216" s="662">
        <v>0</v>
      </c>
      <c r="N4216" s="661">
        <v>1</v>
      </c>
      <c r="O4216" s="742">
        <v>1</v>
      </c>
      <c r="P4216" s="662"/>
      <c r="Q4216" s="677"/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32</v>
      </c>
      <c r="B4217" s="661" t="s">
        <v>587</v>
      </c>
      <c r="C4217" s="661">
        <v>89301322</v>
      </c>
      <c r="D4217" s="740" t="s">
        <v>6847</v>
      </c>
      <c r="E4217" s="741" t="s">
        <v>4647</v>
      </c>
      <c r="F4217" s="661" t="s">
        <v>4612</v>
      </c>
      <c r="G4217" s="661" t="s">
        <v>4903</v>
      </c>
      <c r="H4217" s="661" t="s">
        <v>588</v>
      </c>
      <c r="I4217" s="661" t="s">
        <v>881</v>
      </c>
      <c r="J4217" s="661" t="s">
        <v>766</v>
      </c>
      <c r="K4217" s="661" t="s">
        <v>5079</v>
      </c>
      <c r="L4217" s="662">
        <v>219.94</v>
      </c>
      <c r="M4217" s="662">
        <v>219.94</v>
      </c>
      <c r="N4217" s="661">
        <v>1</v>
      </c>
      <c r="O4217" s="742">
        <v>0.5</v>
      </c>
      <c r="P4217" s="662">
        <v>219.94</v>
      </c>
      <c r="Q4217" s="677">
        <v>1</v>
      </c>
      <c r="R4217" s="661">
        <v>1</v>
      </c>
      <c r="S4217" s="677">
        <v>1</v>
      </c>
      <c r="T4217" s="742">
        <v>0.5</v>
      </c>
      <c r="U4217" s="700">
        <v>1</v>
      </c>
    </row>
    <row r="4218" spans="1:21" ht="14.4" customHeight="1" x14ac:dyDescent="0.3">
      <c r="A4218" s="660">
        <v>32</v>
      </c>
      <c r="B4218" s="661" t="s">
        <v>587</v>
      </c>
      <c r="C4218" s="661">
        <v>89301322</v>
      </c>
      <c r="D4218" s="740" t="s">
        <v>6847</v>
      </c>
      <c r="E4218" s="741" t="s">
        <v>4647</v>
      </c>
      <c r="F4218" s="661" t="s">
        <v>4612</v>
      </c>
      <c r="G4218" s="661" t="s">
        <v>4786</v>
      </c>
      <c r="H4218" s="661" t="s">
        <v>588</v>
      </c>
      <c r="I4218" s="661" t="s">
        <v>2979</v>
      </c>
      <c r="J4218" s="661" t="s">
        <v>2980</v>
      </c>
      <c r="K4218" s="661" t="s">
        <v>4787</v>
      </c>
      <c r="L4218" s="662">
        <v>53.54</v>
      </c>
      <c r="M4218" s="662">
        <v>963.72</v>
      </c>
      <c r="N4218" s="661">
        <v>18</v>
      </c>
      <c r="O4218" s="742">
        <v>10</v>
      </c>
      <c r="P4218" s="662">
        <v>321.24</v>
      </c>
      <c r="Q4218" s="677">
        <v>0.33333333333333331</v>
      </c>
      <c r="R4218" s="661">
        <v>6</v>
      </c>
      <c r="S4218" s="677">
        <v>0.33333333333333331</v>
      </c>
      <c r="T4218" s="742">
        <v>3.5</v>
      </c>
      <c r="U4218" s="700">
        <v>0.35</v>
      </c>
    </row>
    <row r="4219" spans="1:21" ht="14.4" customHeight="1" x14ac:dyDescent="0.3">
      <c r="A4219" s="660">
        <v>32</v>
      </c>
      <c r="B4219" s="661" t="s">
        <v>587</v>
      </c>
      <c r="C4219" s="661">
        <v>89301322</v>
      </c>
      <c r="D4219" s="740" t="s">
        <v>6847</v>
      </c>
      <c r="E4219" s="741" t="s">
        <v>4647</v>
      </c>
      <c r="F4219" s="661" t="s">
        <v>4612</v>
      </c>
      <c r="G4219" s="661" t="s">
        <v>4905</v>
      </c>
      <c r="H4219" s="661" t="s">
        <v>588</v>
      </c>
      <c r="I4219" s="661" t="s">
        <v>6785</v>
      </c>
      <c r="J4219" s="661" t="s">
        <v>897</v>
      </c>
      <c r="K4219" s="661" t="s">
        <v>6786</v>
      </c>
      <c r="L4219" s="662">
        <v>0</v>
      </c>
      <c r="M4219" s="662">
        <v>0</v>
      </c>
      <c r="N4219" s="661">
        <v>1</v>
      </c>
      <c r="O4219" s="742">
        <v>0.5</v>
      </c>
      <c r="P4219" s="662"/>
      <c r="Q4219" s="677"/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32</v>
      </c>
      <c r="B4220" s="661" t="s">
        <v>587</v>
      </c>
      <c r="C4220" s="661">
        <v>89301322</v>
      </c>
      <c r="D4220" s="740" t="s">
        <v>6847</v>
      </c>
      <c r="E4220" s="741" t="s">
        <v>4647</v>
      </c>
      <c r="F4220" s="661" t="s">
        <v>4612</v>
      </c>
      <c r="G4220" s="661" t="s">
        <v>4792</v>
      </c>
      <c r="H4220" s="661" t="s">
        <v>588</v>
      </c>
      <c r="I4220" s="661" t="s">
        <v>6787</v>
      </c>
      <c r="J4220" s="661" t="s">
        <v>1971</v>
      </c>
      <c r="K4220" s="661" t="s">
        <v>5434</v>
      </c>
      <c r="L4220" s="662">
        <v>0</v>
      </c>
      <c r="M4220" s="662">
        <v>0</v>
      </c>
      <c r="N4220" s="661">
        <v>2</v>
      </c>
      <c r="O4220" s="742">
        <v>1.5</v>
      </c>
      <c r="P4220" s="662">
        <v>0</v>
      </c>
      <c r="Q4220" s="677"/>
      <c r="R4220" s="661">
        <v>2</v>
      </c>
      <c r="S4220" s="677">
        <v>1</v>
      </c>
      <c r="T4220" s="742">
        <v>1.5</v>
      </c>
      <c r="U4220" s="700">
        <v>1</v>
      </c>
    </row>
    <row r="4221" spans="1:21" ht="14.4" customHeight="1" x14ac:dyDescent="0.3">
      <c r="A4221" s="660">
        <v>32</v>
      </c>
      <c r="B4221" s="661" t="s">
        <v>587</v>
      </c>
      <c r="C4221" s="661">
        <v>89301322</v>
      </c>
      <c r="D4221" s="740" t="s">
        <v>6847</v>
      </c>
      <c r="E4221" s="741" t="s">
        <v>4647</v>
      </c>
      <c r="F4221" s="661" t="s">
        <v>4612</v>
      </c>
      <c r="G4221" s="661" t="s">
        <v>4910</v>
      </c>
      <c r="H4221" s="661" t="s">
        <v>588</v>
      </c>
      <c r="I4221" s="661" t="s">
        <v>6788</v>
      </c>
      <c r="J4221" s="661" t="s">
        <v>4912</v>
      </c>
      <c r="K4221" s="661" t="s">
        <v>6606</v>
      </c>
      <c r="L4221" s="662">
        <v>32.74</v>
      </c>
      <c r="M4221" s="662">
        <v>32.74</v>
      </c>
      <c r="N4221" s="661">
        <v>1</v>
      </c>
      <c r="O4221" s="742">
        <v>1</v>
      </c>
      <c r="P4221" s="662">
        <v>32.74</v>
      </c>
      <c r="Q4221" s="677">
        <v>1</v>
      </c>
      <c r="R4221" s="661">
        <v>1</v>
      </c>
      <c r="S4221" s="677">
        <v>1</v>
      </c>
      <c r="T4221" s="742">
        <v>1</v>
      </c>
      <c r="U4221" s="700">
        <v>1</v>
      </c>
    </row>
    <row r="4222" spans="1:21" ht="14.4" customHeight="1" x14ac:dyDescent="0.3">
      <c r="A4222" s="660">
        <v>32</v>
      </c>
      <c r="B4222" s="661" t="s">
        <v>587</v>
      </c>
      <c r="C4222" s="661">
        <v>89301322</v>
      </c>
      <c r="D4222" s="740" t="s">
        <v>6847</v>
      </c>
      <c r="E4222" s="741" t="s">
        <v>4647</v>
      </c>
      <c r="F4222" s="661" t="s">
        <v>4612</v>
      </c>
      <c r="G4222" s="661" t="s">
        <v>4946</v>
      </c>
      <c r="H4222" s="661" t="s">
        <v>588</v>
      </c>
      <c r="I4222" s="661" t="s">
        <v>4947</v>
      </c>
      <c r="J4222" s="661" t="s">
        <v>4948</v>
      </c>
      <c r="K4222" s="661" t="s">
        <v>4949</v>
      </c>
      <c r="L4222" s="662">
        <v>162.13</v>
      </c>
      <c r="M4222" s="662">
        <v>162.13</v>
      </c>
      <c r="N4222" s="661">
        <v>1</v>
      </c>
      <c r="O4222" s="742">
        <v>0.5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32</v>
      </c>
      <c r="B4223" s="661" t="s">
        <v>587</v>
      </c>
      <c r="C4223" s="661">
        <v>89301322</v>
      </c>
      <c r="D4223" s="740" t="s">
        <v>6847</v>
      </c>
      <c r="E4223" s="741" t="s">
        <v>4647</v>
      </c>
      <c r="F4223" s="661" t="s">
        <v>4612</v>
      </c>
      <c r="G4223" s="661" t="s">
        <v>5391</v>
      </c>
      <c r="H4223" s="661" t="s">
        <v>588</v>
      </c>
      <c r="I4223" s="661" t="s">
        <v>1449</v>
      </c>
      <c r="J4223" s="661" t="s">
        <v>1450</v>
      </c>
      <c r="K4223" s="661" t="s">
        <v>1451</v>
      </c>
      <c r="L4223" s="662">
        <v>78.78</v>
      </c>
      <c r="M4223" s="662">
        <v>236.34</v>
      </c>
      <c r="N4223" s="661">
        <v>3</v>
      </c>
      <c r="O4223" s="742">
        <v>1</v>
      </c>
      <c r="P4223" s="662">
        <v>236.34</v>
      </c>
      <c r="Q4223" s="677">
        <v>1</v>
      </c>
      <c r="R4223" s="661">
        <v>3</v>
      </c>
      <c r="S4223" s="677">
        <v>1</v>
      </c>
      <c r="T4223" s="742">
        <v>1</v>
      </c>
      <c r="U4223" s="700">
        <v>1</v>
      </c>
    </row>
    <row r="4224" spans="1:21" ht="14.4" customHeight="1" x14ac:dyDescent="0.3">
      <c r="A4224" s="660">
        <v>32</v>
      </c>
      <c r="B4224" s="661" t="s">
        <v>587</v>
      </c>
      <c r="C4224" s="661">
        <v>89301322</v>
      </c>
      <c r="D4224" s="740" t="s">
        <v>6847</v>
      </c>
      <c r="E4224" s="741" t="s">
        <v>4647</v>
      </c>
      <c r="F4224" s="661" t="s">
        <v>4612</v>
      </c>
      <c r="G4224" s="661" t="s">
        <v>4913</v>
      </c>
      <c r="H4224" s="661" t="s">
        <v>588</v>
      </c>
      <c r="I4224" s="661" t="s">
        <v>5024</v>
      </c>
      <c r="J4224" s="661" t="s">
        <v>2769</v>
      </c>
      <c r="K4224" s="661" t="s">
        <v>5025</v>
      </c>
      <c r="L4224" s="662">
        <v>0</v>
      </c>
      <c r="M4224" s="662">
        <v>0</v>
      </c>
      <c r="N4224" s="661">
        <v>1</v>
      </c>
      <c r="O4224" s="742">
        <v>1</v>
      </c>
      <c r="P4224" s="662">
        <v>0</v>
      </c>
      <c r="Q4224" s="677"/>
      <c r="R4224" s="661">
        <v>1</v>
      </c>
      <c r="S4224" s="677">
        <v>1</v>
      </c>
      <c r="T4224" s="742">
        <v>1</v>
      </c>
      <c r="U4224" s="700">
        <v>1</v>
      </c>
    </row>
    <row r="4225" spans="1:21" ht="14.4" customHeight="1" x14ac:dyDescent="0.3">
      <c r="A4225" s="660">
        <v>32</v>
      </c>
      <c r="B4225" s="661" t="s">
        <v>587</v>
      </c>
      <c r="C4225" s="661">
        <v>89301322</v>
      </c>
      <c r="D4225" s="740" t="s">
        <v>6847</v>
      </c>
      <c r="E4225" s="741" t="s">
        <v>4647</v>
      </c>
      <c r="F4225" s="661" t="s">
        <v>4612</v>
      </c>
      <c r="G4225" s="661" t="s">
        <v>4913</v>
      </c>
      <c r="H4225" s="661" t="s">
        <v>2441</v>
      </c>
      <c r="I4225" s="661" t="s">
        <v>2768</v>
      </c>
      <c r="J4225" s="661" t="s">
        <v>2769</v>
      </c>
      <c r="K4225" s="661" t="s">
        <v>4484</v>
      </c>
      <c r="L4225" s="662">
        <v>1492.11</v>
      </c>
      <c r="M4225" s="662">
        <v>4476.33</v>
      </c>
      <c r="N4225" s="661">
        <v>3</v>
      </c>
      <c r="O4225" s="742">
        <v>1.5</v>
      </c>
      <c r="P4225" s="662">
        <v>2984.22</v>
      </c>
      <c r="Q4225" s="677">
        <v>0.66666666666666663</v>
      </c>
      <c r="R4225" s="661">
        <v>2</v>
      </c>
      <c r="S4225" s="677">
        <v>0.66666666666666663</v>
      </c>
      <c r="T4225" s="742">
        <v>0.5</v>
      </c>
      <c r="U4225" s="700">
        <v>0.33333333333333331</v>
      </c>
    </row>
    <row r="4226" spans="1:21" ht="14.4" customHeight="1" x14ac:dyDescent="0.3">
      <c r="A4226" s="660">
        <v>32</v>
      </c>
      <c r="B4226" s="661" t="s">
        <v>587</v>
      </c>
      <c r="C4226" s="661">
        <v>89301322</v>
      </c>
      <c r="D4226" s="740" t="s">
        <v>6847</v>
      </c>
      <c r="E4226" s="741" t="s">
        <v>4647</v>
      </c>
      <c r="F4226" s="661" t="s">
        <v>4612</v>
      </c>
      <c r="G4226" s="661" t="s">
        <v>4913</v>
      </c>
      <c r="H4226" s="661" t="s">
        <v>588</v>
      </c>
      <c r="I4226" s="661" t="s">
        <v>6789</v>
      </c>
      <c r="J4226" s="661" t="s">
        <v>2769</v>
      </c>
      <c r="K4226" s="661" t="s">
        <v>5112</v>
      </c>
      <c r="L4226" s="662">
        <v>0</v>
      </c>
      <c r="M4226" s="662">
        <v>0</v>
      </c>
      <c r="N4226" s="661">
        <v>1</v>
      </c>
      <c r="O4226" s="742">
        <v>0.5</v>
      </c>
      <c r="P4226" s="662">
        <v>0</v>
      </c>
      <c r="Q4226" s="677"/>
      <c r="R4226" s="661">
        <v>1</v>
      </c>
      <c r="S4226" s="677">
        <v>1</v>
      </c>
      <c r="T4226" s="742">
        <v>0.5</v>
      </c>
      <c r="U4226" s="700">
        <v>1</v>
      </c>
    </row>
    <row r="4227" spans="1:21" ht="14.4" customHeight="1" x14ac:dyDescent="0.3">
      <c r="A4227" s="660">
        <v>32</v>
      </c>
      <c r="B4227" s="661" t="s">
        <v>587</v>
      </c>
      <c r="C4227" s="661">
        <v>89301322</v>
      </c>
      <c r="D4227" s="740" t="s">
        <v>6847</v>
      </c>
      <c r="E4227" s="741" t="s">
        <v>4647</v>
      </c>
      <c r="F4227" s="661" t="s">
        <v>4612</v>
      </c>
      <c r="G4227" s="661" t="s">
        <v>4794</v>
      </c>
      <c r="H4227" s="661" t="s">
        <v>588</v>
      </c>
      <c r="I4227" s="661" t="s">
        <v>1823</v>
      </c>
      <c r="J4227" s="661" t="s">
        <v>1824</v>
      </c>
      <c r="K4227" s="661" t="s">
        <v>4795</v>
      </c>
      <c r="L4227" s="662">
        <v>34140.99</v>
      </c>
      <c r="M4227" s="662">
        <v>34140.99</v>
      </c>
      <c r="N4227" s="661">
        <v>1</v>
      </c>
      <c r="O4227" s="742">
        <v>1</v>
      </c>
      <c r="P4227" s="662">
        <v>34140.99</v>
      </c>
      <c r="Q4227" s="677">
        <v>1</v>
      </c>
      <c r="R4227" s="661">
        <v>1</v>
      </c>
      <c r="S4227" s="677">
        <v>1</v>
      </c>
      <c r="T4227" s="742">
        <v>1</v>
      </c>
      <c r="U4227" s="700">
        <v>1</v>
      </c>
    </row>
    <row r="4228" spans="1:21" ht="14.4" customHeight="1" x14ac:dyDescent="0.3">
      <c r="A4228" s="660">
        <v>32</v>
      </c>
      <c r="B4228" s="661" t="s">
        <v>587</v>
      </c>
      <c r="C4228" s="661">
        <v>89301322</v>
      </c>
      <c r="D4228" s="740" t="s">
        <v>6847</v>
      </c>
      <c r="E4228" s="741" t="s">
        <v>4647</v>
      </c>
      <c r="F4228" s="661" t="s">
        <v>4612</v>
      </c>
      <c r="G4228" s="661" t="s">
        <v>4796</v>
      </c>
      <c r="H4228" s="661" t="s">
        <v>588</v>
      </c>
      <c r="I4228" s="661" t="s">
        <v>6790</v>
      </c>
      <c r="J4228" s="661" t="s">
        <v>1377</v>
      </c>
      <c r="K4228" s="661" t="s">
        <v>821</v>
      </c>
      <c r="L4228" s="662">
        <v>0</v>
      </c>
      <c r="M4228" s="662">
        <v>0</v>
      </c>
      <c r="N4228" s="661">
        <v>1</v>
      </c>
      <c r="O4228" s="742">
        <v>1</v>
      </c>
      <c r="P4228" s="662">
        <v>0</v>
      </c>
      <c r="Q4228" s="677"/>
      <c r="R4228" s="661">
        <v>1</v>
      </c>
      <c r="S4228" s="677">
        <v>1</v>
      </c>
      <c r="T4228" s="742">
        <v>1</v>
      </c>
      <c r="U4228" s="700">
        <v>1</v>
      </c>
    </row>
    <row r="4229" spans="1:21" ht="14.4" customHeight="1" x14ac:dyDescent="0.3">
      <c r="A4229" s="660">
        <v>32</v>
      </c>
      <c r="B4229" s="661" t="s">
        <v>587</v>
      </c>
      <c r="C4229" s="661">
        <v>89301322</v>
      </c>
      <c r="D4229" s="740" t="s">
        <v>6847</v>
      </c>
      <c r="E4229" s="741" t="s">
        <v>4647</v>
      </c>
      <c r="F4229" s="661" t="s">
        <v>4612</v>
      </c>
      <c r="G4229" s="661" t="s">
        <v>4796</v>
      </c>
      <c r="H4229" s="661" t="s">
        <v>588</v>
      </c>
      <c r="I4229" s="661" t="s">
        <v>1376</v>
      </c>
      <c r="J4229" s="661" t="s">
        <v>1377</v>
      </c>
      <c r="K4229" s="661" t="s">
        <v>1378</v>
      </c>
      <c r="L4229" s="662">
        <v>286.63</v>
      </c>
      <c r="M4229" s="662">
        <v>286.63</v>
      </c>
      <c r="N4229" s="661">
        <v>1</v>
      </c>
      <c r="O4229" s="742">
        <v>1</v>
      </c>
      <c r="P4229" s="662"/>
      <c r="Q4229" s="677">
        <v>0</v>
      </c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32</v>
      </c>
      <c r="B4230" s="661" t="s">
        <v>587</v>
      </c>
      <c r="C4230" s="661">
        <v>89301322</v>
      </c>
      <c r="D4230" s="740" t="s">
        <v>6847</v>
      </c>
      <c r="E4230" s="741" t="s">
        <v>4647</v>
      </c>
      <c r="F4230" s="661" t="s">
        <v>4612</v>
      </c>
      <c r="G4230" s="661" t="s">
        <v>5088</v>
      </c>
      <c r="H4230" s="661" t="s">
        <v>2441</v>
      </c>
      <c r="I4230" s="661" t="s">
        <v>3140</v>
      </c>
      <c r="J4230" s="661" t="s">
        <v>3137</v>
      </c>
      <c r="K4230" s="661" t="s">
        <v>4482</v>
      </c>
      <c r="L4230" s="662">
        <v>14478.77</v>
      </c>
      <c r="M4230" s="662">
        <v>14478.77</v>
      </c>
      <c r="N4230" s="661">
        <v>1</v>
      </c>
      <c r="O4230" s="742">
        <v>1</v>
      </c>
      <c r="P4230" s="662">
        <v>14478.77</v>
      </c>
      <c r="Q4230" s="677">
        <v>1</v>
      </c>
      <c r="R4230" s="661">
        <v>1</v>
      </c>
      <c r="S4230" s="677">
        <v>1</v>
      </c>
      <c r="T4230" s="742">
        <v>1</v>
      </c>
      <c r="U4230" s="700">
        <v>1</v>
      </c>
    </row>
    <row r="4231" spans="1:21" ht="14.4" customHeight="1" x14ac:dyDescent="0.3">
      <c r="A4231" s="660">
        <v>32</v>
      </c>
      <c r="B4231" s="661" t="s">
        <v>587</v>
      </c>
      <c r="C4231" s="661">
        <v>89301322</v>
      </c>
      <c r="D4231" s="740" t="s">
        <v>6847</v>
      </c>
      <c r="E4231" s="741" t="s">
        <v>4647</v>
      </c>
      <c r="F4231" s="661" t="s">
        <v>4612</v>
      </c>
      <c r="G4231" s="661" t="s">
        <v>4797</v>
      </c>
      <c r="H4231" s="661" t="s">
        <v>2441</v>
      </c>
      <c r="I4231" s="661" t="s">
        <v>2661</v>
      </c>
      <c r="J4231" s="661" t="s">
        <v>4398</v>
      </c>
      <c r="K4231" s="661" t="s">
        <v>4399</v>
      </c>
      <c r="L4231" s="662">
        <v>126.09</v>
      </c>
      <c r="M4231" s="662">
        <v>126.09</v>
      </c>
      <c r="N4231" s="661">
        <v>1</v>
      </c>
      <c r="O4231" s="742">
        <v>0.5</v>
      </c>
      <c r="P4231" s="662">
        <v>126.09</v>
      </c>
      <c r="Q4231" s="677">
        <v>1</v>
      </c>
      <c r="R4231" s="661">
        <v>1</v>
      </c>
      <c r="S4231" s="677">
        <v>1</v>
      </c>
      <c r="T4231" s="742">
        <v>0.5</v>
      </c>
      <c r="U4231" s="700">
        <v>1</v>
      </c>
    </row>
    <row r="4232" spans="1:21" ht="14.4" customHeight="1" x14ac:dyDescent="0.3">
      <c r="A4232" s="660">
        <v>32</v>
      </c>
      <c r="B4232" s="661" t="s">
        <v>587</v>
      </c>
      <c r="C4232" s="661">
        <v>89301322</v>
      </c>
      <c r="D4232" s="740" t="s">
        <v>6847</v>
      </c>
      <c r="E4232" s="741" t="s">
        <v>4647</v>
      </c>
      <c r="F4232" s="661" t="s">
        <v>4612</v>
      </c>
      <c r="G4232" s="661" t="s">
        <v>4797</v>
      </c>
      <c r="H4232" s="661" t="s">
        <v>2441</v>
      </c>
      <c r="I4232" s="661" t="s">
        <v>5026</v>
      </c>
      <c r="J4232" s="661" t="s">
        <v>5027</v>
      </c>
      <c r="K4232" s="661" t="s">
        <v>3405</v>
      </c>
      <c r="L4232" s="662">
        <v>193.14</v>
      </c>
      <c r="M4232" s="662">
        <v>193.14</v>
      </c>
      <c r="N4232" s="661">
        <v>1</v>
      </c>
      <c r="O4232" s="742">
        <v>0.5</v>
      </c>
      <c r="P4232" s="662">
        <v>193.14</v>
      </c>
      <c r="Q4232" s="677">
        <v>1</v>
      </c>
      <c r="R4232" s="661">
        <v>1</v>
      </c>
      <c r="S4232" s="677">
        <v>1</v>
      </c>
      <c r="T4232" s="742">
        <v>0.5</v>
      </c>
      <c r="U4232" s="700">
        <v>1</v>
      </c>
    </row>
    <row r="4233" spans="1:21" ht="14.4" customHeight="1" x14ac:dyDescent="0.3">
      <c r="A4233" s="660">
        <v>32</v>
      </c>
      <c r="B4233" s="661" t="s">
        <v>587</v>
      </c>
      <c r="C4233" s="661">
        <v>89301322</v>
      </c>
      <c r="D4233" s="740" t="s">
        <v>6847</v>
      </c>
      <c r="E4233" s="741" t="s">
        <v>4647</v>
      </c>
      <c r="F4233" s="661" t="s">
        <v>4612</v>
      </c>
      <c r="G4233" s="661" t="s">
        <v>4914</v>
      </c>
      <c r="H4233" s="661" t="s">
        <v>588</v>
      </c>
      <c r="I4233" s="661" t="s">
        <v>5399</v>
      </c>
      <c r="J4233" s="661" t="s">
        <v>5400</v>
      </c>
      <c r="K4233" s="661" t="s">
        <v>1139</v>
      </c>
      <c r="L4233" s="662">
        <v>0</v>
      </c>
      <c r="M4233" s="662">
        <v>0</v>
      </c>
      <c r="N4233" s="661">
        <v>1</v>
      </c>
      <c r="O4233" s="742">
        <v>1</v>
      </c>
      <c r="P4233" s="662"/>
      <c r="Q4233" s="677"/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32</v>
      </c>
      <c r="B4234" s="661" t="s">
        <v>587</v>
      </c>
      <c r="C4234" s="661">
        <v>89301322</v>
      </c>
      <c r="D4234" s="740" t="s">
        <v>6847</v>
      </c>
      <c r="E4234" s="741" t="s">
        <v>4647</v>
      </c>
      <c r="F4234" s="661" t="s">
        <v>4612</v>
      </c>
      <c r="G4234" s="661" t="s">
        <v>4914</v>
      </c>
      <c r="H4234" s="661" t="s">
        <v>588</v>
      </c>
      <c r="I4234" s="661" t="s">
        <v>5401</v>
      </c>
      <c r="J4234" s="661" t="s">
        <v>5400</v>
      </c>
      <c r="K4234" s="661" t="s">
        <v>1142</v>
      </c>
      <c r="L4234" s="662">
        <v>0</v>
      </c>
      <c r="M4234" s="662">
        <v>0</v>
      </c>
      <c r="N4234" s="661">
        <v>1</v>
      </c>
      <c r="O4234" s="742">
        <v>1</v>
      </c>
      <c r="P4234" s="662">
        <v>0</v>
      </c>
      <c r="Q4234" s="677"/>
      <c r="R4234" s="661">
        <v>1</v>
      </c>
      <c r="S4234" s="677">
        <v>1</v>
      </c>
      <c r="T4234" s="742">
        <v>1</v>
      </c>
      <c r="U4234" s="700">
        <v>1</v>
      </c>
    </row>
    <row r="4235" spans="1:21" ht="14.4" customHeight="1" x14ac:dyDescent="0.3">
      <c r="A4235" s="660">
        <v>32</v>
      </c>
      <c r="B4235" s="661" t="s">
        <v>587</v>
      </c>
      <c r="C4235" s="661">
        <v>89301322</v>
      </c>
      <c r="D4235" s="740" t="s">
        <v>6847</v>
      </c>
      <c r="E4235" s="741" t="s">
        <v>4647</v>
      </c>
      <c r="F4235" s="661" t="s">
        <v>4612</v>
      </c>
      <c r="G4235" s="661" t="s">
        <v>5523</v>
      </c>
      <c r="H4235" s="661" t="s">
        <v>588</v>
      </c>
      <c r="I4235" s="661" t="s">
        <v>6348</v>
      </c>
      <c r="J4235" s="661" t="s">
        <v>6349</v>
      </c>
      <c r="K4235" s="661" t="s">
        <v>6350</v>
      </c>
      <c r="L4235" s="662">
        <v>1692.27</v>
      </c>
      <c r="M4235" s="662">
        <v>1692.27</v>
      </c>
      <c r="N4235" s="661">
        <v>1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32</v>
      </c>
      <c r="B4236" s="661" t="s">
        <v>587</v>
      </c>
      <c r="C4236" s="661">
        <v>89301322</v>
      </c>
      <c r="D4236" s="740" t="s">
        <v>6847</v>
      </c>
      <c r="E4236" s="741" t="s">
        <v>4648</v>
      </c>
      <c r="F4236" s="661" t="s">
        <v>4612</v>
      </c>
      <c r="G4236" s="661" t="s">
        <v>4711</v>
      </c>
      <c r="H4236" s="661" t="s">
        <v>588</v>
      </c>
      <c r="I4236" s="661" t="s">
        <v>2909</v>
      </c>
      <c r="J4236" s="661" t="s">
        <v>4443</v>
      </c>
      <c r="K4236" s="661" t="s">
        <v>4444</v>
      </c>
      <c r="L4236" s="662">
        <v>333.31</v>
      </c>
      <c r="M4236" s="662">
        <v>333.31</v>
      </c>
      <c r="N4236" s="661">
        <v>1</v>
      </c>
      <c r="O4236" s="742">
        <v>0.5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32</v>
      </c>
      <c r="B4237" s="661" t="s">
        <v>587</v>
      </c>
      <c r="C4237" s="661">
        <v>89301322</v>
      </c>
      <c r="D4237" s="740" t="s">
        <v>6847</v>
      </c>
      <c r="E4237" s="741" t="s">
        <v>4648</v>
      </c>
      <c r="F4237" s="661" t="s">
        <v>4612</v>
      </c>
      <c r="G4237" s="661" t="s">
        <v>4671</v>
      </c>
      <c r="H4237" s="661" t="s">
        <v>2441</v>
      </c>
      <c r="I4237" s="661" t="s">
        <v>3132</v>
      </c>
      <c r="J4237" s="661" t="s">
        <v>3133</v>
      </c>
      <c r="K4237" s="661" t="s">
        <v>4480</v>
      </c>
      <c r="L4237" s="662">
        <v>3127.19</v>
      </c>
      <c r="M4237" s="662">
        <v>3127.19</v>
      </c>
      <c r="N4237" s="661">
        <v>1</v>
      </c>
      <c r="O4237" s="742">
        <v>0.5</v>
      </c>
      <c r="P4237" s="662"/>
      <c r="Q4237" s="677">
        <v>0</v>
      </c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32</v>
      </c>
      <c r="B4238" s="661" t="s">
        <v>587</v>
      </c>
      <c r="C4238" s="661">
        <v>89301322</v>
      </c>
      <c r="D4238" s="740" t="s">
        <v>6847</v>
      </c>
      <c r="E4238" s="741" t="s">
        <v>4648</v>
      </c>
      <c r="F4238" s="661" t="s">
        <v>4612</v>
      </c>
      <c r="G4238" s="661" t="s">
        <v>6791</v>
      </c>
      <c r="H4238" s="661" t="s">
        <v>588</v>
      </c>
      <c r="I4238" s="661" t="s">
        <v>6792</v>
      </c>
      <c r="J4238" s="661" t="s">
        <v>6793</v>
      </c>
      <c r="K4238" s="661" t="s">
        <v>6794</v>
      </c>
      <c r="L4238" s="662">
        <v>0</v>
      </c>
      <c r="M4238" s="662">
        <v>0</v>
      </c>
      <c r="N4238" s="661">
        <v>1</v>
      </c>
      <c r="O4238" s="742">
        <v>1</v>
      </c>
      <c r="P4238" s="662">
        <v>0</v>
      </c>
      <c r="Q4238" s="677"/>
      <c r="R4238" s="661">
        <v>1</v>
      </c>
      <c r="S4238" s="677">
        <v>1</v>
      </c>
      <c r="T4238" s="742">
        <v>1</v>
      </c>
      <c r="U4238" s="700">
        <v>1</v>
      </c>
    </row>
    <row r="4239" spans="1:21" ht="14.4" customHeight="1" x14ac:dyDescent="0.3">
      <c r="A4239" s="660">
        <v>32</v>
      </c>
      <c r="B4239" s="661" t="s">
        <v>587</v>
      </c>
      <c r="C4239" s="661">
        <v>89301322</v>
      </c>
      <c r="D4239" s="740" t="s">
        <v>6847</v>
      </c>
      <c r="E4239" s="741" t="s">
        <v>4648</v>
      </c>
      <c r="F4239" s="661" t="s">
        <v>4612</v>
      </c>
      <c r="G4239" s="661" t="s">
        <v>6791</v>
      </c>
      <c r="H4239" s="661" t="s">
        <v>588</v>
      </c>
      <c r="I4239" s="661" t="s">
        <v>6795</v>
      </c>
      <c r="J4239" s="661" t="s">
        <v>6793</v>
      </c>
      <c r="K4239" s="661" t="s">
        <v>6796</v>
      </c>
      <c r="L4239" s="662">
        <v>0</v>
      </c>
      <c r="M4239" s="662">
        <v>0</v>
      </c>
      <c r="N4239" s="661">
        <v>1</v>
      </c>
      <c r="O4239" s="742">
        <v>1</v>
      </c>
      <c r="P4239" s="662">
        <v>0</v>
      </c>
      <c r="Q4239" s="677"/>
      <c r="R4239" s="661">
        <v>1</v>
      </c>
      <c r="S4239" s="677">
        <v>1</v>
      </c>
      <c r="T4239" s="742">
        <v>1</v>
      </c>
      <c r="U4239" s="700">
        <v>1</v>
      </c>
    </row>
    <row r="4240" spans="1:21" ht="14.4" customHeight="1" x14ac:dyDescent="0.3">
      <c r="A4240" s="660">
        <v>32</v>
      </c>
      <c r="B4240" s="661" t="s">
        <v>587</v>
      </c>
      <c r="C4240" s="661">
        <v>89301322</v>
      </c>
      <c r="D4240" s="740" t="s">
        <v>6847</v>
      </c>
      <c r="E4240" s="741" t="s">
        <v>4648</v>
      </c>
      <c r="F4240" s="661" t="s">
        <v>4612</v>
      </c>
      <c r="G4240" s="661" t="s">
        <v>4750</v>
      </c>
      <c r="H4240" s="661" t="s">
        <v>588</v>
      </c>
      <c r="I4240" s="661" t="s">
        <v>3125</v>
      </c>
      <c r="J4240" s="661" t="s">
        <v>3126</v>
      </c>
      <c r="K4240" s="661" t="s">
        <v>4480</v>
      </c>
      <c r="L4240" s="662">
        <v>614.78</v>
      </c>
      <c r="M4240" s="662">
        <v>614.78</v>
      </c>
      <c r="N4240" s="661">
        <v>1</v>
      </c>
      <c r="O4240" s="742">
        <v>1</v>
      </c>
      <c r="P4240" s="662">
        <v>614.78</v>
      </c>
      <c r="Q4240" s="677">
        <v>1</v>
      </c>
      <c r="R4240" s="661">
        <v>1</v>
      </c>
      <c r="S4240" s="677">
        <v>1</v>
      </c>
      <c r="T4240" s="742">
        <v>1</v>
      </c>
      <c r="U4240" s="700">
        <v>1</v>
      </c>
    </row>
    <row r="4241" spans="1:21" ht="14.4" customHeight="1" x14ac:dyDescent="0.3">
      <c r="A4241" s="660">
        <v>32</v>
      </c>
      <c r="B4241" s="661" t="s">
        <v>587</v>
      </c>
      <c r="C4241" s="661">
        <v>89301322</v>
      </c>
      <c r="D4241" s="740" t="s">
        <v>6847</v>
      </c>
      <c r="E4241" s="741" t="s">
        <v>4648</v>
      </c>
      <c r="F4241" s="661" t="s">
        <v>4612</v>
      </c>
      <c r="G4241" s="661" t="s">
        <v>5161</v>
      </c>
      <c r="H4241" s="661" t="s">
        <v>588</v>
      </c>
      <c r="I4241" s="661" t="s">
        <v>5321</v>
      </c>
      <c r="J4241" s="661" t="s">
        <v>5322</v>
      </c>
      <c r="K4241" s="661" t="s">
        <v>5323</v>
      </c>
      <c r="L4241" s="662">
        <v>0</v>
      </c>
      <c r="M4241" s="662">
        <v>0</v>
      </c>
      <c r="N4241" s="661">
        <v>1</v>
      </c>
      <c r="O4241" s="742">
        <v>1</v>
      </c>
      <c r="P4241" s="662">
        <v>0</v>
      </c>
      <c r="Q4241" s="677"/>
      <c r="R4241" s="661">
        <v>1</v>
      </c>
      <c r="S4241" s="677">
        <v>1</v>
      </c>
      <c r="T4241" s="742">
        <v>1</v>
      </c>
      <c r="U4241" s="700">
        <v>1</v>
      </c>
    </row>
    <row r="4242" spans="1:21" ht="14.4" customHeight="1" x14ac:dyDescent="0.3">
      <c r="A4242" s="660">
        <v>32</v>
      </c>
      <c r="B4242" s="661" t="s">
        <v>587</v>
      </c>
      <c r="C4242" s="661">
        <v>89301322</v>
      </c>
      <c r="D4242" s="740" t="s">
        <v>6847</v>
      </c>
      <c r="E4242" s="741" t="s">
        <v>4648</v>
      </c>
      <c r="F4242" s="661" t="s">
        <v>4612</v>
      </c>
      <c r="G4242" s="661" t="s">
        <v>6797</v>
      </c>
      <c r="H4242" s="661" t="s">
        <v>588</v>
      </c>
      <c r="I4242" s="661" t="s">
        <v>6798</v>
      </c>
      <c r="J4242" s="661" t="s">
        <v>6799</v>
      </c>
      <c r="K4242" s="661" t="s">
        <v>6800</v>
      </c>
      <c r="L4242" s="662">
        <v>0</v>
      </c>
      <c r="M4242" s="662">
        <v>0</v>
      </c>
      <c r="N4242" s="661">
        <v>2</v>
      </c>
      <c r="O4242" s="742">
        <v>1</v>
      </c>
      <c r="P4242" s="662"/>
      <c r="Q4242" s="677"/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32</v>
      </c>
      <c r="B4243" s="661" t="s">
        <v>587</v>
      </c>
      <c r="C4243" s="661">
        <v>89301322</v>
      </c>
      <c r="D4243" s="740" t="s">
        <v>6847</v>
      </c>
      <c r="E4243" s="741" t="s">
        <v>4648</v>
      </c>
      <c r="F4243" s="661" t="s">
        <v>4612</v>
      </c>
      <c r="G4243" s="661" t="s">
        <v>6137</v>
      </c>
      <c r="H4243" s="661" t="s">
        <v>588</v>
      </c>
      <c r="I4243" s="661" t="s">
        <v>6801</v>
      </c>
      <c r="J4243" s="661" t="s">
        <v>6802</v>
      </c>
      <c r="K4243" s="661" t="s">
        <v>6803</v>
      </c>
      <c r="L4243" s="662">
        <v>0</v>
      </c>
      <c r="M4243" s="662">
        <v>0</v>
      </c>
      <c r="N4243" s="661">
        <v>1</v>
      </c>
      <c r="O4243" s="742">
        <v>1</v>
      </c>
      <c r="P4243" s="662"/>
      <c r="Q4243" s="677"/>
      <c r="R4243" s="661"/>
      <c r="S4243" s="677">
        <v>0</v>
      </c>
      <c r="T4243" s="742"/>
      <c r="U4243" s="700">
        <v>0</v>
      </c>
    </row>
    <row r="4244" spans="1:21" ht="14.4" customHeight="1" x14ac:dyDescent="0.3">
      <c r="A4244" s="660">
        <v>32</v>
      </c>
      <c r="B4244" s="661" t="s">
        <v>587</v>
      </c>
      <c r="C4244" s="661">
        <v>89301322</v>
      </c>
      <c r="D4244" s="740" t="s">
        <v>6847</v>
      </c>
      <c r="E4244" s="741" t="s">
        <v>4649</v>
      </c>
      <c r="F4244" s="661" t="s">
        <v>4612</v>
      </c>
      <c r="G4244" s="661" t="s">
        <v>4654</v>
      </c>
      <c r="H4244" s="661" t="s">
        <v>588</v>
      </c>
      <c r="I4244" s="661" t="s">
        <v>1711</v>
      </c>
      <c r="J4244" s="661" t="s">
        <v>1712</v>
      </c>
      <c r="K4244" s="661" t="s">
        <v>1685</v>
      </c>
      <c r="L4244" s="662">
        <v>275.23</v>
      </c>
      <c r="M4244" s="662">
        <v>550.46</v>
      </c>
      <c r="N4244" s="661">
        <v>2</v>
      </c>
      <c r="O4244" s="742">
        <v>0.5</v>
      </c>
      <c r="P4244" s="662"/>
      <c r="Q4244" s="677">
        <v>0</v>
      </c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32</v>
      </c>
      <c r="B4245" s="661" t="s">
        <v>587</v>
      </c>
      <c r="C4245" s="661">
        <v>89301322</v>
      </c>
      <c r="D4245" s="740" t="s">
        <v>6847</v>
      </c>
      <c r="E4245" s="741" t="s">
        <v>4649</v>
      </c>
      <c r="F4245" s="661" t="s">
        <v>4612</v>
      </c>
      <c r="G4245" s="661" t="s">
        <v>4654</v>
      </c>
      <c r="H4245" s="661" t="s">
        <v>588</v>
      </c>
      <c r="I4245" s="661" t="s">
        <v>1805</v>
      </c>
      <c r="J4245" s="661" t="s">
        <v>1806</v>
      </c>
      <c r="K4245" s="661" t="s">
        <v>4712</v>
      </c>
      <c r="L4245" s="662">
        <v>1354.54</v>
      </c>
      <c r="M4245" s="662">
        <v>16254.48</v>
      </c>
      <c r="N4245" s="661">
        <v>12</v>
      </c>
      <c r="O4245" s="742">
        <v>4.5</v>
      </c>
      <c r="P4245" s="662">
        <v>10836.32</v>
      </c>
      <c r="Q4245" s="677">
        <v>0.66666666666666663</v>
      </c>
      <c r="R4245" s="661">
        <v>8</v>
      </c>
      <c r="S4245" s="677">
        <v>0.66666666666666663</v>
      </c>
      <c r="T4245" s="742">
        <v>3.5</v>
      </c>
      <c r="U4245" s="700">
        <v>0.77777777777777779</v>
      </c>
    </row>
    <row r="4246" spans="1:21" ht="14.4" customHeight="1" x14ac:dyDescent="0.3">
      <c r="A4246" s="660">
        <v>32</v>
      </c>
      <c r="B4246" s="661" t="s">
        <v>587</v>
      </c>
      <c r="C4246" s="661">
        <v>89301322</v>
      </c>
      <c r="D4246" s="740" t="s">
        <v>6847</v>
      </c>
      <c r="E4246" s="741" t="s">
        <v>4649</v>
      </c>
      <c r="F4246" s="661" t="s">
        <v>4612</v>
      </c>
      <c r="G4246" s="661" t="s">
        <v>4654</v>
      </c>
      <c r="H4246" s="661" t="s">
        <v>588</v>
      </c>
      <c r="I4246" s="661" t="s">
        <v>4920</v>
      </c>
      <c r="J4246" s="661" t="s">
        <v>1582</v>
      </c>
      <c r="K4246" s="661" t="s">
        <v>1583</v>
      </c>
      <c r="L4246" s="662">
        <v>483.76</v>
      </c>
      <c r="M4246" s="662">
        <v>483.76</v>
      </c>
      <c r="N4246" s="661">
        <v>1</v>
      </c>
      <c r="O4246" s="742">
        <v>1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32</v>
      </c>
      <c r="B4247" s="661" t="s">
        <v>587</v>
      </c>
      <c r="C4247" s="661">
        <v>89301322</v>
      </c>
      <c r="D4247" s="740" t="s">
        <v>6847</v>
      </c>
      <c r="E4247" s="741" t="s">
        <v>4649</v>
      </c>
      <c r="F4247" s="661" t="s">
        <v>4612</v>
      </c>
      <c r="G4247" s="661" t="s">
        <v>4654</v>
      </c>
      <c r="H4247" s="661" t="s">
        <v>588</v>
      </c>
      <c r="I4247" s="661" t="s">
        <v>4713</v>
      </c>
      <c r="J4247" s="661" t="s">
        <v>1582</v>
      </c>
      <c r="K4247" s="661" t="s">
        <v>4714</v>
      </c>
      <c r="L4247" s="662">
        <v>0</v>
      </c>
      <c r="M4247" s="662">
        <v>0</v>
      </c>
      <c r="N4247" s="661">
        <v>3</v>
      </c>
      <c r="O4247" s="742">
        <v>1.5</v>
      </c>
      <c r="P4247" s="662">
        <v>0</v>
      </c>
      <c r="Q4247" s="677"/>
      <c r="R4247" s="661">
        <v>1</v>
      </c>
      <c r="S4247" s="677">
        <v>0.33333333333333331</v>
      </c>
      <c r="T4247" s="742">
        <v>1</v>
      </c>
      <c r="U4247" s="700">
        <v>0.66666666666666663</v>
      </c>
    </row>
    <row r="4248" spans="1:21" ht="14.4" customHeight="1" x14ac:dyDescent="0.3">
      <c r="A4248" s="660">
        <v>32</v>
      </c>
      <c r="B4248" s="661" t="s">
        <v>587</v>
      </c>
      <c r="C4248" s="661">
        <v>89301322</v>
      </c>
      <c r="D4248" s="740" t="s">
        <v>6847</v>
      </c>
      <c r="E4248" s="741" t="s">
        <v>4649</v>
      </c>
      <c r="F4248" s="661" t="s">
        <v>4612</v>
      </c>
      <c r="G4248" s="661" t="s">
        <v>4655</v>
      </c>
      <c r="H4248" s="661" t="s">
        <v>588</v>
      </c>
      <c r="I4248" s="661" t="s">
        <v>1268</v>
      </c>
      <c r="J4248" s="661" t="s">
        <v>1269</v>
      </c>
      <c r="K4248" s="661" t="s">
        <v>1270</v>
      </c>
      <c r="L4248" s="662">
        <v>89.6</v>
      </c>
      <c r="M4248" s="662">
        <v>89.6</v>
      </c>
      <c r="N4248" s="661">
        <v>1</v>
      </c>
      <c r="O4248" s="742">
        <v>1</v>
      </c>
      <c r="P4248" s="662">
        <v>89.6</v>
      </c>
      <c r="Q4248" s="677">
        <v>1</v>
      </c>
      <c r="R4248" s="661">
        <v>1</v>
      </c>
      <c r="S4248" s="677">
        <v>1</v>
      </c>
      <c r="T4248" s="742">
        <v>1</v>
      </c>
      <c r="U4248" s="700">
        <v>1</v>
      </c>
    </row>
    <row r="4249" spans="1:21" ht="14.4" customHeight="1" x14ac:dyDescent="0.3">
      <c r="A4249" s="660">
        <v>32</v>
      </c>
      <c r="B4249" s="661" t="s">
        <v>587</v>
      </c>
      <c r="C4249" s="661">
        <v>89301322</v>
      </c>
      <c r="D4249" s="740" t="s">
        <v>6847</v>
      </c>
      <c r="E4249" s="741" t="s">
        <v>4649</v>
      </c>
      <c r="F4249" s="661" t="s">
        <v>4612</v>
      </c>
      <c r="G4249" s="661" t="s">
        <v>4655</v>
      </c>
      <c r="H4249" s="661" t="s">
        <v>588</v>
      </c>
      <c r="I4249" s="661" t="s">
        <v>1268</v>
      </c>
      <c r="J4249" s="661" t="s">
        <v>1269</v>
      </c>
      <c r="K4249" s="661" t="s">
        <v>1270</v>
      </c>
      <c r="L4249" s="662">
        <v>95.25</v>
      </c>
      <c r="M4249" s="662">
        <v>571.5</v>
      </c>
      <c r="N4249" s="661">
        <v>6</v>
      </c>
      <c r="O4249" s="742">
        <v>5.5</v>
      </c>
      <c r="P4249" s="662">
        <v>285.75</v>
      </c>
      <c r="Q4249" s="677">
        <v>0.5</v>
      </c>
      <c r="R4249" s="661">
        <v>3</v>
      </c>
      <c r="S4249" s="677">
        <v>0.5</v>
      </c>
      <c r="T4249" s="742">
        <v>3</v>
      </c>
      <c r="U4249" s="700">
        <v>0.54545454545454541</v>
      </c>
    </row>
    <row r="4250" spans="1:21" ht="14.4" customHeight="1" x14ac:dyDescent="0.3">
      <c r="A4250" s="660">
        <v>32</v>
      </c>
      <c r="B4250" s="661" t="s">
        <v>587</v>
      </c>
      <c r="C4250" s="661">
        <v>89301322</v>
      </c>
      <c r="D4250" s="740" t="s">
        <v>6847</v>
      </c>
      <c r="E4250" s="741" t="s">
        <v>4649</v>
      </c>
      <c r="F4250" s="661" t="s">
        <v>4612</v>
      </c>
      <c r="G4250" s="661" t="s">
        <v>4655</v>
      </c>
      <c r="H4250" s="661" t="s">
        <v>588</v>
      </c>
      <c r="I4250" s="661" t="s">
        <v>4854</v>
      </c>
      <c r="J4250" s="661" t="s">
        <v>4656</v>
      </c>
      <c r="K4250" s="661" t="s">
        <v>1270</v>
      </c>
      <c r="L4250" s="662">
        <v>0</v>
      </c>
      <c r="M4250" s="662">
        <v>0</v>
      </c>
      <c r="N4250" s="661">
        <v>1</v>
      </c>
      <c r="O4250" s="742">
        <v>0.5</v>
      </c>
      <c r="P4250" s="662"/>
      <c r="Q4250" s="677"/>
      <c r="R4250" s="661"/>
      <c r="S4250" s="677">
        <v>0</v>
      </c>
      <c r="T4250" s="742"/>
      <c r="U4250" s="700">
        <v>0</v>
      </c>
    </row>
    <row r="4251" spans="1:21" ht="14.4" customHeight="1" x14ac:dyDescent="0.3">
      <c r="A4251" s="660">
        <v>32</v>
      </c>
      <c r="B4251" s="661" t="s">
        <v>587</v>
      </c>
      <c r="C4251" s="661">
        <v>89301322</v>
      </c>
      <c r="D4251" s="740" t="s">
        <v>6847</v>
      </c>
      <c r="E4251" s="741" t="s">
        <v>4649</v>
      </c>
      <c r="F4251" s="661" t="s">
        <v>4612</v>
      </c>
      <c r="G4251" s="661" t="s">
        <v>4655</v>
      </c>
      <c r="H4251" s="661" t="s">
        <v>588</v>
      </c>
      <c r="I4251" s="661" t="s">
        <v>727</v>
      </c>
      <c r="J4251" s="661" t="s">
        <v>728</v>
      </c>
      <c r="K4251" s="661" t="s">
        <v>4716</v>
      </c>
      <c r="L4251" s="662">
        <v>42.42</v>
      </c>
      <c r="M4251" s="662">
        <v>42.42</v>
      </c>
      <c r="N4251" s="661">
        <v>1</v>
      </c>
      <c r="O4251" s="742">
        <v>1</v>
      </c>
      <c r="P4251" s="662">
        <v>42.42</v>
      </c>
      <c r="Q4251" s="677">
        <v>1</v>
      </c>
      <c r="R4251" s="661">
        <v>1</v>
      </c>
      <c r="S4251" s="677">
        <v>1</v>
      </c>
      <c r="T4251" s="742">
        <v>1</v>
      </c>
      <c r="U4251" s="700">
        <v>1</v>
      </c>
    </row>
    <row r="4252" spans="1:21" ht="14.4" customHeight="1" x14ac:dyDescent="0.3">
      <c r="A4252" s="660">
        <v>32</v>
      </c>
      <c r="B4252" s="661" t="s">
        <v>587</v>
      </c>
      <c r="C4252" s="661">
        <v>89301322</v>
      </c>
      <c r="D4252" s="740" t="s">
        <v>6847</v>
      </c>
      <c r="E4252" s="741" t="s">
        <v>4649</v>
      </c>
      <c r="F4252" s="661" t="s">
        <v>4612</v>
      </c>
      <c r="G4252" s="661" t="s">
        <v>4655</v>
      </c>
      <c r="H4252" s="661" t="s">
        <v>588</v>
      </c>
      <c r="I4252" s="661" t="s">
        <v>727</v>
      </c>
      <c r="J4252" s="661" t="s">
        <v>728</v>
      </c>
      <c r="K4252" s="661" t="s">
        <v>4716</v>
      </c>
      <c r="L4252" s="662">
        <v>85.72</v>
      </c>
      <c r="M4252" s="662">
        <v>85.72</v>
      </c>
      <c r="N4252" s="661">
        <v>1</v>
      </c>
      <c r="O4252" s="742">
        <v>0.5</v>
      </c>
      <c r="P4252" s="662">
        <v>85.72</v>
      </c>
      <c r="Q4252" s="677">
        <v>1</v>
      </c>
      <c r="R4252" s="661">
        <v>1</v>
      </c>
      <c r="S4252" s="677">
        <v>1</v>
      </c>
      <c r="T4252" s="742">
        <v>0.5</v>
      </c>
      <c r="U4252" s="700">
        <v>1</v>
      </c>
    </row>
    <row r="4253" spans="1:21" ht="14.4" customHeight="1" x14ac:dyDescent="0.3">
      <c r="A4253" s="660">
        <v>32</v>
      </c>
      <c r="B4253" s="661" t="s">
        <v>587</v>
      </c>
      <c r="C4253" s="661">
        <v>89301322</v>
      </c>
      <c r="D4253" s="740" t="s">
        <v>6847</v>
      </c>
      <c r="E4253" s="741" t="s">
        <v>4649</v>
      </c>
      <c r="F4253" s="661" t="s">
        <v>4612</v>
      </c>
      <c r="G4253" s="661" t="s">
        <v>4655</v>
      </c>
      <c r="H4253" s="661" t="s">
        <v>588</v>
      </c>
      <c r="I4253" s="661" t="s">
        <v>4717</v>
      </c>
      <c r="J4253" s="661" t="s">
        <v>728</v>
      </c>
      <c r="K4253" s="661" t="s">
        <v>4718</v>
      </c>
      <c r="L4253" s="662">
        <v>141.38999999999999</v>
      </c>
      <c r="M4253" s="662">
        <v>706.94999999999993</v>
      </c>
      <c r="N4253" s="661">
        <v>5</v>
      </c>
      <c r="O4253" s="742">
        <v>5</v>
      </c>
      <c r="P4253" s="662">
        <v>424.16999999999996</v>
      </c>
      <c r="Q4253" s="677">
        <v>0.6</v>
      </c>
      <c r="R4253" s="661">
        <v>3</v>
      </c>
      <c r="S4253" s="677">
        <v>0.6</v>
      </c>
      <c r="T4253" s="742">
        <v>3</v>
      </c>
      <c r="U4253" s="700">
        <v>0.6</v>
      </c>
    </row>
    <row r="4254" spans="1:21" ht="14.4" customHeight="1" x14ac:dyDescent="0.3">
      <c r="A4254" s="660">
        <v>32</v>
      </c>
      <c r="B4254" s="661" t="s">
        <v>587</v>
      </c>
      <c r="C4254" s="661">
        <v>89301322</v>
      </c>
      <c r="D4254" s="740" t="s">
        <v>6847</v>
      </c>
      <c r="E4254" s="741" t="s">
        <v>4649</v>
      </c>
      <c r="F4254" s="661" t="s">
        <v>4612</v>
      </c>
      <c r="G4254" s="661" t="s">
        <v>4655</v>
      </c>
      <c r="H4254" s="661" t="s">
        <v>588</v>
      </c>
      <c r="I4254" s="661" t="s">
        <v>4717</v>
      </c>
      <c r="J4254" s="661" t="s">
        <v>728</v>
      </c>
      <c r="K4254" s="661" t="s">
        <v>4718</v>
      </c>
      <c r="L4254" s="662">
        <v>285.75</v>
      </c>
      <c r="M4254" s="662">
        <v>1714.5</v>
      </c>
      <c r="N4254" s="661">
        <v>6</v>
      </c>
      <c r="O4254" s="742">
        <v>4.5</v>
      </c>
      <c r="P4254" s="662">
        <v>1143</v>
      </c>
      <c r="Q4254" s="677">
        <v>0.66666666666666663</v>
      </c>
      <c r="R4254" s="661">
        <v>4</v>
      </c>
      <c r="S4254" s="677">
        <v>0.66666666666666663</v>
      </c>
      <c r="T4254" s="742">
        <v>2.5</v>
      </c>
      <c r="U4254" s="700">
        <v>0.55555555555555558</v>
      </c>
    </row>
    <row r="4255" spans="1:21" ht="14.4" customHeight="1" x14ac:dyDescent="0.3">
      <c r="A4255" s="660">
        <v>32</v>
      </c>
      <c r="B4255" s="661" t="s">
        <v>587</v>
      </c>
      <c r="C4255" s="661">
        <v>89301322</v>
      </c>
      <c r="D4255" s="740" t="s">
        <v>6847</v>
      </c>
      <c r="E4255" s="741" t="s">
        <v>4649</v>
      </c>
      <c r="F4255" s="661" t="s">
        <v>4612</v>
      </c>
      <c r="G4255" s="661" t="s">
        <v>4994</v>
      </c>
      <c r="H4255" s="661" t="s">
        <v>588</v>
      </c>
      <c r="I4255" s="661" t="s">
        <v>4995</v>
      </c>
      <c r="J4255" s="661" t="s">
        <v>1296</v>
      </c>
      <c r="K4255" s="661" t="s">
        <v>1297</v>
      </c>
      <c r="L4255" s="662">
        <v>0</v>
      </c>
      <c r="M4255" s="662">
        <v>0</v>
      </c>
      <c r="N4255" s="661">
        <v>1</v>
      </c>
      <c r="O4255" s="742">
        <v>0.5</v>
      </c>
      <c r="P4255" s="662">
        <v>0</v>
      </c>
      <c r="Q4255" s="677"/>
      <c r="R4255" s="661">
        <v>1</v>
      </c>
      <c r="S4255" s="677">
        <v>1</v>
      </c>
      <c r="T4255" s="742">
        <v>0.5</v>
      </c>
      <c r="U4255" s="700">
        <v>1</v>
      </c>
    </row>
    <row r="4256" spans="1:21" ht="14.4" customHeight="1" x14ac:dyDescent="0.3">
      <c r="A4256" s="660">
        <v>32</v>
      </c>
      <c r="B4256" s="661" t="s">
        <v>587</v>
      </c>
      <c r="C4256" s="661">
        <v>89301322</v>
      </c>
      <c r="D4256" s="740" t="s">
        <v>6847</v>
      </c>
      <c r="E4256" s="741" t="s">
        <v>4649</v>
      </c>
      <c r="F4256" s="661" t="s">
        <v>4612</v>
      </c>
      <c r="G4256" s="661" t="s">
        <v>4994</v>
      </c>
      <c r="H4256" s="661" t="s">
        <v>588</v>
      </c>
      <c r="I4256" s="661" t="s">
        <v>5957</v>
      </c>
      <c r="J4256" s="661" t="s">
        <v>1296</v>
      </c>
      <c r="K4256" s="661" t="s">
        <v>5717</v>
      </c>
      <c r="L4256" s="662">
        <v>0</v>
      </c>
      <c r="M4256" s="662">
        <v>0</v>
      </c>
      <c r="N4256" s="661">
        <v>1</v>
      </c>
      <c r="O4256" s="742">
        <v>0.5</v>
      </c>
      <c r="P4256" s="662">
        <v>0</v>
      </c>
      <c r="Q4256" s="677"/>
      <c r="R4256" s="661">
        <v>1</v>
      </c>
      <c r="S4256" s="677">
        <v>1</v>
      </c>
      <c r="T4256" s="742">
        <v>0.5</v>
      </c>
      <c r="U4256" s="700">
        <v>1</v>
      </c>
    </row>
    <row r="4257" spans="1:21" ht="14.4" customHeight="1" x14ac:dyDescent="0.3">
      <c r="A4257" s="660">
        <v>32</v>
      </c>
      <c r="B4257" s="661" t="s">
        <v>587</v>
      </c>
      <c r="C4257" s="661">
        <v>89301322</v>
      </c>
      <c r="D4257" s="740" t="s">
        <v>6847</v>
      </c>
      <c r="E4257" s="741" t="s">
        <v>4649</v>
      </c>
      <c r="F4257" s="661" t="s">
        <v>4612</v>
      </c>
      <c r="G4257" s="661" t="s">
        <v>4994</v>
      </c>
      <c r="H4257" s="661" t="s">
        <v>588</v>
      </c>
      <c r="I4257" s="661" t="s">
        <v>3404</v>
      </c>
      <c r="J4257" s="661" t="s">
        <v>1296</v>
      </c>
      <c r="K4257" s="661" t="s">
        <v>3405</v>
      </c>
      <c r="L4257" s="662">
        <v>203.07</v>
      </c>
      <c r="M4257" s="662">
        <v>1015.3499999999999</v>
      </c>
      <c r="N4257" s="661">
        <v>5</v>
      </c>
      <c r="O4257" s="742">
        <v>3</v>
      </c>
      <c r="P4257" s="662">
        <v>1015.3499999999999</v>
      </c>
      <c r="Q4257" s="677">
        <v>1</v>
      </c>
      <c r="R4257" s="661">
        <v>5</v>
      </c>
      <c r="S4257" s="677">
        <v>1</v>
      </c>
      <c r="T4257" s="742">
        <v>3</v>
      </c>
      <c r="U4257" s="700">
        <v>1</v>
      </c>
    </row>
    <row r="4258" spans="1:21" ht="14.4" customHeight="1" x14ac:dyDescent="0.3">
      <c r="A4258" s="660">
        <v>32</v>
      </c>
      <c r="B4258" s="661" t="s">
        <v>587</v>
      </c>
      <c r="C4258" s="661">
        <v>89301322</v>
      </c>
      <c r="D4258" s="740" t="s">
        <v>6847</v>
      </c>
      <c r="E4258" s="741" t="s">
        <v>4649</v>
      </c>
      <c r="F4258" s="661" t="s">
        <v>4612</v>
      </c>
      <c r="G4258" s="661" t="s">
        <v>4711</v>
      </c>
      <c r="H4258" s="661" t="s">
        <v>588</v>
      </c>
      <c r="I4258" s="661" t="s">
        <v>2909</v>
      </c>
      <c r="J4258" s="661" t="s">
        <v>4443</v>
      </c>
      <c r="K4258" s="661" t="s">
        <v>4444</v>
      </c>
      <c r="L4258" s="662">
        <v>333.31</v>
      </c>
      <c r="M4258" s="662">
        <v>666.62</v>
      </c>
      <c r="N4258" s="661">
        <v>2</v>
      </c>
      <c r="O4258" s="742">
        <v>1</v>
      </c>
      <c r="P4258" s="662"/>
      <c r="Q4258" s="677">
        <v>0</v>
      </c>
      <c r="R4258" s="661"/>
      <c r="S4258" s="677">
        <v>0</v>
      </c>
      <c r="T4258" s="742"/>
      <c r="U4258" s="700">
        <v>0</v>
      </c>
    </row>
    <row r="4259" spans="1:21" ht="14.4" customHeight="1" x14ac:dyDescent="0.3">
      <c r="A4259" s="660">
        <v>32</v>
      </c>
      <c r="B4259" s="661" t="s">
        <v>587</v>
      </c>
      <c r="C4259" s="661">
        <v>89301322</v>
      </c>
      <c r="D4259" s="740" t="s">
        <v>6847</v>
      </c>
      <c r="E4259" s="741" t="s">
        <v>4649</v>
      </c>
      <c r="F4259" s="661" t="s">
        <v>4612</v>
      </c>
      <c r="G4259" s="661" t="s">
        <v>4711</v>
      </c>
      <c r="H4259" s="661" t="s">
        <v>588</v>
      </c>
      <c r="I4259" s="661" t="s">
        <v>2909</v>
      </c>
      <c r="J4259" s="661" t="s">
        <v>4443</v>
      </c>
      <c r="K4259" s="661" t="s">
        <v>4444</v>
      </c>
      <c r="L4259" s="662">
        <v>156.86000000000001</v>
      </c>
      <c r="M4259" s="662">
        <v>470.58000000000004</v>
      </c>
      <c r="N4259" s="661">
        <v>3</v>
      </c>
      <c r="O4259" s="742">
        <v>1.5</v>
      </c>
      <c r="P4259" s="662">
        <v>313.72000000000003</v>
      </c>
      <c r="Q4259" s="677">
        <v>0.66666666666666663</v>
      </c>
      <c r="R4259" s="661">
        <v>2</v>
      </c>
      <c r="S4259" s="677">
        <v>0.66666666666666663</v>
      </c>
      <c r="T4259" s="742">
        <v>1</v>
      </c>
      <c r="U4259" s="700">
        <v>0.66666666666666663</v>
      </c>
    </row>
    <row r="4260" spans="1:21" ht="14.4" customHeight="1" x14ac:dyDescent="0.3">
      <c r="A4260" s="660">
        <v>32</v>
      </c>
      <c r="B4260" s="661" t="s">
        <v>587</v>
      </c>
      <c r="C4260" s="661">
        <v>89301322</v>
      </c>
      <c r="D4260" s="740" t="s">
        <v>6847</v>
      </c>
      <c r="E4260" s="741" t="s">
        <v>4649</v>
      </c>
      <c r="F4260" s="661" t="s">
        <v>4612</v>
      </c>
      <c r="G4260" s="661" t="s">
        <v>4711</v>
      </c>
      <c r="H4260" s="661" t="s">
        <v>588</v>
      </c>
      <c r="I4260" s="661" t="s">
        <v>5416</v>
      </c>
      <c r="J4260" s="661" t="s">
        <v>5417</v>
      </c>
      <c r="K4260" s="661" t="s">
        <v>5418</v>
      </c>
      <c r="L4260" s="662">
        <v>333.31</v>
      </c>
      <c r="M4260" s="662">
        <v>3333.1</v>
      </c>
      <c r="N4260" s="661">
        <v>10</v>
      </c>
      <c r="O4260" s="742">
        <v>3.5</v>
      </c>
      <c r="P4260" s="662">
        <v>2666.48</v>
      </c>
      <c r="Q4260" s="677">
        <v>0.8</v>
      </c>
      <c r="R4260" s="661">
        <v>8</v>
      </c>
      <c r="S4260" s="677">
        <v>0.8</v>
      </c>
      <c r="T4260" s="742">
        <v>3</v>
      </c>
      <c r="U4260" s="700">
        <v>0.8571428571428571</v>
      </c>
    </row>
    <row r="4261" spans="1:21" ht="14.4" customHeight="1" x14ac:dyDescent="0.3">
      <c r="A4261" s="660">
        <v>32</v>
      </c>
      <c r="B4261" s="661" t="s">
        <v>587</v>
      </c>
      <c r="C4261" s="661">
        <v>89301322</v>
      </c>
      <c r="D4261" s="740" t="s">
        <v>6847</v>
      </c>
      <c r="E4261" s="741" t="s">
        <v>4649</v>
      </c>
      <c r="F4261" s="661" t="s">
        <v>4612</v>
      </c>
      <c r="G4261" s="661" t="s">
        <v>4711</v>
      </c>
      <c r="H4261" s="661" t="s">
        <v>588</v>
      </c>
      <c r="I4261" s="661" t="s">
        <v>5416</v>
      </c>
      <c r="J4261" s="661" t="s">
        <v>5417</v>
      </c>
      <c r="K4261" s="661" t="s">
        <v>5418</v>
      </c>
      <c r="L4261" s="662">
        <v>151.61000000000001</v>
      </c>
      <c r="M4261" s="662">
        <v>6367.6200000000017</v>
      </c>
      <c r="N4261" s="661">
        <v>42</v>
      </c>
      <c r="O4261" s="742">
        <v>16</v>
      </c>
      <c r="P4261" s="662">
        <v>5609.5700000000015</v>
      </c>
      <c r="Q4261" s="677">
        <v>0.88095238095238093</v>
      </c>
      <c r="R4261" s="661">
        <v>37</v>
      </c>
      <c r="S4261" s="677">
        <v>0.88095238095238093</v>
      </c>
      <c r="T4261" s="742">
        <v>14</v>
      </c>
      <c r="U4261" s="700">
        <v>0.875</v>
      </c>
    </row>
    <row r="4262" spans="1:21" ht="14.4" customHeight="1" x14ac:dyDescent="0.3">
      <c r="A4262" s="660">
        <v>32</v>
      </c>
      <c r="B4262" s="661" t="s">
        <v>587</v>
      </c>
      <c r="C4262" s="661">
        <v>89301322</v>
      </c>
      <c r="D4262" s="740" t="s">
        <v>6847</v>
      </c>
      <c r="E4262" s="741" t="s">
        <v>4649</v>
      </c>
      <c r="F4262" s="661" t="s">
        <v>4612</v>
      </c>
      <c r="G4262" s="661" t="s">
        <v>5248</v>
      </c>
      <c r="H4262" s="661" t="s">
        <v>2441</v>
      </c>
      <c r="I4262" s="661" t="s">
        <v>3081</v>
      </c>
      <c r="J4262" s="661" t="s">
        <v>3082</v>
      </c>
      <c r="K4262" s="661" t="s">
        <v>3083</v>
      </c>
      <c r="L4262" s="662">
        <v>222.25</v>
      </c>
      <c r="M4262" s="662">
        <v>444.5</v>
      </c>
      <c r="N4262" s="661">
        <v>2</v>
      </c>
      <c r="O4262" s="742">
        <v>2</v>
      </c>
      <c r="P4262" s="662">
        <v>222.25</v>
      </c>
      <c r="Q4262" s="677">
        <v>0.5</v>
      </c>
      <c r="R4262" s="661">
        <v>1</v>
      </c>
      <c r="S4262" s="677">
        <v>0.5</v>
      </c>
      <c r="T4262" s="742">
        <v>1</v>
      </c>
      <c r="U4262" s="700">
        <v>0.5</v>
      </c>
    </row>
    <row r="4263" spans="1:21" ht="14.4" customHeight="1" x14ac:dyDescent="0.3">
      <c r="A4263" s="660">
        <v>32</v>
      </c>
      <c r="B4263" s="661" t="s">
        <v>587</v>
      </c>
      <c r="C4263" s="661">
        <v>89301322</v>
      </c>
      <c r="D4263" s="740" t="s">
        <v>6847</v>
      </c>
      <c r="E4263" s="741" t="s">
        <v>4649</v>
      </c>
      <c r="F4263" s="661" t="s">
        <v>4612</v>
      </c>
      <c r="G4263" s="661" t="s">
        <v>4720</v>
      </c>
      <c r="H4263" s="661" t="s">
        <v>588</v>
      </c>
      <c r="I4263" s="661" t="s">
        <v>5929</v>
      </c>
      <c r="J4263" s="661" t="s">
        <v>5930</v>
      </c>
      <c r="K4263" s="661" t="s">
        <v>2476</v>
      </c>
      <c r="L4263" s="662">
        <v>89.77</v>
      </c>
      <c r="M4263" s="662">
        <v>89.77</v>
      </c>
      <c r="N4263" s="661">
        <v>1</v>
      </c>
      <c r="O4263" s="742">
        <v>0.5</v>
      </c>
      <c r="P4263" s="662"/>
      <c r="Q4263" s="677">
        <v>0</v>
      </c>
      <c r="R4263" s="661"/>
      <c r="S4263" s="677">
        <v>0</v>
      </c>
      <c r="T4263" s="742"/>
      <c r="U4263" s="700">
        <v>0</v>
      </c>
    </row>
    <row r="4264" spans="1:21" ht="14.4" customHeight="1" x14ac:dyDescent="0.3">
      <c r="A4264" s="660">
        <v>32</v>
      </c>
      <c r="B4264" s="661" t="s">
        <v>587</v>
      </c>
      <c r="C4264" s="661">
        <v>89301322</v>
      </c>
      <c r="D4264" s="740" t="s">
        <v>6847</v>
      </c>
      <c r="E4264" s="741" t="s">
        <v>4649</v>
      </c>
      <c r="F4264" s="661" t="s">
        <v>4612</v>
      </c>
      <c r="G4264" s="661" t="s">
        <v>4720</v>
      </c>
      <c r="H4264" s="661" t="s">
        <v>2441</v>
      </c>
      <c r="I4264" s="661" t="s">
        <v>2533</v>
      </c>
      <c r="J4264" s="661" t="s">
        <v>2534</v>
      </c>
      <c r="K4264" s="661" t="s">
        <v>2535</v>
      </c>
      <c r="L4264" s="662">
        <v>41.89</v>
      </c>
      <c r="M4264" s="662">
        <v>83.78</v>
      </c>
      <c r="N4264" s="661">
        <v>2</v>
      </c>
      <c r="O4264" s="742">
        <v>0.5</v>
      </c>
      <c r="P4264" s="662">
        <v>83.78</v>
      </c>
      <c r="Q4264" s="677">
        <v>1</v>
      </c>
      <c r="R4264" s="661">
        <v>2</v>
      </c>
      <c r="S4264" s="677">
        <v>1</v>
      </c>
      <c r="T4264" s="742">
        <v>0.5</v>
      </c>
      <c r="U4264" s="700">
        <v>1</v>
      </c>
    </row>
    <row r="4265" spans="1:21" ht="14.4" customHeight="1" x14ac:dyDescent="0.3">
      <c r="A4265" s="660">
        <v>32</v>
      </c>
      <c r="B4265" s="661" t="s">
        <v>587</v>
      </c>
      <c r="C4265" s="661">
        <v>89301322</v>
      </c>
      <c r="D4265" s="740" t="s">
        <v>6847</v>
      </c>
      <c r="E4265" s="741" t="s">
        <v>4649</v>
      </c>
      <c r="F4265" s="661" t="s">
        <v>4612</v>
      </c>
      <c r="G4265" s="661" t="s">
        <v>4721</v>
      </c>
      <c r="H4265" s="661" t="s">
        <v>588</v>
      </c>
      <c r="I4265" s="661" t="s">
        <v>1087</v>
      </c>
      <c r="J4265" s="661" t="s">
        <v>4722</v>
      </c>
      <c r="K4265" s="661" t="s">
        <v>4723</v>
      </c>
      <c r="L4265" s="662">
        <v>0</v>
      </c>
      <c r="M4265" s="662">
        <v>0</v>
      </c>
      <c r="N4265" s="661">
        <v>2</v>
      </c>
      <c r="O4265" s="742">
        <v>1</v>
      </c>
      <c r="P4265" s="662">
        <v>0</v>
      </c>
      <c r="Q4265" s="677"/>
      <c r="R4265" s="661">
        <v>1</v>
      </c>
      <c r="S4265" s="677">
        <v>0.5</v>
      </c>
      <c r="T4265" s="742">
        <v>0.5</v>
      </c>
      <c r="U4265" s="700">
        <v>0.5</v>
      </c>
    </row>
    <row r="4266" spans="1:21" ht="14.4" customHeight="1" x14ac:dyDescent="0.3">
      <c r="A4266" s="660">
        <v>32</v>
      </c>
      <c r="B4266" s="661" t="s">
        <v>587</v>
      </c>
      <c r="C4266" s="661">
        <v>89301322</v>
      </c>
      <c r="D4266" s="740" t="s">
        <v>6847</v>
      </c>
      <c r="E4266" s="741" t="s">
        <v>4649</v>
      </c>
      <c r="F4266" s="661" t="s">
        <v>4612</v>
      </c>
      <c r="G4266" s="661" t="s">
        <v>4721</v>
      </c>
      <c r="H4266" s="661" t="s">
        <v>588</v>
      </c>
      <c r="I4266" s="661" t="s">
        <v>1091</v>
      </c>
      <c r="J4266" s="661" t="s">
        <v>5249</v>
      </c>
      <c r="K4266" s="661" t="s">
        <v>3869</v>
      </c>
      <c r="L4266" s="662">
        <v>0</v>
      </c>
      <c r="M4266" s="662">
        <v>0</v>
      </c>
      <c r="N4266" s="661">
        <v>1</v>
      </c>
      <c r="O4266" s="742">
        <v>1</v>
      </c>
      <c r="P4266" s="662">
        <v>0</v>
      </c>
      <c r="Q4266" s="677"/>
      <c r="R4266" s="661">
        <v>1</v>
      </c>
      <c r="S4266" s="677">
        <v>1</v>
      </c>
      <c r="T4266" s="742">
        <v>1</v>
      </c>
      <c r="U4266" s="700">
        <v>1</v>
      </c>
    </row>
    <row r="4267" spans="1:21" ht="14.4" customHeight="1" x14ac:dyDescent="0.3">
      <c r="A4267" s="660">
        <v>32</v>
      </c>
      <c r="B4267" s="661" t="s">
        <v>587</v>
      </c>
      <c r="C4267" s="661">
        <v>89301322</v>
      </c>
      <c r="D4267" s="740" t="s">
        <v>6847</v>
      </c>
      <c r="E4267" s="741" t="s">
        <v>4649</v>
      </c>
      <c r="F4267" s="661" t="s">
        <v>4612</v>
      </c>
      <c r="G4267" s="661" t="s">
        <v>4664</v>
      </c>
      <c r="H4267" s="661" t="s">
        <v>2441</v>
      </c>
      <c r="I4267" s="661" t="s">
        <v>3042</v>
      </c>
      <c r="J4267" s="661" t="s">
        <v>3043</v>
      </c>
      <c r="K4267" s="661" t="s">
        <v>4451</v>
      </c>
      <c r="L4267" s="662">
        <v>178.27</v>
      </c>
      <c r="M4267" s="662">
        <v>178.27</v>
      </c>
      <c r="N4267" s="661">
        <v>1</v>
      </c>
      <c r="O4267" s="742">
        <v>0.5</v>
      </c>
      <c r="P4267" s="662">
        <v>178.27</v>
      </c>
      <c r="Q4267" s="677">
        <v>1</v>
      </c>
      <c r="R4267" s="661">
        <v>1</v>
      </c>
      <c r="S4267" s="677">
        <v>1</v>
      </c>
      <c r="T4267" s="742">
        <v>0.5</v>
      </c>
      <c r="U4267" s="700">
        <v>1</v>
      </c>
    </row>
    <row r="4268" spans="1:21" ht="14.4" customHeight="1" x14ac:dyDescent="0.3">
      <c r="A4268" s="660">
        <v>32</v>
      </c>
      <c r="B4268" s="661" t="s">
        <v>587</v>
      </c>
      <c r="C4268" s="661">
        <v>89301322</v>
      </c>
      <c r="D4268" s="740" t="s">
        <v>6847</v>
      </c>
      <c r="E4268" s="741" t="s">
        <v>4649</v>
      </c>
      <c r="F4268" s="661" t="s">
        <v>4612</v>
      </c>
      <c r="G4268" s="661" t="s">
        <v>4664</v>
      </c>
      <c r="H4268" s="661" t="s">
        <v>2441</v>
      </c>
      <c r="I4268" s="661" t="s">
        <v>3042</v>
      </c>
      <c r="J4268" s="661" t="s">
        <v>3043</v>
      </c>
      <c r="K4268" s="661" t="s">
        <v>4451</v>
      </c>
      <c r="L4268" s="662">
        <v>184.22</v>
      </c>
      <c r="M4268" s="662">
        <v>552.66</v>
      </c>
      <c r="N4268" s="661">
        <v>3</v>
      </c>
      <c r="O4268" s="742">
        <v>2</v>
      </c>
      <c r="P4268" s="662">
        <v>552.66</v>
      </c>
      <c r="Q4268" s="677">
        <v>1</v>
      </c>
      <c r="R4268" s="661">
        <v>3</v>
      </c>
      <c r="S4268" s="677">
        <v>1</v>
      </c>
      <c r="T4268" s="742">
        <v>2</v>
      </c>
      <c r="U4268" s="700">
        <v>1</v>
      </c>
    </row>
    <row r="4269" spans="1:21" ht="14.4" customHeight="1" x14ac:dyDescent="0.3">
      <c r="A4269" s="660">
        <v>32</v>
      </c>
      <c r="B4269" s="661" t="s">
        <v>587</v>
      </c>
      <c r="C4269" s="661">
        <v>89301322</v>
      </c>
      <c r="D4269" s="740" t="s">
        <v>6847</v>
      </c>
      <c r="E4269" s="741" t="s">
        <v>4649</v>
      </c>
      <c r="F4269" s="661" t="s">
        <v>4612</v>
      </c>
      <c r="G4269" s="661" t="s">
        <v>4665</v>
      </c>
      <c r="H4269" s="661" t="s">
        <v>2441</v>
      </c>
      <c r="I4269" s="661" t="s">
        <v>6365</v>
      </c>
      <c r="J4269" s="661" t="s">
        <v>2453</v>
      </c>
      <c r="K4269" s="661" t="s">
        <v>6366</v>
      </c>
      <c r="L4269" s="662">
        <v>0</v>
      </c>
      <c r="M4269" s="662">
        <v>0</v>
      </c>
      <c r="N4269" s="661">
        <v>1</v>
      </c>
      <c r="O4269" s="742">
        <v>0.5</v>
      </c>
      <c r="P4269" s="662">
        <v>0</v>
      </c>
      <c r="Q4269" s="677"/>
      <c r="R4269" s="661">
        <v>1</v>
      </c>
      <c r="S4269" s="677">
        <v>1</v>
      </c>
      <c r="T4269" s="742">
        <v>0.5</v>
      </c>
      <c r="U4269" s="700">
        <v>1</v>
      </c>
    </row>
    <row r="4270" spans="1:21" ht="14.4" customHeight="1" x14ac:dyDescent="0.3">
      <c r="A4270" s="660">
        <v>32</v>
      </c>
      <c r="B4270" s="661" t="s">
        <v>587</v>
      </c>
      <c r="C4270" s="661">
        <v>89301322</v>
      </c>
      <c r="D4270" s="740" t="s">
        <v>6847</v>
      </c>
      <c r="E4270" s="741" t="s">
        <v>4649</v>
      </c>
      <c r="F4270" s="661" t="s">
        <v>4612</v>
      </c>
      <c r="G4270" s="661" t="s">
        <v>4665</v>
      </c>
      <c r="H4270" s="661" t="s">
        <v>2441</v>
      </c>
      <c r="I4270" s="661" t="s">
        <v>5420</v>
      </c>
      <c r="J4270" s="661" t="s">
        <v>2453</v>
      </c>
      <c r="K4270" s="661" t="s">
        <v>1139</v>
      </c>
      <c r="L4270" s="662">
        <v>0</v>
      </c>
      <c r="M4270" s="662">
        <v>0</v>
      </c>
      <c r="N4270" s="661">
        <v>1</v>
      </c>
      <c r="O4270" s="742">
        <v>0.5</v>
      </c>
      <c r="P4270" s="662">
        <v>0</v>
      </c>
      <c r="Q4270" s="677"/>
      <c r="R4270" s="661">
        <v>1</v>
      </c>
      <c r="S4270" s="677">
        <v>1</v>
      </c>
      <c r="T4270" s="742">
        <v>0.5</v>
      </c>
      <c r="U4270" s="700">
        <v>1</v>
      </c>
    </row>
    <row r="4271" spans="1:21" ht="14.4" customHeight="1" x14ac:dyDescent="0.3">
      <c r="A4271" s="660">
        <v>32</v>
      </c>
      <c r="B4271" s="661" t="s">
        <v>587</v>
      </c>
      <c r="C4271" s="661">
        <v>89301322</v>
      </c>
      <c r="D4271" s="740" t="s">
        <v>6847</v>
      </c>
      <c r="E4271" s="741" t="s">
        <v>4649</v>
      </c>
      <c r="F4271" s="661" t="s">
        <v>4612</v>
      </c>
      <c r="G4271" s="661" t="s">
        <v>4665</v>
      </c>
      <c r="H4271" s="661" t="s">
        <v>2441</v>
      </c>
      <c r="I4271" s="661" t="s">
        <v>2568</v>
      </c>
      <c r="J4271" s="661" t="s">
        <v>2453</v>
      </c>
      <c r="K4271" s="661" t="s">
        <v>1229</v>
      </c>
      <c r="L4271" s="662">
        <v>137.74</v>
      </c>
      <c r="M4271" s="662">
        <v>137.74</v>
      </c>
      <c r="N4271" s="661">
        <v>1</v>
      </c>
      <c r="O4271" s="742">
        <v>0.5</v>
      </c>
      <c r="P4271" s="662">
        <v>137.74</v>
      </c>
      <c r="Q4271" s="677">
        <v>1</v>
      </c>
      <c r="R4271" s="661">
        <v>1</v>
      </c>
      <c r="S4271" s="677">
        <v>1</v>
      </c>
      <c r="T4271" s="742">
        <v>0.5</v>
      </c>
      <c r="U4271" s="700">
        <v>1</v>
      </c>
    </row>
    <row r="4272" spans="1:21" ht="14.4" customHeight="1" x14ac:dyDescent="0.3">
      <c r="A4272" s="660">
        <v>32</v>
      </c>
      <c r="B4272" s="661" t="s">
        <v>587</v>
      </c>
      <c r="C4272" s="661">
        <v>89301322</v>
      </c>
      <c r="D4272" s="740" t="s">
        <v>6847</v>
      </c>
      <c r="E4272" s="741" t="s">
        <v>4649</v>
      </c>
      <c r="F4272" s="661" t="s">
        <v>4612</v>
      </c>
      <c r="G4272" s="661" t="s">
        <v>4665</v>
      </c>
      <c r="H4272" s="661" t="s">
        <v>2441</v>
      </c>
      <c r="I4272" s="661" t="s">
        <v>2568</v>
      </c>
      <c r="J4272" s="661" t="s">
        <v>2453</v>
      </c>
      <c r="K4272" s="661" t="s">
        <v>1229</v>
      </c>
      <c r="L4272" s="662">
        <v>118.82</v>
      </c>
      <c r="M4272" s="662">
        <v>237.64</v>
      </c>
      <c r="N4272" s="661">
        <v>2</v>
      </c>
      <c r="O4272" s="742">
        <v>1.5</v>
      </c>
      <c r="P4272" s="662"/>
      <c r="Q4272" s="677">
        <v>0</v>
      </c>
      <c r="R4272" s="661"/>
      <c r="S4272" s="677">
        <v>0</v>
      </c>
      <c r="T4272" s="742"/>
      <c r="U4272" s="700">
        <v>0</v>
      </c>
    </row>
    <row r="4273" spans="1:21" ht="14.4" customHeight="1" x14ac:dyDescent="0.3">
      <c r="A4273" s="660">
        <v>32</v>
      </c>
      <c r="B4273" s="661" t="s">
        <v>587</v>
      </c>
      <c r="C4273" s="661">
        <v>89301322</v>
      </c>
      <c r="D4273" s="740" t="s">
        <v>6847</v>
      </c>
      <c r="E4273" s="741" t="s">
        <v>4649</v>
      </c>
      <c r="F4273" s="661" t="s">
        <v>4612</v>
      </c>
      <c r="G4273" s="661" t="s">
        <v>4805</v>
      </c>
      <c r="H4273" s="661" t="s">
        <v>588</v>
      </c>
      <c r="I4273" s="661" t="s">
        <v>1403</v>
      </c>
      <c r="J4273" s="661" t="s">
        <v>856</v>
      </c>
      <c r="K4273" s="661" t="s">
        <v>3595</v>
      </c>
      <c r="L4273" s="662">
        <v>0</v>
      </c>
      <c r="M4273" s="662">
        <v>0</v>
      </c>
      <c r="N4273" s="661">
        <v>1</v>
      </c>
      <c r="O4273" s="742">
        <v>1</v>
      </c>
      <c r="P4273" s="662"/>
      <c r="Q4273" s="677"/>
      <c r="R4273" s="661"/>
      <c r="S4273" s="677">
        <v>0</v>
      </c>
      <c r="T4273" s="742"/>
      <c r="U4273" s="700">
        <v>0</v>
      </c>
    </row>
    <row r="4274" spans="1:21" ht="14.4" customHeight="1" x14ac:dyDescent="0.3">
      <c r="A4274" s="660">
        <v>32</v>
      </c>
      <c r="B4274" s="661" t="s">
        <v>587</v>
      </c>
      <c r="C4274" s="661">
        <v>89301322</v>
      </c>
      <c r="D4274" s="740" t="s">
        <v>6847</v>
      </c>
      <c r="E4274" s="741" t="s">
        <v>4649</v>
      </c>
      <c r="F4274" s="661" t="s">
        <v>4612</v>
      </c>
      <c r="G4274" s="661" t="s">
        <v>4726</v>
      </c>
      <c r="H4274" s="661" t="s">
        <v>2441</v>
      </c>
      <c r="I4274" s="661" t="s">
        <v>3046</v>
      </c>
      <c r="J4274" s="661" t="s">
        <v>3047</v>
      </c>
      <c r="K4274" s="661" t="s">
        <v>4451</v>
      </c>
      <c r="L4274" s="662">
        <v>69.86</v>
      </c>
      <c r="M4274" s="662">
        <v>349.3</v>
      </c>
      <c r="N4274" s="661">
        <v>5</v>
      </c>
      <c r="O4274" s="742">
        <v>3</v>
      </c>
      <c r="P4274" s="662">
        <v>279.44</v>
      </c>
      <c r="Q4274" s="677">
        <v>0.79999999999999993</v>
      </c>
      <c r="R4274" s="661">
        <v>4</v>
      </c>
      <c r="S4274" s="677">
        <v>0.8</v>
      </c>
      <c r="T4274" s="742">
        <v>2.5</v>
      </c>
      <c r="U4274" s="700">
        <v>0.83333333333333337</v>
      </c>
    </row>
    <row r="4275" spans="1:21" ht="14.4" customHeight="1" x14ac:dyDescent="0.3">
      <c r="A4275" s="660">
        <v>32</v>
      </c>
      <c r="B4275" s="661" t="s">
        <v>587</v>
      </c>
      <c r="C4275" s="661">
        <v>89301322</v>
      </c>
      <c r="D4275" s="740" t="s">
        <v>6847</v>
      </c>
      <c r="E4275" s="741" t="s">
        <v>4649</v>
      </c>
      <c r="F4275" s="661" t="s">
        <v>4612</v>
      </c>
      <c r="G4275" s="661" t="s">
        <v>4727</v>
      </c>
      <c r="H4275" s="661" t="s">
        <v>2441</v>
      </c>
      <c r="I4275" s="661" t="s">
        <v>5042</v>
      </c>
      <c r="J4275" s="661" t="s">
        <v>2475</v>
      </c>
      <c r="K4275" s="661" t="s">
        <v>2476</v>
      </c>
      <c r="L4275" s="662">
        <v>432.32</v>
      </c>
      <c r="M4275" s="662">
        <v>864.64</v>
      </c>
      <c r="N4275" s="661">
        <v>2</v>
      </c>
      <c r="O4275" s="742">
        <v>1</v>
      </c>
      <c r="P4275" s="662">
        <v>864.64</v>
      </c>
      <c r="Q4275" s="677">
        <v>1</v>
      </c>
      <c r="R4275" s="661">
        <v>2</v>
      </c>
      <c r="S4275" s="677">
        <v>1</v>
      </c>
      <c r="T4275" s="742">
        <v>1</v>
      </c>
      <c r="U4275" s="700">
        <v>1</v>
      </c>
    </row>
    <row r="4276" spans="1:21" ht="14.4" customHeight="1" x14ac:dyDescent="0.3">
      <c r="A4276" s="660">
        <v>32</v>
      </c>
      <c r="B4276" s="661" t="s">
        <v>587</v>
      </c>
      <c r="C4276" s="661">
        <v>89301322</v>
      </c>
      <c r="D4276" s="740" t="s">
        <v>6847</v>
      </c>
      <c r="E4276" s="741" t="s">
        <v>4649</v>
      </c>
      <c r="F4276" s="661" t="s">
        <v>4612</v>
      </c>
      <c r="G4276" s="661" t="s">
        <v>4727</v>
      </c>
      <c r="H4276" s="661" t="s">
        <v>2441</v>
      </c>
      <c r="I4276" s="661" t="s">
        <v>2628</v>
      </c>
      <c r="J4276" s="661" t="s">
        <v>2629</v>
      </c>
      <c r="K4276" s="661" t="s">
        <v>4523</v>
      </c>
      <c r="L4276" s="662">
        <v>162.13</v>
      </c>
      <c r="M4276" s="662">
        <v>162.13</v>
      </c>
      <c r="N4276" s="661">
        <v>1</v>
      </c>
      <c r="O4276" s="742">
        <v>1</v>
      </c>
      <c r="P4276" s="662"/>
      <c r="Q4276" s="677">
        <v>0</v>
      </c>
      <c r="R4276" s="661"/>
      <c r="S4276" s="677">
        <v>0</v>
      </c>
      <c r="T4276" s="742"/>
      <c r="U4276" s="700">
        <v>0</v>
      </c>
    </row>
    <row r="4277" spans="1:21" ht="14.4" customHeight="1" x14ac:dyDescent="0.3">
      <c r="A4277" s="660">
        <v>32</v>
      </c>
      <c r="B4277" s="661" t="s">
        <v>587</v>
      </c>
      <c r="C4277" s="661">
        <v>89301322</v>
      </c>
      <c r="D4277" s="740" t="s">
        <v>6847</v>
      </c>
      <c r="E4277" s="741" t="s">
        <v>4649</v>
      </c>
      <c r="F4277" s="661" t="s">
        <v>4612</v>
      </c>
      <c r="G4277" s="661" t="s">
        <v>4727</v>
      </c>
      <c r="H4277" s="661" t="s">
        <v>2441</v>
      </c>
      <c r="I4277" s="661" t="s">
        <v>2705</v>
      </c>
      <c r="J4277" s="661" t="s">
        <v>2475</v>
      </c>
      <c r="K4277" s="661" t="s">
        <v>4524</v>
      </c>
      <c r="L4277" s="662">
        <v>216.16</v>
      </c>
      <c r="M4277" s="662">
        <v>1513.12</v>
      </c>
      <c r="N4277" s="661">
        <v>7</v>
      </c>
      <c r="O4277" s="742">
        <v>2.5</v>
      </c>
      <c r="P4277" s="662">
        <v>1080.8</v>
      </c>
      <c r="Q4277" s="677">
        <v>0.7142857142857143</v>
      </c>
      <c r="R4277" s="661">
        <v>5</v>
      </c>
      <c r="S4277" s="677">
        <v>0.7142857142857143</v>
      </c>
      <c r="T4277" s="742">
        <v>2</v>
      </c>
      <c r="U4277" s="700">
        <v>0.8</v>
      </c>
    </row>
    <row r="4278" spans="1:21" ht="14.4" customHeight="1" x14ac:dyDescent="0.3">
      <c r="A4278" s="660">
        <v>32</v>
      </c>
      <c r="B4278" s="661" t="s">
        <v>587</v>
      </c>
      <c r="C4278" s="661">
        <v>89301322</v>
      </c>
      <c r="D4278" s="740" t="s">
        <v>6847</v>
      </c>
      <c r="E4278" s="741" t="s">
        <v>4649</v>
      </c>
      <c r="F4278" s="661" t="s">
        <v>4612</v>
      </c>
      <c r="G4278" s="661" t="s">
        <v>4727</v>
      </c>
      <c r="H4278" s="661" t="s">
        <v>2441</v>
      </c>
      <c r="I4278" s="661" t="s">
        <v>2705</v>
      </c>
      <c r="J4278" s="661" t="s">
        <v>2475</v>
      </c>
      <c r="K4278" s="661" t="s">
        <v>4524</v>
      </c>
      <c r="L4278" s="662">
        <v>138</v>
      </c>
      <c r="M4278" s="662">
        <v>138</v>
      </c>
      <c r="N4278" s="661">
        <v>1</v>
      </c>
      <c r="O4278" s="742">
        <v>0.5</v>
      </c>
      <c r="P4278" s="662"/>
      <c r="Q4278" s="677">
        <v>0</v>
      </c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32</v>
      </c>
      <c r="B4279" s="661" t="s">
        <v>587</v>
      </c>
      <c r="C4279" s="661">
        <v>89301322</v>
      </c>
      <c r="D4279" s="740" t="s">
        <v>6847</v>
      </c>
      <c r="E4279" s="741" t="s">
        <v>4649</v>
      </c>
      <c r="F4279" s="661" t="s">
        <v>4612</v>
      </c>
      <c r="G4279" s="661" t="s">
        <v>4727</v>
      </c>
      <c r="H4279" s="661" t="s">
        <v>2441</v>
      </c>
      <c r="I4279" s="661" t="s">
        <v>2474</v>
      </c>
      <c r="J4279" s="661" t="s">
        <v>2475</v>
      </c>
      <c r="K4279" s="661" t="s">
        <v>4525</v>
      </c>
      <c r="L4279" s="662">
        <v>432.32</v>
      </c>
      <c r="M4279" s="662">
        <v>1729.28</v>
      </c>
      <c r="N4279" s="661">
        <v>4</v>
      </c>
      <c r="O4279" s="742">
        <v>2.5</v>
      </c>
      <c r="P4279" s="662">
        <v>432.32</v>
      </c>
      <c r="Q4279" s="677">
        <v>0.25</v>
      </c>
      <c r="R4279" s="661">
        <v>1</v>
      </c>
      <c r="S4279" s="677">
        <v>0.25</v>
      </c>
      <c r="T4279" s="742">
        <v>0.5</v>
      </c>
      <c r="U4279" s="700">
        <v>0.2</v>
      </c>
    </row>
    <row r="4280" spans="1:21" ht="14.4" customHeight="1" x14ac:dyDescent="0.3">
      <c r="A4280" s="660">
        <v>32</v>
      </c>
      <c r="B4280" s="661" t="s">
        <v>587</v>
      </c>
      <c r="C4280" s="661">
        <v>89301322</v>
      </c>
      <c r="D4280" s="740" t="s">
        <v>6847</v>
      </c>
      <c r="E4280" s="741" t="s">
        <v>4649</v>
      </c>
      <c r="F4280" s="661" t="s">
        <v>4612</v>
      </c>
      <c r="G4280" s="661" t="s">
        <v>4727</v>
      </c>
      <c r="H4280" s="661" t="s">
        <v>2441</v>
      </c>
      <c r="I4280" s="661" t="s">
        <v>2474</v>
      </c>
      <c r="J4280" s="661" t="s">
        <v>2475</v>
      </c>
      <c r="K4280" s="661" t="s">
        <v>4525</v>
      </c>
      <c r="L4280" s="662">
        <v>276</v>
      </c>
      <c r="M4280" s="662">
        <v>552</v>
      </c>
      <c r="N4280" s="661">
        <v>2</v>
      </c>
      <c r="O4280" s="742">
        <v>1.5</v>
      </c>
      <c r="P4280" s="662"/>
      <c r="Q4280" s="677">
        <v>0</v>
      </c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32</v>
      </c>
      <c r="B4281" s="661" t="s">
        <v>587</v>
      </c>
      <c r="C4281" s="661">
        <v>89301322</v>
      </c>
      <c r="D4281" s="740" t="s">
        <v>6847</v>
      </c>
      <c r="E4281" s="741" t="s">
        <v>4649</v>
      </c>
      <c r="F4281" s="661" t="s">
        <v>4612</v>
      </c>
      <c r="G4281" s="661" t="s">
        <v>5256</v>
      </c>
      <c r="H4281" s="661" t="s">
        <v>588</v>
      </c>
      <c r="I4281" s="661" t="s">
        <v>2434</v>
      </c>
      <c r="J4281" s="661" t="s">
        <v>2435</v>
      </c>
      <c r="K4281" s="661" t="s">
        <v>2436</v>
      </c>
      <c r="L4281" s="662">
        <v>0</v>
      </c>
      <c r="M4281" s="662">
        <v>0</v>
      </c>
      <c r="N4281" s="661">
        <v>4</v>
      </c>
      <c r="O4281" s="742">
        <v>0.5</v>
      </c>
      <c r="P4281" s="662">
        <v>0</v>
      </c>
      <c r="Q4281" s="677"/>
      <c r="R4281" s="661">
        <v>4</v>
      </c>
      <c r="S4281" s="677">
        <v>1</v>
      </c>
      <c r="T4281" s="742">
        <v>0.5</v>
      </c>
      <c r="U4281" s="700">
        <v>1</v>
      </c>
    </row>
    <row r="4282" spans="1:21" ht="14.4" customHeight="1" x14ac:dyDescent="0.3">
      <c r="A4282" s="660">
        <v>32</v>
      </c>
      <c r="B4282" s="661" t="s">
        <v>587</v>
      </c>
      <c r="C4282" s="661">
        <v>89301322</v>
      </c>
      <c r="D4282" s="740" t="s">
        <v>6847</v>
      </c>
      <c r="E4282" s="741" t="s">
        <v>4649</v>
      </c>
      <c r="F4282" s="661" t="s">
        <v>4612</v>
      </c>
      <c r="G4282" s="661" t="s">
        <v>4728</v>
      </c>
      <c r="H4282" s="661" t="s">
        <v>588</v>
      </c>
      <c r="I4282" s="661" t="s">
        <v>1809</v>
      </c>
      <c r="J4282" s="661" t="s">
        <v>5532</v>
      </c>
      <c r="K4282" s="661" t="s">
        <v>5533</v>
      </c>
      <c r="L4282" s="662">
        <v>506.48</v>
      </c>
      <c r="M4282" s="662">
        <v>2532.4</v>
      </c>
      <c r="N4282" s="661">
        <v>5</v>
      </c>
      <c r="O4282" s="742">
        <v>2</v>
      </c>
      <c r="P4282" s="662">
        <v>2532.4</v>
      </c>
      <c r="Q4282" s="677">
        <v>1</v>
      </c>
      <c r="R4282" s="661">
        <v>5</v>
      </c>
      <c r="S4282" s="677">
        <v>1</v>
      </c>
      <c r="T4282" s="742">
        <v>2</v>
      </c>
      <c r="U4282" s="700">
        <v>1</v>
      </c>
    </row>
    <row r="4283" spans="1:21" ht="14.4" customHeight="1" x14ac:dyDescent="0.3">
      <c r="A4283" s="660">
        <v>32</v>
      </c>
      <c r="B4283" s="661" t="s">
        <v>587</v>
      </c>
      <c r="C4283" s="661">
        <v>89301322</v>
      </c>
      <c r="D4283" s="740" t="s">
        <v>6847</v>
      </c>
      <c r="E4283" s="741" t="s">
        <v>4649</v>
      </c>
      <c r="F4283" s="661" t="s">
        <v>4612</v>
      </c>
      <c r="G4283" s="661" t="s">
        <v>4728</v>
      </c>
      <c r="H4283" s="661" t="s">
        <v>588</v>
      </c>
      <c r="I4283" s="661" t="s">
        <v>2149</v>
      </c>
      <c r="J4283" s="661" t="s">
        <v>4729</v>
      </c>
      <c r="K4283" s="661" t="s">
        <v>4730</v>
      </c>
      <c r="L4283" s="662">
        <v>1012.96</v>
      </c>
      <c r="M4283" s="662">
        <v>5064.8</v>
      </c>
      <c r="N4283" s="661">
        <v>5</v>
      </c>
      <c r="O4283" s="742">
        <v>2</v>
      </c>
      <c r="P4283" s="662">
        <v>5064.8</v>
      </c>
      <c r="Q4283" s="677">
        <v>1</v>
      </c>
      <c r="R4283" s="661">
        <v>5</v>
      </c>
      <c r="S4283" s="677">
        <v>1</v>
      </c>
      <c r="T4283" s="742">
        <v>2</v>
      </c>
      <c r="U4283" s="700">
        <v>1</v>
      </c>
    </row>
    <row r="4284" spans="1:21" ht="14.4" customHeight="1" x14ac:dyDescent="0.3">
      <c r="A4284" s="660">
        <v>32</v>
      </c>
      <c r="B4284" s="661" t="s">
        <v>587</v>
      </c>
      <c r="C4284" s="661">
        <v>89301322</v>
      </c>
      <c r="D4284" s="740" t="s">
        <v>6847</v>
      </c>
      <c r="E4284" s="741" t="s">
        <v>4649</v>
      </c>
      <c r="F4284" s="661" t="s">
        <v>4612</v>
      </c>
      <c r="G4284" s="661" t="s">
        <v>4728</v>
      </c>
      <c r="H4284" s="661" t="s">
        <v>588</v>
      </c>
      <c r="I4284" s="661" t="s">
        <v>1886</v>
      </c>
      <c r="J4284" s="661" t="s">
        <v>1887</v>
      </c>
      <c r="K4284" s="661" t="s">
        <v>5110</v>
      </c>
      <c r="L4284" s="662">
        <v>2025.92</v>
      </c>
      <c r="M4284" s="662">
        <v>62803.519999999975</v>
      </c>
      <c r="N4284" s="661">
        <v>31</v>
      </c>
      <c r="O4284" s="742">
        <v>17.5</v>
      </c>
      <c r="P4284" s="662">
        <v>56725.759999999973</v>
      </c>
      <c r="Q4284" s="677">
        <v>0.90322580645161288</v>
      </c>
      <c r="R4284" s="661">
        <v>28</v>
      </c>
      <c r="S4284" s="677">
        <v>0.90322580645161288</v>
      </c>
      <c r="T4284" s="742">
        <v>16</v>
      </c>
      <c r="U4284" s="700">
        <v>0.91428571428571426</v>
      </c>
    </row>
    <row r="4285" spans="1:21" ht="14.4" customHeight="1" x14ac:dyDescent="0.3">
      <c r="A4285" s="660">
        <v>32</v>
      </c>
      <c r="B4285" s="661" t="s">
        <v>587</v>
      </c>
      <c r="C4285" s="661">
        <v>89301322</v>
      </c>
      <c r="D4285" s="740" t="s">
        <v>6847</v>
      </c>
      <c r="E4285" s="741" t="s">
        <v>4649</v>
      </c>
      <c r="F4285" s="661" t="s">
        <v>4612</v>
      </c>
      <c r="G4285" s="661" t="s">
        <v>4812</v>
      </c>
      <c r="H4285" s="661" t="s">
        <v>588</v>
      </c>
      <c r="I4285" s="661" t="s">
        <v>819</v>
      </c>
      <c r="J4285" s="661" t="s">
        <v>820</v>
      </c>
      <c r="K4285" s="661" t="s">
        <v>4390</v>
      </c>
      <c r="L4285" s="662">
        <v>115.3</v>
      </c>
      <c r="M4285" s="662">
        <v>115.3</v>
      </c>
      <c r="N4285" s="661">
        <v>1</v>
      </c>
      <c r="O4285" s="742">
        <v>0.5</v>
      </c>
      <c r="P4285" s="662"/>
      <c r="Q4285" s="677">
        <v>0</v>
      </c>
      <c r="R4285" s="661"/>
      <c r="S4285" s="677">
        <v>0</v>
      </c>
      <c r="T4285" s="742"/>
      <c r="U4285" s="700">
        <v>0</v>
      </c>
    </row>
    <row r="4286" spans="1:21" ht="14.4" customHeight="1" x14ac:dyDescent="0.3">
      <c r="A4286" s="660">
        <v>32</v>
      </c>
      <c r="B4286" s="661" t="s">
        <v>587</v>
      </c>
      <c r="C4286" s="661">
        <v>89301322</v>
      </c>
      <c r="D4286" s="740" t="s">
        <v>6847</v>
      </c>
      <c r="E4286" s="741" t="s">
        <v>4649</v>
      </c>
      <c r="F4286" s="661" t="s">
        <v>4612</v>
      </c>
      <c r="G4286" s="661" t="s">
        <v>5610</v>
      </c>
      <c r="H4286" s="661" t="s">
        <v>588</v>
      </c>
      <c r="I4286" s="661" t="s">
        <v>6262</v>
      </c>
      <c r="J4286" s="661" t="s">
        <v>3416</v>
      </c>
      <c r="K4286" s="661" t="s">
        <v>4878</v>
      </c>
      <c r="L4286" s="662">
        <v>43.23</v>
      </c>
      <c r="M4286" s="662">
        <v>43.23</v>
      </c>
      <c r="N4286" s="661">
        <v>1</v>
      </c>
      <c r="O4286" s="742">
        <v>1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32</v>
      </c>
      <c r="B4287" s="661" t="s">
        <v>587</v>
      </c>
      <c r="C4287" s="661">
        <v>89301322</v>
      </c>
      <c r="D4287" s="740" t="s">
        <v>6847</v>
      </c>
      <c r="E4287" s="741" t="s">
        <v>4649</v>
      </c>
      <c r="F4287" s="661" t="s">
        <v>4612</v>
      </c>
      <c r="G4287" s="661" t="s">
        <v>4731</v>
      </c>
      <c r="H4287" s="661" t="s">
        <v>588</v>
      </c>
      <c r="I4287" s="661" t="s">
        <v>4732</v>
      </c>
      <c r="J4287" s="661" t="s">
        <v>4733</v>
      </c>
      <c r="K4287" s="661" t="s">
        <v>1142</v>
      </c>
      <c r="L4287" s="662">
        <v>13168.84</v>
      </c>
      <c r="M4287" s="662">
        <v>52675.360000000001</v>
      </c>
      <c r="N4287" s="661">
        <v>4</v>
      </c>
      <c r="O4287" s="742">
        <v>2</v>
      </c>
      <c r="P4287" s="662">
        <v>52675.360000000001</v>
      </c>
      <c r="Q4287" s="677">
        <v>1</v>
      </c>
      <c r="R4287" s="661">
        <v>4</v>
      </c>
      <c r="S4287" s="677">
        <v>1</v>
      </c>
      <c r="T4287" s="742">
        <v>2</v>
      </c>
      <c r="U4287" s="700">
        <v>1</v>
      </c>
    </row>
    <row r="4288" spans="1:21" ht="14.4" customHeight="1" x14ac:dyDescent="0.3">
      <c r="A4288" s="660">
        <v>32</v>
      </c>
      <c r="B4288" s="661" t="s">
        <v>587</v>
      </c>
      <c r="C4288" s="661">
        <v>89301322</v>
      </c>
      <c r="D4288" s="740" t="s">
        <v>6847</v>
      </c>
      <c r="E4288" s="741" t="s">
        <v>4649</v>
      </c>
      <c r="F4288" s="661" t="s">
        <v>4612</v>
      </c>
      <c r="G4288" s="661" t="s">
        <v>4671</v>
      </c>
      <c r="H4288" s="661" t="s">
        <v>2441</v>
      </c>
      <c r="I4288" s="661" t="s">
        <v>3132</v>
      </c>
      <c r="J4288" s="661" t="s">
        <v>3133</v>
      </c>
      <c r="K4288" s="661" t="s">
        <v>4480</v>
      </c>
      <c r="L4288" s="662">
        <v>3127.19</v>
      </c>
      <c r="M4288" s="662">
        <v>303337.43000000011</v>
      </c>
      <c r="N4288" s="661">
        <v>97</v>
      </c>
      <c r="O4288" s="742">
        <v>32.5</v>
      </c>
      <c r="P4288" s="662">
        <v>256429.58000000013</v>
      </c>
      <c r="Q4288" s="677">
        <v>0.84536082474226815</v>
      </c>
      <c r="R4288" s="661">
        <v>82</v>
      </c>
      <c r="S4288" s="677">
        <v>0.84536082474226804</v>
      </c>
      <c r="T4288" s="742">
        <v>28</v>
      </c>
      <c r="U4288" s="700">
        <v>0.86153846153846159</v>
      </c>
    </row>
    <row r="4289" spans="1:21" ht="14.4" customHeight="1" x14ac:dyDescent="0.3">
      <c r="A4289" s="660">
        <v>32</v>
      </c>
      <c r="B4289" s="661" t="s">
        <v>587</v>
      </c>
      <c r="C4289" s="661">
        <v>89301322</v>
      </c>
      <c r="D4289" s="740" t="s">
        <v>6847</v>
      </c>
      <c r="E4289" s="741" t="s">
        <v>4649</v>
      </c>
      <c r="F4289" s="661" t="s">
        <v>4612</v>
      </c>
      <c r="G4289" s="661" t="s">
        <v>4671</v>
      </c>
      <c r="H4289" s="661" t="s">
        <v>2441</v>
      </c>
      <c r="I4289" s="661" t="s">
        <v>4672</v>
      </c>
      <c r="J4289" s="661" t="s">
        <v>3133</v>
      </c>
      <c r="K4289" s="661" t="s">
        <v>4673</v>
      </c>
      <c r="L4289" s="662">
        <v>782.22</v>
      </c>
      <c r="M4289" s="662">
        <v>782.22</v>
      </c>
      <c r="N4289" s="661">
        <v>1</v>
      </c>
      <c r="O4289" s="742">
        <v>1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32</v>
      </c>
      <c r="B4290" s="661" t="s">
        <v>587</v>
      </c>
      <c r="C4290" s="661">
        <v>89301322</v>
      </c>
      <c r="D4290" s="740" t="s">
        <v>6847</v>
      </c>
      <c r="E4290" s="741" t="s">
        <v>4649</v>
      </c>
      <c r="F4290" s="661" t="s">
        <v>4612</v>
      </c>
      <c r="G4290" s="661" t="s">
        <v>4813</v>
      </c>
      <c r="H4290" s="661" t="s">
        <v>588</v>
      </c>
      <c r="I4290" s="661" t="s">
        <v>4877</v>
      </c>
      <c r="J4290" s="661" t="s">
        <v>4814</v>
      </c>
      <c r="K4290" s="661" t="s">
        <v>4878</v>
      </c>
      <c r="L4290" s="662">
        <v>0</v>
      </c>
      <c r="M4290" s="662">
        <v>0</v>
      </c>
      <c r="N4290" s="661">
        <v>1</v>
      </c>
      <c r="O4290" s="742">
        <v>0.5</v>
      </c>
      <c r="P4290" s="662">
        <v>0</v>
      </c>
      <c r="Q4290" s="677"/>
      <c r="R4290" s="661">
        <v>1</v>
      </c>
      <c r="S4290" s="677">
        <v>1</v>
      </c>
      <c r="T4290" s="742">
        <v>0.5</v>
      </c>
      <c r="U4290" s="700">
        <v>1</v>
      </c>
    </row>
    <row r="4291" spans="1:21" ht="14.4" customHeight="1" x14ac:dyDescent="0.3">
      <c r="A4291" s="660">
        <v>32</v>
      </c>
      <c r="B4291" s="661" t="s">
        <v>587</v>
      </c>
      <c r="C4291" s="661">
        <v>89301322</v>
      </c>
      <c r="D4291" s="740" t="s">
        <v>6847</v>
      </c>
      <c r="E4291" s="741" t="s">
        <v>4649</v>
      </c>
      <c r="F4291" s="661" t="s">
        <v>4612</v>
      </c>
      <c r="G4291" s="661" t="s">
        <v>4734</v>
      </c>
      <c r="H4291" s="661" t="s">
        <v>2441</v>
      </c>
      <c r="I4291" s="661" t="s">
        <v>2574</v>
      </c>
      <c r="J4291" s="661" t="s">
        <v>4509</v>
      </c>
      <c r="K4291" s="661" t="s">
        <v>4510</v>
      </c>
      <c r="L4291" s="662">
        <v>443.52</v>
      </c>
      <c r="M4291" s="662">
        <v>443.52</v>
      </c>
      <c r="N4291" s="661">
        <v>1</v>
      </c>
      <c r="O4291" s="742">
        <v>1</v>
      </c>
      <c r="P4291" s="662">
        <v>443.52</v>
      </c>
      <c r="Q4291" s="677">
        <v>1</v>
      </c>
      <c r="R4291" s="661">
        <v>1</v>
      </c>
      <c r="S4291" s="677">
        <v>1</v>
      </c>
      <c r="T4291" s="742">
        <v>1</v>
      </c>
      <c r="U4291" s="700">
        <v>1</v>
      </c>
    </row>
    <row r="4292" spans="1:21" ht="14.4" customHeight="1" x14ac:dyDescent="0.3">
      <c r="A4292" s="660">
        <v>32</v>
      </c>
      <c r="B4292" s="661" t="s">
        <v>587</v>
      </c>
      <c r="C4292" s="661">
        <v>89301322</v>
      </c>
      <c r="D4292" s="740" t="s">
        <v>6847</v>
      </c>
      <c r="E4292" s="741" t="s">
        <v>4649</v>
      </c>
      <c r="F4292" s="661" t="s">
        <v>4612</v>
      </c>
      <c r="G4292" s="661" t="s">
        <v>4742</v>
      </c>
      <c r="H4292" s="661" t="s">
        <v>588</v>
      </c>
      <c r="I4292" s="661" t="s">
        <v>1593</v>
      </c>
      <c r="J4292" s="661" t="s">
        <v>4744</v>
      </c>
      <c r="K4292" s="661" t="s">
        <v>5150</v>
      </c>
      <c r="L4292" s="662">
        <v>147.12</v>
      </c>
      <c r="M4292" s="662">
        <v>1029.8400000000001</v>
      </c>
      <c r="N4292" s="661">
        <v>7</v>
      </c>
      <c r="O4292" s="742">
        <v>2</v>
      </c>
      <c r="P4292" s="662">
        <v>735.6</v>
      </c>
      <c r="Q4292" s="677">
        <v>0.71428571428571419</v>
      </c>
      <c r="R4292" s="661">
        <v>5</v>
      </c>
      <c r="S4292" s="677">
        <v>0.7142857142857143</v>
      </c>
      <c r="T4292" s="742">
        <v>1</v>
      </c>
      <c r="U4292" s="700">
        <v>0.5</v>
      </c>
    </row>
    <row r="4293" spans="1:21" ht="14.4" customHeight="1" x14ac:dyDescent="0.3">
      <c r="A4293" s="660">
        <v>32</v>
      </c>
      <c r="B4293" s="661" t="s">
        <v>587</v>
      </c>
      <c r="C4293" s="661">
        <v>89301322</v>
      </c>
      <c r="D4293" s="740" t="s">
        <v>6847</v>
      </c>
      <c r="E4293" s="741" t="s">
        <v>4649</v>
      </c>
      <c r="F4293" s="661" t="s">
        <v>4612</v>
      </c>
      <c r="G4293" s="661" t="s">
        <v>4676</v>
      </c>
      <c r="H4293" s="661" t="s">
        <v>588</v>
      </c>
      <c r="I4293" s="661" t="s">
        <v>1248</v>
      </c>
      <c r="J4293" s="661" t="s">
        <v>1249</v>
      </c>
      <c r="K4293" s="661" t="s">
        <v>1250</v>
      </c>
      <c r="L4293" s="662">
        <v>24.22</v>
      </c>
      <c r="M4293" s="662">
        <v>96.88</v>
      </c>
      <c r="N4293" s="661">
        <v>4</v>
      </c>
      <c r="O4293" s="742">
        <v>2.5</v>
      </c>
      <c r="P4293" s="662">
        <v>96.88</v>
      </c>
      <c r="Q4293" s="677">
        <v>1</v>
      </c>
      <c r="R4293" s="661">
        <v>4</v>
      </c>
      <c r="S4293" s="677">
        <v>1</v>
      </c>
      <c r="T4293" s="742">
        <v>2.5</v>
      </c>
      <c r="U4293" s="700">
        <v>1</v>
      </c>
    </row>
    <row r="4294" spans="1:21" ht="14.4" customHeight="1" x14ac:dyDescent="0.3">
      <c r="A4294" s="660">
        <v>32</v>
      </c>
      <c r="B4294" s="661" t="s">
        <v>587</v>
      </c>
      <c r="C4294" s="661">
        <v>89301322</v>
      </c>
      <c r="D4294" s="740" t="s">
        <v>6847</v>
      </c>
      <c r="E4294" s="741" t="s">
        <v>4649</v>
      </c>
      <c r="F4294" s="661" t="s">
        <v>4612</v>
      </c>
      <c r="G4294" s="661" t="s">
        <v>4676</v>
      </c>
      <c r="H4294" s="661" t="s">
        <v>588</v>
      </c>
      <c r="I4294" s="661" t="s">
        <v>1248</v>
      </c>
      <c r="J4294" s="661" t="s">
        <v>1249</v>
      </c>
      <c r="K4294" s="661" t="s">
        <v>1250</v>
      </c>
      <c r="L4294" s="662">
        <v>34.5</v>
      </c>
      <c r="M4294" s="662">
        <v>34.5</v>
      </c>
      <c r="N4294" s="661">
        <v>1</v>
      </c>
      <c r="O4294" s="742">
        <v>1</v>
      </c>
      <c r="P4294" s="662">
        <v>34.5</v>
      </c>
      <c r="Q4294" s="677">
        <v>1</v>
      </c>
      <c r="R4294" s="661">
        <v>1</v>
      </c>
      <c r="S4294" s="677">
        <v>1</v>
      </c>
      <c r="T4294" s="742">
        <v>1</v>
      </c>
      <c r="U4294" s="700">
        <v>1</v>
      </c>
    </row>
    <row r="4295" spans="1:21" ht="14.4" customHeight="1" x14ac:dyDescent="0.3">
      <c r="A4295" s="660">
        <v>32</v>
      </c>
      <c r="B4295" s="661" t="s">
        <v>587</v>
      </c>
      <c r="C4295" s="661">
        <v>89301322</v>
      </c>
      <c r="D4295" s="740" t="s">
        <v>6847</v>
      </c>
      <c r="E4295" s="741" t="s">
        <v>4649</v>
      </c>
      <c r="F4295" s="661" t="s">
        <v>4612</v>
      </c>
      <c r="G4295" s="661" t="s">
        <v>4676</v>
      </c>
      <c r="H4295" s="661" t="s">
        <v>588</v>
      </c>
      <c r="I4295" s="661" t="s">
        <v>4998</v>
      </c>
      <c r="J4295" s="661" t="s">
        <v>848</v>
      </c>
      <c r="K4295" s="661" t="s">
        <v>2762</v>
      </c>
      <c r="L4295" s="662">
        <v>0</v>
      </c>
      <c r="M4295" s="662">
        <v>0</v>
      </c>
      <c r="N4295" s="661">
        <v>4</v>
      </c>
      <c r="O4295" s="742">
        <v>2.5</v>
      </c>
      <c r="P4295" s="662">
        <v>0</v>
      </c>
      <c r="Q4295" s="677"/>
      <c r="R4295" s="661">
        <v>3</v>
      </c>
      <c r="S4295" s="677">
        <v>0.75</v>
      </c>
      <c r="T4295" s="742">
        <v>2</v>
      </c>
      <c r="U4295" s="700">
        <v>0.8</v>
      </c>
    </row>
    <row r="4296" spans="1:21" ht="14.4" customHeight="1" x14ac:dyDescent="0.3">
      <c r="A4296" s="660">
        <v>32</v>
      </c>
      <c r="B4296" s="661" t="s">
        <v>587</v>
      </c>
      <c r="C4296" s="661">
        <v>89301322</v>
      </c>
      <c r="D4296" s="740" t="s">
        <v>6847</v>
      </c>
      <c r="E4296" s="741" t="s">
        <v>4649</v>
      </c>
      <c r="F4296" s="661" t="s">
        <v>4612</v>
      </c>
      <c r="G4296" s="661" t="s">
        <v>4676</v>
      </c>
      <c r="H4296" s="661" t="s">
        <v>588</v>
      </c>
      <c r="I4296" s="661" t="s">
        <v>847</v>
      </c>
      <c r="J4296" s="661" t="s">
        <v>848</v>
      </c>
      <c r="K4296" s="661" t="s">
        <v>4677</v>
      </c>
      <c r="L4296" s="662">
        <v>40.36</v>
      </c>
      <c r="M4296" s="662">
        <v>40.36</v>
      </c>
      <c r="N4296" s="661">
        <v>1</v>
      </c>
      <c r="O4296" s="742">
        <v>1</v>
      </c>
      <c r="P4296" s="662">
        <v>40.36</v>
      </c>
      <c r="Q4296" s="677">
        <v>1</v>
      </c>
      <c r="R4296" s="661">
        <v>1</v>
      </c>
      <c r="S4296" s="677">
        <v>1</v>
      </c>
      <c r="T4296" s="742">
        <v>1</v>
      </c>
      <c r="U4296" s="700">
        <v>1</v>
      </c>
    </row>
    <row r="4297" spans="1:21" ht="14.4" customHeight="1" x14ac:dyDescent="0.3">
      <c r="A4297" s="660">
        <v>32</v>
      </c>
      <c r="B4297" s="661" t="s">
        <v>587</v>
      </c>
      <c r="C4297" s="661">
        <v>89301322</v>
      </c>
      <c r="D4297" s="740" t="s">
        <v>6847</v>
      </c>
      <c r="E4297" s="741" t="s">
        <v>4649</v>
      </c>
      <c r="F4297" s="661" t="s">
        <v>4612</v>
      </c>
      <c r="G4297" s="661" t="s">
        <v>4676</v>
      </c>
      <c r="H4297" s="661" t="s">
        <v>588</v>
      </c>
      <c r="I4297" s="661" t="s">
        <v>5863</v>
      </c>
      <c r="J4297" s="661" t="s">
        <v>1249</v>
      </c>
      <c r="K4297" s="661" t="s">
        <v>1250</v>
      </c>
      <c r="L4297" s="662">
        <v>24.22</v>
      </c>
      <c r="M4297" s="662">
        <v>24.22</v>
      </c>
      <c r="N4297" s="661">
        <v>1</v>
      </c>
      <c r="O4297" s="742">
        <v>1</v>
      </c>
      <c r="P4297" s="662">
        <v>24.22</v>
      </c>
      <c r="Q4297" s="677">
        <v>1</v>
      </c>
      <c r="R4297" s="661">
        <v>1</v>
      </c>
      <c r="S4297" s="677">
        <v>1</v>
      </c>
      <c r="T4297" s="742">
        <v>1</v>
      </c>
      <c r="U4297" s="700">
        <v>1</v>
      </c>
    </row>
    <row r="4298" spans="1:21" ht="14.4" customHeight="1" x14ac:dyDescent="0.3">
      <c r="A4298" s="660">
        <v>32</v>
      </c>
      <c r="B4298" s="661" t="s">
        <v>587</v>
      </c>
      <c r="C4298" s="661">
        <v>89301322</v>
      </c>
      <c r="D4298" s="740" t="s">
        <v>6847</v>
      </c>
      <c r="E4298" s="741" t="s">
        <v>4649</v>
      </c>
      <c r="F4298" s="661" t="s">
        <v>4612</v>
      </c>
      <c r="G4298" s="661" t="s">
        <v>5160</v>
      </c>
      <c r="H4298" s="661" t="s">
        <v>588</v>
      </c>
      <c r="I4298" s="661" t="s">
        <v>5315</v>
      </c>
      <c r="J4298" s="661" t="s">
        <v>840</v>
      </c>
      <c r="K4298" s="661" t="s">
        <v>5316</v>
      </c>
      <c r="L4298" s="662">
        <v>0</v>
      </c>
      <c r="M4298" s="662">
        <v>0</v>
      </c>
      <c r="N4298" s="661">
        <v>1</v>
      </c>
      <c r="O4298" s="742">
        <v>0.5</v>
      </c>
      <c r="P4298" s="662"/>
      <c r="Q4298" s="677"/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32</v>
      </c>
      <c r="B4299" s="661" t="s">
        <v>587</v>
      </c>
      <c r="C4299" s="661">
        <v>89301322</v>
      </c>
      <c r="D4299" s="740" t="s">
        <v>6847</v>
      </c>
      <c r="E4299" s="741" t="s">
        <v>4649</v>
      </c>
      <c r="F4299" s="661" t="s">
        <v>4612</v>
      </c>
      <c r="G4299" s="661" t="s">
        <v>4750</v>
      </c>
      <c r="H4299" s="661" t="s">
        <v>588</v>
      </c>
      <c r="I4299" s="661" t="s">
        <v>3125</v>
      </c>
      <c r="J4299" s="661" t="s">
        <v>3126</v>
      </c>
      <c r="K4299" s="661" t="s">
        <v>4480</v>
      </c>
      <c r="L4299" s="662">
        <v>614.78</v>
      </c>
      <c r="M4299" s="662">
        <v>11066.039999999999</v>
      </c>
      <c r="N4299" s="661">
        <v>18</v>
      </c>
      <c r="O4299" s="742">
        <v>5</v>
      </c>
      <c r="P4299" s="662">
        <v>10451.259999999998</v>
      </c>
      <c r="Q4299" s="677">
        <v>0.94444444444444442</v>
      </c>
      <c r="R4299" s="661">
        <v>17</v>
      </c>
      <c r="S4299" s="677">
        <v>0.94444444444444442</v>
      </c>
      <c r="T4299" s="742">
        <v>4.5</v>
      </c>
      <c r="U4299" s="700">
        <v>0.9</v>
      </c>
    </row>
    <row r="4300" spans="1:21" ht="14.4" customHeight="1" x14ac:dyDescent="0.3">
      <c r="A4300" s="660">
        <v>32</v>
      </c>
      <c r="B4300" s="661" t="s">
        <v>587</v>
      </c>
      <c r="C4300" s="661">
        <v>89301322</v>
      </c>
      <c r="D4300" s="740" t="s">
        <v>6847</v>
      </c>
      <c r="E4300" s="741" t="s">
        <v>4649</v>
      </c>
      <c r="F4300" s="661" t="s">
        <v>4612</v>
      </c>
      <c r="G4300" s="661" t="s">
        <v>4999</v>
      </c>
      <c r="H4300" s="661" t="s">
        <v>588</v>
      </c>
      <c r="I4300" s="661" t="s">
        <v>2895</v>
      </c>
      <c r="J4300" s="661" t="s">
        <v>2896</v>
      </c>
      <c r="K4300" s="661" t="s">
        <v>5000</v>
      </c>
      <c r="L4300" s="662">
        <v>50.27</v>
      </c>
      <c r="M4300" s="662">
        <v>150.81</v>
      </c>
      <c r="N4300" s="661">
        <v>3</v>
      </c>
      <c r="O4300" s="742">
        <v>1.5</v>
      </c>
      <c r="P4300" s="662">
        <v>100.54</v>
      </c>
      <c r="Q4300" s="677">
        <v>0.66666666666666674</v>
      </c>
      <c r="R4300" s="661">
        <v>2</v>
      </c>
      <c r="S4300" s="677">
        <v>0.66666666666666663</v>
      </c>
      <c r="T4300" s="742">
        <v>0.5</v>
      </c>
      <c r="U4300" s="700">
        <v>0.33333333333333331</v>
      </c>
    </row>
    <row r="4301" spans="1:21" ht="14.4" customHeight="1" x14ac:dyDescent="0.3">
      <c r="A4301" s="660">
        <v>32</v>
      </c>
      <c r="B4301" s="661" t="s">
        <v>587</v>
      </c>
      <c r="C4301" s="661">
        <v>89301322</v>
      </c>
      <c r="D4301" s="740" t="s">
        <v>6847</v>
      </c>
      <c r="E4301" s="741" t="s">
        <v>4649</v>
      </c>
      <c r="F4301" s="661" t="s">
        <v>4612</v>
      </c>
      <c r="G4301" s="661" t="s">
        <v>4999</v>
      </c>
      <c r="H4301" s="661" t="s">
        <v>588</v>
      </c>
      <c r="I4301" s="661" t="s">
        <v>5726</v>
      </c>
      <c r="J4301" s="661" t="s">
        <v>2896</v>
      </c>
      <c r="K4301" s="661" t="s">
        <v>5727</v>
      </c>
      <c r="L4301" s="662">
        <v>58.1</v>
      </c>
      <c r="M4301" s="662">
        <v>58.1</v>
      </c>
      <c r="N4301" s="661">
        <v>1</v>
      </c>
      <c r="O4301" s="742">
        <v>0.5</v>
      </c>
      <c r="P4301" s="662"/>
      <c r="Q4301" s="677">
        <v>0</v>
      </c>
      <c r="R4301" s="661"/>
      <c r="S4301" s="677">
        <v>0</v>
      </c>
      <c r="T4301" s="742"/>
      <c r="U4301" s="700">
        <v>0</v>
      </c>
    </row>
    <row r="4302" spans="1:21" ht="14.4" customHeight="1" x14ac:dyDescent="0.3">
      <c r="A4302" s="660">
        <v>32</v>
      </c>
      <c r="B4302" s="661" t="s">
        <v>587</v>
      </c>
      <c r="C4302" s="661">
        <v>89301322</v>
      </c>
      <c r="D4302" s="740" t="s">
        <v>6847</v>
      </c>
      <c r="E4302" s="741" t="s">
        <v>4649</v>
      </c>
      <c r="F4302" s="661" t="s">
        <v>4612</v>
      </c>
      <c r="G4302" s="661" t="s">
        <v>5433</v>
      </c>
      <c r="H4302" s="661" t="s">
        <v>588</v>
      </c>
      <c r="I4302" s="661" t="s">
        <v>749</v>
      </c>
      <c r="J4302" s="661" t="s">
        <v>750</v>
      </c>
      <c r="K4302" s="661" t="s">
        <v>5434</v>
      </c>
      <c r="L4302" s="662">
        <v>28.52</v>
      </c>
      <c r="M4302" s="662">
        <v>28.52</v>
      </c>
      <c r="N4302" s="661">
        <v>1</v>
      </c>
      <c r="O4302" s="742">
        <v>0.5</v>
      </c>
      <c r="P4302" s="662">
        <v>28.52</v>
      </c>
      <c r="Q4302" s="677">
        <v>1</v>
      </c>
      <c r="R4302" s="661">
        <v>1</v>
      </c>
      <c r="S4302" s="677">
        <v>1</v>
      </c>
      <c r="T4302" s="742">
        <v>0.5</v>
      </c>
      <c r="U4302" s="700">
        <v>1</v>
      </c>
    </row>
    <row r="4303" spans="1:21" ht="14.4" customHeight="1" x14ac:dyDescent="0.3">
      <c r="A4303" s="660">
        <v>32</v>
      </c>
      <c r="B4303" s="661" t="s">
        <v>587</v>
      </c>
      <c r="C4303" s="661">
        <v>89301322</v>
      </c>
      <c r="D4303" s="740" t="s">
        <v>6847</v>
      </c>
      <c r="E4303" s="741" t="s">
        <v>4649</v>
      </c>
      <c r="F4303" s="661" t="s">
        <v>4612</v>
      </c>
      <c r="G4303" s="661" t="s">
        <v>6804</v>
      </c>
      <c r="H4303" s="661" t="s">
        <v>588</v>
      </c>
      <c r="I4303" s="661" t="s">
        <v>1339</v>
      </c>
      <c r="J4303" s="661" t="s">
        <v>1340</v>
      </c>
      <c r="K4303" s="661" t="s">
        <v>6805</v>
      </c>
      <c r="L4303" s="662">
        <v>0</v>
      </c>
      <c r="M4303" s="662">
        <v>0</v>
      </c>
      <c r="N4303" s="661">
        <v>1</v>
      </c>
      <c r="O4303" s="742">
        <v>1</v>
      </c>
      <c r="P4303" s="662"/>
      <c r="Q4303" s="677"/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32</v>
      </c>
      <c r="B4304" s="661" t="s">
        <v>587</v>
      </c>
      <c r="C4304" s="661">
        <v>89301322</v>
      </c>
      <c r="D4304" s="740" t="s">
        <v>6847</v>
      </c>
      <c r="E4304" s="741" t="s">
        <v>4649</v>
      </c>
      <c r="F4304" s="661" t="s">
        <v>4612</v>
      </c>
      <c r="G4304" s="661" t="s">
        <v>6627</v>
      </c>
      <c r="H4304" s="661" t="s">
        <v>588</v>
      </c>
      <c r="I4304" s="661" t="s">
        <v>6628</v>
      </c>
      <c r="J4304" s="661" t="s">
        <v>4544</v>
      </c>
      <c r="K4304" s="661" t="s">
        <v>4545</v>
      </c>
      <c r="L4304" s="662">
        <v>691.25</v>
      </c>
      <c r="M4304" s="662">
        <v>691.25</v>
      </c>
      <c r="N4304" s="661">
        <v>1</v>
      </c>
      <c r="O4304" s="742">
        <v>1</v>
      </c>
      <c r="P4304" s="662">
        <v>691.25</v>
      </c>
      <c r="Q4304" s="677">
        <v>1</v>
      </c>
      <c r="R4304" s="661">
        <v>1</v>
      </c>
      <c r="S4304" s="677">
        <v>1</v>
      </c>
      <c r="T4304" s="742">
        <v>1</v>
      </c>
      <c r="U4304" s="700">
        <v>1</v>
      </c>
    </row>
    <row r="4305" spans="1:21" ht="14.4" customHeight="1" x14ac:dyDescent="0.3">
      <c r="A4305" s="660">
        <v>32</v>
      </c>
      <c r="B4305" s="661" t="s">
        <v>587</v>
      </c>
      <c r="C4305" s="661">
        <v>89301322</v>
      </c>
      <c r="D4305" s="740" t="s">
        <v>6847</v>
      </c>
      <c r="E4305" s="741" t="s">
        <v>4649</v>
      </c>
      <c r="F4305" s="661" t="s">
        <v>4612</v>
      </c>
      <c r="G4305" s="661" t="s">
        <v>6806</v>
      </c>
      <c r="H4305" s="661" t="s">
        <v>588</v>
      </c>
      <c r="I4305" s="661" t="s">
        <v>6807</v>
      </c>
      <c r="J4305" s="661" t="s">
        <v>6808</v>
      </c>
      <c r="K4305" s="661" t="s">
        <v>2154</v>
      </c>
      <c r="L4305" s="662">
        <v>0</v>
      </c>
      <c r="M4305" s="662">
        <v>0</v>
      </c>
      <c r="N4305" s="661">
        <v>1</v>
      </c>
      <c r="O4305" s="742">
        <v>0.5</v>
      </c>
      <c r="P4305" s="662">
        <v>0</v>
      </c>
      <c r="Q4305" s="677"/>
      <c r="R4305" s="661">
        <v>1</v>
      </c>
      <c r="S4305" s="677">
        <v>1</v>
      </c>
      <c r="T4305" s="742">
        <v>0.5</v>
      </c>
      <c r="U4305" s="700">
        <v>1</v>
      </c>
    </row>
    <row r="4306" spans="1:21" ht="14.4" customHeight="1" x14ac:dyDescent="0.3">
      <c r="A4306" s="660">
        <v>32</v>
      </c>
      <c r="B4306" s="661" t="s">
        <v>587</v>
      </c>
      <c r="C4306" s="661">
        <v>89301322</v>
      </c>
      <c r="D4306" s="740" t="s">
        <v>6847</v>
      </c>
      <c r="E4306" s="741" t="s">
        <v>4649</v>
      </c>
      <c r="F4306" s="661" t="s">
        <v>4612</v>
      </c>
      <c r="G4306" s="661" t="s">
        <v>4755</v>
      </c>
      <c r="H4306" s="661" t="s">
        <v>2441</v>
      </c>
      <c r="I4306" s="661" t="s">
        <v>3073</v>
      </c>
      <c r="J4306" s="661" t="s">
        <v>3074</v>
      </c>
      <c r="K4306" s="661" t="s">
        <v>4457</v>
      </c>
      <c r="L4306" s="662">
        <v>175.19</v>
      </c>
      <c r="M4306" s="662">
        <v>175.19</v>
      </c>
      <c r="N4306" s="661">
        <v>1</v>
      </c>
      <c r="O4306" s="742">
        <v>1</v>
      </c>
      <c r="P4306" s="662">
        <v>175.19</v>
      </c>
      <c r="Q4306" s="677">
        <v>1</v>
      </c>
      <c r="R4306" s="661">
        <v>1</v>
      </c>
      <c r="S4306" s="677">
        <v>1</v>
      </c>
      <c r="T4306" s="742">
        <v>1</v>
      </c>
      <c r="U4306" s="700">
        <v>1</v>
      </c>
    </row>
    <row r="4307" spans="1:21" ht="14.4" customHeight="1" x14ac:dyDescent="0.3">
      <c r="A4307" s="660">
        <v>32</v>
      </c>
      <c r="B4307" s="661" t="s">
        <v>587</v>
      </c>
      <c r="C4307" s="661">
        <v>89301322</v>
      </c>
      <c r="D4307" s="740" t="s">
        <v>6847</v>
      </c>
      <c r="E4307" s="741" t="s">
        <v>4649</v>
      </c>
      <c r="F4307" s="661" t="s">
        <v>4612</v>
      </c>
      <c r="G4307" s="661" t="s">
        <v>4755</v>
      </c>
      <c r="H4307" s="661" t="s">
        <v>2441</v>
      </c>
      <c r="I4307" s="661" t="s">
        <v>4756</v>
      </c>
      <c r="J4307" s="661" t="s">
        <v>3074</v>
      </c>
      <c r="K4307" s="661" t="s">
        <v>4757</v>
      </c>
      <c r="L4307" s="662">
        <v>87.6</v>
      </c>
      <c r="M4307" s="662">
        <v>175.2</v>
      </c>
      <c r="N4307" s="661">
        <v>2</v>
      </c>
      <c r="O4307" s="742">
        <v>1.5</v>
      </c>
      <c r="P4307" s="662">
        <v>175.2</v>
      </c>
      <c r="Q4307" s="677">
        <v>1</v>
      </c>
      <c r="R4307" s="661">
        <v>2</v>
      </c>
      <c r="S4307" s="677">
        <v>1</v>
      </c>
      <c r="T4307" s="742">
        <v>1.5</v>
      </c>
      <c r="U4307" s="700">
        <v>1</v>
      </c>
    </row>
    <row r="4308" spans="1:21" ht="14.4" customHeight="1" x14ac:dyDescent="0.3">
      <c r="A4308" s="660">
        <v>32</v>
      </c>
      <c r="B4308" s="661" t="s">
        <v>587</v>
      </c>
      <c r="C4308" s="661">
        <v>89301322</v>
      </c>
      <c r="D4308" s="740" t="s">
        <v>6847</v>
      </c>
      <c r="E4308" s="741" t="s">
        <v>4649</v>
      </c>
      <c r="F4308" s="661" t="s">
        <v>4612</v>
      </c>
      <c r="G4308" s="661" t="s">
        <v>4755</v>
      </c>
      <c r="H4308" s="661" t="s">
        <v>2441</v>
      </c>
      <c r="I4308" s="661" t="s">
        <v>3049</v>
      </c>
      <c r="J4308" s="661" t="s">
        <v>3050</v>
      </c>
      <c r="K4308" s="661" t="s">
        <v>4458</v>
      </c>
      <c r="L4308" s="662">
        <v>116.8</v>
      </c>
      <c r="M4308" s="662">
        <v>116.8</v>
      </c>
      <c r="N4308" s="661">
        <v>1</v>
      </c>
      <c r="O4308" s="742">
        <v>0.5</v>
      </c>
      <c r="P4308" s="662"/>
      <c r="Q4308" s="677">
        <v>0</v>
      </c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32</v>
      </c>
      <c r="B4309" s="661" t="s">
        <v>587</v>
      </c>
      <c r="C4309" s="661">
        <v>89301322</v>
      </c>
      <c r="D4309" s="740" t="s">
        <v>6847</v>
      </c>
      <c r="E4309" s="741" t="s">
        <v>4649</v>
      </c>
      <c r="F4309" s="661" t="s">
        <v>4612</v>
      </c>
      <c r="G4309" s="661" t="s">
        <v>4755</v>
      </c>
      <c r="H4309" s="661" t="s">
        <v>2441</v>
      </c>
      <c r="I4309" s="661" t="s">
        <v>5647</v>
      </c>
      <c r="J4309" s="661" t="s">
        <v>3050</v>
      </c>
      <c r="K4309" s="661" t="s">
        <v>5648</v>
      </c>
      <c r="L4309" s="662">
        <v>0</v>
      </c>
      <c r="M4309" s="662">
        <v>0</v>
      </c>
      <c r="N4309" s="661">
        <v>2</v>
      </c>
      <c r="O4309" s="742">
        <v>0.5</v>
      </c>
      <c r="P4309" s="662"/>
      <c r="Q4309" s="677"/>
      <c r="R4309" s="661"/>
      <c r="S4309" s="677">
        <v>0</v>
      </c>
      <c r="T4309" s="742"/>
      <c r="U4309" s="700">
        <v>0</v>
      </c>
    </row>
    <row r="4310" spans="1:21" ht="14.4" customHeight="1" x14ac:dyDescent="0.3">
      <c r="A4310" s="660">
        <v>32</v>
      </c>
      <c r="B4310" s="661" t="s">
        <v>587</v>
      </c>
      <c r="C4310" s="661">
        <v>89301322</v>
      </c>
      <c r="D4310" s="740" t="s">
        <v>6847</v>
      </c>
      <c r="E4310" s="741" t="s">
        <v>4649</v>
      </c>
      <c r="F4310" s="661" t="s">
        <v>4612</v>
      </c>
      <c r="G4310" s="661" t="s">
        <v>4681</v>
      </c>
      <c r="H4310" s="661" t="s">
        <v>2441</v>
      </c>
      <c r="I4310" s="661" t="s">
        <v>3069</v>
      </c>
      <c r="J4310" s="661" t="s">
        <v>3070</v>
      </c>
      <c r="K4310" s="661" t="s">
        <v>3071</v>
      </c>
      <c r="L4310" s="662">
        <v>154.01</v>
      </c>
      <c r="M4310" s="662">
        <v>308.02</v>
      </c>
      <c r="N4310" s="661">
        <v>2</v>
      </c>
      <c r="O4310" s="742">
        <v>0.5</v>
      </c>
      <c r="P4310" s="662">
        <v>308.02</v>
      </c>
      <c r="Q4310" s="677">
        <v>1</v>
      </c>
      <c r="R4310" s="661">
        <v>2</v>
      </c>
      <c r="S4310" s="677">
        <v>1</v>
      </c>
      <c r="T4310" s="742">
        <v>0.5</v>
      </c>
      <c r="U4310" s="700">
        <v>1</v>
      </c>
    </row>
    <row r="4311" spans="1:21" ht="14.4" customHeight="1" x14ac:dyDescent="0.3">
      <c r="A4311" s="660">
        <v>32</v>
      </c>
      <c r="B4311" s="661" t="s">
        <v>587</v>
      </c>
      <c r="C4311" s="661">
        <v>89301322</v>
      </c>
      <c r="D4311" s="740" t="s">
        <v>6847</v>
      </c>
      <c r="E4311" s="741" t="s">
        <v>4649</v>
      </c>
      <c r="F4311" s="661" t="s">
        <v>4612</v>
      </c>
      <c r="G4311" s="661" t="s">
        <v>5161</v>
      </c>
      <c r="H4311" s="661" t="s">
        <v>588</v>
      </c>
      <c r="I4311" s="661" t="s">
        <v>3109</v>
      </c>
      <c r="J4311" s="661" t="s">
        <v>3110</v>
      </c>
      <c r="K4311" s="661" t="s">
        <v>3111</v>
      </c>
      <c r="L4311" s="662">
        <v>0</v>
      </c>
      <c r="M4311" s="662">
        <v>0</v>
      </c>
      <c r="N4311" s="661">
        <v>3</v>
      </c>
      <c r="O4311" s="742">
        <v>2</v>
      </c>
      <c r="P4311" s="662">
        <v>0</v>
      </c>
      <c r="Q4311" s="677"/>
      <c r="R4311" s="661">
        <v>2</v>
      </c>
      <c r="S4311" s="677">
        <v>0.66666666666666663</v>
      </c>
      <c r="T4311" s="742">
        <v>1.5</v>
      </c>
      <c r="U4311" s="700">
        <v>0.75</v>
      </c>
    </row>
    <row r="4312" spans="1:21" ht="14.4" customHeight="1" x14ac:dyDescent="0.3">
      <c r="A4312" s="660">
        <v>32</v>
      </c>
      <c r="B4312" s="661" t="s">
        <v>587</v>
      </c>
      <c r="C4312" s="661">
        <v>89301322</v>
      </c>
      <c r="D4312" s="740" t="s">
        <v>6847</v>
      </c>
      <c r="E4312" s="741" t="s">
        <v>4649</v>
      </c>
      <c r="F4312" s="661" t="s">
        <v>4612</v>
      </c>
      <c r="G4312" s="661" t="s">
        <v>4758</v>
      </c>
      <c r="H4312" s="661" t="s">
        <v>588</v>
      </c>
      <c r="I4312" s="661" t="s">
        <v>4884</v>
      </c>
      <c r="J4312" s="661" t="s">
        <v>4759</v>
      </c>
      <c r="K4312" s="661" t="s">
        <v>4760</v>
      </c>
      <c r="L4312" s="662">
        <v>0</v>
      </c>
      <c r="M4312" s="662">
        <v>0</v>
      </c>
      <c r="N4312" s="661">
        <v>1</v>
      </c>
      <c r="O4312" s="742">
        <v>1</v>
      </c>
      <c r="P4312" s="662"/>
      <c r="Q4312" s="677"/>
      <c r="R4312" s="661"/>
      <c r="S4312" s="677">
        <v>0</v>
      </c>
      <c r="T4312" s="742"/>
      <c r="U4312" s="700">
        <v>0</v>
      </c>
    </row>
    <row r="4313" spans="1:21" ht="14.4" customHeight="1" x14ac:dyDescent="0.3">
      <c r="A4313" s="660">
        <v>32</v>
      </c>
      <c r="B4313" s="661" t="s">
        <v>587</v>
      </c>
      <c r="C4313" s="661">
        <v>89301322</v>
      </c>
      <c r="D4313" s="740" t="s">
        <v>6847</v>
      </c>
      <c r="E4313" s="741" t="s">
        <v>4649</v>
      </c>
      <c r="F4313" s="661" t="s">
        <v>4612</v>
      </c>
      <c r="G4313" s="661" t="s">
        <v>4761</v>
      </c>
      <c r="H4313" s="661" t="s">
        <v>588</v>
      </c>
      <c r="I4313" s="661" t="s">
        <v>4019</v>
      </c>
      <c r="J4313" s="661" t="s">
        <v>4020</v>
      </c>
      <c r="K4313" s="661" t="s">
        <v>4762</v>
      </c>
      <c r="L4313" s="662">
        <v>145.38999999999999</v>
      </c>
      <c r="M4313" s="662">
        <v>436.16999999999996</v>
      </c>
      <c r="N4313" s="661">
        <v>3</v>
      </c>
      <c r="O4313" s="742">
        <v>0.5</v>
      </c>
      <c r="P4313" s="662"/>
      <c r="Q4313" s="677">
        <v>0</v>
      </c>
      <c r="R4313" s="661"/>
      <c r="S4313" s="677">
        <v>0</v>
      </c>
      <c r="T4313" s="742"/>
      <c r="U4313" s="700">
        <v>0</v>
      </c>
    </row>
    <row r="4314" spans="1:21" ht="14.4" customHeight="1" x14ac:dyDescent="0.3">
      <c r="A4314" s="660">
        <v>32</v>
      </c>
      <c r="B4314" s="661" t="s">
        <v>587</v>
      </c>
      <c r="C4314" s="661">
        <v>89301322</v>
      </c>
      <c r="D4314" s="740" t="s">
        <v>6847</v>
      </c>
      <c r="E4314" s="741" t="s">
        <v>4649</v>
      </c>
      <c r="F4314" s="661" t="s">
        <v>4612</v>
      </c>
      <c r="G4314" s="661" t="s">
        <v>4761</v>
      </c>
      <c r="H4314" s="661" t="s">
        <v>588</v>
      </c>
      <c r="I4314" s="661" t="s">
        <v>4019</v>
      </c>
      <c r="J4314" s="661" t="s">
        <v>4020</v>
      </c>
      <c r="K4314" s="661" t="s">
        <v>4762</v>
      </c>
      <c r="L4314" s="662">
        <v>80.650000000000006</v>
      </c>
      <c r="M4314" s="662">
        <v>322.60000000000002</v>
      </c>
      <c r="N4314" s="661">
        <v>4</v>
      </c>
      <c r="O4314" s="742">
        <v>1</v>
      </c>
      <c r="P4314" s="662"/>
      <c r="Q4314" s="677">
        <v>0</v>
      </c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32</v>
      </c>
      <c r="B4315" s="661" t="s">
        <v>587</v>
      </c>
      <c r="C4315" s="661">
        <v>89301322</v>
      </c>
      <c r="D4315" s="740" t="s">
        <v>6847</v>
      </c>
      <c r="E4315" s="741" t="s">
        <v>4649</v>
      </c>
      <c r="F4315" s="661" t="s">
        <v>4612</v>
      </c>
      <c r="G4315" s="661" t="s">
        <v>5001</v>
      </c>
      <c r="H4315" s="661" t="s">
        <v>588</v>
      </c>
      <c r="I4315" s="661" t="s">
        <v>3201</v>
      </c>
      <c r="J4315" s="661" t="s">
        <v>5735</v>
      </c>
      <c r="K4315" s="661" t="s">
        <v>5736</v>
      </c>
      <c r="L4315" s="662">
        <v>25.4</v>
      </c>
      <c r="M4315" s="662">
        <v>50.8</v>
      </c>
      <c r="N4315" s="661">
        <v>2</v>
      </c>
      <c r="O4315" s="742">
        <v>2</v>
      </c>
      <c r="P4315" s="662"/>
      <c r="Q4315" s="677">
        <v>0</v>
      </c>
      <c r="R4315" s="661"/>
      <c r="S4315" s="677">
        <v>0</v>
      </c>
      <c r="T4315" s="742"/>
      <c r="U4315" s="700">
        <v>0</v>
      </c>
    </row>
    <row r="4316" spans="1:21" ht="14.4" customHeight="1" x14ac:dyDescent="0.3">
      <c r="A4316" s="660">
        <v>32</v>
      </c>
      <c r="B4316" s="661" t="s">
        <v>587</v>
      </c>
      <c r="C4316" s="661">
        <v>89301322</v>
      </c>
      <c r="D4316" s="740" t="s">
        <v>6847</v>
      </c>
      <c r="E4316" s="741" t="s">
        <v>4649</v>
      </c>
      <c r="F4316" s="661" t="s">
        <v>4612</v>
      </c>
      <c r="G4316" s="661" t="s">
        <v>5001</v>
      </c>
      <c r="H4316" s="661" t="s">
        <v>588</v>
      </c>
      <c r="I4316" s="661" t="s">
        <v>704</v>
      </c>
      <c r="J4316" s="661" t="s">
        <v>5002</v>
      </c>
      <c r="K4316" s="661" t="s">
        <v>5003</v>
      </c>
      <c r="L4316" s="662">
        <v>41.83</v>
      </c>
      <c r="M4316" s="662">
        <v>167.32</v>
      </c>
      <c r="N4316" s="661">
        <v>4</v>
      </c>
      <c r="O4316" s="742">
        <v>3</v>
      </c>
      <c r="P4316" s="662">
        <v>83.66</v>
      </c>
      <c r="Q4316" s="677">
        <v>0.5</v>
      </c>
      <c r="R4316" s="661">
        <v>2</v>
      </c>
      <c r="S4316" s="677">
        <v>0.5</v>
      </c>
      <c r="T4316" s="742">
        <v>1.5</v>
      </c>
      <c r="U4316" s="700">
        <v>0.5</v>
      </c>
    </row>
    <row r="4317" spans="1:21" ht="14.4" customHeight="1" x14ac:dyDescent="0.3">
      <c r="A4317" s="660">
        <v>32</v>
      </c>
      <c r="B4317" s="661" t="s">
        <v>587</v>
      </c>
      <c r="C4317" s="661">
        <v>89301322</v>
      </c>
      <c r="D4317" s="740" t="s">
        <v>6847</v>
      </c>
      <c r="E4317" s="741" t="s">
        <v>4649</v>
      </c>
      <c r="F4317" s="661" t="s">
        <v>4612</v>
      </c>
      <c r="G4317" s="661" t="s">
        <v>4682</v>
      </c>
      <c r="H4317" s="661" t="s">
        <v>588</v>
      </c>
      <c r="I4317" s="661" t="s">
        <v>4683</v>
      </c>
      <c r="J4317" s="661" t="s">
        <v>4684</v>
      </c>
      <c r="K4317" s="661" t="s">
        <v>4685</v>
      </c>
      <c r="L4317" s="662">
        <v>34.31</v>
      </c>
      <c r="M4317" s="662">
        <v>68.62</v>
      </c>
      <c r="N4317" s="661">
        <v>2</v>
      </c>
      <c r="O4317" s="742">
        <v>1</v>
      </c>
      <c r="P4317" s="662"/>
      <c r="Q4317" s="677">
        <v>0</v>
      </c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32</v>
      </c>
      <c r="B4318" s="661" t="s">
        <v>587</v>
      </c>
      <c r="C4318" s="661">
        <v>89301322</v>
      </c>
      <c r="D4318" s="740" t="s">
        <v>6847</v>
      </c>
      <c r="E4318" s="741" t="s">
        <v>4649</v>
      </c>
      <c r="F4318" s="661" t="s">
        <v>4612</v>
      </c>
      <c r="G4318" s="661" t="s">
        <v>4764</v>
      </c>
      <c r="H4318" s="661" t="s">
        <v>588</v>
      </c>
      <c r="I4318" s="661" t="s">
        <v>1043</v>
      </c>
      <c r="J4318" s="661" t="s">
        <v>4765</v>
      </c>
      <c r="K4318" s="661" t="s">
        <v>4766</v>
      </c>
      <c r="L4318" s="662">
        <v>91.14</v>
      </c>
      <c r="M4318" s="662">
        <v>2005.08</v>
      </c>
      <c r="N4318" s="661">
        <v>22</v>
      </c>
      <c r="O4318" s="742">
        <v>7</v>
      </c>
      <c r="P4318" s="662">
        <v>1913.9399999999998</v>
      </c>
      <c r="Q4318" s="677">
        <v>0.95454545454545447</v>
      </c>
      <c r="R4318" s="661">
        <v>21</v>
      </c>
      <c r="S4318" s="677">
        <v>0.95454545454545459</v>
      </c>
      <c r="T4318" s="742">
        <v>6</v>
      </c>
      <c r="U4318" s="700">
        <v>0.8571428571428571</v>
      </c>
    </row>
    <row r="4319" spans="1:21" ht="14.4" customHeight="1" x14ac:dyDescent="0.3">
      <c r="A4319" s="660">
        <v>32</v>
      </c>
      <c r="B4319" s="661" t="s">
        <v>587</v>
      </c>
      <c r="C4319" s="661">
        <v>89301322</v>
      </c>
      <c r="D4319" s="740" t="s">
        <v>6847</v>
      </c>
      <c r="E4319" s="741" t="s">
        <v>4649</v>
      </c>
      <c r="F4319" s="661" t="s">
        <v>4612</v>
      </c>
      <c r="G4319" s="661" t="s">
        <v>4886</v>
      </c>
      <c r="H4319" s="661" t="s">
        <v>588</v>
      </c>
      <c r="I4319" s="661" t="s">
        <v>1435</v>
      </c>
      <c r="J4319" s="661" t="s">
        <v>1436</v>
      </c>
      <c r="K4319" s="661" t="s">
        <v>1437</v>
      </c>
      <c r="L4319" s="662">
        <v>0</v>
      </c>
      <c r="M4319" s="662">
        <v>0</v>
      </c>
      <c r="N4319" s="661">
        <v>1</v>
      </c>
      <c r="O4319" s="742">
        <v>1</v>
      </c>
      <c r="P4319" s="662"/>
      <c r="Q4319" s="677"/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32</v>
      </c>
      <c r="B4320" s="661" t="s">
        <v>587</v>
      </c>
      <c r="C4320" s="661">
        <v>89301322</v>
      </c>
      <c r="D4320" s="740" t="s">
        <v>6847</v>
      </c>
      <c r="E4320" s="741" t="s">
        <v>4649</v>
      </c>
      <c r="F4320" s="661" t="s">
        <v>4612</v>
      </c>
      <c r="G4320" s="661" t="s">
        <v>6809</v>
      </c>
      <c r="H4320" s="661" t="s">
        <v>588</v>
      </c>
      <c r="I4320" s="661" t="s">
        <v>3582</v>
      </c>
      <c r="J4320" s="661" t="s">
        <v>3583</v>
      </c>
      <c r="K4320" s="661" t="s">
        <v>3584</v>
      </c>
      <c r="L4320" s="662">
        <v>0</v>
      </c>
      <c r="M4320" s="662">
        <v>0</v>
      </c>
      <c r="N4320" s="661">
        <v>1</v>
      </c>
      <c r="O4320" s="742">
        <v>0.5</v>
      </c>
      <c r="P4320" s="662">
        <v>0</v>
      </c>
      <c r="Q4320" s="677"/>
      <c r="R4320" s="661">
        <v>1</v>
      </c>
      <c r="S4320" s="677">
        <v>1</v>
      </c>
      <c r="T4320" s="742">
        <v>0.5</v>
      </c>
      <c r="U4320" s="700">
        <v>1</v>
      </c>
    </row>
    <row r="4321" spans="1:21" ht="14.4" customHeight="1" x14ac:dyDescent="0.3">
      <c r="A4321" s="660">
        <v>32</v>
      </c>
      <c r="B4321" s="661" t="s">
        <v>587</v>
      </c>
      <c r="C4321" s="661">
        <v>89301322</v>
      </c>
      <c r="D4321" s="740" t="s">
        <v>6847</v>
      </c>
      <c r="E4321" s="741" t="s">
        <v>4649</v>
      </c>
      <c r="F4321" s="661" t="s">
        <v>4612</v>
      </c>
      <c r="G4321" s="661" t="s">
        <v>6809</v>
      </c>
      <c r="H4321" s="661" t="s">
        <v>588</v>
      </c>
      <c r="I4321" s="661" t="s">
        <v>6810</v>
      </c>
      <c r="J4321" s="661" t="s">
        <v>3583</v>
      </c>
      <c r="K4321" s="661" t="s">
        <v>3584</v>
      </c>
      <c r="L4321" s="662">
        <v>0</v>
      </c>
      <c r="M4321" s="662">
        <v>0</v>
      </c>
      <c r="N4321" s="661">
        <v>2</v>
      </c>
      <c r="O4321" s="742">
        <v>1</v>
      </c>
      <c r="P4321" s="662"/>
      <c r="Q4321" s="677"/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32</v>
      </c>
      <c r="B4322" s="661" t="s">
        <v>587</v>
      </c>
      <c r="C4322" s="661">
        <v>89301322</v>
      </c>
      <c r="D4322" s="740" t="s">
        <v>6847</v>
      </c>
      <c r="E4322" s="741" t="s">
        <v>4649</v>
      </c>
      <c r="F4322" s="661" t="s">
        <v>4612</v>
      </c>
      <c r="G4322" s="661" t="s">
        <v>6809</v>
      </c>
      <c r="H4322" s="661" t="s">
        <v>588</v>
      </c>
      <c r="I4322" s="661" t="s">
        <v>6811</v>
      </c>
      <c r="J4322" s="661" t="s">
        <v>3594</v>
      </c>
      <c r="K4322" s="661" t="s">
        <v>3595</v>
      </c>
      <c r="L4322" s="662">
        <v>0</v>
      </c>
      <c r="M4322" s="662">
        <v>0</v>
      </c>
      <c r="N4322" s="661">
        <v>1</v>
      </c>
      <c r="O4322" s="742">
        <v>0.5</v>
      </c>
      <c r="P4322" s="662">
        <v>0</v>
      </c>
      <c r="Q4322" s="677"/>
      <c r="R4322" s="661">
        <v>1</v>
      </c>
      <c r="S4322" s="677">
        <v>1</v>
      </c>
      <c r="T4322" s="742">
        <v>0.5</v>
      </c>
      <c r="U4322" s="700">
        <v>1</v>
      </c>
    </row>
    <row r="4323" spans="1:21" ht="14.4" customHeight="1" x14ac:dyDescent="0.3">
      <c r="A4323" s="660">
        <v>32</v>
      </c>
      <c r="B4323" s="661" t="s">
        <v>587</v>
      </c>
      <c r="C4323" s="661">
        <v>89301322</v>
      </c>
      <c r="D4323" s="740" t="s">
        <v>6847</v>
      </c>
      <c r="E4323" s="741" t="s">
        <v>4649</v>
      </c>
      <c r="F4323" s="661" t="s">
        <v>4612</v>
      </c>
      <c r="G4323" s="661" t="s">
        <v>5334</v>
      </c>
      <c r="H4323" s="661" t="s">
        <v>588</v>
      </c>
      <c r="I4323" s="661" t="s">
        <v>5335</v>
      </c>
      <c r="J4323" s="661" t="s">
        <v>5336</v>
      </c>
      <c r="K4323" s="661" t="s">
        <v>5337</v>
      </c>
      <c r="L4323" s="662">
        <v>65.89</v>
      </c>
      <c r="M4323" s="662">
        <v>65.89</v>
      </c>
      <c r="N4323" s="661">
        <v>1</v>
      </c>
      <c r="O4323" s="742">
        <v>0.5</v>
      </c>
      <c r="P4323" s="662"/>
      <c r="Q4323" s="677">
        <v>0</v>
      </c>
      <c r="R4323" s="661"/>
      <c r="S4323" s="677">
        <v>0</v>
      </c>
      <c r="T4323" s="742"/>
      <c r="U4323" s="700">
        <v>0</v>
      </c>
    </row>
    <row r="4324" spans="1:21" ht="14.4" customHeight="1" x14ac:dyDescent="0.3">
      <c r="A4324" s="660">
        <v>32</v>
      </c>
      <c r="B4324" s="661" t="s">
        <v>587</v>
      </c>
      <c r="C4324" s="661">
        <v>89301322</v>
      </c>
      <c r="D4324" s="740" t="s">
        <v>6847</v>
      </c>
      <c r="E4324" s="741" t="s">
        <v>4649</v>
      </c>
      <c r="F4324" s="661" t="s">
        <v>4612</v>
      </c>
      <c r="G4324" s="661" t="s">
        <v>5107</v>
      </c>
      <c r="H4324" s="661" t="s">
        <v>2441</v>
      </c>
      <c r="I4324" s="661" t="s">
        <v>6073</v>
      </c>
      <c r="J4324" s="661" t="s">
        <v>2594</v>
      </c>
      <c r="K4324" s="661" t="s">
        <v>5339</v>
      </c>
      <c r="L4324" s="662">
        <v>323.43</v>
      </c>
      <c r="M4324" s="662">
        <v>646.86</v>
      </c>
      <c r="N4324" s="661">
        <v>2</v>
      </c>
      <c r="O4324" s="742">
        <v>1</v>
      </c>
      <c r="P4324" s="662">
        <v>646.86</v>
      </c>
      <c r="Q4324" s="677">
        <v>1</v>
      </c>
      <c r="R4324" s="661">
        <v>2</v>
      </c>
      <c r="S4324" s="677">
        <v>1</v>
      </c>
      <c r="T4324" s="742">
        <v>1</v>
      </c>
      <c r="U4324" s="700">
        <v>1</v>
      </c>
    </row>
    <row r="4325" spans="1:21" ht="14.4" customHeight="1" x14ac:dyDescent="0.3">
      <c r="A4325" s="660">
        <v>32</v>
      </c>
      <c r="B4325" s="661" t="s">
        <v>587</v>
      </c>
      <c r="C4325" s="661">
        <v>89301322</v>
      </c>
      <c r="D4325" s="740" t="s">
        <v>6847</v>
      </c>
      <c r="E4325" s="741" t="s">
        <v>4649</v>
      </c>
      <c r="F4325" s="661" t="s">
        <v>4612</v>
      </c>
      <c r="G4325" s="661" t="s">
        <v>5107</v>
      </c>
      <c r="H4325" s="661" t="s">
        <v>2441</v>
      </c>
      <c r="I4325" s="661" t="s">
        <v>5108</v>
      </c>
      <c r="J4325" s="661" t="s">
        <v>2594</v>
      </c>
      <c r="K4325" s="661" t="s">
        <v>2595</v>
      </c>
      <c r="L4325" s="662">
        <v>71.86</v>
      </c>
      <c r="M4325" s="662">
        <v>143.72</v>
      </c>
      <c r="N4325" s="661">
        <v>2</v>
      </c>
      <c r="O4325" s="742">
        <v>0.5</v>
      </c>
      <c r="P4325" s="662">
        <v>143.72</v>
      </c>
      <c r="Q4325" s="677">
        <v>1</v>
      </c>
      <c r="R4325" s="661">
        <v>2</v>
      </c>
      <c r="S4325" s="677">
        <v>1</v>
      </c>
      <c r="T4325" s="742">
        <v>0.5</v>
      </c>
      <c r="U4325" s="700">
        <v>1</v>
      </c>
    </row>
    <row r="4326" spans="1:21" ht="14.4" customHeight="1" x14ac:dyDescent="0.3">
      <c r="A4326" s="660">
        <v>32</v>
      </c>
      <c r="B4326" s="661" t="s">
        <v>587</v>
      </c>
      <c r="C4326" s="661">
        <v>89301322</v>
      </c>
      <c r="D4326" s="740" t="s">
        <v>6847</v>
      </c>
      <c r="E4326" s="741" t="s">
        <v>4649</v>
      </c>
      <c r="F4326" s="661" t="s">
        <v>4612</v>
      </c>
      <c r="G4326" s="661" t="s">
        <v>5739</v>
      </c>
      <c r="H4326" s="661" t="s">
        <v>2441</v>
      </c>
      <c r="I4326" s="661" t="s">
        <v>6189</v>
      </c>
      <c r="J4326" s="661" t="s">
        <v>2468</v>
      </c>
      <c r="K4326" s="661" t="s">
        <v>1378</v>
      </c>
      <c r="L4326" s="662">
        <v>250.62</v>
      </c>
      <c r="M4326" s="662">
        <v>250.62</v>
      </c>
      <c r="N4326" s="661">
        <v>1</v>
      </c>
      <c r="O4326" s="742">
        <v>0.5</v>
      </c>
      <c r="P4326" s="662"/>
      <c r="Q4326" s="677">
        <v>0</v>
      </c>
      <c r="R4326" s="661"/>
      <c r="S4326" s="677">
        <v>0</v>
      </c>
      <c r="T4326" s="742"/>
      <c r="U4326" s="700">
        <v>0</v>
      </c>
    </row>
    <row r="4327" spans="1:21" ht="14.4" customHeight="1" x14ac:dyDescent="0.3">
      <c r="A4327" s="660">
        <v>32</v>
      </c>
      <c r="B4327" s="661" t="s">
        <v>587</v>
      </c>
      <c r="C4327" s="661">
        <v>89301322</v>
      </c>
      <c r="D4327" s="740" t="s">
        <v>6847</v>
      </c>
      <c r="E4327" s="741" t="s">
        <v>4649</v>
      </c>
      <c r="F4327" s="661" t="s">
        <v>4612</v>
      </c>
      <c r="G4327" s="661" t="s">
        <v>4690</v>
      </c>
      <c r="H4327" s="661" t="s">
        <v>588</v>
      </c>
      <c r="I4327" s="661" t="s">
        <v>851</v>
      </c>
      <c r="J4327" s="661" t="s">
        <v>4691</v>
      </c>
      <c r="K4327" s="661" t="s">
        <v>4692</v>
      </c>
      <c r="L4327" s="662">
        <v>0</v>
      </c>
      <c r="M4327" s="662">
        <v>0</v>
      </c>
      <c r="N4327" s="661">
        <v>26</v>
      </c>
      <c r="O4327" s="742">
        <v>16.5</v>
      </c>
      <c r="P4327" s="662">
        <v>0</v>
      </c>
      <c r="Q4327" s="677"/>
      <c r="R4327" s="661">
        <v>17</v>
      </c>
      <c r="S4327" s="677">
        <v>0.65384615384615385</v>
      </c>
      <c r="T4327" s="742">
        <v>10</v>
      </c>
      <c r="U4327" s="700">
        <v>0.60606060606060608</v>
      </c>
    </row>
    <row r="4328" spans="1:21" ht="14.4" customHeight="1" x14ac:dyDescent="0.3">
      <c r="A4328" s="660">
        <v>32</v>
      </c>
      <c r="B4328" s="661" t="s">
        <v>587</v>
      </c>
      <c r="C4328" s="661">
        <v>89301322</v>
      </c>
      <c r="D4328" s="740" t="s">
        <v>6847</v>
      </c>
      <c r="E4328" s="741" t="s">
        <v>4649</v>
      </c>
      <c r="F4328" s="661" t="s">
        <v>4612</v>
      </c>
      <c r="G4328" s="661" t="s">
        <v>4690</v>
      </c>
      <c r="H4328" s="661" t="s">
        <v>588</v>
      </c>
      <c r="I4328" s="661" t="s">
        <v>6812</v>
      </c>
      <c r="J4328" s="661" t="s">
        <v>4691</v>
      </c>
      <c r="K4328" s="661" t="s">
        <v>6813</v>
      </c>
      <c r="L4328" s="662">
        <v>0</v>
      </c>
      <c r="M4328" s="662">
        <v>0</v>
      </c>
      <c r="N4328" s="661">
        <v>1</v>
      </c>
      <c r="O4328" s="742">
        <v>0.5</v>
      </c>
      <c r="P4328" s="662">
        <v>0</v>
      </c>
      <c r="Q4328" s="677"/>
      <c r="R4328" s="661">
        <v>1</v>
      </c>
      <c r="S4328" s="677">
        <v>1</v>
      </c>
      <c r="T4328" s="742">
        <v>0.5</v>
      </c>
      <c r="U4328" s="700">
        <v>1</v>
      </c>
    </row>
    <row r="4329" spans="1:21" ht="14.4" customHeight="1" x14ac:dyDescent="0.3">
      <c r="A4329" s="660">
        <v>32</v>
      </c>
      <c r="B4329" s="661" t="s">
        <v>587</v>
      </c>
      <c r="C4329" s="661">
        <v>89301322</v>
      </c>
      <c r="D4329" s="740" t="s">
        <v>6847</v>
      </c>
      <c r="E4329" s="741" t="s">
        <v>4649</v>
      </c>
      <c r="F4329" s="661" t="s">
        <v>4612</v>
      </c>
      <c r="G4329" s="661" t="s">
        <v>4690</v>
      </c>
      <c r="H4329" s="661" t="s">
        <v>588</v>
      </c>
      <c r="I4329" s="661" t="s">
        <v>6814</v>
      </c>
      <c r="J4329" s="661" t="s">
        <v>5058</v>
      </c>
      <c r="K4329" s="661" t="s">
        <v>5451</v>
      </c>
      <c r="L4329" s="662">
        <v>0</v>
      </c>
      <c r="M4329" s="662">
        <v>0</v>
      </c>
      <c r="N4329" s="661">
        <v>3</v>
      </c>
      <c r="O4329" s="742">
        <v>1.5</v>
      </c>
      <c r="P4329" s="662">
        <v>0</v>
      </c>
      <c r="Q4329" s="677"/>
      <c r="R4329" s="661">
        <v>3</v>
      </c>
      <c r="S4329" s="677">
        <v>1</v>
      </c>
      <c r="T4329" s="742">
        <v>1.5</v>
      </c>
      <c r="U4329" s="700">
        <v>1</v>
      </c>
    </row>
    <row r="4330" spans="1:21" ht="14.4" customHeight="1" x14ac:dyDescent="0.3">
      <c r="A4330" s="660">
        <v>32</v>
      </c>
      <c r="B4330" s="661" t="s">
        <v>587</v>
      </c>
      <c r="C4330" s="661">
        <v>89301322</v>
      </c>
      <c r="D4330" s="740" t="s">
        <v>6847</v>
      </c>
      <c r="E4330" s="741" t="s">
        <v>4649</v>
      </c>
      <c r="F4330" s="661" t="s">
        <v>4612</v>
      </c>
      <c r="G4330" s="661" t="s">
        <v>5004</v>
      </c>
      <c r="H4330" s="661" t="s">
        <v>588</v>
      </c>
      <c r="I4330" s="661" t="s">
        <v>2125</v>
      </c>
      <c r="J4330" s="661" t="s">
        <v>2126</v>
      </c>
      <c r="K4330" s="661" t="s">
        <v>2127</v>
      </c>
      <c r="L4330" s="662">
        <v>1172.22</v>
      </c>
      <c r="M4330" s="662">
        <v>3516.66</v>
      </c>
      <c r="N4330" s="661">
        <v>3</v>
      </c>
      <c r="O4330" s="742">
        <v>0.5</v>
      </c>
      <c r="P4330" s="662">
        <v>3516.66</v>
      </c>
      <c r="Q4330" s="677">
        <v>1</v>
      </c>
      <c r="R4330" s="661">
        <v>3</v>
      </c>
      <c r="S4330" s="677">
        <v>1</v>
      </c>
      <c r="T4330" s="742">
        <v>0.5</v>
      </c>
      <c r="U4330" s="700">
        <v>1</v>
      </c>
    </row>
    <row r="4331" spans="1:21" ht="14.4" customHeight="1" x14ac:dyDescent="0.3">
      <c r="A4331" s="660">
        <v>32</v>
      </c>
      <c r="B4331" s="661" t="s">
        <v>587</v>
      </c>
      <c r="C4331" s="661">
        <v>89301322</v>
      </c>
      <c r="D4331" s="740" t="s">
        <v>6847</v>
      </c>
      <c r="E4331" s="741" t="s">
        <v>4649</v>
      </c>
      <c r="F4331" s="661" t="s">
        <v>4612</v>
      </c>
      <c r="G4331" s="661" t="s">
        <v>4823</v>
      </c>
      <c r="H4331" s="661" t="s">
        <v>588</v>
      </c>
      <c r="I4331" s="661" t="s">
        <v>6308</v>
      </c>
      <c r="J4331" s="661" t="s">
        <v>6309</v>
      </c>
      <c r="K4331" s="661" t="s">
        <v>6310</v>
      </c>
      <c r="L4331" s="662">
        <v>99.83</v>
      </c>
      <c r="M4331" s="662">
        <v>99.83</v>
      </c>
      <c r="N4331" s="661">
        <v>1</v>
      </c>
      <c r="O4331" s="742">
        <v>0.5</v>
      </c>
      <c r="P4331" s="662"/>
      <c r="Q4331" s="677">
        <v>0</v>
      </c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32</v>
      </c>
      <c r="B4332" s="661" t="s">
        <v>587</v>
      </c>
      <c r="C4332" s="661">
        <v>89301322</v>
      </c>
      <c r="D4332" s="740" t="s">
        <v>6847</v>
      </c>
      <c r="E4332" s="741" t="s">
        <v>4649</v>
      </c>
      <c r="F4332" s="661" t="s">
        <v>4612</v>
      </c>
      <c r="G4332" s="661" t="s">
        <v>4823</v>
      </c>
      <c r="H4332" s="661" t="s">
        <v>588</v>
      </c>
      <c r="I4332" s="661" t="s">
        <v>5175</v>
      </c>
      <c r="J4332" s="661" t="s">
        <v>889</v>
      </c>
      <c r="K4332" s="661" t="s">
        <v>5176</v>
      </c>
      <c r="L4332" s="662">
        <v>83.56</v>
      </c>
      <c r="M4332" s="662">
        <v>83.56</v>
      </c>
      <c r="N4332" s="661">
        <v>1</v>
      </c>
      <c r="O4332" s="742">
        <v>0.5</v>
      </c>
      <c r="P4332" s="662">
        <v>83.56</v>
      </c>
      <c r="Q4332" s="677">
        <v>1</v>
      </c>
      <c r="R4332" s="661">
        <v>1</v>
      </c>
      <c r="S4332" s="677">
        <v>1</v>
      </c>
      <c r="T4332" s="742">
        <v>0.5</v>
      </c>
      <c r="U4332" s="700">
        <v>1</v>
      </c>
    </row>
    <row r="4333" spans="1:21" ht="14.4" customHeight="1" x14ac:dyDescent="0.3">
      <c r="A4333" s="660">
        <v>32</v>
      </c>
      <c r="B4333" s="661" t="s">
        <v>587</v>
      </c>
      <c r="C4333" s="661">
        <v>89301322</v>
      </c>
      <c r="D4333" s="740" t="s">
        <v>6847</v>
      </c>
      <c r="E4333" s="741" t="s">
        <v>4649</v>
      </c>
      <c r="F4333" s="661" t="s">
        <v>4612</v>
      </c>
      <c r="G4333" s="661" t="s">
        <v>4823</v>
      </c>
      <c r="H4333" s="661" t="s">
        <v>588</v>
      </c>
      <c r="I4333" s="661" t="s">
        <v>1473</v>
      </c>
      <c r="J4333" s="661" t="s">
        <v>1474</v>
      </c>
      <c r="K4333" s="661" t="s">
        <v>1475</v>
      </c>
      <c r="L4333" s="662">
        <v>112.27</v>
      </c>
      <c r="M4333" s="662">
        <v>112.27</v>
      </c>
      <c r="N4333" s="661">
        <v>1</v>
      </c>
      <c r="O4333" s="742">
        <v>0.5</v>
      </c>
      <c r="P4333" s="662">
        <v>112.27</v>
      </c>
      <c r="Q4333" s="677">
        <v>1</v>
      </c>
      <c r="R4333" s="661">
        <v>1</v>
      </c>
      <c r="S4333" s="677">
        <v>1</v>
      </c>
      <c r="T4333" s="742">
        <v>0.5</v>
      </c>
      <c r="U4333" s="700">
        <v>1</v>
      </c>
    </row>
    <row r="4334" spans="1:21" ht="14.4" customHeight="1" x14ac:dyDescent="0.3">
      <c r="A4334" s="660">
        <v>32</v>
      </c>
      <c r="B4334" s="661" t="s">
        <v>587</v>
      </c>
      <c r="C4334" s="661">
        <v>89301322</v>
      </c>
      <c r="D4334" s="740" t="s">
        <v>6847</v>
      </c>
      <c r="E4334" s="741" t="s">
        <v>4649</v>
      </c>
      <c r="F4334" s="661" t="s">
        <v>4612</v>
      </c>
      <c r="G4334" s="661" t="s">
        <v>4798</v>
      </c>
      <c r="H4334" s="661" t="s">
        <v>588</v>
      </c>
      <c r="I4334" s="661" t="s">
        <v>2902</v>
      </c>
      <c r="J4334" s="661" t="s">
        <v>740</v>
      </c>
      <c r="K4334" s="661" t="s">
        <v>4799</v>
      </c>
      <c r="L4334" s="662">
        <v>31.54</v>
      </c>
      <c r="M4334" s="662">
        <v>31.54</v>
      </c>
      <c r="N4334" s="661">
        <v>1</v>
      </c>
      <c r="O4334" s="742">
        <v>0.5</v>
      </c>
      <c r="P4334" s="662">
        <v>31.54</v>
      </c>
      <c r="Q4334" s="677">
        <v>1</v>
      </c>
      <c r="R4334" s="661">
        <v>1</v>
      </c>
      <c r="S4334" s="677">
        <v>1</v>
      </c>
      <c r="T4334" s="742">
        <v>0.5</v>
      </c>
      <c r="U4334" s="700">
        <v>1</v>
      </c>
    </row>
    <row r="4335" spans="1:21" ht="14.4" customHeight="1" x14ac:dyDescent="0.3">
      <c r="A4335" s="660">
        <v>32</v>
      </c>
      <c r="B4335" s="661" t="s">
        <v>587</v>
      </c>
      <c r="C4335" s="661">
        <v>89301322</v>
      </c>
      <c r="D4335" s="740" t="s">
        <v>6847</v>
      </c>
      <c r="E4335" s="741" t="s">
        <v>4649</v>
      </c>
      <c r="F4335" s="661" t="s">
        <v>4612</v>
      </c>
      <c r="G4335" s="661" t="s">
        <v>4935</v>
      </c>
      <c r="H4335" s="661" t="s">
        <v>588</v>
      </c>
      <c r="I4335" s="661" t="s">
        <v>5349</v>
      </c>
      <c r="J4335" s="661" t="s">
        <v>736</v>
      </c>
      <c r="K4335" s="661" t="s">
        <v>5350</v>
      </c>
      <c r="L4335" s="662">
        <v>0</v>
      </c>
      <c r="M4335" s="662">
        <v>0</v>
      </c>
      <c r="N4335" s="661">
        <v>2</v>
      </c>
      <c r="O4335" s="742">
        <v>0.5</v>
      </c>
      <c r="P4335" s="662"/>
      <c r="Q4335" s="677"/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32</v>
      </c>
      <c r="B4336" s="661" t="s">
        <v>587</v>
      </c>
      <c r="C4336" s="661">
        <v>89301322</v>
      </c>
      <c r="D4336" s="740" t="s">
        <v>6847</v>
      </c>
      <c r="E4336" s="741" t="s">
        <v>4649</v>
      </c>
      <c r="F4336" s="661" t="s">
        <v>4612</v>
      </c>
      <c r="G4336" s="661" t="s">
        <v>4693</v>
      </c>
      <c r="H4336" s="661" t="s">
        <v>2441</v>
      </c>
      <c r="I4336" s="661" t="s">
        <v>2691</v>
      </c>
      <c r="J4336" s="661" t="s">
        <v>2479</v>
      </c>
      <c r="K4336" s="661" t="s">
        <v>2692</v>
      </c>
      <c r="L4336" s="662">
        <v>625.29</v>
      </c>
      <c r="M4336" s="662">
        <v>625.29</v>
      </c>
      <c r="N4336" s="661">
        <v>1</v>
      </c>
      <c r="O4336" s="742">
        <v>0.5</v>
      </c>
      <c r="P4336" s="662">
        <v>625.29</v>
      </c>
      <c r="Q4336" s="677">
        <v>1</v>
      </c>
      <c r="R4336" s="661">
        <v>1</v>
      </c>
      <c r="S4336" s="677">
        <v>1</v>
      </c>
      <c r="T4336" s="742">
        <v>0.5</v>
      </c>
      <c r="U4336" s="700">
        <v>1</v>
      </c>
    </row>
    <row r="4337" spans="1:21" ht="14.4" customHeight="1" x14ac:dyDescent="0.3">
      <c r="A4337" s="660">
        <v>32</v>
      </c>
      <c r="B4337" s="661" t="s">
        <v>587</v>
      </c>
      <c r="C4337" s="661">
        <v>89301322</v>
      </c>
      <c r="D4337" s="740" t="s">
        <v>6847</v>
      </c>
      <c r="E4337" s="741" t="s">
        <v>4649</v>
      </c>
      <c r="F4337" s="661" t="s">
        <v>4612</v>
      </c>
      <c r="G4337" s="661" t="s">
        <v>4693</v>
      </c>
      <c r="H4337" s="661" t="s">
        <v>2441</v>
      </c>
      <c r="I4337" s="661" t="s">
        <v>4156</v>
      </c>
      <c r="J4337" s="661" t="s">
        <v>2562</v>
      </c>
      <c r="K4337" s="661" t="s">
        <v>2480</v>
      </c>
      <c r="L4337" s="662">
        <v>1749.69</v>
      </c>
      <c r="M4337" s="662">
        <v>17496.900000000001</v>
      </c>
      <c r="N4337" s="661">
        <v>10</v>
      </c>
      <c r="O4337" s="742">
        <v>2.5</v>
      </c>
      <c r="P4337" s="662">
        <v>17496.900000000001</v>
      </c>
      <c r="Q4337" s="677">
        <v>1</v>
      </c>
      <c r="R4337" s="661">
        <v>10</v>
      </c>
      <c r="S4337" s="677">
        <v>1</v>
      </c>
      <c r="T4337" s="742">
        <v>2.5</v>
      </c>
      <c r="U4337" s="700">
        <v>1</v>
      </c>
    </row>
    <row r="4338" spans="1:21" ht="14.4" customHeight="1" x14ac:dyDescent="0.3">
      <c r="A4338" s="660">
        <v>32</v>
      </c>
      <c r="B4338" s="661" t="s">
        <v>587</v>
      </c>
      <c r="C4338" s="661">
        <v>89301322</v>
      </c>
      <c r="D4338" s="740" t="s">
        <v>6847</v>
      </c>
      <c r="E4338" s="741" t="s">
        <v>4649</v>
      </c>
      <c r="F4338" s="661" t="s">
        <v>4612</v>
      </c>
      <c r="G4338" s="661" t="s">
        <v>5351</v>
      </c>
      <c r="H4338" s="661" t="s">
        <v>588</v>
      </c>
      <c r="I4338" s="661" t="s">
        <v>1031</v>
      </c>
      <c r="J4338" s="661" t="s">
        <v>1032</v>
      </c>
      <c r="K4338" s="661" t="s">
        <v>4825</v>
      </c>
      <c r="L4338" s="662">
        <v>140.59</v>
      </c>
      <c r="M4338" s="662">
        <v>281.18</v>
      </c>
      <c r="N4338" s="661">
        <v>2</v>
      </c>
      <c r="O4338" s="742">
        <v>0.5</v>
      </c>
      <c r="P4338" s="662">
        <v>281.18</v>
      </c>
      <c r="Q4338" s="677">
        <v>1</v>
      </c>
      <c r="R4338" s="661">
        <v>2</v>
      </c>
      <c r="S4338" s="677">
        <v>1</v>
      </c>
      <c r="T4338" s="742">
        <v>0.5</v>
      </c>
      <c r="U4338" s="700">
        <v>1</v>
      </c>
    </row>
    <row r="4339" spans="1:21" ht="14.4" customHeight="1" x14ac:dyDescent="0.3">
      <c r="A4339" s="660">
        <v>32</v>
      </c>
      <c r="B4339" s="661" t="s">
        <v>587</v>
      </c>
      <c r="C4339" s="661">
        <v>89301322</v>
      </c>
      <c r="D4339" s="740" t="s">
        <v>6847</v>
      </c>
      <c r="E4339" s="741" t="s">
        <v>4649</v>
      </c>
      <c r="F4339" s="661" t="s">
        <v>4612</v>
      </c>
      <c r="G4339" s="661" t="s">
        <v>4697</v>
      </c>
      <c r="H4339" s="661" t="s">
        <v>588</v>
      </c>
      <c r="I4339" s="661" t="s">
        <v>4893</v>
      </c>
      <c r="J4339" s="661" t="s">
        <v>4707</v>
      </c>
      <c r="K4339" s="661" t="s">
        <v>868</v>
      </c>
      <c r="L4339" s="662">
        <v>97.97</v>
      </c>
      <c r="M4339" s="662">
        <v>97.97</v>
      </c>
      <c r="N4339" s="661">
        <v>1</v>
      </c>
      <c r="O4339" s="742">
        <v>0.5</v>
      </c>
      <c r="P4339" s="662"/>
      <c r="Q4339" s="677">
        <v>0</v>
      </c>
      <c r="R4339" s="661"/>
      <c r="S4339" s="677">
        <v>0</v>
      </c>
      <c r="T4339" s="742"/>
      <c r="U4339" s="700">
        <v>0</v>
      </c>
    </row>
    <row r="4340" spans="1:21" ht="14.4" customHeight="1" x14ac:dyDescent="0.3">
      <c r="A4340" s="660">
        <v>32</v>
      </c>
      <c r="B4340" s="661" t="s">
        <v>587</v>
      </c>
      <c r="C4340" s="661">
        <v>89301322</v>
      </c>
      <c r="D4340" s="740" t="s">
        <v>6847</v>
      </c>
      <c r="E4340" s="741" t="s">
        <v>4649</v>
      </c>
      <c r="F4340" s="661" t="s">
        <v>4612</v>
      </c>
      <c r="G4340" s="661" t="s">
        <v>4697</v>
      </c>
      <c r="H4340" s="661" t="s">
        <v>588</v>
      </c>
      <c r="I4340" s="661" t="s">
        <v>4706</v>
      </c>
      <c r="J4340" s="661" t="s">
        <v>4707</v>
      </c>
      <c r="K4340" s="661" t="s">
        <v>871</v>
      </c>
      <c r="L4340" s="662">
        <v>314.89999999999998</v>
      </c>
      <c r="M4340" s="662">
        <v>11021.499999999996</v>
      </c>
      <c r="N4340" s="661">
        <v>35</v>
      </c>
      <c r="O4340" s="742">
        <v>19.5</v>
      </c>
      <c r="P4340" s="662">
        <v>9132.0999999999967</v>
      </c>
      <c r="Q4340" s="677">
        <v>0.82857142857142851</v>
      </c>
      <c r="R4340" s="661">
        <v>29</v>
      </c>
      <c r="S4340" s="677">
        <v>0.82857142857142863</v>
      </c>
      <c r="T4340" s="742">
        <v>15</v>
      </c>
      <c r="U4340" s="700">
        <v>0.76923076923076927</v>
      </c>
    </row>
    <row r="4341" spans="1:21" ht="14.4" customHeight="1" x14ac:dyDescent="0.3">
      <c r="A4341" s="660">
        <v>32</v>
      </c>
      <c r="B4341" s="661" t="s">
        <v>587</v>
      </c>
      <c r="C4341" s="661">
        <v>89301322</v>
      </c>
      <c r="D4341" s="740" t="s">
        <v>6847</v>
      </c>
      <c r="E4341" s="741" t="s">
        <v>4649</v>
      </c>
      <c r="F4341" s="661" t="s">
        <v>4612</v>
      </c>
      <c r="G4341" s="661" t="s">
        <v>4697</v>
      </c>
      <c r="H4341" s="661" t="s">
        <v>588</v>
      </c>
      <c r="I4341" s="661" t="s">
        <v>870</v>
      </c>
      <c r="J4341" s="661" t="s">
        <v>867</v>
      </c>
      <c r="K4341" s="661" t="s">
        <v>4698</v>
      </c>
      <c r="L4341" s="662">
        <v>314.89999999999998</v>
      </c>
      <c r="M4341" s="662">
        <v>314.89999999999998</v>
      </c>
      <c r="N4341" s="661">
        <v>1</v>
      </c>
      <c r="O4341" s="742">
        <v>0.5</v>
      </c>
      <c r="P4341" s="662">
        <v>314.89999999999998</v>
      </c>
      <c r="Q4341" s="677">
        <v>1</v>
      </c>
      <c r="R4341" s="661">
        <v>1</v>
      </c>
      <c r="S4341" s="677">
        <v>1</v>
      </c>
      <c r="T4341" s="742">
        <v>0.5</v>
      </c>
      <c r="U4341" s="700">
        <v>1</v>
      </c>
    </row>
    <row r="4342" spans="1:21" ht="14.4" customHeight="1" x14ac:dyDescent="0.3">
      <c r="A4342" s="660">
        <v>32</v>
      </c>
      <c r="B4342" s="661" t="s">
        <v>587</v>
      </c>
      <c r="C4342" s="661">
        <v>89301322</v>
      </c>
      <c r="D4342" s="740" t="s">
        <v>6847</v>
      </c>
      <c r="E4342" s="741" t="s">
        <v>4649</v>
      </c>
      <c r="F4342" s="661" t="s">
        <v>4612</v>
      </c>
      <c r="G4342" s="661" t="s">
        <v>4778</v>
      </c>
      <c r="H4342" s="661" t="s">
        <v>2441</v>
      </c>
      <c r="I4342" s="661" t="s">
        <v>2701</v>
      </c>
      <c r="J4342" s="661" t="s">
        <v>2702</v>
      </c>
      <c r="K4342" s="661" t="s">
        <v>2703</v>
      </c>
      <c r="L4342" s="662">
        <v>497.4</v>
      </c>
      <c r="M4342" s="662">
        <v>1492.1999999999998</v>
      </c>
      <c r="N4342" s="661">
        <v>3</v>
      </c>
      <c r="O4342" s="742">
        <v>3</v>
      </c>
      <c r="P4342" s="662">
        <v>1492.1999999999998</v>
      </c>
      <c r="Q4342" s="677">
        <v>1</v>
      </c>
      <c r="R4342" s="661">
        <v>3</v>
      </c>
      <c r="S4342" s="677">
        <v>1</v>
      </c>
      <c r="T4342" s="742">
        <v>3</v>
      </c>
      <c r="U4342" s="700">
        <v>1</v>
      </c>
    </row>
    <row r="4343" spans="1:21" ht="14.4" customHeight="1" x14ac:dyDescent="0.3">
      <c r="A4343" s="660">
        <v>32</v>
      </c>
      <c r="B4343" s="661" t="s">
        <v>587</v>
      </c>
      <c r="C4343" s="661">
        <v>89301322</v>
      </c>
      <c r="D4343" s="740" t="s">
        <v>6847</v>
      </c>
      <c r="E4343" s="741" t="s">
        <v>4649</v>
      </c>
      <c r="F4343" s="661" t="s">
        <v>4612</v>
      </c>
      <c r="G4343" s="661" t="s">
        <v>4778</v>
      </c>
      <c r="H4343" s="661" t="s">
        <v>2441</v>
      </c>
      <c r="I4343" s="661" t="s">
        <v>2757</v>
      </c>
      <c r="J4343" s="661" t="s">
        <v>2758</v>
      </c>
      <c r="K4343" s="661" t="s">
        <v>4385</v>
      </c>
      <c r="L4343" s="662">
        <v>1359.61</v>
      </c>
      <c r="M4343" s="662">
        <v>1359.61</v>
      </c>
      <c r="N4343" s="661">
        <v>1</v>
      </c>
      <c r="O4343" s="742">
        <v>1</v>
      </c>
      <c r="P4343" s="662">
        <v>1359.61</v>
      </c>
      <c r="Q4343" s="677">
        <v>1</v>
      </c>
      <c r="R4343" s="661">
        <v>1</v>
      </c>
      <c r="S4343" s="677">
        <v>1</v>
      </c>
      <c r="T4343" s="742">
        <v>1</v>
      </c>
      <c r="U4343" s="700">
        <v>1</v>
      </c>
    </row>
    <row r="4344" spans="1:21" ht="14.4" customHeight="1" x14ac:dyDescent="0.3">
      <c r="A4344" s="660">
        <v>32</v>
      </c>
      <c r="B4344" s="661" t="s">
        <v>587</v>
      </c>
      <c r="C4344" s="661">
        <v>89301322</v>
      </c>
      <c r="D4344" s="740" t="s">
        <v>6847</v>
      </c>
      <c r="E4344" s="741" t="s">
        <v>4649</v>
      </c>
      <c r="F4344" s="661" t="s">
        <v>4612</v>
      </c>
      <c r="G4344" s="661" t="s">
        <v>4939</v>
      </c>
      <c r="H4344" s="661" t="s">
        <v>588</v>
      </c>
      <c r="I4344" s="661" t="s">
        <v>1241</v>
      </c>
      <c r="J4344" s="661" t="s">
        <v>1224</v>
      </c>
      <c r="K4344" s="661" t="s">
        <v>1242</v>
      </c>
      <c r="L4344" s="662">
        <v>202.25</v>
      </c>
      <c r="M4344" s="662">
        <v>202.25</v>
      </c>
      <c r="N4344" s="661">
        <v>1</v>
      </c>
      <c r="O4344" s="742">
        <v>0.5</v>
      </c>
      <c r="P4344" s="662">
        <v>202.25</v>
      </c>
      <c r="Q4344" s="677">
        <v>1</v>
      </c>
      <c r="R4344" s="661">
        <v>1</v>
      </c>
      <c r="S4344" s="677">
        <v>1</v>
      </c>
      <c r="T4344" s="742">
        <v>0.5</v>
      </c>
      <c r="U4344" s="700">
        <v>1</v>
      </c>
    </row>
    <row r="4345" spans="1:21" ht="14.4" customHeight="1" x14ac:dyDescent="0.3">
      <c r="A4345" s="660">
        <v>32</v>
      </c>
      <c r="B4345" s="661" t="s">
        <v>587</v>
      </c>
      <c r="C4345" s="661">
        <v>89301322</v>
      </c>
      <c r="D4345" s="740" t="s">
        <v>6847</v>
      </c>
      <c r="E4345" s="741" t="s">
        <v>4649</v>
      </c>
      <c r="F4345" s="661" t="s">
        <v>4612</v>
      </c>
      <c r="G4345" s="661" t="s">
        <v>4939</v>
      </c>
      <c r="H4345" s="661" t="s">
        <v>2441</v>
      </c>
      <c r="I4345" s="661" t="s">
        <v>2622</v>
      </c>
      <c r="J4345" s="661" t="s">
        <v>2623</v>
      </c>
      <c r="K4345" s="661" t="s">
        <v>630</v>
      </c>
      <c r="L4345" s="662">
        <v>67.42</v>
      </c>
      <c r="M4345" s="662">
        <v>202.26</v>
      </c>
      <c r="N4345" s="661">
        <v>3</v>
      </c>
      <c r="O4345" s="742">
        <v>1</v>
      </c>
      <c r="P4345" s="662">
        <v>202.26</v>
      </c>
      <c r="Q4345" s="677">
        <v>1</v>
      </c>
      <c r="R4345" s="661">
        <v>3</v>
      </c>
      <c r="S4345" s="677">
        <v>1</v>
      </c>
      <c r="T4345" s="742">
        <v>1</v>
      </c>
      <c r="U4345" s="700">
        <v>1</v>
      </c>
    </row>
    <row r="4346" spans="1:21" ht="14.4" customHeight="1" x14ac:dyDescent="0.3">
      <c r="A4346" s="660">
        <v>32</v>
      </c>
      <c r="B4346" s="661" t="s">
        <v>587</v>
      </c>
      <c r="C4346" s="661">
        <v>89301322</v>
      </c>
      <c r="D4346" s="740" t="s">
        <v>6847</v>
      </c>
      <c r="E4346" s="741" t="s">
        <v>4649</v>
      </c>
      <c r="F4346" s="661" t="s">
        <v>4612</v>
      </c>
      <c r="G4346" s="661" t="s">
        <v>4939</v>
      </c>
      <c r="H4346" s="661" t="s">
        <v>2441</v>
      </c>
      <c r="I4346" s="661" t="s">
        <v>6815</v>
      </c>
      <c r="J4346" s="661" t="s">
        <v>2623</v>
      </c>
      <c r="K4346" s="661" t="s">
        <v>5458</v>
      </c>
      <c r="L4346" s="662">
        <v>224.71</v>
      </c>
      <c r="M4346" s="662">
        <v>224.71</v>
      </c>
      <c r="N4346" s="661">
        <v>1</v>
      </c>
      <c r="O4346" s="742">
        <v>0.5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32</v>
      </c>
      <c r="B4347" s="661" t="s">
        <v>587</v>
      </c>
      <c r="C4347" s="661">
        <v>89301322</v>
      </c>
      <c r="D4347" s="740" t="s">
        <v>6847</v>
      </c>
      <c r="E4347" s="741" t="s">
        <v>4649</v>
      </c>
      <c r="F4347" s="661" t="s">
        <v>4612</v>
      </c>
      <c r="G4347" s="661" t="s">
        <v>4939</v>
      </c>
      <c r="H4347" s="661" t="s">
        <v>2441</v>
      </c>
      <c r="I4347" s="661" t="s">
        <v>6815</v>
      </c>
      <c r="J4347" s="661" t="s">
        <v>2623</v>
      </c>
      <c r="K4347" s="661" t="s">
        <v>5458</v>
      </c>
      <c r="L4347" s="662">
        <v>168.21</v>
      </c>
      <c r="M4347" s="662">
        <v>168.21</v>
      </c>
      <c r="N4347" s="661">
        <v>1</v>
      </c>
      <c r="O4347" s="742">
        <v>1</v>
      </c>
      <c r="P4347" s="662"/>
      <c r="Q4347" s="677">
        <v>0</v>
      </c>
      <c r="R4347" s="661"/>
      <c r="S4347" s="677">
        <v>0</v>
      </c>
      <c r="T4347" s="742"/>
      <c r="U4347" s="700">
        <v>0</v>
      </c>
    </row>
    <row r="4348" spans="1:21" ht="14.4" customHeight="1" x14ac:dyDescent="0.3">
      <c r="A4348" s="660">
        <v>32</v>
      </c>
      <c r="B4348" s="661" t="s">
        <v>587</v>
      </c>
      <c r="C4348" s="661">
        <v>89301322</v>
      </c>
      <c r="D4348" s="740" t="s">
        <v>6847</v>
      </c>
      <c r="E4348" s="741" t="s">
        <v>4649</v>
      </c>
      <c r="F4348" s="661" t="s">
        <v>4612</v>
      </c>
      <c r="G4348" s="661" t="s">
        <v>4940</v>
      </c>
      <c r="H4348" s="661" t="s">
        <v>588</v>
      </c>
      <c r="I4348" s="661" t="s">
        <v>5197</v>
      </c>
      <c r="J4348" s="661" t="s">
        <v>5198</v>
      </c>
      <c r="K4348" s="661" t="s">
        <v>1378</v>
      </c>
      <c r="L4348" s="662">
        <v>610.14</v>
      </c>
      <c r="M4348" s="662">
        <v>610.14</v>
      </c>
      <c r="N4348" s="661">
        <v>1</v>
      </c>
      <c r="O4348" s="742">
        <v>0.5</v>
      </c>
      <c r="P4348" s="662">
        <v>610.14</v>
      </c>
      <c r="Q4348" s="677">
        <v>1</v>
      </c>
      <c r="R4348" s="661">
        <v>1</v>
      </c>
      <c r="S4348" s="677">
        <v>1</v>
      </c>
      <c r="T4348" s="742">
        <v>0.5</v>
      </c>
      <c r="U4348" s="700">
        <v>1</v>
      </c>
    </row>
    <row r="4349" spans="1:21" ht="14.4" customHeight="1" x14ac:dyDescent="0.3">
      <c r="A4349" s="660">
        <v>32</v>
      </c>
      <c r="B4349" s="661" t="s">
        <v>587</v>
      </c>
      <c r="C4349" s="661">
        <v>89301322</v>
      </c>
      <c r="D4349" s="740" t="s">
        <v>6847</v>
      </c>
      <c r="E4349" s="741" t="s">
        <v>4649</v>
      </c>
      <c r="F4349" s="661" t="s">
        <v>4612</v>
      </c>
      <c r="G4349" s="661" t="s">
        <v>4980</v>
      </c>
      <c r="H4349" s="661" t="s">
        <v>2441</v>
      </c>
      <c r="I4349" s="661" t="s">
        <v>2881</v>
      </c>
      <c r="J4349" s="661" t="s">
        <v>2882</v>
      </c>
      <c r="K4349" s="661" t="s">
        <v>2842</v>
      </c>
      <c r="L4349" s="662">
        <v>82.04</v>
      </c>
      <c r="M4349" s="662">
        <v>574.28000000000009</v>
      </c>
      <c r="N4349" s="661">
        <v>7</v>
      </c>
      <c r="O4349" s="742">
        <v>1</v>
      </c>
      <c r="P4349" s="662"/>
      <c r="Q4349" s="677">
        <v>0</v>
      </c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32</v>
      </c>
      <c r="B4350" s="661" t="s">
        <v>587</v>
      </c>
      <c r="C4350" s="661">
        <v>89301322</v>
      </c>
      <c r="D4350" s="740" t="s">
        <v>6847</v>
      </c>
      <c r="E4350" s="741" t="s">
        <v>4649</v>
      </c>
      <c r="F4350" s="661" t="s">
        <v>4612</v>
      </c>
      <c r="G4350" s="661" t="s">
        <v>4980</v>
      </c>
      <c r="H4350" s="661" t="s">
        <v>2441</v>
      </c>
      <c r="I4350" s="661" t="s">
        <v>2885</v>
      </c>
      <c r="J4350" s="661" t="s">
        <v>2886</v>
      </c>
      <c r="K4350" s="661" t="s">
        <v>2842</v>
      </c>
      <c r="L4350" s="662">
        <v>82.04</v>
      </c>
      <c r="M4350" s="662">
        <v>574.28000000000009</v>
      </c>
      <c r="N4350" s="661">
        <v>7</v>
      </c>
      <c r="O4350" s="742">
        <v>0.5</v>
      </c>
      <c r="P4350" s="662"/>
      <c r="Q4350" s="677">
        <v>0</v>
      </c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32</v>
      </c>
      <c r="B4351" s="661" t="s">
        <v>587</v>
      </c>
      <c r="C4351" s="661">
        <v>89301322</v>
      </c>
      <c r="D4351" s="740" t="s">
        <v>6847</v>
      </c>
      <c r="E4351" s="741" t="s">
        <v>4649</v>
      </c>
      <c r="F4351" s="661" t="s">
        <v>4612</v>
      </c>
      <c r="G4351" s="661" t="s">
        <v>4980</v>
      </c>
      <c r="H4351" s="661" t="s">
        <v>2441</v>
      </c>
      <c r="I4351" s="661" t="s">
        <v>2883</v>
      </c>
      <c r="J4351" s="661" t="s">
        <v>2884</v>
      </c>
      <c r="K4351" s="661" t="s">
        <v>2842</v>
      </c>
      <c r="L4351" s="662">
        <v>82.04</v>
      </c>
      <c r="M4351" s="662">
        <v>574.28000000000009</v>
      </c>
      <c r="N4351" s="661">
        <v>7</v>
      </c>
      <c r="O4351" s="742">
        <v>0.5</v>
      </c>
      <c r="P4351" s="662"/>
      <c r="Q4351" s="677">
        <v>0</v>
      </c>
      <c r="R4351" s="661"/>
      <c r="S4351" s="677">
        <v>0</v>
      </c>
      <c r="T4351" s="742"/>
      <c r="U4351" s="700">
        <v>0</v>
      </c>
    </row>
    <row r="4352" spans="1:21" ht="14.4" customHeight="1" x14ac:dyDescent="0.3">
      <c r="A4352" s="660">
        <v>32</v>
      </c>
      <c r="B4352" s="661" t="s">
        <v>587</v>
      </c>
      <c r="C4352" s="661">
        <v>89301322</v>
      </c>
      <c r="D4352" s="740" t="s">
        <v>6847</v>
      </c>
      <c r="E4352" s="741" t="s">
        <v>4649</v>
      </c>
      <c r="F4352" s="661" t="s">
        <v>4612</v>
      </c>
      <c r="G4352" s="661" t="s">
        <v>4708</v>
      </c>
      <c r="H4352" s="661" t="s">
        <v>588</v>
      </c>
      <c r="I4352" s="661" t="s">
        <v>684</v>
      </c>
      <c r="J4352" s="661" t="s">
        <v>5199</v>
      </c>
      <c r="K4352" s="661" t="s">
        <v>2387</v>
      </c>
      <c r="L4352" s="662">
        <v>22.88</v>
      </c>
      <c r="M4352" s="662">
        <v>411.84</v>
      </c>
      <c r="N4352" s="661">
        <v>18</v>
      </c>
      <c r="O4352" s="742">
        <v>7.5</v>
      </c>
      <c r="P4352" s="662">
        <v>388.96</v>
      </c>
      <c r="Q4352" s="677">
        <v>0.94444444444444442</v>
      </c>
      <c r="R4352" s="661">
        <v>17</v>
      </c>
      <c r="S4352" s="677">
        <v>0.94444444444444442</v>
      </c>
      <c r="T4352" s="742">
        <v>6.5</v>
      </c>
      <c r="U4352" s="700">
        <v>0.8666666666666667</v>
      </c>
    </row>
    <row r="4353" spans="1:21" ht="14.4" customHeight="1" x14ac:dyDescent="0.3">
      <c r="A4353" s="660">
        <v>32</v>
      </c>
      <c r="B4353" s="661" t="s">
        <v>587</v>
      </c>
      <c r="C4353" s="661">
        <v>89301322</v>
      </c>
      <c r="D4353" s="740" t="s">
        <v>6847</v>
      </c>
      <c r="E4353" s="741" t="s">
        <v>4649</v>
      </c>
      <c r="F4353" s="661" t="s">
        <v>4612</v>
      </c>
      <c r="G4353" s="661" t="s">
        <v>4708</v>
      </c>
      <c r="H4353" s="661" t="s">
        <v>588</v>
      </c>
      <c r="I4353" s="661" t="s">
        <v>684</v>
      </c>
      <c r="J4353" s="661" t="s">
        <v>5199</v>
      </c>
      <c r="K4353" s="661" t="s">
        <v>2387</v>
      </c>
      <c r="L4353" s="662">
        <v>25.91</v>
      </c>
      <c r="M4353" s="662">
        <v>155.46</v>
      </c>
      <c r="N4353" s="661">
        <v>6</v>
      </c>
      <c r="O4353" s="742">
        <v>2</v>
      </c>
      <c r="P4353" s="662">
        <v>155.46</v>
      </c>
      <c r="Q4353" s="677">
        <v>1</v>
      </c>
      <c r="R4353" s="661">
        <v>6</v>
      </c>
      <c r="S4353" s="677">
        <v>1</v>
      </c>
      <c r="T4353" s="742">
        <v>2</v>
      </c>
      <c r="U4353" s="700">
        <v>1</v>
      </c>
    </row>
    <row r="4354" spans="1:21" ht="14.4" customHeight="1" x14ac:dyDescent="0.3">
      <c r="A4354" s="660">
        <v>32</v>
      </c>
      <c r="B4354" s="661" t="s">
        <v>587</v>
      </c>
      <c r="C4354" s="661">
        <v>89301322</v>
      </c>
      <c r="D4354" s="740" t="s">
        <v>6847</v>
      </c>
      <c r="E4354" s="741" t="s">
        <v>4649</v>
      </c>
      <c r="F4354" s="661" t="s">
        <v>4612</v>
      </c>
      <c r="G4354" s="661" t="s">
        <v>4708</v>
      </c>
      <c r="H4354" s="661" t="s">
        <v>588</v>
      </c>
      <c r="I4354" s="661" t="s">
        <v>1519</v>
      </c>
      <c r="J4354" s="661" t="s">
        <v>4709</v>
      </c>
      <c r="K4354" s="661" t="s">
        <v>4710</v>
      </c>
      <c r="L4354" s="662">
        <v>91.52</v>
      </c>
      <c r="M4354" s="662">
        <v>3660.8</v>
      </c>
      <c r="N4354" s="661">
        <v>40</v>
      </c>
      <c r="O4354" s="742">
        <v>12.5</v>
      </c>
      <c r="P4354" s="662">
        <v>2562.56</v>
      </c>
      <c r="Q4354" s="677">
        <v>0.7</v>
      </c>
      <c r="R4354" s="661">
        <v>28</v>
      </c>
      <c r="S4354" s="677">
        <v>0.7</v>
      </c>
      <c r="T4354" s="742">
        <v>8.5</v>
      </c>
      <c r="U4354" s="700">
        <v>0.68</v>
      </c>
    </row>
    <row r="4355" spans="1:21" ht="14.4" customHeight="1" x14ac:dyDescent="0.3">
      <c r="A4355" s="660">
        <v>32</v>
      </c>
      <c r="B4355" s="661" t="s">
        <v>587</v>
      </c>
      <c r="C4355" s="661">
        <v>89301322</v>
      </c>
      <c r="D4355" s="740" t="s">
        <v>6847</v>
      </c>
      <c r="E4355" s="741" t="s">
        <v>4649</v>
      </c>
      <c r="F4355" s="661" t="s">
        <v>4612</v>
      </c>
      <c r="G4355" s="661" t="s">
        <v>4708</v>
      </c>
      <c r="H4355" s="661" t="s">
        <v>588</v>
      </c>
      <c r="I4355" s="661" t="s">
        <v>1519</v>
      </c>
      <c r="J4355" s="661" t="s">
        <v>4709</v>
      </c>
      <c r="K4355" s="661" t="s">
        <v>4710</v>
      </c>
      <c r="L4355" s="662">
        <v>103.62</v>
      </c>
      <c r="M4355" s="662">
        <v>3212.22</v>
      </c>
      <c r="N4355" s="661">
        <v>31</v>
      </c>
      <c r="O4355" s="742">
        <v>9.5</v>
      </c>
      <c r="P4355" s="662">
        <v>2901.3599999999997</v>
      </c>
      <c r="Q4355" s="677">
        <v>0.90322580645161288</v>
      </c>
      <c r="R4355" s="661">
        <v>28</v>
      </c>
      <c r="S4355" s="677">
        <v>0.90322580645161288</v>
      </c>
      <c r="T4355" s="742">
        <v>8.5</v>
      </c>
      <c r="U4355" s="700">
        <v>0.89473684210526316</v>
      </c>
    </row>
    <row r="4356" spans="1:21" ht="14.4" customHeight="1" x14ac:dyDescent="0.3">
      <c r="A4356" s="660">
        <v>32</v>
      </c>
      <c r="B4356" s="661" t="s">
        <v>587</v>
      </c>
      <c r="C4356" s="661">
        <v>89301322</v>
      </c>
      <c r="D4356" s="740" t="s">
        <v>6847</v>
      </c>
      <c r="E4356" s="741" t="s">
        <v>4649</v>
      </c>
      <c r="F4356" s="661" t="s">
        <v>4612</v>
      </c>
      <c r="G4356" s="661" t="s">
        <v>4942</v>
      </c>
      <c r="H4356" s="661" t="s">
        <v>588</v>
      </c>
      <c r="I4356" s="661" t="s">
        <v>2960</v>
      </c>
      <c r="J4356" s="661" t="s">
        <v>2961</v>
      </c>
      <c r="K4356" s="661" t="s">
        <v>4943</v>
      </c>
      <c r="L4356" s="662">
        <v>203.33</v>
      </c>
      <c r="M4356" s="662">
        <v>4473.2599999999993</v>
      </c>
      <c r="N4356" s="661">
        <v>22</v>
      </c>
      <c r="O4356" s="742">
        <v>4.5</v>
      </c>
      <c r="P4356" s="662">
        <v>4473.2599999999993</v>
      </c>
      <c r="Q4356" s="677">
        <v>1</v>
      </c>
      <c r="R4356" s="661">
        <v>22</v>
      </c>
      <c r="S4356" s="677">
        <v>1</v>
      </c>
      <c r="T4356" s="742">
        <v>4.5</v>
      </c>
      <c r="U4356" s="700">
        <v>1</v>
      </c>
    </row>
    <row r="4357" spans="1:21" ht="14.4" customHeight="1" x14ac:dyDescent="0.3">
      <c r="A4357" s="660">
        <v>32</v>
      </c>
      <c r="B4357" s="661" t="s">
        <v>587</v>
      </c>
      <c r="C4357" s="661">
        <v>89301322</v>
      </c>
      <c r="D4357" s="740" t="s">
        <v>6847</v>
      </c>
      <c r="E4357" s="741" t="s">
        <v>4649</v>
      </c>
      <c r="F4357" s="661" t="s">
        <v>4612</v>
      </c>
      <c r="G4357" s="661" t="s">
        <v>4898</v>
      </c>
      <c r="H4357" s="661" t="s">
        <v>588</v>
      </c>
      <c r="I4357" s="661" t="s">
        <v>1152</v>
      </c>
      <c r="J4357" s="661" t="s">
        <v>4899</v>
      </c>
      <c r="K4357" s="661" t="s">
        <v>4900</v>
      </c>
      <c r="L4357" s="662">
        <v>0</v>
      </c>
      <c r="M4357" s="662">
        <v>0</v>
      </c>
      <c r="N4357" s="661">
        <v>7</v>
      </c>
      <c r="O4357" s="742">
        <v>3.5</v>
      </c>
      <c r="P4357" s="662">
        <v>0</v>
      </c>
      <c r="Q4357" s="677"/>
      <c r="R4357" s="661">
        <v>7</v>
      </c>
      <c r="S4357" s="677">
        <v>1</v>
      </c>
      <c r="T4357" s="742">
        <v>3.5</v>
      </c>
      <c r="U4357" s="700">
        <v>1</v>
      </c>
    </row>
    <row r="4358" spans="1:21" ht="14.4" customHeight="1" x14ac:dyDescent="0.3">
      <c r="A4358" s="660">
        <v>32</v>
      </c>
      <c r="B4358" s="661" t="s">
        <v>587</v>
      </c>
      <c r="C4358" s="661">
        <v>89301322</v>
      </c>
      <c r="D4358" s="740" t="s">
        <v>6847</v>
      </c>
      <c r="E4358" s="741" t="s">
        <v>4649</v>
      </c>
      <c r="F4358" s="661" t="s">
        <v>4612</v>
      </c>
      <c r="G4358" s="661" t="s">
        <v>4901</v>
      </c>
      <c r="H4358" s="661" t="s">
        <v>588</v>
      </c>
      <c r="I4358" s="661" t="s">
        <v>5212</v>
      </c>
      <c r="J4358" s="661" t="s">
        <v>3381</v>
      </c>
      <c r="K4358" s="661" t="s">
        <v>4600</v>
      </c>
      <c r="L4358" s="662">
        <v>0</v>
      </c>
      <c r="M4358" s="662">
        <v>0</v>
      </c>
      <c r="N4358" s="661">
        <v>4</v>
      </c>
      <c r="O4358" s="742">
        <v>2.5</v>
      </c>
      <c r="P4358" s="662">
        <v>0</v>
      </c>
      <c r="Q4358" s="677"/>
      <c r="R4358" s="661">
        <v>1</v>
      </c>
      <c r="S4358" s="677">
        <v>0.25</v>
      </c>
      <c r="T4358" s="742">
        <v>0.5</v>
      </c>
      <c r="U4358" s="700">
        <v>0.2</v>
      </c>
    </row>
    <row r="4359" spans="1:21" ht="14.4" customHeight="1" x14ac:dyDescent="0.3">
      <c r="A4359" s="660">
        <v>32</v>
      </c>
      <c r="B4359" s="661" t="s">
        <v>587</v>
      </c>
      <c r="C4359" s="661">
        <v>89301322</v>
      </c>
      <c r="D4359" s="740" t="s">
        <v>6847</v>
      </c>
      <c r="E4359" s="741" t="s">
        <v>4649</v>
      </c>
      <c r="F4359" s="661" t="s">
        <v>4612</v>
      </c>
      <c r="G4359" s="661" t="s">
        <v>4901</v>
      </c>
      <c r="H4359" s="661" t="s">
        <v>588</v>
      </c>
      <c r="I4359" s="661" t="s">
        <v>5213</v>
      </c>
      <c r="J4359" s="661" t="s">
        <v>3381</v>
      </c>
      <c r="K4359" s="661" t="s">
        <v>5214</v>
      </c>
      <c r="L4359" s="662">
        <v>224.25</v>
      </c>
      <c r="M4359" s="662">
        <v>672.75</v>
      </c>
      <c r="N4359" s="661">
        <v>3</v>
      </c>
      <c r="O4359" s="742">
        <v>3</v>
      </c>
      <c r="P4359" s="662"/>
      <c r="Q4359" s="677">
        <v>0</v>
      </c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32</v>
      </c>
      <c r="B4360" s="661" t="s">
        <v>587</v>
      </c>
      <c r="C4360" s="661">
        <v>89301322</v>
      </c>
      <c r="D4360" s="740" t="s">
        <v>6847</v>
      </c>
      <c r="E4360" s="741" t="s">
        <v>4649</v>
      </c>
      <c r="F4360" s="661" t="s">
        <v>4612</v>
      </c>
      <c r="G4360" s="661" t="s">
        <v>5215</v>
      </c>
      <c r="H4360" s="661" t="s">
        <v>2441</v>
      </c>
      <c r="I4360" s="661" t="s">
        <v>2708</v>
      </c>
      <c r="J4360" s="661" t="s">
        <v>4527</v>
      </c>
      <c r="K4360" s="661" t="s">
        <v>4235</v>
      </c>
      <c r="L4360" s="662">
        <v>201.75</v>
      </c>
      <c r="M4360" s="662">
        <v>1008.75</v>
      </c>
      <c r="N4360" s="661">
        <v>5</v>
      </c>
      <c r="O4360" s="742">
        <v>1.5</v>
      </c>
      <c r="P4360" s="662">
        <v>1008.75</v>
      </c>
      <c r="Q4360" s="677">
        <v>1</v>
      </c>
      <c r="R4360" s="661">
        <v>5</v>
      </c>
      <c r="S4360" s="677">
        <v>1</v>
      </c>
      <c r="T4360" s="742">
        <v>1.5</v>
      </c>
      <c r="U4360" s="700">
        <v>1</v>
      </c>
    </row>
    <row r="4361" spans="1:21" ht="14.4" customHeight="1" x14ac:dyDescent="0.3">
      <c r="A4361" s="660">
        <v>32</v>
      </c>
      <c r="B4361" s="661" t="s">
        <v>587</v>
      </c>
      <c r="C4361" s="661">
        <v>89301322</v>
      </c>
      <c r="D4361" s="740" t="s">
        <v>6847</v>
      </c>
      <c r="E4361" s="741" t="s">
        <v>4649</v>
      </c>
      <c r="F4361" s="661" t="s">
        <v>4612</v>
      </c>
      <c r="G4361" s="661" t="s">
        <v>5215</v>
      </c>
      <c r="H4361" s="661" t="s">
        <v>2441</v>
      </c>
      <c r="I4361" s="661" t="s">
        <v>2708</v>
      </c>
      <c r="J4361" s="661" t="s">
        <v>4527</v>
      </c>
      <c r="K4361" s="661" t="s">
        <v>4235</v>
      </c>
      <c r="L4361" s="662">
        <v>128.80000000000001</v>
      </c>
      <c r="M4361" s="662">
        <v>257.60000000000002</v>
      </c>
      <c r="N4361" s="661">
        <v>2</v>
      </c>
      <c r="O4361" s="742">
        <v>1</v>
      </c>
      <c r="P4361" s="662">
        <v>257.60000000000002</v>
      </c>
      <c r="Q4361" s="677">
        <v>1</v>
      </c>
      <c r="R4361" s="661">
        <v>2</v>
      </c>
      <c r="S4361" s="677">
        <v>1</v>
      </c>
      <c r="T4361" s="742">
        <v>1</v>
      </c>
      <c r="U4361" s="700">
        <v>1</v>
      </c>
    </row>
    <row r="4362" spans="1:21" ht="14.4" customHeight="1" x14ac:dyDescent="0.3">
      <c r="A4362" s="660">
        <v>32</v>
      </c>
      <c r="B4362" s="661" t="s">
        <v>587</v>
      </c>
      <c r="C4362" s="661">
        <v>89301322</v>
      </c>
      <c r="D4362" s="740" t="s">
        <v>6847</v>
      </c>
      <c r="E4362" s="741" t="s">
        <v>4649</v>
      </c>
      <c r="F4362" s="661" t="s">
        <v>4612</v>
      </c>
      <c r="G4362" s="661" t="s">
        <v>4784</v>
      </c>
      <c r="H4362" s="661" t="s">
        <v>588</v>
      </c>
      <c r="I4362" s="661" t="s">
        <v>1260</v>
      </c>
      <c r="J4362" s="661" t="s">
        <v>990</v>
      </c>
      <c r="K4362" s="661" t="s">
        <v>4785</v>
      </c>
      <c r="L4362" s="662">
        <v>0</v>
      </c>
      <c r="M4362" s="662">
        <v>0</v>
      </c>
      <c r="N4362" s="661">
        <v>3</v>
      </c>
      <c r="O4362" s="742">
        <v>0.5</v>
      </c>
      <c r="P4362" s="662"/>
      <c r="Q4362" s="677"/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32</v>
      </c>
      <c r="B4363" s="661" t="s">
        <v>587</v>
      </c>
      <c r="C4363" s="661">
        <v>89301322</v>
      </c>
      <c r="D4363" s="740" t="s">
        <v>6847</v>
      </c>
      <c r="E4363" s="741" t="s">
        <v>4649</v>
      </c>
      <c r="F4363" s="661" t="s">
        <v>4612</v>
      </c>
      <c r="G4363" s="661" t="s">
        <v>5568</v>
      </c>
      <c r="H4363" s="661" t="s">
        <v>588</v>
      </c>
      <c r="I4363" s="661" t="s">
        <v>2072</v>
      </c>
      <c r="J4363" s="661" t="s">
        <v>860</v>
      </c>
      <c r="K4363" s="661" t="s">
        <v>6597</v>
      </c>
      <c r="L4363" s="662">
        <v>58.26</v>
      </c>
      <c r="M4363" s="662">
        <v>58.26</v>
      </c>
      <c r="N4363" s="661">
        <v>1</v>
      </c>
      <c r="O4363" s="742">
        <v>1</v>
      </c>
      <c r="P4363" s="662">
        <v>58.26</v>
      </c>
      <c r="Q4363" s="677">
        <v>1</v>
      </c>
      <c r="R4363" s="661">
        <v>1</v>
      </c>
      <c r="S4363" s="677">
        <v>1</v>
      </c>
      <c r="T4363" s="742">
        <v>1</v>
      </c>
      <c r="U4363" s="700">
        <v>1</v>
      </c>
    </row>
    <row r="4364" spans="1:21" ht="14.4" customHeight="1" x14ac:dyDescent="0.3">
      <c r="A4364" s="660">
        <v>32</v>
      </c>
      <c r="B4364" s="661" t="s">
        <v>587</v>
      </c>
      <c r="C4364" s="661">
        <v>89301322</v>
      </c>
      <c r="D4364" s="740" t="s">
        <v>6847</v>
      </c>
      <c r="E4364" s="741" t="s">
        <v>4649</v>
      </c>
      <c r="F4364" s="661" t="s">
        <v>4612</v>
      </c>
      <c r="G4364" s="661" t="s">
        <v>4903</v>
      </c>
      <c r="H4364" s="661" t="s">
        <v>588</v>
      </c>
      <c r="I4364" s="661" t="s">
        <v>916</v>
      </c>
      <c r="J4364" s="661" t="s">
        <v>5080</v>
      </c>
      <c r="K4364" s="661" t="s">
        <v>2612</v>
      </c>
      <c r="L4364" s="662">
        <v>131.96</v>
      </c>
      <c r="M4364" s="662">
        <v>131.96</v>
      </c>
      <c r="N4364" s="661">
        <v>1</v>
      </c>
      <c r="O4364" s="742">
        <v>1</v>
      </c>
      <c r="P4364" s="662">
        <v>131.96</v>
      </c>
      <c r="Q4364" s="677">
        <v>1</v>
      </c>
      <c r="R4364" s="661">
        <v>1</v>
      </c>
      <c r="S4364" s="677">
        <v>1</v>
      </c>
      <c r="T4364" s="742">
        <v>1</v>
      </c>
      <c r="U4364" s="700">
        <v>1</v>
      </c>
    </row>
    <row r="4365" spans="1:21" ht="14.4" customHeight="1" x14ac:dyDescent="0.3">
      <c r="A4365" s="660">
        <v>32</v>
      </c>
      <c r="B4365" s="661" t="s">
        <v>587</v>
      </c>
      <c r="C4365" s="661">
        <v>89301322</v>
      </c>
      <c r="D4365" s="740" t="s">
        <v>6847</v>
      </c>
      <c r="E4365" s="741" t="s">
        <v>4649</v>
      </c>
      <c r="F4365" s="661" t="s">
        <v>4612</v>
      </c>
      <c r="G4365" s="661" t="s">
        <v>4786</v>
      </c>
      <c r="H4365" s="661" t="s">
        <v>588</v>
      </c>
      <c r="I4365" s="661" t="s">
        <v>2990</v>
      </c>
      <c r="J4365" s="661" t="s">
        <v>2991</v>
      </c>
      <c r="K4365" s="661" t="s">
        <v>1932</v>
      </c>
      <c r="L4365" s="662">
        <v>325.49</v>
      </c>
      <c r="M4365" s="662">
        <v>650.98</v>
      </c>
      <c r="N4365" s="661">
        <v>2</v>
      </c>
      <c r="O4365" s="742">
        <v>1</v>
      </c>
      <c r="P4365" s="662">
        <v>650.98</v>
      </c>
      <c r="Q4365" s="677">
        <v>1</v>
      </c>
      <c r="R4365" s="661">
        <v>2</v>
      </c>
      <c r="S4365" s="677">
        <v>1</v>
      </c>
      <c r="T4365" s="742">
        <v>1</v>
      </c>
      <c r="U4365" s="700">
        <v>1</v>
      </c>
    </row>
    <row r="4366" spans="1:21" ht="14.4" customHeight="1" x14ac:dyDescent="0.3">
      <c r="A4366" s="660">
        <v>32</v>
      </c>
      <c r="B4366" s="661" t="s">
        <v>587</v>
      </c>
      <c r="C4366" s="661">
        <v>89301322</v>
      </c>
      <c r="D4366" s="740" t="s">
        <v>6847</v>
      </c>
      <c r="E4366" s="741" t="s">
        <v>4649</v>
      </c>
      <c r="F4366" s="661" t="s">
        <v>4612</v>
      </c>
      <c r="G4366" s="661" t="s">
        <v>4786</v>
      </c>
      <c r="H4366" s="661" t="s">
        <v>588</v>
      </c>
      <c r="I4366" s="661" t="s">
        <v>4985</v>
      </c>
      <c r="J4366" s="661" t="s">
        <v>2991</v>
      </c>
      <c r="K4366" s="661" t="s">
        <v>4986</v>
      </c>
      <c r="L4366" s="662">
        <v>23.46</v>
      </c>
      <c r="M4366" s="662">
        <v>1642.2000000000005</v>
      </c>
      <c r="N4366" s="661">
        <v>70</v>
      </c>
      <c r="O4366" s="742">
        <v>20</v>
      </c>
      <c r="P4366" s="662">
        <v>1454.5200000000004</v>
      </c>
      <c r="Q4366" s="677">
        <v>0.88571428571428568</v>
      </c>
      <c r="R4366" s="661">
        <v>62</v>
      </c>
      <c r="S4366" s="677">
        <v>0.88571428571428568</v>
      </c>
      <c r="T4366" s="742">
        <v>17.5</v>
      </c>
      <c r="U4366" s="700">
        <v>0.875</v>
      </c>
    </row>
    <row r="4367" spans="1:21" ht="14.4" customHeight="1" x14ac:dyDescent="0.3">
      <c r="A4367" s="660">
        <v>32</v>
      </c>
      <c r="B4367" s="661" t="s">
        <v>587</v>
      </c>
      <c r="C4367" s="661">
        <v>89301322</v>
      </c>
      <c r="D4367" s="740" t="s">
        <v>6847</v>
      </c>
      <c r="E4367" s="741" t="s">
        <v>4649</v>
      </c>
      <c r="F4367" s="661" t="s">
        <v>4612</v>
      </c>
      <c r="G4367" s="661" t="s">
        <v>4786</v>
      </c>
      <c r="H4367" s="661" t="s">
        <v>588</v>
      </c>
      <c r="I4367" s="661" t="s">
        <v>2913</v>
      </c>
      <c r="J4367" s="661" t="s">
        <v>2914</v>
      </c>
      <c r="K4367" s="661" t="s">
        <v>4986</v>
      </c>
      <c r="L4367" s="662">
        <v>23.46</v>
      </c>
      <c r="M4367" s="662">
        <v>46.92</v>
      </c>
      <c r="N4367" s="661">
        <v>2</v>
      </c>
      <c r="O4367" s="742">
        <v>1</v>
      </c>
      <c r="P4367" s="662">
        <v>46.92</v>
      </c>
      <c r="Q4367" s="677">
        <v>1</v>
      </c>
      <c r="R4367" s="661">
        <v>2</v>
      </c>
      <c r="S4367" s="677">
        <v>1</v>
      </c>
      <c r="T4367" s="742">
        <v>1</v>
      </c>
      <c r="U4367" s="700">
        <v>1</v>
      </c>
    </row>
    <row r="4368" spans="1:21" ht="14.4" customHeight="1" x14ac:dyDescent="0.3">
      <c r="A4368" s="660">
        <v>32</v>
      </c>
      <c r="B4368" s="661" t="s">
        <v>587</v>
      </c>
      <c r="C4368" s="661">
        <v>89301322</v>
      </c>
      <c r="D4368" s="740" t="s">
        <v>6847</v>
      </c>
      <c r="E4368" s="741" t="s">
        <v>4649</v>
      </c>
      <c r="F4368" s="661" t="s">
        <v>4612</v>
      </c>
      <c r="G4368" s="661" t="s">
        <v>4786</v>
      </c>
      <c r="H4368" s="661" t="s">
        <v>588</v>
      </c>
      <c r="I4368" s="661" t="s">
        <v>2979</v>
      </c>
      <c r="J4368" s="661" t="s">
        <v>2980</v>
      </c>
      <c r="K4368" s="661" t="s">
        <v>4787</v>
      </c>
      <c r="L4368" s="662">
        <v>53.54</v>
      </c>
      <c r="M4368" s="662">
        <v>2623.4599999999996</v>
      </c>
      <c r="N4368" s="661">
        <v>49</v>
      </c>
      <c r="O4368" s="742">
        <v>16.5</v>
      </c>
      <c r="P4368" s="662">
        <v>2034.5199999999995</v>
      </c>
      <c r="Q4368" s="677">
        <v>0.77551020408163263</v>
      </c>
      <c r="R4368" s="661">
        <v>38</v>
      </c>
      <c r="S4368" s="677">
        <v>0.77551020408163263</v>
      </c>
      <c r="T4368" s="742">
        <v>12</v>
      </c>
      <c r="U4368" s="700">
        <v>0.72727272727272729</v>
      </c>
    </row>
    <row r="4369" spans="1:21" ht="14.4" customHeight="1" x14ac:dyDescent="0.3">
      <c r="A4369" s="660">
        <v>32</v>
      </c>
      <c r="B4369" s="661" t="s">
        <v>587</v>
      </c>
      <c r="C4369" s="661">
        <v>89301322</v>
      </c>
      <c r="D4369" s="740" t="s">
        <v>6847</v>
      </c>
      <c r="E4369" s="741" t="s">
        <v>4649</v>
      </c>
      <c r="F4369" s="661" t="s">
        <v>4612</v>
      </c>
      <c r="G4369" s="661" t="s">
        <v>4788</v>
      </c>
      <c r="H4369" s="661" t="s">
        <v>588</v>
      </c>
      <c r="I4369" s="661" t="s">
        <v>2921</v>
      </c>
      <c r="J4369" s="661" t="s">
        <v>2922</v>
      </c>
      <c r="K4369" s="661" t="s">
        <v>4789</v>
      </c>
      <c r="L4369" s="662">
        <v>194.73</v>
      </c>
      <c r="M4369" s="662">
        <v>194.73</v>
      </c>
      <c r="N4369" s="661">
        <v>1</v>
      </c>
      <c r="O4369" s="742">
        <v>0.5</v>
      </c>
      <c r="P4369" s="662">
        <v>194.73</v>
      </c>
      <c r="Q4369" s="677">
        <v>1</v>
      </c>
      <c r="R4369" s="661">
        <v>1</v>
      </c>
      <c r="S4369" s="677">
        <v>1</v>
      </c>
      <c r="T4369" s="742">
        <v>0.5</v>
      </c>
      <c r="U4369" s="700">
        <v>1</v>
      </c>
    </row>
    <row r="4370" spans="1:21" ht="14.4" customHeight="1" x14ac:dyDescent="0.3">
      <c r="A4370" s="660">
        <v>32</v>
      </c>
      <c r="B4370" s="661" t="s">
        <v>587</v>
      </c>
      <c r="C4370" s="661">
        <v>89301322</v>
      </c>
      <c r="D4370" s="740" t="s">
        <v>6847</v>
      </c>
      <c r="E4370" s="741" t="s">
        <v>4649</v>
      </c>
      <c r="F4370" s="661" t="s">
        <v>4612</v>
      </c>
      <c r="G4370" s="661" t="s">
        <v>5499</v>
      </c>
      <c r="H4370" s="661" t="s">
        <v>588</v>
      </c>
      <c r="I4370" s="661" t="s">
        <v>873</v>
      </c>
      <c r="J4370" s="661" t="s">
        <v>5689</v>
      </c>
      <c r="K4370" s="661" t="s">
        <v>875</v>
      </c>
      <c r="L4370" s="662">
        <v>129.94999999999999</v>
      </c>
      <c r="M4370" s="662">
        <v>129.94999999999999</v>
      </c>
      <c r="N4370" s="661">
        <v>1</v>
      </c>
      <c r="O4370" s="742">
        <v>1</v>
      </c>
      <c r="P4370" s="662">
        <v>129.94999999999999</v>
      </c>
      <c r="Q4370" s="677">
        <v>1</v>
      </c>
      <c r="R4370" s="661">
        <v>1</v>
      </c>
      <c r="S4370" s="677">
        <v>1</v>
      </c>
      <c r="T4370" s="742">
        <v>1</v>
      </c>
      <c r="U4370" s="700">
        <v>1</v>
      </c>
    </row>
    <row r="4371" spans="1:21" ht="14.4" customHeight="1" x14ac:dyDescent="0.3">
      <c r="A4371" s="660">
        <v>32</v>
      </c>
      <c r="B4371" s="661" t="s">
        <v>587</v>
      </c>
      <c r="C4371" s="661">
        <v>89301322</v>
      </c>
      <c r="D4371" s="740" t="s">
        <v>6847</v>
      </c>
      <c r="E4371" s="741" t="s">
        <v>4649</v>
      </c>
      <c r="F4371" s="661" t="s">
        <v>4612</v>
      </c>
      <c r="G4371" s="661" t="s">
        <v>4905</v>
      </c>
      <c r="H4371" s="661" t="s">
        <v>588</v>
      </c>
      <c r="I4371" s="661" t="s">
        <v>4906</v>
      </c>
      <c r="J4371" s="661" t="s">
        <v>4907</v>
      </c>
      <c r="K4371" s="661" t="s">
        <v>4908</v>
      </c>
      <c r="L4371" s="662">
        <v>84.64</v>
      </c>
      <c r="M4371" s="662">
        <v>84.64</v>
      </c>
      <c r="N4371" s="661">
        <v>1</v>
      </c>
      <c r="O4371" s="742">
        <v>1</v>
      </c>
      <c r="P4371" s="662">
        <v>84.64</v>
      </c>
      <c r="Q4371" s="677">
        <v>1</v>
      </c>
      <c r="R4371" s="661">
        <v>1</v>
      </c>
      <c r="S4371" s="677">
        <v>1</v>
      </c>
      <c r="T4371" s="742">
        <v>1</v>
      </c>
      <c r="U4371" s="700">
        <v>1</v>
      </c>
    </row>
    <row r="4372" spans="1:21" ht="14.4" customHeight="1" x14ac:dyDescent="0.3">
      <c r="A4372" s="660">
        <v>32</v>
      </c>
      <c r="B4372" s="661" t="s">
        <v>587</v>
      </c>
      <c r="C4372" s="661">
        <v>89301322</v>
      </c>
      <c r="D4372" s="740" t="s">
        <v>6847</v>
      </c>
      <c r="E4372" s="741" t="s">
        <v>4649</v>
      </c>
      <c r="F4372" s="661" t="s">
        <v>4612</v>
      </c>
      <c r="G4372" s="661" t="s">
        <v>4905</v>
      </c>
      <c r="H4372" s="661" t="s">
        <v>588</v>
      </c>
      <c r="I4372" s="661" t="s">
        <v>5223</v>
      </c>
      <c r="J4372" s="661" t="s">
        <v>4907</v>
      </c>
      <c r="K4372" s="661" t="s">
        <v>4908</v>
      </c>
      <c r="L4372" s="662">
        <v>110.66</v>
      </c>
      <c r="M4372" s="662">
        <v>331.98</v>
      </c>
      <c r="N4372" s="661">
        <v>3</v>
      </c>
      <c r="O4372" s="742">
        <v>1</v>
      </c>
      <c r="P4372" s="662">
        <v>331.98</v>
      </c>
      <c r="Q4372" s="677">
        <v>1</v>
      </c>
      <c r="R4372" s="661">
        <v>3</v>
      </c>
      <c r="S4372" s="677">
        <v>1</v>
      </c>
      <c r="T4372" s="742">
        <v>1</v>
      </c>
      <c r="U4372" s="700">
        <v>1</v>
      </c>
    </row>
    <row r="4373" spans="1:21" ht="14.4" customHeight="1" x14ac:dyDescent="0.3">
      <c r="A4373" s="660">
        <v>32</v>
      </c>
      <c r="B4373" s="661" t="s">
        <v>587</v>
      </c>
      <c r="C4373" s="661">
        <v>89301322</v>
      </c>
      <c r="D4373" s="740" t="s">
        <v>6847</v>
      </c>
      <c r="E4373" s="741" t="s">
        <v>4649</v>
      </c>
      <c r="F4373" s="661" t="s">
        <v>4612</v>
      </c>
      <c r="G4373" s="661" t="s">
        <v>6816</v>
      </c>
      <c r="H4373" s="661" t="s">
        <v>588</v>
      </c>
      <c r="I4373" s="661" t="s">
        <v>4049</v>
      </c>
      <c r="J4373" s="661" t="s">
        <v>4050</v>
      </c>
      <c r="K4373" s="661" t="s">
        <v>5019</v>
      </c>
      <c r="L4373" s="662">
        <v>137.04</v>
      </c>
      <c r="M4373" s="662">
        <v>137.04</v>
      </c>
      <c r="N4373" s="661">
        <v>1</v>
      </c>
      <c r="O4373" s="742">
        <v>1</v>
      </c>
      <c r="P4373" s="662"/>
      <c r="Q4373" s="677">
        <v>0</v>
      </c>
      <c r="R4373" s="661"/>
      <c r="S4373" s="677">
        <v>0</v>
      </c>
      <c r="T4373" s="742"/>
      <c r="U4373" s="700">
        <v>0</v>
      </c>
    </row>
    <row r="4374" spans="1:21" ht="14.4" customHeight="1" x14ac:dyDescent="0.3">
      <c r="A4374" s="660">
        <v>32</v>
      </c>
      <c r="B4374" s="661" t="s">
        <v>587</v>
      </c>
      <c r="C4374" s="661">
        <v>89301322</v>
      </c>
      <c r="D4374" s="740" t="s">
        <v>6847</v>
      </c>
      <c r="E4374" s="741" t="s">
        <v>4649</v>
      </c>
      <c r="F4374" s="661" t="s">
        <v>4612</v>
      </c>
      <c r="G4374" s="661" t="s">
        <v>6816</v>
      </c>
      <c r="H4374" s="661" t="s">
        <v>588</v>
      </c>
      <c r="I4374" s="661" t="s">
        <v>6817</v>
      </c>
      <c r="J4374" s="661" t="s">
        <v>4050</v>
      </c>
      <c r="K4374" s="661" t="s">
        <v>1869</v>
      </c>
      <c r="L4374" s="662">
        <v>0</v>
      </c>
      <c r="M4374" s="662">
        <v>0</v>
      </c>
      <c r="N4374" s="661">
        <v>1</v>
      </c>
      <c r="O4374" s="742">
        <v>1</v>
      </c>
      <c r="P4374" s="662"/>
      <c r="Q4374" s="677"/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32</v>
      </c>
      <c r="B4375" s="661" t="s">
        <v>587</v>
      </c>
      <c r="C4375" s="661">
        <v>89301322</v>
      </c>
      <c r="D4375" s="740" t="s">
        <v>6847</v>
      </c>
      <c r="E4375" s="741" t="s">
        <v>4649</v>
      </c>
      <c r="F4375" s="661" t="s">
        <v>4612</v>
      </c>
      <c r="G4375" s="661" t="s">
        <v>5391</v>
      </c>
      <c r="H4375" s="661" t="s">
        <v>588</v>
      </c>
      <c r="I4375" s="661" t="s">
        <v>1449</v>
      </c>
      <c r="J4375" s="661" t="s">
        <v>1450</v>
      </c>
      <c r="K4375" s="661" t="s">
        <v>1451</v>
      </c>
      <c r="L4375" s="662">
        <v>78.78</v>
      </c>
      <c r="M4375" s="662">
        <v>1339.2599999999998</v>
      </c>
      <c r="N4375" s="661">
        <v>17</v>
      </c>
      <c r="O4375" s="742">
        <v>9.5</v>
      </c>
      <c r="P4375" s="662">
        <v>1181.6999999999998</v>
      </c>
      <c r="Q4375" s="677">
        <v>0.88235294117647056</v>
      </c>
      <c r="R4375" s="661">
        <v>15</v>
      </c>
      <c r="S4375" s="677">
        <v>0.88235294117647056</v>
      </c>
      <c r="T4375" s="742">
        <v>8</v>
      </c>
      <c r="U4375" s="700">
        <v>0.84210526315789469</v>
      </c>
    </row>
    <row r="4376" spans="1:21" ht="14.4" customHeight="1" x14ac:dyDescent="0.3">
      <c r="A4376" s="660">
        <v>32</v>
      </c>
      <c r="B4376" s="661" t="s">
        <v>587</v>
      </c>
      <c r="C4376" s="661">
        <v>89301322</v>
      </c>
      <c r="D4376" s="740" t="s">
        <v>6847</v>
      </c>
      <c r="E4376" s="741" t="s">
        <v>4649</v>
      </c>
      <c r="F4376" s="661" t="s">
        <v>4612</v>
      </c>
      <c r="G4376" s="661" t="s">
        <v>4793</v>
      </c>
      <c r="H4376" s="661" t="s">
        <v>588</v>
      </c>
      <c r="I4376" s="661" t="s">
        <v>843</v>
      </c>
      <c r="J4376" s="661" t="s">
        <v>844</v>
      </c>
      <c r="K4376" s="661" t="s">
        <v>845</v>
      </c>
      <c r="L4376" s="662">
        <v>82.67</v>
      </c>
      <c r="M4376" s="662">
        <v>1074.71</v>
      </c>
      <c r="N4376" s="661">
        <v>13</v>
      </c>
      <c r="O4376" s="742">
        <v>10.5</v>
      </c>
      <c r="P4376" s="662">
        <v>744.03</v>
      </c>
      <c r="Q4376" s="677">
        <v>0.69230769230769229</v>
      </c>
      <c r="R4376" s="661">
        <v>9</v>
      </c>
      <c r="S4376" s="677">
        <v>0.69230769230769229</v>
      </c>
      <c r="T4376" s="742">
        <v>7.5</v>
      </c>
      <c r="U4376" s="700">
        <v>0.7142857142857143</v>
      </c>
    </row>
    <row r="4377" spans="1:21" ht="14.4" customHeight="1" x14ac:dyDescent="0.3">
      <c r="A4377" s="660">
        <v>32</v>
      </c>
      <c r="B4377" s="661" t="s">
        <v>587</v>
      </c>
      <c r="C4377" s="661">
        <v>89301322</v>
      </c>
      <c r="D4377" s="740" t="s">
        <v>6847</v>
      </c>
      <c r="E4377" s="741" t="s">
        <v>4649</v>
      </c>
      <c r="F4377" s="661" t="s">
        <v>4612</v>
      </c>
      <c r="G4377" s="661" t="s">
        <v>4913</v>
      </c>
      <c r="H4377" s="661" t="s">
        <v>2441</v>
      </c>
      <c r="I4377" s="661" t="s">
        <v>2768</v>
      </c>
      <c r="J4377" s="661" t="s">
        <v>2769</v>
      </c>
      <c r="K4377" s="661" t="s">
        <v>4484</v>
      </c>
      <c r="L4377" s="662">
        <v>1492.11</v>
      </c>
      <c r="M4377" s="662">
        <v>207403.28999999998</v>
      </c>
      <c r="N4377" s="661">
        <v>139</v>
      </c>
      <c r="O4377" s="742">
        <v>48</v>
      </c>
      <c r="P4377" s="662">
        <v>170100.53999999998</v>
      </c>
      <c r="Q4377" s="677">
        <v>0.82014388489208634</v>
      </c>
      <c r="R4377" s="661">
        <v>114</v>
      </c>
      <c r="S4377" s="677">
        <v>0.82014388489208634</v>
      </c>
      <c r="T4377" s="742">
        <v>38.5</v>
      </c>
      <c r="U4377" s="700">
        <v>0.80208333333333337</v>
      </c>
    </row>
    <row r="4378" spans="1:21" ht="14.4" customHeight="1" x14ac:dyDescent="0.3">
      <c r="A4378" s="660">
        <v>32</v>
      </c>
      <c r="B4378" s="661" t="s">
        <v>587</v>
      </c>
      <c r="C4378" s="661">
        <v>89301322</v>
      </c>
      <c r="D4378" s="740" t="s">
        <v>6847</v>
      </c>
      <c r="E4378" s="741" t="s">
        <v>4649</v>
      </c>
      <c r="F4378" s="661" t="s">
        <v>4612</v>
      </c>
      <c r="G4378" s="661" t="s">
        <v>4794</v>
      </c>
      <c r="H4378" s="661" t="s">
        <v>588</v>
      </c>
      <c r="I4378" s="661" t="s">
        <v>1823</v>
      </c>
      <c r="J4378" s="661" t="s">
        <v>1824</v>
      </c>
      <c r="K4378" s="661" t="s">
        <v>4795</v>
      </c>
      <c r="L4378" s="662">
        <v>34140.99</v>
      </c>
      <c r="M4378" s="662">
        <v>887665.73999999987</v>
      </c>
      <c r="N4378" s="661">
        <v>26</v>
      </c>
      <c r="O4378" s="742">
        <v>17</v>
      </c>
      <c r="P4378" s="662">
        <v>751101.77999999991</v>
      </c>
      <c r="Q4378" s="677">
        <v>0.84615384615384615</v>
      </c>
      <c r="R4378" s="661">
        <v>22</v>
      </c>
      <c r="S4378" s="677">
        <v>0.84615384615384615</v>
      </c>
      <c r="T4378" s="742">
        <v>14.5</v>
      </c>
      <c r="U4378" s="700">
        <v>0.8529411764705882</v>
      </c>
    </row>
    <row r="4379" spans="1:21" ht="14.4" customHeight="1" x14ac:dyDescent="0.3">
      <c r="A4379" s="660">
        <v>32</v>
      </c>
      <c r="B4379" s="661" t="s">
        <v>587</v>
      </c>
      <c r="C4379" s="661">
        <v>89301322</v>
      </c>
      <c r="D4379" s="740" t="s">
        <v>6847</v>
      </c>
      <c r="E4379" s="741" t="s">
        <v>4649</v>
      </c>
      <c r="F4379" s="661" t="s">
        <v>4612</v>
      </c>
      <c r="G4379" s="661" t="s">
        <v>4794</v>
      </c>
      <c r="H4379" s="661" t="s">
        <v>588</v>
      </c>
      <c r="I4379" s="661" t="s">
        <v>1823</v>
      </c>
      <c r="J4379" s="661" t="s">
        <v>1824</v>
      </c>
      <c r="K4379" s="661" t="s">
        <v>4795</v>
      </c>
      <c r="L4379" s="662">
        <v>34196.480000000003</v>
      </c>
      <c r="M4379" s="662">
        <v>376161.28000000003</v>
      </c>
      <c r="N4379" s="661">
        <v>11</v>
      </c>
      <c r="O4379" s="742">
        <v>5</v>
      </c>
      <c r="P4379" s="662">
        <v>376161.28000000003</v>
      </c>
      <c r="Q4379" s="677">
        <v>1</v>
      </c>
      <c r="R4379" s="661">
        <v>11</v>
      </c>
      <c r="S4379" s="677">
        <v>1</v>
      </c>
      <c r="T4379" s="742">
        <v>5</v>
      </c>
      <c r="U4379" s="700">
        <v>1</v>
      </c>
    </row>
    <row r="4380" spans="1:21" ht="14.4" customHeight="1" x14ac:dyDescent="0.3">
      <c r="A4380" s="660">
        <v>32</v>
      </c>
      <c r="B4380" s="661" t="s">
        <v>587</v>
      </c>
      <c r="C4380" s="661">
        <v>89301322</v>
      </c>
      <c r="D4380" s="740" t="s">
        <v>6847</v>
      </c>
      <c r="E4380" s="741" t="s">
        <v>4649</v>
      </c>
      <c r="F4380" s="661" t="s">
        <v>4612</v>
      </c>
      <c r="G4380" s="661" t="s">
        <v>4797</v>
      </c>
      <c r="H4380" s="661" t="s">
        <v>2441</v>
      </c>
      <c r="I4380" s="661" t="s">
        <v>2661</v>
      </c>
      <c r="J4380" s="661" t="s">
        <v>4398</v>
      </c>
      <c r="K4380" s="661" t="s">
        <v>4399</v>
      </c>
      <c r="L4380" s="662">
        <v>156.25</v>
      </c>
      <c r="M4380" s="662">
        <v>156.25</v>
      </c>
      <c r="N4380" s="661">
        <v>1</v>
      </c>
      <c r="O4380" s="742">
        <v>0.5</v>
      </c>
      <c r="P4380" s="662"/>
      <c r="Q4380" s="677">
        <v>0</v>
      </c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32</v>
      </c>
      <c r="B4381" s="661" t="s">
        <v>587</v>
      </c>
      <c r="C4381" s="661">
        <v>89301322</v>
      </c>
      <c r="D4381" s="740" t="s">
        <v>6847</v>
      </c>
      <c r="E4381" s="741" t="s">
        <v>4649</v>
      </c>
      <c r="F4381" s="661" t="s">
        <v>4612</v>
      </c>
      <c r="G4381" s="661" t="s">
        <v>4797</v>
      </c>
      <c r="H4381" s="661" t="s">
        <v>2441</v>
      </c>
      <c r="I4381" s="661" t="s">
        <v>2661</v>
      </c>
      <c r="J4381" s="661" t="s">
        <v>4398</v>
      </c>
      <c r="K4381" s="661" t="s">
        <v>4399</v>
      </c>
      <c r="L4381" s="662">
        <v>126.09</v>
      </c>
      <c r="M4381" s="662">
        <v>252.18</v>
      </c>
      <c r="N4381" s="661">
        <v>2</v>
      </c>
      <c r="O4381" s="742">
        <v>1</v>
      </c>
      <c r="P4381" s="662">
        <v>126.09</v>
      </c>
      <c r="Q4381" s="677">
        <v>0.5</v>
      </c>
      <c r="R4381" s="661">
        <v>1</v>
      </c>
      <c r="S4381" s="677">
        <v>0.5</v>
      </c>
      <c r="T4381" s="742">
        <v>0.5</v>
      </c>
      <c r="U4381" s="700">
        <v>0.5</v>
      </c>
    </row>
    <row r="4382" spans="1:21" ht="14.4" customHeight="1" x14ac:dyDescent="0.3">
      <c r="A4382" s="660">
        <v>32</v>
      </c>
      <c r="B4382" s="661" t="s">
        <v>587</v>
      </c>
      <c r="C4382" s="661">
        <v>89301322</v>
      </c>
      <c r="D4382" s="740" t="s">
        <v>6847</v>
      </c>
      <c r="E4382" s="741" t="s">
        <v>4649</v>
      </c>
      <c r="F4382" s="661" t="s">
        <v>4612</v>
      </c>
      <c r="G4382" s="661" t="s">
        <v>5406</v>
      </c>
      <c r="H4382" s="661" t="s">
        <v>588</v>
      </c>
      <c r="I4382" s="661" t="s">
        <v>5407</v>
      </c>
      <c r="J4382" s="661" t="s">
        <v>5408</v>
      </c>
      <c r="K4382" s="661" t="s">
        <v>5409</v>
      </c>
      <c r="L4382" s="662">
        <v>238.94</v>
      </c>
      <c r="M4382" s="662">
        <v>238.94</v>
      </c>
      <c r="N4382" s="661">
        <v>1</v>
      </c>
      <c r="O4382" s="742">
        <v>0.5</v>
      </c>
      <c r="P4382" s="662"/>
      <c r="Q4382" s="677">
        <v>0</v>
      </c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32</v>
      </c>
      <c r="B4383" s="661" t="s">
        <v>587</v>
      </c>
      <c r="C4383" s="661">
        <v>89301322</v>
      </c>
      <c r="D4383" s="740" t="s">
        <v>6847</v>
      </c>
      <c r="E4383" s="741" t="s">
        <v>4649</v>
      </c>
      <c r="F4383" s="661" t="s">
        <v>4613</v>
      </c>
      <c r="G4383" s="661" t="s">
        <v>4702</v>
      </c>
      <c r="H4383" s="661" t="s">
        <v>588</v>
      </c>
      <c r="I4383" s="661" t="s">
        <v>6818</v>
      </c>
      <c r="J4383" s="661" t="s">
        <v>4704</v>
      </c>
      <c r="K4383" s="661"/>
      <c r="L4383" s="662">
        <v>0</v>
      </c>
      <c r="M4383" s="662">
        <v>0</v>
      </c>
      <c r="N4383" s="661">
        <v>2</v>
      </c>
      <c r="O4383" s="742">
        <v>2</v>
      </c>
      <c r="P4383" s="662">
        <v>0</v>
      </c>
      <c r="Q4383" s="677"/>
      <c r="R4383" s="661">
        <v>2</v>
      </c>
      <c r="S4383" s="677">
        <v>1</v>
      </c>
      <c r="T4383" s="742">
        <v>2</v>
      </c>
      <c r="U4383" s="700">
        <v>1</v>
      </c>
    </row>
    <row r="4384" spans="1:21" ht="14.4" customHeight="1" x14ac:dyDescent="0.3">
      <c r="A4384" s="660">
        <v>32</v>
      </c>
      <c r="B4384" s="661" t="s">
        <v>587</v>
      </c>
      <c r="C4384" s="661">
        <v>89301322</v>
      </c>
      <c r="D4384" s="740" t="s">
        <v>6847</v>
      </c>
      <c r="E4384" s="741" t="s">
        <v>4650</v>
      </c>
      <c r="F4384" s="661" t="s">
        <v>4612</v>
      </c>
      <c r="G4384" s="661" t="s">
        <v>4665</v>
      </c>
      <c r="H4384" s="661" t="s">
        <v>2441</v>
      </c>
      <c r="I4384" s="661" t="s">
        <v>2682</v>
      </c>
      <c r="J4384" s="661" t="s">
        <v>2453</v>
      </c>
      <c r="K4384" s="661" t="s">
        <v>2683</v>
      </c>
      <c r="L4384" s="662">
        <v>356.47</v>
      </c>
      <c r="M4384" s="662">
        <v>356.47</v>
      </c>
      <c r="N4384" s="661">
        <v>1</v>
      </c>
      <c r="O4384" s="742">
        <v>0.5</v>
      </c>
      <c r="P4384" s="662">
        <v>356.47</v>
      </c>
      <c r="Q4384" s="677">
        <v>1</v>
      </c>
      <c r="R4384" s="661">
        <v>1</v>
      </c>
      <c r="S4384" s="677">
        <v>1</v>
      </c>
      <c r="T4384" s="742">
        <v>0.5</v>
      </c>
      <c r="U4384" s="700">
        <v>1</v>
      </c>
    </row>
    <row r="4385" spans="1:21" ht="14.4" customHeight="1" x14ac:dyDescent="0.3">
      <c r="A4385" s="660">
        <v>32</v>
      </c>
      <c r="B4385" s="661" t="s">
        <v>587</v>
      </c>
      <c r="C4385" s="661">
        <v>89301322</v>
      </c>
      <c r="D4385" s="740" t="s">
        <v>6847</v>
      </c>
      <c r="E4385" s="741" t="s">
        <v>4650</v>
      </c>
      <c r="F4385" s="661" t="s">
        <v>4612</v>
      </c>
      <c r="G4385" s="661" t="s">
        <v>4676</v>
      </c>
      <c r="H4385" s="661" t="s">
        <v>588</v>
      </c>
      <c r="I4385" s="661" t="s">
        <v>847</v>
      </c>
      <c r="J4385" s="661" t="s">
        <v>848</v>
      </c>
      <c r="K4385" s="661" t="s">
        <v>4677</v>
      </c>
      <c r="L4385" s="662">
        <v>40.36</v>
      </c>
      <c r="M4385" s="662">
        <v>40.36</v>
      </c>
      <c r="N4385" s="661">
        <v>1</v>
      </c>
      <c r="O4385" s="742">
        <v>0.5</v>
      </c>
      <c r="P4385" s="662">
        <v>40.36</v>
      </c>
      <c r="Q4385" s="677">
        <v>1</v>
      </c>
      <c r="R4385" s="661">
        <v>1</v>
      </c>
      <c r="S4385" s="677">
        <v>1</v>
      </c>
      <c r="T4385" s="742">
        <v>0.5</v>
      </c>
      <c r="U4385" s="700">
        <v>1</v>
      </c>
    </row>
    <row r="4386" spans="1:21" ht="14.4" customHeight="1" x14ac:dyDescent="0.3">
      <c r="A4386" s="660">
        <v>32</v>
      </c>
      <c r="B4386" s="661" t="s">
        <v>587</v>
      </c>
      <c r="C4386" s="661">
        <v>89301322</v>
      </c>
      <c r="D4386" s="740" t="s">
        <v>6847</v>
      </c>
      <c r="E4386" s="741" t="s">
        <v>4650</v>
      </c>
      <c r="F4386" s="661" t="s">
        <v>4612</v>
      </c>
      <c r="G4386" s="661" t="s">
        <v>6819</v>
      </c>
      <c r="H4386" s="661" t="s">
        <v>588</v>
      </c>
      <c r="I4386" s="661" t="s">
        <v>6820</v>
      </c>
      <c r="J4386" s="661" t="s">
        <v>6821</v>
      </c>
      <c r="K4386" s="661" t="s">
        <v>6822</v>
      </c>
      <c r="L4386" s="662">
        <v>0</v>
      </c>
      <c r="M4386" s="662">
        <v>0</v>
      </c>
      <c r="N4386" s="661">
        <v>1</v>
      </c>
      <c r="O4386" s="742">
        <v>1</v>
      </c>
      <c r="P4386" s="662"/>
      <c r="Q4386" s="677"/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32</v>
      </c>
      <c r="B4387" s="661" t="s">
        <v>587</v>
      </c>
      <c r="C4387" s="661">
        <v>89301322</v>
      </c>
      <c r="D4387" s="740" t="s">
        <v>6847</v>
      </c>
      <c r="E4387" s="741" t="s">
        <v>4650</v>
      </c>
      <c r="F4387" s="661" t="s">
        <v>4612</v>
      </c>
      <c r="G4387" s="661" t="s">
        <v>4758</v>
      </c>
      <c r="H4387" s="661" t="s">
        <v>588</v>
      </c>
      <c r="I4387" s="661" t="s">
        <v>4884</v>
      </c>
      <c r="J4387" s="661" t="s">
        <v>4759</v>
      </c>
      <c r="K4387" s="661" t="s">
        <v>4760</v>
      </c>
      <c r="L4387" s="662">
        <v>0</v>
      </c>
      <c r="M4387" s="662">
        <v>0</v>
      </c>
      <c r="N4387" s="661">
        <v>1</v>
      </c>
      <c r="O4387" s="742">
        <v>0.5</v>
      </c>
      <c r="P4387" s="662">
        <v>0</v>
      </c>
      <c r="Q4387" s="677"/>
      <c r="R4387" s="661">
        <v>1</v>
      </c>
      <c r="S4387" s="677">
        <v>1</v>
      </c>
      <c r="T4387" s="742">
        <v>0.5</v>
      </c>
      <c r="U4387" s="700">
        <v>1</v>
      </c>
    </row>
    <row r="4388" spans="1:21" ht="14.4" customHeight="1" x14ac:dyDescent="0.3">
      <c r="A4388" s="660">
        <v>32</v>
      </c>
      <c r="B4388" s="661" t="s">
        <v>587</v>
      </c>
      <c r="C4388" s="661">
        <v>89301322</v>
      </c>
      <c r="D4388" s="740" t="s">
        <v>6847</v>
      </c>
      <c r="E4388" s="741" t="s">
        <v>4650</v>
      </c>
      <c r="F4388" s="661" t="s">
        <v>4612</v>
      </c>
      <c r="G4388" s="661" t="s">
        <v>4697</v>
      </c>
      <c r="H4388" s="661" t="s">
        <v>588</v>
      </c>
      <c r="I4388" s="661" t="s">
        <v>4706</v>
      </c>
      <c r="J4388" s="661" t="s">
        <v>4707</v>
      </c>
      <c r="K4388" s="661" t="s">
        <v>871</v>
      </c>
      <c r="L4388" s="662">
        <v>314.89999999999998</v>
      </c>
      <c r="M4388" s="662">
        <v>314.89999999999998</v>
      </c>
      <c r="N4388" s="661">
        <v>1</v>
      </c>
      <c r="O4388" s="742">
        <v>0.5</v>
      </c>
      <c r="P4388" s="662">
        <v>314.89999999999998</v>
      </c>
      <c r="Q4388" s="677">
        <v>1</v>
      </c>
      <c r="R4388" s="661">
        <v>1</v>
      </c>
      <c r="S4388" s="677">
        <v>1</v>
      </c>
      <c r="T4388" s="742">
        <v>0.5</v>
      </c>
      <c r="U4388" s="700">
        <v>1</v>
      </c>
    </row>
    <row r="4389" spans="1:21" ht="14.4" customHeight="1" x14ac:dyDescent="0.3">
      <c r="A4389" s="660">
        <v>32</v>
      </c>
      <c r="B4389" s="661" t="s">
        <v>587</v>
      </c>
      <c r="C4389" s="661">
        <v>89301322</v>
      </c>
      <c r="D4389" s="740" t="s">
        <v>6847</v>
      </c>
      <c r="E4389" s="741" t="s">
        <v>4650</v>
      </c>
      <c r="F4389" s="661" t="s">
        <v>4612</v>
      </c>
      <c r="G4389" s="661" t="s">
        <v>4708</v>
      </c>
      <c r="H4389" s="661" t="s">
        <v>588</v>
      </c>
      <c r="I4389" s="661" t="s">
        <v>684</v>
      </c>
      <c r="J4389" s="661" t="s">
        <v>5199</v>
      </c>
      <c r="K4389" s="661" t="s">
        <v>2387</v>
      </c>
      <c r="L4389" s="662">
        <v>22.88</v>
      </c>
      <c r="M4389" s="662">
        <v>68.64</v>
      </c>
      <c r="N4389" s="661">
        <v>3</v>
      </c>
      <c r="O4389" s="742">
        <v>0.5</v>
      </c>
      <c r="P4389" s="662">
        <v>68.64</v>
      </c>
      <c r="Q4389" s="677">
        <v>1</v>
      </c>
      <c r="R4389" s="661">
        <v>3</v>
      </c>
      <c r="S4389" s="677">
        <v>1</v>
      </c>
      <c r="T4389" s="742">
        <v>0.5</v>
      </c>
      <c r="U4389" s="700">
        <v>1</v>
      </c>
    </row>
    <row r="4390" spans="1:21" ht="14.4" customHeight="1" x14ac:dyDescent="0.3">
      <c r="A4390" s="660">
        <v>32</v>
      </c>
      <c r="B4390" s="661" t="s">
        <v>587</v>
      </c>
      <c r="C4390" s="661">
        <v>89301322</v>
      </c>
      <c r="D4390" s="740" t="s">
        <v>6847</v>
      </c>
      <c r="E4390" s="741" t="s">
        <v>4650</v>
      </c>
      <c r="F4390" s="661" t="s">
        <v>4612</v>
      </c>
      <c r="G4390" s="661" t="s">
        <v>4708</v>
      </c>
      <c r="H4390" s="661" t="s">
        <v>588</v>
      </c>
      <c r="I4390" s="661" t="s">
        <v>1519</v>
      </c>
      <c r="J4390" s="661" t="s">
        <v>4709</v>
      </c>
      <c r="K4390" s="661" t="s">
        <v>4710</v>
      </c>
      <c r="L4390" s="662">
        <v>91.52</v>
      </c>
      <c r="M4390" s="662">
        <v>549.12</v>
      </c>
      <c r="N4390" s="661">
        <v>6</v>
      </c>
      <c r="O4390" s="742">
        <v>1.5</v>
      </c>
      <c r="P4390" s="662">
        <v>274.56</v>
      </c>
      <c r="Q4390" s="677">
        <v>0.5</v>
      </c>
      <c r="R4390" s="661">
        <v>3</v>
      </c>
      <c r="S4390" s="677">
        <v>0.5</v>
      </c>
      <c r="T4390" s="742">
        <v>0.5</v>
      </c>
      <c r="U4390" s="700">
        <v>0.33333333333333331</v>
      </c>
    </row>
    <row r="4391" spans="1:21" ht="14.4" customHeight="1" x14ac:dyDescent="0.3">
      <c r="A4391" s="660">
        <v>32</v>
      </c>
      <c r="B4391" s="661" t="s">
        <v>587</v>
      </c>
      <c r="C4391" s="661">
        <v>89301322</v>
      </c>
      <c r="D4391" s="740" t="s">
        <v>6847</v>
      </c>
      <c r="E4391" s="741" t="s">
        <v>4650</v>
      </c>
      <c r="F4391" s="661" t="s">
        <v>4612</v>
      </c>
      <c r="G4391" s="661" t="s">
        <v>4708</v>
      </c>
      <c r="H4391" s="661" t="s">
        <v>588</v>
      </c>
      <c r="I4391" s="661" t="s">
        <v>1519</v>
      </c>
      <c r="J4391" s="661" t="s">
        <v>4709</v>
      </c>
      <c r="K4391" s="661" t="s">
        <v>4710</v>
      </c>
      <c r="L4391" s="662">
        <v>103.62</v>
      </c>
      <c r="M4391" s="662">
        <v>310.86</v>
      </c>
      <c r="N4391" s="661">
        <v>3</v>
      </c>
      <c r="O4391" s="742">
        <v>1</v>
      </c>
      <c r="P4391" s="662">
        <v>310.86</v>
      </c>
      <c r="Q4391" s="677">
        <v>1</v>
      </c>
      <c r="R4391" s="661">
        <v>3</v>
      </c>
      <c r="S4391" s="677">
        <v>1</v>
      </c>
      <c r="T4391" s="742">
        <v>1</v>
      </c>
      <c r="U4391" s="700">
        <v>1</v>
      </c>
    </row>
    <row r="4392" spans="1:21" ht="14.4" customHeight="1" x14ac:dyDescent="0.3">
      <c r="A4392" s="660">
        <v>32</v>
      </c>
      <c r="B4392" s="661" t="s">
        <v>587</v>
      </c>
      <c r="C4392" s="661">
        <v>89301322</v>
      </c>
      <c r="D4392" s="740" t="s">
        <v>6847</v>
      </c>
      <c r="E4392" s="741" t="s">
        <v>4652</v>
      </c>
      <c r="F4392" s="661" t="s">
        <v>4612</v>
      </c>
      <c r="G4392" s="661" t="s">
        <v>4711</v>
      </c>
      <c r="H4392" s="661" t="s">
        <v>588</v>
      </c>
      <c r="I4392" s="661" t="s">
        <v>2968</v>
      </c>
      <c r="J4392" s="661" t="s">
        <v>4447</v>
      </c>
      <c r="K4392" s="661" t="s">
        <v>4448</v>
      </c>
      <c r="L4392" s="662">
        <v>112.76</v>
      </c>
      <c r="M4392" s="662">
        <v>112.76</v>
      </c>
      <c r="N4392" s="661">
        <v>1</v>
      </c>
      <c r="O4392" s="742">
        <v>0.5</v>
      </c>
      <c r="P4392" s="662"/>
      <c r="Q4392" s="677">
        <v>0</v>
      </c>
      <c r="R4392" s="661"/>
      <c r="S4392" s="677">
        <v>0</v>
      </c>
      <c r="T4392" s="742"/>
      <c r="U4392" s="700">
        <v>0</v>
      </c>
    </row>
    <row r="4393" spans="1:21" ht="14.4" customHeight="1" x14ac:dyDescent="0.3">
      <c r="A4393" s="660">
        <v>32</v>
      </c>
      <c r="B4393" s="661" t="s">
        <v>587</v>
      </c>
      <c r="C4393" s="661">
        <v>89301322</v>
      </c>
      <c r="D4393" s="740" t="s">
        <v>6847</v>
      </c>
      <c r="E4393" s="741" t="s">
        <v>4652</v>
      </c>
      <c r="F4393" s="661" t="s">
        <v>4612</v>
      </c>
      <c r="G4393" s="661" t="s">
        <v>5933</v>
      </c>
      <c r="H4393" s="661" t="s">
        <v>588</v>
      </c>
      <c r="I4393" s="661" t="s">
        <v>6823</v>
      </c>
      <c r="J4393" s="661" t="s">
        <v>6824</v>
      </c>
      <c r="K4393" s="661" t="s">
        <v>6803</v>
      </c>
      <c r="L4393" s="662">
        <v>0</v>
      </c>
      <c r="M4393" s="662">
        <v>0</v>
      </c>
      <c r="N4393" s="661">
        <v>1</v>
      </c>
      <c r="O4393" s="742">
        <v>1</v>
      </c>
      <c r="P4393" s="662">
        <v>0</v>
      </c>
      <c r="Q4393" s="677"/>
      <c r="R4393" s="661">
        <v>1</v>
      </c>
      <c r="S4393" s="677">
        <v>1</v>
      </c>
      <c r="T4393" s="742">
        <v>1</v>
      </c>
      <c r="U4393" s="700">
        <v>1</v>
      </c>
    </row>
    <row r="4394" spans="1:21" ht="14.4" customHeight="1" x14ac:dyDescent="0.3">
      <c r="A4394" s="660">
        <v>32</v>
      </c>
      <c r="B4394" s="661" t="s">
        <v>587</v>
      </c>
      <c r="C4394" s="661">
        <v>89301322</v>
      </c>
      <c r="D4394" s="740" t="s">
        <v>6847</v>
      </c>
      <c r="E4394" s="741" t="s">
        <v>4652</v>
      </c>
      <c r="F4394" s="661" t="s">
        <v>4612</v>
      </c>
      <c r="G4394" s="661" t="s">
        <v>4671</v>
      </c>
      <c r="H4394" s="661" t="s">
        <v>2441</v>
      </c>
      <c r="I4394" s="661" t="s">
        <v>3132</v>
      </c>
      <c r="J4394" s="661" t="s">
        <v>3133</v>
      </c>
      <c r="K4394" s="661" t="s">
        <v>4480</v>
      </c>
      <c r="L4394" s="662">
        <v>3127.19</v>
      </c>
      <c r="M4394" s="662">
        <v>3127.19</v>
      </c>
      <c r="N4394" s="661">
        <v>1</v>
      </c>
      <c r="O4394" s="742">
        <v>0.5</v>
      </c>
      <c r="P4394" s="662"/>
      <c r="Q4394" s="677">
        <v>0</v>
      </c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32</v>
      </c>
      <c r="B4395" s="661" t="s">
        <v>587</v>
      </c>
      <c r="C4395" s="661">
        <v>89301322</v>
      </c>
      <c r="D4395" s="740" t="s">
        <v>6847</v>
      </c>
      <c r="E4395" s="741" t="s">
        <v>4652</v>
      </c>
      <c r="F4395" s="661" t="s">
        <v>4612</v>
      </c>
      <c r="G4395" s="661" t="s">
        <v>4813</v>
      </c>
      <c r="H4395" s="661" t="s">
        <v>588</v>
      </c>
      <c r="I4395" s="661" t="s">
        <v>1175</v>
      </c>
      <c r="J4395" s="661" t="s">
        <v>4814</v>
      </c>
      <c r="K4395" s="661" t="s">
        <v>4815</v>
      </c>
      <c r="L4395" s="662">
        <v>66.599999999999994</v>
      </c>
      <c r="M4395" s="662">
        <v>66.599999999999994</v>
      </c>
      <c r="N4395" s="661">
        <v>1</v>
      </c>
      <c r="O4395" s="742">
        <v>1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32</v>
      </c>
      <c r="B4396" s="661" t="s">
        <v>587</v>
      </c>
      <c r="C4396" s="661">
        <v>89301322</v>
      </c>
      <c r="D4396" s="740" t="s">
        <v>6847</v>
      </c>
      <c r="E4396" s="741" t="s">
        <v>4652</v>
      </c>
      <c r="F4396" s="661" t="s">
        <v>4612</v>
      </c>
      <c r="G4396" s="661" t="s">
        <v>4999</v>
      </c>
      <c r="H4396" s="661" t="s">
        <v>588</v>
      </c>
      <c r="I4396" s="661" t="s">
        <v>3005</v>
      </c>
      <c r="J4396" s="661" t="s">
        <v>6552</v>
      </c>
      <c r="K4396" s="661" t="s">
        <v>6553</v>
      </c>
      <c r="L4396" s="662">
        <v>93.99</v>
      </c>
      <c r="M4396" s="662">
        <v>93.99</v>
      </c>
      <c r="N4396" s="661">
        <v>1</v>
      </c>
      <c r="O4396" s="742">
        <v>1</v>
      </c>
      <c r="P4396" s="662"/>
      <c r="Q4396" s="677">
        <v>0</v>
      </c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32</v>
      </c>
      <c r="B4397" s="661" t="s">
        <v>587</v>
      </c>
      <c r="C4397" s="661">
        <v>89301322</v>
      </c>
      <c r="D4397" s="740" t="s">
        <v>6847</v>
      </c>
      <c r="E4397" s="741" t="s">
        <v>4652</v>
      </c>
      <c r="F4397" s="661" t="s">
        <v>4612</v>
      </c>
      <c r="G4397" s="661" t="s">
        <v>4767</v>
      </c>
      <c r="H4397" s="661" t="s">
        <v>2441</v>
      </c>
      <c r="I4397" s="661" t="s">
        <v>5115</v>
      </c>
      <c r="J4397" s="661" t="s">
        <v>651</v>
      </c>
      <c r="K4397" s="661" t="s">
        <v>5116</v>
      </c>
      <c r="L4397" s="662">
        <v>50.57</v>
      </c>
      <c r="M4397" s="662">
        <v>50.57</v>
      </c>
      <c r="N4397" s="661">
        <v>1</v>
      </c>
      <c r="O4397" s="742">
        <v>1</v>
      </c>
      <c r="P4397" s="662">
        <v>50.57</v>
      </c>
      <c r="Q4397" s="677">
        <v>1</v>
      </c>
      <c r="R4397" s="661">
        <v>1</v>
      </c>
      <c r="S4397" s="677">
        <v>1</v>
      </c>
      <c r="T4397" s="742">
        <v>1</v>
      </c>
      <c r="U4397" s="700">
        <v>1</v>
      </c>
    </row>
    <row r="4398" spans="1:21" ht="14.4" customHeight="1" x14ac:dyDescent="0.3">
      <c r="A4398" s="660">
        <v>32</v>
      </c>
      <c r="B4398" s="661" t="s">
        <v>587</v>
      </c>
      <c r="C4398" s="661">
        <v>89301323</v>
      </c>
      <c r="D4398" s="740" t="s">
        <v>6848</v>
      </c>
      <c r="E4398" s="741" t="s">
        <v>4626</v>
      </c>
      <c r="F4398" s="661" t="s">
        <v>4612</v>
      </c>
      <c r="G4398" s="661" t="s">
        <v>4654</v>
      </c>
      <c r="H4398" s="661" t="s">
        <v>588</v>
      </c>
      <c r="I4398" s="661" t="s">
        <v>1805</v>
      </c>
      <c r="J4398" s="661" t="s">
        <v>1806</v>
      </c>
      <c r="K4398" s="661" t="s">
        <v>4712</v>
      </c>
      <c r="L4398" s="662">
        <v>1354.54</v>
      </c>
      <c r="M4398" s="662">
        <v>4063.62</v>
      </c>
      <c r="N4398" s="661">
        <v>3</v>
      </c>
      <c r="O4398" s="742">
        <v>2</v>
      </c>
      <c r="P4398" s="662">
        <v>4063.62</v>
      </c>
      <c r="Q4398" s="677">
        <v>1</v>
      </c>
      <c r="R4398" s="661">
        <v>3</v>
      </c>
      <c r="S4398" s="677">
        <v>1</v>
      </c>
      <c r="T4398" s="742">
        <v>2</v>
      </c>
      <c r="U4398" s="700">
        <v>1</v>
      </c>
    </row>
    <row r="4399" spans="1:21" ht="14.4" customHeight="1" x14ac:dyDescent="0.3">
      <c r="A4399" s="660">
        <v>32</v>
      </c>
      <c r="B4399" s="661" t="s">
        <v>587</v>
      </c>
      <c r="C4399" s="661">
        <v>89301323</v>
      </c>
      <c r="D4399" s="740" t="s">
        <v>6848</v>
      </c>
      <c r="E4399" s="741" t="s">
        <v>4626</v>
      </c>
      <c r="F4399" s="661" t="s">
        <v>4612</v>
      </c>
      <c r="G4399" s="661" t="s">
        <v>4654</v>
      </c>
      <c r="H4399" s="661" t="s">
        <v>588</v>
      </c>
      <c r="I4399" s="661" t="s">
        <v>1581</v>
      </c>
      <c r="J4399" s="661" t="s">
        <v>1582</v>
      </c>
      <c r="K4399" s="661" t="s">
        <v>1583</v>
      </c>
      <c r="L4399" s="662">
        <v>483.76</v>
      </c>
      <c r="M4399" s="662">
        <v>483.76</v>
      </c>
      <c r="N4399" s="661">
        <v>1</v>
      </c>
      <c r="O4399" s="742">
        <v>1</v>
      </c>
      <c r="P4399" s="662">
        <v>483.76</v>
      </c>
      <c r="Q4399" s="677">
        <v>1</v>
      </c>
      <c r="R4399" s="661">
        <v>1</v>
      </c>
      <c r="S4399" s="677">
        <v>1</v>
      </c>
      <c r="T4399" s="742">
        <v>1</v>
      </c>
      <c r="U4399" s="700">
        <v>1</v>
      </c>
    </row>
    <row r="4400" spans="1:21" ht="14.4" customHeight="1" x14ac:dyDescent="0.3">
      <c r="A4400" s="660">
        <v>32</v>
      </c>
      <c r="B4400" s="661" t="s">
        <v>587</v>
      </c>
      <c r="C4400" s="661">
        <v>89301323</v>
      </c>
      <c r="D4400" s="740" t="s">
        <v>6848</v>
      </c>
      <c r="E4400" s="741" t="s">
        <v>4626</v>
      </c>
      <c r="F4400" s="661" t="s">
        <v>4612</v>
      </c>
      <c r="G4400" s="661" t="s">
        <v>4654</v>
      </c>
      <c r="H4400" s="661" t="s">
        <v>588</v>
      </c>
      <c r="I4400" s="661" t="s">
        <v>4920</v>
      </c>
      <c r="J4400" s="661" t="s">
        <v>1582</v>
      </c>
      <c r="K4400" s="661" t="s">
        <v>1583</v>
      </c>
      <c r="L4400" s="662">
        <v>483.76</v>
      </c>
      <c r="M4400" s="662">
        <v>967.52</v>
      </c>
      <c r="N4400" s="661">
        <v>2</v>
      </c>
      <c r="O4400" s="742">
        <v>1.5</v>
      </c>
      <c r="P4400" s="662"/>
      <c r="Q4400" s="677">
        <v>0</v>
      </c>
      <c r="R4400" s="661"/>
      <c r="S4400" s="677">
        <v>0</v>
      </c>
      <c r="T4400" s="742"/>
      <c r="U4400" s="700">
        <v>0</v>
      </c>
    </row>
    <row r="4401" spans="1:21" ht="14.4" customHeight="1" x14ac:dyDescent="0.3">
      <c r="A4401" s="660">
        <v>32</v>
      </c>
      <c r="B4401" s="661" t="s">
        <v>587</v>
      </c>
      <c r="C4401" s="661">
        <v>89301323</v>
      </c>
      <c r="D4401" s="740" t="s">
        <v>6848</v>
      </c>
      <c r="E4401" s="741" t="s">
        <v>4626</v>
      </c>
      <c r="F4401" s="661" t="s">
        <v>4612</v>
      </c>
      <c r="G4401" s="661" t="s">
        <v>4655</v>
      </c>
      <c r="H4401" s="661" t="s">
        <v>588</v>
      </c>
      <c r="I4401" s="661" t="s">
        <v>727</v>
      </c>
      <c r="J4401" s="661" t="s">
        <v>728</v>
      </c>
      <c r="K4401" s="661" t="s">
        <v>4716</v>
      </c>
      <c r="L4401" s="662">
        <v>85.72</v>
      </c>
      <c r="M4401" s="662">
        <v>171.44</v>
      </c>
      <c r="N4401" s="661">
        <v>2</v>
      </c>
      <c r="O4401" s="742">
        <v>1</v>
      </c>
      <c r="P4401" s="662">
        <v>85.72</v>
      </c>
      <c r="Q4401" s="677">
        <v>0.5</v>
      </c>
      <c r="R4401" s="661">
        <v>1</v>
      </c>
      <c r="S4401" s="677">
        <v>0.5</v>
      </c>
      <c r="T4401" s="742">
        <v>0.5</v>
      </c>
      <c r="U4401" s="700">
        <v>0.5</v>
      </c>
    </row>
    <row r="4402" spans="1:21" ht="14.4" customHeight="1" x14ac:dyDescent="0.3">
      <c r="A4402" s="660">
        <v>32</v>
      </c>
      <c r="B4402" s="661" t="s">
        <v>587</v>
      </c>
      <c r="C4402" s="661">
        <v>89301323</v>
      </c>
      <c r="D4402" s="740" t="s">
        <v>6848</v>
      </c>
      <c r="E4402" s="741" t="s">
        <v>4626</v>
      </c>
      <c r="F4402" s="661" t="s">
        <v>4612</v>
      </c>
      <c r="G4402" s="661" t="s">
        <v>4994</v>
      </c>
      <c r="H4402" s="661" t="s">
        <v>588</v>
      </c>
      <c r="I4402" s="661" t="s">
        <v>5784</v>
      </c>
      <c r="J4402" s="661" t="s">
        <v>1300</v>
      </c>
      <c r="K4402" s="661" t="s">
        <v>1301</v>
      </c>
      <c r="L4402" s="662">
        <v>0</v>
      </c>
      <c r="M4402" s="662">
        <v>0</v>
      </c>
      <c r="N4402" s="661">
        <v>1</v>
      </c>
      <c r="O4402" s="742">
        <v>0.5</v>
      </c>
      <c r="P4402" s="662"/>
      <c r="Q4402" s="677"/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32</v>
      </c>
      <c r="B4403" s="661" t="s">
        <v>587</v>
      </c>
      <c r="C4403" s="661">
        <v>89301323</v>
      </c>
      <c r="D4403" s="740" t="s">
        <v>6848</v>
      </c>
      <c r="E4403" s="741" t="s">
        <v>4626</v>
      </c>
      <c r="F4403" s="661" t="s">
        <v>4612</v>
      </c>
      <c r="G4403" s="661" t="s">
        <v>4711</v>
      </c>
      <c r="H4403" s="661" t="s">
        <v>588</v>
      </c>
      <c r="I4403" s="661" t="s">
        <v>2909</v>
      </c>
      <c r="J4403" s="661" t="s">
        <v>4443</v>
      </c>
      <c r="K4403" s="661" t="s">
        <v>4444</v>
      </c>
      <c r="L4403" s="662">
        <v>333.31</v>
      </c>
      <c r="M4403" s="662">
        <v>999.93000000000006</v>
      </c>
      <c r="N4403" s="661">
        <v>3</v>
      </c>
      <c r="O4403" s="742">
        <v>1.5</v>
      </c>
      <c r="P4403" s="662">
        <v>333.31</v>
      </c>
      <c r="Q4403" s="677">
        <v>0.33333333333333331</v>
      </c>
      <c r="R4403" s="661">
        <v>1</v>
      </c>
      <c r="S4403" s="677">
        <v>0.33333333333333331</v>
      </c>
      <c r="T4403" s="742">
        <v>0.5</v>
      </c>
      <c r="U4403" s="700">
        <v>0.33333333333333331</v>
      </c>
    </row>
    <row r="4404" spans="1:21" ht="14.4" customHeight="1" x14ac:dyDescent="0.3">
      <c r="A4404" s="660">
        <v>32</v>
      </c>
      <c r="B4404" s="661" t="s">
        <v>587</v>
      </c>
      <c r="C4404" s="661">
        <v>89301323</v>
      </c>
      <c r="D4404" s="740" t="s">
        <v>6848</v>
      </c>
      <c r="E4404" s="741" t="s">
        <v>4626</v>
      </c>
      <c r="F4404" s="661" t="s">
        <v>4612</v>
      </c>
      <c r="G4404" s="661" t="s">
        <v>4711</v>
      </c>
      <c r="H4404" s="661" t="s">
        <v>588</v>
      </c>
      <c r="I4404" s="661" t="s">
        <v>2909</v>
      </c>
      <c r="J4404" s="661" t="s">
        <v>4443</v>
      </c>
      <c r="K4404" s="661" t="s">
        <v>4444</v>
      </c>
      <c r="L4404" s="662">
        <v>156.86000000000001</v>
      </c>
      <c r="M4404" s="662">
        <v>784.30000000000007</v>
      </c>
      <c r="N4404" s="661">
        <v>5</v>
      </c>
      <c r="O4404" s="742">
        <v>2.5</v>
      </c>
      <c r="P4404" s="662">
        <v>627.44000000000005</v>
      </c>
      <c r="Q4404" s="677">
        <v>0.8</v>
      </c>
      <c r="R4404" s="661">
        <v>4</v>
      </c>
      <c r="S4404" s="677">
        <v>0.8</v>
      </c>
      <c r="T4404" s="742">
        <v>2</v>
      </c>
      <c r="U4404" s="700">
        <v>0.8</v>
      </c>
    </row>
    <row r="4405" spans="1:21" ht="14.4" customHeight="1" x14ac:dyDescent="0.3">
      <c r="A4405" s="660">
        <v>32</v>
      </c>
      <c r="B4405" s="661" t="s">
        <v>587</v>
      </c>
      <c r="C4405" s="661">
        <v>89301323</v>
      </c>
      <c r="D4405" s="740" t="s">
        <v>6848</v>
      </c>
      <c r="E4405" s="741" t="s">
        <v>4626</v>
      </c>
      <c r="F4405" s="661" t="s">
        <v>4612</v>
      </c>
      <c r="G4405" s="661" t="s">
        <v>5030</v>
      </c>
      <c r="H4405" s="661" t="s">
        <v>588</v>
      </c>
      <c r="I4405" s="661" t="s">
        <v>6825</v>
      </c>
      <c r="J4405" s="661" t="s">
        <v>6826</v>
      </c>
      <c r="K4405" s="661" t="s">
        <v>4810</v>
      </c>
      <c r="L4405" s="662">
        <v>0</v>
      </c>
      <c r="M4405" s="662">
        <v>0</v>
      </c>
      <c r="N4405" s="661">
        <v>1</v>
      </c>
      <c r="O4405" s="742">
        <v>0.5</v>
      </c>
      <c r="P4405" s="662">
        <v>0</v>
      </c>
      <c r="Q4405" s="677"/>
      <c r="R4405" s="661">
        <v>1</v>
      </c>
      <c r="S4405" s="677">
        <v>1</v>
      </c>
      <c r="T4405" s="742">
        <v>0.5</v>
      </c>
      <c r="U4405" s="700">
        <v>1</v>
      </c>
    </row>
    <row r="4406" spans="1:21" ht="14.4" customHeight="1" x14ac:dyDescent="0.3">
      <c r="A4406" s="660">
        <v>32</v>
      </c>
      <c r="B4406" s="661" t="s">
        <v>587</v>
      </c>
      <c r="C4406" s="661">
        <v>89301323</v>
      </c>
      <c r="D4406" s="740" t="s">
        <v>6848</v>
      </c>
      <c r="E4406" s="741" t="s">
        <v>4626</v>
      </c>
      <c r="F4406" s="661" t="s">
        <v>4612</v>
      </c>
      <c r="G4406" s="661" t="s">
        <v>4721</v>
      </c>
      <c r="H4406" s="661" t="s">
        <v>588</v>
      </c>
      <c r="I4406" s="661" t="s">
        <v>1087</v>
      </c>
      <c r="J4406" s="661" t="s">
        <v>4722</v>
      </c>
      <c r="K4406" s="661" t="s">
        <v>4723</v>
      </c>
      <c r="L4406" s="662">
        <v>0</v>
      </c>
      <c r="M4406" s="662">
        <v>0</v>
      </c>
      <c r="N4406" s="661">
        <v>1</v>
      </c>
      <c r="O4406" s="742">
        <v>0.5</v>
      </c>
      <c r="P4406" s="662">
        <v>0</v>
      </c>
      <c r="Q4406" s="677"/>
      <c r="R4406" s="661">
        <v>1</v>
      </c>
      <c r="S4406" s="677">
        <v>1</v>
      </c>
      <c r="T4406" s="742">
        <v>0.5</v>
      </c>
      <c r="U4406" s="700">
        <v>1</v>
      </c>
    </row>
    <row r="4407" spans="1:21" ht="14.4" customHeight="1" x14ac:dyDescent="0.3">
      <c r="A4407" s="660">
        <v>32</v>
      </c>
      <c r="B4407" s="661" t="s">
        <v>587</v>
      </c>
      <c r="C4407" s="661">
        <v>89301323</v>
      </c>
      <c r="D4407" s="740" t="s">
        <v>6848</v>
      </c>
      <c r="E4407" s="741" t="s">
        <v>4626</v>
      </c>
      <c r="F4407" s="661" t="s">
        <v>4612</v>
      </c>
      <c r="G4407" s="661" t="s">
        <v>4721</v>
      </c>
      <c r="H4407" s="661" t="s">
        <v>588</v>
      </c>
      <c r="I4407" s="661" t="s">
        <v>1091</v>
      </c>
      <c r="J4407" s="661" t="s">
        <v>5249</v>
      </c>
      <c r="K4407" s="661" t="s">
        <v>3869</v>
      </c>
      <c r="L4407" s="662">
        <v>0</v>
      </c>
      <c r="M4407" s="662">
        <v>0</v>
      </c>
      <c r="N4407" s="661">
        <v>1</v>
      </c>
      <c r="O4407" s="742">
        <v>0.5</v>
      </c>
      <c r="P4407" s="662"/>
      <c r="Q4407" s="677"/>
      <c r="R4407" s="661"/>
      <c r="S4407" s="677">
        <v>0</v>
      </c>
      <c r="T4407" s="742"/>
      <c r="U4407" s="700">
        <v>0</v>
      </c>
    </row>
    <row r="4408" spans="1:21" ht="14.4" customHeight="1" x14ac:dyDescent="0.3">
      <c r="A4408" s="660">
        <v>32</v>
      </c>
      <c r="B4408" s="661" t="s">
        <v>587</v>
      </c>
      <c r="C4408" s="661">
        <v>89301323</v>
      </c>
      <c r="D4408" s="740" t="s">
        <v>6848</v>
      </c>
      <c r="E4408" s="741" t="s">
        <v>4626</v>
      </c>
      <c r="F4408" s="661" t="s">
        <v>4612</v>
      </c>
      <c r="G4408" s="661" t="s">
        <v>4727</v>
      </c>
      <c r="H4408" s="661" t="s">
        <v>2441</v>
      </c>
      <c r="I4408" s="661" t="s">
        <v>2628</v>
      </c>
      <c r="J4408" s="661" t="s">
        <v>2629</v>
      </c>
      <c r="K4408" s="661" t="s">
        <v>4523</v>
      </c>
      <c r="L4408" s="662">
        <v>68.989999999999995</v>
      </c>
      <c r="M4408" s="662">
        <v>68.989999999999995</v>
      </c>
      <c r="N4408" s="661">
        <v>1</v>
      </c>
      <c r="O4408" s="742">
        <v>0.5</v>
      </c>
      <c r="P4408" s="662">
        <v>68.989999999999995</v>
      </c>
      <c r="Q4408" s="677">
        <v>1</v>
      </c>
      <c r="R4408" s="661">
        <v>1</v>
      </c>
      <c r="S4408" s="677">
        <v>1</v>
      </c>
      <c r="T4408" s="742">
        <v>0.5</v>
      </c>
      <c r="U4408" s="700">
        <v>1</v>
      </c>
    </row>
    <row r="4409" spans="1:21" ht="14.4" customHeight="1" x14ac:dyDescent="0.3">
      <c r="A4409" s="660">
        <v>32</v>
      </c>
      <c r="B4409" s="661" t="s">
        <v>587</v>
      </c>
      <c r="C4409" s="661">
        <v>89301323</v>
      </c>
      <c r="D4409" s="740" t="s">
        <v>6848</v>
      </c>
      <c r="E4409" s="741" t="s">
        <v>4626</v>
      </c>
      <c r="F4409" s="661" t="s">
        <v>4612</v>
      </c>
      <c r="G4409" s="661" t="s">
        <v>4727</v>
      </c>
      <c r="H4409" s="661" t="s">
        <v>2441</v>
      </c>
      <c r="I4409" s="661" t="s">
        <v>2705</v>
      </c>
      <c r="J4409" s="661" t="s">
        <v>2475</v>
      </c>
      <c r="K4409" s="661" t="s">
        <v>4524</v>
      </c>
      <c r="L4409" s="662">
        <v>216.16</v>
      </c>
      <c r="M4409" s="662">
        <v>432.32</v>
      </c>
      <c r="N4409" s="661">
        <v>2</v>
      </c>
      <c r="O4409" s="742">
        <v>1</v>
      </c>
      <c r="P4409" s="662">
        <v>432.32</v>
      </c>
      <c r="Q4409" s="677">
        <v>1</v>
      </c>
      <c r="R4409" s="661">
        <v>2</v>
      </c>
      <c r="S4409" s="677">
        <v>1</v>
      </c>
      <c r="T4409" s="742">
        <v>1</v>
      </c>
      <c r="U4409" s="700">
        <v>1</v>
      </c>
    </row>
    <row r="4410" spans="1:21" ht="14.4" customHeight="1" x14ac:dyDescent="0.3">
      <c r="A4410" s="660">
        <v>32</v>
      </c>
      <c r="B4410" s="661" t="s">
        <v>587</v>
      </c>
      <c r="C4410" s="661">
        <v>89301323</v>
      </c>
      <c r="D4410" s="740" t="s">
        <v>6848</v>
      </c>
      <c r="E4410" s="741" t="s">
        <v>4626</v>
      </c>
      <c r="F4410" s="661" t="s">
        <v>4612</v>
      </c>
      <c r="G4410" s="661" t="s">
        <v>4812</v>
      </c>
      <c r="H4410" s="661" t="s">
        <v>588</v>
      </c>
      <c r="I4410" s="661" t="s">
        <v>1168</v>
      </c>
      <c r="J4410" s="661" t="s">
        <v>820</v>
      </c>
      <c r="K4410" s="661" t="s">
        <v>5112</v>
      </c>
      <c r="L4410" s="662">
        <v>57.65</v>
      </c>
      <c r="M4410" s="662">
        <v>57.65</v>
      </c>
      <c r="N4410" s="661">
        <v>1</v>
      </c>
      <c r="O4410" s="742">
        <v>0.5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32</v>
      </c>
      <c r="B4411" s="661" t="s">
        <v>587</v>
      </c>
      <c r="C4411" s="661">
        <v>89301323</v>
      </c>
      <c r="D4411" s="740" t="s">
        <v>6848</v>
      </c>
      <c r="E4411" s="741" t="s">
        <v>4626</v>
      </c>
      <c r="F4411" s="661" t="s">
        <v>4612</v>
      </c>
      <c r="G4411" s="661" t="s">
        <v>4671</v>
      </c>
      <c r="H4411" s="661" t="s">
        <v>2441</v>
      </c>
      <c r="I4411" s="661" t="s">
        <v>3132</v>
      </c>
      <c r="J4411" s="661" t="s">
        <v>3133</v>
      </c>
      <c r="K4411" s="661" t="s">
        <v>4480</v>
      </c>
      <c r="L4411" s="662">
        <v>3127.19</v>
      </c>
      <c r="M4411" s="662">
        <v>9381.57</v>
      </c>
      <c r="N4411" s="661">
        <v>3</v>
      </c>
      <c r="O4411" s="742">
        <v>1.5</v>
      </c>
      <c r="P4411" s="662">
        <v>3127.19</v>
      </c>
      <c r="Q4411" s="677">
        <v>0.33333333333333337</v>
      </c>
      <c r="R4411" s="661">
        <v>1</v>
      </c>
      <c r="S4411" s="677">
        <v>0.33333333333333331</v>
      </c>
      <c r="T4411" s="742">
        <v>0.5</v>
      </c>
      <c r="U4411" s="700">
        <v>0.33333333333333331</v>
      </c>
    </row>
    <row r="4412" spans="1:21" ht="14.4" customHeight="1" x14ac:dyDescent="0.3">
      <c r="A4412" s="660">
        <v>32</v>
      </c>
      <c r="B4412" s="661" t="s">
        <v>587</v>
      </c>
      <c r="C4412" s="661">
        <v>89301323</v>
      </c>
      <c r="D4412" s="740" t="s">
        <v>6848</v>
      </c>
      <c r="E4412" s="741" t="s">
        <v>4626</v>
      </c>
      <c r="F4412" s="661" t="s">
        <v>4612</v>
      </c>
      <c r="G4412" s="661" t="s">
        <v>4671</v>
      </c>
      <c r="H4412" s="661" t="s">
        <v>2441</v>
      </c>
      <c r="I4412" s="661" t="s">
        <v>4672</v>
      </c>
      <c r="J4412" s="661" t="s">
        <v>3133</v>
      </c>
      <c r="K4412" s="661" t="s">
        <v>4673</v>
      </c>
      <c r="L4412" s="662">
        <v>782.22</v>
      </c>
      <c r="M4412" s="662">
        <v>4693.3200000000006</v>
      </c>
      <c r="N4412" s="661">
        <v>6</v>
      </c>
      <c r="O4412" s="742">
        <v>3.5</v>
      </c>
      <c r="P4412" s="662">
        <v>3911.1000000000004</v>
      </c>
      <c r="Q4412" s="677">
        <v>0.83333333333333326</v>
      </c>
      <c r="R4412" s="661">
        <v>5</v>
      </c>
      <c r="S4412" s="677">
        <v>0.83333333333333337</v>
      </c>
      <c r="T4412" s="742">
        <v>3</v>
      </c>
      <c r="U4412" s="700">
        <v>0.8571428571428571</v>
      </c>
    </row>
    <row r="4413" spans="1:21" ht="14.4" customHeight="1" x14ac:dyDescent="0.3">
      <c r="A4413" s="660">
        <v>32</v>
      </c>
      <c r="B4413" s="661" t="s">
        <v>587</v>
      </c>
      <c r="C4413" s="661">
        <v>89301323</v>
      </c>
      <c r="D4413" s="740" t="s">
        <v>6848</v>
      </c>
      <c r="E4413" s="741" t="s">
        <v>4626</v>
      </c>
      <c r="F4413" s="661" t="s">
        <v>4612</v>
      </c>
      <c r="G4413" s="661" t="s">
        <v>4813</v>
      </c>
      <c r="H4413" s="661" t="s">
        <v>588</v>
      </c>
      <c r="I4413" s="661" t="s">
        <v>1175</v>
      </c>
      <c r="J4413" s="661" t="s">
        <v>4814</v>
      </c>
      <c r="K4413" s="661" t="s">
        <v>4815</v>
      </c>
      <c r="L4413" s="662">
        <v>66.599999999999994</v>
      </c>
      <c r="M4413" s="662">
        <v>66.599999999999994</v>
      </c>
      <c r="N4413" s="661">
        <v>1</v>
      </c>
      <c r="O4413" s="742">
        <v>0.5</v>
      </c>
      <c r="P4413" s="662"/>
      <c r="Q4413" s="677">
        <v>0</v>
      </c>
      <c r="R4413" s="661"/>
      <c r="S4413" s="677">
        <v>0</v>
      </c>
      <c r="T4413" s="742"/>
      <c r="U4413" s="700">
        <v>0</v>
      </c>
    </row>
    <row r="4414" spans="1:21" ht="14.4" customHeight="1" x14ac:dyDescent="0.3">
      <c r="A4414" s="660">
        <v>32</v>
      </c>
      <c r="B4414" s="661" t="s">
        <v>587</v>
      </c>
      <c r="C4414" s="661">
        <v>89301323</v>
      </c>
      <c r="D4414" s="740" t="s">
        <v>6848</v>
      </c>
      <c r="E4414" s="741" t="s">
        <v>4626</v>
      </c>
      <c r="F4414" s="661" t="s">
        <v>4612</v>
      </c>
      <c r="G4414" s="661" t="s">
        <v>6277</v>
      </c>
      <c r="H4414" s="661" t="s">
        <v>588</v>
      </c>
      <c r="I4414" s="661" t="s">
        <v>6827</v>
      </c>
      <c r="J4414" s="661" t="s">
        <v>6828</v>
      </c>
      <c r="K4414" s="661" t="s">
        <v>4923</v>
      </c>
      <c r="L4414" s="662">
        <v>36.86</v>
      </c>
      <c r="M4414" s="662">
        <v>36.86</v>
      </c>
      <c r="N4414" s="661">
        <v>1</v>
      </c>
      <c r="O4414" s="742">
        <v>0.5</v>
      </c>
      <c r="P4414" s="662"/>
      <c r="Q4414" s="677">
        <v>0</v>
      </c>
      <c r="R4414" s="661"/>
      <c r="S4414" s="677">
        <v>0</v>
      </c>
      <c r="T4414" s="742"/>
      <c r="U4414" s="700">
        <v>0</v>
      </c>
    </row>
    <row r="4415" spans="1:21" ht="14.4" customHeight="1" x14ac:dyDescent="0.3">
      <c r="A4415" s="660">
        <v>32</v>
      </c>
      <c r="B4415" s="661" t="s">
        <v>587</v>
      </c>
      <c r="C4415" s="661">
        <v>89301323</v>
      </c>
      <c r="D4415" s="740" t="s">
        <v>6848</v>
      </c>
      <c r="E4415" s="741" t="s">
        <v>4626</v>
      </c>
      <c r="F4415" s="661" t="s">
        <v>4612</v>
      </c>
      <c r="G4415" s="661" t="s">
        <v>6277</v>
      </c>
      <c r="H4415" s="661" t="s">
        <v>588</v>
      </c>
      <c r="I4415" s="661" t="s">
        <v>6829</v>
      </c>
      <c r="J4415" s="661" t="s">
        <v>6830</v>
      </c>
      <c r="K4415" s="661" t="s">
        <v>1580</v>
      </c>
      <c r="L4415" s="662">
        <v>0</v>
      </c>
      <c r="M4415" s="662">
        <v>0</v>
      </c>
      <c r="N4415" s="661">
        <v>1</v>
      </c>
      <c r="O4415" s="742">
        <v>1</v>
      </c>
      <c r="P4415" s="662"/>
      <c r="Q4415" s="677"/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32</v>
      </c>
      <c r="B4416" s="661" t="s">
        <v>587</v>
      </c>
      <c r="C4416" s="661">
        <v>89301323</v>
      </c>
      <c r="D4416" s="740" t="s">
        <v>6848</v>
      </c>
      <c r="E4416" s="741" t="s">
        <v>4626</v>
      </c>
      <c r="F4416" s="661" t="s">
        <v>4612</v>
      </c>
      <c r="G4416" s="661" t="s">
        <v>4927</v>
      </c>
      <c r="H4416" s="661" t="s">
        <v>588</v>
      </c>
      <c r="I4416" s="661" t="s">
        <v>1366</v>
      </c>
      <c r="J4416" s="661" t="s">
        <v>1367</v>
      </c>
      <c r="K4416" s="661" t="s">
        <v>4928</v>
      </c>
      <c r="L4416" s="662">
        <v>1023.02</v>
      </c>
      <c r="M4416" s="662">
        <v>1023.02</v>
      </c>
      <c r="N4416" s="661">
        <v>1</v>
      </c>
      <c r="O4416" s="742">
        <v>0.5</v>
      </c>
      <c r="P4416" s="662"/>
      <c r="Q4416" s="677">
        <v>0</v>
      </c>
      <c r="R4416" s="661"/>
      <c r="S4416" s="677">
        <v>0</v>
      </c>
      <c r="T4416" s="742"/>
      <c r="U4416" s="700">
        <v>0</v>
      </c>
    </row>
    <row r="4417" spans="1:21" ht="14.4" customHeight="1" x14ac:dyDescent="0.3">
      <c r="A4417" s="660">
        <v>32</v>
      </c>
      <c r="B4417" s="661" t="s">
        <v>587</v>
      </c>
      <c r="C4417" s="661">
        <v>89301323</v>
      </c>
      <c r="D4417" s="740" t="s">
        <v>6848</v>
      </c>
      <c r="E4417" s="741" t="s">
        <v>4626</v>
      </c>
      <c r="F4417" s="661" t="s">
        <v>4612</v>
      </c>
      <c r="G4417" s="661" t="s">
        <v>4750</v>
      </c>
      <c r="H4417" s="661" t="s">
        <v>588</v>
      </c>
      <c r="I4417" s="661" t="s">
        <v>3125</v>
      </c>
      <c r="J4417" s="661" t="s">
        <v>3126</v>
      </c>
      <c r="K4417" s="661" t="s">
        <v>4480</v>
      </c>
      <c r="L4417" s="662">
        <v>614.78</v>
      </c>
      <c r="M4417" s="662">
        <v>614.78</v>
      </c>
      <c r="N4417" s="661">
        <v>1</v>
      </c>
      <c r="O4417" s="742">
        <v>0.5</v>
      </c>
      <c r="P4417" s="662">
        <v>614.78</v>
      </c>
      <c r="Q4417" s="677">
        <v>1</v>
      </c>
      <c r="R4417" s="661">
        <v>1</v>
      </c>
      <c r="S4417" s="677">
        <v>1</v>
      </c>
      <c r="T4417" s="742">
        <v>0.5</v>
      </c>
      <c r="U4417" s="700">
        <v>1</v>
      </c>
    </row>
    <row r="4418" spans="1:21" ht="14.4" customHeight="1" x14ac:dyDescent="0.3">
      <c r="A4418" s="660">
        <v>32</v>
      </c>
      <c r="B4418" s="661" t="s">
        <v>587</v>
      </c>
      <c r="C4418" s="661">
        <v>89301323</v>
      </c>
      <c r="D4418" s="740" t="s">
        <v>6848</v>
      </c>
      <c r="E4418" s="741" t="s">
        <v>4626</v>
      </c>
      <c r="F4418" s="661" t="s">
        <v>4612</v>
      </c>
      <c r="G4418" s="661" t="s">
        <v>5001</v>
      </c>
      <c r="H4418" s="661" t="s">
        <v>588</v>
      </c>
      <c r="I4418" s="661" t="s">
        <v>704</v>
      </c>
      <c r="J4418" s="661" t="s">
        <v>5002</v>
      </c>
      <c r="K4418" s="661" t="s">
        <v>5003</v>
      </c>
      <c r="L4418" s="662">
        <v>41.83</v>
      </c>
      <c r="M4418" s="662">
        <v>83.66</v>
      </c>
      <c r="N4418" s="661">
        <v>2</v>
      </c>
      <c r="O4418" s="742">
        <v>0.5</v>
      </c>
      <c r="P4418" s="662">
        <v>83.66</v>
      </c>
      <c r="Q4418" s="677">
        <v>1</v>
      </c>
      <c r="R4418" s="661">
        <v>2</v>
      </c>
      <c r="S4418" s="677">
        <v>1</v>
      </c>
      <c r="T4418" s="742">
        <v>0.5</v>
      </c>
      <c r="U4418" s="700">
        <v>1</v>
      </c>
    </row>
    <row r="4419" spans="1:21" ht="14.4" customHeight="1" x14ac:dyDescent="0.3">
      <c r="A4419" s="660">
        <v>32</v>
      </c>
      <c r="B4419" s="661" t="s">
        <v>587</v>
      </c>
      <c r="C4419" s="661">
        <v>89301323</v>
      </c>
      <c r="D4419" s="740" t="s">
        <v>6848</v>
      </c>
      <c r="E4419" s="741" t="s">
        <v>4626</v>
      </c>
      <c r="F4419" s="661" t="s">
        <v>4612</v>
      </c>
      <c r="G4419" s="661" t="s">
        <v>4764</v>
      </c>
      <c r="H4419" s="661" t="s">
        <v>588</v>
      </c>
      <c r="I4419" s="661" t="s">
        <v>1043</v>
      </c>
      <c r="J4419" s="661" t="s">
        <v>4765</v>
      </c>
      <c r="K4419" s="661" t="s">
        <v>4766</v>
      </c>
      <c r="L4419" s="662">
        <v>91.14</v>
      </c>
      <c r="M4419" s="662">
        <v>273.42</v>
      </c>
      <c r="N4419" s="661">
        <v>3</v>
      </c>
      <c r="O4419" s="742">
        <v>0.5</v>
      </c>
      <c r="P4419" s="662">
        <v>273.42</v>
      </c>
      <c r="Q4419" s="677">
        <v>1</v>
      </c>
      <c r="R4419" s="661">
        <v>3</v>
      </c>
      <c r="S4419" s="677">
        <v>1</v>
      </c>
      <c r="T4419" s="742">
        <v>0.5</v>
      </c>
      <c r="U4419" s="700">
        <v>1</v>
      </c>
    </row>
    <row r="4420" spans="1:21" ht="14.4" customHeight="1" x14ac:dyDescent="0.3">
      <c r="A4420" s="660">
        <v>32</v>
      </c>
      <c r="B4420" s="661" t="s">
        <v>587</v>
      </c>
      <c r="C4420" s="661">
        <v>89301323</v>
      </c>
      <c r="D4420" s="740" t="s">
        <v>6848</v>
      </c>
      <c r="E4420" s="741" t="s">
        <v>4626</v>
      </c>
      <c r="F4420" s="661" t="s">
        <v>4612</v>
      </c>
      <c r="G4420" s="661" t="s">
        <v>6831</v>
      </c>
      <c r="H4420" s="661" t="s">
        <v>588</v>
      </c>
      <c r="I4420" s="661" t="s">
        <v>6832</v>
      </c>
      <c r="J4420" s="661" t="s">
        <v>6833</v>
      </c>
      <c r="K4420" s="661" t="s">
        <v>4582</v>
      </c>
      <c r="L4420" s="662">
        <v>823.07</v>
      </c>
      <c r="M4420" s="662">
        <v>823.07</v>
      </c>
      <c r="N4420" s="661">
        <v>1</v>
      </c>
      <c r="O4420" s="742">
        <v>0.5</v>
      </c>
      <c r="P4420" s="662">
        <v>823.07</v>
      </c>
      <c r="Q4420" s="677">
        <v>1</v>
      </c>
      <c r="R4420" s="661">
        <v>1</v>
      </c>
      <c r="S4420" s="677">
        <v>1</v>
      </c>
      <c r="T4420" s="742">
        <v>0.5</v>
      </c>
      <c r="U4420" s="700">
        <v>1</v>
      </c>
    </row>
    <row r="4421" spans="1:21" ht="14.4" customHeight="1" x14ac:dyDescent="0.3">
      <c r="A4421" s="660">
        <v>32</v>
      </c>
      <c r="B4421" s="661" t="s">
        <v>587</v>
      </c>
      <c r="C4421" s="661">
        <v>89301323</v>
      </c>
      <c r="D4421" s="740" t="s">
        <v>6848</v>
      </c>
      <c r="E4421" s="741" t="s">
        <v>4626</v>
      </c>
      <c r="F4421" s="661" t="s">
        <v>4612</v>
      </c>
      <c r="G4421" s="661" t="s">
        <v>4767</v>
      </c>
      <c r="H4421" s="661" t="s">
        <v>588</v>
      </c>
      <c r="I4421" s="661" t="s">
        <v>6834</v>
      </c>
      <c r="J4421" s="661" t="s">
        <v>4930</v>
      </c>
      <c r="K4421" s="661" t="s">
        <v>6835</v>
      </c>
      <c r="L4421" s="662">
        <v>0</v>
      </c>
      <c r="M4421" s="662">
        <v>0</v>
      </c>
      <c r="N4421" s="661">
        <v>1</v>
      </c>
      <c r="O4421" s="742">
        <v>0.5</v>
      </c>
      <c r="P4421" s="662">
        <v>0</v>
      </c>
      <c r="Q4421" s="677"/>
      <c r="R4421" s="661">
        <v>1</v>
      </c>
      <c r="S4421" s="677">
        <v>1</v>
      </c>
      <c r="T4421" s="742">
        <v>0.5</v>
      </c>
      <c r="U4421" s="700">
        <v>1</v>
      </c>
    </row>
    <row r="4422" spans="1:21" ht="14.4" customHeight="1" x14ac:dyDescent="0.3">
      <c r="A4422" s="660">
        <v>32</v>
      </c>
      <c r="B4422" s="661" t="s">
        <v>587</v>
      </c>
      <c r="C4422" s="661">
        <v>89301323</v>
      </c>
      <c r="D4422" s="740" t="s">
        <v>6848</v>
      </c>
      <c r="E4422" s="741" t="s">
        <v>4626</v>
      </c>
      <c r="F4422" s="661" t="s">
        <v>4612</v>
      </c>
      <c r="G4422" s="661" t="s">
        <v>4767</v>
      </c>
      <c r="H4422" s="661" t="s">
        <v>588</v>
      </c>
      <c r="I4422" s="661" t="s">
        <v>1937</v>
      </c>
      <c r="J4422" s="661" t="s">
        <v>6188</v>
      </c>
      <c r="K4422" s="661" t="s">
        <v>4821</v>
      </c>
      <c r="L4422" s="662">
        <v>130.15</v>
      </c>
      <c r="M4422" s="662">
        <v>130.15</v>
      </c>
      <c r="N4422" s="661">
        <v>1</v>
      </c>
      <c r="O4422" s="742">
        <v>0.5</v>
      </c>
      <c r="P4422" s="662"/>
      <c r="Q4422" s="677">
        <v>0</v>
      </c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32</v>
      </c>
      <c r="B4423" s="661" t="s">
        <v>587</v>
      </c>
      <c r="C4423" s="661">
        <v>89301323</v>
      </c>
      <c r="D4423" s="740" t="s">
        <v>6848</v>
      </c>
      <c r="E4423" s="741" t="s">
        <v>4626</v>
      </c>
      <c r="F4423" s="661" t="s">
        <v>4612</v>
      </c>
      <c r="G4423" s="661" t="s">
        <v>5060</v>
      </c>
      <c r="H4423" s="661" t="s">
        <v>2441</v>
      </c>
      <c r="I4423" s="661" t="s">
        <v>5659</v>
      </c>
      <c r="J4423" s="661" t="s">
        <v>2790</v>
      </c>
      <c r="K4423" s="661" t="s">
        <v>2791</v>
      </c>
      <c r="L4423" s="662">
        <v>115.18</v>
      </c>
      <c r="M4423" s="662">
        <v>115.18</v>
      </c>
      <c r="N4423" s="661">
        <v>1</v>
      </c>
      <c r="O4423" s="742">
        <v>0.5</v>
      </c>
      <c r="P4423" s="662"/>
      <c r="Q4423" s="677">
        <v>0</v>
      </c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32</v>
      </c>
      <c r="B4424" s="661" t="s">
        <v>587</v>
      </c>
      <c r="C4424" s="661">
        <v>89301323</v>
      </c>
      <c r="D4424" s="740" t="s">
        <v>6848</v>
      </c>
      <c r="E4424" s="741" t="s">
        <v>4626</v>
      </c>
      <c r="F4424" s="661" t="s">
        <v>4612</v>
      </c>
      <c r="G4424" s="661" t="s">
        <v>4823</v>
      </c>
      <c r="H4424" s="661" t="s">
        <v>588</v>
      </c>
      <c r="I4424" s="661" t="s">
        <v>5744</v>
      </c>
      <c r="J4424" s="661" t="s">
        <v>889</v>
      </c>
      <c r="K4424" s="661" t="s">
        <v>5745</v>
      </c>
      <c r="L4424" s="662">
        <v>0</v>
      </c>
      <c r="M4424" s="662">
        <v>0</v>
      </c>
      <c r="N4424" s="661">
        <v>1</v>
      </c>
      <c r="O4424" s="742">
        <v>0.5</v>
      </c>
      <c r="P4424" s="662"/>
      <c r="Q4424" s="677"/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32</v>
      </c>
      <c r="B4425" s="661" t="s">
        <v>587</v>
      </c>
      <c r="C4425" s="661">
        <v>89301323</v>
      </c>
      <c r="D4425" s="740" t="s">
        <v>6848</v>
      </c>
      <c r="E4425" s="741" t="s">
        <v>4626</v>
      </c>
      <c r="F4425" s="661" t="s">
        <v>4612</v>
      </c>
      <c r="G4425" s="661" t="s">
        <v>4693</v>
      </c>
      <c r="H4425" s="661" t="s">
        <v>2441</v>
      </c>
      <c r="I4425" s="661" t="s">
        <v>2478</v>
      </c>
      <c r="J4425" s="661" t="s">
        <v>2479</v>
      </c>
      <c r="K4425" s="661" t="s">
        <v>2480</v>
      </c>
      <c r="L4425" s="662">
        <v>937.93</v>
      </c>
      <c r="M4425" s="662">
        <v>2813.79</v>
      </c>
      <c r="N4425" s="661">
        <v>3</v>
      </c>
      <c r="O4425" s="742">
        <v>1.5</v>
      </c>
      <c r="P4425" s="662">
        <v>937.93</v>
      </c>
      <c r="Q4425" s="677">
        <v>0.33333333333333331</v>
      </c>
      <c r="R4425" s="661">
        <v>1</v>
      </c>
      <c r="S4425" s="677">
        <v>0.33333333333333331</v>
      </c>
      <c r="T4425" s="742">
        <v>0.5</v>
      </c>
      <c r="U4425" s="700">
        <v>0.33333333333333331</v>
      </c>
    </row>
    <row r="4426" spans="1:21" ht="14.4" customHeight="1" x14ac:dyDescent="0.3">
      <c r="A4426" s="660">
        <v>32</v>
      </c>
      <c r="B4426" s="661" t="s">
        <v>587</v>
      </c>
      <c r="C4426" s="661">
        <v>89301323</v>
      </c>
      <c r="D4426" s="740" t="s">
        <v>6848</v>
      </c>
      <c r="E4426" s="741" t="s">
        <v>4626</v>
      </c>
      <c r="F4426" s="661" t="s">
        <v>4612</v>
      </c>
      <c r="G4426" s="661" t="s">
        <v>4693</v>
      </c>
      <c r="H4426" s="661" t="s">
        <v>2441</v>
      </c>
      <c r="I4426" s="661" t="s">
        <v>2482</v>
      </c>
      <c r="J4426" s="661" t="s">
        <v>2479</v>
      </c>
      <c r="K4426" s="661" t="s">
        <v>2483</v>
      </c>
      <c r="L4426" s="662">
        <v>1166.47</v>
      </c>
      <c r="M4426" s="662">
        <v>2332.94</v>
      </c>
      <c r="N4426" s="661">
        <v>2</v>
      </c>
      <c r="O4426" s="742">
        <v>0.5</v>
      </c>
      <c r="P4426" s="662"/>
      <c r="Q4426" s="677">
        <v>0</v>
      </c>
      <c r="R4426" s="661"/>
      <c r="S4426" s="677">
        <v>0</v>
      </c>
      <c r="T4426" s="742"/>
      <c r="U4426" s="700">
        <v>0</v>
      </c>
    </row>
    <row r="4427" spans="1:21" ht="14.4" customHeight="1" x14ac:dyDescent="0.3">
      <c r="A4427" s="660">
        <v>32</v>
      </c>
      <c r="B4427" s="661" t="s">
        <v>587</v>
      </c>
      <c r="C4427" s="661">
        <v>89301323</v>
      </c>
      <c r="D4427" s="740" t="s">
        <v>6848</v>
      </c>
      <c r="E4427" s="741" t="s">
        <v>4626</v>
      </c>
      <c r="F4427" s="661" t="s">
        <v>4612</v>
      </c>
      <c r="G4427" s="661" t="s">
        <v>4694</v>
      </c>
      <c r="H4427" s="661" t="s">
        <v>2441</v>
      </c>
      <c r="I4427" s="661" t="s">
        <v>3057</v>
      </c>
      <c r="J4427" s="661" t="s">
        <v>3058</v>
      </c>
      <c r="K4427" s="661" t="s">
        <v>4465</v>
      </c>
      <c r="L4427" s="662">
        <v>69.86</v>
      </c>
      <c r="M4427" s="662">
        <v>279.44</v>
      </c>
      <c r="N4427" s="661">
        <v>4</v>
      </c>
      <c r="O4427" s="742">
        <v>2.5</v>
      </c>
      <c r="P4427" s="662">
        <v>209.57999999999998</v>
      </c>
      <c r="Q4427" s="677">
        <v>0.75</v>
      </c>
      <c r="R4427" s="661">
        <v>3</v>
      </c>
      <c r="S4427" s="677">
        <v>0.75</v>
      </c>
      <c r="T4427" s="742">
        <v>2</v>
      </c>
      <c r="U4427" s="700">
        <v>0.8</v>
      </c>
    </row>
    <row r="4428" spans="1:21" ht="14.4" customHeight="1" x14ac:dyDescent="0.3">
      <c r="A4428" s="660">
        <v>32</v>
      </c>
      <c r="B4428" s="661" t="s">
        <v>587</v>
      </c>
      <c r="C4428" s="661">
        <v>89301323</v>
      </c>
      <c r="D4428" s="740" t="s">
        <v>6848</v>
      </c>
      <c r="E4428" s="741" t="s">
        <v>4626</v>
      </c>
      <c r="F4428" s="661" t="s">
        <v>4612</v>
      </c>
      <c r="G4428" s="661" t="s">
        <v>4697</v>
      </c>
      <c r="H4428" s="661" t="s">
        <v>588</v>
      </c>
      <c r="I4428" s="661" t="s">
        <v>4893</v>
      </c>
      <c r="J4428" s="661" t="s">
        <v>4707</v>
      </c>
      <c r="K4428" s="661" t="s">
        <v>868</v>
      </c>
      <c r="L4428" s="662">
        <v>97.97</v>
      </c>
      <c r="M4428" s="662">
        <v>293.90999999999997</v>
      </c>
      <c r="N4428" s="661">
        <v>3</v>
      </c>
      <c r="O4428" s="742">
        <v>2</v>
      </c>
      <c r="P4428" s="662">
        <v>195.94</v>
      </c>
      <c r="Q4428" s="677">
        <v>0.66666666666666674</v>
      </c>
      <c r="R4428" s="661">
        <v>2</v>
      </c>
      <c r="S4428" s="677">
        <v>0.66666666666666663</v>
      </c>
      <c r="T4428" s="742">
        <v>1.5</v>
      </c>
      <c r="U4428" s="700">
        <v>0.75</v>
      </c>
    </row>
    <row r="4429" spans="1:21" ht="14.4" customHeight="1" x14ac:dyDescent="0.3">
      <c r="A4429" s="660">
        <v>32</v>
      </c>
      <c r="B4429" s="661" t="s">
        <v>587</v>
      </c>
      <c r="C4429" s="661">
        <v>89301323</v>
      </c>
      <c r="D4429" s="740" t="s">
        <v>6848</v>
      </c>
      <c r="E4429" s="741" t="s">
        <v>4626</v>
      </c>
      <c r="F4429" s="661" t="s">
        <v>4612</v>
      </c>
      <c r="G4429" s="661" t="s">
        <v>4778</v>
      </c>
      <c r="H4429" s="661" t="s">
        <v>2441</v>
      </c>
      <c r="I4429" s="661" t="s">
        <v>3908</v>
      </c>
      <c r="J4429" s="661" t="s">
        <v>3909</v>
      </c>
      <c r="K4429" s="661" t="s">
        <v>4568</v>
      </c>
      <c r="L4429" s="662">
        <v>1359.61</v>
      </c>
      <c r="M4429" s="662">
        <v>1359.61</v>
      </c>
      <c r="N4429" s="661">
        <v>1</v>
      </c>
      <c r="O4429" s="742">
        <v>0.5</v>
      </c>
      <c r="P4429" s="662">
        <v>1359.61</v>
      </c>
      <c r="Q4429" s="677">
        <v>1</v>
      </c>
      <c r="R4429" s="661">
        <v>1</v>
      </c>
      <c r="S4429" s="677">
        <v>1</v>
      </c>
      <c r="T4429" s="742">
        <v>0.5</v>
      </c>
      <c r="U4429" s="700">
        <v>1</v>
      </c>
    </row>
    <row r="4430" spans="1:21" ht="14.4" customHeight="1" x14ac:dyDescent="0.3">
      <c r="A4430" s="660">
        <v>32</v>
      </c>
      <c r="B4430" s="661" t="s">
        <v>587</v>
      </c>
      <c r="C4430" s="661">
        <v>89301323</v>
      </c>
      <c r="D4430" s="740" t="s">
        <v>6848</v>
      </c>
      <c r="E4430" s="741" t="s">
        <v>4626</v>
      </c>
      <c r="F4430" s="661" t="s">
        <v>4612</v>
      </c>
      <c r="G4430" s="661" t="s">
        <v>4939</v>
      </c>
      <c r="H4430" s="661" t="s">
        <v>588</v>
      </c>
      <c r="I4430" s="661" t="s">
        <v>1223</v>
      </c>
      <c r="J4430" s="661" t="s">
        <v>1224</v>
      </c>
      <c r="K4430" s="661" t="s">
        <v>1225</v>
      </c>
      <c r="L4430" s="662">
        <v>67.42</v>
      </c>
      <c r="M4430" s="662">
        <v>67.42</v>
      </c>
      <c r="N4430" s="661">
        <v>1</v>
      </c>
      <c r="O4430" s="742">
        <v>0.5</v>
      </c>
      <c r="P4430" s="662">
        <v>67.42</v>
      </c>
      <c r="Q4430" s="677">
        <v>1</v>
      </c>
      <c r="R4430" s="661">
        <v>1</v>
      </c>
      <c r="S4430" s="677">
        <v>1</v>
      </c>
      <c r="T4430" s="742">
        <v>0.5</v>
      </c>
      <c r="U4430" s="700">
        <v>1</v>
      </c>
    </row>
    <row r="4431" spans="1:21" ht="14.4" customHeight="1" x14ac:dyDescent="0.3">
      <c r="A4431" s="660">
        <v>32</v>
      </c>
      <c r="B4431" s="661" t="s">
        <v>587</v>
      </c>
      <c r="C4431" s="661">
        <v>89301323</v>
      </c>
      <c r="D4431" s="740" t="s">
        <v>6848</v>
      </c>
      <c r="E4431" s="741" t="s">
        <v>4626</v>
      </c>
      <c r="F4431" s="661" t="s">
        <v>4612</v>
      </c>
      <c r="G4431" s="661" t="s">
        <v>4939</v>
      </c>
      <c r="H4431" s="661" t="s">
        <v>588</v>
      </c>
      <c r="I4431" s="661" t="s">
        <v>1223</v>
      </c>
      <c r="J4431" s="661" t="s">
        <v>1224</v>
      </c>
      <c r="K4431" s="661" t="s">
        <v>1225</v>
      </c>
      <c r="L4431" s="662">
        <v>50.47</v>
      </c>
      <c r="M4431" s="662">
        <v>100.94</v>
      </c>
      <c r="N4431" s="661">
        <v>2</v>
      </c>
      <c r="O4431" s="742">
        <v>1.5</v>
      </c>
      <c r="P4431" s="662">
        <v>50.47</v>
      </c>
      <c r="Q4431" s="677">
        <v>0.5</v>
      </c>
      <c r="R4431" s="661">
        <v>1</v>
      </c>
      <c r="S4431" s="677">
        <v>0.5</v>
      </c>
      <c r="T4431" s="742">
        <v>1</v>
      </c>
      <c r="U4431" s="700">
        <v>0.66666666666666663</v>
      </c>
    </row>
    <row r="4432" spans="1:21" ht="14.4" customHeight="1" x14ac:dyDescent="0.3">
      <c r="A4432" s="660">
        <v>32</v>
      </c>
      <c r="B4432" s="661" t="s">
        <v>587</v>
      </c>
      <c r="C4432" s="661">
        <v>89301323</v>
      </c>
      <c r="D4432" s="740" t="s">
        <v>6848</v>
      </c>
      <c r="E4432" s="741" t="s">
        <v>4626</v>
      </c>
      <c r="F4432" s="661" t="s">
        <v>4612</v>
      </c>
      <c r="G4432" s="661" t="s">
        <v>4903</v>
      </c>
      <c r="H4432" s="661" t="s">
        <v>588</v>
      </c>
      <c r="I4432" s="661" t="s">
        <v>916</v>
      </c>
      <c r="J4432" s="661" t="s">
        <v>5080</v>
      </c>
      <c r="K4432" s="661" t="s">
        <v>2612</v>
      </c>
      <c r="L4432" s="662">
        <v>131.96</v>
      </c>
      <c r="M4432" s="662">
        <v>263.92</v>
      </c>
      <c r="N4432" s="661">
        <v>2</v>
      </c>
      <c r="O4432" s="742">
        <v>0.5</v>
      </c>
      <c r="P4432" s="662"/>
      <c r="Q4432" s="677">
        <v>0</v>
      </c>
      <c r="R4432" s="661"/>
      <c r="S4432" s="677">
        <v>0</v>
      </c>
      <c r="T4432" s="742"/>
      <c r="U4432" s="700">
        <v>0</v>
      </c>
    </row>
    <row r="4433" spans="1:21" ht="14.4" customHeight="1" x14ac:dyDescent="0.3">
      <c r="A4433" s="660">
        <v>32</v>
      </c>
      <c r="B4433" s="661" t="s">
        <v>587</v>
      </c>
      <c r="C4433" s="661">
        <v>89301323</v>
      </c>
      <c r="D4433" s="740" t="s">
        <v>6848</v>
      </c>
      <c r="E4433" s="741" t="s">
        <v>4626</v>
      </c>
      <c r="F4433" s="661" t="s">
        <v>4612</v>
      </c>
      <c r="G4433" s="661" t="s">
        <v>4786</v>
      </c>
      <c r="H4433" s="661" t="s">
        <v>588</v>
      </c>
      <c r="I4433" s="661" t="s">
        <v>4985</v>
      </c>
      <c r="J4433" s="661" t="s">
        <v>2991</v>
      </c>
      <c r="K4433" s="661" t="s">
        <v>4986</v>
      </c>
      <c r="L4433" s="662">
        <v>23.46</v>
      </c>
      <c r="M4433" s="662">
        <v>23.46</v>
      </c>
      <c r="N4433" s="661">
        <v>1</v>
      </c>
      <c r="O4433" s="742">
        <v>0.5</v>
      </c>
      <c r="P4433" s="662">
        <v>23.46</v>
      </c>
      <c r="Q4433" s="677">
        <v>1</v>
      </c>
      <c r="R4433" s="661">
        <v>1</v>
      </c>
      <c r="S4433" s="677">
        <v>1</v>
      </c>
      <c r="T4433" s="742">
        <v>0.5</v>
      </c>
      <c r="U4433" s="700">
        <v>1</v>
      </c>
    </row>
    <row r="4434" spans="1:21" ht="14.4" customHeight="1" x14ac:dyDescent="0.3">
      <c r="A4434" s="660">
        <v>32</v>
      </c>
      <c r="B4434" s="661" t="s">
        <v>587</v>
      </c>
      <c r="C4434" s="661">
        <v>89301323</v>
      </c>
      <c r="D4434" s="740" t="s">
        <v>6848</v>
      </c>
      <c r="E4434" s="741" t="s">
        <v>4626</v>
      </c>
      <c r="F4434" s="661" t="s">
        <v>4612</v>
      </c>
      <c r="G4434" s="661" t="s">
        <v>5226</v>
      </c>
      <c r="H4434" s="661" t="s">
        <v>588</v>
      </c>
      <c r="I4434" s="661" t="s">
        <v>3743</v>
      </c>
      <c r="J4434" s="661" t="s">
        <v>3744</v>
      </c>
      <c r="K4434" s="661" t="s">
        <v>5227</v>
      </c>
      <c r="L4434" s="662">
        <v>5598.35</v>
      </c>
      <c r="M4434" s="662">
        <v>5598.35</v>
      </c>
      <c r="N4434" s="661">
        <v>1</v>
      </c>
      <c r="O4434" s="742">
        <v>0.5</v>
      </c>
      <c r="P4434" s="662">
        <v>5598.35</v>
      </c>
      <c r="Q4434" s="677">
        <v>1</v>
      </c>
      <c r="R4434" s="661">
        <v>1</v>
      </c>
      <c r="S4434" s="677">
        <v>1</v>
      </c>
      <c r="T4434" s="742">
        <v>0.5</v>
      </c>
      <c r="U4434" s="700">
        <v>1</v>
      </c>
    </row>
    <row r="4435" spans="1:21" ht="14.4" customHeight="1" x14ac:dyDescent="0.3">
      <c r="A4435" s="660">
        <v>32</v>
      </c>
      <c r="B4435" s="661" t="s">
        <v>587</v>
      </c>
      <c r="C4435" s="661">
        <v>89301323</v>
      </c>
      <c r="D4435" s="740" t="s">
        <v>6848</v>
      </c>
      <c r="E4435" s="741" t="s">
        <v>4626</v>
      </c>
      <c r="F4435" s="661" t="s">
        <v>4612</v>
      </c>
      <c r="G4435" s="661" t="s">
        <v>4913</v>
      </c>
      <c r="H4435" s="661" t="s">
        <v>2441</v>
      </c>
      <c r="I4435" s="661" t="s">
        <v>2768</v>
      </c>
      <c r="J4435" s="661" t="s">
        <v>2769</v>
      </c>
      <c r="K4435" s="661" t="s">
        <v>4484</v>
      </c>
      <c r="L4435" s="662">
        <v>1492.11</v>
      </c>
      <c r="M4435" s="662">
        <v>1492.11</v>
      </c>
      <c r="N4435" s="661">
        <v>1</v>
      </c>
      <c r="O4435" s="742">
        <v>0.5</v>
      </c>
      <c r="P4435" s="662">
        <v>1492.11</v>
      </c>
      <c r="Q4435" s="677">
        <v>1</v>
      </c>
      <c r="R4435" s="661">
        <v>1</v>
      </c>
      <c r="S4435" s="677">
        <v>1</v>
      </c>
      <c r="T4435" s="742">
        <v>0.5</v>
      </c>
      <c r="U4435" s="700">
        <v>1</v>
      </c>
    </row>
    <row r="4436" spans="1:21" ht="14.4" customHeight="1" x14ac:dyDescent="0.3">
      <c r="A4436" s="660">
        <v>32</v>
      </c>
      <c r="B4436" s="661" t="s">
        <v>587</v>
      </c>
      <c r="C4436" s="661">
        <v>89301323</v>
      </c>
      <c r="D4436" s="740" t="s">
        <v>6848</v>
      </c>
      <c r="E4436" s="741" t="s">
        <v>4630</v>
      </c>
      <c r="F4436" s="661" t="s">
        <v>4612</v>
      </c>
      <c r="G4436" s="661" t="s">
        <v>4654</v>
      </c>
      <c r="H4436" s="661" t="s">
        <v>588</v>
      </c>
      <c r="I4436" s="661" t="s">
        <v>1805</v>
      </c>
      <c r="J4436" s="661" t="s">
        <v>1806</v>
      </c>
      <c r="K4436" s="661" t="s">
        <v>4712</v>
      </c>
      <c r="L4436" s="662">
        <v>1354.54</v>
      </c>
      <c r="M4436" s="662">
        <v>1354.54</v>
      </c>
      <c r="N4436" s="661">
        <v>1</v>
      </c>
      <c r="O4436" s="742">
        <v>0.5</v>
      </c>
      <c r="P4436" s="662">
        <v>1354.54</v>
      </c>
      <c r="Q4436" s="677">
        <v>1</v>
      </c>
      <c r="R4436" s="661">
        <v>1</v>
      </c>
      <c r="S4436" s="677">
        <v>1</v>
      </c>
      <c r="T4436" s="742">
        <v>0.5</v>
      </c>
      <c r="U4436" s="700">
        <v>1</v>
      </c>
    </row>
    <row r="4437" spans="1:21" ht="14.4" customHeight="1" x14ac:dyDescent="0.3">
      <c r="A4437" s="660">
        <v>32</v>
      </c>
      <c r="B4437" s="661" t="s">
        <v>587</v>
      </c>
      <c r="C4437" s="661">
        <v>89301323</v>
      </c>
      <c r="D4437" s="740" t="s">
        <v>6848</v>
      </c>
      <c r="E4437" s="741" t="s">
        <v>4630</v>
      </c>
      <c r="F4437" s="661" t="s">
        <v>4612</v>
      </c>
      <c r="G4437" s="661" t="s">
        <v>4654</v>
      </c>
      <c r="H4437" s="661" t="s">
        <v>588</v>
      </c>
      <c r="I4437" s="661" t="s">
        <v>4920</v>
      </c>
      <c r="J4437" s="661" t="s">
        <v>1582</v>
      </c>
      <c r="K4437" s="661" t="s">
        <v>1583</v>
      </c>
      <c r="L4437" s="662">
        <v>483.76</v>
      </c>
      <c r="M4437" s="662">
        <v>483.76</v>
      </c>
      <c r="N4437" s="661">
        <v>1</v>
      </c>
      <c r="O4437" s="742">
        <v>0.5</v>
      </c>
      <c r="P4437" s="662"/>
      <c r="Q4437" s="677">
        <v>0</v>
      </c>
      <c r="R4437" s="661"/>
      <c r="S4437" s="677">
        <v>0</v>
      </c>
      <c r="T4437" s="742"/>
      <c r="U4437" s="700">
        <v>0</v>
      </c>
    </row>
    <row r="4438" spans="1:21" ht="14.4" customHeight="1" x14ac:dyDescent="0.3">
      <c r="A4438" s="660">
        <v>32</v>
      </c>
      <c r="B4438" s="661" t="s">
        <v>587</v>
      </c>
      <c r="C4438" s="661">
        <v>89301323</v>
      </c>
      <c r="D4438" s="740" t="s">
        <v>6848</v>
      </c>
      <c r="E4438" s="741" t="s">
        <v>4630</v>
      </c>
      <c r="F4438" s="661" t="s">
        <v>4612</v>
      </c>
      <c r="G4438" s="661" t="s">
        <v>4711</v>
      </c>
      <c r="H4438" s="661" t="s">
        <v>588</v>
      </c>
      <c r="I4438" s="661" t="s">
        <v>4856</v>
      </c>
      <c r="J4438" s="661" t="s">
        <v>4844</v>
      </c>
      <c r="K4438" s="661" t="s">
        <v>4444</v>
      </c>
      <c r="L4438" s="662">
        <v>156.86000000000001</v>
      </c>
      <c r="M4438" s="662">
        <v>156.86000000000001</v>
      </c>
      <c r="N4438" s="661">
        <v>1</v>
      </c>
      <c r="O4438" s="742">
        <v>0.5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32</v>
      </c>
      <c r="B4439" s="661" t="s">
        <v>587</v>
      </c>
      <c r="C4439" s="661">
        <v>89301323</v>
      </c>
      <c r="D4439" s="740" t="s">
        <v>6848</v>
      </c>
      <c r="E4439" s="741" t="s">
        <v>4630</v>
      </c>
      <c r="F4439" s="661" t="s">
        <v>4612</v>
      </c>
      <c r="G4439" s="661" t="s">
        <v>4721</v>
      </c>
      <c r="H4439" s="661" t="s">
        <v>588</v>
      </c>
      <c r="I4439" s="661" t="s">
        <v>1087</v>
      </c>
      <c r="J4439" s="661" t="s">
        <v>4722</v>
      </c>
      <c r="K4439" s="661" t="s">
        <v>4723</v>
      </c>
      <c r="L4439" s="662">
        <v>0</v>
      </c>
      <c r="M4439" s="662">
        <v>0</v>
      </c>
      <c r="N4439" s="661">
        <v>1</v>
      </c>
      <c r="O4439" s="742">
        <v>0.5</v>
      </c>
      <c r="P4439" s="662">
        <v>0</v>
      </c>
      <c r="Q4439" s="677"/>
      <c r="R4439" s="661">
        <v>1</v>
      </c>
      <c r="S4439" s="677">
        <v>1</v>
      </c>
      <c r="T4439" s="742">
        <v>0.5</v>
      </c>
      <c r="U4439" s="700">
        <v>1</v>
      </c>
    </row>
    <row r="4440" spans="1:21" ht="14.4" customHeight="1" x14ac:dyDescent="0.3">
      <c r="A4440" s="660">
        <v>32</v>
      </c>
      <c r="B4440" s="661" t="s">
        <v>587</v>
      </c>
      <c r="C4440" s="661">
        <v>89301323</v>
      </c>
      <c r="D4440" s="740" t="s">
        <v>6848</v>
      </c>
      <c r="E4440" s="741" t="s">
        <v>4630</v>
      </c>
      <c r="F4440" s="661" t="s">
        <v>4612</v>
      </c>
      <c r="G4440" s="661" t="s">
        <v>4727</v>
      </c>
      <c r="H4440" s="661" t="s">
        <v>2441</v>
      </c>
      <c r="I4440" s="661" t="s">
        <v>2628</v>
      </c>
      <c r="J4440" s="661" t="s">
        <v>2629</v>
      </c>
      <c r="K4440" s="661" t="s">
        <v>4523</v>
      </c>
      <c r="L4440" s="662">
        <v>162.13</v>
      </c>
      <c r="M4440" s="662">
        <v>162.13</v>
      </c>
      <c r="N4440" s="661">
        <v>1</v>
      </c>
      <c r="O4440" s="742">
        <v>0.5</v>
      </c>
      <c r="P4440" s="662">
        <v>162.13</v>
      </c>
      <c r="Q4440" s="677">
        <v>1</v>
      </c>
      <c r="R4440" s="661">
        <v>1</v>
      </c>
      <c r="S4440" s="677">
        <v>1</v>
      </c>
      <c r="T4440" s="742">
        <v>0.5</v>
      </c>
      <c r="U4440" s="700">
        <v>1</v>
      </c>
    </row>
    <row r="4441" spans="1:21" ht="14.4" customHeight="1" x14ac:dyDescent="0.3">
      <c r="A4441" s="660">
        <v>32</v>
      </c>
      <c r="B4441" s="661" t="s">
        <v>587</v>
      </c>
      <c r="C4441" s="661">
        <v>89301323</v>
      </c>
      <c r="D4441" s="740" t="s">
        <v>6848</v>
      </c>
      <c r="E4441" s="741" t="s">
        <v>4630</v>
      </c>
      <c r="F4441" s="661" t="s">
        <v>4612</v>
      </c>
      <c r="G4441" s="661" t="s">
        <v>4727</v>
      </c>
      <c r="H4441" s="661" t="s">
        <v>2441</v>
      </c>
      <c r="I4441" s="661" t="s">
        <v>2705</v>
      </c>
      <c r="J4441" s="661" t="s">
        <v>2475</v>
      </c>
      <c r="K4441" s="661" t="s">
        <v>4524</v>
      </c>
      <c r="L4441" s="662">
        <v>138</v>
      </c>
      <c r="M4441" s="662">
        <v>138</v>
      </c>
      <c r="N4441" s="661">
        <v>1</v>
      </c>
      <c r="O4441" s="742">
        <v>0.5</v>
      </c>
      <c r="P4441" s="662">
        <v>138</v>
      </c>
      <c r="Q4441" s="677">
        <v>1</v>
      </c>
      <c r="R4441" s="661">
        <v>1</v>
      </c>
      <c r="S4441" s="677">
        <v>1</v>
      </c>
      <c r="T4441" s="742">
        <v>0.5</v>
      </c>
      <c r="U4441" s="700">
        <v>1</v>
      </c>
    </row>
    <row r="4442" spans="1:21" ht="14.4" customHeight="1" x14ac:dyDescent="0.3">
      <c r="A4442" s="660">
        <v>32</v>
      </c>
      <c r="B4442" s="661" t="s">
        <v>587</v>
      </c>
      <c r="C4442" s="661">
        <v>89301323</v>
      </c>
      <c r="D4442" s="740" t="s">
        <v>6848</v>
      </c>
      <c r="E4442" s="741" t="s">
        <v>4630</v>
      </c>
      <c r="F4442" s="661" t="s">
        <v>4612</v>
      </c>
      <c r="G4442" s="661" t="s">
        <v>4671</v>
      </c>
      <c r="H4442" s="661" t="s">
        <v>2441</v>
      </c>
      <c r="I4442" s="661" t="s">
        <v>3132</v>
      </c>
      <c r="J4442" s="661" t="s">
        <v>3133</v>
      </c>
      <c r="K4442" s="661" t="s">
        <v>4480</v>
      </c>
      <c r="L4442" s="662">
        <v>3127.19</v>
      </c>
      <c r="M4442" s="662">
        <v>6254.38</v>
      </c>
      <c r="N4442" s="661">
        <v>2</v>
      </c>
      <c r="O4442" s="742">
        <v>2</v>
      </c>
      <c r="P4442" s="662">
        <v>3127.19</v>
      </c>
      <c r="Q4442" s="677">
        <v>0.5</v>
      </c>
      <c r="R4442" s="661">
        <v>1</v>
      </c>
      <c r="S4442" s="677">
        <v>0.5</v>
      </c>
      <c r="T4442" s="742">
        <v>1</v>
      </c>
      <c r="U4442" s="700">
        <v>0.5</v>
      </c>
    </row>
    <row r="4443" spans="1:21" ht="14.4" customHeight="1" x14ac:dyDescent="0.3">
      <c r="A4443" s="660">
        <v>32</v>
      </c>
      <c r="B4443" s="661" t="s">
        <v>587</v>
      </c>
      <c r="C4443" s="661">
        <v>89301323</v>
      </c>
      <c r="D4443" s="740" t="s">
        <v>6848</v>
      </c>
      <c r="E4443" s="741" t="s">
        <v>4630</v>
      </c>
      <c r="F4443" s="661" t="s">
        <v>4612</v>
      </c>
      <c r="G4443" s="661" t="s">
        <v>4755</v>
      </c>
      <c r="H4443" s="661" t="s">
        <v>2441</v>
      </c>
      <c r="I4443" s="661" t="s">
        <v>4756</v>
      </c>
      <c r="J4443" s="661" t="s">
        <v>3074</v>
      </c>
      <c r="K4443" s="661" t="s">
        <v>4757</v>
      </c>
      <c r="L4443" s="662">
        <v>87.6</v>
      </c>
      <c r="M4443" s="662">
        <v>87.6</v>
      </c>
      <c r="N4443" s="661">
        <v>1</v>
      </c>
      <c r="O4443" s="742">
        <v>0.5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32</v>
      </c>
      <c r="B4444" s="661" t="s">
        <v>587</v>
      </c>
      <c r="C4444" s="661">
        <v>89301323</v>
      </c>
      <c r="D4444" s="740" t="s">
        <v>6848</v>
      </c>
      <c r="E4444" s="741" t="s">
        <v>4630</v>
      </c>
      <c r="F4444" s="661" t="s">
        <v>4612</v>
      </c>
      <c r="G4444" s="661" t="s">
        <v>4690</v>
      </c>
      <c r="H4444" s="661" t="s">
        <v>588</v>
      </c>
      <c r="I4444" s="661" t="s">
        <v>4773</v>
      </c>
      <c r="J4444" s="661" t="s">
        <v>4691</v>
      </c>
      <c r="K4444" s="661" t="s">
        <v>4774</v>
      </c>
      <c r="L4444" s="662">
        <v>0</v>
      </c>
      <c r="M4444" s="662">
        <v>0</v>
      </c>
      <c r="N4444" s="661">
        <v>1</v>
      </c>
      <c r="O4444" s="742">
        <v>0.5</v>
      </c>
      <c r="P4444" s="662"/>
      <c r="Q4444" s="677"/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32</v>
      </c>
      <c r="B4445" s="661" t="s">
        <v>587</v>
      </c>
      <c r="C4445" s="661">
        <v>89301323</v>
      </c>
      <c r="D4445" s="740" t="s">
        <v>6848</v>
      </c>
      <c r="E4445" s="741" t="s">
        <v>4630</v>
      </c>
      <c r="F4445" s="661" t="s">
        <v>4612</v>
      </c>
      <c r="G4445" s="661" t="s">
        <v>4693</v>
      </c>
      <c r="H4445" s="661" t="s">
        <v>2441</v>
      </c>
      <c r="I4445" s="661" t="s">
        <v>2691</v>
      </c>
      <c r="J4445" s="661" t="s">
        <v>2479</v>
      </c>
      <c r="K4445" s="661" t="s">
        <v>2692</v>
      </c>
      <c r="L4445" s="662">
        <v>625.29</v>
      </c>
      <c r="M4445" s="662">
        <v>1875.87</v>
      </c>
      <c r="N4445" s="661">
        <v>3</v>
      </c>
      <c r="O4445" s="742">
        <v>1</v>
      </c>
      <c r="P4445" s="662">
        <v>1875.87</v>
      </c>
      <c r="Q4445" s="677">
        <v>1</v>
      </c>
      <c r="R4445" s="661">
        <v>3</v>
      </c>
      <c r="S4445" s="677">
        <v>1</v>
      </c>
      <c r="T4445" s="742">
        <v>1</v>
      </c>
      <c r="U4445" s="700">
        <v>1</v>
      </c>
    </row>
    <row r="4446" spans="1:21" ht="14.4" customHeight="1" x14ac:dyDescent="0.3">
      <c r="A4446" s="660">
        <v>32</v>
      </c>
      <c r="B4446" s="661" t="s">
        <v>587</v>
      </c>
      <c r="C4446" s="661">
        <v>89301323</v>
      </c>
      <c r="D4446" s="740" t="s">
        <v>6848</v>
      </c>
      <c r="E4446" s="741" t="s">
        <v>4630</v>
      </c>
      <c r="F4446" s="661" t="s">
        <v>4612</v>
      </c>
      <c r="G4446" s="661" t="s">
        <v>4697</v>
      </c>
      <c r="H4446" s="661" t="s">
        <v>588</v>
      </c>
      <c r="I4446" s="661" t="s">
        <v>4706</v>
      </c>
      <c r="J4446" s="661" t="s">
        <v>4707</v>
      </c>
      <c r="K4446" s="661" t="s">
        <v>871</v>
      </c>
      <c r="L4446" s="662">
        <v>314.89999999999998</v>
      </c>
      <c r="M4446" s="662">
        <v>629.79999999999995</v>
      </c>
      <c r="N4446" s="661">
        <v>2</v>
      </c>
      <c r="O4446" s="742">
        <v>1.5</v>
      </c>
      <c r="P4446" s="662">
        <v>314.89999999999998</v>
      </c>
      <c r="Q4446" s="677">
        <v>0.5</v>
      </c>
      <c r="R4446" s="661">
        <v>1</v>
      </c>
      <c r="S4446" s="677">
        <v>0.5</v>
      </c>
      <c r="T4446" s="742">
        <v>0.5</v>
      </c>
      <c r="U4446" s="700">
        <v>0.33333333333333331</v>
      </c>
    </row>
    <row r="4447" spans="1:21" ht="14.4" customHeight="1" x14ac:dyDescent="0.3">
      <c r="A4447" s="660">
        <v>32</v>
      </c>
      <c r="B4447" s="661" t="s">
        <v>587</v>
      </c>
      <c r="C4447" s="661">
        <v>89301323</v>
      </c>
      <c r="D4447" s="740" t="s">
        <v>6848</v>
      </c>
      <c r="E4447" s="741" t="s">
        <v>4630</v>
      </c>
      <c r="F4447" s="661" t="s">
        <v>4612</v>
      </c>
      <c r="G4447" s="661" t="s">
        <v>5226</v>
      </c>
      <c r="H4447" s="661" t="s">
        <v>588</v>
      </c>
      <c r="I4447" s="661" t="s">
        <v>3743</v>
      </c>
      <c r="J4447" s="661" t="s">
        <v>3744</v>
      </c>
      <c r="K4447" s="661" t="s">
        <v>5227</v>
      </c>
      <c r="L4447" s="662">
        <v>5598.35</v>
      </c>
      <c r="M4447" s="662">
        <v>16795.050000000003</v>
      </c>
      <c r="N4447" s="661">
        <v>3</v>
      </c>
      <c r="O4447" s="742">
        <v>0.5</v>
      </c>
      <c r="P4447" s="662">
        <v>16795.050000000003</v>
      </c>
      <c r="Q4447" s="677">
        <v>1</v>
      </c>
      <c r="R4447" s="661">
        <v>3</v>
      </c>
      <c r="S4447" s="677">
        <v>1</v>
      </c>
      <c r="T4447" s="742">
        <v>0.5</v>
      </c>
      <c r="U4447" s="700">
        <v>1</v>
      </c>
    </row>
    <row r="4448" spans="1:21" ht="14.4" customHeight="1" x14ac:dyDescent="0.3">
      <c r="A4448" s="660">
        <v>32</v>
      </c>
      <c r="B4448" s="661" t="s">
        <v>587</v>
      </c>
      <c r="C4448" s="661">
        <v>89301323</v>
      </c>
      <c r="D4448" s="740" t="s">
        <v>6848</v>
      </c>
      <c r="E4448" s="741" t="s">
        <v>4631</v>
      </c>
      <c r="F4448" s="661" t="s">
        <v>4612</v>
      </c>
      <c r="G4448" s="661" t="s">
        <v>4654</v>
      </c>
      <c r="H4448" s="661" t="s">
        <v>588</v>
      </c>
      <c r="I4448" s="661" t="s">
        <v>1805</v>
      </c>
      <c r="J4448" s="661" t="s">
        <v>1806</v>
      </c>
      <c r="K4448" s="661" t="s">
        <v>4712</v>
      </c>
      <c r="L4448" s="662">
        <v>1354.54</v>
      </c>
      <c r="M4448" s="662">
        <v>2709.08</v>
      </c>
      <c r="N4448" s="661">
        <v>2</v>
      </c>
      <c r="O4448" s="742">
        <v>1</v>
      </c>
      <c r="P4448" s="662">
        <v>1354.54</v>
      </c>
      <c r="Q4448" s="677">
        <v>0.5</v>
      </c>
      <c r="R4448" s="661">
        <v>1</v>
      </c>
      <c r="S4448" s="677">
        <v>0.5</v>
      </c>
      <c r="T4448" s="742">
        <v>0.5</v>
      </c>
      <c r="U4448" s="700">
        <v>0.5</v>
      </c>
    </row>
    <row r="4449" spans="1:21" ht="14.4" customHeight="1" x14ac:dyDescent="0.3">
      <c r="A4449" s="660">
        <v>32</v>
      </c>
      <c r="B4449" s="661" t="s">
        <v>587</v>
      </c>
      <c r="C4449" s="661">
        <v>89301323</v>
      </c>
      <c r="D4449" s="740" t="s">
        <v>6848</v>
      </c>
      <c r="E4449" s="741" t="s">
        <v>4631</v>
      </c>
      <c r="F4449" s="661" t="s">
        <v>4612</v>
      </c>
      <c r="G4449" s="661" t="s">
        <v>4654</v>
      </c>
      <c r="H4449" s="661" t="s">
        <v>588</v>
      </c>
      <c r="I4449" s="661" t="s">
        <v>4920</v>
      </c>
      <c r="J4449" s="661" t="s">
        <v>1582</v>
      </c>
      <c r="K4449" s="661" t="s">
        <v>1583</v>
      </c>
      <c r="L4449" s="662">
        <v>483.76</v>
      </c>
      <c r="M4449" s="662">
        <v>483.76</v>
      </c>
      <c r="N4449" s="661">
        <v>1</v>
      </c>
      <c r="O4449" s="742">
        <v>0.5</v>
      </c>
      <c r="P4449" s="662">
        <v>483.76</v>
      </c>
      <c r="Q4449" s="677">
        <v>1</v>
      </c>
      <c r="R4449" s="661">
        <v>1</v>
      </c>
      <c r="S4449" s="677">
        <v>1</v>
      </c>
      <c r="T4449" s="742">
        <v>0.5</v>
      </c>
      <c r="U4449" s="700">
        <v>1</v>
      </c>
    </row>
    <row r="4450" spans="1:21" ht="14.4" customHeight="1" x14ac:dyDescent="0.3">
      <c r="A4450" s="660">
        <v>32</v>
      </c>
      <c r="B4450" s="661" t="s">
        <v>587</v>
      </c>
      <c r="C4450" s="661">
        <v>89301323</v>
      </c>
      <c r="D4450" s="740" t="s">
        <v>6848</v>
      </c>
      <c r="E4450" s="741" t="s">
        <v>4631</v>
      </c>
      <c r="F4450" s="661" t="s">
        <v>4612</v>
      </c>
      <c r="G4450" s="661" t="s">
        <v>4654</v>
      </c>
      <c r="H4450" s="661" t="s">
        <v>588</v>
      </c>
      <c r="I4450" s="661" t="s">
        <v>4713</v>
      </c>
      <c r="J4450" s="661" t="s">
        <v>1582</v>
      </c>
      <c r="K4450" s="661" t="s">
        <v>4714</v>
      </c>
      <c r="L4450" s="662">
        <v>0</v>
      </c>
      <c r="M4450" s="662">
        <v>0</v>
      </c>
      <c r="N4450" s="661">
        <v>1</v>
      </c>
      <c r="O4450" s="742">
        <v>0.5</v>
      </c>
      <c r="P4450" s="662">
        <v>0</v>
      </c>
      <c r="Q4450" s="677"/>
      <c r="R4450" s="661">
        <v>1</v>
      </c>
      <c r="S4450" s="677">
        <v>1</v>
      </c>
      <c r="T4450" s="742">
        <v>0.5</v>
      </c>
      <c r="U4450" s="700">
        <v>1</v>
      </c>
    </row>
    <row r="4451" spans="1:21" ht="14.4" customHeight="1" x14ac:dyDescent="0.3">
      <c r="A4451" s="660">
        <v>32</v>
      </c>
      <c r="B4451" s="661" t="s">
        <v>587</v>
      </c>
      <c r="C4451" s="661">
        <v>89301323</v>
      </c>
      <c r="D4451" s="740" t="s">
        <v>6848</v>
      </c>
      <c r="E4451" s="741" t="s">
        <v>4631</v>
      </c>
      <c r="F4451" s="661" t="s">
        <v>4612</v>
      </c>
      <c r="G4451" s="661" t="s">
        <v>4849</v>
      </c>
      <c r="H4451" s="661" t="s">
        <v>588</v>
      </c>
      <c r="I4451" s="661" t="s">
        <v>4850</v>
      </c>
      <c r="J4451" s="661" t="s">
        <v>4393</v>
      </c>
      <c r="K4451" s="661" t="s">
        <v>4851</v>
      </c>
      <c r="L4451" s="662">
        <v>0</v>
      </c>
      <c r="M4451" s="662">
        <v>0</v>
      </c>
      <c r="N4451" s="661">
        <v>1</v>
      </c>
      <c r="O4451" s="742">
        <v>0.5</v>
      </c>
      <c r="P4451" s="662"/>
      <c r="Q4451" s="677"/>
      <c r="R4451" s="661"/>
      <c r="S4451" s="677">
        <v>0</v>
      </c>
      <c r="T4451" s="742"/>
      <c r="U4451" s="700">
        <v>0</v>
      </c>
    </row>
    <row r="4452" spans="1:21" ht="14.4" customHeight="1" x14ac:dyDescent="0.3">
      <c r="A4452" s="660">
        <v>32</v>
      </c>
      <c r="B4452" s="661" t="s">
        <v>587</v>
      </c>
      <c r="C4452" s="661">
        <v>89301323</v>
      </c>
      <c r="D4452" s="740" t="s">
        <v>6848</v>
      </c>
      <c r="E4452" s="741" t="s">
        <v>4631</v>
      </c>
      <c r="F4452" s="661" t="s">
        <v>4612</v>
      </c>
      <c r="G4452" s="661" t="s">
        <v>4655</v>
      </c>
      <c r="H4452" s="661" t="s">
        <v>588</v>
      </c>
      <c r="I4452" s="661" t="s">
        <v>727</v>
      </c>
      <c r="J4452" s="661" t="s">
        <v>728</v>
      </c>
      <c r="K4452" s="661" t="s">
        <v>4716</v>
      </c>
      <c r="L4452" s="662">
        <v>85.72</v>
      </c>
      <c r="M4452" s="662">
        <v>257.15999999999997</v>
      </c>
      <c r="N4452" s="661">
        <v>3</v>
      </c>
      <c r="O4452" s="742">
        <v>1.5</v>
      </c>
      <c r="P4452" s="662">
        <v>171.44</v>
      </c>
      <c r="Q4452" s="677">
        <v>0.66666666666666674</v>
      </c>
      <c r="R4452" s="661">
        <v>2</v>
      </c>
      <c r="S4452" s="677">
        <v>0.66666666666666663</v>
      </c>
      <c r="T4452" s="742">
        <v>1</v>
      </c>
      <c r="U4452" s="700">
        <v>0.66666666666666663</v>
      </c>
    </row>
    <row r="4453" spans="1:21" ht="14.4" customHeight="1" x14ac:dyDescent="0.3">
      <c r="A4453" s="660">
        <v>32</v>
      </c>
      <c r="B4453" s="661" t="s">
        <v>587</v>
      </c>
      <c r="C4453" s="661">
        <v>89301323</v>
      </c>
      <c r="D4453" s="740" t="s">
        <v>6848</v>
      </c>
      <c r="E4453" s="741" t="s">
        <v>4631</v>
      </c>
      <c r="F4453" s="661" t="s">
        <v>4612</v>
      </c>
      <c r="G4453" s="661" t="s">
        <v>4655</v>
      </c>
      <c r="H4453" s="661" t="s">
        <v>588</v>
      </c>
      <c r="I4453" s="661" t="s">
        <v>4717</v>
      </c>
      <c r="J4453" s="661" t="s">
        <v>728</v>
      </c>
      <c r="K4453" s="661" t="s">
        <v>4718</v>
      </c>
      <c r="L4453" s="662">
        <v>141.38999999999999</v>
      </c>
      <c r="M4453" s="662">
        <v>141.38999999999999</v>
      </c>
      <c r="N4453" s="661">
        <v>1</v>
      </c>
      <c r="O4453" s="742">
        <v>0.5</v>
      </c>
      <c r="P4453" s="662"/>
      <c r="Q4453" s="677">
        <v>0</v>
      </c>
      <c r="R4453" s="661"/>
      <c r="S4453" s="677">
        <v>0</v>
      </c>
      <c r="T4453" s="742"/>
      <c r="U4453" s="700">
        <v>0</v>
      </c>
    </row>
    <row r="4454" spans="1:21" ht="14.4" customHeight="1" x14ac:dyDescent="0.3">
      <c r="A4454" s="660">
        <v>32</v>
      </c>
      <c r="B4454" s="661" t="s">
        <v>587</v>
      </c>
      <c r="C4454" s="661">
        <v>89301323</v>
      </c>
      <c r="D4454" s="740" t="s">
        <v>6848</v>
      </c>
      <c r="E4454" s="741" t="s">
        <v>4631</v>
      </c>
      <c r="F4454" s="661" t="s">
        <v>4612</v>
      </c>
      <c r="G4454" s="661" t="s">
        <v>4719</v>
      </c>
      <c r="H4454" s="661" t="s">
        <v>2441</v>
      </c>
      <c r="I4454" s="661" t="s">
        <v>2578</v>
      </c>
      <c r="J4454" s="661" t="s">
        <v>4520</v>
      </c>
      <c r="K4454" s="661" t="s">
        <v>4521</v>
      </c>
      <c r="L4454" s="662">
        <v>6.98</v>
      </c>
      <c r="M4454" s="662">
        <v>6.98</v>
      </c>
      <c r="N4454" s="661">
        <v>1</v>
      </c>
      <c r="O4454" s="742">
        <v>0.5</v>
      </c>
      <c r="P4454" s="662"/>
      <c r="Q4454" s="677">
        <v>0</v>
      </c>
      <c r="R4454" s="661"/>
      <c r="S4454" s="677">
        <v>0</v>
      </c>
      <c r="T4454" s="742"/>
      <c r="U4454" s="700">
        <v>0</v>
      </c>
    </row>
    <row r="4455" spans="1:21" ht="14.4" customHeight="1" x14ac:dyDescent="0.3">
      <c r="A4455" s="660">
        <v>32</v>
      </c>
      <c r="B4455" s="661" t="s">
        <v>587</v>
      </c>
      <c r="C4455" s="661">
        <v>89301323</v>
      </c>
      <c r="D4455" s="740" t="s">
        <v>6848</v>
      </c>
      <c r="E4455" s="741" t="s">
        <v>4631</v>
      </c>
      <c r="F4455" s="661" t="s">
        <v>4612</v>
      </c>
      <c r="G4455" s="661" t="s">
        <v>4994</v>
      </c>
      <c r="H4455" s="661" t="s">
        <v>588</v>
      </c>
      <c r="I4455" s="661" t="s">
        <v>4995</v>
      </c>
      <c r="J4455" s="661" t="s">
        <v>1296</v>
      </c>
      <c r="K4455" s="661" t="s">
        <v>1297</v>
      </c>
      <c r="L4455" s="662">
        <v>0</v>
      </c>
      <c r="M4455" s="662">
        <v>0</v>
      </c>
      <c r="N4455" s="661">
        <v>1</v>
      </c>
      <c r="O4455" s="742">
        <v>0.5</v>
      </c>
      <c r="P4455" s="662"/>
      <c r="Q4455" s="677"/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32</v>
      </c>
      <c r="B4456" s="661" t="s">
        <v>587</v>
      </c>
      <c r="C4456" s="661">
        <v>89301323</v>
      </c>
      <c r="D4456" s="740" t="s">
        <v>6848</v>
      </c>
      <c r="E4456" s="741" t="s">
        <v>4631</v>
      </c>
      <c r="F4456" s="661" t="s">
        <v>4612</v>
      </c>
      <c r="G4456" s="661" t="s">
        <v>4721</v>
      </c>
      <c r="H4456" s="661" t="s">
        <v>588</v>
      </c>
      <c r="I4456" s="661" t="s">
        <v>1087</v>
      </c>
      <c r="J4456" s="661" t="s">
        <v>4722</v>
      </c>
      <c r="K4456" s="661" t="s">
        <v>4723</v>
      </c>
      <c r="L4456" s="662">
        <v>0</v>
      </c>
      <c r="M4456" s="662">
        <v>0</v>
      </c>
      <c r="N4456" s="661">
        <v>2</v>
      </c>
      <c r="O4456" s="742">
        <v>1</v>
      </c>
      <c r="P4456" s="662">
        <v>0</v>
      </c>
      <c r="Q4456" s="677"/>
      <c r="R4456" s="661">
        <v>2</v>
      </c>
      <c r="S4456" s="677">
        <v>1</v>
      </c>
      <c r="T4456" s="742">
        <v>1</v>
      </c>
      <c r="U4456" s="700">
        <v>1</v>
      </c>
    </row>
    <row r="4457" spans="1:21" ht="14.4" customHeight="1" x14ac:dyDescent="0.3">
      <c r="A4457" s="660">
        <v>32</v>
      </c>
      <c r="B4457" s="661" t="s">
        <v>587</v>
      </c>
      <c r="C4457" s="661">
        <v>89301323</v>
      </c>
      <c r="D4457" s="740" t="s">
        <v>6848</v>
      </c>
      <c r="E4457" s="741" t="s">
        <v>4631</v>
      </c>
      <c r="F4457" s="661" t="s">
        <v>4612</v>
      </c>
      <c r="G4457" s="661" t="s">
        <v>4664</v>
      </c>
      <c r="H4457" s="661" t="s">
        <v>2441</v>
      </c>
      <c r="I4457" s="661" t="s">
        <v>3042</v>
      </c>
      <c r="J4457" s="661" t="s">
        <v>3043</v>
      </c>
      <c r="K4457" s="661" t="s">
        <v>4451</v>
      </c>
      <c r="L4457" s="662">
        <v>184.22</v>
      </c>
      <c r="M4457" s="662">
        <v>184.22</v>
      </c>
      <c r="N4457" s="661">
        <v>1</v>
      </c>
      <c r="O4457" s="742">
        <v>0.5</v>
      </c>
      <c r="P4457" s="662"/>
      <c r="Q4457" s="677">
        <v>0</v>
      </c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32</v>
      </c>
      <c r="B4458" s="661" t="s">
        <v>587</v>
      </c>
      <c r="C4458" s="661">
        <v>89301323</v>
      </c>
      <c r="D4458" s="740" t="s">
        <v>6848</v>
      </c>
      <c r="E4458" s="741" t="s">
        <v>4631</v>
      </c>
      <c r="F4458" s="661" t="s">
        <v>4612</v>
      </c>
      <c r="G4458" s="661" t="s">
        <v>4726</v>
      </c>
      <c r="H4458" s="661" t="s">
        <v>2441</v>
      </c>
      <c r="I4458" s="661" t="s">
        <v>3046</v>
      </c>
      <c r="J4458" s="661" t="s">
        <v>3047</v>
      </c>
      <c r="K4458" s="661" t="s">
        <v>4451</v>
      </c>
      <c r="L4458" s="662">
        <v>69.86</v>
      </c>
      <c r="M4458" s="662">
        <v>209.57999999999998</v>
      </c>
      <c r="N4458" s="661">
        <v>3</v>
      </c>
      <c r="O4458" s="742">
        <v>1.5</v>
      </c>
      <c r="P4458" s="662">
        <v>139.72</v>
      </c>
      <c r="Q4458" s="677">
        <v>0.66666666666666674</v>
      </c>
      <c r="R4458" s="661">
        <v>2</v>
      </c>
      <c r="S4458" s="677">
        <v>0.66666666666666663</v>
      </c>
      <c r="T4458" s="742">
        <v>1</v>
      </c>
      <c r="U4458" s="700">
        <v>0.66666666666666663</v>
      </c>
    </row>
    <row r="4459" spans="1:21" ht="14.4" customHeight="1" x14ac:dyDescent="0.3">
      <c r="A4459" s="660">
        <v>32</v>
      </c>
      <c r="B4459" s="661" t="s">
        <v>587</v>
      </c>
      <c r="C4459" s="661">
        <v>89301323</v>
      </c>
      <c r="D4459" s="740" t="s">
        <v>6848</v>
      </c>
      <c r="E4459" s="741" t="s">
        <v>4631</v>
      </c>
      <c r="F4459" s="661" t="s">
        <v>4612</v>
      </c>
      <c r="G4459" s="661" t="s">
        <v>4727</v>
      </c>
      <c r="H4459" s="661" t="s">
        <v>2441</v>
      </c>
      <c r="I4459" s="661" t="s">
        <v>2628</v>
      </c>
      <c r="J4459" s="661" t="s">
        <v>2629</v>
      </c>
      <c r="K4459" s="661" t="s">
        <v>4523</v>
      </c>
      <c r="L4459" s="662">
        <v>162.13</v>
      </c>
      <c r="M4459" s="662">
        <v>486.39</v>
      </c>
      <c r="N4459" s="661">
        <v>3</v>
      </c>
      <c r="O4459" s="742">
        <v>2.5</v>
      </c>
      <c r="P4459" s="662">
        <v>324.26</v>
      </c>
      <c r="Q4459" s="677">
        <v>0.66666666666666663</v>
      </c>
      <c r="R4459" s="661">
        <v>2</v>
      </c>
      <c r="S4459" s="677">
        <v>0.66666666666666663</v>
      </c>
      <c r="T4459" s="742">
        <v>1.5</v>
      </c>
      <c r="U4459" s="700">
        <v>0.6</v>
      </c>
    </row>
    <row r="4460" spans="1:21" ht="14.4" customHeight="1" x14ac:dyDescent="0.3">
      <c r="A4460" s="660">
        <v>32</v>
      </c>
      <c r="B4460" s="661" t="s">
        <v>587</v>
      </c>
      <c r="C4460" s="661">
        <v>89301323</v>
      </c>
      <c r="D4460" s="740" t="s">
        <v>6848</v>
      </c>
      <c r="E4460" s="741" t="s">
        <v>4631</v>
      </c>
      <c r="F4460" s="661" t="s">
        <v>4612</v>
      </c>
      <c r="G4460" s="661" t="s">
        <v>4727</v>
      </c>
      <c r="H4460" s="661" t="s">
        <v>2441</v>
      </c>
      <c r="I4460" s="661" t="s">
        <v>2705</v>
      </c>
      <c r="J4460" s="661" t="s">
        <v>2475</v>
      </c>
      <c r="K4460" s="661" t="s">
        <v>4524</v>
      </c>
      <c r="L4460" s="662">
        <v>216.16</v>
      </c>
      <c r="M4460" s="662">
        <v>432.32</v>
      </c>
      <c r="N4460" s="661">
        <v>2</v>
      </c>
      <c r="O4460" s="742">
        <v>1</v>
      </c>
      <c r="P4460" s="662">
        <v>216.16</v>
      </c>
      <c r="Q4460" s="677">
        <v>0.5</v>
      </c>
      <c r="R4460" s="661">
        <v>1</v>
      </c>
      <c r="S4460" s="677">
        <v>0.5</v>
      </c>
      <c r="T4460" s="742">
        <v>0.5</v>
      </c>
      <c r="U4460" s="700">
        <v>0.5</v>
      </c>
    </row>
    <row r="4461" spans="1:21" ht="14.4" customHeight="1" x14ac:dyDescent="0.3">
      <c r="A4461" s="660">
        <v>32</v>
      </c>
      <c r="B4461" s="661" t="s">
        <v>587</v>
      </c>
      <c r="C4461" s="661">
        <v>89301323</v>
      </c>
      <c r="D4461" s="740" t="s">
        <v>6848</v>
      </c>
      <c r="E4461" s="741" t="s">
        <v>4631</v>
      </c>
      <c r="F4461" s="661" t="s">
        <v>4612</v>
      </c>
      <c r="G4461" s="661" t="s">
        <v>4812</v>
      </c>
      <c r="H4461" s="661" t="s">
        <v>588</v>
      </c>
      <c r="I4461" s="661" t="s">
        <v>819</v>
      </c>
      <c r="J4461" s="661" t="s">
        <v>820</v>
      </c>
      <c r="K4461" s="661" t="s">
        <v>4390</v>
      </c>
      <c r="L4461" s="662">
        <v>115.3</v>
      </c>
      <c r="M4461" s="662">
        <v>115.3</v>
      </c>
      <c r="N4461" s="661">
        <v>1</v>
      </c>
      <c r="O4461" s="742">
        <v>0.5</v>
      </c>
      <c r="P4461" s="662"/>
      <c r="Q4461" s="677">
        <v>0</v>
      </c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32</v>
      </c>
      <c r="B4462" s="661" t="s">
        <v>587</v>
      </c>
      <c r="C4462" s="661">
        <v>89301323</v>
      </c>
      <c r="D4462" s="740" t="s">
        <v>6848</v>
      </c>
      <c r="E4462" s="741" t="s">
        <v>4631</v>
      </c>
      <c r="F4462" s="661" t="s">
        <v>4612</v>
      </c>
      <c r="G4462" s="661" t="s">
        <v>6450</v>
      </c>
      <c r="H4462" s="661" t="s">
        <v>588</v>
      </c>
      <c r="I4462" s="661" t="s">
        <v>1094</v>
      </c>
      <c r="J4462" s="661" t="s">
        <v>1095</v>
      </c>
      <c r="K4462" s="661" t="s">
        <v>1281</v>
      </c>
      <c r="L4462" s="662">
        <v>0</v>
      </c>
      <c r="M4462" s="662">
        <v>0</v>
      </c>
      <c r="N4462" s="661">
        <v>1</v>
      </c>
      <c r="O4462" s="742">
        <v>0.5</v>
      </c>
      <c r="P4462" s="662">
        <v>0</v>
      </c>
      <c r="Q4462" s="677"/>
      <c r="R4462" s="661">
        <v>1</v>
      </c>
      <c r="S4462" s="677">
        <v>1</v>
      </c>
      <c r="T4462" s="742">
        <v>0.5</v>
      </c>
      <c r="U4462" s="700">
        <v>1</v>
      </c>
    </row>
    <row r="4463" spans="1:21" ht="14.4" customHeight="1" x14ac:dyDescent="0.3">
      <c r="A4463" s="660">
        <v>32</v>
      </c>
      <c r="B4463" s="661" t="s">
        <v>587</v>
      </c>
      <c r="C4463" s="661">
        <v>89301323</v>
      </c>
      <c r="D4463" s="740" t="s">
        <v>6848</v>
      </c>
      <c r="E4463" s="741" t="s">
        <v>4631</v>
      </c>
      <c r="F4463" s="661" t="s">
        <v>4612</v>
      </c>
      <c r="G4463" s="661" t="s">
        <v>5610</v>
      </c>
      <c r="H4463" s="661" t="s">
        <v>588</v>
      </c>
      <c r="I4463" s="661" t="s">
        <v>3415</v>
      </c>
      <c r="J4463" s="661" t="s">
        <v>3416</v>
      </c>
      <c r="K4463" s="661" t="s">
        <v>3417</v>
      </c>
      <c r="L4463" s="662">
        <v>51.88</v>
      </c>
      <c r="M4463" s="662">
        <v>51.88</v>
      </c>
      <c r="N4463" s="661">
        <v>1</v>
      </c>
      <c r="O4463" s="742">
        <v>1</v>
      </c>
      <c r="P4463" s="662">
        <v>51.88</v>
      </c>
      <c r="Q4463" s="677">
        <v>1</v>
      </c>
      <c r="R4463" s="661">
        <v>1</v>
      </c>
      <c r="S4463" s="677">
        <v>1</v>
      </c>
      <c r="T4463" s="742">
        <v>1</v>
      </c>
      <c r="U4463" s="700">
        <v>1</v>
      </c>
    </row>
    <row r="4464" spans="1:21" ht="14.4" customHeight="1" x14ac:dyDescent="0.3">
      <c r="A4464" s="660">
        <v>32</v>
      </c>
      <c r="B4464" s="661" t="s">
        <v>587</v>
      </c>
      <c r="C4464" s="661">
        <v>89301323</v>
      </c>
      <c r="D4464" s="740" t="s">
        <v>6848</v>
      </c>
      <c r="E4464" s="741" t="s">
        <v>4631</v>
      </c>
      <c r="F4464" s="661" t="s">
        <v>4612</v>
      </c>
      <c r="G4464" s="661" t="s">
        <v>5270</v>
      </c>
      <c r="H4464" s="661" t="s">
        <v>588</v>
      </c>
      <c r="I4464" s="661" t="s">
        <v>3401</v>
      </c>
      <c r="J4464" s="661" t="s">
        <v>3394</v>
      </c>
      <c r="K4464" s="661" t="s">
        <v>6378</v>
      </c>
      <c r="L4464" s="662">
        <v>1555.3</v>
      </c>
      <c r="M4464" s="662">
        <v>1555.3</v>
      </c>
      <c r="N4464" s="661">
        <v>1</v>
      </c>
      <c r="O4464" s="742">
        <v>1</v>
      </c>
      <c r="P4464" s="662">
        <v>1555.3</v>
      </c>
      <c r="Q4464" s="677">
        <v>1</v>
      </c>
      <c r="R4464" s="661">
        <v>1</v>
      </c>
      <c r="S4464" s="677">
        <v>1</v>
      </c>
      <c r="T4464" s="742">
        <v>1</v>
      </c>
      <c r="U4464" s="700">
        <v>1</v>
      </c>
    </row>
    <row r="4465" spans="1:21" ht="14.4" customHeight="1" x14ac:dyDescent="0.3">
      <c r="A4465" s="660">
        <v>32</v>
      </c>
      <c r="B4465" s="661" t="s">
        <v>587</v>
      </c>
      <c r="C4465" s="661">
        <v>89301323</v>
      </c>
      <c r="D4465" s="740" t="s">
        <v>6848</v>
      </c>
      <c r="E4465" s="741" t="s">
        <v>4631</v>
      </c>
      <c r="F4465" s="661" t="s">
        <v>4612</v>
      </c>
      <c r="G4465" s="661" t="s">
        <v>4873</v>
      </c>
      <c r="H4465" s="661" t="s">
        <v>588</v>
      </c>
      <c r="I4465" s="661" t="s">
        <v>5138</v>
      </c>
      <c r="J4465" s="661" t="s">
        <v>1187</v>
      </c>
      <c r="K4465" s="661" t="s">
        <v>5139</v>
      </c>
      <c r="L4465" s="662">
        <v>0</v>
      </c>
      <c r="M4465" s="662">
        <v>0</v>
      </c>
      <c r="N4465" s="661">
        <v>1</v>
      </c>
      <c r="O4465" s="742">
        <v>0.5</v>
      </c>
      <c r="P4465" s="662">
        <v>0</v>
      </c>
      <c r="Q4465" s="677"/>
      <c r="R4465" s="661">
        <v>1</v>
      </c>
      <c r="S4465" s="677">
        <v>1</v>
      </c>
      <c r="T4465" s="742">
        <v>0.5</v>
      </c>
      <c r="U4465" s="700">
        <v>1</v>
      </c>
    </row>
    <row r="4466" spans="1:21" ht="14.4" customHeight="1" x14ac:dyDescent="0.3">
      <c r="A4466" s="660">
        <v>32</v>
      </c>
      <c r="B4466" s="661" t="s">
        <v>587</v>
      </c>
      <c r="C4466" s="661">
        <v>89301323</v>
      </c>
      <c r="D4466" s="740" t="s">
        <v>6848</v>
      </c>
      <c r="E4466" s="741" t="s">
        <v>4631</v>
      </c>
      <c r="F4466" s="661" t="s">
        <v>4612</v>
      </c>
      <c r="G4466" s="661" t="s">
        <v>4671</v>
      </c>
      <c r="H4466" s="661" t="s">
        <v>2441</v>
      </c>
      <c r="I4466" s="661" t="s">
        <v>3132</v>
      </c>
      <c r="J4466" s="661" t="s">
        <v>3133</v>
      </c>
      <c r="K4466" s="661" t="s">
        <v>4480</v>
      </c>
      <c r="L4466" s="662">
        <v>3127.19</v>
      </c>
      <c r="M4466" s="662">
        <v>15635.95</v>
      </c>
      <c r="N4466" s="661">
        <v>5</v>
      </c>
      <c r="O4466" s="742">
        <v>3</v>
      </c>
      <c r="P4466" s="662">
        <v>9381.57</v>
      </c>
      <c r="Q4466" s="677">
        <v>0.6</v>
      </c>
      <c r="R4466" s="661">
        <v>3</v>
      </c>
      <c r="S4466" s="677">
        <v>0.6</v>
      </c>
      <c r="T4466" s="742">
        <v>1.5</v>
      </c>
      <c r="U4466" s="700">
        <v>0.5</v>
      </c>
    </row>
    <row r="4467" spans="1:21" ht="14.4" customHeight="1" x14ac:dyDescent="0.3">
      <c r="A4467" s="660">
        <v>32</v>
      </c>
      <c r="B4467" s="661" t="s">
        <v>587</v>
      </c>
      <c r="C4467" s="661">
        <v>89301323</v>
      </c>
      <c r="D4467" s="740" t="s">
        <v>6848</v>
      </c>
      <c r="E4467" s="741" t="s">
        <v>4631</v>
      </c>
      <c r="F4467" s="661" t="s">
        <v>4612</v>
      </c>
      <c r="G4467" s="661" t="s">
        <v>4671</v>
      </c>
      <c r="H4467" s="661" t="s">
        <v>2441</v>
      </c>
      <c r="I4467" s="661" t="s">
        <v>4672</v>
      </c>
      <c r="J4467" s="661" t="s">
        <v>3133</v>
      </c>
      <c r="K4467" s="661" t="s">
        <v>4673</v>
      </c>
      <c r="L4467" s="662">
        <v>782.22</v>
      </c>
      <c r="M4467" s="662">
        <v>10168.86</v>
      </c>
      <c r="N4467" s="661">
        <v>13</v>
      </c>
      <c r="O4467" s="742">
        <v>7</v>
      </c>
      <c r="P4467" s="662">
        <v>7039.9800000000014</v>
      </c>
      <c r="Q4467" s="677">
        <v>0.6923076923076924</v>
      </c>
      <c r="R4467" s="661">
        <v>9</v>
      </c>
      <c r="S4467" s="677">
        <v>0.69230769230769229</v>
      </c>
      <c r="T4467" s="742">
        <v>5</v>
      </c>
      <c r="U4467" s="700">
        <v>0.7142857142857143</v>
      </c>
    </row>
    <row r="4468" spans="1:21" ht="14.4" customHeight="1" x14ac:dyDescent="0.3">
      <c r="A4468" s="660">
        <v>32</v>
      </c>
      <c r="B4468" s="661" t="s">
        <v>587</v>
      </c>
      <c r="C4468" s="661">
        <v>89301323</v>
      </c>
      <c r="D4468" s="740" t="s">
        <v>6848</v>
      </c>
      <c r="E4468" s="741" t="s">
        <v>4631</v>
      </c>
      <c r="F4468" s="661" t="s">
        <v>4612</v>
      </c>
      <c r="G4468" s="661" t="s">
        <v>4674</v>
      </c>
      <c r="H4468" s="661" t="s">
        <v>588</v>
      </c>
      <c r="I4468" s="661" t="s">
        <v>1536</v>
      </c>
      <c r="J4468" s="661" t="s">
        <v>1537</v>
      </c>
      <c r="K4468" s="661" t="s">
        <v>1538</v>
      </c>
      <c r="L4468" s="662">
        <v>0</v>
      </c>
      <c r="M4468" s="662">
        <v>0</v>
      </c>
      <c r="N4468" s="661">
        <v>3</v>
      </c>
      <c r="O4468" s="742">
        <v>1.5</v>
      </c>
      <c r="P4468" s="662">
        <v>0</v>
      </c>
      <c r="Q4468" s="677"/>
      <c r="R4468" s="661">
        <v>1</v>
      </c>
      <c r="S4468" s="677">
        <v>0.33333333333333331</v>
      </c>
      <c r="T4468" s="742">
        <v>1</v>
      </c>
      <c r="U4468" s="700">
        <v>0.66666666666666663</v>
      </c>
    </row>
    <row r="4469" spans="1:21" ht="14.4" customHeight="1" x14ac:dyDescent="0.3">
      <c r="A4469" s="660">
        <v>32</v>
      </c>
      <c r="B4469" s="661" t="s">
        <v>587</v>
      </c>
      <c r="C4469" s="661">
        <v>89301323</v>
      </c>
      <c r="D4469" s="740" t="s">
        <v>6848</v>
      </c>
      <c r="E4469" s="741" t="s">
        <v>4631</v>
      </c>
      <c r="F4469" s="661" t="s">
        <v>4612</v>
      </c>
      <c r="G4469" s="661" t="s">
        <v>5047</v>
      </c>
      <c r="H4469" s="661" t="s">
        <v>588</v>
      </c>
      <c r="I4469" s="661" t="s">
        <v>1144</v>
      </c>
      <c r="J4469" s="661" t="s">
        <v>1145</v>
      </c>
      <c r="K4469" s="661" t="s">
        <v>1146</v>
      </c>
      <c r="L4469" s="662">
        <v>33.729999999999997</v>
      </c>
      <c r="M4469" s="662">
        <v>33.729999999999997</v>
      </c>
      <c r="N4469" s="661">
        <v>1</v>
      </c>
      <c r="O4469" s="742">
        <v>0.5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32</v>
      </c>
      <c r="B4470" s="661" t="s">
        <v>587</v>
      </c>
      <c r="C4470" s="661">
        <v>89301323</v>
      </c>
      <c r="D4470" s="740" t="s">
        <v>6848</v>
      </c>
      <c r="E4470" s="741" t="s">
        <v>4631</v>
      </c>
      <c r="F4470" s="661" t="s">
        <v>4612</v>
      </c>
      <c r="G4470" s="661" t="s">
        <v>4742</v>
      </c>
      <c r="H4470" s="661" t="s">
        <v>588</v>
      </c>
      <c r="I4470" s="661" t="s">
        <v>1593</v>
      </c>
      <c r="J4470" s="661" t="s">
        <v>4744</v>
      </c>
      <c r="K4470" s="661" t="s">
        <v>5150</v>
      </c>
      <c r="L4470" s="662">
        <v>147.12</v>
      </c>
      <c r="M4470" s="662">
        <v>147.12</v>
      </c>
      <c r="N4470" s="661">
        <v>1</v>
      </c>
      <c r="O4470" s="742">
        <v>0.5</v>
      </c>
      <c r="P4470" s="662">
        <v>147.12</v>
      </c>
      <c r="Q4470" s="677">
        <v>1</v>
      </c>
      <c r="R4470" s="661">
        <v>1</v>
      </c>
      <c r="S4470" s="677">
        <v>1</v>
      </c>
      <c r="T4470" s="742">
        <v>0.5</v>
      </c>
      <c r="U4470" s="700">
        <v>1</v>
      </c>
    </row>
    <row r="4471" spans="1:21" ht="14.4" customHeight="1" x14ac:dyDescent="0.3">
      <c r="A4471" s="660">
        <v>32</v>
      </c>
      <c r="B4471" s="661" t="s">
        <v>587</v>
      </c>
      <c r="C4471" s="661">
        <v>89301323</v>
      </c>
      <c r="D4471" s="740" t="s">
        <v>6848</v>
      </c>
      <c r="E4471" s="741" t="s">
        <v>4631</v>
      </c>
      <c r="F4471" s="661" t="s">
        <v>4612</v>
      </c>
      <c r="G4471" s="661" t="s">
        <v>4927</v>
      </c>
      <c r="H4471" s="661" t="s">
        <v>588</v>
      </c>
      <c r="I4471" s="661" t="s">
        <v>1366</v>
      </c>
      <c r="J4471" s="661" t="s">
        <v>1367</v>
      </c>
      <c r="K4471" s="661" t="s">
        <v>4928</v>
      </c>
      <c r="L4471" s="662">
        <v>1023.02</v>
      </c>
      <c r="M4471" s="662">
        <v>2046.04</v>
      </c>
      <c r="N4471" s="661">
        <v>2</v>
      </c>
      <c r="O4471" s="742">
        <v>1</v>
      </c>
      <c r="P4471" s="662">
        <v>2046.04</v>
      </c>
      <c r="Q4471" s="677">
        <v>1</v>
      </c>
      <c r="R4471" s="661">
        <v>2</v>
      </c>
      <c r="S4471" s="677">
        <v>1</v>
      </c>
      <c r="T4471" s="742">
        <v>1</v>
      </c>
      <c r="U4471" s="700">
        <v>1</v>
      </c>
    </row>
    <row r="4472" spans="1:21" ht="14.4" customHeight="1" x14ac:dyDescent="0.3">
      <c r="A4472" s="660">
        <v>32</v>
      </c>
      <c r="B4472" s="661" t="s">
        <v>587</v>
      </c>
      <c r="C4472" s="661">
        <v>89301323</v>
      </c>
      <c r="D4472" s="740" t="s">
        <v>6848</v>
      </c>
      <c r="E4472" s="741" t="s">
        <v>4631</v>
      </c>
      <c r="F4472" s="661" t="s">
        <v>4612</v>
      </c>
      <c r="G4472" s="661" t="s">
        <v>4676</v>
      </c>
      <c r="H4472" s="661" t="s">
        <v>588</v>
      </c>
      <c r="I4472" s="661" t="s">
        <v>1248</v>
      </c>
      <c r="J4472" s="661" t="s">
        <v>1249</v>
      </c>
      <c r="K4472" s="661" t="s">
        <v>1250</v>
      </c>
      <c r="L4472" s="662">
        <v>24.22</v>
      </c>
      <c r="M4472" s="662">
        <v>24.22</v>
      </c>
      <c r="N4472" s="661">
        <v>1</v>
      </c>
      <c r="O4472" s="742">
        <v>0.5</v>
      </c>
      <c r="P4472" s="662">
        <v>24.22</v>
      </c>
      <c r="Q4472" s="677">
        <v>1</v>
      </c>
      <c r="R4472" s="661">
        <v>1</v>
      </c>
      <c r="S4472" s="677">
        <v>1</v>
      </c>
      <c r="T4472" s="742">
        <v>0.5</v>
      </c>
      <c r="U4472" s="700">
        <v>1</v>
      </c>
    </row>
    <row r="4473" spans="1:21" ht="14.4" customHeight="1" x14ac:dyDescent="0.3">
      <c r="A4473" s="660">
        <v>32</v>
      </c>
      <c r="B4473" s="661" t="s">
        <v>587</v>
      </c>
      <c r="C4473" s="661">
        <v>89301323</v>
      </c>
      <c r="D4473" s="740" t="s">
        <v>6848</v>
      </c>
      <c r="E4473" s="741" t="s">
        <v>4631</v>
      </c>
      <c r="F4473" s="661" t="s">
        <v>4612</v>
      </c>
      <c r="G4473" s="661" t="s">
        <v>4676</v>
      </c>
      <c r="H4473" s="661" t="s">
        <v>588</v>
      </c>
      <c r="I4473" s="661" t="s">
        <v>4998</v>
      </c>
      <c r="J4473" s="661" t="s">
        <v>848</v>
      </c>
      <c r="K4473" s="661" t="s">
        <v>2762</v>
      </c>
      <c r="L4473" s="662">
        <v>0</v>
      </c>
      <c r="M4473" s="662">
        <v>0</v>
      </c>
      <c r="N4473" s="661">
        <v>2</v>
      </c>
      <c r="O4473" s="742">
        <v>1.5</v>
      </c>
      <c r="P4473" s="662"/>
      <c r="Q4473" s="677"/>
      <c r="R4473" s="661"/>
      <c r="S4473" s="677">
        <v>0</v>
      </c>
      <c r="T4473" s="742"/>
      <c r="U4473" s="700">
        <v>0</v>
      </c>
    </row>
    <row r="4474" spans="1:21" ht="14.4" customHeight="1" x14ac:dyDescent="0.3">
      <c r="A4474" s="660">
        <v>32</v>
      </c>
      <c r="B4474" s="661" t="s">
        <v>587</v>
      </c>
      <c r="C4474" s="661">
        <v>89301323</v>
      </c>
      <c r="D4474" s="740" t="s">
        <v>6848</v>
      </c>
      <c r="E4474" s="741" t="s">
        <v>4631</v>
      </c>
      <c r="F4474" s="661" t="s">
        <v>4612</v>
      </c>
      <c r="G4474" s="661" t="s">
        <v>4758</v>
      </c>
      <c r="H4474" s="661" t="s">
        <v>588</v>
      </c>
      <c r="I4474" s="661" t="s">
        <v>4884</v>
      </c>
      <c r="J4474" s="661" t="s">
        <v>4759</v>
      </c>
      <c r="K4474" s="661" t="s">
        <v>4760</v>
      </c>
      <c r="L4474" s="662">
        <v>0</v>
      </c>
      <c r="M4474" s="662">
        <v>0</v>
      </c>
      <c r="N4474" s="661">
        <v>1</v>
      </c>
      <c r="O4474" s="742">
        <v>0.5</v>
      </c>
      <c r="P4474" s="662">
        <v>0</v>
      </c>
      <c r="Q4474" s="677"/>
      <c r="R4474" s="661">
        <v>1</v>
      </c>
      <c r="S4474" s="677">
        <v>1</v>
      </c>
      <c r="T4474" s="742">
        <v>0.5</v>
      </c>
      <c r="U4474" s="700">
        <v>1</v>
      </c>
    </row>
    <row r="4475" spans="1:21" ht="14.4" customHeight="1" x14ac:dyDescent="0.3">
      <c r="A4475" s="660">
        <v>32</v>
      </c>
      <c r="B4475" s="661" t="s">
        <v>587</v>
      </c>
      <c r="C4475" s="661">
        <v>89301323</v>
      </c>
      <c r="D4475" s="740" t="s">
        <v>6848</v>
      </c>
      <c r="E4475" s="741" t="s">
        <v>4631</v>
      </c>
      <c r="F4475" s="661" t="s">
        <v>4612</v>
      </c>
      <c r="G4475" s="661" t="s">
        <v>4886</v>
      </c>
      <c r="H4475" s="661" t="s">
        <v>588</v>
      </c>
      <c r="I4475" s="661" t="s">
        <v>5054</v>
      </c>
      <c r="J4475" s="661" t="s">
        <v>5055</v>
      </c>
      <c r="K4475" s="661" t="s">
        <v>5056</v>
      </c>
      <c r="L4475" s="662">
        <v>0</v>
      </c>
      <c r="M4475" s="662">
        <v>0</v>
      </c>
      <c r="N4475" s="661">
        <v>1</v>
      </c>
      <c r="O4475" s="742">
        <v>0.5</v>
      </c>
      <c r="P4475" s="662"/>
      <c r="Q4475" s="677"/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32</v>
      </c>
      <c r="B4476" s="661" t="s">
        <v>587</v>
      </c>
      <c r="C4476" s="661">
        <v>89301323</v>
      </c>
      <c r="D4476" s="740" t="s">
        <v>6848</v>
      </c>
      <c r="E4476" s="741" t="s">
        <v>4631</v>
      </c>
      <c r="F4476" s="661" t="s">
        <v>4612</v>
      </c>
      <c r="G4476" s="661" t="s">
        <v>4767</v>
      </c>
      <c r="H4476" s="661" t="s">
        <v>588</v>
      </c>
      <c r="I4476" s="661" t="s">
        <v>1937</v>
      </c>
      <c r="J4476" s="661" t="s">
        <v>6188</v>
      </c>
      <c r="K4476" s="661" t="s">
        <v>4821</v>
      </c>
      <c r="L4476" s="662">
        <v>130.15</v>
      </c>
      <c r="M4476" s="662">
        <v>130.15</v>
      </c>
      <c r="N4476" s="661">
        <v>1</v>
      </c>
      <c r="O4476" s="742">
        <v>1</v>
      </c>
      <c r="P4476" s="662">
        <v>130.15</v>
      </c>
      <c r="Q4476" s="677">
        <v>1</v>
      </c>
      <c r="R4476" s="661">
        <v>1</v>
      </c>
      <c r="S4476" s="677">
        <v>1</v>
      </c>
      <c r="T4476" s="742">
        <v>1</v>
      </c>
      <c r="U4476" s="700">
        <v>1</v>
      </c>
    </row>
    <row r="4477" spans="1:21" ht="14.4" customHeight="1" x14ac:dyDescent="0.3">
      <c r="A4477" s="660">
        <v>32</v>
      </c>
      <c r="B4477" s="661" t="s">
        <v>587</v>
      </c>
      <c r="C4477" s="661">
        <v>89301323</v>
      </c>
      <c r="D4477" s="740" t="s">
        <v>6848</v>
      </c>
      <c r="E4477" s="741" t="s">
        <v>4631</v>
      </c>
      <c r="F4477" s="661" t="s">
        <v>4612</v>
      </c>
      <c r="G4477" s="661" t="s">
        <v>4935</v>
      </c>
      <c r="H4477" s="661" t="s">
        <v>588</v>
      </c>
      <c r="I4477" s="661" t="s">
        <v>6836</v>
      </c>
      <c r="J4477" s="661" t="s">
        <v>2429</v>
      </c>
      <c r="K4477" s="661" t="s">
        <v>2430</v>
      </c>
      <c r="L4477" s="662">
        <v>391.83</v>
      </c>
      <c r="M4477" s="662">
        <v>391.83</v>
      </c>
      <c r="N4477" s="661">
        <v>1</v>
      </c>
      <c r="O4477" s="742">
        <v>0.5</v>
      </c>
      <c r="P4477" s="662"/>
      <c r="Q4477" s="677">
        <v>0</v>
      </c>
      <c r="R4477" s="661"/>
      <c r="S4477" s="677">
        <v>0</v>
      </c>
      <c r="T4477" s="742"/>
      <c r="U4477" s="700">
        <v>0</v>
      </c>
    </row>
    <row r="4478" spans="1:21" ht="14.4" customHeight="1" x14ac:dyDescent="0.3">
      <c r="A4478" s="660">
        <v>32</v>
      </c>
      <c r="B4478" s="661" t="s">
        <v>587</v>
      </c>
      <c r="C4478" s="661">
        <v>89301323</v>
      </c>
      <c r="D4478" s="740" t="s">
        <v>6848</v>
      </c>
      <c r="E4478" s="741" t="s">
        <v>4631</v>
      </c>
      <c r="F4478" s="661" t="s">
        <v>4612</v>
      </c>
      <c r="G4478" s="661" t="s">
        <v>4693</v>
      </c>
      <c r="H4478" s="661" t="s">
        <v>2441</v>
      </c>
      <c r="I4478" s="661" t="s">
        <v>2691</v>
      </c>
      <c r="J4478" s="661" t="s">
        <v>2479</v>
      </c>
      <c r="K4478" s="661" t="s">
        <v>2692</v>
      </c>
      <c r="L4478" s="662">
        <v>625.29</v>
      </c>
      <c r="M4478" s="662">
        <v>2501.16</v>
      </c>
      <c r="N4478" s="661">
        <v>4</v>
      </c>
      <c r="O4478" s="742">
        <v>2.5</v>
      </c>
      <c r="P4478" s="662">
        <v>1250.58</v>
      </c>
      <c r="Q4478" s="677">
        <v>0.5</v>
      </c>
      <c r="R4478" s="661">
        <v>2</v>
      </c>
      <c r="S4478" s="677">
        <v>0.5</v>
      </c>
      <c r="T4478" s="742">
        <v>1</v>
      </c>
      <c r="U4478" s="700">
        <v>0.4</v>
      </c>
    </row>
    <row r="4479" spans="1:21" ht="14.4" customHeight="1" x14ac:dyDescent="0.3">
      <c r="A4479" s="660">
        <v>32</v>
      </c>
      <c r="B4479" s="661" t="s">
        <v>587</v>
      </c>
      <c r="C4479" s="661">
        <v>89301323</v>
      </c>
      <c r="D4479" s="740" t="s">
        <v>6848</v>
      </c>
      <c r="E4479" s="741" t="s">
        <v>4631</v>
      </c>
      <c r="F4479" s="661" t="s">
        <v>4612</v>
      </c>
      <c r="G4479" s="661" t="s">
        <v>4693</v>
      </c>
      <c r="H4479" s="661" t="s">
        <v>2441</v>
      </c>
      <c r="I4479" s="661" t="s">
        <v>2478</v>
      </c>
      <c r="J4479" s="661" t="s">
        <v>2479</v>
      </c>
      <c r="K4479" s="661" t="s">
        <v>2480</v>
      </c>
      <c r="L4479" s="662">
        <v>937.93</v>
      </c>
      <c r="M4479" s="662">
        <v>937.93</v>
      </c>
      <c r="N4479" s="661">
        <v>1</v>
      </c>
      <c r="O4479" s="742">
        <v>1</v>
      </c>
      <c r="P4479" s="662">
        <v>937.93</v>
      </c>
      <c r="Q4479" s="677">
        <v>1</v>
      </c>
      <c r="R4479" s="661">
        <v>1</v>
      </c>
      <c r="S4479" s="677">
        <v>1</v>
      </c>
      <c r="T4479" s="742">
        <v>1</v>
      </c>
      <c r="U4479" s="700">
        <v>1</v>
      </c>
    </row>
    <row r="4480" spans="1:21" ht="14.4" customHeight="1" x14ac:dyDescent="0.3">
      <c r="A4480" s="660">
        <v>32</v>
      </c>
      <c r="B4480" s="661" t="s">
        <v>587</v>
      </c>
      <c r="C4480" s="661">
        <v>89301323</v>
      </c>
      <c r="D4480" s="740" t="s">
        <v>6848</v>
      </c>
      <c r="E4480" s="741" t="s">
        <v>4631</v>
      </c>
      <c r="F4480" s="661" t="s">
        <v>4612</v>
      </c>
      <c r="G4480" s="661" t="s">
        <v>4694</v>
      </c>
      <c r="H4480" s="661" t="s">
        <v>2441</v>
      </c>
      <c r="I4480" s="661" t="s">
        <v>3057</v>
      </c>
      <c r="J4480" s="661" t="s">
        <v>3058</v>
      </c>
      <c r="K4480" s="661" t="s">
        <v>4465</v>
      </c>
      <c r="L4480" s="662">
        <v>69.86</v>
      </c>
      <c r="M4480" s="662">
        <v>279.44</v>
      </c>
      <c r="N4480" s="661">
        <v>4</v>
      </c>
      <c r="O4480" s="742">
        <v>1.5</v>
      </c>
      <c r="P4480" s="662">
        <v>139.72</v>
      </c>
      <c r="Q4480" s="677">
        <v>0.5</v>
      </c>
      <c r="R4480" s="661">
        <v>2</v>
      </c>
      <c r="S4480" s="677">
        <v>0.5</v>
      </c>
      <c r="T4480" s="742">
        <v>1</v>
      </c>
      <c r="U4480" s="700">
        <v>0.66666666666666663</v>
      </c>
    </row>
    <row r="4481" spans="1:21" ht="14.4" customHeight="1" x14ac:dyDescent="0.3">
      <c r="A4481" s="660">
        <v>32</v>
      </c>
      <c r="B4481" s="661" t="s">
        <v>587</v>
      </c>
      <c r="C4481" s="661">
        <v>89301323</v>
      </c>
      <c r="D4481" s="740" t="s">
        <v>6848</v>
      </c>
      <c r="E4481" s="741" t="s">
        <v>4631</v>
      </c>
      <c r="F4481" s="661" t="s">
        <v>4612</v>
      </c>
      <c r="G4481" s="661" t="s">
        <v>4697</v>
      </c>
      <c r="H4481" s="661" t="s">
        <v>588</v>
      </c>
      <c r="I4481" s="661" t="s">
        <v>4893</v>
      </c>
      <c r="J4481" s="661" t="s">
        <v>4707</v>
      </c>
      <c r="K4481" s="661" t="s">
        <v>868</v>
      </c>
      <c r="L4481" s="662">
        <v>97.97</v>
      </c>
      <c r="M4481" s="662">
        <v>391.88</v>
      </c>
      <c r="N4481" s="661">
        <v>4</v>
      </c>
      <c r="O4481" s="742">
        <v>2.5</v>
      </c>
      <c r="P4481" s="662">
        <v>293.90999999999997</v>
      </c>
      <c r="Q4481" s="677">
        <v>0.74999999999999989</v>
      </c>
      <c r="R4481" s="661">
        <v>3</v>
      </c>
      <c r="S4481" s="677">
        <v>0.75</v>
      </c>
      <c r="T4481" s="742">
        <v>1.5</v>
      </c>
      <c r="U4481" s="700">
        <v>0.6</v>
      </c>
    </row>
    <row r="4482" spans="1:21" ht="14.4" customHeight="1" x14ac:dyDescent="0.3">
      <c r="A4482" s="660">
        <v>32</v>
      </c>
      <c r="B4482" s="661" t="s">
        <v>587</v>
      </c>
      <c r="C4482" s="661">
        <v>89301323</v>
      </c>
      <c r="D4482" s="740" t="s">
        <v>6848</v>
      </c>
      <c r="E4482" s="741" t="s">
        <v>4631</v>
      </c>
      <c r="F4482" s="661" t="s">
        <v>4612</v>
      </c>
      <c r="G4482" s="661" t="s">
        <v>4697</v>
      </c>
      <c r="H4482" s="661" t="s">
        <v>588</v>
      </c>
      <c r="I4482" s="661" t="s">
        <v>4706</v>
      </c>
      <c r="J4482" s="661" t="s">
        <v>4707</v>
      </c>
      <c r="K4482" s="661" t="s">
        <v>871</v>
      </c>
      <c r="L4482" s="662">
        <v>314.89999999999998</v>
      </c>
      <c r="M4482" s="662">
        <v>314.89999999999998</v>
      </c>
      <c r="N4482" s="661">
        <v>1</v>
      </c>
      <c r="O4482" s="742">
        <v>0.5</v>
      </c>
      <c r="P4482" s="662"/>
      <c r="Q4482" s="677">
        <v>0</v>
      </c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32</v>
      </c>
      <c r="B4483" s="661" t="s">
        <v>587</v>
      </c>
      <c r="C4483" s="661">
        <v>89301323</v>
      </c>
      <c r="D4483" s="740" t="s">
        <v>6848</v>
      </c>
      <c r="E4483" s="741" t="s">
        <v>4631</v>
      </c>
      <c r="F4483" s="661" t="s">
        <v>4612</v>
      </c>
      <c r="G4483" s="661" t="s">
        <v>4939</v>
      </c>
      <c r="H4483" s="661" t="s">
        <v>588</v>
      </c>
      <c r="I4483" s="661" t="s">
        <v>1223</v>
      </c>
      <c r="J4483" s="661" t="s">
        <v>1224</v>
      </c>
      <c r="K4483" s="661" t="s">
        <v>1225</v>
      </c>
      <c r="L4483" s="662">
        <v>67.42</v>
      </c>
      <c r="M4483" s="662">
        <v>134.84</v>
      </c>
      <c r="N4483" s="661">
        <v>2</v>
      </c>
      <c r="O4483" s="742">
        <v>1.5</v>
      </c>
      <c r="P4483" s="662">
        <v>67.42</v>
      </c>
      <c r="Q4483" s="677">
        <v>0.5</v>
      </c>
      <c r="R4483" s="661">
        <v>1</v>
      </c>
      <c r="S4483" s="677">
        <v>0.5</v>
      </c>
      <c r="T4483" s="742">
        <v>0.5</v>
      </c>
      <c r="U4483" s="700">
        <v>0.33333333333333331</v>
      </c>
    </row>
    <row r="4484" spans="1:21" ht="14.4" customHeight="1" x14ac:dyDescent="0.3">
      <c r="A4484" s="660">
        <v>32</v>
      </c>
      <c r="B4484" s="661" t="s">
        <v>587</v>
      </c>
      <c r="C4484" s="661">
        <v>89301323</v>
      </c>
      <c r="D4484" s="740" t="s">
        <v>6848</v>
      </c>
      <c r="E4484" s="741" t="s">
        <v>4631</v>
      </c>
      <c r="F4484" s="661" t="s">
        <v>4612</v>
      </c>
      <c r="G4484" s="661" t="s">
        <v>4939</v>
      </c>
      <c r="H4484" s="661" t="s">
        <v>588</v>
      </c>
      <c r="I4484" s="661" t="s">
        <v>1223</v>
      </c>
      <c r="J4484" s="661" t="s">
        <v>1224</v>
      </c>
      <c r="K4484" s="661" t="s">
        <v>1225</v>
      </c>
      <c r="L4484" s="662">
        <v>50.47</v>
      </c>
      <c r="M4484" s="662">
        <v>50.47</v>
      </c>
      <c r="N4484" s="661">
        <v>1</v>
      </c>
      <c r="O4484" s="742">
        <v>0.5</v>
      </c>
      <c r="P4484" s="662">
        <v>50.47</v>
      </c>
      <c r="Q4484" s="677">
        <v>1</v>
      </c>
      <c r="R4484" s="661">
        <v>1</v>
      </c>
      <c r="S4484" s="677">
        <v>1</v>
      </c>
      <c r="T4484" s="742">
        <v>0.5</v>
      </c>
      <c r="U4484" s="700">
        <v>1</v>
      </c>
    </row>
    <row r="4485" spans="1:21" ht="14.4" customHeight="1" x14ac:dyDescent="0.3">
      <c r="A4485" s="660">
        <v>32</v>
      </c>
      <c r="B4485" s="661" t="s">
        <v>587</v>
      </c>
      <c r="C4485" s="661">
        <v>89301323</v>
      </c>
      <c r="D4485" s="740" t="s">
        <v>6848</v>
      </c>
      <c r="E4485" s="741" t="s">
        <v>4631</v>
      </c>
      <c r="F4485" s="661" t="s">
        <v>4612</v>
      </c>
      <c r="G4485" s="661" t="s">
        <v>5010</v>
      </c>
      <c r="H4485" s="661" t="s">
        <v>588</v>
      </c>
      <c r="I4485" s="661" t="s">
        <v>2340</v>
      </c>
      <c r="J4485" s="661" t="s">
        <v>952</v>
      </c>
      <c r="K4485" s="661" t="s">
        <v>1398</v>
      </c>
      <c r="L4485" s="662">
        <v>113.37</v>
      </c>
      <c r="M4485" s="662">
        <v>113.37</v>
      </c>
      <c r="N4485" s="661">
        <v>1</v>
      </c>
      <c r="O4485" s="742">
        <v>1</v>
      </c>
      <c r="P4485" s="662"/>
      <c r="Q4485" s="677">
        <v>0</v>
      </c>
      <c r="R4485" s="661"/>
      <c r="S4485" s="677">
        <v>0</v>
      </c>
      <c r="T4485" s="742"/>
      <c r="U4485" s="700">
        <v>0</v>
      </c>
    </row>
    <row r="4486" spans="1:21" ht="14.4" customHeight="1" x14ac:dyDescent="0.3">
      <c r="A4486" s="660">
        <v>32</v>
      </c>
      <c r="B4486" s="661" t="s">
        <v>587</v>
      </c>
      <c r="C4486" s="661">
        <v>89301323</v>
      </c>
      <c r="D4486" s="740" t="s">
        <v>6848</v>
      </c>
      <c r="E4486" s="741" t="s">
        <v>4631</v>
      </c>
      <c r="F4486" s="661" t="s">
        <v>4612</v>
      </c>
      <c r="G4486" s="661" t="s">
        <v>4942</v>
      </c>
      <c r="H4486" s="661" t="s">
        <v>588</v>
      </c>
      <c r="I4486" s="661" t="s">
        <v>5077</v>
      </c>
      <c r="J4486" s="661" t="s">
        <v>2961</v>
      </c>
      <c r="K4486" s="661" t="s">
        <v>5078</v>
      </c>
      <c r="L4486" s="662">
        <v>0</v>
      </c>
      <c r="M4486" s="662">
        <v>0</v>
      </c>
      <c r="N4486" s="661">
        <v>1</v>
      </c>
      <c r="O4486" s="742">
        <v>0.5</v>
      </c>
      <c r="P4486" s="662">
        <v>0</v>
      </c>
      <c r="Q4486" s="677"/>
      <c r="R4486" s="661">
        <v>1</v>
      </c>
      <c r="S4486" s="677">
        <v>1</v>
      </c>
      <c r="T4486" s="742">
        <v>0.5</v>
      </c>
      <c r="U4486" s="700">
        <v>1</v>
      </c>
    </row>
    <row r="4487" spans="1:21" ht="14.4" customHeight="1" x14ac:dyDescent="0.3">
      <c r="A4487" s="660">
        <v>32</v>
      </c>
      <c r="B4487" s="661" t="s">
        <v>587</v>
      </c>
      <c r="C4487" s="661">
        <v>89301323</v>
      </c>
      <c r="D4487" s="740" t="s">
        <v>6848</v>
      </c>
      <c r="E4487" s="741" t="s">
        <v>4631</v>
      </c>
      <c r="F4487" s="661" t="s">
        <v>4612</v>
      </c>
      <c r="G4487" s="661" t="s">
        <v>4898</v>
      </c>
      <c r="H4487" s="661" t="s">
        <v>588</v>
      </c>
      <c r="I4487" s="661" t="s">
        <v>1152</v>
      </c>
      <c r="J4487" s="661" t="s">
        <v>4899</v>
      </c>
      <c r="K4487" s="661" t="s">
        <v>4900</v>
      </c>
      <c r="L4487" s="662">
        <v>0</v>
      </c>
      <c r="M4487" s="662">
        <v>0</v>
      </c>
      <c r="N4487" s="661">
        <v>1</v>
      </c>
      <c r="O4487" s="742">
        <v>0.5</v>
      </c>
      <c r="P4487" s="662"/>
      <c r="Q4487" s="677"/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32</v>
      </c>
      <c r="B4488" s="661" t="s">
        <v>587</v>
      </c>
      <c r="C4488" s="661">
        <v>89301323</v>
      </c>
      <c r="D4488" s="740" t="s">
        <v>6848</v>
      </c>
      <c r="E4488" s="741" t="s">
        <v>4631</v>
      </c>
      <c r="F4488" s="661" t="s">
        <v>4612</v>
      </c>
      <c r="G4488" s="661" t="s">
        <v>4699</v>
      </c>
      <c r="H4488" s="661" t="s">
        <v>588</v>
      </c>
      <c r="I4488" s="661" t="s">
        <v>963</v>
      </c>
      <c r="J4488" s="661" t="s">
        <v>4700</v>
      </c>
      <c r="K4488" s="661" t="s">
        <v>4701</v>
      </c>
      <c r="L4488" s="662">
        <v>0</v>
      </c>
      <c r="M4488" s="662">
        <v>0</v>
      </c>
      <c r="N4488" s="661">
        <v>3</v>
      </c>
      <c r="O4488" s="742">
        <v>2</v>
      </c>
      <c r="P4488" s="662">
        <v>0</v>
      </c>
      <c r="Q4488" s="677"/>
      <c r="R4488" s="661">
        <v>1</v>
      </c>
      <c r="S4488" s="677">
        <v>0.33333333333333331</v>
      </c>
      <c r="T4488" s="742">
        <v>1</v>
      </c>
      <c r="U4488" s="700">
        <v>0.5</v>
      </c>
    </row>
    <row r="4489" spans="1:21" ht="14.4" customHeight="1" x14ac:dyDescent="0.3">
      <c r="A4489" s="660">
        <v>32</v>
      </c>
      <c r="B4489" s="661" t="s">
        <v>587</v>
      </c>
      <c r="C4489" s="661">
        <v>89301323</v>
      </c>
      <c r="D4489" s="740" t="s">
        <v>6848</v>
      </c>
      <c r="E4489" s="741" t="s">
        <v>4631</v>
      </c>
      <c r="F4489" s="661" t="s">
        <v>4612</v>
      </c>
      <c r="G4489" s="661" t="s">
        <v>4903</v>
      </c>
      <c r="H4489" s="661" t="s">
        <v>588</v>
      </c>
      <c r="I4489" s="661" t="s">
        <v>765</v>
      </c>
      <c r="J4489" s="661" t="s">
        <v>766</v>
      </c>
      <c r="K4489" s="661" t="s">
        <v>4904</v>
      </c>
      <c r="L4489" s="662">
        <v>43.99</v>
      </c>
      <c r="M4489" s="662">
        <v>43.99</v>
      </c>
      <c r="N4489" s="661">
        <v>1</v>
      </c>
      <c r="O4489" s="742">
        <v>0.5</v>
      </c>
      <c r="P4489" s="662"/>
      <c r="Q4489" s="677">
        <v>0</v>
      </c>
      <c r="R4489" s="661"/>
      <c r="S4489" s="677">
        <v>0</v>
      </c>
      <c r="T4489" s="742"/>
      <c r="U4489" s="700">
        <v>0</v>
      </c>
    </row>
    <row r="4490" spans="1:21" ht="14.4" customHeight="1" x14ac:dyDescent="0.3">
      <c r="A4490" s="660">
        <v>32</v>
      </c>
      <c r="B4490" s="661" t="s">
        <v>587</v>
      </c>
      <c r="C4490" s="661">
        <v>89301323</v>
      </c>
      <c r="D4490" s="740" t="s">
        <v>6848</v>
      </c>
      <c r="E4490" s="741" t="s">
        <v>4631</v>
      </c>
      <c r="F4490" s="661" t="s">
        <v>4612</v>
      </c>
      <c r="G4490" s="661" t="s">
        <v>4786</v>
      </c>
      <c r="H4490" s="661" t="s">
        <v>588</v>
      </c>
      <c r="I4490" s="661" t="s">
        <v>4985</v>
      </c>
      <c r="J4490" s="661" t="s">
        <v>2991</v>
      </c>
      <c r="K4490" s="661" t="s">
        <v>4986</v>
      </c>
      <c r="L4490" s="662">
        <v>23.46</v>
      </c>
      <c r="M4490" s="662">
        <v>328.44000000000005</v>
      </c>
      <c r="N4490" s="661">
        <v>14</v>
      </c>
      <c r="O4490" s="742">
        <v>7</v>
      </c>
      <c r="P4490" s="662">
        <v>211.14000000000004</v>
      </c>
      <c r="Q4490" s="677">
        <v>0.6428571428571429</v>
      </c>
      <c r="R4490" s="661">
        <v>9</v>
      </c>
      <c r="S4490" s="677">
        <v>0.6428571428571429</v>
      </c>
      <c r="T4490" s="742">
        <v>5</v>
      </c>
      <c r="U4490" s="700">
        <v>0.7142857142857143</v>
      </c>
    </row>
    <row r="4491" spans="1:21" ht="14.4" customHeight="1" x14ac:dyDescent="0.3">
      <c r="A4491" s="660">
        <v>32</v>
      </c>
      <c r="B4491" s="661" t="s">
        <v>587</v>
      </c>
      <c r="C4491" s="661">
        <v>89301323</v>
      </c>
      <c r="D4491" s="740" t="s">
        <v>6848</v>
      </c>
      <c r="E4491" s="741" t="s">
        <v>4631</v>
      </c>
      <c r="F4491" s="661" t="s">
        <v>4612</v>
      </c>
      <c r="G4491" s="661" t="s">
        <v>4786</v>
      </c>
      <c r="H4491" s="661" t="s">
        <v>588</v>
      </c>
      <c r="I4491" s="661" t="s">
        <v>2979</v>
      </c>
      <c r="J4491" s="661" t="s">
        <v>2980</v>
      </c>
      <c r="K4491" s="661" t="s">
        <v>4787</v>
      </c>
      <c r="L4491" s="662">
        <v>53.54</v>
      </c>
      <c r="M4491" s="662">
        <v>53.54</v>
      </c>
      <c r="N4491" s="661">
        <v>1</v>
      </c>
      <c r="O4491" s="742">
        <v>0.5</v>
      </c>
      <c r="P4491" s="662">
        <v>53.54</v>
      </c>
      <c r="Q4491" s="677">
        <v>1</v>
      </c>
      <c r="R4491" s="661">
        <v>1</v>
      </c>
      <c r="S4491" s="677">
        <v>1</v>
      </c>
      <c r="T4491" s="742">
        <v>0.5</v>
      </c>
      <c r="U4491" s="700">
        <v>1</v>
      </c>
    </row>
    <row r="4492" spans="1:21" ht="14.4" customHeight="1" x14ac:dyDescent="0.3">
      <c r="A4492" s="660">
        <v>32</v>
      </c>
      <c r="B4492" s="661" t="s">
        <v>587</v>
      </c>
      <c r="C4492" s="661">
        <v>89301323</v>
      </c>
      <c r="D4492" s="740" t="s">
        <v>6848</v>
      </c>
      <c r="E4492" s="741" t="s">
        <v>4631</v>
      </c>
      <c r="F4492" s="661" t="s">
        <v>4612</v>
      </c>
      <c r="G4492" s="661" t="s">
        <v>4790</v>
      </c>
      <c r="H4492" s="661" t="s">
        <v>588</v>
      </c>
      <c r="I4492" s="661" t="s">
        <v>3427</v>
      </c>
      <c r="J4492" s="661" t="s">
        <v>789</v>
      </c>
      <c r="K4492" s="661" t="s">
        <v>5382</v>
      </c>
      <c r="L4492" s="662">
        <v>89.66</v>
      </c>
      <c r="M4492" s="662">
        <v>89.66</v>
      </c>
      <c r="N4492" s="661">
        <v>1</v>
      </c>
      <c r="O4492" s="742">
        <v>0.5</v>
      </c>
      <c r="P4492" s="662">
        <v>89.66</v>
      </c>
      <c r="Q4492" s="677">
        <v>1</v>
      </c>
      <c r="R4492" s="661">
        <v>1</v>
      </c>
      <c r="S4492" s="677">
        <v>1</v>
      </c>
      <c r="T4492" s="742">
        <v>0.5</v>
      </c>
      <c r="U4492" s="700">
        <v>1</v>
      </c>
    </row>
    <row r="4493" spans="1:21" ht="14.4" customHeight="1" x14ac:dyDescent="0.3">
      <c r="A4493" s="660">
        <v>32</v>
      </c>
      <c r="B4493" s="661" t="s">
        <v>587</v>
      </c>
      <c r="C4493" s="661">
        <v>89301323</v>
      </c>
      <c r="D4493" s="740" t="s">
        <v>6848</v>
      </c>
      <c r="E4493" s="741" t="s">
        <v>4631</v>
      </c>
      <c r="F4493" s="661" t="s">
        <v>4612</v>
      </c>
      <c r="G4493" s="661" t="s">
        <v>5226</v>
      </c>
      <c r="H4493" s="661" t="s">
        <v>588</v>
      </c>
      <c r="I4493" s="661" t="s">
        <v>3743</v>
      </c>
      <c r="J4493" s="661" t="s">
        <v>3744</v>
      </c>
      <c r="K4493" s="661" t="s">
        <v>5227</v>
      </c>
      <c r="L4493" s="662">
        <v>5598.35</v>
      </c>
      <c r="M4493" s="662">
        <v>11196.7</v>
      </c>
      <c r="N4493" s="661">
        <v>2</v>
      </c>
      <c r="O4493" s="742">
        <v>1</v>
      </c>
      <c r="P4493" s="662"/>
      <c r="Q4493" s="677">
        <v>0</v>
      </c>
      <c r="R4493" s="661"/>
      <c r="S4493" s="677">
        <v>0</v>
      </c>
      <c r="T4493" s="742"/>
      <c r="U4493" s="700">
        <v>0</v>
      </c>
    </row>
    <row r="4494" spans="1:21" ht="14.4" customHeight="1" x14ac:dyDescent="0.3">
      <c r="A4494" s="660">
        <v>32</v>
      </c>
      <c r="B4494" s="661" t="s">
        <v>587</v>
      </c>
      <c r="C4494" s="661">
        <v>89301323</v>
      </c>
      <c r="D4494" s="740" t="s">
        <v>6848</v>
      </c>
      <c r="E4494" s="741" t="s">
        <v>4631</v>
      </c>
      <c r="F4494" s="661" t="s">
        <v>4612</v>
      </c>
      <c r="G4494" s="661" t="s">
        <v>4913</v>
      </c>
      <c r="H4494" s="661" t="s">
        <v>2441</v>
      </c>
      <c r="I4494" s="661" t="s">
        <v>2768</v>
      </c>
      <c r="J4494" s="661" t="s">
        <v>2769</v>
      </c>
      <c r="K4494" s="661" t="s">
        <v>4484</v>
      </c>
      <c r="L4494" s="662">
        <v>1492.11</v>
      </c>
      <c r="M4494" s="662">
        <v>25365.87</v>
      </c>
      <c r="N4494" s="661">
        <v>17</v>
      </c>
      <c r="O4494" s="742">
        <v>6</v>
      </c>
      <c r="P4494" s="662">
        <v>16413.21</v>
      </c>
      <c r="Q4494" s="677">
        <v>0.6470588235294118</v>
      </c>
      <c r="R4494" s="661">
        <v>11</v>
      </c>
      <c r="S4494" s="677">
        <v>0.6470588235294118</v>
      </c>
      <c r="T4494" s="742">
        <v>4</v>
      </c>
      <c r="U4494" s="700">
        <v>0.66666666666666663</v>
      </c>
    </row>
    <row r="4495" spans="1:21" ht="14.4" customHeight="1" x14ac:dyDescent="0.3">
      <c r="A4495" s="660">
        <v>32</v>
      </c>
      <c r="B4495" s="661" t="s">
        <v>587</v>
      </c>
      <c r="C4495" s="661">
        <v>89301323</v>
      </c>
      <c r="D4495" s="740" t="s">
        <v>6848</v>
      </c>
      <c r="E4495" s="741" t="s">
        <v>4631</v>
      </c>
      <c r="F4495" s="661" t="s">
        <v>4612</v>
      </c>
      <c r="G4495" s="661" t="s">
        <v>4794</v>
      </c>
      <c r="H4495" s="661" t="s">
        <v>588</v>
      </c>
      <c r="I4495" s="661" t="s">
        <v>1823</v>
      </c>
      <c r="J4495" s="661" t="s">
        <v>1824</v>
      </c>
      <c r="K4495" s="661" t="s">
        <v>4795</v>
      </c>
      <c r="L4495" s="662">
        <v>34140.99</v>
      </c>
      <c r="M4495" s="662">
        <v>34140.99</v>
      </c>
      <c r="N4495" s="661">
        <v>1</v>
      </c>
      <c r="O4495" s="742">
        <v>0.5</v>
      </c>
      <c r="P4495" s="662">
        <v>34140.99</v>
      </c>
      <c r="Q4495" s="677">
        <v>1</v>
      </c>
      <c r="R4495" s="661">
        <v>1</v>
      </c>
      <c r="S4495" s="677">
        <v>1</v>
      </c>
      <c r="T4495" s="742">
        <v>0.5</v>
      </c>
      <c r="U4495" s="700">
        <v>1</v>
      </c>
    </row>
    <row r="4496" spans="1:21" ht="14.4" customHeight="1" x14ac:dyDescent="0.3">
      <c r="A4496" s="660">
        <v>32</v>
      </c>
      <c r="B4496" s="661" t="s">
        <v>587</v>
      </c>
      <c r="C4496" s="661">
        <v>89301323</v>
      </c>
      <c r="D4496" s="740" t="s">
        <v>6848</v>
      </c>
      <c r="E4496" s="741" t="s">
        <v>4631</v>
      </c>
      <c r="F4496" s="661" t="s">
        <v>4612</v>
      </c>
      <c r="G4496" s="661" t="s">
        <v>4914</v>
      </c>
      <c r="H4496" s="661" t="s">
        <v>588</v>
      </c>
      <c r="I4496" s="661" t="s">
        <v>5117</v>
      </c>
      <c r="J4496" s="661" t="s">
        <v>2207</v>
      </c>
      <c r="K4496" s="661" t="s">
        <v>1142</v>
      </c>
      <c r="L4496" s="662">
        <v>0</v>
      </c>
      <c r="M4496" s="662">
        <v>0</v>
      </c>
      <c r="N4496" s="661">
        <v>1</v>
      </c>
      <c r="O4496" s="742">
        <v>0.5</v>
      </c>
      <c r="P4496" s="662"/>
      <c r="Q4496" s="677"/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32</v>
      </c>
      <c r="B4497" s="661" t="s">
        <v>587</v>
      </c>
      <c r="C4497" s="661">
        <v>89301323</v>
      </c>
      <c r="D4497" s="740" t="s">
        <v>6848</v>
      </c>
      <c r="E4497" s="741" t="s">
        <v>4632</v>
      </c>
      <c r="F4497" s="661" t="s">
        <v>4612</v>
      </c>
      <c r="G4497" s="661" t="s">
        <v>4690</v>
      </c>
      <c r="H4497" s="661" t="s">
        <v>588</v>
      </c>
      <c r="I4497" s="661" t="s">
        <v>851</v>
      </c>
      <c r="J4497" s="661" t="s">
        <v>4691</v>
      </c>
      <c r="K4497" s="661" t="s">
        <v>4692</v>
      </c>
      <c r="L4497" s="662">
        <v>0</v>
      </c>
      <c r="M4497" s="662">
        <v>0</v>
      </c>
      <c r="N4497" s="661">
        <v>1</v>
      </c>
      <c r="O4497" s="742">
        <v>0.5</v>
      </c>
      <c r="P4497" s="662"/>
      <c r="Q4497" s="677"/>
      <c r="R4497" s="661"/>
      <c r="S4497" s="677">
        <v>0</v>
      </c>
      <c r="T4497" s="742"/>
      <c r="U4497" s="700">
        <v>0</v>
      </c>
    </row>
    <row r="4498" spans="1:21" ht="14.4" customHeight="1" x14ac:dyDescent="0.3">
      <c r="A4498" s="660">
        <v>32</v>
      </c>
      <c r="B4498" s="661" t="s">
        <v>587</v>
      </c>
      <c r="C4498" s="661">
        <v>89301323</v>
      </c>
      <c r="D4498" s="740" t="s">
        <v>6848</v>
      </c>
      <c r="E4498" s="741" t="s">
        <v>4632</v>
      </c>
      <c r="F4498" s="661" t="s">
        <v>4612</v>
      </c>
      <c r="G4498" s="661" t="s">
        <v>4693</v>
      </c>
      <c r="H4498" s="661" t="s">
        <v>2441</v>
      </c>
      <c r="I4498" s="661" t="s">
        <v>2691</v>
      </c>
      <c r="J4498" s="661" t="s">
        <v>2479</v>
      </c>
      <c r="K4498" s="661" t="s">
        <v>2692</v>
      </c>
      <c r="L4498" s="662">
        <v>625.29</v>
      </c>
      <c r="M4498" s="662">
        <v>625.29</v>
      </c>
      <c r="N4498" s="661">
        <v>1</v>
      </c>
      <c r="O4498" s="742">
        <v>1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32</v>
      </c>
      <c r="B4499" s="661" t="s">
        <v>587</v>
      </c>
      <c r="C4499" s="661">
        <v>89301323</v>
      </c>
      <c r="D4499" s="740" t="s">
        <v>6848</v>
      </c>
      <c r="E4499" s="741" t="s">
        <v>4632</v>
      </c>
      <c r="F4499" s="661" t="s">
        <v>4612</v>
      </c>
      <c r="G4499" s="661" t="s">
        <v>4697</v>
      </c>
      <c r="H4499" s="661" t="s">
        <v>588</v>
      </c>
      <c r="I4499" s="661" t="s">
        <v>4706</v>
      </c>
      <c r="J4499" s="661" t="s">
        <v>4707</v>
      </c>
      <c r="K4499" s="661" t="s">
        <v>871</v>
      </c>
      <c r="L4499" s="662">
        <v>314.89999999999998</v>
      </c>
      <c r="M4499" s="662">
        <v>314.89999999999998</v>
      </c>
      <c r="N4499" s="661">
        <v>1</v>
      </c>
      <c r="O4499" s="742">
        <v>0.5</v>
      </c>
      <c r="P4499" s="662"/>
      <c r="Q4499" s="677">
        <v>0</v>
      </c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32</v>
      </c>
      <c r="B4500" s="661" t="s">
        <v>587</v>
      </c>
      <c r="C4500" s="661">
        <v>89301323</v>
      </c>
      <c r="D4500" s="740" t="s">
        <v>6848</v>
      </c>
      <c r="E4500" s="741" t="s">
        <v>4634</v>
      </c>
      <c r="F4500" s="661" t="s">
        <v>4612</v>
      </c>
      <c r="G4500" s="661" t="s">
        <v>4655</v>
      </c>
      <c r="H4500" s="661" t="s">
        <v>588</v>
      </c>
      <c r="I4500" s="661" t="s">
        <v>727</v>
      </c>
      <c r="J4500" s="661" t="s">
        <v>728</v>
      </c>
      <c r="K4500" s="661" t="s">
        <v>4716</v>
      </c>
      <c r="L4500" s="662">
        <v>42.42</v>
      </c>
      <c r="M4500" s="662">
        <v>42.42</v>
      </c>
      <c r="N4500" s="661">
        <v>1</v>
      </c>
      <c r="O4500" s="742">
        <v>0.5</v>
      </c>
      <c r="P4500" s="662">
        <v>42.42</v>
      </c>
      <c r="Q4500" s="677">
        <v>1</v>
      </c>
      <c r="R4500" s="661">
        <v>1</v>
      </c>
      <c r="S4500" s="677">
        <v>1</v>
      </c>
      <c r="T4500" s="742">
        <v>0.5</v>
      </c>
      <c r="U4500" s="700">
        <v>1</v>
      </c>
    </row>
    <row r="4501" spans="1:21" ht="14.4" customHeight="1" x14ac:dyDescent="0.3">
      <c r="A4501" s="660">
        <v>32</v>
      </c>
      <c r="B4501" s="661" t="s">
        <v>587</v>
      </c>
      <c r="C4501" s="661">
        <v>89301323</v>
      </c>
      <c r="D4501" s="740" t="s">
        <v>6848</v>
      </c>
      <c r="E4501" s="741" t="s">
        <v>4634</v>
      </c>
      <c r="F4501" s="661" t="s">
        <v>4612</v>
      </c>
      <c r="G4501" s="661" t="s">
        <v>4711</v>
      </c>
      <c r="H4501" s="661" t="s">
        <v>588</v>
      </c>
      <c r="I4501" s="661" t="s">
        <v>2909</v>
      </c>
      <c r="J4501" s="661" t="s">
        <v>4443</v>
      </c>
      <c r="K4501" s="661" t="s">
        <v>4444</v>
      </c>
      <c r="L4501" s="662">
        <v>156.86000000000001</v>
      </c>
      <c r="M4501" s="662">
        <v>156.86000000000001</v>
      </c>
      <c r="N4501" s="661">
        <v>1</v>
      </c>
      <c r="O4501" s="742">
        <v>0.5</v>
      </c>
      <c r="P4501" s="662">
        <v>156.86000000000001</v>
      </c>
      <c r="Q4501" s="677">
        <v>1</v>
      </c>
      <c r="R4501" s="661">
        <v>1</v>
      </c>
      <c r="S4501" s="677">
        <v>1</v>
      </c>
      <c r="T4501" s="742">
        <v>0.5</v>
      </c>
      <c r="U4501" s="700">
        <v>1</v>
      </c>
    </row>
    <row r="4502" spans="1:21" ht="14.4" customHeight="1" x14ac:dyDescent="0.3">
      <c r="A4502" s="660">
        <v>32</v>
      </c>
      <c r="B4502" s="661" t="s">
        <v>587</v>
      </c>
      <c r="C4502" s="661">
        <v>89301323</v>
      </c>
      <c r="D4502" s="740" t="s">
        <v>6848</v>
      </c>
      <c r="E4502" s="741" t="s">
        <v>4634</v>
      </c>
      <c r="F4502" s="661" t="s">
        <v>4612</v>
      </c>
      <c r="G4502" s="661" t="s">
        <v>4721</v>
      </c>
      <c r="H4502" s="661" t="s">
        <v>588</v>
      </c>
      <c r="I4502" s="661" t="s">
        <v>5594</v>
      </c>
      <c r="J4502" s="661" t="s">
        <v>5249</v>
      </c>
      <c r="K4502" s="661" t="s">
        <v>3869</v>
      </c>
      <c r="L4502" s="662">
        <v>0</v>
      </c>
      <c r="M4502" s="662">
        <v>0</v>
      </c>
      <c r="N4502" s="661">
        <v>2</v>
      </c>
      <c r="O4502" s="742">
        <v>0.5</v>
      </c>
      <c r="P4502" s="662">
        <v>0</v>
      </c>
      <c r="Q4502" s="677"/>
      <c r="R4502" s="661">
        <v>2</v>
      </c>
      <c r="S4502" s="677">
        <v>1</v>
      </c>
      <c r="T4502" s="742">
        <v>0.5</v>
      </c>
      <c r="U4502" s="700">
        <v>1</v>
      </c>
    </row>
    <row r="4503" spans="1:21" ht="14.4" customHeight="1" x14ac:dyDescent="0.3">
      <c r="A4503" s="660">
        <v>32</v>
      </c>
      <c r="B4503" s="661" t="s">
        <v>587</v>
      </c>
      <c r="C4503" s="661">
        <v>89301323</v>
      </c>
      <c r="D4503" s="740" t="s">
        <v>6848</v>
      </c>
      <c r="E4503" s="741" t="s">
        <v>4634</v>
      </c>
      <c r="F4503" s="661" t="s">
        <v>4612</v>
      </c>
      <c r="G4503" s="661" t="s">
        <v>4671</v>
      </c>
      <c r="H4503" s="661" t="s">
        <v>2441</v>
      </c>
      <c r="I4503" s="661" t="s">
        <v>3132</v>
      </c>
      <c r="J4503" s="661" t="s">
        <v>3133</v>
      </c>
      <c r="K4503" s="661" t="s">
        <v>4480</v>
      </c>
      <c r="L4503" s="662">
        <v>3127.19</v>
      </c>
      <c r="M4503" s="662">
        <v>3127.19</v>
      </c>
      <c r="N4503" s="661">
        <v>1</v>
      </c>
      <c r="O4503" s="742">
        <v>0.5</v>
      </c>
      <c r="P4503" s="662">
        <v>3127.19</v>
      </c>
      <c r="Q4503" s="677">
        <v>1</v>
      </c>
      <c r="R4503" s="661">
        <v>1</v>
      </c>
      <c r="S4503" s="677">
        <v>1</v>
      </c>
      <c r="T4503" s="742">
        <v>0.5</v>
      </c>
      <c r="U4503" s="700">
        <v>1</v>
      </c>
    </row>
    <row r="4504" spans="1:21" ht="14.4" customHeight="1" x14ac:dyDescent="0.3">
      <c r="A4504" s="660">
        <v>32</v>
      </c>
      <c r="B4504" s="661" t="s">
        <v>587</v>
      </c>
      <c r="C4504" s="661">
        <v>89301323</v>
      </c>
      <c r="D4504" s="740" t="s">
        <v>6848</v>
      </c>
      <c r="E4504" s="741" t="s">
        <v>4634</v>
      </c>
      <c r="F4504" s="661" t="s">
        <v>4612</v>
      </c>
      <c r="G4504" s="661" t="s">
        <v>4927</v>
      </c>
      <c r="H4504" s="661" t="s">
        <v>588</v>
      </c>
      <c r="I4504" s="661" t="s">
        <v>1366</v>
      </c>
      <c r="J4504" s="661" t="s">
        <v>1367</v>
      </c>
      <c r="K4504" s="661" t="s">
        <v>4928</v>
      </c>
      <c r="L4504" s="662">
        <v>439.17</v>
      </c>
      <c r="M4504" s="662">
        <v>439.17</v>
      </c>
      <c r="N4504" s="661">
        <v>1</v>
      </c>
      <c r="O4504" s="742">
        <v>0.5</v>
      </c>
      <c r="P4504" s="662">
        <v>439.17</v>
      </c>
      <c r="Q4504" s="677">
        <v>1</v>
      </c>
      <c r="R4504" s="661">
        <v>1</v>
      </c>
      <c r="S4504" s="677">
        <v>1</v>
      </c>
      <c r="T4504" s="742">
        <v>0.5</v>
      </c>
      <c r="U4504" s="700">
        <v>1</v>
      </c>
    </row>
    <row r="4505" spans="1:21" ht="14.4" customHeight="1" x14ac:dyDescent="0.3">
      <c r="A4505" s="660">
        <v>32</v>
      </c>
      <c r="B4505" s="661" t="s">
        <v>587</v>
      </c>
      <c r="C4505" s="661">
        <v>89301323</v>
      </c>
      <c r="D4505" s="740" t="s">
        <v>6848</v>
      </c>
      <c r="E4505" s="741" t="s">
        <v>4634</v>
      </c>
      <c r="F4505" s="661" t="s">
        <v>4612</v>
      </c>
      <c r="G4505" s="661" t="s">
        <v>4697</v>
      </c>
      <c r="H4505" s="661" t="s">
        <v>588</v>
      </c>
      <c r="I4505" s="661" t="s">
        <v>4893</v>
      </c>
      <c r="J4505" s="661" t="s">
        <v>4707</v>
      </c>
      <c r="K4505" s="661" t="s">
        <v>868</v>
      </c>
      <c r="L4505" s="662">
        <v>97.97</v>
      </c>
      <c r="M4505" s="662">
        <v>97.97</v>
      </c>
      <c r="N4505" s="661">
        <v>1</v>
      </c>
      <c r="O4505" s="742">
        <v>0.5</v>
      </c>
      <c r="P4505" s="662">
        <v>97.97</v>
      </c>
      <c r="Q4505" s="677">
        <v>1</v>
      </c>
      <c r="R4505" s="661">
        <v>1</v>
      </c>
      <c r="S4505" s="677">
        <v>1</v>
      </c>
      <c r="T4505" s="742">
        <v>0.5</v>
      </c>
      <c r="U4505" s="700">
        <v>1</v>
      </c>
    </row>
    <row r="4506" spans="1:21" ht="14.4" customHeight="1" x14ac:dyDescent="0.3">
      <c r="A4506" s="660">
        <v>32</v>
      </c>
      <c r="B4506" s="661" t="s">
        <v>587</v>
      </c>
      <c r="C4506" s="661">
        <v>89301323</v>
      </c>
      <c r="D4506" s="740" t="s">
        <v>6848</v>
      </c>
      <c r="E4506" s="741" t="s">
        <v>4638</v>
      </c>
      <c r="F4506" s="661" t="s">
        <v>4612</v>
      </c>
      <c r="G4506" s="661" t="s">
        <v>4654</v>
      </c>
      <c r="H4506" s="661" t="s">
        <v>588</v>
      </c>
      <c r="I4506" s="661" t="s">
        <v>1581</v>
      </c>
      <c r="J4506" s="661" t="s">
        <v>1582</v>
      </c>
      <c r="K4506" s="661" t="s">
        <v>1583</v>
      </c>
      <c r="L4506" s="662">
        <v>483.76</v>
      </c>
      <c r="M4506" s="662">
        <v>967.52</v>
      </c>
      <c r="N4506" s="661">
        <v>2</v>
      </c>
      <c r="O4506" s="742">
        <v>0.5</v>
      </c>
      <c r="P4506" s="662">
        <v>967.52</v>
      </c>
      <c r="Q4506" s="677">
        <v>1</v>
      </c>
      <c r="R4506" s="661">
        <v>2</v>
      </c>
      <c r="S4506" s="677">
        <v>1</v>
      </c>
      <c r="T4506" s="742">
        <v>0.5</v>
      </c>
      <c r="U4506" s="700">
        <v>1</v>
      </c>
    </row>
    <row r="4507" spans="1:21" ht="14.4" customHeight="1" x14ac:dyDescent="0.3">
      <c r="A4507" s="660">
        <v>32</v>
      </c>
      <c r="B4507" s="661" t="s">
        <v>587</v>
      </c>
      <c r="C4507" s="661">
        <v>89301323</v>
      </c>
      <c r="D4507" s="740" t="s">
        <v>6848</v>
      </c>
      <c r="E4507" s="741" t="s">
        <v>4638</v>
      </c>
      <c r="F4507" s="661" t="s">
        <v>4612</v>
      </c>
      <c r="G4507" s="661" t="s">
        <v>4654</v>
      </c>
      <c r="H4507" s="661" t="s">
        <v>588</v>
      </c>
      <c r="I4507" s="661" t="s">
        <v>4920</v>
      </c>
      <c r="J4507" s="661" t="s">
        <v>1582</v>
      </c>
      <c r="K4507" s="661" t="s">
        <v>1583</v>
      </c>
      <c r="L4507" s="662">
        <v>483.76</v>
      </c>
      <c r="M4507" s="662">
        <v>483.76</v>
      </c>
      <c r="N4507" s="661">
        <v>1</v>
      </c>
      <c r="O4507" s="742">
        <v>0.5</v>
      </c>
      <c r="P4507" s="662"/>
      <c r="Q4507" s="677">
        <v>0</v>
      </c>
      <c r="R4507" s="661"/>
      <c r="S4507" s="677">
        <v>0</v>
      </c>
      <c r="T4507" s="742"/>
      <c r="U4507" s="700">
        <v>0</v>
      </c>
    </row>
    <row r="4508" spans="1:21" ht="14.4" customHeight="1" x14ac:dyDescent="0.3">
      <c r="A4508" s="660">
        <v>32</v>
      </c>
      <c r="B4508" s="661" t="s">
        <v>587</v>
      </c>
      <c r="C4508" s="661">
        <v>89301323</v>
      </c>
      <c r="D4508" s="740" t="s">
        <v>6848</v>
      </c>
      <c r="E4508" s="741" t="s">
        <v>4638</v>
      </c>
      <c r="F4508" s="661" t="s">
        <v>4612</v>
      </c>
      <c r="G4508" s="661" t="s">
        <v>4655</v>
      </c>
      <c r="H4508" s="661" t="s">
        <v>588</v>
      </c>
      <c r="I4508" s="661" t="s">
        <v>1268</v>
      </c>
      <c r="J4508" s="661" t="s">
        <v>1269</v>
      </c>
      <c r="K4508" s="661" t="s">
        <v>1270</v>
      </c>
      <c r="L4508" s="662">
        <v>89.6</v>
      </c>
      <c r="M4508" s="662">
        <v>89.6</v>
      </c>
      <c r="N4508" s="661">
        <v>1</v>
      </c>
      <c r="O4508" s="742">
        <v>0.5</v>
      </c>
      <c r="P4508" s="662"/>
      <c r="Q4508" s="677">
        <v>0</v>
      </c>
      <c r="R4508" s="661"/>
      <c r="S4508" s="677">
        <v>0</v>
      </c>
      <c r="T4508" s="742"/>
      <c r="U4508" s="700">
        <v>0</v>
      </c>
    </row>
    <row r="4509" spans="1:21" ht="14.4" customHeight="1" x14ac:dyDescent="0.3">
      <c r="A4509" s="660">
        <v>32</v>
      </c>
      <c r="B4509" s="661" t="s">
        <v>587</v>
      </c>
      <c r="C4509" s="661">
        <v>89301323</v>
      </c>
      <c r="D4509" s="740" t="s">
        <v>6848</v>
      </c>
      <c r="E4509" s="741" t="s">
        <v>4638</v>
      </c>
      <c r="F4509" s="661" t="s">
        <v>4612</v>
      </c>
      <c r="G4509" s="661" t="s">
        <v>4994</v>
      </c>
      <c r="H4509" s="661" t="s">
        <v>588</v>
      </c>
      <c r="I4509" s="661" t="s">
        <v>1295</v>
      </c>
      <c r="J4509" s="661" t="s">
        <v>1296</v>
      </c>
      <c r="K4509" s="661" t="s">
        <v>1297</v>
      </c>
      <c r="L4509" s="662">
        <v>60.92</v>
      </c>
      <c r="M4509" s="662">
        <v>60.92</v>
      </c>
      <c r="N4509" s="661">
        <v>1</v>
      </c>
      <c r="O4509" s="742">
        <v>0.5</v>
      </c>
      <c r="P4509" s="662">
        <v>60.92</v>
      </c>
      <c r="Q4509" s="677">
        <v>1</v>
      </c>
      <c r="R4509" s="661">
        <v>1</v>
      </c>
      <c r="S4509" s="677">
        <v>1</v>
      </c>
      <c r="T4509" s="742">
        <v>0.5</v>
      </c>
      <c r="U4509" s="700">
        <v>1</v>
      </c>
    </row>
    <row r="4510" spans="1:21" ht="14.4" customHeight="1" x14ac:dyDescent="0.3">
      <c r="A4510" s="660">
        <v>32</v>
      </c>
      <c r="B4510" s="661" t="s">
        <v>587</v>
      </c>
      <c r="C4510" s="661">
        <v>89301323</v>
      </c>
      <c r="D4510" s="740" t="s">
        <v>6848</v>
      </c>
      <c r="E4510" s="741" t="s">
        <v>4638</v>
      </c>
      <c r="F4510" s="661" t="s">
        <v>4612</v>
      </c>
      <c r="G4510" s="661" t="s">
        <v>4711</v>
      </c>
      <c r="H4510" s="661" t="s">
        <v>588</v>
      </c>
      <c r="I4510" s="661" t="s">
        <v>2909</v>
      </c>
      <c r="J4510" s="661" t="s">
        <v>4443</v>
      </c>
      <c r="K4510" s="661" t="s">
        <v>4444</v>
      </c>
      <c r="L4510" s="662">
        <v>156.86000000000001</v>
      </c>
      <c r="M4510" s="662">
        <v>313.72000000000003</v>
      </c>
      <c r="N4510" s="661">
        <v>2</v>
      </c>
      <c r="O4510" s="742">
        <v>1</v>
      </c>
      <c r="P4510" s="662">
        <v>313.72000000000003</v>
      </c>
      <c r="Q4510" s="677">
        <v>1</v>
      </c>
      <c r="R4510" s="661">
        <v>2</v>
      </c>
      <c r="S4510" s="677">
        <v>1</v>
      </c>
      <c r="T4510" s="742">
        <v>1</v>
      </c>
      <c r="U4510" s="700">
        <v>1</v>
      </c>
    </row>
    <row r="4511" spans="1:21" ht="14.4" customHeight="1" x14ac:dyDescent="0.3">
      <c r="A4511" s="660">
        <v>32</v>
      </c>
      <c r="B4511" s="661" t="s">
        <v>587</v>
      </c>
      <c r="C4511" s="661">
        <v>89301323</v>
      </c>
      <c r="D4511" s="740" t="s">
        <v>6848</v>
      </c>
      <c r="E4511" s="741" t="s">
        <v>4638</v>
      </c>
      <c r="F4511" s="661" t="s">
        <v>4612</v>
      </c>
      <c r="G4511" s="661" t="s">
        <v>4664</v>
      </c>
      <c r="H4511" s="661" t="s">
        <v>2441</v>
      </c>
      <c r="I4511" s="661" t="s">
        <v>3042</v>
      </c>
      <c r="J4511" s="661" t="s">
        <v>3043</v>
      </c>
      <c r="K4511" s="661" t="s">
        <v>4451</v>
      </c>
      <c r="L4511" s="662">
        <v>178.27</v>
      </c>
      <c r="M4511" s="662">
        <v>178.27</v>
      </c>
      <c r="N4511" s="661">
        <v>1</v>
      </c>
      <c r="O4511" s="742">
        <v>0.5</v>
      </c>
      <c r="P4511" s="662">
        <v>178.27</v>
      </c>
      <c r="Q4511" s="677">
        <v>1</v>
      </c>
      <c r="R4511" s="661">
        <v>1</v>
      </c>
      <c r="S4511" s="677">
        <v>1</v>
      </c>
      <c r="T4511" s="742">
        <v>0.5</v>
      </c>
      <c r="U4511" s="700">
        <v>1</v>
      </c>
    </row>
    <row r="4512" spans="1:21" ht="14.4" customHeight="1" x14ac:dyDescent="0.3">
      <c r="A4512" s="660">
        <v>32</v>
      </c>
      <c r="B4512" s="661" t="s">
        <v>587</v>
      </c>
      <c r="C4512" s="661">
        <v>89301323</v>
      </c>
      <c r="D4512" s="740" t="s">
        <v>6848</v>
      </c>
      <c r="E4512" s="741" t="s">
        <v>4638</v>
      </c>
      <c r="F4512" s="661" t="s">
        <v>4612</v>
      </c>
      <c r="G4512" s="661" t="s">
        <v>4664</v>
      </c>
      <c r="H4512" s="661" t="s">
        <v>2441</v>
      </c>
      <c r="I4512" s="661" t="s">
        <v>3042</v>
      </c>
      <c r="J4512" s="661" t="s">
        <v>3043</v>
      </c>
      <c r="K4512" s="661" t="s">
        <v>4451</v>
      </c>
      <c r="L4512" s="662">
        <v>184.22</v>
      </c>
      <c r="M4512" s="662">
        <v>184.22</v>
      </c>
      <c r="N4512" s="661">
        <v>1</v>
      </c>
      <c r="O4512" s="742">
        <v>0.5</v>
      </c>
      <c r="P4512" s="662">
        <v>184.22</v>
      </c>
      <c r="Q4512" s="677">
        <v>1</v>
      </c>
      <c r="R4512" s="661">
        <v>1</v>
      </c>
      <c r="S4512" s="677">
        <v>1</v>
      </c>
      <c r="T4512" s="742">
        <v>0.5</v>
      </c>
      <c r="U4512" s="700">
        <v>1</v>
      </c>
    </row>
    <row r="4513" spans="1:21" ht="14.4" customHeight="1" x14ac:dyDescent="0.3">
      <c r="A4513" s="660">
        <v>32</v>
      </c>
      <c r="B4513" s="661" t="s">
        <v>587</v>
      </c>
      <c r="C4513" s="661">
        <v>89301323</v>
      </c>
      <c r="D4513" s="740" t="s">
        <v>6848</v>
      </c>
      <c r="E4513" s="741" t="s">
        <v>4638</v>
      </c>
      <c r="F4513" s="661" t="s">
        <v>4612</v>
      </c>
      <c r="G4513" s="661" t="s">
        <v>4727</v>
      </c>
      <c r="H4513" s="661" t="s">
        <v>2441</v>
      </c>
      <c r="I4513" s="661" t="s">
        <v>2628</v>
      </c>
      <c r="J4513" s="661" t="s">
        <v>2629</v>
      </c>
      <c r="K4513" s="661" t="s">
        <v>4523</v>
      </c>
      <c r="L4513" s="662">
        <v>68.989999999999995</v>
      </c>
      <c r="M4513" s="662">
        <v>206.96999999999997</v>
      </c>
      <c r="N4513" s="661">
        <v>3</v>
      </c>
      <c r="O4513" s="742">
        <v>2</v>
      </c>
      <c r="P4513" s="662">
        <v>137.97999999999999</v>
      </c>
      <c r="Q4513" s="677">
        <v>0.66666666666666674</v>
      </c>
      <c r="R4513" s="661">
        <v>2</v>
      </c>
      <c r="S4513" s="677">
        <v>0.66666666666666663</v>
      </c>
      <c r="T4513" s="742">
        <v>1.5</v>
      </c>
      <c r="U4513" s="700">
        <v>0.75</v>
      </c>
    </row>
    <row r="4514" spans="1:21" ht="14.4" customHeight="1" x14ac:dyDescent="0.3">
      <c r="A4514" s="660">
        <v>32</v>
      </c>
      <c r="B4514" s="661" t="s">
        <v>587</v>
      </c>
      <c r="C4514" s="661">
        <v>89301323</v>
      </c>
      <c r="D4514" s="740" t="s">
        <v>6848</v>
      </c>
      <c r="E4514" s="741" t="s">
        <v>4638</v>
      </c>
      <c r="F4514" s="661" t="s">
        <v>4612</v>
      </c>
      <c r="G4514" s="661" t="s">
        <v>4727</v>
      </c>
      <c r="H4514" s="661" t="s">
        <v>2441</v>
      </c>
      <c r="I4514" s="661" t="s">
        <v>2705</v>
      </c>
      <c r="J4514" s="661" t="s">
        <v>2475</v>
      </c>
      <c r="K4514" s="661" t="s">
        <v>4524</v>
      </c>
      <c r="L4514" s="662">
        <v>216.16</v>
      </c>
      <c r="M4514" s="662">
        <v>216.16</v>
      </c>
      <c r="N4514" s="661">
        <v>1</v>
      </c>
      <c r="O4514" s="742">
        <v>0.5</v>
      </c>
      <c r="P4514" s="662">
        <v>216.16</v>
      </c>
      <c r="Q4514" s="677">
        <v>1</v>
      </c>
      <c r="R4514" s="661">
        <v>1</v>
      </c>
      <c r="S4514" s="677">
        <v>1</v>
      </c>
      <c r="T4514" s="742">
        <v>0.5</v>
      </c>
      <c r="U4514" s="700">
        <v>1</v>
      </c>
    </row>
    <row r="4515" spans="1:21" ht="14.4" customHeight="1" x14ac:dyDescent="0.3">
      <c r="A4515" s="660">
        <v>32</v>
      </c>
      <c r="B4515" s="661" t="s">
        <v>587</v>
      </c>
      <c r="C4515" s="661">
        <v>89301323</v>
      </c>
      <c r="D4515" s="740" t="s">
        <v>6848</v>
      </c>
      <c r="E4515" s="741" t="s">
        <v>4638</v>
      </c>
      <c r="F4515" s="661" t="s">
        <v>4612</v>
      </c>
      <c r="G4515" s="661" t="s">
        <v>4727</v>
      </c>
      <c r="H4515" s="661" t="s">
        <v>2441</v>
      </c>
      <c r="I4515" s="661" t="s">
        <v>2474</v>
      </c>
      <c r="J4515" s="661" t="s">
        <v>2475</v>
      </c>
      <c r="K4515" s="661" t="s">
        <v>4525</v>
      </c>
      <c r="L4515" s="662">
        <v>276</v>
      </c>
      <c r="M4515" s="662">
        <v>276</v>
      </c>
      <c r="N4515" s="661">
        <v>1</v>
      </c>
      <c r="O4515" s="742">
        <v>0.5</v>
      </c>
      <c r="P4515" s="662">
        <v>276</v>
      </c>
      <c r="Q4515" s="677">
        <v>1</v>
      </c>
      <c r="R4515" s="661">
        <v>1</v>
      </c>
      <c r="S4515" s="677">
        <v>1</v>
      </c>
      <c r="T4515" s="742">
        <v>0.5</v>
      </c>
      <c r="U4515" s="700">
        <v>1</v>
      </c>
    </row>
    <row r="4516" spans="1:21" ht="14.4" customHeight="1" x14ac:dyDescent="0.3">
      <c r="A4516" s="660">
        <v>32</v>
      </c>
      <c r="B4516" s="661" t="s">
        <v>587</v>
      </c>
      <c r="C4516" s="661">
        <v>89301323</v>
      </c>
      <c r="D4516" s="740" t="s">
        <v>6848</v>
      </c>
      <c r="E4516" s="741" t="s">
        <v>4638</v>
      </c>
      <c r="F4516" s="661" t="s">
        <v>4612</v>
      </c>
      <c r="G4516" s="661" t="s">
        <v>4728</v>
      </c>
      <c r="H4516" s="661" t="s">
        <v>588</v>
      </c>
      <c r="I4516" s="661" t="s">
        <v>1886</v>
      </c>
      <c r="J4516" s="661" t="s">
        <v>1887</v>
      </c>
      <c r="K4516" s="661" t="s">
        <v>5110</v>
      </c>
      <c r="L4516" s="662">
        <v>2025.92</v>
      </c>
      <c r="M4516" s="662">
        <v>2025.92</v>
      </c>
      <c r="N4516" s="661">
        <v>1</v>
      </c>
      <c r="O4516" s="742">
        <v>1</v>
      </c>
      <c r="P4516" s="662"/>
      <c r="Q4516" s="677">
        <v>0</v>
      </c>
      <c r="R4516" s="661"/>
      <c r="S4516" s="677">
        <v>0</v>
      </c>
      <c r="T4516" s="742"/>
      <c r="U4516" s="700">
        <v>0</v>
      </c>
    </row>
    <row r="4517" spans="1:21" ht="14.4" customHeight="1" x14ac:dyDescent="0.3">
      <c r="A4517" s="660">
        <v>32</v>
      </c>
      <c r="B4517" s="661" t="s">
        <v>587</v>
      </c>
      <c r="C4517" s="661">
        <v>89301323</v>
      </c>
      <c r="D4517" s="740" t="s">
        <v>6848</v>
      </c>
      <c r="E4517" s="741" t="s">
        <v>4638</v>
      </c>
      <c r="F4517" s="661" t="s">
        <v>4612</v>
      </c>
      <c r="G4517" s="661" t="s">
        <v>4811</v>
      </c>
      <c r="H4517" s="661" t="s">
        <v>588</v>
      </c>
      <c r="I4517" s="661" t="s">
        <v>1578</v>
      </c>
      <c r="J4517" s="661" t="s">
        <v>1579</v>
      </c>
      <c r="K4517" s="661" t="s">
        <v>1580</v>
      </c>
      <c r="L4517" s="662">
        <v>359.63</v>
      </c>
      <c r="M4517" s="662">
        <v>359.63</v>
      </c>
      <c r="N4517" s="661">
        <v>1</v>
      </c>
      <c r="O4517" s="742">
        <v>0.5</v>
      </c>
      <c r="P4517" s="662">
        <v>359.63</v>
      </c>
      <c r="Q4517" s="677">
        <v>1</v>
      </c>
      <c r="R4517" s="661">
        <v>1</v>
      </c>
      <c r="S4517" s="677">
        <v>1</v>
      </c>
      <c r="T4517" s="742">
        <v>0.5</v>
      </c>
      <c r="U4517" s="700">
        <v>1</v>
      </c>
    </row>
    <row r="4518" spans="1:21" ht="14.4" customHeight="1" x14ac:dyDescent="0.3">
      <c r="A4518" s="660">
        <v>32</v>
      </c>
      <c r="B4518" s="661" t="s">
        <v>587</v>
      </c>
      <c r="C4518" s="661">
        <v>89301323</v>
      </c>
      <c r="D4518" s="740" t="s">
        <v>6848</v>
      </c>
      <c r="E4518" s="741" t="s">
        <v>4638</v>
      </c>
      <c r="F4518" s="661" t="s">
        <v>4612</v>
      </c>
      <c r="G4518" s="661" t="s">
        <v>4671</v>
      </c>
      <c r="H4518" s="661" t="s">
        <v>2441</v>
      </c>
      <c r="I4518" s="661" t="s">
        <v>3132</v>
      </c>
      <c r="J4518" s="661" t="s">
        <v>3133</v>
      </c>
      <c r="K4518" s="661" t="s">
        <v>4480</v>
      </c>
      <c r="L4518" s="662">
        <v>3127.19</v>
      </c>
      <c r="M4518" s="662">
        <v>15635.95</v>
      </c>
      <c r="N4518" s="661">
        <v>5</v>
      </c>
      <c r="O4518" s="742">
        <v>3</v>
      </c>
      <c r="P4518" s="662">
        <v>15635.95</v>
      </c>
      <c r="Q4518" s="677">
        <v>1</v>
      </c>
      <c r="R4518" s="661">
        <v>5</v>
      </c>
      <c r="S4518" s="677">
        <v>1</v>
      </c>
      <c r="T4518" s="742">
        <v>3</v>
      </c>
      <c r="U4518" s="700">
        <v>1</v>
      </c>
    </row>
    <row r="4519" spans="1:21" ht="14.4" customHeight="1" x14ac:dyDescent="0.3">
      <c r="A4519" s="660">
        <v>32</v>
      </c>
      <c r="B4519" s="661" t="s">
        <v>587</v>
      </c>
      <c r="C4519" s="661">
        <v>89301323</v>
      </c>
      <c r="D4519" s="740" t="s">
        <v>6848</v>
      </c>
      <c r="E4519" s="741" t="s">
        <v>4638</v>
      </c>
      <c r="F4519" s="661" t="s">
        <v>4612</v>
      </c>
      <c r="G4519" s="661" t="s">
        <v>4671</v>
      </c>
      <c r="H4519" s="661" t="s">
        <v>2441</v>
      </c>
      <c r="I4519" s="661" t="s">
        <v>4672</v>
      </c>
      <c r="J4519" s="661" t="s">
        <v>3133</v>
      </c>
      <c r="K4519" s="661" t="s">
        <v>4673</v>
      </c>
      <c r="L4519" s="662">
        <v>782.22</v>
      </c>
      <c r="M4519" s="662">
        <v>782.22</v>
      </c>
      <c r="N4519" s="661">
        <v>1</v>
      </c>
      <c r="O4519" s="742">
        <v>0.5</v>
      </c>
      <c r="P4519" s="662"/>
      <c r="Q4519" s="677">
        <v>0</v>
      </c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32</v>
      </c>
      <c r="B4520" s="661" t="s">
        <v>587</v>
      </c>
      <c r="C4520" s="661">
        <v>89301323</v>
      </c>
      <c r="D4520" s="740" t="s">
        <v>6848</v>
      </c>
      <c r="E4520" s="741" t="s">
        <v>4638</v>
      </c>
      <c r="F4520" s="661" t="s">
        <v>4612</v>
      </c>
      <c r="G4520" s="661" t="s">
        <v>4813</v>
      </c>
      <c r="H4520" s="661" t="s">
        <v>588</v>
      </c>
      <c r="I4520" s="661" t="s">
        <v>1175</v>
      </c>
      <c r="J4520" s="661" t="s">
        <v>4814</v>
      </c>
      <c r="K4520" s="661" t="s">
        <v>4815</v>
      </c>
      <c r="L4520" s="662">
        <v>66.599999999999994</v>
      </c>
      <c r="M4520" s="662">
        <v>66.599999999999994</v>
      </c>
      <c r="N4520" s="661">
        <v>1</v>
      </c>
      <c r="O4520" s="742">
        <v>1</v>
      </c>
      <c r="P4520" s="662">
        <v>66.599999999999994</v>
      </c>
      <c r="Q4520" s="677">
        <v>1</v>
      </c>
      <c r="R4520" s="661">
        <v>1</v>
      </c>
      <c r="S4520" s="677">
        <v>1</v>
      </c>
      <c r="T4520" s="742">
        <v>1</v>
      </c>
      <c r="U4520" s="700">
        <v>1</v>
      </c>
    </row>
    <row r="4521" spans="1:21" ht="14.4" customHeight="1" x14ac:dyDescent="0.3">
      <c r="A4521" s="660">
        <v>32</v>
      </c>
      <c r="B4521" s="661" t="s">
        <v>587</v>
      </c>
      <c r="C4521" s="661">
        <v>89301323</v>
      </c>
      <c r="D4521" s="740" t="s">
        <v>6848</v>
      </c>
      <c r="E4521" s="741" t="s">
        <v>4638</v>
      </c>
      <c r="F4521" s="661" t="s">
        <v>4612</v>
      </c>
      <c r="G4521" s="661" t="s">
        <v>4927</v>
      </c>
      <c r="H4521" s="661" t="s">
        <v>588</v>
      </c>
      <c r="I4521" s="661" t="s">
        <v>1366</v>
      </c>
      <c r="J4521" s="661" t="s">
        <v>1367</v>
      </c>
      <c r="K4521" s="661" t="s">
        <v>4928</v>
      </c>
      <c r="L4521" s="662">
        <v>439.17</v>
      </c>
      <c r="M4521" s="662">
        <v>439.17</v>
      </c>
      <c r="N4521" s="661">
        <v>1</v>
      </c>
      <c r="O4521" s="742">
        <v>0.5</v>
      </c>
      <c r="P4521" s="662">
        <v>439.17</v>
      </c>
      <c r="Q4521" s="677">
        <v>1</v>
      </c>
      <c r="R4521" s="661">
        <v>1</v>
      </c>
      <c r="S4521" s="677">
        <v>1</v>
      </c>
      <c r="T4521" s="742">
        <v>0.5</v>
      </c>
      <c r="U4521" s="700">
        <v>1</v>
      </c>
    </row>
    <row r="4522" spans="1:21" ht="14.4" customHeight="1" x14ac:dyDescent="0.3">
      <c r="A4522" s="660">
        <v>32</v>
      </c>
      <c r="B4522" s="661" t="s">
        <v>587</v>
      </c>
      <c r="C4522" s="661">
        <v>89301323</v>
      </c>
      <c r="D4522" s="740" t="s">
        <v>6848</v>
      </c>
      <c r="E4522" s="741" t="s">
        <v>4638</v>
      </c>
      <c r="F4522" s="661" t="s">
        <v>4612</v>
      </c>
      <c r="G4522" s="661" t="s">
        <v>4676</v>
      </c>
      <c r="H4522" s="661" t="s">
        <v>588</v>
      </c>
      <c r="I4522" s="661" t="s">
        <v>847</v>
      </c>
      <c r="J4522" s="661" t="s">
        <v>848</v>
      </c>
      <c r="K4522" s="661" t="s">
        <v>4677</v>
      </c>
      <c r="L4522" s="662">
        <v>40.36</v>
      </c>
      <c r="M4522" s="662">
        <v>80.72</v>
      </c>
      <c r="N4522" s="661">
        <v>2</v>
      </c>
      <c r="O4522" s="742">
        <v>1</v>
      </c>
      <c r="P4522" s="662">
        <v>40.36</v>
      </c>
      <c r="Q4522" s="677">
        <v>0.5</v>
      </c>
      <c r="R4522" s="661">
        <v>1</v>
      </c>
      <c r="S4522" s="677">
        <v>0.5</v>
      </c>
      <c r="T4522" s="742">
        <v>0.5</v>
      </c>
      <c r="U4522" s="700">
        <v>0.5</v>
      </c>
    </row>
    <row r="4523" spans="1:21" ht="14.4" customHeight="1" x14ac:dyDescent="0.3">
      <c r="A4523" s="660">
        <v>32</v>
      </c>
      <c r="B4523" s="661" t="s">
        <v>587</v>
      </c>
      <c r="C4523" s="661">
        <v>89301323</v>
      </c>
      <c r="D4523" s="740" t="s">
        <v>6848</v>
      </c>
      <c r="E4523" s="741" t="s">
        <v>4638</v>
      </c>
      <c r="F4523" s="661" t="s">
        <v>4612</v>
      </c>
      <c r="G4523" s="661" t="s">
        <v>4764</v>
      </c>
      <c r="H4523" s="661" t="s">
        <v>588</v>
      </c>
      <c r="I4523" s="661" t="s">
        <v>1043</v>
      </c>
      <c r="J4523" s="661" t="s">
        <v>4765</v>
      </c>
      <c r="K4523" s="661" t="s">
        <v>4766</v>
      </c>
      <c r="L4523" s="662">
        <v>91.14</v>
      </c>
      <c r="M4523" s="662">
        <v>273.42</v>
      </c>
      <c r="N4523" s="661">
        <v>3</v>
      </c>
      <c r="O4523" s="742">
        <v>1.5</v>
      </c>
      <c r="P4523" s="662">
        <v>273.42</v>
      </c>
      <c r="Q4523" s="677">
        <v>1</v>
      </c>
      <c r="R4523" s="661">
        <v>3</v>
      </c>
      <c r="S4523" s="677">
        <v>1</v>
      </c>
      <c r="T4523" s="742">
        <v>1.5</v>
      </c>
      <c r="U4523" s="700">
        <v>1</v>
      </c>
    </row>
    <row r="4524" spans="1:21" ht="14.4" customHeight="1" x14ac:dyDescent="0.3">
      <c r="A4524" s="660">
        <v>32</v>
      </c>
      <c r="B4524" s="661" t="s">
        <v>587</v>
      </c>
      <c r="C4524" s="661">
        <v>89301323</v>
      </c>
      <c r="D4524" s="740" t="s">
        <v>6848</v>
      </c>
      <c r="E4524" s="741" t="s">
        <v>4638</v>
      </c>
      <c r="F4524" s="661" t="s">
        <v>4612</v>
      </c>
      <c r="G4524" s="661" t="s">
        <v>4886</v>
      </c>
      <c r="H4524" s="661" t="s">
        <v>588</v>
      </c>
      <c r="I4524" s="661" t="s">
        <v>5054</v>
      </c>
      <c r="J4524" s="661" t="s">
        <v>5055</v>
      </c>
      <c r="K4524" s="661" t="s">
        <v>5056</v>
      </c>
      <c r="L4524" s="662">
        <v>0</v>
      </c>
      <c r="M4524" s="662">
        <v>0</v>
      </c>
      <c r="N4524" s="661">
        <v>2</v>
      </c>
      <c r="O4524" s="742">
        <v>0.5</v>
      </c>
      <c r="P4524" s="662">
        <v>0</v>
      </c>
      <c r="Q4524" s="677"/>
      <c r="R4524" s="661">
        <v>2</v>
      </c>
      <c r="S4524" s="677">
        <v>1</v>
      </c>
      <c r="T4524" s="742">
        <v>0.5</v>
      </c>
      <c r="U4524" s="700">
        <v>1</v>
      </c>
    </row>
    <row r="4525" spans="1:21" ht="14.4" customHeight="1" x14ac:dyDescent="0.3">
      <c r="A4525" s="660">
        <v>32</v>
      </c>
      <c r="B4525" s="661" t="s">
        <v>587</v>
      </c>
      <c r="C4525" s="661">
        <v>89301323</v>
      </c>
      <c r="D4525" s="740" t="s">
        <v>6848</v>
      </c>
      <c r="E4525" s="741" t="s">
        <v>4638</v>
      </c>
      <c r="F4525" s="661" t="s">
        <v>4612</v>
      </c>
      <c r="G4525" s="661" t="s">
        <v>6569</v>
      </c>
      <c r="H4525" s="661" t="s">
        <v>588</v>
      </c>
      <c r="I4525" s="661" t="s">
        <v>3722</v>
      </c>
      <c r="J4525" s="661" t="s">
        <v>1385</v>
      </c>
      <c r="K4525" s="661" t="s">
        <v>6837</v>
      </c>
      <c r="L4525" s="662">
        <v>819.63</v>
      </c>
      <c r="M4525" s="662">
        <v>819.63</v>
      </c>
      <c r="N4525" s="661">
        <v>1</v>
      </c>
      <c r="O4525" s="742">
        <v>0.5</v>
      </c>
      <c r="P4525" s="662">
        <v>819.63</v>
      </c>
      <c r="Q4525" s="677">
        <v>1</v>
      </c>
      <c r="R4525" s="661">
        <v>1</v>
      </c>
      <c r="S4525" s="677">
        <v>1</v>
      </c>
      <c r="T4525" s="742">
        <v>0.5</v>
      </c>
      <c r="U4525" s="700">
        <v>1</v>
      </c>
    </row>
    <row r="4526" spans="1:21" ht="14.4" customHeight="1" x14ac:dyDescent="0.3">
      <c r="A4526" s="660">
        <v>32</v>
      </c>
      <c r="B4526" s="661" t="s">
        <v>587</v>
      </c>
      <c r="C4526" s="661">
        <v>89301323</v>
      </c>
      <c r="D4526" s="740" t="s">
        <v>6848</v>
      </c>
      <c r="E4526" s="741" t="s">
        <v>4638</v>
      </c>
      <c r="F4526" s="661" t="s">
        <v>4612</v>
      </c>
      <c r="G4526" s="661" t="s">
        <v>4693</v>
      </c>
      <c r="H4526" s="661" t="s">
        <v>2441</v>
      </c>
      <c r="I4526" s="661" t="s">
        <v>2478</v>
      </c>
      <c r="J4526" s="661" t="s">
        <v>2479</v>
      </c>
      <c r="K4526" s="661" t="s">
        <v>2480</v>
      </c>
      <c r="L4526" s="662">
        <v>937.93</v>
      </c>
      <c r="M4526" s="662">
        <v>4689.6499999999996</v>
      </c>
      <c r="N4526" s="661">
        <v>5</v>
      </c>
      <c r="O4526" s="742">
        <v>1.5</v>
      </c>
      <c r="P4526" s="662">
        <v>3751.72</v>
      </c>
      <c r="Q4526" s="677">
        <v>0.8</v>
      </c>
      <c r="R4526" s="661">
        <v>4</v>
      </c>
      <c r="S4526" s="677">
        <v>0.8</v>
      </c>
      <c r="T4526" s="742">
        <v>1</v>
      </c>
      <c r="U4526" s="700">
        <v>0.66666666666666663</v>
      </c>
    </row>
    <row r="4527" spans="1:21" ht="14.4" customHeight="1" x14ac:dyDescent="0.3">
      <c r="A4527" s="660">
        <v>32</v>
      </c>
      <c r="B4527" s="661" t="s">
        <v>587</v>
      </c>
      <c r="C4527" s="661">
        <v>89301323</v>
      </c>
      <c r="D4527" s="740" t="s">
        <v>6848</v>
      </c>
      <c r="E4527" s="741" t="s">
        <v>4638</v>
      </c>
      <c r="F4527" s="661" t="s">
        <v>4612</v>
      </c>
      <c r="G4527" s="661" t="s">
        <v>4693</v>
      </c>
      <c r="H4527" s="661" t="s">
        <v>2441</v>
      </c>
      <c r="I4527" s="661" t="s">
        <v>4156</v>
      </c>
      <c r="J4527" s="661" t="s">
        <v>2562</v>
      </c>
      <c r="K4527" s="661" t="s">
        <v>2480</v>
      </c>
      <c r="L4527" s="662">
        <v>1749.69</v>
      </c>
      <c r="M4527" s="662">
        <v>5249.07</v>
      </c>
      <c r="N4527" s="661">
        <v>3</v>
      </c>
      <c r="O4527" s="742">
        <v>1</v>
      </c>
      <c r="P4527" s="662">
        <v>3499.38</v>
      </c>
      <c r="Q4527" s="677">
        <v>0.66666666666666674</v>
      </c>
      <c r="R4527" s="661">
        <v>2</v>
      </c>
      <c r="S4527" s="677">
        <v>0.66666666666666663</v>
      </c>
      <c r="T4527" s="742">
        <v>0.5</v>
      </c>
      <c r="U4527" s="700">
        <v>0.5</v>
      </c>
    </row>
    <row r="4528" spans="1:21" ht="14.4" customHeight="1" x14ac:dyDescent="0.3">
      <c r="A4528" s="660">
        <v>32</v>
      </c>
      <c r="B4528" s="661" t="s">
        <v>587</v>
      </c>
      <c r="C4528" s="661">
        <v>89301323</v>
      </c>
      <c r="D4528" s="740" t="s">
        <v>6848</v>
      </c>
      <c r="E4528" s="741" t="s">
        <v>4638</v>
      </c>
      <c r="F4528" s="661" t="s">
        <v>4612</v>
      </c>
      <c r="G4528" s="661" t="s">
        <v>4694</v>
      </c>
      <c r="H4528" s="661" t="s">
        <v>2441</v>
      </c>
      <c r="I4528" s="661" t="s">
        <v>3057</v>
      </c>
      <c r="J4528" s="661" t="s">
        <v>3058</v>
      </c>
      <c r="K4528" s="661" t="s">
        <v>4465</v>
      </c>
      <c r="L4528" s="662">
        <v>69.86</v>
      </c>
      <c r="M4528" s="662">
        <v>139.72</v>
      </c>
      <c r="N4528" s="661">
        <v>2</v>
      </c>
      <c r="O4528" s="742">
        <v>1</v>
      </c>
      <c r="P4528" s="662">
        <v>139.72</v>
      </c>
      <c r="Q4528" s="677">
        <v>1</v>
      </c>
      <c r="R4528" s="661">
        <v>2</v>
      </c>
      <c r="S4528" s="677">
        <v>1</v>
      </c>
      <c r="T4528" s="742">
        <v>1</v>
      </c>
      <c r="U4528" s="700">
        <v>1</v>
      </c>
    </row>
    <row r="4529" spans="1:21" ht="14.4" customHeight="1" x14ac:dyDescent="0.3">
      <c r="A4529" s="660">
        <v>32</v>
      </c>
      <c r="B4529" s="661" t="s">
        <v>587</v>
      </c>
      <c r="C4529" s="661">
        <v>89301323</v>
      </c>
      <c r="D4529" s="740" t="s">
        <v>6848</v>
      </c>
      <c r="E4529" s="741" t="s">
        <v>4638</v>
      </c>
      <c r="F4529" s="661" t="s">
        <v>4612</v>
      </c>
      <c r="G4529" s="661" t="s">
        <v>4697</v>
      </c>
      <c r="H4529" s="661" t="s">
        <v>588</v>
      </c>
      <c r="I4529" s="661" t="s">
        <v>5771</v>
      </c>
      <c r="J4529" s="661" t="s">
        <v>867</v>
      </c>
      <c r="K4529" s="661" t="s">
        <v>5772</v>
      </c>
      <c r="L4529" s="662">
        <v>0</v>
      </c>
      <c r="M4529" s="662">
        <v>0</v>
      </c>
      <c r="N4529" s="661">
        <v>1</v>
      </c>
      <c r="O4529" s="742">
        <v>0.5</v>
      </c>
      <c r="P4529" s="662"/>
      <c r="Q4529" s="677"/>
      <c r="R4529" s="661"/>
      <c r="S4529" s="677">
        <v>0</v>
      </c>
      <c r="T4529" s="742"/>
      <c r="U4529" s="700">
        <v>0</v>
      </c>
    </row>
    <row r="4530" spans="1:21" ht="14.4" customHeight="1" x14ac:dyDescent="0.3">
      <c r="A4530" s="660">
        <v>32</v>
      </c>
      <c r="B4530" s="661" t="s">
        <v>587</v>
      </c>
      <c r="C4530" s="661">
        <v>89301323</v>
      </c>
      <c r="D4530" s="740" t="s">
        <v>6848</v>
      </c>
      <c r="E4530" s="741" t="s">
        <v>4638</v>
      </c>
      <c r="F4530" s="661" t="s">
        <v>4612</v>
      </c>
      <c r="G4530" s="661" t="s">
        <v>4697</v>
      </c>
      <c r="H4530" s="661" t="s">
        <v>588</v>
      </c>
      <c r="I4530" s="661" t="s">
        <v>4893</v>
      </c>
      <c r="J4530" s="661" t="s">
        <v>4707</v>
      </c>
      <c r="K4530" s="661" t="s">
        <v>868</v>
      </c>
      <c r="L4530" s="662">
        <v>97.97</v>
      </c>
      <c r="M4530" s="662">
        <v>195.94</v>
      </c>
      <c r="N4530" s="661">
        <v>2</v>
      </c>
      <c r="O4530" s="742">
        <v>1.5</v>
      </c>
      <c r="P4530" s="662">
        <v>97.97</v>
      </c>
      <c r="Q4530" s="677">
        <v>0.5</v>
      </c>
      <c r="R4530" s="661">
        <v>1</v>
      </c>
      <c r="S4530" s="677">
        <v>0.5</v>
      </c>
      <c r="T4530" s="742">
        <v>0.5</v>
      </c>
      <c r="U4530" s="700">
        <v>0.33333333333333331</v>
      </c>
    </row>
    <row r="4531" spans="1:21" ht="14.4" customHeight="1" x14ac:dyDescent="0.3">
      <c r="A4531" s="660">
        <v>32</v>
      </c>
      <c r="B4531" s="661" t="s">
        <v>587</v>
      </c>
      <c r="C4531" s="661">
        <v>89301323</v>
      </c>
      <c r="D4531" s="740" t="s">
        <v>6848</v>
      </c>
      <c r="E4531" s="741" t="s">
        <v>4638</v>
      </c>
      <c r="F4531" s="661" t="s">
        <v>4612</v>
      </c>
      <c r="G4531" s="661" t="s">
        <v>4697</v>
      </c>
      <c r="H4531" s="661" t="s">
        <v>588</v>
      </c>
      <c r="I4531" s="661" t="s">
        <v>4706</v>
      </c>
      <c r="J4531" s="661" t="s">
        <v>4707</v>
      </c>
      <c r="K4531" s="661" t="s">
        <v>871</v>
      </c>
      <c r="L4531" s="662">
        <v>314.89999999999998</v>
      </c>
      <c r="M4531" s="662">
        <v>314.89999999999998</v>
      </c>
      <c r="N4531" s="661">
        <v>1</v>
      </c>
      <c r="O4531" s="742">
        <v>0.5</v>
      </c>
      <c r="P4531" s="662">
        <v>314.89999999999998</v>
      </c>
      <c r="Q4531" s="677">
        <v>1</v>
      </c>
      <c r="R4531" s="661">
        <v>1</v>
      </c>
      <c r="S4531" s="677">
        <v>1</v>
      </c>
      <c r="T4531" s="742">
        <v>0.5</v>
      </c>
      <c r="U4531" s="700">
        <v>1</v>
      </c>
    </row>
    <row r="4532" spans="1:21" ht="14.4" customHeight="1" x14ac:dyDescent="0.3">
      <c r="A4532" s="660">
        <v>32</v>
      </c>
      <c r="B4532" s="661" t="s">
        <v>587</v>
      </c>
      <c r="C4532" s="661">
        <v>89301323</v>
      </c>
      <c r="D4532" s="740" t="s">
        <v>6848</v>
      </c>
      <c r="E4532" s="741" t="s">
        <v>4638</v>
      </c>
      <c r="F4532" s="661" t="s">
        <v>4612</v>
      </c>
      <c r="G4532" s="661" t="s">
        <v>4697</v>
      </c>
      <c r="H4532" s="661" t="s">
        <v>588</v>
      </c>
      <c r="I4532" s="661" t="s">
        <v>866</v>
      </c>
      <c r="J4532" s="661" t="s">
        <v>867</v>
      </c>
      <c r="K4532" s="661" t="s">
        <v>4777</v>
      </c>
      <c r="L4532" s="662">
        <v>97.97</v>
      </c>
      <c r="M4532" s="662">
        <v>97.97</v>
      </c>
      <c r="N4532" s="661">
        <v>1</v>
      </c>
      <c r="O4532" s="742">
        <v>0.5</v>
      </c>
      <c r="P4532" s="662">
        <v>97.97</v>
      </c>
      <c r="Q4532" s="677">
        <v>1</v>
      </c>
      <c r="R4532" s="661">
        <v>1</v>
      </c>
      <c r="S4532" s="677">
        <v>1</v>
      </c>
      <c r="T4532" s="742">
        <v>0.5</v>
      </c>
      <c r="U4532" s="700">
        <v>1</v>
      </c>
    </row>
    <row r="4533" spans="1:21" ht="14.4" customHeight="1" x14ac:dyDescent="0.3">
      <c r="A4533" s="660">
        <v>32</v>
      </c>
      <c r="B4533" s="661" t="s">
        <v>587</v>
      </c>
      <c r="C4533" s="661">
        <v>89301323</v>
      </c>
      <c r="D4533" s="740" t="s">
        <v>6848</v>
      </c>
      <c r="E4533" s="741" t="s">
        <v>4638</v>
      </c>
      <c r="F4533" s="661" t="s">
        <v>4612</v>
      </c>
      <c r="G4533" s="661" t="s">
        <v>4697</v>
      </c>
      <c r="H4533" s="661" t="s">
        <v>588</v>
      </c>
      <c r="I4533" s="661" t="s">
        <v>870</v>
      </c>
      <c r="J4533" s="661" t="s">
        <v>867</v>
      </c>
      <c r="K4533" s="661" t="s">
        <v>4698</v>
      </c>
      <c r="L4533" s="662">
        <v>314.89999999999998</v>
      </c>
      <c r="M4533" s="662">
        <v>944.69999999999993</v>
      </c>
      <c r="N4533" s="661">
        <v>3</v>
      </c>
      <c r="O4533" s="742">
        <v>2</v>
      </c>
      <c r="P4533" s="662">
        <v>629.79999999999995</v>
      </c>
      <c r="Q4533" s="677">
        <v>0.66666666666666663</v>
      </c>
      <c r="R4533" s="661">
        <v>2</v>
      </c>
      <c r="S4533" s="677">
        <v>0.66666666666666663</v>
      </c>
      <c r="T4533" s="742">
        <v>1.5</v>
      </c>
      <c r="U4533" s="700">
        <v>0.75</v>
      </c>
    </row>
    <row r="4534" spans="1:21" ht="14.4" customHeight="1" x14ac:dyDescent="0.3">
      <c r="A4534" s="660">
        <v>32</v>
      </c>
      <c r="B4534" s="661" t="s">
        <v>587</v>
      </c>
      <c r="C4534" s="661">
        <v>89301323</v>
      </c>
      <c r="D4534" s="740" t="s">
        <v>6848</v>
      </c>
      <c r="E4534" s="741" t="s">
        <v>4638</v>
      </c>
      <c r="F4534" s="661" t="s">
        <v>4612</v>
      </c>
      <c r="G4534" s="661" t="s">
        <v>4980</v>
      </c>
      <c r="H4534" s="661" t="s">
        <v>2441</v>
      </c>
      <c r="I4534" s="661" t="s">
        <v>2831</v>
      </c>
      <c r="J4534" s="661" t="s">
        <v>2832</v>
      </c>
      <c r="K4534" s="661" t="s">
        <v>2833</v>
      </c>
      <c r="L4534" s="662">
        <v>194.26</v>
      </c>
      <c r="M4534" s="662">
        <v>388.52</v>
      </c>
      <c r="N4534" s="661">
        <v>2</v>
      </c>
      <c r="O4534" s="742">
        <v>0.5</v>
      </c>
      <c r="P4534" s="662">
        <v>388.52</v>
      </c>
      <c r="Q4534" s="677">
        <v>1</v>
      </c>
      <c r="R4534" s="661">
        <v>2</v>
      </c>
      <c r="S4534" s="677">
        <v>1</v>
      </c>
      <c r="T4534" s="742">
        <v>0.5</v>
      </c>
      <c r="U4534" s="700">
        <v>1</v>
      </c>
    </row>
    <row r="4535" spans="1:21" ht="14.4" customHeight="1" x14ac:dyDescent="0.3">
      <c r="A4535" s="660">
        <v>32</v>
      </c>
      <c r="B4535" s="661" t="s">
        <v>587</v>
      </c>
      <c r="C4535" s="661">
        <v>89301323</v>
      </c>
      <c r="D4535" s="740" t="s">
        <v>6848</v>
      </c>
      <c r="E4535" s="741" t="s">
        <v>4638</v>
      </c>
      <c r="F4535" s="661" t="s">
        <v>4612</v>
      </c>
      <c r="G4535" s="661" t="s">
        <v>5204</v>
      </c>
      <c r="H4535" s="661" t="s">
        <v>2441</v>
      </c>
      <c r="I4535" s="661" t="s">
        <v>2537</v>
      </c>
      <c r="J4535" s="661" t="s">
        <v>2538</v>
      </c>
      <c r="K4535" s="661" t="s">
        <v>4402</v>
      </c>
      <c r="L4535" s="662">
        <v>167.38</v>
      </c>
      <c r="M4535" s="662">
        <v>334.76</v>
      </c>
      <c r="N4535" s="661">
        <v>2</v>
      </c>
      <c r="O4535" s="742">
        <v>0.5</v>
      </c>
      <c r="P4535" s="662">
        <v>334.76</v>
      </c>
      <c r="Q4535" s="677">
        <v>1</v>
      </c>
      <c r="R4535" s="661">
        <v>2</v>
      </c>
      <c r="S4535" s="677">
        <v>1</v>
      </c>
      <c r="T4535" s="742">
        <v>0.5</v>
      </c>
      <c r="U4535" s="700">
        <v>1</v>
      </c>
    </row>
    <row r="4536" spans="1:21" ht="14.4" customHeight="1" x14ac:dyDescent="0.3">
      <c r="A4536" s="660">
        <v>32</v>
      </c>
      <c r="B4536" s="661" t="s">
        <v>587</v>
      </c>
      <c r="C4536" s="661">
        <v>89301323</v>
      </c>
      <c r="D4536" s="740" t="s">
        <v>6848</v>
      </c>
      <c r="E4536" s="741" t="s">
        <v>4638</v>
      </c>
      <c r="F4536" s="661" t="s">
        <v>4612</v>
      </c>
      <c r="G4536" s="661" t="s">
        <v>4898</v>
      </c>
      <c r="H4536" s="661" t="s">
        <v>588</v>
      </c>
      <c r="I4536" s="661" t="s">
        <v>1152</v>
      </c>
      <c r="J4536" s="661" t="s">
        <v>4899</v>
      </c>
      <c r="K4536" s="661" t="s">
        <v>4900</v>
      </c>
      <c r="L4536" s="662">
        <v>0</v>
      </c>
      <c r="M4536" s="662">
        <v>0</v>
      </c>
      <c r="N4536" s="661">
        <v>2</v>
      </c>
      <c r="O4536" s="742">
        <v>1</v>
      </c>
      <c r="P4536" s="662">
        <v>0</v>
      </c>
      <c r="Q4536" s="677"/>
      <c r="R4536" s="661">
        <v>2</v>
      </c>
      <c r="S4536" s="677">
        <v>1</v>
      </c>
      <c r="T4536" s="742">
        <v>1</v>
      </c>
      <c r="U4536" s="700">
        <v>1</v>
      </c>
    </row>
    <row r="4537" spans="1:21" ht="14.4" customHeight="1" x14ac:dyDescent="0.3">
      <c r="A4537" s="660">
        <v>32</v>
      </c>
      <c r="B4537" s="661" t="s">
        <v>587</v>
      </c>
      <c r="C4537" s="661">
        <v>89301323</v>
      </c>
      <c r="D4537" s="740" t="s">
        <v>6848</v>
      </c>
      <c r="E4537" s="741" t="s">
        <v>4638</v>
      </c>
      <c r="F4537" s="661" t="s">
        <v>4612</v>
      </c>
      <c r="G4537" s="661" t="s">
        <v>4699</v>
      </c>
      <c r="H4537" s="661" t="s">
        <v>588</v>
      </c>
      <c r="I4537" s="661" t="s">
        <v>963</v>
      </c>
      <c r="J4537" s="661" t="s">
        <v>4700</v>
      </c>
      <c r="K4537" s="661" t="s">
        <v>4701</v>
      </c>
      <c r="L4537" s="662">
        <v>0</v>
      </c>
      <c r="M4537" s="662">
        <v>0</v>
      </c>
      <c r="N4537" s="661">
        <v>1</v>
      </c>
      <c r="O4537" s="742">
        <v>1</v>
      </c>
      <c r="P4537" s="662">
        <v>0</v>
      </c>
      <c r="Q4537" s="677"/>
      <c r="R4537" s="661">
        <v>1</v>
      </c>
      <c r="S4537" s="677">
        <v>1</v>
      </c>
      <c r="T4537" s="742">
        <v>1</v>
      </c>
      <c r="U4537" s="700">
        <v>1</v>
      </c>
    </row>
    <row r="4538" spans="1:21" ht="14.4" customHeight="1" x14ac:dyDescent="0.3">
      <c r="A4538" s="660">
        <v>32</v>
      </c>
      <c r="B4538" s="661" t="s">
        <v>587</v>
      </c>
      <c r="C4538" s="661">
        <v>89301323</v>
      </c>
      <c r="D4538" s="740" t="s">
        <v>6848</v>
      </c>
      <c r="E4538" s="741" t="s">
        <v>4638</v>
      </c>
      <c r="F4538" s="661" t="s">
        <v>4612</v>
      </c>
      <c r="G4538" s="661" t="s">
        <v>4786</v>
      </c>
      <c r="H4538" s="661" t="s">
        <v>588</v>
      </c>
      <c r="I4538" s="661" t="s">
        <v>2979</v>
      </c>
      <c r="J4538" s="661" t="s">
        <v>2980</v>
      </c>
      <c r="K4538" s="661" t="s">
        <v>4787</v>
      </c>
      <c r="L4538" s="662">
        <v>53.54</v>
      </c>
      <c r="M4538" s="662">
        <v>53.54</v>
      </c>
      <c r="N4538" s="661">
        <v>1</v>
      </c>
      <c r="O4538" s="742">
        <v>0.5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32</v>
      </c>
      <c r="B4539" s="661" t="s">
        <v>587</v>
      </c>
      <c r="C4539" s="661">
        <v>89301323</v>
      </c>
      <c r="D4539" s="740" t="s">
        <v>6848</v>
      </c>
      <c r="E4539" s="741" t="s">
        <v>4638</v>
      </c>
      <c r="F4539" s="661" t="s">
        <v>4612</v>
      </c>
      <c r="G4539" s="661" t="s">
        <v>4910</v>
      </c>
      <c r="H4539" s="661" t="s">
        <v>2441</v>
      </c>
      <c r="I4539" s="661" t="s">
        <v>2557</v>
      </c>
      <c r="J4539" s="661" t="s">
        <v>2558</v>
      </c>
      <c r="K4539" s="661" t="s">
        <v>4503</v>
      </c>
      <c r="L4539" s="662">
        <v>163.72999999999999</v>
      </c>
      <c r="M4539" s="662">
        <v>163.72999999999999</v>
      </c>
      <c r="N4539" s="661">
        <v>1</v>
      </c>
      <c r="O4539" s="742">
        <v>1</v>
      </c>
      <c r="P4539" s="662">
        <v>163.72999999999999</v>
      </c>
      <c r="Q4539" s="677">
        <v>1</v>
      </c>
      <c r="R4539" s="661">
        <v>1</v>
      </c>
      <c r="S4539" s="677">
        <v>1</v>
      </c>
      <c r="T4539" s="742">
        <v>1</v>
      </c>
      <c r="U4539" s="700">
        <v>1</v>
      </c>
    </row>
    <row r="4540" spans="1:21" ht="14.4" customHeight="1" x14ac:dyDescent="0.3">
      <c r="A4540" s="660">
        <v>32</v>
      </c>
      <c r="B4540" s="661" t="s">
        <v>587</v>
      </c>
      <c r="C4540" s="661">
        <v>89301323</v>
      </c>
      <c r="D4540" s="740" t="s">
        <v>6848</v>
      </c>
      <c r="E4540" s="741" t="s">
        <v>4638</v>
      </c>
      <c r="F4540" s="661" t="s">
        <v>4612</v>
      </c>
      <c r="G4540" s="661" t="s">
        <v>5394</v>
      </c>
      <c r="H4540" s="661" t="s">
        <v>588</v>
      </c>
      <c r="I4540" s="661" t="s">
        <v>6838</v>
      </c>
      <c r="J4540" s="661" t="s">
        <v>3343</v>
      </c>
      <c r="K4540" s="661" t="s">
        <v>6839</v>
      </c>
      <c r="L4540" s="662">
        <v>0</v>
      </c>
      <c r="M4540" s="662">
        <v>0</v>
      </c>
      <c r="N4540" s="661">
        <v>1</v>
      </c>
      <c r="O4540" s="742">
        <v>1</v>
      </c>
      <c r="P4540" s="662">
        <v>0</v>
      </c>
      <c r="Q4540" s="677"/>
      <c r="R4540" s="661">
        <v>1</v>
      </c>
      <c r="S4540" s="677">
        <v>1</v>
      </c>
      <c r="T4540" s="742">
        <v>1</v>
      </c>
      <c r="U4540" s="700">
        <v>1</v>
      </c>
    </row>
    <row r="4541" spans="1:21" ht="14.4" customHeight="1" x14ac:dyDescent="0.3">
      <c r="A4541" s="660">
        <v>32</v>
      </c>
      <c r="B4541" s="661" t="s">
        <v>587</v>
      </c>
      <c r="C4541" s="661">
        <v>89301323</v>
      </c>
      <c r="D4541" s="740" t="s">
        <v>6848</v>
      </c>
      <c r="E4541" s="741" t="s">
        <v>4638</v>
      </c>
      <c r="F4541" s="661" t="s">
        <v>4612</v>
      </c>
      <c r="G4541" s="661" t="s">
        <v>4913</v>
      </c>
      <c r="H4541" s="661" t="s">
        <v>2441</v>
      </c>
      <c r="I4541" s="661" t="s">
        <v>2768</v>
      </c>
      <c r="J4541" s="661" t="s">
        <v>2769</v>
      </c>
      <c r="K4541" s="661" t="s">
        <v>4484</v>
      </c>
      <c r="L4541" s="662">
        <v>1492.11</v>
      </c>
      <c r="M4541" s="662">
        <v>4476.33</v>
      </c>
      <c r="N4541" s="661">
        <v>3</v>
      </c>
      <c r="O4541" s="742">
        <v>2</v>
      </c>
      <c r="P4541" s="662">
        <v>1492.11</v>
      </c>
      <c r="Q4541" s="677">
        <v>0.33333333333333331</v>
      </c>
      <c r="R4541" s="661">
        <v>1</v>
      </c>
      <c r="S4541" s="677">
        <v>0.33333333333333331</v>
      </c>
      <c r="T4541" s="742">
        <v>1</v>
      </c>
      <c r="U4541" s="700">
        <v>0.5</v>
      </c>
    </row>
    <row r="4542" spans="1:21" ht="14.4" customHeight="1" x14ac:dyDescent="0.3">
      <c r="A4542" s="660">
        <v>32</v>
      </c>
      <c r="B4542" s="661" t="s">
        <v>587</v>
      </c>
      <c r="C4542" s="661">
        <v>89301323</v>
      </c>
      <c r="D4542" s="740" t="s">
        <v>6848</v>
      </c>
      <c r="E4542" s="741" t="s">
        <v>4641</v>
      </c>
      <c r="F4542" s="661" t="s">
        <v>4612</v>
      </c>
      <c r="G4542" s="661" t="s">
        <v>4654</v>
      </c>
      <c r="H4542" s="661" t="s">
        <v>588</v>
      </c>
      <c r="I4542" s="661" t="s">
        <v>1805</v>
      </c>
      <c r="J4542" s="661" t="s">
        <v>1806</v>
      </c>
      <c r="K4542" s="661" t="s">
        <v>4712</v>
      </c>
      <c r="L4542" s="662">
        <v>1354.54</v>
      </c>
      <c r="M4542" s="662">
        <v>2709.08</v>
      </c>
      <c r="N4542" s="661">
        <v>2</v>
      </c>
      <c r="O4542" s="742">
        <v>1.5</v>
      </c>
      <c r="P4542" s="662">
        <v>2709.08</v>
      </c>
      <c r="Q4542" s="677">
        <v>1</v>
      </c>
      <c r="R4542" s="661">
        <v>2</v>
      </c>
      <c r="S4542" s="677">
        <v>1</v>
      </c>
      <c r="T4542" s="742">
        <v>1.5</v>
      </c>
      <c r="U4542" s="700">
        <v>1</v>
      </c>
    </row>
    <row r="4543" spans="1:21" ht="14.4" customHeight="1" x14ac:dyDescent="0.3">
      <c r="A4543" s="660">
        <v>32</v>
      </c>
      <c r="B4543" s="661" t="s">
        <v>587</v>
      </c>
      <c r="C4543" s="661">
        <v>89301323</v>
      </c>
      <c r="D4543" s="740" t="s">
        <v>6848</v>
      </c>
      <c r="E4543" s="741" t="s">
        <v>4641</v>
      </c>
      <c r="F4543" s="661" t="s">
        <v>4612</v>
      </c>
      <c r="G4543" s="661" t="s">
        <v>4654</v>
      </c>
      <c r="H4543" s="661" t="s">
        <v>588</v>
      </c>
      <c r="I4543" s="661" t="s">
        <v>4920</v>
      </c>
      <c r="J4543" s="661" t="s">
        <v>1582</v>
      </c>
      <c r="K4543" s="661" t="s">
        <v>1583</v>
      </c>
      <c r="L4543" s="662">
        <v>483.76</v>
      </c>
      <c r="M4543" s="662">
        <v>483.76</v>
      </c>
      <c r="N4543" s="661">
        <v>1</v>
      </c>
      <c r="O4543" s="742">
        <v>0.5</v>
      </c>
      <c r="P4543" s="662"/>
      <c r="Q4543" s="677">
        <v>0</v>
      </c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32</v>
      </c>
      <c r="B4544" s="661" t="s">
        <v>587</v>
      </c>
      <c r="C4544" s="661">
        <v>89301323</v>
      </c>
      <c r="D4544" s="740" t="s">
        <v>6848</v>
      </c>
      <c r="E4544" s="741" t="s">
        <v>4641</v>
      </c>
      <c r="F4544" s="661" t="s">
        <v>4612</v>
      </c>
      <c r="G4544" s="661" t="s">
        <v>4655</v>
      </c>
      <c r="H4544" s="661" t="s">
        <v>588</v>
      </c>
      <c r="I4544" s="661" t="s">
        <v>727</v>
      </c>
      <c r="J4544" s="661" t="s">
        <v>728</v>
      </c>
      <c r="K4544" s="661" t="s">
        <v>4716</v>
      </c>
      <c r="L4544" s="662">
        <v>85.72</v>
      </c>
      <c r="M4544" s="662">
        <v>85.72</v>
      </c>
      <c r="N4544" s="661">
        <v>1</v>
      </c>
      <c r="O4544" s="742">
        <v>0.5</v>
      </c>
      <c r="P4544" s="662">
        <v>85.72</v>
      </c>
      <c r="Q4544" s="677">
        <v>1</v>
      </c>
      <c r="R4544" s="661">
        <v>1</v>
      </c>
      <c r="S4544" s="677">
        <v>1</v>
      </c>
      <c r="T4544" s="742">
        <v>0.5</v>
      </c>
      <c r="U4544" s="700">
        <v>1</v>
      </c>
    </row>
    <row r="4545" spans="1:21" ht="14.4" customHeight="1" x14ac:dyDescent="0.3">
      <c r="A4545" s="660">
        <v>32</v>
      </c>
      <c r="B4545" s="661" t="s">
        <v>587</v>
      </c>
      <c r="C4545" s="661">
        <v>89301323</v>
      </c>
      <c r="D4545" s="740" t="s">
        <v>6848</v>
      </c>
      <c r="E4545" s="741" t="s">
        <v>4641</v>
      </c>
      <c r="F4545" s="661" t="s">
        <v>4612</v>
      </c>
      <c r="G4545" s="661" t="s">
        <v>4721</v>
      </c>
      <c r="H4545" s="661" t="s">
        <v>588</v>
      </c>
      <c r="I4545" s="661" t="s">
        <v>1087</v>
      </c>
      <c r="J4545" s="661" t="s">
        <v>4722</v>
      </c>
      <c r="K4545" s="661" t="s">
        <v>4723</v>
      </c>
      <c r="L4545" s="662">
        <v>0</v>
      </c>
      <c r="M4545" s="662">
        <v>0</v>
      </c>
      <c r="N4545" s="661">
        <v>2</v>
      </c>
      <c r="O4545" s="742">
        <v>1.5</v>
      </c>
      <c r="P4545" s="662"/>
      <c r="Q4545" s="677"/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32</v>
      </c>
      <c r="B4546" s="661" t="s">
        <v>587</v>
      </c>
      <c r="C4546" s="661">
        <v>89301323</v>
      </c>
      <c r="D4546" s="740" t="s">
        <v>6848</v>
      </c>
      <c r="E4546" s="741" t="s">
        <v>4641</v>
      </c>
      <c r="F4546" s="661" t="s">
        <v>4612</v>
      </c>
      <c r="G4546" s="661" t="s">
        <v>4721</v>
      </c>
      <c r="H4546" s="661" t="s">
        <v>588</v>
      </c>
      <c r="I4546" s="661" t="s">
        <v>4724</v>
      </c>
      <c r="J4546" s="661" t="s">
        <v>4722</v>
      </c>
      <c r="K4546" s="661" t="s">
        <v>4723</v>
      </c>
      <c r="L4546" s="662">
        <v>0</v>
      </c>
      <c r="M4546" s="662">
        <v>0</v>
      </c>
      <c r="N4546" s="661">
        <v>1</v>
      </c>
      <c r="O4546" s="742">
        <v>0.5</v>
      </c>
      <c r="P4546" s="662">
        <v>0</v>
      </c>
      <c r="Q4546" s="677"/>
      <c r="R4546" s="661">
        <v>1</v>
      </c>
      <c r="S4546" s="677">
        <v>1</v>
      </c>
      <c r="T4546" s="742">
        <v>0.5</v>
      </c>
      <c r="U4546" s="700">
        <v>1</v>
      </c>
    </row>
    <row r="4547" spans="1:21" ht="14.4" customHeight="1" x14ac:dyDescent="0.3">
      <c r="A4547" s="660">
        <v>32</v>
      </c>
      <c r="B4547" s="661" t="s">
        <v>587</v>
      </c>
      <c r="C4547" s="661">
        <v>89301323</v>
      </c>
      <c r="D4547" s="740" t="s">
        <v>6848</v>
      </c>
      <c r="E4547" s="741" t="s">
        <v>4641</v>
      </c>
      <c r="F4547" s="661" t="s">
        <v>4612</v>
      </c>
      <c r="G4547" s="661" t="s">
        <v>4664</v>
      </c>
      <c r="H4547" s="661" t="s">
        <v>2441</v>
      </c>
      <c r="I4547" s="661" t="s">
        <v>3042</v>
      </c>
      <c r="J4547" s="661" t="s">
        <v>3043</v>
      </c>
      <c r="K4547" s="661" t="s">
        <v>4451</v>
      </c>
      <c r="L4547" s="662">
        <v>184.22</v>
      </c>
      <c r="M4547" s="662">
        <v>184.22</v>
      </c>
      <c r="N4547" s="661">
        <v>1</v>
      </c>
      <c r="O4547" s="742">
        <v>0.5</v>
      </c>
      <c r="P4547" s="662">
        <v>184.22</v>
      </c>
      <c r="Q4547" s="677">
        <v>1</v>
      </c>
      <c r="R4547" s="661">
        <v>1</v>
      </c>
      <c r="S4547" s="677">
        <v>1</v>
      </c>
      <c r="T4547" s="742">
        <v>0.5</v>
      </c>
      <c r="U4547" s="700">
        <v>1</v>
      </c>
    </row>
    <row r="4548" spans="1:21" ht="14.4" customHeight="1" x14ac:dyDescent="0.3">
      <c r="A4548" s="660">
        <v>32</v>
      </c>
      <c r="B4548" s="661" t="s">
        <v>587</v>
      </c>
      <c r="C4548" s="661">
        <v>89301323</v>
      </c>
      <c r="D4548" s="740" t="s">
        <v>6848</v>
      </c>
      <c r="E4548" s="741" t="s">
        <v>4641</v>
      </c>
      <c r="F4548" s="661" t="s">
        <v>4612</v>
      </c>
      <c r="G4548" s="661" t="s">
        <v>4726</v>
      </c>
      <c r="H4548" s="661" t="s">
        <v>2441</v>
      </c>
      <c r="I4548" s="661" t="s">
        <v>3046</v>
      </c>
      <c r="J4548" s="661" t="s">
        <v>3047</v>
      </c>
      <c r="K4548" s="661" t="s">
        <v>4451</v>
      </c>
      <c r="L4548" s="662">
        <v>69.86</v>
      </c>
      <c r="M4548" s="662">
        <v>209.57999999999998</v>
      </c>
      <c r="N4548" s="661">
        <v>3</v>
      </c>
      <c r="O4548" s="742">
        <v>1</v>
      </c>
      <c r="P4548" s="662">
        <v>139.72</v>
      </c>
      <c r="Q4548" s="677">
        <v>0.66666666666666674</v>
      </c>
      <c r="R4548" s="661">
        <v>2</v>
      </c>
      <c r="S4548" s="677">
        <v>0.66666666666666663</v>
      </c>
      <c r="T4548" s="742">
        <v>0.5</v>
      </c>
      <c r="U4548" s="700">
        <v>0.5</v>
      </c>
    </row>
    <row r="4549" spans="1:21" ht="14.4" customHeight="1" x14ac:dyDescent="0.3">
      <c r="A4549" s="660">
        <v>32</v>
      </c>
      <c r="B4549" s="661" t="s">
        <v>587</v>
      </c>
      <c r="C4549" s="661">
        <v>89301323</v>
      </c>
      <c r="D4549" s="740" t="s">
        <v>6848</v>
      </c>
      <c r="E4549" s="741" t="s">
        <v>4641</v>
      </c>
      <c r="F4549" s="661" t="s">
        <v>4612</v>
      </c>
      <c r="G4549" s="661" t="s">
        <v>4727</v>
      </c>
      <c r="H4549" s="661" t="s">
        <v>2441</v>
      </c>
      <c r="I4549" s="661" t="s">
        <v>2628</v>
      </c>
      <c r="J4549" s="661" t="s">
        <v>2629</v>
      </c>
      <c r="K4549" s="661" t="s">
        <v>4523</v>
      </c>
      <c r="L4549" s="662">
        <v>162.13</v>
      </c>
      <c r="M4549" s="662">
        <v>162.13</v>
      </c>
      <c r="N4549" s="661">
        <v>1</v>
      </c>
      <c r="O4549" s="742">
        <v>0.5</v>
      </c>
      <c r="P4549" s="662"/>
      <c r="Q4549" s="677">
        <v>0</v>
      </c>
      <c r="R4549" s="661"/>
      <c r="S4549" s="677">
        <v>0</v>
      </c>
      <c r="T4549" s="742"/>
      <c r="U4549" s="700">
        <v>0</v>
      </c>
    </row>
    <row r="4550" spans="1:21" ht="14.4" customHeight="1" x14ac:dyDescent="0.3">
      <c r="A4550" s="660">
        <v>32</v>
      </c>
      <c r="B4550" s="661" t="s">
        <v>587</v>
      </c>
      <c r="C4550" s="661">
        <v>89301323</v>
      </c>
      <c r="D4550" s="740" t="s">
        <v>6848</v>
      </c>
      <c r="E4550" s="741" t="s">
        <v>4641</v>
      </c>
      <c r="F4550" s="661" t="s">
        <v>4612</v>
      </c>
      <c r="G4550" s="661" t="s">
        <v>4671</v>
      </c>
      <c r="H4550" s="661" t="s">
        <v>2441</v>
      </c>
      <c r="I4550" s="661" t="s">
        <v>3132</v>
      </c>
      <c r="J4550" s="661" t="s">
        <v>3133</v>
      </c>
      <c r="K4550" s="661" t="s">
        <v>4480</v>
      </c>
      <c r="L4550" s="662">
        <v>3127.19</v>
      </c>
      <c r="M4550" s="662">
        <v>6254.38</v>
      </c>
      <c r="N4550" s="661">
        <v>2</v>
      </c>
      <c r="O4550" s="742">
        <v>1.5</v>
      </c>
      <c r="P4550" s="662">
        <v>6254.38</v>
      </c>
      <c r="Q4550" s="677">
        <v>1</v>
      </c>
      <c r="R4550" s="661">
        <v>2</v>
      </c>
      <c r="S4550" s="677">
        <v>1</v>
      </c>
      <c r="T4550" s="742">
        <v>1.5</v>
      </c>
      <c r="U4550" s="700">
        <v>1</v>
      </c>
    </row>
    <row r="4551" spans="1:21" ht="14.4" customHeight="1" x14ac:dyDescent="0.3">
      <c r="A4551" s="660">
        <v>32</v>
      </c>
      <c r="B4551" s="661" t="s">
        <v>587</v>
      </c>
      <c r="C4551" s="661">
        <v>89301323</v>
      </c>
      <c r="D4551" s="740" t="s">
        <v>6848</v>
      </c>
      <c r="E4551" s="741" t="s">
        <v>4641</v>
      </c>
      <c r="F4551" s="661" t="s">
        <v>4612</v>
      </c>
      <c r="G4551" s="661" t="s">
        <v>4927</v>
      </c>
      <c r="H4551" s="661" t="s">
        <v>588</v>
      </c>
      <c r="I4551" s="661" t="s">
        <v>1366</v>
      </c>
      <c r="J4551" s="661" t="s">
        <v>1367</v>
      </c>
      <c r="K4551" s="661" t="s">
        <v>4928</v>
      </c>
      <c r="L4551" s="662">
        <v>439.17</v>
      </c>
      <c r="M4551" s="662">
        <v>439.17</v>
      </c>
      <c r="N4551" s="661">
        <v>1</v>
      </c>
      <c r="O4551" s="742">
        <v>0.5</v>
      </c>
      <c r="P4551" s="662">
        <v>439.17</v>
      </c>
      <c r="Q4551" s="677">
        <v>1</v>
      </c>
      <c r="R4551" s="661">
        <v>1</v>
      </c>
      <c r="S4551" s="677">
        <v>1</v>
      </c>
      <c r="T4551" s="742">
        <v>0.5</v>
      </c>
      <c r="U4551" s="700">
        <v>1</v>
      </c>
    </row>
    <row r="4552" spans="1:21" ht="14.4" customHeight="1" x14ac:dyDescent="0.3">
      <c r="A4552" s="660">
        <v>32</v>
      </c>
      <c r="B4552" s="661" t="s">
        <v>587</v>
      </c>
      <c r="C4552" s="661">
        <v>89301323</v>
      </c>
      <c r="D4552" s="740" t="s">
        <v>6848</v>
      </c>
      <c r="E4552" s="741" t="s">
        <v>4641</v>
      </c>
      <c r="F4552" s="661" t="s">
        <v>4612</v>
      </c>
      <c r="G4552" s="661" t="s">
        <v>4676</v>
      </c>
      <c r="H4552" s="661" t="s">
        <v>588</v>
      </c>
      <c r="I4552" s="661" t="s">
        <v>1248</v>
      </c>
      <c r="J4552" s="661" t="s">
        <v>1249</v>
      </c>
      <c r="K4552" s="661" t="s">
        <v>1250</v>
      </c>
      <c r="L4552" s="662">
        <v>24.22</v>
      </c>
      <c r="M4552" s="662">
        <v>24.22</v>
      </c>
      <c r="N4552" s="661">
        <v>1</v>
      </c>
      <c r="O4552" s="742">
        <v>0.5</v>
      </c>
      <c r="P4552" s="662"/>
      <c r="Q4552" s="677">
        <v>0</v>
      </c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32</v>
      </c>
      <c r="B4553" s="661" t="s">
        <v>587</v>
      </c>
      <c r="C4553" s="661">
        <v>89301323</v>
      </c>
      <c r="D4553" s="740" t="s">
        <v>6848</v>
      </c>
      <c r="E4553" s="741" t="s">
        <v>4641</v>
      </c>
      <c r="F4553" s="661" t="s">
        <v>4612</v>
      </c>
      <c r="G4553" s="661" t="s">
        <v>4798</v>
      </c>
      <c r="H4553" s="661" t="s">
        <v>588</v>
      </c>
      <c r="I4553" s="661" t="s">
        <v>2902</v>
      </c>
      <c r="J4553" s="661" t="s">
        <v>740</v>
      </c>
      <c r="K4553" s="661" t="s">
        <v>4799</v>
      </c>
      <c r="L4553" s="662">
        <v>31.54</v>
      </c>
      <c r="M4553" s="662">
        <v>31.54</v>
      </c>
      <c r="N4553" s="661">
        <v>1</v>
      </c>
      <c r="O4553" s="742">
        <v>0.5</v>
      </c>
      <c r="P4553" s="662"/>
      <c r="Q4553" s="677">
        <v>0</v>
      </c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32</v>
      </c>
      <c r="B4554" s="661" t="s">
        <v>587</v>
      </c>
      <c r="C4554" s="661">
        <v>89301323</v>
      </c>
      <c r="D4554" s="740" t="s">
        <v>6848</v>
      </c>
      <c r="E4554" s="741" t="s">
        <v>4641</v>
      </c>
      <c r="F4554" s="661" t="s">
        <v>4612</v>
      </c>
      <c r="G4554" s="661" t="s">
        <v>4693</v>
      </c>
      <c r="H4554" s="661" t="s">
        <v>2441</v>
      </c>
      <c r="I4554" s="661" t="s">
        <v>2691</v>
      </c>
      <c r="J4554" s="661" t="s">
        <v>2479</v>
      </c>
      <c r="K4554" s="661" t="s">
        <v>2692</v>
      </c>
      <c r="L4554" s="662">
        <v>625.29</v>
      </c>
      <c r="M4554" s="662">
        <v>1250.58</v>
      </c>
      <c r="N4554" s="661">
        <v>2</v>
      </c>
      <c r="O4554" s="742">
        <v>1</v>
      </c>
      <c r="P4554" s="662"/>
      <c r="Q4554" s="677">
        <v>0</v>
      </c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32</v>
      </c>
      <c r="B4555" s="661" t="s">
        <v>587</v>
      </c>
      <c r="C4555" s="661">
        <v>89301323</v>
      </c>
      <c r="D4555" s="740" t="s">
        <v>6848</v>
      </c>
      <c r="E4555" s="741" t="s">
        <v>4641</v>
      </c>
      <c r="F4555" s="661" t="s">
        <v>4612</v>
      </c>
      <c r="G4555" s="661" t="s">
        <v>4693</v>
      </c>
      <c r="H4555" s="661" t="s">
        <v>2441</v>
      </c>
      <c r="I4555" s="661" t="s">
        <v>2482</v>
      </c>
      <c r="J4555" s="661" t="s">
        <v>2479</v>
      </c>
      <c r="K4555" s="661" t="s">
        <v>2483</v>
      </c>
      <c r="L4555" s="662">
        <v>1166.47</v>
      </c>
      <c r="M4555" s="662">
        <v>2332.94</v>
      </c>
      <c r="N4555" s="661">
        <v>2</v>
      </c>
      <c r="O4555" s="742">
        <v>1</v>
      </c>
      <c r="P4555" s="662">
        <v>2332.94</v>
      </c>
      <c r="Q4555" s="677">
        <v>1</v>
      </c>
      <c r="R4555" s="661">
        <v>2</v>
      </c>
      <c r="S4555" s="677">
        <v>1</v>
      </c>
      <c r="T4555" s="742">
        <v>1</v>
      </c>
      <c r="U4555" s="700">
        <v>1</v>
      </c>
    </row>
    <row r="4556" spans="1:21" ht="14.4" customHeight="1" x14ac:dyDescent="0.3">
      <c r="A4556" s="660">
        <v>32</v>
      </c>
      <c r="B4556" s="661" t="s">
        <v>587</v>
      </c>
      <c r="C4556" s="661">
        <v>89301323</v>
      </c>
      <c r="D4556" s="740" t="s">
        <v>6848</v>
      </c>
      <c r="E4556" s="741" t="s">
        <v>4641</v>
      </c>
      <c r="F4556" s="661" t="s">
        <v>4612</v>
      </c>
      <c r="G4556" s="661" t="s">
        <v>4697</v>
      </c>
      <c r="H4556" s="661" t="s">
        <v>588</v>
      </c>
      <c r="I4556" s="661" t="s">
        <v>4893</v>
      </c>
      <c r="J4556" s="661" t="s">
        <v>4707</v>
      </c>
      <c r="K4556" s="661" t="s">
        <v>868</v>
      </c>
      <c r="L4556" s="662">
        <v>97.97</v>
      </c>
      <c r="M4556" s="662">
        <v>97.97</v>
      </c>
      <c r="N4556" s="661">
        <v>1</v>
      </c>
      <c r="O4556" s="742">
        <v>0.5</v>
      </c>
      <c r="P4556" s="662">
        <v>97.97</v>
      </c>
      <c r="Q4556" s="677">
        <v>1</v>
      </c>
      <c r="R4556" s="661">
        <v>1</v>
      </c>
      <c r="S4556" s="677">
        <v>1</v>
      </c>
      <c r="T4556" s="742">
        <v>0.5</v>
      </c>
      <c r="U4556" s="700">
        <v>1</v>
      </c>
    </row>
    <row r="4557" spans="1:21" ht="14.4" customHeight="1" x14ac:dyDescent="0.3">
      <c r="A4557" s="660">
        <v>32</v>
      </c>
      <c r="B4557" s="661" t="s">
        <v>587</v>
      </c>
      <c r="C4557" s="661">
        <v>89301323</v>
      </c>
      <c r="D4557" s="740" t="s">
        <v>6848</v>
      </c>
      <c r="E4557" s="741" t="s">
        <v>4641</v>
      </c>
      <c r="F4557" s="661" t="s">
        <v>4612</v>
      </c>
      <c r="G4557" s="661" t="s">
        <v>4778</v>
      </c>
      <c r="H4557" s="661" t="s">
        <v>2441</v>
      </c>
      <c r="I4557" s="661" t="s">
        <v>4977</v>
      </c>
      <c r="J4557" s="661" t="s">
        <v>4978</v>
      </c>
      <c r="K4557" s="661" t="s">
        <v>4979</v>
      </c>
      <c r="L4557" s="662">
        <v>1019.11</v>
      </c>
      <c r="M4557" s="662">
        <v>1019.11</v>
      </c>
      <c r="N4557" s="661">
        <v>1</v>
      </c>
      <c r="O4557" s="742">
        <v>0.5</v>
      </c>
      <c r="P4557" s="662">
        <v>1019.11</v>
      </c>
      <c r="Q4557" s="677">
        <v>1</v>
      </c>
      <c r="R4557" s="661">
        <v>1</v>
      </c>
      <c r="S4557" s="677">
        <v>1</v>
      </c>
      <c r="T4557" s="742">
        <v>0.5</v>
      </c>
      <c r="U4557" s="700">
        <v>1</v>
      </c>
    </row>
    <row r="4558" spans="1:21" ht="14.4" customHeight="1" x14ac:dyDescent="0.3">
      <c r="A4558" s="660">
        <v>32</v>
      </c>
      <c r="B4558" s="661" t="s">
        <v>587</v>
      </c>
      <c r="C4558" s="661">
        <v>89301323</v>
      </c>
      <c r="D4558" s="740" t="s">
        <v>6848</v>
      </c>
      <c r="E4558" s="741" t="s">
        <v>4641</v>
      </c>
      <c r="F4558" s="661" t="s">
        <v>4612</v>
      </c>
      <c r="G4558" s="661" t="s">
        <v>4788</v>
      </c>
      <c r="H4558" s="661" t="s">
        <v>588</v>
      </c>
      <c r="I4558" s="661" t="s">
        <v>2921</v>
      </c>
      <c r="J4558" s="661" t="s">
        <v>2922</v>
      </c>
      <c r="K4558" s="661" t="s">
        <v>4789</v>
      </c>
      <c r="L4558" s="662">
        <v>194.73</v>
      </c>
      <c r="M4558" s="662">
        <v>389.46</v>
      </c>
      <c r="N4558" s="661">
        <v>2</v>
      </c>
      <c r="O4558" s="742">
        <v>1.5</v>
      </c>
      <c r="P4558" s="662">
        <v>194.73</v>
      </c>
      <c r="Q4558" s="677">
        <v>0.5</v>
      </c>
      <c r="R4558" s="661">
        <v>1</v>
      </c>
      <c r="S4558" s="677">
        <v>0.5</v>
      </c>
      <c r="T4558" s="742">
        <v>0.5</v>
      </c>
      <c r="U4558" s="700">
        <v>0.33333333333333331</v>
      </c>
    </row>
    <row r="4559" spans="1:21" ht="14.4" customHeight="1" x14ac:dyDescent="0.3">
      <c r="A4559" s="660">
        <v>32</v>
      </c>
      <c r="B4559" s="661" t="s">
        <v>587</v>
      </c>
      <c r="C4559" s="661">
        <v>89301323</v>
      </c>
      <c r="D4559" s="740" t="s">
        <v>6848</v>
      </c>
      <c r="E4559" s="741" t="s">
        <v>4643</v>
      </c>
      <c r="F4559" s="661" t="s">
        <v>4612</v>
      </c>
      <c r="G4559" s="661" t="s">
        <v>4728</v>
      </c>
      <c r="H4559" s="661" t="s">
        <v>588</v>
      </c>
      <c r="I4559" s="661" t="s">
        <v>1886</v>
      </c>
      <c r="J4559" s="661" t="s">
        <v>1887</v>
      </c>
      <c r="K4559" s="661" t="s">
        <v>5110</v>
      </c>
      <c r="L4559" s="662">
        <v>2025.92</v>
      </c>
      <c r="M4559" s="662">
        <v>2025.92</v>
      </c>
      <c r="N4559" s="661">
        <v>1</v>
      </c>
      <c r="O4559" s="742">
        <v>0.5</v>
      </c>
      <c r="P4559" s="662">
        <v>2025.92</v>
      </c>
      <c r="Q4559" s="677">
        <v>1</v>
      </c>
      <c r="R4559" s="661">
        <v>1</v>
      </c>
      <c r="S4559" s="677">
        <v>1</v>
      </c>
      <c r="T4559" s="742">
        <v>0.5</v>
      </c>
      <c r="U4559" s="700">
        <v>1</v>
      </c>
    </row>
    <row r="4560" spans="1:21" ht="14.4" customHeight="1" x14ac:dyDescent="0.3">
      <c r="A4560" s="660">
        <v>32</v>
      </c>
      <c r="B4560" s="661" t="s">
        <v>587</v>
      </c>
      <c r="C4560" s="661">
        <v>89301323</v>
      </c>
      <c r="D4560" s="740" t="s">
        <v>6848</v>
      </c>
      <c r="E4560" s="741" t="s">
        <v>4643</v>
      </c>
      <c r="F4560" s="661" t="s">
        <v>4612</v>
      </c>
      <c r="G4560" s="661" t="s">
        <v>4671</v>
      </c>
      <c r="H4560" s="661" t="s">
        <v>2441</v>
      </c>
      <c r="I4560" s="661" t="s">
        <v>3132</v>
      </c>
      <c r="J4560" s="661" t="s">
        <v>3133</v>
      </c>
      <c r="K4560" s="661" t="s">
        <v>4480</v>
      </c>
      <c r="L4560" s="662">
        <v>3127.19</v>
      </c>
      <c r="M4560" s="662">
        <v>3127.19</v>
      </c>
      <c r="N4560" s="661">
        <v>1</v>
      </c>
      <c r="O4560" s="742">
        <v>0.5</v>
      </c>
      <c r="P4560" s="662">
        <v>3127.19</v>
      </c>
      <c r="Q4560" s="677">
        <v>1</v>
      </c>
      <c r="R4560" s="661">
        <v>1</v>
      </c>
      <c r="S4560" s="677">
        <v>1</v>
      </c>
      <c r="T4560" s="742">
        <v>0.5</v>
      </c>
      <c r="U4560" s="700">
        <v>1</v>
      </c>
    </row>
    <row r="4561" spans="1:21" ht="14.4" customHeight="1" x14ac:dyDescent="0.3">
      <c r="A4561" s="660">
        <v>32</v>
      </c>
      <c r="B4561" s="661" t="s">
        <v>587</v>
      </c>
      <c r="C4561" s="661">
        <v>89301323</v>
      </c>
      <c r="D4561" s="740" t="s">
        <v>6848</v>
      </c>
      <c r="E4561" s="741" t="s">
        <v>4643</v>
      </c>
      <c r="F4561" s="661" t="s">
        <v>4612</v>
      </c>
      <c r="G4561" s="661" t="s">
        <v>5107</v>
      </c>
      <c r="H4561" s="661" t="s">
        <v>2441</v>
      </c>
      <c r="I4561" s="661" t="s">
        <v>5338</v>
      </c>
      <c r="J4561" s="661" t="s">
        <v>2594</v>
      </c>
      <c r="K4561" s="661" t="s">
        <v>5339</v>
      </c>
      <c r="L4561" s="662">
        <v>0</v>
      </c>
      <c r="M4561" s="662">
        <v>0</v>
      </c>
      <c r="N4561" s="661">
        <v>1</v>
      </c>
      <c r="O4561" s="742">
        <v>0.5</v>
      </c>
      <c r="P4561" s="662">
        <v>0</v>
      </c>
      <c r="Q4561" s="677"/>
      <c r="R4561" s="661">
        <v>1</v>
      </c>
      <c r="S4561" s="677">
        <v>1</v>
      </c>
      <c r="T4561" s="742">
        <v>0.5</v>
      </c>
      <c r="U4561" s="700">
        <v>1</v>
      </c>
    </row>
    <row r="4562" spans="1:21" ht="14.4" customHeight="1" x14ac:dyDescent="0.3">
      <c r="A4562" s="660">
        <v>32</v>
      </c>
      <c r="B4562" s="661" t="s">
        <v>587</v>
      </c>
      <c r="C4562" s="661">
        <v>89301323</v>
      </c>
      <c r="D4562" s="740" t="s">
        <v>6848</v>
      </c>
      <c r="E4562" s="741" t="s">
        <v>4643</v>
      </c>
      <c r="F4562" s="661" t="s">
        <v>4612</v>
      </c>
      <c r="G4562" s="661" t="s">
        <v>4690</v>
      </c>
      <c r="H4562" s="661" t="s">
        <v>588</v>
      </c>
      <c r="I4562" s="661" t="s">
        <v>1098</v>
      </c>
      <c r="J4562" s="661" t="s">
        <v>5450</v>
      </c>
      <c r="K4562" s="661" t="s">
        <v>5451</v>
      </c>
      <c r="L4562" s="662">
        <v>0</v>
      </c>
      <c r="M4562" s="662">
        <v>0</v>
      </c>
      <c r="N4562" s="661">
        <v>1</v>
      </c>
      <c r="O4562" s="742">
        <v>0.5</v>
      </c>
      <c r="P4562" s="662">
        <v>0</v>
      </c>
      <c r="Q4562" s="677"/>
      <c r="R4562" s="661">
        <v>1</v>
      </c>
      <c r="S4562" s="677">
        <v>1</v>
      </c>
      <c r="T4562" s="742">
        <v>0.5</v>
      </c>
      <c r="U4562" s="700">
        <v>1</v>
      </c>
    </row>
    <row r="4563" spans="1:21" ht="14.4" customHeight="1" x14ac:dyDescent="0.3">
      <c r="A4563" s="660">
        <v>32</v>
      </c>
      <c r="B4563" s="661" t="s">
        <v>587</v>
      </c>
      <c r="C4563" s="661">
        <v>89301323</v>
      </c>
      <c r="D4563" s="740" t="s">
        <v>6848</v>
      </c>
      <c r="E4563" s="741" t="s">
        <v>4643</v>
      </c>
      <c r="F4563" s="661" t="s">
        <v>4612</v>
      </c>
      <c r="G4563" s="661" t="s">
        <v>4786</v>
      </c>
      <c r="H4563" s="661" t="s">
        <v>588</v>
      </c>
      <c r="I4563" s="661" t="s">
        <v>4985</v>
      </c>
      <c r="J4563" s="661" t="s">
        <v>2991</v>
      </c>
      <c r="K4563" s="661" t="s">
        <v>4986</v>
      </c>
      <c r="L4563" s="662">
        <v>23.46</v>
      </c>
      <c r="M4563" s="662">
        <v>23.46</v>
      </c>
      <c r="N4563" s="661">
        <v>1</v>
      </c>
      <c r="O4563" s="742">
        <v>0.5</v>
      </c>
      <c r="P4563" s="662">
        <v>23.46</v>
      </c>
      <c r="Q4563" s="677">
        <v>1</v>
      </c>
      <c r="R4563" s="661">
        <v>1</v>
      </c>
      <c r="S4563" s="677">
        <v>1</v>
      </c>
      <c r="T4563" s="742">
        <v>0.5</v>
      </c>
      <c r="U4563" s="700">
        <v>1</v>
      </c>
    </row>
    <row r="4564" spans="1:21" ht="14.4" customHeight="1" x14ac:dyDescent="0.3">
      <c r="A4564" s="660">
        <v>32</v>
      </c>
      <c r="B4564" s="661" t="s">
        <v>587</v>
      </c>
      <c r="C4564" s="661">
        <v>89301323</v>
      </c>
      <c r="D4564" s="740" t="s">
        <v>6848</v>
      </c>
      <c r="E4564" s="741" t="s">
        <v>4643</v>
      </c>
      <c r="F4564" s="661" t="s">
        <v>4612</v>
      </c>
      <c r="G4564" s="661" t="s">
        <v>4913</v>
      </c>
      <c r="H4564" s="661" t="s">
        <v>2441</v>
      </c>
      <c r="I4564" s="661" t="s">
        <v>2768</v>
      </c>
      <c r="J4564" s="661" t="s">
        <v>2769</v>
      </c>
      <c r="K4564" s="661" t="s">
        <v>4484</v>
      </c>
      <c r="L4564" s="662">
        <v>1492.11</v>
      </c>
      <c r="M4564" s="662">
        <v>1492.11</v>
      </c>
      <c r="N4564" s="661">
        <v>1</v>
      </c>
      <c r="O4564" s="742">
        <v>0.5</v>
      </c>
      <c r="P4564" s="662">
        <v>1492.11</v>
      </c>
      <c r="Q4564" s="677">
        <v>1</v>
      </c>
      <c r="R4564" s="661">
        <v>1</v>
      </c>
      <c r="S4564" s="677">
        <v>1</v>
      </c>
      <c r="T4564" s="742">
        <v>0.5</v>
      </c>
      <c r="U4564" s="700">
        <v>1</v>
      </c>
    </row>
    <row r="4565" spans="1:21" ht="14.4" customHeight="1" x14ac:dyDescent="0.3">
      <c r="A4565" s="660">
        <v>32</v>
      </c>
      <c r="B4565" s="661" t="s">
        <v>587</v>
      </c>
      <c r="C4565" s="661">
        <v>89301323</v>
      </c>
      <c r="D4565" s="740" t="s">
        <v>6848</v>
      </c>
      <c r="E4565" s="741" t="s">
        <v>4644</v>
      </c>
      <c r="F4565" s="661" t="s">
        <v>4612</v>
      </c>
      <c r="G4565" s="661" t="s">
        <v>4654</v>
      </c>
      <c r="H4565" s="661" t="s">
        <v>588</v>
      </c>
      <c r="I4565" s="661" t="s">
        <v>1683</v>
      </c>
      <c r="J4565" s="661" t="s">
        <v>1684</v>
      </c>
      <c r="K4565" s="661" t="s">
        <v>1685</v>
      </c>
      <c r="L4565" s="662">
        <v>275.23</v>
      </c>
      <c r="M4565" s="662">
        <v>275.23</v>
      </c>
      <c r="N4565" s="661">
        <v>1</v>
      </c>
      <c r="O4565" s="742">
        <v>1</v>
      </c>
      <c r="P4565" s="662">
        <v>275.23</v>
      </c>
      <c r="Q4565" s="677">
        <v>1</v>
      </c>
      <c r="R4565" s="661">
        <v>1</v>
      </c>
      <c r="S4565" s="677">
        <v>1</v>
      </c>
      <c r="T4565" s="742">
        <v>1</v>
      </c>
      <c r="U4565" s="700">
        <v>1</v>
      </c>
    </row>
    <row r="4566" spans="1:21" ht="14.4" customHeight="1" x14ac:dyDescent="0.3">
      <c r="A4566" s="660">
        <v>32</v>
      </c>
      <c r="B4566" s="661" t="s">
        <v>587</v>
      </c>
      <c r="C4566" s="661">
        <v>89301323</v>
      </c>
      <c r="D4566" s="740" t="s">
        <v>6848</v>
      </c>
      <c r="E4566" s="741" t="s">
        <v>4644</v>
      </c>
      <c r="F4566" s="661" t="s">
        <v>4612</v>
      </c>
      <c r="G4566" s="661" t="s">
        <v>4654</v>
      </c>
      <c r="H4566" s="661" t="s">
        <v>588</v>
      </c>
      <c r="I4566" s="661" t="s">
        <v>5413</v>
      </c>
      <c r="J4566" s="661" t="s">
        <v>1684</v>
      </c>
      <c r="K4566" s="661" t="s">
        <v>1685</v>
      </c>
      <c r="L4566" s="662">
        <v>275.23</v>
      </c>
      <c r="M4566" s="662">
        <v>550.46</v>
      </c>
      <c r="N4566" s="661">
        <v>2</v>
      </c>
      <c r="O4566" s="742">
        <v>0.5</v>
      </c>
      <c r="P4566" s="662">
        <v>550.46</v>
      </c>
      <c r="Q4566" s="677">
        <v>1</v>
      </c>
      <c r="R4566" s="661">
        <v>2</v>
      </c>
      <c r="S4566" s="677">
        <v>1</v>
      </c>
      <c r="T4566" s="742">
        <v>0.5</v>
      </c>
      <c r="U4566" s="700">
        <v>1</v>
      </c>
    </row>
    <row r="4567" spans="1:21" ht="14.4" customHeight="1" x14ac:dyDescent="0.3">
      <c r="A4567" s="660">
        <v>32</v>
      </c>
      <c r="B4567" s="661" t="s">
        <v>587</v>
      </c>
      <c r="C4567" s="661">
        <v>89301323</v>
      </c>
      <c r="D4567" s="740" t="s">
        <v>6848</v>
      </c>
      <c r="E4567" s="741" t="s">
        <v>4644</v>
      </c>
      <c r="F4567" s="661" t="s">
        <v>4612</v>
      </c>
      <c r="G4567" s="661" t="s">
        <v>4849</v>
      </c>
      <c r="H4567" s="661" t="s">
        <v>588</v>
      </c>
      <c r="I4567" s="661" t="s">
        <v>4850</v>
      </c>
      <c r="J4567" s="661" t="s">
        <v>4393</v>
      </c>
      <c r="K4567" s="661" t="s">
        <v>4851</v>
      </c>
      <c r="L4567" s="662">
        <v>0</v>
      </c>
      <c r="M4567" s="662">
        <v>0</v>
      </c>
      <c r="N4567" s="661">
        <v>2</v>
      </c>
      <c r="O4567" s="742">
        <v>1.5</v>
      </c>
      <c r="P4567" s="662">
        <v>0</v>
      </c>
      <c r="Q4567" s="677"/>
      <c r="R4567" s="661">
        <v>2</v>
      </c>
      <c r="S4567" s="677">
        <v>1</v>
      </c>
      <c r="T4567" s="742">
        <v>1.5</v>
      </c>
      <c r="U4567" s="700">
        <v>1</v>
      </c>
    </row>
    <row r="4568" spans="1:21" ht="14.4" customHeight="1" x14ac:dyDescent="0.3">
      <c r="A4568" s="660">
        <v>32</v>
      </c>
      <c r="B4568" s="661" t="s">
        <v>587</v>
      </c>
      <c r="C4568" s="661">
        <v>89301323</v>
      </c>
      <c r="D4568" s="740" t="s">
        <v>6848</v>
      </c>
      <c r="E4568" s="741" t="s">
        <v>4644</v>
      </c>
      <c r="F4568" s="661" t="s">
        <v>4612</v>
      </c>
      <c r="G4568" s="661" t="s">
        <v>4655</v>
      </c>
      <c r="H4568" s="661" t="s">
        <v>588</v>
      </c>
      <c r="I4568" s="661" t="s">
        <v>727</v>
      </c>
      <c r="J4568" s="661" t="s">
        <v>728</v>
      </c>
      <c r="K4568" s="661" t="s">
        <v>4716</v>
      </c>
      <c r="L4568" s="662">
        <v>85.72</v>
      </c>
      <c r="M4568" s="662">
        <v>171.44</v>
      </c>
      <c r="N4568" s="661">
        <v>2</v>
      </c>
      <c r="O4568" s="742">
        <v>1.5</v>
      </c>
      <c r="P4568" s="662">
        <v>171.44</v>
      </c>
      <c r="Q4568" s="677">
        <v>1</v>
      </c>
      <c r="R4568" s="661">
        <v>2</v>
      </c>
      <c r="S4568" s="677">
        <v>1</v>
      </c>
      <c r="T4568" s="742">
        <v>1.5</v>
      </c>
      <c r="U4568" s="700">
        <v>1</v>
      </c>
    </row>
    <row r="4569" spans="1:21" ht="14.4" customHeight="1" x14ac:dyDescent="0.3">
      <c r="A4569" s="660">
        <v>32</v>
      </c>
      <c r="B4569" s="661" t="s">
        <v>587</v>
      </c>
      <c r="C4569" s="661">
        <v>89301323</v>
      </c>
      <c r="D4569" s="740" t="s">
        <v>6848</v>
      </c>
      <c r="E4569" s="741" t="s">
        <v>4644</v>
      </c>
      <c r="F4569" s="661" t="s">
        <v>4612</v>
      </c>
      <c r="G4569" s="661" t="s">
        <v>4655</v>
      </c>
      <c r="H4569" s="661" t="s">
        <v>588</v>
      </c>
      <c r="I4569" s="661" t="s">
        <v>4717</v>
      </c>
      <c r="J4569" s="661" t="s">
        <v>728</v>
      </c>
      <c r="K4569" s="661" t="s">
        <v>4718</v>
      </c>
      <c r="L4569" s="662">
        <v>285.75</v>
      </c>
      <c r="M4569" s="662">
        <v>285.75</v>
      </c>
      <c r="N4569" s="661">
        <v>1</v>
      </c>
      <c r="O4569" s="742">
        <v>0.5</v>
      </c>
      <c r="P4569" s="662"/>
      <c r="Q4569" s="677">
        <v>0</v>
      </c>
      <c r="R4569" s="661"/>
      <c r="S4569" s="677">
        <v>0</v>
      </c>
      <c r="T4569" s="742"/>
      <c r="U4569" s="700">
        <v>0</v>
      </c>
    </row>
    <row r="4570" spans="1:21" ht="14.4" customHeight="1" x14ac:dyDescent="0.3">
      <c r="A4570" s="660">
        <v>32</v>
      </c>
      <c r="B4570" s="661" t="s">
        <v>587</v>
      </c>
      <c r="C4570" s="661">
        <v>89301323</v>
      </c>
      <c r="D4570" s="740" t="s">
        <v>6848</v>
      </c>
      <c r="E4570" s="741" t="s">
        <v>4644</v>
      </c>
      <c r="F4570" s="661" t="s">
        <v>4612</v>
      </c>
      <c r="G4570" s="661" t="s">
        <v>5028</v>
      </c>
      <c r="H4570" s="661" t="s">
        <v>2441</v>
      </c>
      <c r="I4570" s="661" t="s">
        <v>3844</v>
      </c>
      <c r="J4570" s="661" t="s">
        <v>2601</v>
      </c>
      <c r="K4570" s="661" t="s">
        <v>4573</v>
      </c>
      <c r="L4570" s="662">
        <v>75.28</v>
      </c>
      <c r="M4570" s="662">
        <v>75.28</v>
      </c>
      <c r="N4570" s="661">
        <v>1</v>
      </c>
      <c r="O4570" s="742">
        <v>0.5</v>
      </c>
      <c r="P4570" s="662">
        <v>75.28</v>
      </c>
      <c r="Q4570" s="677">
        <v>1</v>
      </c>
      <c r="R4570" s="661">
        <v>1</v>
      </c>
      <c r="S4570" s="677">
        <v>1</v>
      </c>
      <c r="T4570" s="742">
        <v>0.5</v>
      </c>
      <c r="U4570" s="700">
        <v>1</v>
      </c>
    </row>
    <row r="4571" spans="1:21" ht="14.4" customHeight="1" x14ac:dyDescent="0.3">
      <c r="A4571" s="660">
        <v>32</v>
      </c>
      <c r="B4571" s="661" t="s">
        <v>587</v>
      </c>
      <c r="C4571" s="661">
        <v>89301323</v>
      </c>
      <c r="D4571" s="740" t="s">
        <v>6848</v>
      </c>
      <c r="E4571" s="741" t="s">
        <v>4644</v>
      </c>
      <c r="F4571" s="661" t="s">
        <v>4612</v>
      </c>
      <c r="G4571" s="661" t="s">
        <v>6840</v>
      </c>
      <c r="H4571" s="661" t="s">
        <v>588</v>
      </c>
      <c r="I4571" s="661" t="s">
        <v>6841</v>
      </c>
      <c r="J4571" s="661" t="s">
        <v>6842</v>
      </c>
      <c r="K4571" s="661" t="s">
        <v>6822</v>
      </c>
      <c r="L4571" s="662">
        <v>0</v>
      </c>
      <c r="M4571" s="662">
        <v>0</v>
      </c>
      <c r="N4571" s="661">
        <v>1</v>
      </c>
      <c r="O4571" s="742">
        <v>0.5</v>
      </c>
      <c r="P4571" s="662">
        <v>0</v>
      </c>
      <c r="Q4571" s="677"/>
      <c r="R4571" s="661">
        <v>1</v>
      </c>
      <c r="S4571" s="677">
        <v>1</v>
      </c>
      <c r="T4571" s="742">
        <v>0.5</v>
      </c>
      <c r="U4571" s="700">
        <v>1</v>
      </c>
    </row>
    <row r="4572" spans="1:21" ht="14.4" customHeight="1" x14ac:dyDescent="0.3">
      <c r="A4572" s="660">
        <v>32</v>
      </c>
      <c r="B4572" s="661" t="s">
        <v>587</v>
      </c>
      <c r="C4572" s="661">
        <v>89301323</v>
      </c>
      <c r="D4572" s="740" t="s">
        <v>6848</v>
      </c>
      <c r="E4572" s="741" t="s">
        <v>4644</v>
      </c>
      <c r="F4572" s="661" t="s">
        <v>4612</v>
      </c>
      <c r="G4572" s="661" t="s">
        <v>4994</v>
      </c>
      <c r="H4572" s="661" t="s">
        <v>588</v>
      </c>
      <c r="I4572" s="661" t="s">
        <v>6843</v>
      </c>
      <c r="J4572" s="661" t="s">
        <v>1296</v>
      </c>
      <c r="K4572" s="661" t="s">
        <v>4411</v>
      </c>
      <c r="L4572" s="662">
        <v>0</v>
      </c>
      <c r="M4572" s="662">
        <v>0</v>
      </c>
      <c r="N4572" s="661">
        <v>1</v>
      </c>
      <c r="O4572" s="742">
        <v>0.5</v>
      </c>
      <c r="P4572" s="662">
        <v>0</v>
      </c>
      <c r="Q4572" s="677"/>
      <c r="R4572" s="661">
        <v>1</v>
      </c>
      <c r="S4572" s="677">
        <v>1</v>
      </c>
      <c r="T4572" s="742">
        <v>0.5</v>
      </c>
      <c r="U4572" s="700">
        <v>1</v>
      </c>
    </row>
    <row r="4573" spans="1:21" ht="14.4" customHeight="1" x14ac:dyDescent="0.3">
      <c r="A4573" s="660">
        <v>32</v>
      </c>
      <c r="B4573" s="661" t="s">
        <v>587</v>
      </c>
      <c r="C4573" s="661">
        <v>89301323</v>
      </c>
      <c r="D4573" s="740" t="s">
        <v>6848</v>
      </c>
      <c r="E4573" s="741" t="s">
        <v>4644</v>
      </c>
      <c r="F4573" s="661" t="s">
        <v>4612</v>
      </c>
      <c r="G4573" s="661" t="s">
        <v>4711</v>
      </c>
      <c r="H4573" s="661" t="s">
        <v>588</v>
      </c>
      <c r="I4573" s="661" t="s">
        <v>2909</v>
      </c>
      <c r="J4573" s="661" t="s">
        <v>4443</v>
      </c>
      <c r="K4573" s="661" t="s">
        <v>4444</v>
      </c>
      <c r="L4573" s="662">
        <v>333.31</v>
      </c>
      <c r="M4573" s="662">
        <v>333.31</v>
      </c>
      <c r="N4573" s="661">
        <v>1</v>
      </c>
      <c r="O4573" s="742">
        <v>0.5</v>
      </c>
      <c r="P4573" s="662">
        <v>333.31</v>
      </c>
      <c r="Q4573" s="677">
        <v>1</v>
      </c>
      <c r="R4573" s="661">
        <v>1</v>
      </c>
      <c r="S4573" s="677">
        <v>1</v>
      </c>
      <c r="T4573" s="742">
        <v>0.5</v>
      </c>
      <c r="U4573" s="700">
        <v>1</v>
      </c>
    </row>
    <row r="4574" spans="1:21" ht="14.4" customHeight="1" x14ac:dyDescent="0.3">
      <c r="A4574" s="660">
        <v>32</v>
      </c>
      <c r="B4574" s="661" t="s">
        <v>587</v>
      </c>
      <c r="C4574" s="661">
        <v>89301323</v>
      </c>
      <c r="D4574" s="740" t="s">
        <v>6848</v>
      </c>
      <c r="E4574" s="741" t="s">
        <v>4644</v>
      </c>
      <c r="F4574" s="661" t="s">
        <v>4612</v>
      </c>
      <c r="G4574" s="661" t="s">
        <v>4721</v>
      </c>
      <c r="H4574" s="661" t="s">
        <v>588</v>
      </c>
      <c r="I4574" s="661" t="s">
        <v>1087</v>
      </c>
      <c r="J4574" s="661" t="s">
        <v>4722</v>
      </c>
      <c r="K4574" s="661" t="s">
        <v>4723</v>
      </c>
      <c r="L4574" s="662">
        <v>0</v>
      </c>
      <c r="M4574" s="662">
        <v>0</v>
      </c>
      <c r="N4574" s="661">
        <v>8</v>
      </c>
      <c r="O4574" s="742">
        <v>4.5</v>
      </c>
      <c r="P4574" s="662">
        <v>0</v>
      </c>
      <c r="Q4574" s="677"/>
      <c r="R4574" s="661">
        <v>7</v>
      </c>
      <c r="S4574" s="677">
        <v>0.875</v>
      </c>
      <c r="T4574" s="742">
        <v>3.5</v>
      </c>
      <c r="U4574" s="700">
        <v>0.77777777777777779</v>
      </c>
    </row>
    <row r="4575" spans="1:21" ht="14.4" customHeight="1" x14ac:dyDescent="0.3">
      <c r="A4575" s="660">
        <v>32</v>
      </c>
      <c r="B4575" s="661" t="s">
        <v>587</v>
      </c>
      <c r="C4575" s="661">
        <v>89301323</v>
      </c>
      <c r="D4575" s="740" t="s">
        <v>6848</v>
      </c>
      <c r="E4575" s="741" t="s">
        <v>4644</v>
      </c>
      <c r="F4575" s="661" t="s">
        <v>4612</v>
      </c>
      <c r="G4575" s="661" t="s">
        <v>4664</v>
      </c>
      <c r="H4575" s="661" t="s">
        <v>2441</v>
      </c>
      <c r="I4575" s="661" t="s">
        <v>3042</v>
      </c>
      <c r="J4575" s="661" t="s">
        <v>3043</v>
      </c>
      <c r="K4575" s="661" t="s">
        <v>4451</v>
      </c>
      <c r="L4575" s="662">
        <v>178.27</v>
      </c>
      <c r="M4575" s="662">
        <v>356.54</v>
      </c>
      <c r="N4575" s="661">
        <v>2</v>
      </c>
      <c r="O4575" s="742">
        <v>0.5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32</v>
      </c>
      <c r="B4576" s="661" t="s">
        <v>587</v>
      </c>
      <c r="C4576" s="661">
        <v>89301323</v>
      </c>
      <c r="D4576" s="740" t="s">
        <v>6848</v>
      </c>
      <c r="E4576" s="741" t="s">
        <v>4644</v>
      </c>
      <c r="F4576" s="661" t="s">
        <v>4612</v>
      </c>
      <c r="G4576" s="661" t="s">
        <v>4664</v>
      </c>
      <c r="H4576" s="661" t="s">
        <v>2441</v>
      </c>
      <c r="I4576" s="661" t="s">
        <v>3042</v>
      </c>
      <c r="J4576" s="661" t="s">
        <v>3043</v>
      </c>
      <c r="K4576" s="661" t="s">
        <v>4451</v>
      </c>
      <c r="L4576" s="662">
        <v>184.22</v>
      </c>
      <c r="M4576" s="662">
        <v>921.09999999999991</v>
      </c>
      <c r="N4576" s="661">
        <v>5</v>
      </c>
      <c r="O4576" s="742">
        <v>1.5</v>
      </c>
      <c r="P4576" s="662">
        <v>921.09999999999991</v>
      </c>
      <c r="Q4576" s="677">
        <v>1</v>
      </c>
      <c r="R4576" s="661">
        <v>5</v>
      </c>
      <c r="S4576" s="677">
        <v>1</v>
      </c>
      <c r="T4576" s="742">
        <v>1.5</v>
      </c>
      <c r="U4576" s="700">
        <v>1</v>
      </c>
    </row>
    <row r="4577" spans="1:21" ht="14.4" customHeight="1" x14ac:dyDescent="0.3">
      <c r="A4577" s="660">
        <v>32</v>
      </c>
      <c r="B4577" s="661" t="s">
        <v>587</v>
      </c>
      <c r="C4577" s="661">
        <v>89301323</v>
      </c>
      <c r="D4577" s="740" t="s">
        <v>6848</v>
      </c>
      <c r="E4577" s="741" t="s">
        <v>4644</v>
      </c>
      <c r="F4577" s="661" t="s">
        <v>4612</v>
      </c>
      <c r="G4577" s="661" t="s">
        <v>4726</v>
      </c>
      <c r="H4577" s="661" t="s">
        <v>2441</v>
      </c>
      <c r="I4577" s="661" t="s">
        <v>3046</v>
      </c>
      <c r="J4577" s="661" t="s">
        <v>3047</v>
      </c>
      <c r="K4577" s="661" t="s">
        <v>4451</v>
      </c>
      <c r="L4577" s="662">
        <v>69.86</v>
      </c>
      <c r="M4577" s="662">
        <v>349.29999999999995</v>
      </c>
      <c r="N4577" s="661">
        <v>5</v>
      </c>
      <c r="O4577" s="742">
        <v>1.5</v>
      </c>
      <c r="P4577" s="662">
        <v>349.29999999999995</v>
      </c>
      <c r="Q4577" s="677">
        <v>1</v>
      </c>
      <c r="R4577" s="661">
        <v>5</v>
      </c>
      <c r="S4577" s="677">
        <v>1</v>
      </c>
      <c r="T4577" s="742">
        <v>1.5</v>
      </c>
      <c r="U4577" s="700">
        <v>1</v>
      </c>
    </row>
    <row r="4578" spans="1:21" ht="14.4" customHeight="1" x14ac:dyDescent="0.3">
      <c r="A4578" s="660">
        <v>32</v>
      </c>
      <c r="B4578" s="661" t="s">
        <v>587</v>
      </c>
      <c r="C4578" s="661">
        <v>89301323</v>
      </c>
      <c r="D4578" s="740" t="s">
        <v>6848</v>
      </c>
      <c r="E4578" s="741" t="s">
        <v>4644</v>
      </c>
      <c r="F4578" s="661" t="s">
        <v>4612</v>
      </c>
      <c r="G4578" s="661" t="s">
        <v>4727</v>
      </c>
      <c r="H4578" s="661" t="s">
        <v>2441</v>
      </c>
      <c r="I4578" s="661" t="s">
        <v>2628</v>
      </c>
      <c r="J4578" s="661" t="s">
        <v>2629</v>
      </c>
      <c r="K4578" s="661" t="s">
        <v>4523</v>
      </c>
      <c r="L4578" s="662">
        <v>162.13</v>
      </c>
      <c r="M4578" s="662">
        <v>324.26</v>
      </c>
      <c r="N4578" s="661">
        <v>2</v>
      </c>
      <c r="O4578" s="742">
        <v>1</v>
      </c>
      <c r="P4578" s="662">
        <v>324.26</v>
      </c>
      <c r="Q4578" s="677">
        <v>1</v>
      </c>
      <c r="R4578" s="661">
        <v>2</v>
      </c>
      <c r="S4578" s="677">
        <v>1</v>
      </c>
      <c r="T4578" s="742">
        <v>1</v>
      </c>
      <c r="U4578" s="700">
        <v>1</v>
      </c>
    </row>
    <row r="4579" spans="1:21" ht="14.4" customHeight="1" x14ac:dyDescent="0.3">
      <c r="A4579" s="660">
        <v>32</v>
      </c>
      <c r="B4579" s="661" t="s">
        <v>587</v>
      </c>
      <c r="C4579" s="661">
        <v>89301323</v>
      </c>
      <c r="D4579" s="740" t="s">
        <v>6848</v>
      </c>
      <c r="E4579" s="741" t="s">
        <v>4644</v>
      </c>
      <c r="F4579" s="661" t="s">
        <v>4612</v>
      </c>
      <c r="G4579" s="661" t="s">
        <v>4727</v>
      </c>
      <c r="H4579" s="661" t="s">
        <v>2441</v>
      </c>
      <c r="I4579" s="661" t="s">
        <v>2628</v>
      </c>
      <c r="J4579" s="661" t="s">
        <v>2629</v>
      </c>
      <c r="K4579" s="661" t="s">
        <v>4523</v>
      </c>
      <c r="L4579" s="662">
        <v>68.989999999999995</v>
      </c>
      <c r="M4579" s="662">
        <v>206.96999999999997</v>
      </c>
      <c r="N4579" s="661">
        <v>3</v>
      </c>
      <c r="O4579" s="742">
        <v>1.5</v>
      </c>
      <c r="P4579" s="662">
        <v>137.97999999999999</v>
      </c>
      <c r="Q4579" s="677">
        <v>0.66666666666666674</v>
      </c>
      <c r="R4579" s="661">
        <v>2</v>
      </c>
      <c r="S4579" s="677">
        <v>0.66666666666666663</v>
      </c>
      <c r="T4579" s="742">
        <v>1</v>
      </c>
      <c r="U4579" s="700">
        <v>0.66666666666666663</v>
      </c>
    </row>
    <row r="4580" spans="1:21" ht="14.4" customHeight="1" x14ac:dyDescent="0.3">
      <c r="A4580" s="660">
        <v>32</v>
      </c>
      <c r="B4580" s="661" t="s">
        <v>587</v>
      </c>
      <c r="C4580" s="661">
        <v>89301323</v>
      </c>
      <c r="D4580" s="740" t="s">
        <v>6848</v>
      </c>
      <c r="E4580" s="741" t="s">
        <v>4644</v>
      </c>
      <c r="F4580" s="661" t="s">
        <v>4612</v>
      </c>
      <c r="G4580" s="661" t="s">
        <v>4727</v>
      </c>
      <c r="H4580" s="661" t="s">
        <v>2441</v>
      </c>
      <c r="I4580" s="661" t="s">
        <v>2474</v>
      </c>
      <c r="J4580" s="661" t="s">
        <v>2475</v>
      </c>
      <c r="K4580" s="661" t="s">
        <v>4525</v>
      </c>
      <c r="L4580" s="662">
        <v>432.32</v>
      </c>
      <c r="M4580" s="662">
        <v>432.32</v>
      </c>
      <c r="N4580" s="661">
        <v>1</v>
      </c>
      <c r="O4580" s="742">
        <v>0.5</v>
      </c>
      <c r="P4580" s="662">
        <v>432.32</v>
      </c>
      <c r="Q4580" s="677">
        <v>1</v>
      </c>
      <c r="R4580" s="661">
        <v>1</v>
      </c>
      <c r="S4580" s="677">
        <v>1</v>
      </c>
      <c r="T4580" s="742">
        <v>0.5</v>
      </c>
      <c r="U4580" s="700">
        <v>1</v>
      </c>
    </row>
    <row r="4581" spans="1:21" ht="14.4" customHeight="1" x14ac:dyDescent="0.3">
      <c r="A4581" s="660">
        <v>32</v>
      </c>
      <c r="B4581" s="661" t="s">
        <v>587</v>
      </c>
      <c r="C4581" s="661">
        <v>89301323</v>
      </c>
      <c r="D4581" s="740" t="s">
        <v>6848</v>
      </c>
      <c r="E4581" s="741" t="s">
        <v>4644</v>
      </c>
      <c r="F4581" s="661" t="s">
        <v>4612</v>
      </c>
      <c r="G4581" s="661" t="s">
        <v>4671</v>
      </c>
      <c r="H4581" s="661" t="s">
        <v>2441</v>
      </c>
      <c r="I4581" s="661" t="s">
        <v>3132</v>
      </c>
      <c r="J4581" s="661" t="s">
        <v>3133</v>
      </c>
      <c r="K4581" s="661" t="s">
        <v>4480</v>
      </c>
      <c r="L4581" s="662">
        <v>3127.19</v>
      </c>
      <c r="M4581" s="662">
        <v>9381.57</v>
      </c>
      <c r="N4581" s="661">
        <v>3</v>
      </c>
      <c r="O4581" s="742">
        <v>2</v>
      </c>
      <c r="P4581" s="662">
        <v>6254.38</v>
      </c>
      <c r="Q4581" s="677">
        <v>0.66666666666666674</v>
      </c>
      <c r="R4581" s="661">
        <v>2</v>
      </c>
      <c r="S4581" s="677">
        <v>0.66666666666666663</v>
      </c>
      <c r="T4581" s="742">
        <v>1</v>
      </c>
      <c r="U4581" s="700">
        <v>0.5</v>
      </c>
    </row>
    <row r="4582" spans="1:21" ht="14.4" customHeight="1" x14ac:dyDescent="0.3">
      <c r="A4582" s="660">
        <v>32</v>
      </c>
      <c r="B4582" s="661" t="s">
        <v>587</v>
      </c>
      <c r="C4582" s="661">
        <v>89301323</v>
      </c>
      <c r="D4582" s="740" t="s">
        <v>6848</v>
      </c>
      <c r="E4582" s="741" t="s">
        <v>4644</v>
      </c>
      <c r="F4582" s="661" t="s">
        <v>4612</v>
      </c>
      <c r="G4582" s="661" t="s">
        <v>4671</v>
      </c>
      <c r="H4582" s="661" t="s">
        <v>2441</v>
      </c>
      <c r="I4582" s="661" t="s">
        <v>4672</v>
      </c>
      <c r="J4582" s="661" t="s">
        <v>3133</v>
      </c>
      <c r="K4582" s="661" t="s">
        <v>4673</v>
      </c>
      <c r="L4582" s="662">
        <v>782.22</v>
      </c>
      <c r="M4582" s="662">
        <v>6257.7600000000011</v>
      </c>
      <c r="N4582" s="661">
        <v>8</v>
      </c>
      <c r="O4582" s="742">
        <v>4</v>
      </c>
      <c r="P4582" s="662">
        <v>6257.7600000000011</v>
      </c>
      <c r="Q4582" s="677">
        <v>1</v>
      </c>
      <c r="R4582" s="661">
        <v>8</v>
      </c>
      <c r="S4582" s="677">
        <v>1</v>
      </c>
      <c r="T4582" s="742">
        <v>4</v>
      </c>
      <c r="U4582" s="700">
        <v>1</v>
      </c>
    </row>
    <row r="4583" spans="1:21" ht="14.4" customHeight="1" x14ac:dyDescent="0.3">
      <c r="A4583" s="660">
        <v>32</v>
      </c>
      <c r="B4583" s="661" t="s">
        <v>587</v>
      </c>
      <c r="C4583" s="661">
        <v>89301323</v>
      </c>
      <c r="D4583" s="740" t="s">
        <v>6848</v>
      </c>
      <c r="E4583" s="741" t="s">
        <v>4644</v>
      </c>
      <c r="F4583" s="661" t="s">
        <v>4612</v>
      </c>
      <c r="G4583" s="661" t="s">
        <v>4674</v>
      </c>
      <c r="H4583" s="661" t="s">
        <v>588</v>
      </c>
      <c r="I4583" s="661" t="s">
        <v>1536</v>
      </c>
      <c r="J4583" s="661" t="s">
        <v>1537</v>
      </c>
      <c r="K4583" s="661" t="s">
        <v>1538</v>
      </c>
      <c r="L4583" s="662">
        <v>0</v>
      </c>
      <c r="M4583" s="662">
        <v>0</v>
      </c>
      <c r="N4583" s="661">
        <v>2</v>
      </c>
      <c r="O4583" s="742">
        <v>0.5</v>
      </c>
      <c r="P4583" s="662">
        <v>0</v>
      </c>
      <c r="Q4583" s="677"/>
      <c r="R4583" s="661">
        <v>2</v>
      </c>
      <c r="S4583" s="677">
        <v>1</v>
      </c>
      <c r="T4583" s="742">
        <v>0.5</v>
      </c>
      <c r="U4583" s="700">
        <v>1</v>
      </c>
    </row>
    <row r="4584" spans="1:21" ht="14.4" customHeight="1" x14ac:dyDescent="0.3">
      <c r="A4584" s="660">
        <v>32</v>
      </c>
      <c r="B4584" s="661" t="s">
        <v>587</v>
      </c>
      <c r="C4584" s="661">
        <v>89301323</v>
      </c>
      <c r="D4584" s="740" t="s">
        <v>6848</v>
      </c>
      <c r="E4584" s="741" t="s">
        <v>4644</v>
      </c>
      <c r="F4584" s="661" t="s">
        <v>4612</v>
      </c>
      <c r="G4584" s="661" t="s">
        <v>4927</v>
      </c>
      <c r="H4584" s="661" t="s">
        <v>588</v>
      </c>
      <c r="I4584" s="661" t="s">
        <v>1366</v>
      </c>
      <c r="J4584" s="661" t="s">
        <v>1367</v>
      </c>
      <c r="K4584" s="661" t="s">
        <v>4928</v>
      </c>
      <c r="L4584" s="662">
        <v>1023.02</v>
      </c>
      <c r="M4584" s="662">
        <v>1023.02</v>
      </c>
      <c r="N4584" s="661">
        <v>1</v>
      </c>
      <c r="O4584" s="742">
        <v>0.5</v>
      </c>
      <c r="P4584" s="662">
        <v>1023.02</v>
      </c>
      <c r="Q4584" s="677">
        <v>1</v>
      </c>
      <c r="R4584" s="661">
        <v>1</v>
      </c>
      <c r="S4584" s="677">
        <v>1</v>
      </c>
      <c r="T4584" s="742">
        <v>0.5</v>
      </c>
      <c r="U4584" s="700">
        <v>1</v>
      </c>
    </row>
    <row r="4585" spans="1:21" ht="14.4" customHeight="1" x14ac:dyDescent="0.3">
      <c r="A4585" s="660">
        <v>32</v>
      </c>
      <c r="B4585" s="661" t="s">
        <v>587</v>
      </c>
      <c r="C4585" s="661">
        <v>89301323</v>
      </c>
      <c r="D4585" s="740" t="s">
        <v>6848</v>
      </c>
      <c r="E4585" s="741" t="s">
        <v>4644</v>
      </c>
      <c r="F4585" s="661" t="s">
        <v>4612</v>
      </c>
      <c r="G4585" s="661" t="s">
        <v>4676</v>
      </c>
      <c r="H4585" s="661" t="s">
        <v>588</v>
      </c>
      <c r="I4585" s="661" t="s">
        <v>1248</v>
      </c>
      <c r="J4585" s="661" t="s">
        <v>1249</v>
      </c>
      <c r="K4585" s="661" t="s">
        <v>1250</v>
      </c>
      <c r="L4585" s="662">
        <v>24.22</v>
      </c>
      <c r="M4585" s="662">
        <v>24.22</v>
      </c>
      <c r="N4585" s="661">
        <v>1</v>
      </c>
      <c r="O4585" s="742">
        <v>0.5</v>
      </c>
      <c r="P4585" s="662">
        <v>24.22</v>
      </c>
      <c r="Q4585" s="677">
        <v>1</v>
      </c>
      <c r="R4585" s="661">
        <v>1</v>
      </c>
      <c r="S4585" s="677">
        <v>1</v>
      </c>
      <c r="T4585" s="742">
        <v>0.5</v>
      </c>
      <c r="U4585" s="700">
        <v>1</v>
      </c>
    </row>
    <row r="4586" spans="1:21" ht="14.4" customHeight="1" x14ac:dyDescent="0.3">
      <c r="A4586" s="660">
        <v>32</v>
      </c>
      <c r="B4586" s="661" t="s">
        <v>587</v>
      </c>
      <c r="C4586" s="661">
        <v>89301323</v>
      </c>
      <c r="D4586" s="740" t="s">
        <v>6848</v>
      </c>
      <c r="E4586" s="741" t="s">
        <v>4644</v>
      </c>
      <c r="F4586" s="661" t="s">
        <v>4612</v>
      </c>
      <c r="G4586" s="661" t="s">
        <v>4676</v>
      </c>
      <c r="H4586" s="661" t="s">
        <v>588</v>
      </c>
      <c r="I4586" s="661" t="s">
        <v>1248</v>
      </c>
      <c r="J4586" s="661" t="s">
        <v>1249</v>
      </c>
      <c r="K4586" s="661" t="s">
        <v>1250</v>
      </c>
      <c r="L4586" s="662">
        <v>34.5</v>
      </c>
      <c r="M4586" s="662">
        <v>34.5</v>
      </c>
      <c r="N4586" s="661">
        <v>1</v>
      </c>
      <c r="O4586" s="742">
        <v>0.5</v>
      </c>
      <c r="P4586" s="662">
        <v>34.5</v>
      </c>
      <c r="Q4586" s="677">
        <v>1</v>
      </c>
      <c r="R4586" s="661">
        <v>1</v>
      </c>
      <c r="S4586" s="677">
        <v>1</v>
      </c>
      <c r="T4586" s="742">
        <v>0.5</v>
      </c>
      <c r="U4586" s="700">
        <v>1</v>
      </c>
    </row>
    <row r="4587" spans="1:21" ht="14.4" customHeight="1" x14ac:dyDescent="0.3">
      <c r="A4587" s="660">
        <v>32</v>
      </c>
      <c r="B4587" s="661" t="s">
        <v>587</v>
      </c>
      <c r="C4587" s="661">
        <v>89301323</v>
      </c>
      <c r="D4587" s="740" t="s">
        <v>6848</v>
      </c>
      <c r="E4587" s="741" t="s">
        <v>4644</v>
      </c>
      <c r="F4587" s="661" t="s">
        <v>4612</v>
      </c>
      <c r="G4587" s="661" t="s">
        <v>4764</v>
      </c>
      <c r="H4587" s="661" t="s">
        <v>588</v>
      </c>
      <c r="I4587" s="661" t="s">
        <v>1043</v>
      </c>
      <c r="J4587" s="661" t="s">
        <v>4765</v>
      </c>
      <c r="K4587" s="661" t="s">
        <v>4766</v>
      </c>
      <c r="L4587" s="662">
        <v>91.14</v>
      </c>
      <c r="M4587" s="662">
        <v>182.28</v>
      </c>
      <c r="N4587" s="661">
        <v>2</v>
      </c>
      <c r="O4587" s="742">
        <v>0.5</v>
      </c>
      <c r="P4587" s="662"/>
      <c r="Q4587" s="677">
        <v>0</v>
      </c>
      <c r="R4587" s="661"/>
      <c r="S4587" s="677">
        <v>0</v>
      </c>
      <c r="T4587" s="742"/>
      <c r="U4587" s="700">
        <v>0</v>
      </c>
    </row>
    <row r="4588" spans="1:21" ht="14.4" customHeight="1" x14ac:dyDescent="0.3">
      <c r="A4588" s="660">
        <v>32</v>
      </c>
      <c r="B4588" s="661" t="s">
        <v>587</v>
      </c>
      <c r="C4588" s="661">
        <v>89301323</v>
      </c>
      <c r="D4588" s="740" t="s">
        <v>6848</v>
      </c>
      <c r="E4588" s="741" t="s">
        <v>4644</v>
      </c>
      <c r="F4588" s="661" t="s">
        <v>4612</v>
      </c>
      <c r="G4588" s="661" t="s">
        <v>4886</v>
      </c>
      <c r="H4588" s="661" t="s">
        <v>588</v>
      </c>
      <c r="I4588" s="661" t="s">
        <v>5054</v>
      </c>
      <c r="J4588" s="661" t="s">
        <v>5055</v>
      </c>
      <c r="K4588" s="661" t="s">
        <v>5056</v>
      </c>
      <c r="L4588" s="662">
        <v>0</v>
      </c>
      <c r="M4588" s="662">
        <v>0</v>
      </c>
      <c r="N4588" s="661">
        <v>4</v>
      </c>
      <c r="O4588" s="742">
        <v>2</v>
      </c>
      <c r="P4588" s="662">
        <v>0</v>
      </c>
      <c r="Q4588" s="677"/>
      <c r="R4588" s="661">
        <v>3</v>
      </c>
      <c r="S4588" s="677">
        <v>0.75</v>
      </c>
      <c r="T4588" s="742">
        <v>1</v>
      </c>
      <c r="U4588" s="700">
        <v>0.5</v>
      </c>
    </row>
    <row r="4589" spans="1:21" ht="14.4" customHeight="1" x14ac:dyDescent="0.3">
      <c r="A4589" s="660">
        <v>32</v>
      </c>
      <c r="B4589" s="661" t="s">
        <v>587</v>
      </c>
      <c r="C4589" s="661">
        <v>89301323</v>
      </c>
      <c r="D4589" s="740" t="s">
        <v>6848</v>
      </c>
      <c r="E4589" s="741" t="s">
        <v>4644</v>
      </c>
      <c r="F4589" s="661" t="s">
        <v>4612</v>
      </c>
      <c r="G4589" s="661" t="s">
        <v>4690</v>
      </c>
      <c r="H4589" s="661" t="s">
        <v>588</v>
      </c>
      <c r="I4589" s="661" t="s">
        <v>6844</v>
      </c>
      <c r="J4589" s="661" t="s">
        <v>5813</v>
      </c>
      <c r="K4589" s="661" t="s">
        <v>5451</v>
      </c>
      <c r="L4589" s="662">
        <v>0</v>
      </c>
      <c r="M4589" s="662">
        <v>0</v>
      </c>
      <c r="N4589" s="661">
        <v>1</v>
      </c>
      <c r="O4589" s="742">
        <v>0.5</v>
      </c>
      <c r="P4589" s="662">
        <v>0</v>
      </c>
      <c r="Q4589" s="677"/>
      <c r="R4589" s="661">
        <v>1</v>
      </c>
      <c r="S4589" s="677">
        <v>1</v>
      </c>
      <c r="T4589" s="742">
        <v>0.5</v>
      </c>
      <c r="U4589" s="700">
        <v>1</v>
      </c>
    </row>
    <row r="4590" spans="1:21" ht="14.4" customHeight="1" x14ac:dyDescent="0.3">
      <c r="A4590" s="660">
        <v>32</v>
      </c>
      <c r="B4590" s="661" t="s">
        <v>587</v>
      </c>
      <c r="C4590" s="661">
        <v>89301323</v>
      </c>
      <c r="D4590" s="740" t="s">
        <v>6848</v>
      </c>
      <c r="E4590" s="741" t="s">
        <v>4644</v>
      </c>
      <c r="F4590" s="661" t="s">
        <v>4612</v>
      </c>
      <c r="G4590" s="661" t="s">
        <v>4823</v>
      </c>
      <c r="H4590" s="661" t="s">
        <v>588</v>
      </c>
      <c r="I4590" s="661" t="s">
        <v>5744</v>
      </c>
      <c r="J4590" s="661" t="s">
        <v>889</v>
      </c>
      <c r="K4590" s="661" t="s">
        <v>5745</v>
      </c>
      <c r="L4590" s="662">
        <v>0</v>
      </c>
      <c r="M4590" s="662">
        <v>0</v>
      </c>
      <c r="N4590" s="661">
        <v>1</v>
      </c>
      <c r="O4590" s="742">
        <v>1</v>
      </c>
      <c r="P4590" s="662">
        <v>0</v>
      </c>
      <c r="Q4590" s="677"/>
      <c r="R4590" s="661">
        <v>1</v>
      </c>
      <c r="S4590" s="677">
        <v>1</v>
      </c>
      <c r="T4590" s="742">
        <v>1</v>
      </c>
      <c r="U4590" s="700">
        <v>1</v>
      </c>
    </row>
    <row r="4591" spans="1:21" ht="14.4" customHeight="1" x14ac:dyDescent="0.3">
      <c r="A4591" s="660">
        <v>32</v>
      </c>
      <c r="B4591" s="661" t="s">
        <v>587</v>
      </c>
      <c r="C4591" s="661">
        <v>89301323</v>
      </c>
      <c r="D4591" s="740" t="s">
        <v>6848</v>
      </c>
      <c r="E4591" s="741" t="s">
        <v>4644</v>
      </c>
      <c r="F4591" s="661" t="s">
        <v>4612</v>
      </c>
      <c r="G4591" s="661" t="s">
        <v>4798</v>
      </c>
      <c r="H4591" s="661" t="s">
        <v>588</v>
      </c>
      <c r="I4591" s="661" t="s">
        <v>2902</v>
      </c>
      <c r="J4591" s="661" t="s">
        <v>740</v>
      </c>
      <c r="K4591" s="661" t="s">
        <v>4799</v>
      </c>
      <c r="L4591" s="662">
        <v>31.54</v>
      </c>
      <c r="M4591" s="662">
        <v>31.54</v>
      </c>
      <c r="N4591" s="661">
        <v>1</v>
      </c>
      <c r="O4591" s="742">
        <v>0.5</v>
      </c>
      <c r="P4591" s="662">
        <v>31.54</v>
      </c>
      <c r="Q4591" s="677">
        <v>1</v>
      </c>
      <c r="R4591" s="661">
        <v>1</v>
      </c>
      <c r="S4591" s="677">
        <v>1</v>
      </c>
      <c r="T4591" s="742">
        <v>0.5</v>
      </c>
      <c r="U4591" s="700">
        <v>1</v>
      </c>
    </row>
    <row r="4592" spans="1:21" ht="14.4" customHeight="1" x14ac:dyDescent="0.3">
      <c r="A4592" s="660">
        <v>32</v>
      </c>
      <c r="B4592" s="661" t="s">
        <v>587</v>
      </c>
      <c r="C4592" s="661">
        <v>89301323</v>
      </c>
      <c r="D4592" s="740" t="s">
        <v>6848</v>
      </c>
      <c r="E4592" s="741" t="s">
        <v>4644</v>
      </c>
      <c r="F4592" s="661" t="s">
        <v>4612</v>
      </c>
      <c r="G4592" s="661" t="s">
        <v>4934</v>
      </c>
      <c r="H4592" s="661" t="s">
        <v>2441</v>
      </c>
      <c r="I4592" s="661" t="s">
        <v>5877</v>
      </c>
      <c r="J4592" s="661" t="s">
        <v>5878</v>
      </c>
      <c r="K4592" s="661" t="s">
        <v>5879</v>
      </c>
      <c r="L4592" s="662">
        <v>185.9</v>
      </c>
      <c r="M4592" s="662">
        <v>185.9</v>
      </c>
      <c r="N4592" s="661">
        <v>1</v>
      </c>
      <c r="O4592" s="742">
        <v>1</v>
      </c>
      <c r="P4592" s="662">
        <v>185.9</v>
      </c>
      <c r="Q4592" s="677">
        <v>1</v>
      </c>
      <c r="R4592" s="661">
        <v>1</v>
      </c>
      <c r="S4592" s="677">
        <v>1</v>
      </c>
      <c r="T4592" s="742">
        <v>1</v>
      </c>
      <c r="U4592" s="700">
        <v>1</v>
      </c>
    </row>
    <row r="4593" spans="1:21" ht="14.4" customHeight="1" x14ac:dyDescent="0.3">
      <c r="A4593" s="660">
        <v>32</v>
      </c>
      <c r="B4593" s="661" t="s">
        <v>587</v>
      </c>
      <c r="C4593" s="661">
        <v>89301323</v>
      </c>
      <c r="D4593" s="740" t="s">
        <v>6848</v>
      </c>
      <c r="E4593" s="741" t="s">
        <v>4644</v>
      </c>
      <c r="F4593" s="661" t="s">
        <v>4612</v>
      </c>
      <c r="G4593" s="661" t="s">
        <v>4693</v>
      </c>
      <c r="H4593" s="661" t="s">
        <v>2441</v>
      </c>
      <c r="I4593" s="661" t="s">
        <v>2691</v>
      </c>
      <c r="J4593" s="661" t="s">
        <v>2479</v>
      </c>
      <c r="K4593" s="661" t="s">
        <v>2692</v>
      </c>
      <c r="L4593" s="662">
        <v>625.29</v>
      </c>
      <c r="M4593" s="662">
        <v>1875.87</v>
      </c>
      <c r="N4593" s="661">
        <v>3</v>
      </c>
      <c r="O4593" s="742">
        <v>1.5</v>
      </c>
      <c r="P4593" s="662">
        <v>1875.87</v>
      </c>
      <c r="Q4593" s="677">
        <v>1</v>
      </c>
      <c r="R4593" s="661">
        <v>3</v>
      </c>
      <c r="S4593" s="677">
        <v>1</v>
      </c>
      <c r="T4593" s="742">
        <v>1.5</v>
      </c>
      <c r="U4593" s="700">
        <v>1</v>
      </c>
    </row>
    <row r="4594" spans="1:21" ht="14.4" customHeight="1" x14ac:dyDescent="0.3">
      <c r="A4594" s="660">
        <v>32</v>
      </c>
      <c r="B4594" s="661" t="s">
        <v>587</v>
      </c>
      <c r="C4594" s="661">
        <v>89301323</v>
      </c>
      <c r="D4594" s="740" t="s">
        <v>6848</v>
      </c>
      <c r="E4594" s="741" t="s">
        <v>4644</v>
      </c>
      <c r="F4594" s="661" t="s">
        <v>4612</v>
      </c>
      <c r="G4594" s="661" t="s">
        <v>4693</v>
      </c>
      <c r="H4594" s="661" t="s">
        <v>2441</v>
      </c>
      <c r="I4594" s="661" t="s">
        <v>5069</v>
      </c>
      <c r="J4594" s="661" t="s">
        <v>2562</v>
      </c>
      <c r="K4594" s="661" t="s">
        <v>5070</v>
      </c>
      <c r="L4594" s="662">
        <v>349.94</v>
      </c>
      <c r="M4594" s="662">
        <v>1049.82</v>
      </c>
      <c r="N4594" s="661">
        <v>3</v>
      </c>
      <c r="O4594" s="742">
        <v>0.5</v>
      </c>
      <c r="P4594" s="662">
        <v>1049.82</v>
      </c>
      <c r="Q4594" s="677">
        <v>1</v>
      </c>
      <c r="R4594" s="661">
        <v>3</v>
      </c>
      <c r="S4594" s="677">
        <v>1</v>
      </c>
      <c r="T4594" s="742">
        <v>0.5</v>
      </c>
      <c r="U4594" s="700">
        <v>1</v>
      </c>
    </row>
    <row r="4595" spans="1:21" ht="14.4" customHeight="1" x14ac:dyDescent="0.3">
      <c r="A4595" s="660">
        <v>32</v>
      </c>
      <c r="B4595" s="661" t="s">
        <v>587</v>
      </c>
      <c r="C4595" s="661">
        <v>89301323</v>
      </c>
      <c r="D4595" s="740" t="s">
        <v>6848</v>
      </c>
      <c r="E4595" s="741" t="s">
        <v>4644</v>
      </c>
      <c r="F4595" s="661" t="s">
        <v>4612</v>
      </c>
      <c r="G4595" s="661" t="s">
        <v>4693</v>
      </c>
      <c r="H4595" s="661" t="s">
        <v>2441</v>
      </c>
      <c r="I4595" s="661" t="s">
        <v>4156</v>
      </c>
      <c r="J4595" s="661" t="s">
        <v>2562</v>
      </c>
      <c r="K4595" s="661" t="s">
        <v>2480</v>
      </c>
      <c r="L4595" s="662">
        <v>1749.69</v>
      </c>
      <c r="M4595" s="662">
        <v>3499.38</v>
      </c>
      <c r="N4595" s="661">
        <v>2</v>
      </c>
      <c r="O4595" s="742">
        <v>0.5</v>
      </c>
      <c r="P4595" s="662">
        <v>3499.38</v>
      </c>
      <c r="Q4595" s="677">
        <v>1</v>
      </c>
      <c r="R4595" s="661">
        <v>2</v>
      </c>
      <c r="S4595" s="677">
        <v>1</v>
      </c>
      <c r="T4595" s="742">
        <v>0.5</v>
      </c>
      <c r="U4595" s="700">
        <v>1</v>
      </c>
    </row>
    <row r="4596" spans="1:21" ht="14.4" customHeight="1" x14ac:dyDescent="0.3">
      <c r="A4596" s="660">
        <v>32</v>
      </c>
      <c r="B4596" s="661" t="s">
        <v>587</v>
      </c>
      <c r="C4596" s="661">
        <v>89301323</v>
      </c>
      <c r="D4596" s="740" t="s">
        <v>6848</v>
      </c>
      <c r="E4596" s="741" t="s">
        <v>4644</v>
      </c>
      <c r="F4596" s="661" t="s">
        <v>4612</v>
      </c>
      <c r="G4596" s="661" t="s">
        <v>4694</v>
      </c>
      <c r="H4596" s="661" t="s">
        <v>2441</v>
      </c>
      <c r="I4596" s="661" t="s">
        <v>3057</v>
      </c>
      <c r="J4596" s="661" t="s">
        <v>3058</v>
      </c>
      <c r="K4596" s="661" t="s">
        <v>4465</v>
      </c>
      <c r="L4596" s="662">
        <v>69.86</v>
      </c>
      <c r="M4596" s="662">
        <v>139.72</v>
      </c>
      <c r="N4596" s="661">
        <v>2</v>
      </c>
      <c r="O4596" s="742">
        <v>0.5</v>
      </c>
      <c r="P4596" s="662">
        <v>139.72</v>
      </c>
      <c r="Q4596" s="677">
        <v>1</v>
      </c>
      <c r="R4596" s="661">
        <v>2</v>
      </c>
      <c r="S4596" s="677">
        <v>1</v>
      </c>
      <c r="T4596" s="742">
        <v>0.5</v>
      </c>
      <c r="U4596" s="700">
        <v>1</v>
      </c>
    </row>
    <row r="4597" spans="1:21" ht="14.4" customHeight="1" x14ac:dyDescent="0.3">
      <c r="A4597" s="660">
        <v>32</v>
      </c>
      <c r="B4597" s="661" t="s">
        <v>587</v>
      </c>
      <c r="C4597" s="661">
        <v>89301323</v>
      </c>
      <c r="D4597" s="740" t="s">
        <v>6848</v>
      </c>
      <c r="E4597" s="741" t="s">
        <v>4644</v>
      </c>
      <c r="F4597" s="661" t="s">
        <v>4612</v>
      </c>
      <c r="G4597" s="661" t="s">
        <v>4697</v>
      </c>
      <c r="H4597" s="661" t="s">
        <v>588</v>
      </c>
      <c r="I4597" s="661" t="s">
        <v>4893</v>
      </c>
      <c r="J4597" s="661" t="s">
        <v>4707</v>
      </c>
      <c r="K4597" s="661" t="s">
        <v>868</v>
      </c>
      <c r="L4597" s="662">
        <v>97.97</v>
      </c>
      <c r="M4597" s="662">
        <v>97.97</v>
      </c>
      <c r="N4597" s="661">
        <v>1</v>
      </c>
      <c r="O4597" s="742">
        <v>0.5</v>
      </c>
      <c r="P4597" s="662">
        <v>97.97</v>
      </c>
      <c r="Q4597" s="677">
        <v>1</v>
      </c>
      <c r="R4597" s="661">
        <v>1</v>
      </c>
      <c r="S4597" s="677">
        <v>1</v>
      </c>
      <c r="T4597" s="742">
        <v>0.5</v>
      </c>
      <c r="U4597" s="700">
        <v>1</v>
      </c>
    </row>
    <row r="4598" spans="1:21" ht="14.4" customHeight="1" x14ac:dyDescent="0.3">
      <c r="A4598" s="660">
        <v>32</v>
      </c>
      <c r="B4598" s="661" t="s">
        <v>587</v>
      </c>
      <c r="C4598" s="661">
        <v>89301323</v>
      </c>
      <c r="D4598" s="740" t="s">
        <v>6848</v>
      </c>
      <c r="E4598" s="741" t="s">
        <v>4644</v>
      </c>
      <c r="F4598" s="661" t="s">
        <v>4612</v>
      </c>
      <c r="G4598" s="661" t="s">
        <v>4697</v>
      </c>
      <c r="H4598" s="661" t="s">
        <v>588</v>
      </c>
      <c r="I4598" s="661" t="s">
        <v>866</v>
      </c>
      <c r="J4598" s="661" t="s">
        <v>867</v>
      </c>
      <c r="K4598" s="661" t="s">
        <v>4777</v>
      </c>
      <c r="L4598" s="662">
        <v>97.97</v>
      </c>
      <c r="M4598" s="662">
        <v>293.90999999999997</v>
      </c>
      <c r="N4598" s="661">
        <v>3</v>
      </c>
      <c r="O4598" s="742">
        <v>1.5</v>
      </c>
      <c r="P4598" s="662">
        <v>195.94</v>
      </c>
      <c r="Q4598" s="677">
        <v>0.66666666666666674</v>
      </c>
      <c r="R4598" s="661">
        <v>2</v>
      </c>
      <c r="S4598" s="677">
        <v>0.66666666666666663</v>
      </c>
      <c r="T4598" s="742">
        <v>1</v>
      </c>
      <c r="U4598" s="700">
        <v>0.66666666666666663</v>
      </c>
    </row>
    <row r="4599" spans="1:21" ht="14.4" customHeight="1" x14ac:dyDescent="0.3">
      <c r="A4599" s="660">
        <v>32</v>
      </c>
      <c r="B4599" s="661" t="s">
        <v>587</v>
      </c>
      <c r="C4599" s="661">
        <v>89301323</v>
      </c>
      <c r="D4599" s="740" t="s">
        <v>6848</v>
      </c>
      <c r="E4599" s="741" t="s">
        <v>4644</v>
      </c>
      <c r="F4599" s="661" t="s">
        <v>4612</v>
      </c>
      <c r="G4599" s="661" t="s">
        <v>4939</v>
      </c>
      <c r="H4599" s="661" t="s">
        <v>588</v>
      </c>
      <c r="I4599" s="661" t="s">
        <v>1223</v>
      </c>
      <c r="J4599" s="661" t="s">
        <v>1224</v>
      </c>
      <c r="K4599" s="661" t="s">
        <v>1225</v>
      </c>
      <c r="L4599" s="662">
        <v>50.47</v>
      </c>
      <c r="M4599" s="662">
        <v>50.47</v>
      </c>
      <c r="N4599" s="661">
        <v>1</v>
      </c>
      <c r="O4599" s="742">
        <v>0.5</v>
      </c>
      <c r="P4599" s="662">
        <v>50.47</v>
      </c>
      <c r="Q4599" s="677">
        <v>1</v>
      </c>
      <c r="R4599" s="661">
        <v>1</v>
      </c>
      <c r="S4599" s="677">
        <v>1</v>
      </c>
      <c r="T4599" s="742">
        <v>0.5</v>
      </c>
      <c r="U4599" s="700">
        <v>1</v>
      </c>
    </row>
    <row r="4600" spans="1:21" ht="14.4" customHeight="1" x14ac:dyDescent="0.3">
      <c r="A4600" s="660">
        <v>32</v>
      </c>
      <c r="B4600" s="661" t="s">
        <v>587</v>
      </c>
      <c r="C4600" s="661">
        <v>89301323</v>
      </c>
      <c r="D4600" s="740" t="s">
        <v>6848</v>
      </c>
      <c r="E4600" s="741" t="s">
        <v>4644</v>
      </c>
      <c r="F4600" s="661" t="s">
        <v>4612</v>
      </c>
      <c r="G4600" s="661" t="s">
        <v>4708</v>
      </c>
      <c r="H4600" s="661" t="s">
        <v>588</v>
      </c>
      <c r="I4600" s="661" t="s">
        <v>1519</v>
      </c>
      <c r="J4600" s="661" t="s">
        <v>4709</v>
      </c>
      <c r="K4600" s="661" t="s">
        <v>4710</v>
      </c>
      <c r="L4600" s="662">
        <v>91.52</v>
      </c>
      <c r="M4600" s="662">
        <v>274.56</v>
      </c>
      <c r="N4600" s="661">
        <v>3</v>
      </c>
      <c r="O4600" s="742">
        <v>1</v>
      </c>
      <c r="P4600" s="662">
        <v>91.52</v>
      </c>
      <c r="Q4600" s="677">
        <v>0.33333333333333331</v>
      </c>
      <c r="R4600" s="661">
        <v>1</v>
      </c>
      <c r="S4600" s="677">
        <v>0.33333333333333331</v>
      </c>
      <c r="T4600" s="742">
        <v>0.5</v>
      </c>
      <c r="U4600" s="700">
        <v>0.5</v>
      </c>
    </row>
    <row r="4601" spans="1:21" ht="14.4" customHeight="1" x14ac:dyDescent="0.3">
      <c r="A4601" s="660">
        <v>32</v>
      </c>
      <c r="B4601" s="661" t="s">
        <v>587</v>
      </c>
      <c r="C4601" s="661">
        <v>89301323</v>
      </c>
      <c r="D4601" s="740" t="s">
        <v>6848</v>
      </c>
      <c r="E4601" s="741" t="s">
        <v>4644</v>
      </c>
      <c r="F4601" s="661" t="s">
        <v>4612</v>
      </c>
      <c r="G4601" s="661" t="s">
        <v>4898</v>
      </c>
      <c r="H4601" s="661" t="s">
        <v>588</v>
      </c>
      <c r="I4601" s="661" t="s">
        <v>1152</v>
      </c>
      <c r="J4601" s="661" t="s">
        <v>4899</v>
      </c>
      <c r="K4601" s="661" t="s">
        <v>4900</v>
      </c>
      <c r="L4601" s="662">
        <v>0</v>
      </c>
      <c r="M4601" s="662">
        <v>0</v>
      </c>
      <c r="N4601" s="661">
        <v>1</v>
      </c>
      <c r="O4601" s="742">
        <v>1</v>
      </c>
      <c r="P4601" s="662">
        <v>0</v>
      </c>
      <c r="Q4601" s="677"/>
      <c r="R4601" s="661">
        <v>1</v>
      </c>
      <c r="S4601" s="677">
        <v>1</v>
      </c>
      <c r="T4601" s="742">
        <v>1</v>
      </c>
      <c r="U4601" s="700">
        <v>1</v>
      </c>
    </row>
    <row r="4602" spans="1:21" ht="14.4" customHeight="1" x14ac:dyDescent="0.3">
      <c r="A4602" s="660">
        <v>32</v>
      </c>
      <c r="B4602" s="661" t="s">
        <v>587</v>
      </c>
      <c r="C4602" s="661">
        <v>89301323</v>
      </c>
      <c r="D4602" s="740" t="s">
        <v>6848</v>
      </c>
      <c r="E4602" s="741" t="s">
        <v>4644</v>
      </c>
      <c r="F4602" s="661" t="s">
        <v>4612</v>
      </c>
      <c r="G4602" s="661" t="s">
        <v>4784</v>
      </c>
      <c r="H4602" s="661" t="s">
        <v>588</v>
      </c>
      <c r="I4602" s="661" t="s">
        <v>1260</v>
      </c>
      <c r="J4602" s="661" t="s">
        <v>990</v>
      </c>
      <c r="K4602" s="661" t="s">
        <v>4785</v>
      </c>
      <c r="L4602" s="662">
        <v>0</v>
      </c>
      <c r="M4602" s="662">
        <v>0</v>
      </c>
      <c r="N4602" s="661">
        <v>1</v>
      </c>
      <c r="O4602" s="742">
        <v>0.5</v>
      </c>
      <c r="P4602" s="662">
        <v>0</v>
      </c>
      <c r="Q4602" s="677"/>
      <c r="R4602" s="661">
        <v>1</v>
      </c>
      <c r="S4602" s="677">
        <v>1</v>
      </c>
      <c r="T4602" s="742">
        <v>0.5</v>
      </c>
      <c r="U4602" s="700">
        <v>1</v>
      </c>
    </row>
    <row r="4603" spans="1:21" ht="14.4" customHeight="1" x14ac:dyDescent="0.3">
      <c r="A4603" s="660">
        <v>32</v>
      </c>
      <c r="B4603" s="661" t="s">
        <v>587</v>
      </c>
      <c r="C4603" s="661">
        <v>89301323</v>
      </c>
      <c r="D4603" s="740" t="s">
        <v>6848</v>
      </c>
      <c r="E4603" s="741" t="s">
        <v>4644</v>
      </c>
      <c r="F4603" s="661" t="s">
        <v>4612</v>
      </c>
      <c r="G4603" s="661" t="s">
        <v>4699</v>
      </c>
      <c r="H4603" s="661" t="s">
        <v>588</v>
      </c>
      <c r="I4603" s="661" t="s">
        <v>963</v>
      </c>
      <c r="J4603" s="661" t="s">
        <v>4700</v>
      </c>
      <c r="K4603" s="661" t="s">
        <v>4701</v>
      </c>
      <c r="L4603" s="662">
        <v>0</v>
      </c>
      <c r="M4603" s="662">
        <v>0</v>
      </c>
      <c r="N4603" s="661">
        <v>2</v>
      </c>
      <c r="O4603" s="742">
        <v>0.5</v>
      </c>
      <c r="P4603" s="662">
        <v>0</v>
      </c>
      <c r="Q4603" s="677"/>
      <c r="R4603" s="661">
        <v>2</v>
      </c>
      <c r="S4603" s="677">
        <v>1</v>
      </c>
      <c r="T4603" s="742">
        <v>0.5</v>
      </c>
      <c r="U4603" s="700">
        <v>1</v>
      </c>
    </row>
    <row r="4604" spans="1:21" ht="14.4" customHeight="1" x14ac:dyDescent="0.3">
      <c r="A4604" s="660">
        <v>32</v>
      </c>
      <c r="B4604" s="661" t="s">
        <v>587</v>
      </c>
      <c r="C4604" s="661">
        <v>89301323</v>
      </c>
      <c r="D4604" s="740" t="s">
        <v>6848</v>
      </c>
      <c r="E4604" s="741" t="s">
        <v>4644</v>
      </c>
      <c r="F4604" s="661" t="s">
        <v>4612</v>
      </c>
      <c r="G4604" s="661" t="s">
        <v>4903</v>
      </c>
      <c r="H4604" s="661" t="s">
        <v>588</v>
      </c>
      <c r="I4604" s="661" t="s">
        <v>916</v>
      </c>
      <c r="J4604" s="661" t="s">
        <v>5080</v>
      </c>
      <c r="K4604" s="661" t="s">
        <v>2612</v>
      </c>
      <c r="L4604" s="662">
        <v>131.96</v>
      </c>
      <c r="M4604" s="662">
        <v>131.96</v>
      </c>
      <c r="N4604" s="661">
        <v>1</v>
      </c>
      <c r="O4604" s="742">
        <v>0.5</v>
      </c>
      <c r="P4604" s="662">
        <v>131.96</v>
      </c>
      <c r="Q4604" s="677">
        <v>1</v>
      </c>
      <c r="R4604" s="661">
        <v>1</v>
      </c>
      <c r="S4604" s="677">
        <v>1</v>
      </c>
      <c r="T4604" s="742">
        <v>0.5</v>
      </c>
      <c r="U4604" s="700">
        <v>1</v>
      </c>
    </row>
    <row r="4605" spans="1:21" ht="14.4" customHeight="1" x14ac:dyDescent="0.3">
      <c r="A4605" s="660">
        <v>32</v>
      </c>
      <c r="B4605" s="661" t="s">
        <v>587</v>
      </c>
      <c r="C4605" s="661">
        <v>89301323</v>
      </c>
      <c r="D4605" s="740" t="s">
        <v>6848</v>
      </c>
      <c r="E4605" s="741" t="s">
        <v>4644</v>
      </c>
      <c r="F4605" s="661" t="s">
        <v>4612</v>
      </c>
      <c r="G4605" s="661" t="s">
        <v>4786</v>
      </c>
      <c r="H4605" s="661" t="s">
        <v>588</v>
      </c>
      <c r="I4605" s="661" t="s">
        <v>4985</v>
      </c>
      <c r="J4605" s="661" t="s">
        <v>2991</v>
      </c>
      <c r="K4605" s="661" t="s">
        <v>4986</v>
      </c>
      <c r="L4605" s="662">
        <v>23.46</v>
      </c>
      <c r="M4605" s="662">
        <v>211.14000000000001</v>
      </c>
      <c r="N4605" s="661">
        <v>9</v>
      </c>
      <c r="O4605" s="742">
        <v>2.5</v>
      </c>
      <c r="P4605" s="662">
        <v>211.14000000000001</v>
      </c>
      <c r="Q4605" s="677">
        <v>1</v>
      </c>
      <c r="R4605" s="661">
        <v>9</v>
      </c>
      <c r="S4605" s="677">
        <v>1</v>
      </c>
      <c r="T4605" s="742">
        <v>2.5</v>
      </c>
      <c r="U4605" s="700">
        <v>1</v>
      </c>
    </row>
    <row r="4606" spans="1:21" ht="14.4" customHeight="1" x14ac:dyDescent="0.3">
      <c r="A4606" s="660">
        <v>32</v>
      </c>
      <c r="B4606" s="661" t="s">
        <v>587</v>
      </c>
      <c r="C4606" s="661">
        <v>89301323</v>
      </c>
      <c r="D4606" s="740" t="s">
        <v>6848</v>
      </c>
      <c r="E4606" s="741" t="s">
        <v>4644</v>
      </c>
      <c r="F4606" s="661" t="s">
        <v>4612</v>
      </c>
      <c r="G4606" s="661" t="s">
        <v>4786</v>
      </c>
      <c r="H4606" s="661" t="s">
        <v>588</v>
      </c>
      <c r="I4606" s="661" t="s">
        <v>5081</v>
      </c>
      <c r="J4606" s="661" t="s">
        <v>2980</v>
      </c>
      <c r="K4606" s="661" t="s">
        <v>5082</v>
      </c>
      <c r="L4606" s="662">
        <v>26.77</v>
      </c>
      <c r="M4606" s="662">
        <v>26.77</v>
      </c>
      <c r="N4606" s="661">
        <v>1</v>
      </c>
      <c r="O4606" s="742">
        <v>1</v>
      </c>
      <c r="P4606" s="662">
        <v>26.77</v>
      </c>
      <c r="Q4606" s="677">
        <v>1</v>
      </c>
      <c r="R4606" s="661">
        <v>1</v>
      </c>
      <c r="S4606" s="677">
        <v>1</v>
      </c>
      <c r="T4606" s="742">
        <v>1</v>
      </c>
      <c r="U4606" s="700">
        <v>1</v>
      </c>
    </row>
    <row r="4607" spans="1:21" ht="14.4" customHeight="1" x14ac:dyDescent="0.3">
      <c r="A4607" s="660">
        <v>32</v>
      </c>
      <c r="B4607" s="661" t="s">
        <v>587</v>
      </c>
      <c r="C4607" s="661">
        <v>89301323</v>
      </c>
      <c r="D4607" s="740" t="s">
        <v>6848</v>
      </c>
      <c r="E4607" s="741" t="s">
        <v>4644</v>
      </c>
      <c r="F4607" s="661" t="s">
        <v>4612</v>
      </c>
      <c r="G4607" s="661" t="s">
        <v>4913</v>
      </c>
      <c r="H4607" s="661" t="s">
        <v>2441</v>
      </c>
      <c r="I4607" s="661" t="s">
        <v>2768</v>
      </c>
      <c r="J4607" s="661" t="s">
        <v>2769</v>
      </c>
      <c r="K4607" s="661" t="s">
        <v>4484</v>
      </c>
      <c r="L4607" s="662">
        <v>1492.11</v>
      </c>
      <c r="M4607" s="662">
        <v>7460.5499999999993</v>
      </c>
      <c r="N4607" s="661">
        <v>5</v>
      </c>
      <c r="O4607" s="742">
        <v>2.5</v>
      </c>
      <c r="P4607" s="662">
        <v>7460.5499999999993</v>
      </c>
      <c r="Q4607" s="677">
        <v>1</v>
      </c>
      <c r="R4607" s="661">
        <v>5</v>
      </c>
      <c r="S4607" s="677">
        <v>1</v>
      </c>
      <c r="T4607" s="742">
        <v>2.5</v>
      </c>
      <c r="U4607" s="700">
        <v>1</v>
      </c>
    </row>
    <row r="4608" spans="1:21" ht="14.4" customHeight="1" x14ac:dyDescent="0.3">
      <c r="A4608" s="660">
        <v>32</v>
      </c>
      <c r="B4608" s="661" t="s">
        <v>587</v>
      </c>
      <c r="C4608" s="661">
        <v>89301323</v>
      </c>
      <c r="D4608" s="740" t="s">
        <v>6848</v>
      </c>
      <c r="E4608" s="741" t="s">
        <v>4644</v>
      </c>
      <c r="F4608" s="661" t="s">
        <v>4612</v>
      </c>
      <c r="G4608" s="661" t="s">
        <v>4794</v>
      </c>
      <c r="H4608" s="661" t="s">
        <v>588</v>
      </c>
      <c r="I4608" s="661" t="s">
        <v>1823</v>
      </c>
      <c r="J4608" s="661" t="s">
        <v>1824</v>
      </c>
      <c r="K4608" s="661" t="s">
        <v>4795</v>
      </c>
      <c r="L4608" s="662">
        <v>34140.99</v>
      </c>
      <c r="M4608" s="662">
        <v>34140.99</v>
      </c>
      <c r="N4608" s="661">
        <v>1</v>
      </c>
      <c r="O4608" s="742">
        <v>1</v>
      </c>
      <c r="P4608" s="662">
        <v>34140.99</v>
      </c>
      <c r="Q4608" s="677">
        <v>1</v>
      </c>
      <c r="R4608" s="661">
        <v>1</v>
      </c>
      <c r="S4608" s="677">
        <v>1</v>
      </c>
      <c r="T4608" s="742">
        <v>1</v>
      </c>
      <c r="U4608" s="700">
        <v>1</v>
      </c>
    </row>
    <row r="4609" spans="1:21" ht="14.4" customHeight="1" x14ac:dyDescent="0.3">
      <c r="A4609" s="660">
        <v>32</v>
      </c>
      <c r="B4609" s="661" t="s">
        <v>587</v>
      </c>
      <c r="C4609" s="661">
        <v>89301323</v>
      </c>
      <c r="D4609" s="740" t="s">
        <v>6848</v>
      </c>
      <c r="E4609" s="741" t="s">
        <v>4644</v>
      </c>
      <c r="F4609" s="661" t="s">
        <v>4612</v>
      </c>
      <c r="G4609" s="661" t="s">
        <v>4794</v>
      </c>
      <c r="H4609" s="661" t="s">
        <v>588</v>
      </c>
      <c r="I4609" s="661" t="s">
        <v>1823</v>
      </c>
      <c r="J4609" s="661" t="s">
        <v>1824</v>
      </c>
      <c r="K4609" s="661" t="s">
        <v>4795</v>
      </c>
      <c r="L4609" s="662">
        <v>34196.480000000003</v>
      </c>
      <c r="M4609" s="662">
        <v>34196.480000000003</v>
      </c>
      <c r="N4609" s="661">
        <v>1</v>
      </c>
      <c r="O4609" s="742">
        <v>0.5</v>
      </c>
      <c r="P4609" s="662">
        <v>34196.480000000003</v>
      </c>
      <c r="Q4609" s="677">
        <v>1</v>
      </c>
      <c r="R4609" s="661">
        <v>1</v>
      </c>
      <c r="S4609" s="677">
        <v>1</v>
      </c>
      <c r="T4609" s="742">
        <v>0.5</v>
      </c>
      <c r="U4609" s="700">
        <v>1</v>
      </c>
    </row>
    <row r="4610" spans="1:21" ht="14.4" customHeight="1" x14ac:dyDescent="0.3">
      <c r="A4610" s="660">
        <v>32</v>
      </c>
      <c r="B4610" s="661" t="s">
        <v>587</v>
      </c>
      <c r="C4610" s="661">
        <v>89301323</v>
      </c>
      <c r="D4610" s="740" t="s">
        <v>6848</v>
      </c>
      <c r="E4610" s="741" t="s">
        <v>4650</v>
      </c>
      <c r="F4610" s="661" t="s">
        <v>4612</v>
      </c>
      <c r="G4610" s="661" t="s">
        <v>4654</v>
      </c>
      <c r="H4610" s="661" t="s">
        <v>588</v>
      </c>
      <c r="I4610" s="661" t="s">
        <v>1805</v>
      </c>
      <c r="J4610" s="661" t="s">
        <v>1806</v>
      </c>
      <c r="K4610" s="661" t="s">
        <v>4712</v>
      </c>
      <c r="L4610" s="662">
        <v>1354.54</v>
      </c>
      <c r="M4610" s="662">
        <v>1354.54</v>
      </c>
      <c r="N4610" s="661">
        <v>1</v>
      </c>
      <c r="O4610" s="742">
        <v>0.5</v>
      </c>
      <c r="P4610" s="662">
        <v>1354.54</v>
      </c>
      <c r="Q4610" s="677">
        <v>1</v>
      </c>
      <c r="R4610" s="661">
        <v>1</v>
      </c>
      <c r="S4610" s="677">
        <v>1</v>
      </c>
      <c r="T4610" s="742">
        <v>0.5</v>
      </c>
      <c r="U4610" s="700">
        <v>1</v>
      </c>
    </row>
    <row r="4611" spans="1:21" ht="14.4" customHeight="1" x14ac:dyDescent="0.3">
      <c r="A4611" s="660">
        <v>32</v>
      </c>
      <c r="B4611" s="661" t="s">
        <v>587</v>
      </c>
      <c r="C4611" s="661">
        <v>89301323</v>
      </c>
      <c r="D4611" s="740" t="s">
        <v>6848</v>
      </c>
      <c r="E4611" s="741" t="s">
        <v>4650</v>
      </c>
      <c r="F4611" s="661" t="s">
        <v>4612</v>
      </c>
      <c r="G4611" s="661" t="s">
        <v>4655</v>
      </c>
      <c r="H4611" s="661" t="s">
        <v>588</v>
      </c>
      <c r="I4611" s="661" t="s">
        <v>4717</v>
      </c>
      <c r="J4611" s="661" t="s">
        <v>728</v>
      </c>
      <c r="K4611" s="661" t="s">
        <v>4718</v>
      </c>
      <c r="L4611" s="662">
        <v>141.38999999999999</v>
      </c>
      <c r="M4611" s="662">
        <v>141.38999999999999</v>
      </c>
      <c r="N4611" s="661">
        <v>1</v>
      </c>
      <c r="O4611" s="742">
        <v>1</v>
      </c>
      <c r="P4611" s="662"/>
      <c r="Q4611" s="677">
        <v>0</v>
      </c>
      <c r="R4611" s="661"/>
      <c r="S4611" s="677">
        <v>0</v>
      </c>
      <c r="T4611" s="742"/>
      <c r="U4611" s="700">
        <v>0</v>
      </c>
    </row>
    <row r="4612" spans="1:21" ht="14.4" customHeight="1" x14ac:dyDescent="0.3">
      <c r="A4612" s="660">
        <v>32</v>
      </c>
      <c r="B4612" s="661" t="s">
        <v>587</v>
      </c>
      <c r="C4612" s="661">
        <v>89301323</v>
      </c>
      <c r="D4612" s="740" t="s">
        <v>6848</v>
      </c>
      <c r="E4612" s="741" t="s">
        <v>4650</v>
      </c>
      <c r="F4612" s="661" t="s">
        <v>4612</v>
      </c>
      <c r="G4612" s="661" t="s">
        <v>5028</v>
      </c>
      <c r="H4612" s="661" t="s">
        <v>2441</v>
      </c>
      <c r="I4612" s="661" t="s">
        <v>4149</v>
      </c>
      <c r="J4612" s="661" t="s">
        <v>2601</v>
      </c>
      <c r="K4612" s="661" t="s">
        <v>4593</v>
      </c>
      <c r="L4612" s="662">
        <v>150.55000000000001</v>
      </c>
      <c r="M4612" s="662">
        <v>150.55000000000001</v>
      </c>
      <c r="N4612" s="661">
        <v>1</v>
      </c>
      <c r="O4612" s="742">
        <v>0.5</v>
      </c>
      <c r="P4612" s="662"/>
      <c r="Q4612" s="677">
        <v>0</v>
      </c>
      <c r="R4612" s="661"/>
      <c r="S4612" s="677">
        <v>0</v>
      </c>
      <c r="T4612" s="742"/>
      <c r="U4612" s="700">
        <v>0</v>
      </c>
    </row>
    <row r="4613" spans="1:21" ht="14.4" customHeight="1" x14ac:dyDescent="0.3">
      <c r="A4613" s="660">
        <v>32</v>
      </c>
      <c r="B4613" s="661" t="s">
        <v>587</v>
      </c>
      <c r="C4613" s="661">
        <v>89301323</v>
      </c>
      <c r="D4613" s="740" t="s">
        <v>6848</v>
      </c>
      <c r="E4613" s="741" t="s">
        <v>4650</v>
      </c>
      <c r="F4613" s="661" t="s">
        <v>4612</v>
      </c>
      <c r="G4613" s="661" t="s">
        <v>4994</v>
      </c>
      <c r="H4613" s="661" t="s">
        <v>588</v>
      </c>
      <c r="I4613" s="661" t="s">
        <v>1295</v>
      </c>
      <c r="J4613" s="661" t="s">
        <v>1296</v>
      </c>
      <c r="K4613" s="661" t="s">
        <v>1297</v>
      </c>
      <c r="L4613" s="662">
        <v>60.92</v>
      </c>
      <c r="M4613" s="662">
        <v>60.92</v>
      </c>
      <c r="N4613" s="661">
        <v>1</v>
      </c>
      <c r="O4613" s="742">
        <v>1</v>
      </c>
      <c r="P4613" s="662"/>
      <c r="Q4613" s="677">
        <v>0</v>
      </c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32</v>
      </c>
      <c r="B4614" s="661" t="s">
        <v>587</v>
      </c>
      <c r="C4614" s="661">
        <v>89301323</v>
      </c>
      <c r="D4614" s="740" t="s">
        <v>6848</v>
      </c>
      <c r="E4614" s="741" t="s">
        <v>4650</v>
      </c>
      <c r="F4614" s="661" t="s">
        <v>4612</v>
      </c>
      <c r="G4614" s="661" t="s">
        <v>4711</v>
      </c>
      <c r="H4614" s="661" t="s">
        <v>588</v>
      </c>
      <c r="I4614" s="661" t="s">
        <v>4856</v>
      </c>
      <c r="J4614" s="661" t="s">
        <v>4844</v>
      </c>
      <c r="K4614" s="661" t="s">
        <v>4444</v>
      </c>
      <c r="L4614" s="662">
        <v>156.86000000000001</v>
      </c>
      <c r="M4614" s="662">
        <v>313.72000000000003</v>
      </c>
      <c r="N4614" s="661">
        <v>2</v>
      </c>
      <c r="O4614" s="742">
        <v>0.5</v>
      </c>
      <c r="P4614" s="662"/>
      <c r="Q4614" s="677">
        <v>0</v>
      </c>
      <c r="R4614" s="661"/>
      <c r="S4614" s="677">
        <v>0</v>
      </c>
      <c r="T4614" s="742"/>
      <c r="U4614" s="700">
        <v>0</v>
      </c>
    </row>
    <row r="4615" spans="1:21" ht="14.4" customHeight="1" x14ac:dyDescent="0.3">
      <c r="A4615" s="660">
        <v>32</v>
      </c>
      <c r="B4615" s="661" t="s">
        <v>587</v>
      </c>
      <c r="C4615" s="661">
        <v>89301323</v>
      </c>
      <c r="D4615" s="740" t="s">
        <v>6848</v>
      </c>
      <c r="E4615" s="741" t="s">
        <v>4650</v>
      </c>
      <c r="F4615" s="661" t="s">
        <v>4612</v>
      </c>
      <c r="G4615" s="661" t="s">
        <v>4711</v>
      </c>
      <c r="H4615" s="661" t="s">
        <v>588</v>
      </c>
      <c r="I4615" s="661" t="s">
        <v>2909</v>
      </c>
      <c r="J4615" s="661" t="s">
        <v>4443</v>
      </c>
      <c r="K4615" s="661" t="s">
        <v>4444</v>
      </c>
      <c r="L4615" s="662">
        <v>156.86000000000001</v>
      </c>
      <c r="M4615" s="662">
        <v>156.86000000000001</v>
      </c>
      <c r="N4615" s="661">
        <v>1</v>
      </c>
      <c r="O4615" s="742">
        <v>0.5</v>
      </c>
      <c r="P4615" s="662">
        <v>156.86000000000001</v>
      </c>
      <c r="Q4615" s="677">
        <v>1</v>
      </c>
      <c r="R4615" s="661">
        <v>1</v>
      </c>
      <c r="S4615" s="677">
        <v>1</v>
      </c>
      <c r="T4615" s="742">
        <v>0.5</v>
      </c>
      <c r="U4615" s="700">
        <v>1</v>
      </c>
    </row>
    <row r="4616" spans="1:21" ht="14.4" customHeight="1" x14ac:dyDescent="0.3">
      <c r="A4616" s="660">
        <v>32</v>
      </c>
      <c r="B4616" s="661" t="s">
        <v>587</v>
      </c>
      <c r="C4616" s="661">
        <v>89301323</v>
      </c>
      <c r="D4616" s="740" t="s">
        <v>6848</v>
      </c>
      <c r="E4616" s="741" t="s">
        <v>4650</v>
      </c>
      <c r="F4616" s="661" t="s">
        <v>4612</v>
      </c>
      <c r="G4616" s="661" t="s">
        <v>4664</v>
      </c>
      <c r="H4616" s="661" t="s">
        <v>2441</v>
      </c>
      <c r="I4616" s="661" t="s">
        <v>3042</v>
      </c>
      <c r="J4616" s="661" t="s">
        <v>3043</v>
      </c>
      <c r="K4616" s="661" t="s">
        <v>4451</v>
      </c>
      <c r="L4616" s="662">
        <v>178.27</v>
      </c>
      <c r="M4616" s="662">
        <v>356.54</v>
      </c>
      <c r="N4616" s="661">
        <v>2</v>
      </c>
      <c r="O4616" s="742">
        <v>0.5</v>
      </c>
      <c r="P4616" s="662">
        <v>356.54</v>
      </c>
      <c r="Q4616" s="677">
        <v>1</v>
      </c>
      <c r="R4616" s="661">
        <v>2</v>
      </c>
      <c r="S4616" s="677">
        <v>1</v>
      </c>
      <c r="T4616" s="742">
        <v>0.5</v>
      </c>
      <c r="U4616" s="700">
        <v>1</v>
      </c>
    </row>
    <row r="4617" spans="1:21" ht="14.4" customHeight="1" x14ac:dyDescent="0.3">
      <c r="A4617" s="660">
        <v>32</v>
      </c>
      <c r="B4617" s="661" t="s">
        <v>587</v>
      </c>
      <c r="C4617" s="661">
        <v>89301323</v>
      </c>
      <c r="D4617" s="740" t="s">
        <v>6848</v>
      </c>
      <c r="E4617" s="741" t="s">
        <v>4650</v>
      </c>
      <c r="F4617" s="661" t="s">
        <v>4612</v>
      </c>
      <c r="G4617" s="661" t="s">
        <v>4726</v>
      </c>
      <c r="H4617" s="661" t="s">
        <v>2441</v>
      </c>
      <c r="I4617" s="661" t="s">
        <v>3046</v>
      </c>
      <c r="J4617" s="661" t="s">
        <v>3047</v>
      </c>
      <c r="K4617" s="661" t="s">
        <v>4451</v>
      </c>
      <c r="L4617" s="662">
        <v>69.86</v>
      </c>
      <c r="M4617" s="662">
        <v>558.88</v>
      </c>
      <c r="N4617" s="661">
        <v>8</v>
      </c>
      <c r="O4617" s="742">
        <v>2</v>
      </c>
      <c r="P4617" s="662">
        <v>349.3</v>
      </c>
      <c r="Q4617" s="677">
        <v>0.625</v>
      </c>
      <c r="R4617" s="661">
        <v>5</v>
      </c>
      <c r="S4617" s="677">
        <v>0.625</v>
      </c>
      <c r="T4617" s="742">
        <v>1.5</v>
      </c>
      <c r="U4617" s="700">
        <v>0.75</v>
      </c>
    </row>
    <row r="4618" spans="1:21" ht="14.4" customHeight="1" x14ac:dyDescent="0.3">
      <c r="A4618" s="660">
        <v>32</v>
      </c>
      <c r="B4618" s="661" t="s">
        <v>587</v>
      </c>
      <c r="C4618" s="661">
        <v>89301323</v>
      </c>
      <c r="D4618" s="740" t="s">
        <v>6848</v>
      </c>
      <c r="E4618" s="741" t="s">
        <v>4650</v>
      </c>
      <c r="F4618" s="661" t="s">
        <v>4612</v>
      </c>
      <c r="G4618" s="661" t="s">
        <v>4727</v>
      </c>
      <c r="H4618" s="661" t="s">
        <v>2441</v>
      </c>
      <c r="I4618" s="661" t="s">
        <v>2705</v>
      </c>
      <c r="J4618" s="661" t="s">
        <v>2475</v>
      </c>
      <c r="K4618" s="661" t="s">
        <v>4524</v>
      </c>
      <c r="L4618" s="662">
        <v>138</v>
      </c>
      <c r="M4618" s="662">
        <v>138</v>
      </c>
      <c r="N4618" s="661">
        <v>1</v>
      </c>
      <c r="O4618" s="742">
        <v>0.5</v>
      </c>
      <c r="P4618" s="662">
        <v>138</v>
      </c>
      <c r="Q4618" s="677">
        <v>1</v>
      </c>
      <c r="R4618" s="661">
        <v>1</v>
      </c>
      <c r="S4618" s="677">
        <v>1</v>
      </c>
      <c r="T4618" s="742">
        <v>0.5</v>
      </c>
      <c r="U4618" s="700">
        <v>1</v>
      </c>
    </row>
    <row r="4619" spans="1:21" ht="14.4" customHeight="1" x14ac:dyDescent="0.3">
      <c r="A4619" s="660">
        <v>32</v>
      </c>
      <c r="B4619" s="661" t="s">
        <v>587</v>
      </c>
      <c r="C4619" s="661">
        <v>89301323</v>
      </c>
      <c r="D4619" s="740" t="s">
        <v>6848</v>
      </c>
      <c r="E4619" s="741" t="s">
        <v>4650</v>
      </c>
      <c r="F4619" s="661" t="s">
        <v>4612</v>
      </c>
      <c r="G4619" s="661" t="s">
        <v>4671</v>
      </c>
      <c r="H4619" s="661" t="s">
        <v>2441</v>
      </c>
      <c r="I4619" s="661" t="s">
        <v>3132</v>
      </c>
      <c r="J4619" s="661" t="s">
        <v>3133</v>
      </c>
      <c r="K4619" s="661" t="s">
        <v>4480</v>
      </c>
      <c r="L4619" s="662">
        <v>3127.19</v>
      </c>
      <c r="M4619" s="662">
        <v>21890.329999999998</v>
      </c>
      <c r="N4619" s="661">
        <v>7</v>
      </c>
      <c r="O4619" s="742">
        <v>5</v>
      </c>
      <c r="P4619" s="662">
        <v>18763.14</v>
      </c>
      <c r="Q4619" s="677">
        <v>0.85714285714285721</v>
      </c>
      <c r="R4619" s="661">
        <v>6</v>
      </c>
      <c r="S4619" s="677">
        <v>0.8571428571428571</v>
      </c>
      <c r="T4619" s="742">
        <v>4</v>
      </c>
      <c r="U4619" s="700">
        <v>0.8</v>
      </c>
    </row>
    <row r="4620" spans="1:21" ht="14.4" customHeight="1" x14ac:dyDescent="0.3">
      <c r="A4620" s="660">
        <v>32</v>
      </c>
      <c r="B4620" s="661" t="s">
        <v>587</v>
      </c>
      <c r="C4620" s="661">
        <v>89301323</v>
      </c>
      <c r="D4620" s="740" t="s">
        <v>6848</v>
      </c>
      <c r="E4620" s="741" t="s">
        <v>4650</v>
      </c>
      <c r="F4620" s="661" t="s">
        <v>4612</v>
      </c>
      <c r="G4620" s="661" t="s">
        <v>4671</v>
      </c>
      <c r="H4620" s="661" t="s">
        <v>2441</v>
      </c>
      <c r="I4620" s="661" t="s">
        <v>4672</v>
      </c>
      <c r="J4620" s="661" t="s">
        <v>3133</v>
      </c>
      <c r="K4620" s="661" t="s">
        <v>4673</v>
      </c>
      <c r="L4620" s="662">
        <v>782.22</v>
      </c>
      <c r="M4620" s="662">
        <v>1564.44</v>
      </c>
      <c r="N4620" s="661">
        <v>2</v>
      </c>
      <c r="O4620" s="742">
        <v>1</v>
      </c>
      <c r="P4620" s="662">
        <v>1564.44</v>
      </c>
      <c r="Q4620" s="677">
        <v>1</v>
      </c>
      <c r="R4620" s="661">
        <v>2</v>
      </c>
      <c r="S4620" s="677">
        <v>1</v>
      </c>
      <c r="T4620" s="742">
        <v>1</v>
      </c>
      <c r="U4620" s="700">
        <v>1</v>
      </c>
    </row>
    <row r="4621" spans="1:21" ht="14.4" customHeight="1" x14ac:dyDescent="0.3">
      <c r="A4621" s="660">
        <v>32</v>
      </c>
      <c r="B4621" s="661" t="s">
        <v>587</v>
      </c>
      <c r="C4621" s="661">
        <v>89301323</v>
      </c>
      <c r="D4621" s="740" t="s">
        <v>6848</v>
      </c>
      <c r="E4621" s="741" t="s">
        <v>4650</v>
      </c>
      <c r="F4621" s="661" t="s">
        <v>4612</v>
      </c>
      <c r="G4621" s="661" t="s">
        <v>4674</v>
      </c>
      <c r="H4621" s="661" t="s">
        <v>588</v>
      </c>
      <c r="I4621" s="661" t="s">
        <v>1536</v>
      </c>
      <c r="J4621" s="661" t="s">
        <v>1537</v>
      </c>
      <c r="K4621" s="661" t="s">
        <v>1538</v>
      </c>
      <c r="L4621" s="662">
        <v>0</v>
      </c>
      <c r="M4621" s="662">
        <v>0</v>
      </c>
      <c r="N4621" s="661">
        <v>2</v>
      </c>
      <c r="O4621" s="742">
        <v>1</v>
      </c>
      <c r="P4621" s="662">
        <v>0</v>
      </c>
      <c r="Q4621" s="677"/>
      <c r="R4621" s="661">
        <v>2</v>
      </c>
      <c r="S4621" s="677">
        <v>1</v>
      </c>
      <c r="T4621" s="742">
        <v>1</v>
      </c>
      <c r="U4621" s="700">
        <v>1</v>
      </c>
    </row>
    <row r="4622" spans="1:21" ht="14.4" customHeight="1" x14ac:dyDescent="0.3">
      <c r="A4622" s="660">
        <v>32</v>
      </c>
      <c r="B4622" s="661" t="s">
        <v>587</v>
      </c>
      <c r="C4622" s="661">
        <v>89301323</v>
      </c>
      <c r="D4622" s="740" t="s">
        <v>6848</v>
      </c>
      <c r="E4622" s="741" t="s">
        <v>4650</v>
      </c>
      <c r="F4622" s="661" t="s">
        <v>4612</v>
      </c>
      <c r="G4622" s="661" t="s">
        <v>4742</v>
      </c>
      <c r="H4622" s="661" t="s">
        <v>588</v>
      </c>
      <c r="I4622" s="661" t="s">
        <v>1593</v>
      </c>
      <c r="J4622" s="661" t="s">
        <v>4744</v>
      </c>
      <c r="K4622" s="661" t="s">
        <v>5150</v>
      </c>
      <c r="L4622" s="662">
        <v>147.12</v>
      </c>
      <c r="M4622" s="662">
        <v>147.12</v>
      </c>
      <c r="N4622" s="661">
        <v>1</v>
      </c>
      <c r="O4622" s="742">
        <v>0.5</v>
      </c>
      <c r="P4622" s="662">
        <v>147.12</v>
      </c>
      <c r="Q4622" s="677">
        <v>1</v>
      </c>
      <c r="R4622" s="661">
        <v>1</v>
      </c>
      <c r="S4622" s="677">
        <v>1</v>
      </c>
      <c r="T4622" s="742">
        <v>0.5</v>
      </c>
      <c r="U4622" s="700">
        <v>1</v>
      </c>
    </row>
    <row r="4623" spans="1:21" ht="14.4" customHeight="1" x14ac:dyDescent="0.3">
      <c r="A4623" s="660">
        <v>32</v>
      </c>
      <c r="B4623" s="661" t="s">
        <v>587</v>
      </c>
      <c r="C4623" s="661">
        <v>89301323</v>
      </c>
      <c r="D4623" s="740" t="s">
        <v>6848</v>
      </c>
      <c r="E4623" s="741" t="s">
        <v>4650</v>
      </c>
      <c r="F4623" s="661" t="s">
        <v>4612</v>
      </c>
      <c r="G4623" s="661" t="s">
        <v>4676</v>
      </c>
      <c r="H4623" s="661" t="s">
        <v>588</v>
      </c>
      <c r="I4623" s="661" t="s">
        <v>1248</v>
      </c>
      <c r="J4623" s="661" t="s">
        <v>1249</v>
      </c>
      <c r="K4623" s="661" t="s">
        <v>1250</v>
      </c>
      <c r="L4623" s="662">
        <v>24.22</v>
      </c>
      <c r="M4623" s="662">
        <v>24.22</v>
      </c>
      <c r="N4623" s="661">
        <v>1</v>
      </c>
      <c r="O4623" s="742">
        <v>0.5</v>
      </c>
      <c r="P4623" s="662">
        <v>24.22</v>
      </c>
      <c r="Q4623" s="677">
        <v>1</v>
      </c>
      <c r="R4623" s="661">
        <v>1</v>
      </c>
      <c r="S4623" s="677">
        <v>1</v>
      </c>
      <c r="T4623" s="742">
        <v>0.5</v>
      </c>
      <c r="U4623" s="700">
        <v>1</v>
      </c>
    </row>
    <row r="4624" spans="1:21" ht="14.4" customHeight="1" x14ac:dyDescent="0.3">
      <c r="A4624" s="660">
        <v>32</v>
      </c>
      <c r="B4624" s="661" t="s">
        <v>587</v>
      </c>
      <c r="C4624" s="661">
        <v>89301323</v>
      </c>
      <c r="D4624" s="740" t="s">
        <v>6848</v>
      </c>
      <c r="E4624" s="741" t="s">
        <v>4650</v>
      </c>
      <c r="F4624" s="661" t="s">
        <v>4612</v>
      </c>
      <c r="G4624" s="661" t="s">
        <v>4886</v>
      </c>
      <c r="H4624" s="661" t="s">
        <v>588</v>
      </c>
      <c r="I4624" s="661" t="s">
        <v>1196</v>
      </c>
      <c r="J4624" s="661" t="s">
        <v>1436</v>
      </c>
      <c r="K4624" s="661" t="s">
        <v>4887</v>
      </c>
      <c r="L4624" s="662">
        <v>0</v>
      </c>
      <c r="M4624" s="662">
        <v>0</v>
      </c>
      <c r="N4624" s="661">
        <v>2</v>
      </c>
      <c r="O4624" s="742">
        <v>1</v>
      </c>
      <c r="P4624" s="662">
        <v>0</v>
      </c>
      <c r="Q4624" s="677"/>
      <c r="R4624" s="661">
        <v>2</v>
      </c>
      <c r="S4624" s="677">
        <v>1</v>
      </c>
      <c r="T4624" s="742">
        <v>1</v>
      </c>
      <c r="U4624" s="700">
        <v>1</v>
      </c>
    </row>
    <row r="4625" spans="1:21" ht="14.4" customHeight="1" x14ac:dyDescent="0.3">
      <c r="A4625" s="660">
        <v>32</v>
      </c>
      <c r="B4625" s="661" t="s">
        <v>587</v>
      </c>
      <c r="C4625" s="661">
        <v>89301323</v>
      </c>
      <c r="D4625" s="740" t="s">
        <v>6848</v>
      </c>
      <c r="E4625" s="741" t="s">
        <v>4650</v>
      </c>
      <c r="F4625" s="661" t="s">
        <v>4612</v>
      </c>
      <c r="G4625" s="661" t="s">
        <v>4798</v>
      </c>
      <c r="H4625" s="661" t="s">
        <v>588</v>
      </c>
      <c r="I4625" s="661" t="s">
        <v>2902</v>
      </c>
      <c r="J4625" s="661" t="s">
        <v>740</v>
      </c>
      <c r="K4625" s="661" t="s">
        <v>4799</v>
      </c>
      <c r="L4625" s="662">
        <v>31.54</v>
      </c>
      <c r="M4625" s="662">
        <v>126.16</v>
      </c>
      <c r="N4625" s="661">
        <v>4</v>
      </c>
      <c r="O4625" s="742">
        <v>1</v>
      </c>
      <c r="P4625" s="662">
        <v>126.16</v>
      </c>
      <c r="Q4625" s="677">
        <v>1</v>
      </c>
      <c r="R4625" s="661">
        <v>4</v>
      </c>
      <c r="S4625" s="677">
        <v>1</v>
      </c>
      <c r="T4625" s="742">
        <v>1</v>
      </c>
      <c r="U4625" s="700">
        <v>1</v>
      </c>
    </row>
    <row r="4626" spans="1:21" ht="14.4" customHeight="1" x14ac:dyDescent="0.3">
      <c r="A4626" s="660">
        <v>32</v>
      </c>
      <c r="B4626" s="661" t="s">
        <v>587</v>
      </c>
      <c r="C4626" s="661">
        <v>89301323</v>
      </c>
      <c r="D4626" s="740" t="s">
        <v>6848</v>
      </c>
      <c r="E4626" s="741" t="s">
        <v>4650</v>
      </c>
      <c r="F4626" s="661" t="s">
        <v>4612</v>
      </c>
      <c r="G4626" s="661" t="s">
        <v>4693</v>
      </c>
      <c r="H4626" s="661" t="s">
        <v>2441</v>
      </c>
      <c r="I4626" s="661" t="s">
        <v>5465</v>
      </c>
      <c r="J4626" s="661" t="s">
        <v>2479</v>
      </c>
      <c r="K4626" s="661" t="s">
        <v>5070</v>
      </c>
      <c r="L4626" s="662">
        <v>187.59</v>
      </c>
      <c r="M4626" s="662">
        <v>750.36</v>
      </c>
      <c r="N4626" s="661">
        <v>4</v>
      </c>
      <c r="O4626" s="742">
        <v>1.5</v>
      </c>
      <c r="P4626" s="662">
        <v>375.18</v>
      </c>
      <c r="Q4626" s="677">
        <v>0.5</v>
      </c>
      <c r="R4626" s="661">
        <v>2</v>
      </c>
      <c r="S4626" s="677">
        <v>0.5</v>
      </c>
      <c r="T4626" s="742">
        <v>0.5</v>
      </c>
      <c r="U4626" s="700">
        <v>0.33333333333333331</v>
      </c>
    </row>
    <row r="4627" spans="1:21" ht="14.4" customHeight="1" x14ac:dyDescent="0.3">
      <c r="A4627" s="660">
        <v>32</v>
      </c>
      <c r="B4627" s="661" t="s">
        <v>587</v>
      </c>
      <c r="C4627" s="661">
        <v>89301323</v>
      </c>
      <c r="D4627" s="740" t="s">
        <v>6848</v>
      </c>
      <c r="E4627" s="741" t="s">
        <v>4650</v>
      </c>
      <c r="F4627" s="661" t="s">
        <v>4612</v>
      </c>
      <c r="G4627" s="661" t="s">
        <v>4693</v>
      </c>
      <c r="H4627" s="661" t="s">
        <v>2441</v>
      </c>
      <c r="I4627" s="661" t="s">
        <v>2478</v>
      </c>
      <c r="J4627" s="661" t="s">
        <v>2479</v>
      </c>
      <c r="K4627" s="661" t="s">
        <v>2480</v>
      </c>
      <c r="L4627" s="662">
        <v>937.93</v>
      </c>
      <c r="M4627" s="662">
        <v>3751.72</v>
      </c>
      <c r="N4627" s="661">
        <v>4</v>
      </c>
      <c r="O4627" s="742">
        <v>1</v>
      </c>
      <c r="P4627" s="662">
        <v>3751.72</v>
      </c>
      <c r="Q4627" s="677">
        <v>1</v>
      </c>
      <c r="R4627" s="661">
        <v>4</v>
      </c>
      <c r="S4627" s="677">
        <v>1</v>
      </c>
      <c r="T4627" s="742">
        <v>1</v>
      </c>
      <c r="U4627" s="700">
        <v>1</v>
      </c>
    </row>
    <row r="4628" spans="1:21" ht="14.4" customHeight="1" x14ac:dyDescent="0.3">
      <c r="A4628" s="660">
        <v>32</v>
      </c>
      <c r="B4628" s="661" t="s">
        <v>587</v>
      </c>
      <c r="C4628" s="661">
        <v>89301323</v>
      </c>
      <c r="D4628" s="740" t="s">
        <v>6848</v>
      </c>
      <c r="E4628" s="741" t="s">
        <v>4650</v>
      </c>
      <c r="F4628" s="661" t="s">
        <v>4612</v>
      </c>
      <c r="G4628" s="661" t="s">
        <v>4693</v>
      </c>
      <c r="H4628" s="661" t="s">
        <v>2441</v>
      </c>
      <c r="I4628" s="661" t="s">
        <v>5666</v>
      </c>
      <c r="J4628" s="661" t="s">
        <v>2479</v>
      </c>
      <c r="K4628" s="661" t="s">
        <v>2749</v>
      </c>
      <c r="L4628" s="662">
        <v>0</v>
      </c>
      <c r="M4628" s="662">
        <v>0</v>
      </c>
      <c r="N4628" s="661">
        <v>2</v>
      </c>
      <c r="O4628" s="742">
        <v>1</v>
      </c>
      <c r="P4628" s="662">
        <v>0</v>
      </c>
      <c r="Q4628" s="677"/>
      <c r="R4628" s="661">
        <v>2</v>
      </c>
      <c r="S4628" s="677">
        <v>1</v>
      </c>
      <c r="T4628" s="742">
        <v>1</v>
      </c>
      <c r="U4628" s="700">
        <v>1</v>
      </c>
    </row>
    <row r="4629" spans="1:21" ht="14.4" customHeight="1" x14ac:dyDescent="0.3">
      <c r="A4629" s="660">
        <v>32</v>
      </c>
      <c r="B4629" s="661" t="s">
        <v>587</v>
      </c>
      <c r="C4629" s="661">
        <v>89301323</v>
      </c>
      <c r="D4629" s="740" t="s">
        <v>6848</v>
      </c>
      <c r="E4629" s="741" t="s">
        <v>4650</v>
      </c>
      <c r="F4629" s="661" t="s">
        <v>4612</v>
      </c>
      <c r="G4629" s="661" t="s">
        <v>4694</v>
      </c>
      <c r="H4629" s="661" t="s">
        <v>2441</v>
      </c>
      <c r="I4629" s="661" t="s">
        <v>3057</v>
      </c>
      <c r="J4629" s="661" t="s">
        <v>3058</v>
      </c>
      <c r="K4629" s="661" t="s">
        <v>4465</v>
      </c>
      <c r="L4629" s="662">
        <v>69.86</v>
      </c>
      <c r="M4629" s="662">
        <v>139.72</v>
      </c>
      <c r="N4629" s="661">
        <v>2</v>
      </c>
      <c r="O4629" s="742">
        <v>1</v>
      </c>
      <c r="P4629" s="662">
        <v>139.72</v>
      </c>
      <c r="Q4629" s="677">
        <v>1</v>
      </c>
      <c r="R4629" s="661">
        <v>2</v>
      </c>
      <c r="S4629" s="677">
        <v>1</v>
      </c>
      <c r="T4629" s="742">
        <v>1</v>
      </c>
      <c r="U4629" s="700">
        <v>1</v>
      </c>
    </row>
    <row r="4630" spans="1:21" ht="14.4" customHeight="1" x14ac:dyDescent="0.3">
      <c r="A4630" s="660">
        <v>32</v>
      </c>
      <c r="B4630" s="661" t="s">
        <v>587</v>
      </c>
      <c r="C4630" s="661">
        <v>89301323</v>
      </c>
      <c r="D4630" s="740" t="s">
        <v>6848</v>
      </c>
      <c r="E4630" s="741" t="s">
        <v>4650</v>
      </c>
      <c r="F4630" s="661" t="s">
        <v>4612</v>
      </c>
      <c r="G4630" s="661" t="s">
        <v>4697</v>
      </c>
      <c r="H4630" s="661" t="s">
        <v>588</v>
      </c>
      <c r="I4630" s="661" t="s">
        <v>4706</v>
      </c>
      <c r="J4630" s="661" t="s">
        <v>4707</v>
      </c>
      <c r="K4630" s="661" t="s">
        <v>871</v>
      </c>
      <c r="L4630" s="662">
        <v>314.89999999999998</v>
      </c>
      <c r="M4630" s="662">
        <v>944.69999999999993</v>
      </c>
      <c r="N4630" s="661">
        <v>3</v>
      </c>
      <c r="O4630" s="742">
        <v>1.5</v>
      </c>
      <c r="P4630" s="662">
        <v>944.69999999999993</v>
      </c>
      <c r="Q4630" s="677">
        <v>1</v>
      </c>
      <c r="R4630" s="661">
        <v>3</v>
      </c>
      <c r="S4630" s="677">
        <v>1</v>
      </c>
      <c r="T4630" s="742">
        <v>1.5</v>
      </c>
      <c r="U4630" s="700">
        <v>1</v>
      </c>
    </row>
    <row r="4631" spans="1:21" ht="14.4" customHeight="1" x14ac:dyDescent="0.3">
      <c r="A4631" s="660">
        <v>32</v>
      </c>
      <c r="B4631" s="661" t="s">
        <v>587</v>
      </c>
      <c r="C4631" s="661">
        <v>89301323</v>
      </c>
      <c r="D4631" s="740" t="s">
        <v>6848</v>
      </c>
      <c r="E4631" s="741" t="s">
        <v>4650</v>
      </c>
      <c r="F4631" s="661" t="s">
        <v>4612</v>
      </c>
      <c r="G4631" s="661" t="s">
        <v>4939</v>
      </c>
      <c r="H4631" s="661" t="s">
        <v>588</v>
      </c>
      <c r="I4631" s="661" t="s">
        <v>1223</v>
      </c>
      <c r="J4631" s="661" t="s">
        <v>1224</v>
      </c>
      <c r="K4631" s="661" t="s">
        <v>1225</v>
      </c>
      <c r="L4631" s="662">
        <v>50.47</v>
      </c>
      <c r="M4631" s="662">
        <v>50.47</v>
      </c>
      <c r="N4631" s="661">
        <v>1</v>
      </c>
      <c r="O4631" s="742">
        <v>0.5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32</v>
      </c>
      <c r="B4632" s="661" t="s">
        <v>587</v>
      </c>
      <c r="C4632" s="661">
        <v>89301323</v>
      </c>
      <c r="D4632" s="740" t="s">
        <v>6848</v>
      </c>
      <c r="E4632" s="741" t="s">
        <v>4650</v>
      </c>
      <c r="F4632" s="661" t="s">
        <v>4612</v>
      </c>
      <c r="G4632" s="661" t="s">
        <v>5010</v>
      </c>
      <c r="H4632" s="661" t="s">
        <v>588</v>
      </c>
      <c r="I4632" s="661" t="s">
        <v>951</v>
      </c>
      <c r="J4632" s="661" t="s">
        <v>952</v>
      </c>
      <c r="K4632" s="661" t="s">
        <v>953</v>
      </c>
      <c r="L4632" s="662">
        <v>56.69</v>
      </c>
      <c r="M4632" s="662">
        <v>56.69</v>
      </c>
      <c r="N4632" s="661">
        <v>1</v>
      </c>
      <c r="O4632" s="742">
        <v>1</v>
      </c>
      <c r="P4632" s="662">
        <v>56.69</v>
      </c>
      <c r="Q4632" s="677">
        <v>1</v>
      </c>
      <c r="R4632" s="661">
        <v>1</v>
      </c>
      <c r="S4632" s="677">
        <v>1</v>
      </c>
      <c r="T4632" s="742">
        <v>1</v>
      </c>
      <c r="U4632" s="700">
        <v>1</v>
      </c>
    </row>
    <row r="4633" spans="1:21" ht="14.4" customHeight="1" x14ac:dyDescent="0.3">
      <c r="A4633" s="660">
        <v>32</v>
      </c>
      <c r="B4633" s="661" t="s">
        <v>587</v>
      </c>
      <c r="C4633" s="661">
        <v>89301323</v>
      </c>
      <c r="D4633" s="740" t="s">
        <v>6848</v>
      </c>
      <c r="E4633" s="741" t="s">
        <v>4650</v>
      </c>
      <c r="F4633" s="661" t="s">
        <v>4612</v>
      </c>
      <c r="G4633" s="661" t="s">
        <v>5204</v>
      </c>
      <c r="H4633" s="661" t="s">
        <v>2441</v>
      </c>
      <c r="I4633" s="661" t="s">
        <v>2537</v>
      </c>
      <c r="J4633" s="661" t="s">
        <v>2538</v>
      </c>
      <c r="K4633" s="661" t="s">
        <v>4402</v>
      </c>
      <c r="L4633" s="662">
        <v>167.38</v>
      </c>
      <c r="M4633" s="662">
        <v>334.76</v>
      </c>
      <c r="N4633" s="661">
        <v>2</v>
      </c>
      <c r="O4633" s="742">
        <v>0.5</v>
      </c>
      <c r="P4633" s="662">
        <v>334.76</v>
      </c>
      <c r="Q4633" s="677">
        <v>1</v>
      </c>
      <c r="R4633" s="661">
        <v>2</v>
      </c>
      <c r="S4633" s="677">
        <v>1</v>
      </c>
      <c r="T4633" s="742">
        <v>0.5</v>
      </c>
      <c r="U4633" s="700">
        <v>1</v>
      </c>
    </row>
    <row r="4634" spans="1:21" ht="14.4" customHeight="1" x14ac:dyDescent="0.3">
      <c r="A4634" s="660">
        <v>32</v>
      </c>
      <c r="B4634" s="661" t="s">
        <v>587</v>
      </c>
      <c r="C4634" s="661">
        <v>89301323</v>
      </c>
      <c r="D4634" s="740" t="s">
        <v>6848</v>
      </c>
      <c r="E4634" s="741" t="s">
        <v>4650</v>
      </c>
      <c r="F4634" s="661" t="s">
        <v>4612</v>
      </c>
      <c r="G4634" s="661" t="s">
        <v>4898</v>
      </c>
      <c r="H4634" s="661" t="s">
        <v>588</v>
      </c>
      <c r="I4634" s="661" t="s">
        <v>1152</v>
      </c>
      <c r="J4634" s="661" t="s">
        <v>4899</v>
      </c>
      <c r="K4634" s="661" t="s">
        <v>4900</v>
      </c>
      <c r="L4634" s="662">
        <v>0</v>
      </c>
      <c r="M4634" s="662">
        <v>0</v>
      </c>
      <c r="N4634" s="661">
        <v>1</v>
      </c>
      <c r="O4634" s="742">
        <v>0.5</v>
      </c>
      <c r="P4634" s="662">
        <v>0</v>
      </c>
      <c r="Q4634" s="677"/>
      <c r="R4634" s="661">
        <v>1</v>
      </c>
      <c r="S4634" s="677">
        <v>1</v>
      </c>
      <c r="T4634" s="742">
        <v>0.5</v>
      </c>
      <c r="U4634" s="700">
        <v>1</v>
      </c>
    </row>
    <row r="4635" spans="1:21" ht="14.4" customHeight="1" x14ac:dyDescent="0.3">
      <c r="A4635" s="660">
        <v>32</v>
      </c>
      <c r="B4635" s="661" t="s">
        <v>587</v>
      </c>
      <c r="C4635" s="661">
        <v>89301323</v>
      </c>
      <c r="D4635" s="740" t="s">
        <v>6848</v>
      </c>
      <c r="E4635" s="741" t="s">
        <v>4650</v>
      </c>
      <c r="F4635" s="661" t="s">
        <v>4612</v>
      </c>
      <c r="G4635" s="661" t="s">
        <v>4786</v>
      </c>
      <c r="H4635" s="661" t="s">
        <v>588</v>
      </c>
      <c r="I4635" s="661" t="s">
        <v>4985</v>
      </c>
      <c r="J4635" s="661" t="s">
        <v>2991</v>
      </c>
      <c r="K4635" s="661" t="s">
        <v>4986</v>
      </c>
      <c r="L4635" s="662">
        <v>23.46</v>
      </c>
      <c r="M4635" s="662">
        <v>46.92</v>
      </c>
      <c r="N4635" s="661">
        <v>2</v>
      </c>
      <c r="O4635" s="742">
        <v>1</v>
      </c>
      <c r="P4635" s="662">
        <v>46.92</v>
      </c>
      <c r="Q4635" s="677">
        <v>1</v>
      </c>
      <c r="R4635" s="661">
        <v>2</v>
      </c>
      <c r="S4635" s="677">
        <v>1</v>
      </c>
      <c r="T4635" s="742">
        <v>1</v>
      </c>
      <c r="U4635" s="700">
        <v>1</v>
      </c>
    </row>
    <row r="4636" spans="1:21" ht="14.4" customHeight="1" x14ac:dyDescent="0.3">
      <c r="A4636" s="660">
        <v>32</v>
      </c>
      <c r="B4636" s="661" t="s">
        <v>587</v>
      </c>
      <c r="C4636" s="661">
        <v>89301323</v>
      </c>
      <c r="D4636" s="740" t="s">
        <v>6848</v>
      </c>
      <c r="E4636" s="741" t="s">
        <v>4650</v>
      </c>
      <c r="F4636" s="661" t="s">
        <v>4612</v>
      </c>
      <c r="G4636" s="661" t="s">
        <v>4786</v>
      </c>
      <c r="H4636" s="661" t="s">
        <v>588</v>
      </c>
      <c r="I4636" s="661" t="s">
        <v>2979</v>
      </c>
      <c r="J4636" s="661" t="s">
        <v>2980</v>
      </c>
      <c r="K4636" s="661" t="s">
        <v>4787</v>
      </c>
      <c r="L4636" s="662">
        <v>53.54</v>
      </c>
      <c r="M4636" s="662">
        <v>53.54</v>
      </c>
      <c r="N4636" s="661">
        <v>1</v>
      </c>
      <c r="O4636" s="742">
        <v>0.5</v>
      </c>
      <c r="P4636" s="662">
        <v>53.54</v>
      </c>
      <c r="Q4636" s="677">
        <v>1</v>
      </c>
      <c r="R4636" s="661">
        <v>1</v>
      </c>
      <c r="S4636" s="677">
        <v>1</v>
      </c>
      <c r="T4636" s="742">
        <v>0.5</v>
      </c>
      <c r="U4636" s="700">
        <v>1</v>
      </c>
    </row>
    <row r="4637" spans="1:21" ht="14.4" customHeight="1" x14ac:dyDescent="0.3">
      <c r="A4637" s="660">
        <v>32</v>
      </c>
      <c r="B4637" s="661" t="s">
        <v>587</v>
      </c>
      <c r="C4637" s="661">
        <v>89301323</v>
      </c>
      <c r="D4637" s="740" t="s">
        <v>6848</v>
      </c>
      <c r="E4637" s="741" t="s">
        <v>4650</v>
      </c>
      <c r="F4637" s="661" t="s">
        <v>4612</v>
      </c>
      <c r="G4637" s="661" t="s">
        <v>4913</v>
      </c>
      <c r="H4637" s="661" t="s">
        <v>2441</v>
      </c>
      <c r="I4637" s="661" t="s">
        <v>2768</v>
      </c>
      <c r="J4637" s="661" t="s">
        <v>2769</v>
      </c>
      <c r="K4637" s="661" t="s">
        <v>4484</v>
      </c>
      <c r="L4637" s="662">
        <v>1492.11</v>
      </c>
      <c r="M4637" s="662">
        <v>4476.33</v>
      </c>
      <c r="N4637" s="661">
        <v>3</v>
      </c>
      <c r="O4637" s="742">
        <v>1</v>
      </c>
      <c r="P4637" s="662">
        <v>4476.33</v>
      </c>
      <c r="Q4637" s="677">
        <v>1</v>
      </c>
      <c r="R4637" s="661">
        <v>3</v>
      </c>
      <c r="S4637" s="677">
        <v>1</v>
      </c>
      <c r="T4637" s="742">
        <v>1</v>
      </c>
      <c r="U4637" s="700">
        <v>1</v>
      </c>
    </row>
    <row r="4638" spans="1:21" ht="14.4" customHeight="1" x14ac:dyDescent="0.3">
      <c r="A4638" s="660">
        <v>32</v>
      </c>
      <c r="B4638" s="661" t="s">
        <v>587</v>
      </c>
      <c r="C4638" s="661">
        <v>89301323</v>
      </c>
      <c r="D4638" s="740" t="s">
        <v>6848</v>
      </c>
      <c r="E4638" s="741" t="s">
        <v>4650</v>
      </c>
      <c r="F4638" s="661" t="s">
        <v>4612</v>
      </c>
      <c r="G4638" s="661" t="s">
        <v>5088</v>
      </c>
      <c r="H4638" s="661" t="s">
        <v>2441</v>
      </c>
      <c r="I4638" s="661" t="s">
        <v>3140</v>
      </c>
      <c r="J4638" s="661" t="s">
        <v>3137</v>
      </c>
      <c r="K4638" s="661" t="s">
        <v>4482</v>
      </c>
      <c r="L4638" s="662">
        <v>14478.77</v>
      </c>
      <c r="M4638" s="662">
        <v>86872.62</v>
      </c>
      <c r="N4638" s="661">
        <v>6</v>
      </c>
      <c r="O4638" s="742">
        <v>1</v>
      </c>
      <c r="P4638" s="662">
        <v>86872.62</v>
      </c>
      <c r="Q4638" s="677">
        <v>1</v>
      </c>
      <c r="R4638" s="661">
        <v>6</v>
      </c>
      <c r="S4638" s="677">
        <v>1</v>
      </c>
      <c r="T4638" s="742">
        <v>1</v>
      </c>
      <c r="U4638" s="700">
        <v>1</v>
      </c>
    </row>
    <row r="4639" spans="1:21" ht="14.4" customHeight="1" x14ac:dyDescent="0.3">
      <c r="A4639" s="660">
        <v>32</v>
      </c>
      <c r="B4639" s="661" t="s">
        <v>587</v>
      </c>
      <c r="C4639" s="661">
        <v>89301324</v>
      </c>
      <c r="D4639" s="740" t="s">
        <v>6849</v>
      </c>
      <c r="E4639" s="741" t="s">
        <v>4624</v>
      </c>
      <c r="F4639" s="661" t="s">
        <v>4612</v>
      </c>
      <c r="G4639" s="661" t="s">
        <v>4849</v>
      </c>
      <c r="H4639" s="661" t="s">
        <v>588</v>
      </c>
      <c r="I4639" s="661" t="s">
        <v>1551</v>
      </c>
      <c r="J4639" s="661" t="s">
        <v>4393</v>
      </c>
      <c r="K4639" s="661" t="s">
        <v>4394</v>
      </c>
      <c r="L4639" s="662">
        <v>416.46</v>
      </c>
      <c r="M4639" s="662">
        <v>832.92</v>
      </c>
      <c r="N4639" s="661">
        <v>2</v>
      </c>
      <c r="O4639" s="742">
        <v>0.5</v>
      </c>
      <c r="P4639" s="662">
        <v>832.92</v>
      </c>
      <c r="Q4639" s="677">
        <v>1</v>
      </c>
      <c r="R4639" s="661">
        <v>2</v>
      </c>
      <c r="S4639" s="677">
        <v>1</v>
      </c>
      <c r="T4639" s="742">
        <v>0.5</v>
      </c>
      <c r="U4639" s="700">
        <v>1</v>
      </c>
    </row>
    <row r="4640" spans="1:21" ht="14.4" customHeight="1" x14ac:dyDescent="0.3">
      <c r="A4640" s="660">
        <v>32</v>
      </c>
      <c r="B4640" s="661" t="s">
        <v>587</v>
      </c>
      <c r="C4640" s="661">
        <v>89301324</v>
      </c>
      <c r="D4640" s="740" t="s">
        <v>6849</v>
      </c>
      <c r="E4640" s="741" t="s">
        <v>4624</v>
      </c>
      <c r="F4640" s="661" t="s">
        <v>4612</v>
      </c>
      <c r="G4640" s="661" t="s">
        <v>4728</v>
      </c>
      <c r="H4640" s="661" t="s">
        <v>588</v>
      </c>
      <c r="I4640" s="661" t="s">
        <v>2149</v>
      </c>
      <c r="J4640" s="661" t="s">
        <v>4729</v>
      </c>
      <c r="K4640" s="661" t="s">
        <v>4730</v>
      </c>
      <c r="L4640" s="662">
        <v>1012.96</v>
      </c>
      <c r="M4640" s="662">
        <v>1012.96</v>
      </c>
      <c r="N4640" s="661">
        <v>1</v>
      </c>
      <c r="O4640" s="742">
        <v>1</v>
      </c>
      <c r="P4640" s="662">
        <v>1012.96</v>
      </c>
      <c r="Q4640" s="677">
        <v>1</v>
      </c>
      <c r="R4640" s="661">
        <v>1</v>
      </c>
      <c r="S4640" s="677">
        <v>1</v>
      </c>
      <c r="T4640" s="742">
        <v>1</v>
      </c>
      <c r="U4640" s="700">
        <v>1</v>
      </c>
    </row>
    <row r="4641" spans="1:21" ht="14.4" customHeight="1" x14ac:dyDescent="0.3">
      <c r="A4641" s="660">
        <v>32</v>
      </c>
      <c r="B4641" s="661" t="s">
        <v>587</v>
      </c>
      <c r="C4641" s="661">
        <v>89301324</v>
      </c>
      <c r="D4641" s="740" t="s">
        <v>6849</v>
      </c>
      <c r="E4641" s="741" t="s">
        <v>4624</v>
      </c>
      <c r="F4641" s="661" t="s">
        <v>4612</v>
      </c>
      <c r="G4641" s="661" t="s">
        <v>4728</v>
      </c>
      <c r="H4641" s="661" t="s">
        <v>588</v>
      </c>
      <c r="I4641" s="661" t="s">
        <v>1886</v>
      </c>
      <c r="J4641" s="661" t="s">
        <v>1887</v>
      </c>
      <c r="K4641" s="661" t="s">
        <v>5110</v>
      </c>
      <c r="L4641" s="662">
        <v>2025.92</v>
      </c>
      <c r="M4641" s="662">
        <v>2025.92</v>
      </c>
      <c r="N4641" s="661">
        <v>1</v>
      </c>
      <c r="O4641" s="742">
        <v>0.5</v>
      </c>
      <c r="P4641" s="662">
        <v>2025.92</v>
      </c>
      <c r="Q4641" s="677">
        <v>1</v>
      </c>
      <c r="R4641" s="661">
        <v>1</v>
      </c>
      <c r="S4641" s="677">
        <v>1</v>
      </c>
      <c r="T4641" s="742">
        <v>0.5</v>
      </c>
      <c r="U4641" s="700">
        <v>1</v>
      </c>
    </row>
    <row r="4642" spans="1:21" ht="14.4" customHeight="1" x14ac:dyDescent="0.3">
      <c r="A4642" s="660">
        <v>32</v>
      </c>
      <c r="B4642" s="661" t="s">
        <v>587</v>
      </c>
      <c r="C4642" s="661">
        <v>89301324</v>
      </c>
      <c r="D4642" s="740" t="s">
        <v>6849</v>
      </c>
      <c r="E4642" s="741" t="s">
        <v>4624</v>
      </c>
      <c r="F4642" s="661" t="s">
        <v>4612</v>
      </c>
      <c r="G4642" s="661" t="s">
        <v>4676</v>
      </c>
      <c r="H4642" s="661" t="s">
        <v>588</v>
      </c>
      <c r="I4642" s="661" t="s">
        <v>1248</v>
      </c>
      <c r="J4642" s="661" t="s">
        <v>1249</v>
      </c>
      <c r="K4642" s="661" t="s">
        <v>1250</v>
      </c>
      <c r="L4642" s="662">
        <v>24.22</v>
      </c>
      <c r="M4642" s="662">
        <v>24.22</v>
      </c>
      <c r="N4642" s="661">
        <v>1</v>
      </c>
      <c r="O4642" s="742">
        <v>0.5</v>
      </c>
      <c r="P4642" s="662">
        <v>24.22</v>
      </c>
      <c r="Q4642" s="677">
        <v>1</v>
      </c>
      <c r="R4642" s="661">
        <v>1</v>
      </c>
      <c r="S4642" s="677">
        <v>1</v>
      </c>
      <c r="T4642" s="742">
        <v>0.5</v>
      </c>
      <c r="U4642" s="700">
        <v>1</v>
      </c>
    </row>
    <row r="4643" spans="1:21" ht="14.4" customHeight="1" x14ac:dyDescent="0.3">
      <c r="A4643" s="660">
        <v>32</v>
      </c>
      <c r="B4643" s="661" t="s">
        <v>587</v>
      </c>
      <c r="C4643" s="661">
        <v>89301324</v>
      </c>
      <c r="D4643" s="740" t="s">
        <v>6849</v>
      </c>
      <c r="E4643" s="741" t="s">
        <v>4624</v>
      </c>
      <c r="F4643" s="661" t="s">
        <v>4612</v>
      </c>
      <c r="G4643" s="661" t="s">
        <v>4885</v>
      </c>
      <c r="H4643" s="661" t="s">
        <v>588</v>
      </c>
      <c r="I4643" s="661" t="s">
        <v>815</v>
      </c>
      <c r="J4643" s="661" t="s">
        <v>816</v>
      </c>
      <c r="K4643" s="661" t="s">
        <v>4180</v>
      </c>
      <c r="L4643" s="662">
        <v>766.89</v>
      </c>
      <c r="M4643" s="662">
        <v>766.89</v>
      </c>
      <c r="N4643" s="661">
        <v>1</v>
      </c>
      <c r="O4643" s="742">
        <v>0.5</v>
      </c>
      <c r="P4643" s="662">
        <v>766.89</v>
      </c>
      <c r="Q4643" s="677">
        <v>1</v>
      </c>
      <c r="R4643" s="661">
        <v>1</v>
      </c>
      <c r="S4643" s="677">
        <v>1</v>
      </c>
      <c r="T4643" s="742">
        <v>0.5</v>
      </c>
      <c r="U4643" s="700">
        <v>1</v>
      </c>
    </row>
    <row r="4644" spans="1:21" ht="14.4" customHeight="1" x14ac:dyDescent="0.3">
      <c r="A4644" s="660">
        <v>32</v>
      </c>
      <c r="B4644" s="661" t="s">
        <v>587</v>
      </c>
      <c r="C4644" s="661">
        <v>89301324</v>
      </c>
      <c r="D4644" s="740" t="s">
        <v>6849</v>
      </c>
      <c r="E4644" s="741" t="s">
        <v>4624</v>
      </c>
      <c r="F4644" s="661" t="s">
        <v>4612</v>
      </c>
      <c r="G4644" s="661" t="s">
        <v>4886</v>
      </c>
      <c r="H4644" s="661" t="s">
        <v>588</v>
      </c>
      <c r="I4644" s="661" t="s">
        <v>1196</v>
      </c>
      <c r="J4644" s="661" t="s">
        <v>1436</v>
      </c>
      <c r="K4644" s="661" t="s">
        <v>4887</v>
      </c>
      <c r="L4644" s="662">
        <v>0</v>
      </c>
      <c r="M4644" s="662">
        <v>0</v>
      </c>
      <c r="N4644" s="661">
        <v>1</v>
      </c>
      <c r="O4644" s="742">
        <v>0.5</v>
      </c>
      <c r="P4644" s="662">
        <v>0</v>
      </c>
      <c r="Q4644" s="677"/>
      <c r="R4644" s="661">
        <v>1</v>
      </c>
      <c r="S4644" s="677">
        <v>1</v>
      </c>
      <c r="T4644" s="742">
        <v>0.5</v>
      </c>
      <c r="U4644" s="700">
        <v>1</v>
      </c>
    </row>
    <row r="4645" spans="1:21" ht="14.4" customHeight="1" x14ac:dyDescent="0.3">
      <c r="A4645" s="660">
        <v>32</v>
      </c>
      <c r="B4645" s="661" t="s">
        <v>587</v>
      </c>
      <c r="C4645" s="661">
        <v>89301324</v>
      </c>
      <c r="D4645" s="740" t="s">
        <v>6849</v>
      </c>
      <c r="E4645" s="741" t="s">
        <v>4624</v>
      </c>
      <c r="F4645" s="661" t="s">
        <v>4612</v>
      </c>
      <c r="G4645" s="661" t="s">
        <v>4693</v>
      </c>
      <c r="H4645" s="661" t="s">
        <v>2441</v>
      </c>
      <c r="I4645" s="661" t="s">
        <v>2688</v>
      </c>
      <c r="J4645" s="661" t="s">
        <v>2479</v>
      </c>
      <c r="K4645" s="661" t="s">
        <v>2689</v>
      </c>
      <c r="L4645" s="662">
        <v>468.96</v>
      </c>
      <c r="M4645" s="662">
        <v>468.96</v>
      </c>
      <c r="N4645" s="661">
        <v>1</v>
      </c>
      <c r="O4645" s="742">
        <v>0.5</v>
      </c>
      <c r="P4645" s="662">
        <v>468.96</v>
      </c>
      <c r="Q4645" s="677">
        <v>1</v>
      </c>
      <c r="R4645" s="661">
        <v>1</v>
      </c>
      <c r="S4645" s="677">
        <v>1</v>
      </c>
      <c r="T4645" s="742">
        <v>0.5</v>
      </c>
      <c r="U4645" s="700">
        <v>1</v>
      </c>
    </row>
    <row r="4646" spans="1:21" ht="14.4" customHeight="1" x14ac:dyDescent="0.3">
      <c r="A4646" s="660">
        <v>32</v>
      </c>
      <c r="B4646" s="661" t="s">
        <v>587</v>
      </c>
      <c r="C4646" s="661">
        <v>89301324</v>
      </c>
      <c r="D4646" s="740" t="s">
        <v>6849</v>
      </c>
      <c r="E4646" s="741" t="s">
        <v>4624</v>
      </c>
      <c r="F4646" s="661" t="s">
        <v>4612</v>
      </c>
      <c r="G4646" s="661" t="s">
        <v>4693</v>
      </c>
      <c r="H4646" s="661" t="s">
        <v>2441</v>
      </c>
      <c r="I4646" s="661" t="s">
        <v>2478</v>
      </c>
      <c r="J4646" s="661" t="s">
        <v>2479</v>
      </c>
      <c r="K4646" s="661" t="s">
        <v>2480</v>
      </c>
      <c r="L4646" s="662">
        <v>937.93</v>
      </c>
      <c r="M4646" s="662">
        <v>937.93</v>
      </c>
      <c r="N4646" s="661">
        <v>1</v>
      </c>
      <c r="O4646" s="742">
        <v>1</v>
      </c>
      <c r="P4646" s="662">
        <v>937.93</v>
      </c>
      <c r="Q4646" s="677">
        <v>1</v>
      </c>
      <c r="R4646" s="661">
        <v>1</v>
      </c>
      <c r="S4646" s="677">
        <v>1</v>
      </c>
      <c r="T4646" s="742">
        <v>1</v>
      </c>
      <c r="U4646" s="700">
        <v>1</v>
      </c>
    </row>
    <row r="4647" spans="1:21" ht="14.4" customHeight="1" x14ac:dyDescent="0.3">
      <c r="A4647" s="660">
        <v>32</v>
      </c>
      <c r="B4647" s="661" t="s">
        <v>587</v>
      </c>
      <c r="C4647" s="661">
        <v>89301324</v>
      </c>
      <c r="D4647" s="740" t="s">
        <v>6849</v>
      </c>
      <c r="E4647" s="741" t="s">
        <v>4624</v>
      </c>
      <c r="F4647" s="661" t="s">
        <v>4612</v>
      </c>
      <c r="G4647" s="661" t="s">
        <v>4697</v>
      </c>
      <c r="H4647" s="661" t="s">
        <v>588</v>
      </c>
      <c r="I4647" s="661" t="s">
        <v>4706</v>
      </c>
      <c r="J4647" s="661" t="s">
        <v>4707</v>
      </c>
      <c r="K4647" s="661" t="s">
        <v>871</v>
      </c>
      <c r="L4647" s="662">
        <v>314.89999999999998</v>
      </c>
      <c r="M4647" s="662">
        <v>944.69999999999993</v>
      </c>
      <c r="N4647" s="661">
        <v>3</v>
      </c>
      <c r="O4647" s="742">
        <v>1.5</v>
      </c>
      <c r="P4647" s="662">
        <v>944.69999999999993</v>
      </c>
      <c r="Q4647" s="677">
        <v>1</v>
      </c>
      <c r="R4647" s="661">
        <v>3</v>
      </c>
      <c r="S4647" s="677">
        <v>1</v>
      </c>
      <c r="T4647" s="742">
        <v>1.5</v>
      </c>
      <c r="U4647" s="700">
        <v>1</v>
      </c>
    </row>
    <row r="4648" spans="1:21" ht="14.4" customHeight="1" x14ac:dyDescent="0.3">
      <c r="A4648" s="660">
        <v>32</v>
      </c>
      <c r="B4648" s="661" t="s">
        <v>587</v>
      </c>
      <c r="C4648" s="661">
        <v>89301324</v>
      </c>
      <c r="D4648" s="740" t="s">
        <v>6849</v>
      </c>
      <c r="E4648" s="741" t="s">
        <v>4624</v>
      </c>
      <c r="F4648" s="661" t="s">
        <v>4612</v>
      </c>
      <c r="G4648" s="661" t="s">
        <v>4708</v>
      </c>
      <c r="H4648" s="661" t="s">
        <v>588</v>
      </c>
      <c r="I4648" s="661" t="s">
        <v>1519</v>
      </c>
      <c r="J4648" s="661" t="s">
        <v>4709</v>
      </c>
      <c r="K4648" s="661" t="s">
        <v>4710</v>
      </c>
      <c r="L4648" s="662">
        <v>103.62</v>
      </c>
      <c r="M4648" s="662">
        <v>103.62</v>
      </c>
      <c r="N4648" s="661">
        <v>1</v>
      </c>
      <c r="O4648" s="742">
        <v>0.5</v>
      </c>
      <c r="P4648" s="662">
        <v>103.62</v>
      </c>
      <c r="Q4648" s="677">
        <v>1</v>
      </c>
      <c r="R4648" s="661">
        <v>1</v>
      </c>
      <c r="S4648" s="677">
        <v>1</v>
      </c>
      <c r="T4648" s="742">
        <v>0.5</v>
      </c>
      <c r="U4648" s="700">
        <v>1</v>
      </c>
    </row>
    <row r="4649" spans="1:21" ht="14.4" customHeight="1" x14ac:dyDescent="0.3">
      <c r="A4649" s="660">
        <v>32</v>
      </c>
      <c r="B4649" s="661" t="s">
        <v>587</v>
      </c>
      <c r="C4649" s="661">
        <v>89301324</v>
      </c>
      <c r="D4649" s="740" t="s">
        <v>6849</v>
      </c>
      <c r="E4649" s="741" t="s">
        <v>4624</v>
      </c>
      <c r="F4649" s="661" t="s">
        <v>4612</v>
      </c>
      <c r="G4649" s="661" t="s">
        <v>4829</v>
      </c>
      <c r="H4649" s="661" t="s">
        <v>2441</v>
      </c>
      <c r="I4649" s="661" t="s">
        <v>5074</v>
      </c>
      <c r="J4649" s="661" t="s">
        <v>2446</v>
      </c>
      <c r="K4649" s="661" t="s">
        <v>5075</v>
      </c>
      <c r="L4649" s="662">
        <v>42.05</v>
      </c>
      <c r="M4649" s="662">
        <v>42.05</v>
      </c>
      <c r="N4649" s="661">
        <v>1</v>
      </c>
      <c r="O4649" s="742">
        <v>0.5</v>
      </c>
      <c r="P4649" s="662">
        <v>42.05</v>
      </c>
      <c r="Q4649" s="677">
        <v>1</v>
      </c>
      <c r="R4649" s="661">
        <v>1</v>
      </c>
      <c r="S4649" s="677">
        <v>1</v>
      </c>
      <c r="T4649" s="742">
        <v>0.5</v>
      </c>
      <c r="U4649" s="700">
        <v>1</v>
      </c>
    </row>
    <row r="4650" spans="1:21" ht="14.4" customHeight="1" x14ac:dyDescent="0.3">
      <c r="A4650" s="660">
        <v>32</v>
      </c>
      <c r="B4650" s="661" t="s">
        <v>587</v>
      </c>
      <c r="C4650" s="661">
        <v>89301324</v>
      </c>
      <c r="D4650" s="740" t="s">
        <v>6849</v>
      </c>
      <c r="E4650" s="741" t="s">
        <v>4624</v>
      </c>
      <c r="F4650" s="661" t="s">
        <v>4612</v>
      </c>
      <c r="G4650" s="661" t="s">
        <v>4786</v>
      </c>
      <c r="H4650" s="661" t="s">
        <v>588</v>
      </c>
      <c r="I4650" s="661" t="s">
        <v>2913</v>
      </c>
      <c r="J4650" s="661" t="s">
        <v>2914</v>
      </c>
      <c r="K4650" s="661" t="s">
        <v>4986</v>
      </c>
      <c r="L4650" s="662">
        <v>23.46</v>
      </c>
      <c r="M4650" s="662">
        <v>46.92</v>
      </c>
      <c r="N4650" s="661">
        <v>2</v>
      </c>
      <c r="O4650" s="742">
        <v>1</v>
      </c>
      <c r="P4650" s="662">
        <v>46.92</v>
      </c>
      <c r="Q4650" s="677">
        <v>1</v>
      </c>
      <c r="R4650" s="661">
        <v>2</v>
      </c>
      <c r="S4650" s="677">
        <v>1</v>
      </c>
      <c r="T4650" s="742">
        <v>1</v>
      </c>
      <c r="U4650" s="700">
        <v>1</v>
      </c>
    </row>
    <row r="4651" spans="1:21" ht="14.4" customHeight="1" x14ac:dyDescent="0.3">
      <c r="A4651" s="660">
        <v>32</v>
      </c>
      <c r="B4651" s="661" t="s">
        <v>587</v>
      </c>
      <c r="C4651" s="661">
        <v>89301324</v>
      </c>
      <c r="D4651" s="740" t="s">
        <v>6849</v>
      </c>
      <c r="E4651" s="741" t="s">
        <v>4624</v>
      </c>
      <c r="F4651" s="661" t="s">
        <v>4612</v>
      </c>
      <c r="G4651" s="661" t="s">
        <v>4913</v>
      </c>
      <c r="H4651" s="661" t="s">
        <v>2441</v>
      </c>
      <c r="I4651" s="661" t="s">
        <v>2768</v>
      </c>
      <c r="J4651" s="661" t="s">
        <v>2769</v>
      </c>
      <c r="K4651" s="661" t="s">
        <v>4484</v>
      </c>
      <c r="L4651" s="662">
        <v>1492.11</v>
      </c>
      <c r="M4651" s="662">
        <v>1492.11</v>
      </c>
      <c r="N4651" s="661">
        <v>1</v>
      </c>
      <c r="O4651" s="742">
        <v>0.5</v>
      </c>
      <c r="P4651" s="662">
        <v>1492.11</v>
      </c>
      <c r="Q4651" s="677">
        <v>1</v>
      </c>
      <c r="R4651" s="661">
        <v>1</v>
      </c>
      <c r="S4651" s="677">
        <v>1</v>
      </c>
      <c r="T4651" s="742">
        <v>0.5</v>
      </c>
      <c r="U4651" s="700">
        <v>1</v>
      </c>
    </row>
    <row r="4652" spans="1:21" ht="14.4" customHeight="1" x14ac:dyDescent="0.3">
      <c r="A4652" s="660">
        <v>32</v>
      </c>
      <c r="B4652" s="661" t="s">
        <v>587</v>
      </c>
      <c r="C4652" s="661">
        <v>89301324</v>
      </c>
      <c r="D4652" s="740" t="s">
        <v>6849</v>
      </c>
      <c r="E4652" s="741" t="s">
        <v>4624</v>
      </c>
      <c r="F4652" s="661" t="s">
        <v>4612</v>
      </c>
      <c r="G4652" s="661" t="s">
        <v>4794</v>
      </c>
      <c r="H4652" s="661" t="s">
        <v>588</v>
      </c>
      <c r="I4652" s="661" t="s">
        <v>1823</v>
      </c>
      <c r="J4652" s="661" t="s">
        <v>1824</v>
      </c>
      <c r="K4652" s="661" t="s">
        <v>4795</v>
      </c>
      <c r="L4652" s="662">
        <v>34140.99</v>
      </c>
      <c r="M4652" s="662">
        <v>68281.98</v>
      </c>
      <c r="N4652" s="661">
        <v>2</v>
      </c>
      <c r="O4652" s="742">
        <v>2</v>
      </c>
      <c r="P4652" s="662">
        <v>34140.99</v>
      </c>
      <c r="Q4652" s="677">
        <v>0.5</v>
      </c>
      <c r="R4652" s="661">
        <v>1</v>
      </c>
      <c r="S4652" s="677">
        <v>0.5</v>
      </c>
      <c r="T4652" s="742">
        <v>1</v>
      </c>
      <c r="U4652" s="700">
        <v>0.5</v>
      </c>
    </row>
    <row r="4653" spans="1:21" ht="14.4" customHeight="1" x14ac:dyDescent="0.3">
      <c r="A4653" s="660">
        <v>32</v>
      </c>
      <c r="B4653" s="661" t="s">
        <v>587</v>
      </c>
      <c r="C4653" s="661">
        <v>89301324</v>
      </c>
      <c r="D4653" s="740" t="s">
        <v>6849</v>
      </c>
      <c r="E4653" s="741" t="s">
        <v>4628</v>
      </c>
      <c r="F4653" s="661" t="s">
        <v>4612</v>
      </c>
      <c r="G4653" s="661" t="s">
        <v>4671</v>
      </c>
      <c r="H4653" s="661" t="s">
        <v>2441</v>
      </c>
      <c r="I4653" s="661" t="s">
        <v>3132</v>
      </c>
      <c r="J4653" s="661" t="s">
        <v>3133</v>
      </c>
      <c r="K4653" s="661" t="s">
        <v>4480</v>
      </c>
      <c r="L4653" s="662">
        <v>3127.19</v>
      </c>
      <c r="M4653" s="662">
        <v>3127.19</v>
      </c>
      <c r="N4653" s="661">
        <v>1</v>
      </c>
      <c r="O4653" s="742">
        <v>0.5</v>
      </c>
      <c r="P4653" s="662">
        <v>3127.19</v>
      </c>
      <c r="Q4653" s="677">
        <v>1</v>
      </c>
      <c r="R4653" s="661">
        <v>1</v>
      </c>
      <c r="S4653" s="677">
        <v>1</v>
      </c>
      <c r="T4653" s="742">
        <v>0.5</v>
      </c>
      <c r="U4653" s="700">
        <v>1</v>
      </c>
    </row>
    <row r="4654" spans="1:21" ht="14.4" customHeight="1" x14ac:dyDescent="0.3">
      <c r="A4654" s="660">
        <v>32</v>
      </c>
      <c r="B4654" s="661" t="s">
        <v>587</v>
      </c>
      <c r="C4654" s="661">
        <v>89301324</v>
      </c>
      <c r="D4654" s="740" t="s">
        <v>6849</v>
      </c>
      <c r="E4654" s="741" t="s">
        <v>4628</v>
      </c>
      <c r="F4654" s="661" t="s">
        <v>4612</v>
      </c>
      <c r="G4654" s="661" t="s">
        <v>4708</v>
      </c>
      <c r="H4654" s="661" t="s">
        <v>588</v>
      </c>
      <c r="I4654" s="661" t="s">
        <v>1519</v>
      </c>
      <c r="J4654" s="661" t="s">
        <v>4709</v>
      </c>
      <c r="K4654" s="661" t="s">
        <v>4710</v>
      </c>
      <c r="L4654" s="662">
        <v>91.52</v>
      </c>
      <c r="M4654" s="662">
        <v>91.52</v>
      </c>
      <c r="N4654" s="661">
        <v>1</v>
      </c>
      <c r="O4654" s="742">
        <v>0.5</v>
      </c>
      <c r="P4654" s="662">
        <v>91.52</v>
      </c>
      <c r="Q4654" s="677">
        <v>1</v>
      </c>
      <c r="R4654" s="661">
        <v>1</v>
      </c>
      <c r="S4654" s="677">
        <v>1</v>
      </c>
      <c r="T4654" s="742">
        <v>0.5</v>
      </c>
      <c r="U4654" s="700">
        <v>1</v>
      </c>
    </row>
    <row r="4655" spans="1:21" ht="14.4" customHeight="1" x14ac:dyDescent="0.3">
      <c r="A4655" s="660">
        <v>32</v>
      </c>
      <c r="B4655" s="661" t="s">
        <v>587</v>
      </c>
      <c r="C4655" s="661">
        <v>89301324</v>
      </c>
      <c r="D4655" s="740" t="s">
        <v>6849</v>
      </c>
      <c r="E4655" s="741" t="s">
        <v>4630</v>
      </c>
      <c r="F4655" s="661" t="s">
        <v>4612</v>
      </c>
      <c r="G4655" s="661" t="s">
        <v>4655</v>
      </c>
      <c r="H4655" s="661" t="s">
        <v>588</v>
      </c>
      <c r="I4655" s="661" t="s">
        <v>727</v>
      </c>
      <c r="J4655" s="661" t="s">
        <v>728</v>
      </c>
      <c r="K4655" s="661" t="s">
        <v>4716</v>
      </c>
      <c r="L4655" s="662">
        <v>42.42</v>
      </c>
      <c r="M4655" s="662">
        <v>42.42</v>
      </c>
      <c r="N4655" s="661">
        <v>1</v>
      </c>
      <c r="O4655" s="742">
        <v>0.5</v>
      </c>
      <c r="P4655" s="662">
        <v>42.42</v>
      </c>
      <c r="Q4655" s="677">
        <v>1</v>
      </c>
      <c r="R4655" s="661">
        <v>1</v>
      </c>
      <c r="S4655" s="677">
        <v>1</v>
      </c>
      <c r="T4655" s="742">
        <v>0.5</v>
      </c>
      <c r="U4655" s="700">
        <v>1</v>
      </c>
    </row>
    <row r="4656" spans="1:21" ht="14.4" customHeight="1" x14ac:dyDescent="0.3">
      <c r="A4656" s="660">
        <v>32</v>
      </c>
      <c r="B4656" s="661" t="s">
        <v>587</v>
      </c>
      <c r="C4656" s="661">
        <v>89301324</v>
      </c>
      <c r="D4656" s="740" t="s">
        <v>6849</v>
      </c>
      <c r="E4656" s="741" t="s">
        <v>4630</v>
      </c>
      <c r="F4656" s="661" t="s">
        <v>4612</v>
      </c>
      <c r="G4656" s="661" t="s">
        <v>4655</v>
      </c>
      <c r="H4656" s="661" t="s">
        <v>588</v>
      </c>
      <c r="I4656" s="661" t="s">
        <v>727</v>
      </c>
      <c r="J4656" s="661" t="s">
        <v>728</v>
      </c>
      <c r="K4656" s="661" t="s">
        <v>4716</v>
      </c>
      <c r="L4656" s="662">
        <v>85.72</v>
      </c>
      <c r="M4656" s="662">
        <v>85.72</v>
      </c>
      <c r="N4656" s="661">
        <v>1</v>
      </c>
      <c r="O4656" s="742">
        <v>0.5</v>
      </c>
      <c r="P4656" s="662">
        <v>85.72</v>
      </c>
      <c r="Q4656" s="677">
        <v>1</v>
      </c>
      <c r="R4656" s="661">
        <v>1</v>
      </c>
      <c r="S4656" s="677">
        <v>1</v>
      </c>
      <c r="T4656" s="742">
        <v>0.5</v>
      </c>
      <c r="U4656" s="700">
        <v>1</v>
      </c>
    </row>
    <row r="4657" spans="1:21" ht="14.4" customHeight="1" x14ac:dyDescent="0.3">
      <c r="A4657" s="660">
        <v>32</v>
      </c>
      <c r="B4657" s="661" t="s">
        <v>587</v>
      </c>
      <c r="C4657" s="661">
        <v>89301324</v>
      </c>
      <c r="D4657" s="740" t="s">
        <v>6849</v>
      </c>
      <c r="E4657" s="741" t="s">
        <v>4630</v>
      </c>
      <c r="F4657" s="661" t="s">
        <v>4612</v>
      </c>
      <c r="G4657" s="661" t="s">
        <v>5028</v>
      </c>
      <c r="H4657" s="661" t="s">
        <v>2441</v>
      </c>
      <c r="I4657" s="661" t="s">
        <v>4149</v>
      </c>
      <c r="J4657" s="661" t="s">
        <v>2601</v>
      </c>
      <c r="K4657" s="661" t="s">
        <v>4593</v>
      </c>
      <c r="L4657" s="662">
        <v>150.55000000000001</v>
      </c>
      <c r="M4657" s="662">
        <v>150.55000000000001</v>
      </c>
      <c r="N4657" s="661">
        <v>1</v>
      </c>
      <c r="O4657" s="742">
        <v>0.5</v>
      </c>
      <c r="P4657" s="662">
        <v>150.55000000000001</v>
      </c>
      <c r="Q4657" s="677">
        <v>1</v>
      </c>
      <c r="R4657" s="661">
        <v>1</v>
      </c>
      <c r="S4657" s="677">
        <v>1</v>
      </c>
      <c r="T4657" s="742">
        <v>0.5</v>
      </c>
      <c r="U4657" s="700">
        <v>1</v>
      </c>
    </row>
    <row r="4658" spans="1:21" ht="14.4" customHeight="1" x14ac:dyDescent="0.3">
      <c r="A4658" s="660">
        <v>32</v>
      </c>
      <c r="B4658" s="661" t="s">
        <v>587</v>
      </c>
      <c r="C4658" s="661">
        <v>89301324</v>
      </c>
      <c r="D4658" s="740" t="s">
        <v>6849</v>
      </c>
      <c r="E4658" s="741" t="s">
        <v>4630</v>
      </c>
      <c r="F4658" s="661" t="s">
        <v>4612</v>
      </c>
      <c r="G4658" s="661" t="s">
        <v>4994</v>
      </c>
      <c r="H4658" s="661" t="s">
        <v>588</v>
      </c>
      <c r="I4658" s="661" t="s">
        <v>4995</v>
      </c>
      <c r="J4658" s="661" t="s">
        <v>1296</v>
      </c>
      <c r="K4658" s="661" t="s">
        <v>1297</v>
      </c>
      <c r="L4658" s="662">
        <v>0</v>
      </c>
      <c r="M4658" s="662">
        <v>0</v>
      </c>
      <c r="N4658" s="661">
        <v>2</v>
      </c>
      <c r="O4658" s="742">
        <v>1</v>
      </c>
      <c r="P4658" s="662">
        <v>0</v>
      </c>
      <c r="Q4658" s="677"/>
      <c r="R4658" s="661">
        <v>2</v>
      </c>
      <c r="S4658" s="677">
        <v>1</v>
      </c>
      <c r="T4658" s="742">
        <v>1</v>
      </c>
      <c r="U4658" s="700">
        <v>1</v>
      </c>
    </row>
    <row r="4659" spans="1:21" ht="14.4" customHeight="1" x14ac:dyDescent="0.3">
      <c r="A4659" s="660">
        <v>32</v>
      </c>
      <c r="B4659" s="661" t="s">
        <v>587</v>
      </c>
      <c r="C4659" s="661">
        <v>89301324</v>
      </c>
      <c r="D4659" s="740" t="s">
        <v>6849</v>
      </c>
      <c r="E4659" s="741" t="s">
        <v>4630</v>
      </c>
      <c r="F4659" s="661" t="s">
        <v>4612</v>
      </c>
      <c r="G4659" s="661" t="s">
        <v>4721</v>
      </c>
      <c r="H4659" s="661" t="s">
        <v>588</v>
      </c>
      <c r="I4659" s="661" t="s">
        <v>1087</v>
      </c>
      <c r="J4659" s="661" t="s">
        <v>4722</v>
      </c>
      <c r="K4659" s="661" t="s">
        <v>4723</v>
      </c>
      <c r="L4659" s="662">
        <v>0</v>
      </c>
      <c r="M4659" s="662">
        <v>0</v>
      </c>
      <c r="N4659" s="661">
        <v>1</v>
      </c>
      <c r="O4659" s="742">
        <v>1</v>
      </c>
      <c r="P4659" s="662">
        <v>0</v>
      </c>
      <c r="Q4659" s="677"/>
      <c r="R4659" s="661">
        <v>1</v>
      </c>
      <c r="S4659" s="677">
        <v>1</v>
      </c>
      <c r="T4659" s="742">
        <v>1</v>
      </c>
      <c r="U4659" s="700">
        <v>1</v>
      </c>
    </row>
    <row r="4660" spans="1:21" ht="14.4" customHeight="1" x14ac:dyDescent="0.3">
      <c r="A4660" s="660">
        <v>32</v>
      </c>
      <c r="B4660" s="661" t="s">
        <v>587</v>
      </c>
      <c r="C4660" s="661">
        <v>89301324</v>
      </c>
      <c r="D4660" s="740" t="s">
        <v>6849</v>
      </c>
      <c r="E4660" s="741" t="s">
        <v>4630</v>
      </c>
      <c r="F4660" s="661" t="s">
        <v>4612</v>
      </c>
      <c r="G4660" s="661" t="s">
        <v>4721</v>
      </c>
      <c r="H4660" s="661" t="s">
        <v>588</v>
      </c>
      <c r="I4660" s="661" t="s">
        <v>4724</v>
      </c>
      <c r="J4660" s="661" t="s">
        <v>4722</v>
      </c>
      <c r="K4660" s="661" t="s">
        <v>4723</v>
      </c>
      <c r="L4660" s="662">
        <v>0</v>
      </c>
      <c r="M4660" s="662">
        <v>0</v>
      </c>
      <c r="N4660" s="661">
        <v>2</v>
      </c>
      <c r="O4660" s="742">
        <v>1</v>
      </c>
      <c r="P4660" s="662">
        <v>0</v>
      </c>
      <c r="Q4660" s="677"/>
      <c r="R4660" s="661">
        <v>1</v>
      </c>
      <c r="S4660" s="677">
        <v>0.5</v>
      </c>
      <c r="T4660" s="742">
        <v>0.5</v>
      </c>
      <c r="U4660" s="700">
        <v>0.5</v>
      </c>
    </row>
    <row r="4661" spans="1:21" ht="14.4" customHeight="1" x14ac:dyDescent="0.3">
      <c r="A4661" s="660">
        <v>32</v>
      </c>
      <c r="B4661" s="661" t="s">
        <v>587</v>
      </c>
      <c r="C4661" s="661">
        <v>89301324</v>
      </c>
      <c r="D4661" s="740" t="s">
        <v>6849</v>
      </c>
      <c r="E4661" s="741" t="s">
        <v>4630</v>
      </c>
      <c r="F4661" s="661" t="s">
        <v>4612</v>
      </c>
      <c r="G4661" s="661" t="s">
        <v>4727</v>
      </c>
      <c r="H4661" s="661" t="s">
        <v>2441</v>
      </c>
      <c r="I4661" s="661" t="s">
        <v>2628</v>
      </c>
      <c r="J4661" s="661" t="s">
        <v>2629</v>
      </c>
      <c r="K4661" s="661" t="s">
        <v>4523</v>
      </c>
      <c r="L4661" s="662">
        <v>162.13</v>
      </c>
      <c r="M4661" s="662">
        <v>162.13</v>
      </c>
      <c r="N4661" s="661">
        <v>1</v>
      </c>
      <c r="O4661" s="742">
        <v>0.5</v>
      </c>
      <c r="P4661" s="662">
        <v>162.13</v>
      </c>
      <c r="Q4661" s="677">
        <v>1</v>
      </c>
      <c r="R4661" s="661">
        <v>1</v>
      </c>
      <c r="S4661" s="677">
        <v>1</v>
      </c>
      <c r="T4661" s="742">
        <v>0.5</v>
      </c>
      <c r="U4661" s="700">
        <v>1</v>
      </c>
    </row>
    <row r="4662" spans="1:21" ht="14.4" customHeight="1" x14ac:dyDescent="0.3">
      <c r="A4662" s="660">
        <v>32</v>
      </c>
      <c r="B4662" s="661" t="s">
        <v>587</v>
      </c>
      <c r="C4662" s="661">
        <v>89301324</v>
      </c>
      <c r="D4662" s="740" t="s">
        <v>6849</v>
      </c>
      <c r="E4662" s="741" t="s">
        <v>4630</v>
      </c>
      <c r="F4662" s="661" t="s">
        <v>4612</v>
      </c>
      <c r="G4662" s="661" t="s">
        <v>4727</v>
      </c>
      <c r="H4662" s="661" t="s">
        <v>2441</v>
      </c>
      <c r="I4662" s="661" t="s">
        <v>2705</v>
      </c>
      <c r="J4662" s="661" t="s">
        <v>2475</v>
      </c>
      <c r="K4662" s="661" t="s">
        <v>4524</v>
      </c>
      <c r="L4662" s="662">
        <v>216.16</v>
      </c>
      <c r="M4662" s="662">
        <v>216.16</v>
      </c>
      <c r="N4662" s="661">
        <v>1</v>
      </c>
      <c r="O4662" s="742">
        <v>0.5</v>
      </c>
      <c r="P4662" s="662">
        <v>216.16</v>
      </c>
      <c r="Q4662" s="677">
        <v>1</v>
      </c>
      <c r="R4662" s="661">
        <v>1</v>
      </c>
      <c r="S4662" s="677">
        <v>1</v>
      </c>
      <c r="T4662" s="742">
        <v>0.5</v>
      </c>
      <c r="U4662" s="700">
        <v>1</v>
      </c>
    </row>
    <row r="4663" spans="1:21" ht="14.4" customHeight="1" x14ac:dyDescent="0.3">
      <c r="A4663" s="660">
        <v>32</v>
      </c>
      <c r="B4663" s="661" t="s">
        <v>587</v>
      </c>
      <c r="C4663" s="661">
        <v>89301324</v>
      </c>
      <c r="D4663" s="740" t="s">
        <v>6849</v>
      </c>
      <c r="E4663" s="741" t="s">
        <v>4630</v>
      </c>
      <c r="F4663" s="661" t="s">
        <v>4612</v>
      </c>
      <c r="G4663" s="661" t="s">
        <v>4727</v>
      </c>
      <c r="H4663" s="661" t="s">
        <v>2441</v>
      </c>
      <c r="I4663" s="661" t="s">
        <v>2705</v>
      </c>
      <c r="J4663" s="661" t="s">
        <v>2475</v>
      </c>
      <c r="K4663" s="661" t="s">
        <v>4524</v>
      </c>
      <c r="L4663" s="662">
        <v>138</v>
      </c>
      <c r="M4663" s="662">
        <v>138</v>
      </c>
      <c r="N4663" s="661">
        <v>1</v>
      </c>
      <c r="O4663" s="742">
        <v>0.5</v>
      </c>
      <c r="P4663" s="662">
        <v>138</v>
      </c>
      <c r="Q4663" s="677">
        <v>1</v>
      </c>
      <c r="R4663" s="661">
        <v>1</v>
      </c>
      <c r="S4663" s="677">
        <v>1</v>
      </c>
      <c r="T4663" s="742">
        <v>0.5</v>
      </c>
      <c r="U4663" s="700">
        <v>1</v>
      </c>
    </row>
    <row r="4664" spans="1:21" ht="14.4" customHeight="1" x14ac:dyDescent="0.3">
      <c r="A4664" s="660">
        <v>32</v>
      </c>
      <c r="B4664" s="661" t="s">
        <v>587</v>
      </c>
      <c r="C4664" s="661">
        <v>89301324</v>
      </c>
      <c r="D4664" s="740" t="s">
        <v>6849</v>
      </c>
      <c r="E4664" s="741" t="s">
        <v>4630</v>
      </c>
      <c r="F4664" s="661" t="s">
        <v>4612</v>
      </c>
      <c r="G4664" s="661" t="s">
        <v>4728</v>
      </c>
      <c r="H4664" s="661" t="s">
        <v>588</v>
      </c>
      <c r="I4664" s="661" t="s">
        <v>2149</v>
      </c>
      <c r="J4664" s="661" t="s">
        <v>4729</v>
      </c>
      <c r="K4664" s="661" t="s">
        <v>4730</v>
      </c>
      <c r="L4664" s="662">
        <v>1012.96</v>
      </c>
      <c r="M4664" s="662">
        <v>1012.96</v>
      </c>
      <c r="N4664" s="661">
        <v>1</v>
      </c>
      <c r="O4664" s="742">
        <v>0.5</v>
      </c>
      <c r="P4664" s="662">
        <v>1012.96</v>
      </c>
      <c r="Q4664" s="677">
        <v>1</v>
      </c>
      <c r="R4664" s="661">
        <v>1</v>
      </c>
      <c r="S4664" s="677">
        <v>1</v>
      </c>
      <c r="T4664" s="742">
        <v>0.5</v>
      </c>
      <c r="U4664" s="700">
        <v>1</v>
      </c>
    </row>
    <row r="4665" spans="1:21" ht="14.4" customHeight="1" x14ac:dyDescent="0.3">
      <c r="A4665" s="660">
        <v>32</v>
      </c>
      <c r="B4665" s="661" t="s">
        <v>587</v>
      </c>
      <c r="C4665" s="661">
        <v>89301324</v>
      </c>
      <c r="D4665" s="740" t="s">
        <v>6849</v>
      </c>
      <c r="E4665" s="741" t="s">
        <v>4630</v>
      </c>
      <c r="F4665" s="661" t="s">
        <v>4612</v>
      </c>
      <c r="G4665" s="661" t="s">
        <v>4728</v>
      </c>
      <c r="H4665" s="661" t="s">
        <v>588</v>
      </c>
      <c r="I4665" s="661" t="s">
        <v>1886</v>
      </c>
      <c r="J4665" s="661" t="s">
        <v>1887</v>
      </c>
      <c r="K4665" s="661" t="s">
        <v>5110</v>
      </c>
      <c r="L4665" s="662">
        <v>2025.92</v>
      </c>
      <c r="M4665" s="662">
        <v>14181.44</v>
      </c>
      <c r="N4665" s="661">
        <v>7</v>
      </c>
      <c r="O4665" s="742">
        <v>3.5</v>
      </c>
      <c r="P4665" s="662">
        <v>14181.44</v>
      </c>
      <c r="Q4665" s="677">
        <v>1</v>
      </c>
      <c r="R4665" s="661">
        <v>7</v>
      </c>
      <c r="S4665" s="677">
        <v>1</v>
      </c>
      <c r="T4665" s="742">
        <v>3.5</v>
      </c>
      <c r="U4665" s="700">
        <v>1</v>
      </c>
    </row>
    <row r="4666" spans="1:21" ht="14.4" customHeight="1" x14ac:dyDescent="0.3">
      <c r="A4666" s="660">
        <v>32</v>
      </c>
      <c r="B4666" s="661" t="s">
        <v>587</v>
      </c>
      <c r="C4666" s="661">
        <v>89301324</v>
      </c>
      <c r="D4666" s="740" t="s">
        <v>6849</v>
      </c>
      <c r="E4666" s="741" t="s">
        <v>4630</v>
      </c>
      <c r="F4666" s="661" t="s">
        <v>4612</v>
      </c>
      <c r="G4666" s="661" t="s">
        <v>4671</v>
      </c>
      <c r="H4666" s="661" t="s">
        <v>2441</v>
      </c>
      <c r="I4666" s="661" t="s">
        <v>3132</v>
      </c>
      <c r="J4666" s="661" t="s">
        <v>3133</v>
      </c>
      <c r="K4666" s="661" t="s">
        <v>4480</v>
      </c>
      <c r="L4666" s="662">
        <v>3127.19</v>
      </c>
      <c r="M4666" s="662">
        <v>18763.14</v>
      </c>
      <c r="N4666" s="661">
        <v>6</v>
      </c>
      <c r="O4666" s="742">
        <v>4</v>
      </c>
      <c r="P4666" s="662">
        <v>15635.95</v>
      </c>
      <c r="Q4666" s="677">
        <v>0.83333333333333337</v>
      </c>
      <c r="R4666" s="661">
        <v>5</v>
      </c>
      <c r="S4666" s="677">
        <v>0.83333333333333337</v>
      </c>
      <c r="T4666" s="742">
        <v>3</v>
      </c>
      <c r="U4666" s="700">
        <v>0.75</v>
      </c>
    </row>
    <row r="4667" spans="1:21" ht="14.4" customHeight="1" x14ac:dyDescent="0.3">
      <c r="A4667" s="660">
        <v>32</v>
      </c>
      <c r="B4667" s="661" t="s">
        <v>587</v>
      </c>
      <c r="C4667" s="661">
        <v>89301324</v>
      </c>
      <c r="D4667" s="740" t="s">
        <v>6849</v>
      </c>
      <c r="E4667" s="741" t="s">
        <v>4630</v>
      </c>
      <c r="F4667" s="661" t="s">
        <v>4612</v>
      </c>
      <c r="G4667" s="661" t="s">
        <v>4671</v>
      </c>
      <c r="H4667" s="661" t="s">
        <v>2441</v>
      </c>
      <c r="I4667" s="661" t="s">
        <v>4672</v>
      </c>
      <c r="J4667" s="661" t="s">
        <v>3133</v>
      </c>
      <c r="K4667" s="661" t="s">
        <v>4673</v>
      </c>
      <c r="L4667" s="662">
        <v>782.22</v>
      </c>
      <c r="M4667" s="662">
        <v>2346.66</v>
      </c>
      <c r="N4667" s="661">
        <v>3</v>
      </c>
      <c r="O4667" s="742">
        <v>1.5</v>
      </c>
      <c r="P4667" s="662">
        <v>1564.44</v>
      </c>
      <c r="Q4667" s="677">
        <v>0.66666666666666674</v>
      </c>
      <c r="R4667" s="661">
        <v>2</v>
      </c>
      <c r="S4667" s="677">
        <v>0.66666666666666663</v>
      </c>
      <c r="T4667" s="742">
        <v>1</v>
      </c>
      <c r="U4667" s="700">
        <v>0.66666666666666663</v>
      </c>
    </row>
    <row r="4668" spans="1:21" ht="14.4" customHeight="1" x14ac:dyDescent="0.3">
      <c r="A4668" s="660">
        <v>32</v>
      </c>
      <c r="B4668" s="661" t="s">
        <v>587</v>
      </c>
      <c r="C4668" s="661">
        <v>89301324</v>
      </c>
      <c r="D4668" s="740" t="s">
        <v>6849</v>
      </c>
      <c r="E4668" s="741" t="s">
        <v>4630</v>
      </c>
      <c r="F4668" s="661" t="s">
        <v>4612</v>
      </c>
      <c r="G4668" s="661" t="s">
        <v>4999</v>
      </c>
      <c r="H4668" s="661" t="s">
        <v>588</v>
      </c>
      <c r="I4668" s="661" t="s">
        <v>2895</v>
      </c>
      <c r="J4668" s="661" t="s">
        <v>2896</v>
      </c>
      <c r="K4668" s="661" t="s">
        <v>5000</v>
      </c>
      <c r="L4668" s="662">
        <v>50.27</v>
      </c>
      <c r="M4668" s="662">
        <v>50.27</v>
      </c>
      <c r="N4668" s="661">
        <v>1</v>
      </c>
      <c r="O4668" s="742">
        <v>1</v>
      </c>
      <c r="P4668" s="662">
        <v>50.27</v>
      </c>
      <c r="Q4668" s="677">
        <v>1</v>
      </c>
      <c r="R4668" s="661">
        <v>1</v>
      </c>
      <c r="S4668" s="677">
        <v>1</v>
      </c>
      <c r="T4668" s="742">
        <v>1</v>
      </c>
      <c r="U4668" s="700">
        <v>1</v>
      </c>
    </row>
    <row r="4669" spans="1:21" ht="14.4" customHeight="1" x14ac:dyDescent="0.3">
      <c r="A4669" s="660">
        <v>32</v>
      </c>
      <c r="B4669" s="661" t="s">
        <v>587</v>
      </c>
      <c r="C4669" s="661">
        <v>89301324</v>
      </c>
      <c r="D4669" s="740" t="s">
        <v>6849</v>
      </c>
      <c r="E4669" s="741" t="s">
        <v>4630</v>
      </c>
      <c r="F4669" s="661" t="s">
        <v>4612</v>
      </c>
      <c r="G4669" s="661" t="s">
        <v>6627</v>
      </c>
      <c r="H4669" s="661" t="s">
        <v>588</v>
      </c>
      <c r="I4669" s="661" t="s">
        <v>6628</v>
      </c>
      <c r="J4669" s="661" t="s">
        <v>4544</v>
      </c>
      <c r="K4669" s="661" t="s">
        <v>4545</v>
      </c>
      <c r="L4669" s="662">
        <v>691.25</v>
      </c>
      <c r="M4669" s="662">
        <v>1382.5</v>
      </c>
      <c r="N4669" s="661">
        <v>2</v>
      </c>
      <c r="O4669" s="742">
        <v>0.5</v>
      </c>
      <c r="P4669" s="662">
        <v>1382.5</v>
      </c>
      <c r="Q4669" s="677">
        <v>1</v>
      </c>
      <c r="R4669" s="661">
        <v>2</v>
      </c>
      <c r="S4669" s="677">
        <v>1</v>
      </c>
      <c r="T4669" s="742">
        <v>0.5</v>
      </c>
      <c r="U4669" s="700">
        <v>1</v>
      </c>
    </row>
    <row r="4670" spans="1:21" ht="14.4" customHeight="1" x14ac:dyDescent="0.3">
      <c r="A4670" s="660">
        <v>32</v>
      </c>
      <c r="B4670" s="661" t="s">
        <v>587</v>
      </c>
      <c r="C4670" s="661">
        <v>89301324</v>
      </c>
      <c r="D4670" s="740" t="s">
        <v>6849</v>
      </c>
      <c r="E4670" s="741" t="s">
        <v>4630</v>
      </c>
      <c r="F4670" s="661" t="s">
        <v>4612</v>
      </c>
      <c r="G4670" s="661" t="s">
        <v>4767</v>
      </c>
      <c r="H4670" s="661" t="s">
        <v>2441</v>
      </c>
      <c r="I4670" s="661" t="s">
        <v>4819</v>
      </c>
      <c r="J4670" s="661" t="s">
        <v>4820</v>
      </c>
      <c r="K4670" s="661" t="s">
        <v>4821</v>
      </c>
      <c r="L4670" s="662">
        <v>130.15</v>
      </c>
      <c r="M4670" s="662">
        <v>130.15</v>
      </c>
      <c r="N4670" s="661">
        <v>1</v>
      </c>
      <c r="O4670" s="742">
        <v>1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32</v>
      </c>
      <c r="B4671" s="661" t="s">
        <v>587</v>
      </c>
      <c r="C4671" s="661">
        <v>89301324</v>
      </c>
      <c r="D4671" s="740" t="s">
        <v>6849</v>
      </c>
      <c r="E4671" s="741" t="s">
        <v>4630</v>
      </c>
      <c r="F4671" s="661" t="s">
        <v>4612</v>
      </c>
      <c r="G4671" s="661" t="s">
        <v>4690</v>
      </c>
      <c r="H4671" s="661" t="s">
        <v>588</v>
      </c>
      <c r="I4671" s="661" t="s">
        <v>851</v>
      </c>
      <c r="J4671" s="661" t="s">
        <v>4691</v>
      </c>
      <c r="K4671" s="661" t="s">
        <v>4692</v>
      </c>
      <c r="L4671" s="662">
        <v>0</v>
      </c>
      <c r="M4671" s="662">
        <v>0</v>
      </c>
      <c r="N4671" s="661">
        <v>3</v>
      </c>
      <c r="O4671" s="742">
        <v>1.5</v>
      </c>
      <c r="P4671" s="662">
        <v>0</v>
      </c>
      <c r="Q4671" s="677"/>
      <c r="R4671" s="661">
        <v>3</v>
      </c>
      <c r="S4671" s="677">
        <v>1</v>
      </c>
      <c r="T4671" s="742">
        <v>1.5</v>
      </c>
      <c r="U4671" s="700">
        <v>1</v>
      </c>
    </row>
    <row r="4672" spans="1:21" ht="14.4" customHeight="1" x14ac:dyDescent="0.3">
      <c r="A4672" s="660">
        <v>32</v>
      </c>
      <c r="B4672" s="661" t="s">
        <v>587</v>
      </c>
      <c r="C4672" s="661">
        <v>89301324</v>
      </c>
      <c r="D4672" s="740" t="s">
        <v>6849</v>
      </c>
      <c r="E4672" s="741" t="s">
        <v>4630</v>
      </c>
      <c r="F4672" s="661" t="s">
        <v>4612</v>
      </c>
      <c r="G4672" s="661" t="s">
        <v>4690</v>
      </c>
      <c r="H4672" s="661" t="s">
        <v>588</v>
      </c>
      <c r="I4672" s="661" t="s">
        <v>4773</v>
      </c>
      <c r="J4672" s="661" t="s">
        <v>4691</v>
      </c>
      <c r="K4672" s="661" t="s">
        <v>4774</v>
      </c>
      <c r="L4672" s="662">
        <v>0</v>
      </c>
      <c r="M4672" s="662">
        <v>0</v>
      </c>
      <c r="N4672" s="661">
        <v>1</v>
      </c>
      <c r="O4672" s="742">
        <v>1</v>
      </c>
      <c r="P4672" s="662">
        <v>0</v>
      </c>
      <c r="Q4672" s="677"/>
      <c r="R4672" s="661">
        <v>1</v>
      </c>
      <c r="S4672" s="677">
        <v>1</v>
      </c>
      <c r="T4672" s="742">
        <v>1</v>
      </c>
      <c r="U4672" s="700">
        <v>1</v>
      </c>
    </row>
    <row r="4673" spans="1:21" ht="14.4" customHeight="1" x14ac:dyDescent="0.3">
      <c r="A4673" s="660">
        <v>32</v>
      </c>
      <c r="B4673" s="661" t="s">
        <v>587</v>
      </c>
      <c r="C4673" s="661">
        <v>89301324</v>
      </c>
      <c r="D4673" s="740" t="s">
        <v>6849</v>
      </c>
      <c r="E4673" s="741" t="s">
        <v>4630</v>
      </c>
      <c r="F4673" s="661" t="s">
        <v>4612</v>
      </c>
      <c r="G4673" s="661" t="s">
        <v>4823</v>
      </c>
      <c r="H4673" s="661" t="s">
        <v>588</v>
      </c>
      <c r="I4673" s="661" t="s">
        <v>5067</v>
      </c>
      <c r="J4673" s="661" t="s">
        <v>1288</v>
      </c>
      <c r="K4673" s="661" t="s">
        <v>1289</v>
      </c>
      <c r="L4673" s="662">
        <v>49.92</v>
      </c>
      <c r="M4673" s="662">
        <v>49.92</v>
      </c>
      <c r="N4673" s="661">
        <v>1</v>
      </c>
      <c r="O4673" s="742">
        <v>0.5</v>
      </c>
      <c r="P4673" s="662"/>
      <c r="Q4673" s="677">
        <v>0</v>
      </c>
      <c r="R4673" s="661"/>
      <c r="S4673" s="677">
        <v>0</v>
      </c>
      <c r="T4673" s="742"/>
      <c r="U4673" s="700">
        <v>0</v>
      </c>
    </row>
    <row r="4674" spans="1:21" ht="14.4" customHeight="1" x14ac:dyDescent="0.3">
      <c r="A4674" s="660">
        <v>32</v>
      </c>
      <c r="B4674" s="661" t="s">
        <v>587</v>
      </c>
      <c r="C4674" s="661">
        <v>89301324</v>
      </c>
      <c r="D4674" s="740" t="s">
        <v>6849</v>
      </c>
      <c r="E4674" s="741" t="s">
        <v>4630</v>
      </c>
      <c r="F4674" s="661" t="s">
        <v>4612</v>
      </c>
      <c r="G4674" s="661" t="s">
        <v>4693</v>
      </c>
      <c r="H4674" s="661" t="s">
        <v>2441</v>
      </c>
      <c r="I4674" s="661" t="s">
        <v>2482</v>
      </c>
      <c r="J4674" s="661" t="s">
        <v>2479</v>
      </c>
      <c r="K4674" s="661" t="s">
        <v>2483</v>
      </c>
      <c r="L4674" s="662">
        <v>1166.47</v>
      </c>
      <c r="M4674" s="662">
        <v>1166.47</v>
      </c>
      <c r="N4674" s="661">
        <v>1</v>
      </c>
      <c r="O4674" s="742">
        <v>0.5</v>
      </c>
      <c r="P4674" s="662">
        <v>1166.47</v>
      </c>
      <c r="Q4674" s="677">
        <v>1</v>
      </c>
      <c r="R4674" s="661">
        <v>1</v>
      </c>
      <c r="S4674" s="677">
        <v>1</v>
      </c>
      <c r="T4674" s="742">
        <v>0.5</v>
      </c>
      <c r="U4674" s="700">
        <v>1</v>
      </c>
    </row>
    <row r="4675" spans="1:21" ht="14.4" customHeight="1" x14ac:dyDescent="0.3">
      <c r="A4675" s="660">
        <v>32</v>
      </c>
      <c r="B4675" s="661" t="s">
        <v>587</v>
      </c>
      <c r="C4675" s="661">
        <v>89301324</v>
      </c>
      <c r="D4675" s="740" t="s">
        <v>6849</v>
      </c>
      <c r="E4675" s="741" t="s">
        <v>4630</v>
      </c>
      <c r="F4675" s="661" t="s">
        <v>4612</v>
      </c>
      <c r="G4675" s="661" t="s">
        <v>4693</v>
      </c>
      <c r="H4675" s="661" t="s">
        <v>2441</v>
      </c>
      <c r="I4675" s="661" t="s">
        <v>4159</v>
      </c>
      <c r="J4675" s="661" t="s">
        <v>2562</v>
      </c>
      <c r="K4675" s="661" t="s">
        <v>2486</v>
      </c>
      <c r="L4675" s="662">
        <v>2916.16</v>
      </c>
      <c r="M4675" s="662">
        <v>5832.32</v>
      </c>
      <c r="N4675" s="661">
        <v>2</v>
      </c>
      <c r="O4675" s="742">
        <v>0.5</v>
      </c>
      <c r="P4675" s="662">
        <v>5832.32</v>
      </c>
      <c r="Q4675" s="677">
        <v>1</v>
      </c>
      <c r="R4675" s="661">
        <v>2</v>
      </c>
      <c r="S4675" s="677">
        <v>1</v>
      </c>
      <c r="T4675" s="742">
        <v>0.5</v>
      </c>
      <c r="U4675" s="700">
        <v>1</v>
      </c>
    </row>
    <row r="4676" spans="1:21" ht="14.4" customHeight="1" x14ac:dyDescent="0.3">
      <c r="A4676" s="660">
        <v>32</v>
      </c>
      <c r="B4676" s="661" t="s">
        <v>587</v>
      </c>
      <c r="C4676" s="661">
        <v>89301324</v>
      </c>
      <c r="D4676" s="740" t="s">
        <v>6849</v>
      </c>
      <c r="E4676" s="741" t="s">
        <v>4630</v>
      </c>
      <c r="F4676" s="661" t="s">
        <v>4612</v>
      </c>
      <c r="G4676" s="661" t="s">
        <v>4697</v>
      </c>
      <c r="H4676" s="661" t="s">
        <v>588</v>
      </c>
      <c r="I4676" s="661" t="s">
        <v>4706</v>
      </c>
      <c r="J4676" s="661" t="s">
        <v>4707</v>
      </c>
      <c r="K4676" s="661" t="s">
        <v>871</v>
      </c>
      <c r="L4676" s="662">
        <v>314.89999999999998</v>
      </c>
      <c r="M4676" s="662">
        <v>1574.5</v>
      </c>
      <c r="N4676" s="661">
        <v>5</v>
      </c>
      <c r="O4676" s="742">
        <v>2.5</v>
      </c>
      <c r="P4676" s="662">
        <v>1259.5999999999999</v>
      </c>
      <c r="Q4676" s="677">
        <v>0.79999999999999993</v>
      </c>
      <c r="R4676" s="661">
        <v>4</v>
      </c>
      <c r="S4676" s="677">
        <v>0.8</v>
      </c>
      <c r="T4676" s="742">
        <v>2</v>
      </c>
      <c r="U4676" s="700">
        <v>0.8</v>
      </c>
    </row>
    <row r="4677" spans="1:21" ht="14.4" customHeight="1" x14ac:dyDescent="0.3">
      <c r="A4677" s="660">
        <v>32</v>
      </c>
      <c r="B4677" s="661" t="s">
        <v>587</v>
      </c>
      <c r="C4677" s="661">
        <v>89301324</v>
      </c>
      <c r="D4677" s="740" t="s">
        <v>6849</v>
      </c>
      <c r="E4677" s="741" t="s">
        <v>4630</v>
      </c>
      <c r="F4677" s="661" t="s">
        <v>4612</v>
      </c>
      <c r="G4677" s="661" t="s">
        <v>4697</v>
      </c>
      <c r="H4677" s="661" t="s">
        <v>588</v>
      </c>
      <c r="I4677" s="661" t="s">
        <v>870</v>
      </c>
      <c r="J4677" s="661" t="s">
        <v>867</v>
      </c>
      <c r="K4677" s="661" t="s">
        <v>4698</v>
      </c>
      <c r="L4677" s="662">
        <v>314.89999999999998</v>
      </c>
      <c r="M4677" s="662">
        <v>629.79999999999995</v>
      </c>
      <c r="N4677" s="661">
        <v>2</v>
      </c>
      <c r="O4677" s="742">
        <v>1</v>
      </c>
      <c r="P4677" s="662">
        <v>629.79999999999995</v>
      </c>
      <c r="Q4677" s="677">
        <v>1</v>
      </c>
      <c r="R4677" s="661">
        <v>2</v>
      </c>
      <c r="S4677" s="677">
        <v>1</v>
      </c>
      <c r="T4677" s="742">
        <v>1</v>
      </c>
      <c r="U4677" s="700">
        <v>1</v>
      </c>
    </row>
    <row r="4678" spans="1:21" ht="14.4" customHeight="1" x14ac:dyDescent="0.3">
      <c r="A4678" s="660">
        <v>32</v>
      </c>
      <c r="B4678" s="661" t="s">
        <v>587</v>
      </c>
      <c r="C4678" s="661">
        <v>89301324</v>
      </c>
      <c r="D4678" s="740" t="s">
        <v>6849</v>
      </c>
      <c r="E4678" s="741" t="s">
        <v>4630</v>
      </c>
      <c r="F4678" s="661" t="s">
        <v>4612</v>
      </c>
      <c r="G4678" s="661" t="s">
        <v>4708</v>
      </c>
      <c r="H4678" s="661" t="s">
        <v>588</v>
      </c>
      <c r="I4678" s="661" t="s">
        <v>1519</v>
      </c>
      <c r="J4678" s="661" t="s">
        <v>4709</v>
      </c>
      <c r="K4678" s="661" t="s">
        <v>4710</v>
      </c>
      <c r="L4678" s="662">
        <v>103.62</v>
      </c>
      <c r="M4678" s="662">
        <v>103.62</v>
      </c>
      <c r="N4678" s="661">
        <v>1</v>
      </c>
      <c r="O4678" s="742">
        <v>1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32</v>
      </c>
      <c r="B4679" s="661" t="s">
        <v>587</v>
      </c>
      <c r="C4679" s="661">
        <v>89301324</v>
      </c>
      <c r="D4679" s="740" t="s">
        <v>6849</v>
      </c>
      <c r="E4679" s="741" t="s">
        <v>4630</v>
      </c>
      <c r="F4679" s="661" t="s">
        <v>4612</v>
      </c>
      <c r="G4679" s="661" t="s">
        <v>4699</v>
      </c>
      <c r="H4679" s="661" t="s">
        <v>588</v>
      </c>
      <c r="I4679" s="661" t="s">
        <v>963</v>
      </c>
      <c r="J4679" s="661" t="s">
        <v>4700</v>
      </c>
      <c r="K4679" s="661" t="s">
        <v>4701</v>
      </c>
      <c r="L4679" s="662">
        <v>0</v>
      </c>
      <c r="M4679" s="662">
        <v>0</v>
      </c>
      <c r="N4679" s="661">
        <v>2</v>
      </c>
      <c r="O4679" s="742">
        <v>0.5</v>
      </c>
      <c r="P4679" s="662">
        <v>0</v>
      </c>
      <c r="Q4679" s="677"/>
      <c r="R4679" s="661">
        <v>2</v>
      </c>
      <c r="S4679" s="677">
        <v>1</v>
      </c>
      <c r="T4679" s="742">
        <v>0.5</v>
      </c>
      <c r="U4679" s="700">
        <v>1</v>
      </c>
    </row>
    <row r="4680" spans="1:21" ht="14.4" customHeight="1" x14ac:dyDescent="0.3">
      <c r="A4680" s="660">
        <v>32</v>
      </c>
      <c r="B4680" s="661" t="s">
        <v>587</v>
      </c>
      <c r="C4680" s="661">
        <v>89301324</v>
      </c>
      <c r="D4680" s="740" t="s">
        <v>6849</v>
      </c>
      <c r="E4680" s="741" t="s">
        <v>4630</v>
      </c>
      <c r="F4680" s="661" t="s">
        <v>4612</v>
      </c>
      <c r="G4680" s="661" t="s">
        <v>4786</v>
      </c>
      <c r="H4680" s="661" t="s">
        <v>588</v>
      </c>
      <c r="I4680" s="661" t="s">
        <v>4985</v>
      </c>
      <c r="J4680" s="661" t="s">
        <v>2991</v>
      </c>
      <c r="K4680" s="661" t="s">
        <v>4986</v>
      </c>
      <c r="L4680" s="662">
        <v>23.46</v>
      </c>
      <c r="M4680" s="662">
        <v>117.30000000000001</v>
      </c>
      <c r="N4680" s="661">
        <v>5</v>
      </c>
      <c r="O4680" s="742">
        <v>3</v>
      </c>
      <c r="P4680" s="662">
        <v>117.30000000000001</v>
      </c>
      <c r="Q4680" s="677">
        <v>1</v>
      </c>
      <c r="R4680" s="661">
        <v>5</v>
      </c>
      <c r="S4680" s="677">
        <v>1</v>
      </c>
      <c r="T4680" s="742">
        <v>3</v>
      </c>
      <c r="U4680" s="700">
        <v>1</v>
      </c>
    </row>
    <row r="4681" spans="1:21" ht="14.4" customHeight="1" x14ac:dyDescent="0.3">
      <c r="A4681" s="660">
        <v>32</v>
      </c>
      <c r="B4681" s="661" t="s">
        <v>587</v>
      </c>
      <c r="C4681" s="661">
        <v>89301324</v>
      </c>
      <c r="D4681" s="740" t="s">
        <v>6849</v>
      </c>
      <c r="E4681" s="741" t="s">
        <v>4630</v>
      </c>
      <c r="F4681" s="661" t="s">
        <v>4612</v>
      </c>
      <c r="G4681" s="661" t="s">
        <v>4786</v>
      </c>
      <c r="H4681" s="661" t="s">
        <v>588</v>
      </c>
      <c r="I4681" s="661" t="s">
        <v>2979</v>
      </c>
      <c r="J4681" s="661" t="s">
        <v>2980</v>
      </c>
      <c r="K4681" s="661" t="s">
        <v>4787</v>
      </c>
      <c r="L4681" s="662">
        <v>53.54</v>
      </c>
      <c r="M4681" s="662">
        <v>374.78000000000003</v>
      </c>
      <c r="N4681" s="661">
        <v>7</v>
      </c>
      <c r="O4681" s="742">
        <v>3.5</v>
      </c>
      <c r="P4681" s="662">
        <v>321.24</v>
      </c>
      <c r="Q4681" s="677">
        <v>0.8571428571428571</v>
      </c>
      <c r="R4681" s="661">
        <v>6</v>
      </c>
      <c r="S4681" s="677">
        <v>0.8571428571428571</v>
      </c>
      <c r="T4681" s="742">
        <v>3</v>
      </c>
      <c r="U4681" s="700">
        <v>0.8571428571428571</v>
      </c>
    </row>
    <row r="4682" spans="1:21" ht="14.4" customHeight="1" x14ac:dyDescent="0.3">
      <c r="A4682" s="660">
        <v>32</v>
      </c>
      <c r="B4682" s="661" t="s">
        <v>587</v>
      </c>
      <c r="C4682" s="661">
        <v>89301324</v>
      </c>
      <c r="D4682" s="740" t="s">
        <v>6849</v>
      </c>
      <c r="E4682" s="741" t="s">
        <v>4630</v>
      </c>
      <c r="F4682" s="661" t="s">
        <v>4612</v>
      </c>
      <c r="G4682" s="661" t="s">
        <v>4913</v>
      </c>
      <c r="H4682" s="661" t="s">
        <v>2441</v>
      </c>
      <c r="I4682" s="661" t="s">
        <v>2768</v>
      </c>
      <c r="J4682" s="661" t="s">
        <v>2769</v>
      </c>
      <c r="K4682" s="661" t="s">
        <v>4484</v>
      </c>
      <c r="L4682" s="662">
        <v>1492.11</v>
      </c>
      <c r="M4682" s="662">
        <v>13428.990000000002</v>
      </c>
      <c r="N4682" s="661">
        <v>9</v>
      </c>
      <c r="O4682" s="742">
        <v>4</v>
      </c>
      <c r="P4682" s="662">
        <v>11936.880000000001</v>
      </c>
      <c r="Q4682" s="677">
        <v>0.88888888888888884</v>
      </c>
      <c r="R4682" s="661">
        <v>8</v>
      </c>
      <c r="S4682" s="677">
        <v>0.88888888888888884</v>
      </c>
      <c r="T4682" s="742">
        <v>3.5</v>
      </c>
      <c r="U4682" s="700">
        <v>0.875</v>
      </c>
    </row>
    <row r="4683" spans="1:21" ht="14.4" customHeight="1" x14ac:dyDescent="0.3">
      <c r="A4683" s="660">
        <v>32</v>
      </c>
      <c r="B4683" s="661" t="s">
        <v>587</v>
      </c>
      <c r="C4683" s="661">
        <v>89301324</v>
      </c>
      <c r="D4683" s="740" t="s">
        <v>6849</v>
      </c>
      <c r="E4683" s="741" t="s">
        <v>4630</v>
      </c>
      <c r="F4683" s="661" t="s">
        <v>4612</v>
      </c>
      <c r="G4683" s="661" t="s">
        <v>4794</v>
      </c>
      <c r="H4683" s="661" t="s">
        <v>588</v>
      </c>
      <c r="I4683" s="661" t="s">
        <v>1823</v>
      </c>
      <c r="J4683" s="661" t="s">
        <v>1824</v>
      </c>
      <c r="K4683" s="661" t="s">
        <v>4795</v>
      </c>
      <c r="L4683" s="662">
        <v>34140.99</v>
      </c>
      <c r="M4683" s="662">
        <v>68281.98</v>
      </c>
      <c r="N4683" s="661">
        <v>2</v>
      </c>
      <c r="O4683" s="742">
        <v>1.5</v>
      </c>
      <c r="P4683" s="662">
        <v>68281.98</v>
      </c>
      <c r="Q4683" s="677">
        <v>1</v>
      </c>
      <c r="R4683" s="661">
        <v>2</v>
      </c>
      <c r="S4683" s="677">
        <v>1</v>
      </c>
      <c r="T4683" s="742">
        <v>1.5</v>
      </c>
      <c r="U4683" s="700">
        <v>1</v>
      </c>
    </row>
    <row r="4684" spans="1:21" ht="14.4" customHeight="1" x14ac:dyDescent="0.3">
      <c r="A4684" s="660">
        <v>32</v>
      </c>
      <c r="B4684" s="661" t="s">
        <v>587</v>
      </c>
      <c r="C4684" s="661">
        <v>89301324</v>
      </c>
      <c r="D4684" s="740" t="s">
        <v>6849</v>
      </c>
      <c r="E4684" s="741" t="s">
        <v>4640</v>
      </c>
      <c r="F4684" s="661" t="s">
        <v>4612</v>
      </c>
      <c r="G4684" s="661" t="s">
        <v>4655</v>
      </c>
      <c r="H4684" s="661" t="s">
        <v>588</v>
      </c>
      <c r="I4684" s="661" t="s">
        <v>727</v>
      </c>
      <c r="J4684" s="661" t="s">
        <v>728</v>
      </c>
      <c r="K4684" s="661" t="s">
        <v>4716</v>
      </c>
      <c r="L4684" s="662">
        <v>85.72</v>
      </c>
      <c r="M4684" s="662">
        <v>85.72</v>
      </c>
      <c r="N4684" s="661">
        <v>1</v>
      </c>
      <c r="O4684" s="742">
        <v>0.5</v>
      </c>
      <c r="P4684" s="662">
        <v>85.72</v>
      </c>
      <c r="Q4684" s="677">
        <v>1</v>
      </c>
      <c r="R4684" s="661">
        <v>1</v>
      </c>
      <c r="S4684" s="677">
        <v>1</v>
      </c>
      <c r="T4684" s="742">
        <v>0.5</v>
      </c>
      <c r="U4684" s="700">
        <v>1</v>
      </c>
    </row>
    <row r="4685" spans="1:21" ht="14.4" customHeight="1" x14ac:dyDescent="0.3">
      <c r="A4685" s="660">
        <v>32</v>
      </c>
      <c r="B4685" s="661" t="s">
        <v>587</v>
      </c>
      <c r="C4685" s="661">
        <v>89301324</v>
      </c>
      <c r="D4685" s="740" t="s">
        <v>6849</v>
      </c>
      <c r="E4685" s="741" t="s">
        <v>4640</v>
      </c>
      <c r="F4685" s="661" t="s">
        <v>4612</v>
      </c>
      <c r="G4685" s="661" t="s">
        <v>4994</v>
      </c>
      <c r="H4685" s="661" t="s">
        <v>588</v>
      </c>
      <c r="I4685" s="661" t="s">
        <v>6843</v>
      </c>
      <c r="J4685" s="661" t="s">
        <v>1296</v>
      </c>
      <c r="K4685" s="661" t="s">
        <v>4411</v>
      </c>
      <c r="L4685" s="662">
        <v>0</v>
      </c>
      <c r="M4685" s="662">
        <v>0</v>
      </c>
      <c r="N4685" s="661">
        <v>1</v>
      </c>
      <c r="O4685" s="742">
        <v>0.5</v>
      </c>
      <c r="P4685" s="662">
        <v>0</v>
      </c>
      <c r="Q4685" s="677"/>
      <c r="R4685" s="661">
        <v>1</v>
      </c>
      <c r="S4685" s="677">
        <v>1</v>
      </c>
      <c r="T4685" s="742">
        <v>0.5</v>
      </c>
      <c r="U4685" s="700">
        <v>1</v>
      </c>
    </row>
    <row r="4686" spans="1:21" ht="14.4" customHeight="1" x14ac:dyDescent="0.3">
      <c r="A4686" s="660">
        <v>32</v>
      </c>
      <c r="B4686" s="661" t="s">
        <v>587</v>
      </c>
      <c r="C4686" s="661">
        <v>89301324</v>
      </c>
      <c r="D4686" s="740" t="s">
        <v>6849</v>
      </c>
      <c r="E4686" s="741" t="s">
        <v>4640</v>
      </c>
      <c r="F4686" s="661" t="s">
        <v>4612</v>
      </c>
      <c r="G4686" s="661" t="s">
        <v>4994</v>
      </c>
      <c r="H4686" s="661" t="s">
        <v>588</v>
      </c>
      <c r="I4686" s="661" t="s">
        <v>4995</v>
      </c>
      <c r="J4686" s="661" t="s">
        <v>1296</v>
      </c>
      <c r="K4686" s="661" t="s">
        <v>1297</v>
      </c>
      <c r="L4686" s="662">
        <v>0</v>
      </c>
      <c r="M4686" s="662">
        <v>0</v>
      </c>
      <c r="N4686" s="661">
        <v>1</v>
      </c>
      <c r="O4686" s="742">
        <v>0.5</v>
      </c>
      <c r="P4686" s="662">
        <v>0</v>
      </c>
      <c r="Q4686" s="677"/>
      <c r="R4686" s="661">
        <v>1</v>
      </c>
      <c r="S4686" s="677">
        <v>1</v>
      </c>
      <c r="T4686" s="742">
        <v>0.5</v>
      </c>
      <c r="U4686" s="700">
        <v>1</v>
      </c>
    </row>
    <row r="4687" spans="1:21" ht="14.4" customHeight="1" x14ac:dyDescent="0.3">
      <c r="A4687" s="660">
        <v>32</v>
      </c>
      <c r="B4687" s="661" t="s">
        <v>587</v>
      </c>
      <c r="C4687" s="661">
        <v>89301324</v>
      </c>
      <c r="D4687" s="740" t="s">
        <v>6849</v>
      </c>
      <c r="E4687" s="741" t="s">
        <v>4640</v>
      </c>
      <c r="F4687" s="661" t="s">
        <v>4612</v>
      </c>
      <c r="G4687" s="661" t="s">
        <v>4721</v>
      </c>
      <c r="H4687" s="661" t="s">
        <v>588</v>
      </c>
      <c r="I4687" s="661" t="s">
        <v>1087</v>
      </c>
      <c r="J4687" s="661" t="s">
        <v>4722</v>
      </c>
      <c r="K4687" s="661" t="s">
        <v>4723</v>
      </c>
      <c r="L4687" s="662">
        <v>0</v>
      </c>
      <c r="M4687" s="662">
        <v>0</v>
      </c>
      <c r="N4687" s="661">
        <v>1</v>
      </c>
      <c r="O4687" s="742">
        <v>0.5</v>
      </c>
      <c r="P4687" s="662">
        <v>0</v>
      </c>
      <c r="Q4687" s="677"/>
      <c r="R4687" s="661">
        <v>1</v>
      </c>
      <c r="S4687" s="677">
        <v>1</v>
      </c>
      <c r="T4687" s="742">
        <v>0.5</v>
      </c>
      <c r="U4687" s="700">
        <v>1</v>
      </c>
    </row>
    <row r="4688" spans="1:21" ht="14.4" customHeight="1" x14ac:dyDescent="0.3">
      <c r="A4688" s="660">
        <v>32</v>
      </c>
      <c r="B4688" s="661" t="s">
        <v>587</v>
      </c>
      <c r="C4688" s="661">
        <v>89301324</v>
      </c>
      <c r="D4688" s="740" t="s">
        <v>6849</v>
      </c>
      <c r="E4688" s="741" t="s">
        <v>4640</v>
      </c>
      <c r="F4688" s="661" t="s">
        <v>4612</v>
      </c>
      <c r="G4688" s="661" t="s">
        <v>4665</v>
      </c>
      <c r="H4688" s="661" t="s">
        <v>2441</v>
      </c>
      <c r="I4688" s="661" t="s">
        <v>2568</v>
      </c>
      <c r="J4688" s="661" t="s">
        <v>2453</v>
      </c>
      <c r="K4688" s="661" t="s">
        <v>1229</v>
      </c>
      <c r="L4688" s="662">
        <v>118.82</v>
      </c>
      <c r="M4688" s="662">
        <v>118.82</v>
      </c>
      <c r="N4688" s="661">
        <v>1</v>
      </c>
      <c r="O4688" s="742">
        <v>0.5</v>
      </c>
      <c r="P4688" s="662">
        <v>118.82</v>
      </c>
      <c r="Q4688" s="677">
        <v>1</v>
      </c>
      <c r="R4688" s="661">
        <v>1</v>
      </c>
      <c r="S4688" s="677">
        <v>1</v>
      </c>
      <c r="T4688" s="742">
        <v>0.5</v>
      </c>
      <c r="U4688" s="700">
        <v>1</v>
      </c>
    </row>
    <row r="4689" spans="1:21" ht="14.4" customHeight="1" x14ac:dyDescent="0.3">
      <c r="A4689" s="660">
        <v>32</v>
      </c>
      <c r="B4689" s="661" t="s">
        <v>587</v>
      </c>
      <c r="C4689" s="661">
        <v>89301324</v>
      </c>
      <c r="D4689" s="740" t="s">
        <v>6849</v>
      </c>
      <c r="E4689" s="741" t="s">
        <v>4640</v>
      </c>
      <c r="F4689" s="661" t="s">
        <v>4612</v>
      </c>
      <c r="G4689" s="661" t="s">
        <v>4727</v>
      </c>
      <c r="H4689" s="661" t="s">
        <v>2441</v>
      </c>
      <c r="I4689" s="661" t="s">
        <v>2705</v>
      </c>
      <c r="J4689" s="661" t="s">
        <v>2475</v>
      </c>
      <c r="K4689" s="661" t="s">
        <v>4524</v>
      </c>
      <c r="L4689" s="662">
        <v>138</v>
      </c>
      <c r="M4689" s="662">
        <v>276</v>
      </c>
      <c r="N4689" s="661">
        <v>2</v>
      </c>
      <c r="O4689" s="742">
        <v>1</v>
      </c>
      <c r="P4689" s="662">
        <v>138</v>
      </c>
      <c r="Q4689" s="677">
        <v>0.5</v>
      </c>
      <c r="R4689" s="661">
        <v>1</v>
      </c>
      <c r="S4689" s="677">
        <v>0.5</v>
      </c>
      <c r="T4689" s="742">
        <v>0.5</v>
      </c>
      <c r="U4689" s="700">
        <v>0.5</v>
      </c>
    </row>
    <row r="4690" spans="1:21" ht="14.4" customHeight="1" x14ac:dyDescent="0.3">
      <c r="A4690" s="660">
        <v>32</v>
      </c>
      <c r="B4690" s="661" t="s">
        <v>587</v>
      </c>
      <c r="C4690" s="661">
        <v>89301324</v>
      </c>
      <c r="D4690" s="740" t="s">
        <v>6849</v>
      </c>
      <c r="E4690" s="741" t="s">
        <v>4640</v>
      </c>
      <c r="F4690" s="661" t="s">
        <v>4612</v>
      </c>
      <c r="G4690" s="661" t="s">
        <v>4728</v>
      </c>
      <c r="H4690" s="661" t="s">
        <v>588</v>
      </c>
      <c r="I4690" s="661" t="s">
        <v>1809</v>
      </c>
      <c r="J4690" s="661" t="s">
        <v>5532</v>
      </c>
      <c r="K4690" s="661" t="s">
        <v>5533</v>
      </c>
      <c r="L4690" s="662">
        <v>506.48</v>
      </c>
      <c r="M4690" s="662">
        <v>506.48</v>
      </c>
      <c r="N4690" s="661">
        <v>1</v>
      </c>
      <c r="O4690" s="742">
        <v>0.5</v>
      </c>
      <c r="P4690" s="662">
        <v>506.48</v>
      </c>
      <c r="Q4690" s="677">
        <v>1</v>
      </c>
      <c r="R4690" s="661">
        <v>1</v>
      </c>
      <c r="S4690" s="677">
        <v>1</v>
      </c>
      <c r="T4690" s="742">
        <v>0.5</v>
      </c>
      <c r="U4690" s="700">
        <v>1</v>
      </c>
    </row>
    <row r="4691" spans="1:21" ht="14.4" customHeight="1" x14ac:dyDescent="0.3">
      <c r="A4691" s="660">
        <v>32</v>
      </c>
      <c r="B4691" s="661" t="s">
        <v>587</v>
      </c>
      <c r="C4691" s="661">
        <v>89301324</v>
      </c>
      <c r="D4691" s="740" t="s">
        <v>6849</v>
      </c>
      <c r="E4691" s="741" t="s">
        <v>4640</v>
      </c>
      <c r="F4691" s="661" t="s">
        <v>4612</v>
      </c>
      <c r="G4691" s="661" t="s">
        <v>4728</v>
      </c>
      <c r="H4691" s="661" t="s">
        <v>588</v>
      </c>
      <c r="I4691" s="661" t="s">
        <v>2149</v>
      </c>
      <c r="J4691" s="661" t="s">
        <v>4729</v>
      </c>
      <c r="K4691" s="661" t="s">
        <v>4730</v>
      </c>
      <c r="L4691" s="662">
        <v>1012.96</v>
      </c>
      <c r="M4691" s="662">
        <v>2025.92</v>
      </c>
      <c r="N4691" s="661">
        <v>2</v>
      </c>
      <c r="O4691" s="742">
        <v>1</v>
      </c>
      <c r="P4691" s="662">
        <v>2025.92</v>
      </c>
      <c r="Q4691" s="677">
        <v>1</v>
      </c>
      <c r="R4691" s="661">
        <v>2</v>
      </c>
      <c r="S4691" s="677">
        <v>1</v>
      </c>
      <c r="T4691" s="742">
        <v>1</v>
      </c>
      <c r="U4691" s="700">
        <v>1</v>
      </c>
    </row>
    <row r="4692" spans="1:21" ht="14.4" customHeight="1" x14ac:dyDescent="0.3">
      <c r="A4692" s="660">
        <v>32</v>
      </c>
      <c r="B4692" s="661" t="s">
        <v>587</v>
      </c>
      <c r="C4692" s="661">
        <v>89301324</v>
      </c>
      <c r="D4692" s="740" t="s">
        <v>6849</v>
      </c>
      <c r="E4692" s="741" t="s">
        <v>4640</v>
      </c>
      <c r="F4692" s="661" t="s">
        <v>4612</v>
      </c>
      <c r="G4692" s="661" t="s">
        <v>4728</v>
      </c>
      <c r="H4692" s="661" t="s">
        <v>588</v>
      </c>
      <c r="I4692" s="661" t="s">
        <v>1886</v>
      </c>
      <c r="J4692" s="661" t="s">
        <v>1887</v>
      </c>
      <c r="K4692" s="661" t="s">
        <v>5110</v>
      </c>
      <c r="L4692" s="662">
        <v>2025.92</v>
      </c>
      <c r="M4692" s="662">
        <v>10129.6</v>
      </c>
      <c r="N4692" s="661">
        <v>5</v>
      </c>
      <c r="O4692" s="742">
        <v>2.5</v>
      </c>
      <c r="P4692" s="662">
        <v>8103.68</v>
      </c>
      <c r="Q4692" s="677">
        <v>0.8</v>
      </c>
      <c r="R4692" s="661">
        <v>4</v>
      </c>
      <c r="S4692" s="677">
        <v>0.8</v>
      </c>
      <c r="T4692" s="742">
        <v>2</v>
      </c>
      <c r="U4692" s="700">
        <v>0.8</v>
      </c>
    </row>
    <row r="4693" spans="1:21" ht="14.4" customHeight="1" x14ac:dyDescent="0.3">
      <c r="A4693" s="660">
        <v>32</v>
      </c>
      <c r="B4693" s="661" t="s">
        <v>587</v>
      </c>
      <c r="C4693" s="661">
        <v>89301324</v>
      </c>
      <c r="D4693" s="740" t="s">
        <v>6849</v>
      </c>
      <c r="E4693" s="741" t="s">
        <v>4640</v>
      </c>
      <c r="F4693" s="661" t="s">
        <v>4612</v>
      </c>
      <c r="G4693" s="661" t="s">
        <v>4671</v>
      </c>
      <c r="H4693" s="661" t="s">
        <v>2441</v>
      </c>
      <c r="I4693" s="661" t="s">
        <v>3132</v>
      </c>
      <c r="J4693" s="661" t="s">
        <v>3133</v>
      </c>
      <c r="K4693" s="661" t="s">
        <v>4480</v>
      </c>
      <c r="L4693" s="662">
        <v>3127.19</v>
      </c>
      <c r="M4693" s="662">
        <v>6254.38</v>
      </c>
      <c r="N4693" s="661">
        <v>2</v>
      </c>
      <c r="O4693" s="742">
        <v>1</v>
      </c>
      <c r="P4693" s="662">
        <v>6254.38</v>
      </c>
      <c r="Q4693" s="677">
        <v>1</v>
      </c>
      <c r="R4693" s="661">
        <v>2</v>
      </c>
      <c r="S4693" s="677">
        <v>1</v>
      </c>
      <c r="T4693" s="742">
        <v>1</v>
      </c>
      <c r="U4693" s="700">
        <v>1</v>
      </c>
    </row>
    <row r="4694" spans="1:21" ht="14.4" customHeight="1" x14ac:dyDescent="0.3">
      <c r="A4694" s="660">
        <v>32</v>
      </c>
      <c r="B4694" s="661" t="s">
        <v>587</v>
      </c>
      <c r="C4694" s="661">
        <v>89301324</v>
      </c>
      <c r="D4694" s="740" t="s">
        <v>6849</v>
      </c>
      <c r="E4694" s="741" t="s">
        <v>4640</v>
      </c>
      <c r="F4694" s="661" t="s">
        <v>4612</v>
      </c>
      <c r="G4694" s="661" t="s">
        <v>4671</v>
      </c>
      <c r="H4694" s="661" t="s">
        <v>2441</v>
      </c>
      <c r="I4694" s="661" t="s">
        <v>4672</v>
      </c>
      <c r="J4694" s="661" t="s">
        <v>3133</v>
      </c>
      <c r="K4694" s="661" t="s">
        <v>4673</v>
      </c>
      <c r="L4694" s="662">
        <v>782.22</v>
      </c>
      <c r="M4694" s="662">
        <v>1564.44</v>
      </c>
      <c r="N4694" s="661">
        <v>2</v>
      </c>
      <c r="O4694" s="742">
        <v>1</v>
      </c>
      <c r="P4694" s="662">
        <v>782.22</v>
      </c>
      <c r="Q4694" s="677">
        <v>0.5</v>
      </c>
      <c r="R4694" s="661">
        <v>1</v>
      </c>
      <c r="S4694" s="677">
        <v>0.5</v>
      </c>
      <c r="T4694" s="742">
        <v>0.5</v>
      </c>
      <c r="U4694" s="700">
        <v>0.5</v>
      </c>
    </row>
    <row r="4695" spans="1:21" ht="14.4" customHeight="1" x14ac:dyDescent="0.3">
      <c r="A4695" s="660">
        <v>32</v>
      </c>
      <c r="B4695" s="661" t="s">
        <v>587</v>
      </c>
      <c r="C4695" s="661">
        <v>89301324</v>
      </c>
      <c r="D4695" s="740" t="s">
        <v>6849</v>
      </c>
      <c r="E4695" s="741" t="s">
        <v>4640</v>
      </c>
      <c r="F4695" s="661" t="s">
        <v>4612</v>
      </c>
      <c r="G4695" s="661" t="s">
        <v>4742</v>
      </c>
      <c r="H4695" s="661" t="s">
        <v>588</v>
      </c>
      <c r="I4695" s="661" t="s">
        <v>4743</v>
      </c>
      <c r="J4695" s="661" t="s">
        <v>4744</v>
      </c>
      <c r="K4695" s="661" t="s">
        <v>4745</v>
      </c>
      <c r="L4695" s="662">
        <v>0</v>
      </c>
      <c r="M4695" s="662">
        <v>0</v>
      </c>
      <c r="N4695" s="661">
        <v>1</v>
      </c>
      <c r="O4695" s="742">
        <v>1</v>
      </c>
      <c r="P4695" s="662">
        <v>0</v>
      </c>
      <c r="Q4695" s="677"/>
      <c r="R4695" s="661">
        <v>1</v>
      </c>
      <c r="S4695" s="677">
        <v>1</v>
      </c>
      <c r="T4695" s="742">
        <v>1</v>
      </c>
      <c r="U4695" s="700">
        <v>1</v>
      </c>
    </row>
    <row r="4696" spans="1:21" ht="14.4" customHeight="1" x14ac:dyDescent="0.3">
      <c r="A4696" s="660">
        <v>32</v>
      </c>
      <c r="B4696" s="661" t="s">
        <v>587</v>
      </c>
      <c r="C4696" s="661">
        <v>89301324</v>
      </c>
      <c r="D4696" s="740" t="s">
        <v>6849</v>
      </c>
      <c r="E4696" s="741" t="s">
        <v>4640</v>
      </c>
      <c r="F4696" s="661" t="s">
        <v>4612</v>
      </c>
      <c r="G4696" s="661" t="s">
        <v>4767</v>
      </c>
      <c r="H4696" s="661" t="s">
        <v>588</v>
      </c>
      <c r="I4696" s="661" t="s">
        <v>1362</v>
      </c>
      <c r="J4696" s="661" t="s">
        <v>4930</v>
      </c>
      <c r="K4696" s="661" t="s">
        <v>4931</v>
      </c>
      <c r="L4696" s="662">
        <v>108.46</v>
      </c>
      <c r="M4696" s="662">
        <v>108.46</v>
      </c>
      <c r="N4696" s="661">
        <v>1</v>
      </c>
      <c r="O4696" s="742">
        <v>0.5</v>
      </c>
      <c r="P4696" s="662">
        <v>108.46</v>
      </c>
      <c r="Q4696" s="677">
        <v>1</v>
      </c>
      <c r="R4696" s="661">
        <v>1</v>
      </c>
      <c r="S4696" s="677">
        <v>1</v>
      </c>
      <c r="T4696" s="742">
        <v>0.5</v>
      </c>
      <c r="U4696" s="700">
        <v>1</v>
      </c>
    </row>
    <row r="4697" spans="1:21" ht="14.4" customHeight="1" x14ac:dyDescent="0.3">
      <c r="A4697" s="660">
        <v>32</v>
      </c>
      <c r="B4697" s="661" t="s">
        <v>587</v>
      </c>
      <c r="C4697" s="661">
        <v>89301324</v>
      </c>
      <c r="D4697" s="740" t="s">
        <v>6849</v>
      </c>
      <c r="E4697" s="741" t="s">
        <v>4640</v>
      </c>
      <c r="F4697" s="661" t="s">
        <v>4612</v>
      </c>
      <c r="G4697" s="661" t="s">
        <v>4690</v>
      </c>
      <c r="H4697" s="661" t="s">
        <v>588</v>
      </c>
      <c r="I4697" s="661" t="s">
        <v>851</v>
      </c>
      <c r="J4697" s="661" t="s">
        <v>4691</v>
      </c>
      <c r="K4697" s="661" t="s">
        <v>4692</v>
      </c>
      <c r="L4697" s="662">
        <v>0</v>
      </c>
      <c r="M4697" s="662">
        <v>0</v>
      </c>
      <c r="N4697" s="661">
        <v>6</v>
      </c>
      <c r="O4697" s="742">
        <v>4</v>
      </c>
      <c r="P4697" s="662">
        <v>0</v>
      </c>
      <c r="Q4697" s="677"/>
      <c r="R4697" s="661">
        <v>5</v>
      </c>
      <c r="S4697" s="677">
        <v>0.83333333333333337</v>
      </c>
      <c r="T4697" s="742">
        <v>3.5</v>
      </c>
      <c r="U4697" s="700">
        <v>0.875</v>
      </c>
    </row>
    <row r="4698" spans="1:21" ht="14.4" customHeight="1" x14ac:dyDescent="0.3">
      <c r="A4698" s="660">
        <v>32</v>
      </c>
      <c r="B4698" s="661" t="s">
        <v>587</v>
      </c>
      <c r="C4698" s="661">
        <v>89301324</v>
      </c>
      <c r="D4698" s="740" t="s">
        <v>6849</v>
      </c>
      <c r="E4698" s="741" t="s">
        <v>4640</v>
      </c>
      <c r="F4698" s="661" t="s">
        <v>4612</v>
      </c>
      <c r="G4698" s="661" t="s">
        <v>4690</v>
      </c>
      <c r="H4698" s="661" t="s">
        <v>588</v>
      </c>
      <c r="I4698" s="661" t="s">
        <v>1098</v>
      </c>
      <c r="J4698" s="661" t="s">
        <v>5450</v>
      </c>
      <c r="K4698" s="661" t="s">
        <v>5451</v>
      </c>
      <c r="L4698" s="662">
        <v>0</v>
      </c>
      <c r="M4698" s="662">
        <v>0</v>
      </c>
      <c r="N4698" s="661">
        <v>1</v>
      </c>
      <c r="O4698" s="742">
        <v>1</v>
      </c>
      <c r="P4698" s="662">
        <v>0</v>
      </c>
      <c r="Q4698" s="677"/>
      <c r="R4698" s="661">
        <v>1</v>
      </c>
      <c r="S4698" s="677">
        <v>1</v>
      </c>
      <c r="T4698" s="742">
        <v>1</v>
      </c>
      <c r="U4698" s="700">
        <v>1</v>
      </c>
    </row>
    <row r="4699" spans="1:21" ht="14.4" customHeight="1" x14ac:dyDescent="0.3">
      <c r="A4699" s="660">
        <v>32</v>
      </c>
      <c r="B4699" s="661" t="s">
        <v>587</v>
      </c>
      <c r="C4699" s="661">
        <v>89301324</v>
      </c>
      <c r="D4699" s="740" t="s">
        <v>6849</v>
      </c>
      <c r="E4699" s="741" t="s">
        <v>4640</v>
      </c>
      <c r="F4699" s="661" t="s">
        <v>4612</v>
      </c>
      <c r="G4699" s="661" t="s">
        <v>4823</v>
      </c>
      <c r="H4699" s="661" t="s">
        <v>588</v>
      </c>
      <c r="I4699" s="661" t="s">
        <v>888</v>
      </c>
      <c r="J4699" s="661" t="s">
        <v>889</v>
      </c>
      <c r="K4699" s="661" t="s">
        <v>6081</v>
      </c>
      <c r="L4699" s="662">
        <v>23.4</v>
      </c>
      <c r="M4699" s="662">
        <v>23.4</v>
      </c>
      <c r="N4699" s="661">
        <v>1</v>
      </c>
      <c r="O4699" s="742">
        <v>0.5</v>
      </c>
      <c r="P4699" s="662">
        <v>23.4</v>
      </c>
      <c r="Q4699" s="677">
        <v>1</v>
      </c>
      <c r="R4699" s="661">
        <v>1</v>
      </c>
      <c r="S4699" s="677">
        <v>1</v>
      </c>
      <c r="T4699" s="742">
        <v>0.5</v>
      </c>
      <c r="U4699" s="700">
        <v>1</v>
      </c>
    </row>
    <row r="4700" spans="1:21" ht="14.4" customHeight="1" x14ac:dyDescent="0.3">
      <c r="A4700" s="660">
        <v>32</v>
      </c>
      <c r="B4700" s="661" t="s">
        <v>587</v>
      </c>
      <c r="C4700" s="661">
        <v>89301324</v>
      </c>
      <c r="D4700" s="740" t="s">
        <v>6849</v>
      </c>
      <c r="E4700" s="741" t="s">
        <v>4640</v>
      </c>
      <c r="F4700" s="661" t="s">
        <v>4612</v>
      </c>
      <c r="G4700" s="661" t="s">
        <v>4697</v>
      </c>
      <c r="H4700" s="661" t="s">
        <v>588</v>
      </c>
      <c r="I4700" s="661" t="s">
        <v>866</v>
      </c>
      <c r="J4700" s="661" t="s">
        <v>867</v>
      </c>
      <c r="K4700" s="661" t="s">
        <v>4777</v>
      </c>
      <c r="L4700" s="662">
        <v>97.97</v>
      </c>
      <c r="M4700" s="662">
        <v>293.90999999999997</v>
      </c>
      <c r="N4700" s="661">
        <v>3</v>
      </c>
      <c r="O4700" s="742">
        <v>1.5</v>
      </c>
      <c r="P4700" s="662">
        <v>195.94</v>
      </c>
      <c r="Q4700" s="677">
        <v>0.66666666666666674</v>
      </c>
      <c r="R4700" s="661">
        <v>2</v>
      </c>
      <c r="S4700" s="677">
        <v>0.66666666666666663</v>
      </c>
      <c r="T4700" s="742">
        <v>1</v>
      </c>
      <c r="U4700" s="700">
        <v>0.66666666666666663</v>
      </c>
    </row>
    <row r="4701" spans="1:21" ht="14.4" customHeight="1" x14ac:dyDescent="0.3">
      <c r="A4701" s="660">
        <v>32</v>
      </c>
      <c r="B4701" s="661" t="s">
        <v>587</v>
      </c>
      <c r="C4701" s="661">
        <v>89301324</v>
      </c>
      <c r="D4701" s="740" t="s">
        <v>6849</v>
      </c>
      <c r="E4701" s="741" t="s">
        <v>4640</v>
      </c>
      <c r="F4701" s="661" t="s">
        <v>4612</v>
      </c>
      <c r="G4701" s="661" t="s">
        <v>4697</v>
      </c>
      <c r="H4701" s="661" t="s">
        <v>588</v>
      </c>
      <c r="I4701" s="661" t="s">
        <v>870</v>
      </c>
      <c r="J4701" s="661" t="s">
        <v>867</v>
      </c>
      <c r="K4701" s="661" t="s">
        <v>4698</v>
      </c>
      <c r="L4701" s="662">
        <v>314.89999999999998</v>
      </c>
      <c r="M4701" s="662">
        <v>314.89999999999998</v>
      </c>
      <c r="N4701" s="661">
        <v>1</v>
      </c>
      <c r="O4701" s="742">
        <v>0.5</v>
      </c>
      <c r="P4701" s="662">
        <v>314.89999999999998</v>
      </c>
      <c r="Q4701" s="677">
        <v>1</v>
      </c>
      <c r="R4701" s="661">
        <v>1</v>
      </c>
      <c r="S4701" s="677">
        <v>1</v>
      </c>
      <c r="T4701" s="742">
        <v>0.5</v>
      </c>
      <c r="U4701" s="700">
        <v>1</v>
      </c>
    </row>
    <row r="4702" spans="1:21" ht="14.4" customHeight="1" x14ac:dyDescent="0.3">
      <c r="A4702" s="660">
        <v>32</v>
      </c>
      <c r="B4702" s="661" t="s">
        <v>587</v>
      </c>
      <c r="C4702" s="661">
        <v>89301324</v>
      </c>
      <c r="D4702" s="740" t="s">
        <v>6849</v>
      </c>
      <c r="E4702" s="741" t="s">
        <v>4640</v>
      </c>
      <c r="F4702" s="661" t="s">
        <v>4612</v>
      </c>
      <c r="G4702" s="661" t="s">
        <v>4940</v>
      </c>
      <c r="H4702" s="661" t="s">
        <v>588</v>
      </c>
      <c r="I4702" s="661" t="s">
        <v>1256</v>
      </c>
      <c r="J4702" s="661" t="s">
        <v>4941</v>
      </c>
      <c r="K4702" s="661" t="s">
        <v>1258</v>
      </c>
      <c r="L4702" s="662">
        <v>101.68</v>
      </c>
      <c r="M4702" s="662">
        <v>101.68</v>
      </c>
      <c r="N4702" s="661">
        <v>1</v>
      </c>
      <c r="O4702" s="742">
        <v>0.5</v>
      </c>
      <c r="P4702" s="662">
        <v>101.68</v>
      </c>
      <c r="Q4702" s="677">
        <v>1</v>
      </c>
      <c r="R4702" s="661">
        <v>1</v>
      </c>
      <c r="S4702" s="677">
        <v>1</v>
      </c>
      <c r="T4702" s="742">
        <v>0.5</v>
      </c>
      <c r="U4702" s="700">
        <v>1</v>
      </c>
    </row>
    <row r="4703" spans="1:21" ht="14.4" customHeight="1" x14ac:dyDescent="0.3">
      <c r="A4703" s="660">
        <v>32</v>
      </c>
      <c r="B4703" s="661" t="s">
        <v>587</v>
      </c>
      <c r="C4703" s="661">
        <v>89301324</v>
      </c>
      <c r="D4703" s="740" t="s">
        <v>6849</v>
      </c>
      <c r="E4703" s="741" t="s">
        <v>4640</v>
      </c>
      <c r="F4703" s="661" t="s">
        <v>4612</v>
      </c>
      <c r="G4703" s="661" t="s">
        <v>4786</v>
      </c>
      <c r="H4703" s="661" t="s">
        <v>588</v>
      </c>
      <c r="I4703" s="661" t="s">
        <v>4985</v>
      </c>
      <c r="J4703" s="661" t="s">
        <v>2991</v>
      </c>
      <c r="K4703" s="661" t="s">
        <v>4986</v>
      </c>
      <c r="L4703" s="662">
        <v>23.46</v>
      </c>
      <c r="M4703" s="662">
        <v>93.84</v>
      </c>
      <c r="N4703" s="661">
        <v>4</v>
      </c>
      <c r="O4703" s="742">
        <v>2</v>
      </c>
      <c r="P4703" s="662">
        <v>93.84</v>
      </c>
      <c r="Q4703" s="677">
        <v>1</v>
      </c>
      <c r="R4703" s="661">
        <v>4</v>
      </c>
      <c r="S4703" s="677">
        <v>1</v>
      </c>
      <c r="T4703" s="742">
        <v>2</v>
      </c>
      <c r="U4703" s="700">
        <v>1</v>
      </c>
    </row>
    <row r="4704" spans="1:21" ht="14.4" customHeight="1" x14ac:dyDescent="0.3">
      <c r="A4704" s="660">
        <v>32</v>
      </c>
      <c r="B4704" s="661" t="s">
        <v>587</v>
      </c>
      <c r="C4704" s="661">
        <v>89301324</v>
      </c>
      <c r="D4704" s="740" t="s">
        <v>6849</v>
      </c>
      <c r="E4704" s="741" t="s">
        <v>4640</v>
      </c>
      <c r="F4704" s="661" t="s">
        <v>4612</v>
      </c>
      <c r="G4704" s="661" t="s">
        <v>4786</v>
      </c>
      <c r="H4704" s="661" t="s">
        <v>588</v>
      </c>
      <c r="I4704" s="661" t="s">
        <v>2979</v>
      </c>
      <c r="J4704" s="661" t="s">
        <v>2980</v>
      </c>
      <c r="K4704" s="661" t="s">
        <v>4787</v>
      </c>
      <c r="L4704" s="662">
        <v>53.54</v>
      </c>
      <c r="M4704" s="662">
        <v>267.7</v>
      </c>
      <c r="N4704" s="661">
        <v>5</v>
      </c>
      <c r="O4704" s="742">
        <v>3</v>
      </c>
      <c r="P4704" s="662">
        <v>160.62</v>
      </c>
      <c r="Q4704" s="677">
        <v>0.60000000000000009</v>
      </c>
      <c r="R4704" s="661">
        <v>3</v>
      </c>
      <c r="S4704" s="677">
        <v>0.6</v>
      </c>
      <c r="T4704" s="742">
        <v>1.5</v>
      </c>
      <c r="U4704" s="700">
        <v>0.5</v>
      </c>
    </row>
    <row r="4705" spans="1:21" ht="14.4" customHeight="1" x14ac:dyDescent="0.3">
      <c r="A4705" s="660">
        <v>32</v>
      </c>
      <c r="B4705" s="661" t="s">
        <v>587</v>
      </c>
      <c r="C4705" s="661">
        <v>89301324</v>
      </c>
      <c r="D4705" s="740" t="s">
        <v>6849</v>
      </c>
      <c r="E4705" s="741" t="s">
        <v>4640</v>
      </c>
      <c r="F4705" s="661" t="s">
        <v>4612</v>
      </c>
      <c r="G4705" s="661" t="s">
        <v>4913</v>
      </c>
      <c r="H4705" s="661" t="s">
        <v>2441</v>
      </c>
      <c r="I4705" s="661" t="s">
        <v>2768</v>
      </c>
      <c r="J4705" s="661" t="s">
        <v>2769</v>
      </c>
      <c r="K4705" s="661" t="s">
        <v>4484</v>
      </c>
      <c r="L4705" s="662">
        <v>1492.11</v>
      </c>
      <c r="M4705" s="662">
        <v>10444.769999999999</v>
      </c>
      <c r="N4705" s="661">
        <v>7</v>
      </c>
      <c r="O4705" s="742">
        <v>3.5</v>
      </c>
      <c r="P4705" s="662">
        <v>7460.5499999999993</v>
      </c>
      <c r="Q4705" s="677">
        <v>0.7142857142857143</v>
      </c>
      <c r="R4705" s="661">
        <v>5</v>
      </c>
      <c r="S4705" s="677">
        <v>0.7142857142857143</v>
      </c>
      <c r="T4705" s="742">
        <v>2.5</v>
      </c>
      <c r="U4705" s="700">
        <v>0.7142857142857143</v>
      </c>
    </row>
    <row r="4706" spans="1:21" ht="14.4" customHeight="1" x14ac:dyDescent="0.3">
      <c r="A4706" s="660">
        <v>32</v>
      </c>
      <c r="B4706" s="661" t="s">
        <v>587</v>
      </c>
      <c r="C4706" s="661">
        <v>89301324</v>
      </c>
      <c r="D4706" s="740" t="s">
        <v>6849</v>
      </c>
      <c r="E4706" s="741" t="s">
        <v>4640</v>
      </c>
      <c r="F4706" s="661" t="s">
        <v>4612</v>
      </c>
      <c r="G4706" s="661" t="s">
        <v>4794</v>
      </c>
      <c r="H4706" s="661" t="s">
        <v>588</v>
      </c>
      <c r="I4706" s="661" t="s">
        <v>1823</v>
      </c>
      <c r="J4706" s="661" t="s">
        <v>1824</v>
      </c>
      <c r="K4706" s="661" t="s">
        <v>4795</v>
      </c>
      <c r="L4706" s="662">
        <v>34196.480000000003</v>
      </c>
      <c r="M4706" s="662">
        <v>34196.480000000003</v>
      </c>
      <c r="N4706" s="661">
        <v>1</v>
      </c>
      <c r="O4706" s="742">
        <v>0.5</v>
      </c>
      <c r="P4706" s="662">
        <v>34196.480000000003</v>
      </c>
      <c r="Q4706" s="677">
        <v>1</v>
      </c>
      <c r="R4706" s="661">
        <v>1</v>
      </c>
      <c r="S4706" s="677">
        <v>1</v>
      </c>
      <c r="T4706" s="742">
        <v>0.5</v>
      </c>
      <c r="U4706" s="700">
        <v>1</v>
      </c>
    </row>
    <row r="4707" spans="1:21" ht="14.4" customHeight="1" x14ac:dyDescent="0.3">
      <c r="A4707" s="660">
        <v>32</v>
      </c>
      <c r="B4707" s="661" t="s">
        <v>587</v>
      </c>
      <c r="C4707" s="661">
        <v>89301324</v>
      </c>
      <c r="D4707" s="740" t="s">
        <v>6849</v>
      </c>
      <c r="E4707" s="741" t="s">
        <v>4643</v>
      </c>
      <c r="F4707" s="661" t="s">
        <v>4612</v>
      </c>
      <c r="G4707" s="661" t="s">
        <v>4655</v>
      </c>
      <c r="H4707" s="661" t="s">
        <v>588</v>
      </c>
      <c r="I4707" s="661" t="s">
        <v>727</v>
      </c>
      <c r="J4707" s="661" t="s">
        <v>728</v>
      </c>
      <c r="K4707" s="661" t="s">
        <v>4716</v>
      </c>
      <c r="L4707" s="662">
        <v>42.42</v>
      </c>
      <c r="M4707" s="662">
        <v>42.42</v>
      </c>
      <c r="N4707" s="661">
        <v>1</v>
      </c>
      <c r="O4707" s="742">
        <v>0.5</v>
      </c>
      <c r="P4707" s="662">
        <v>42.42</v>
      </c>
      <c r="Q4707" s="677">
        <v>1</v>
      </c>
      <c r="R4707" s="661">
        <v>1</v>
      </c>
      <c r="S4707" s="677">
        <v>1</v>
      </c>
      <c r="T4707" s="742">
        <v>0.5</v>
      </c>
      <c r="U4707" s="700">
        <v>1</v>
      </c>
    </row>
    <row r="4708" spans="1:21" ht="14.4" customHeight="1" x14ac:dyDescent="0.3">
      <c r="A4708" s="660">
        <v>32</v>
      </c>
      <c r="B4708" s="661" t="s">
        <v>587</v>
      </c>
      <c r="C4708" s="661">
        <v>89301324</v>
      </c>
      <c r="D4708" s="740" t="s">
        <v>6849</v>
      </c>
      <c r="E4708" s="741" t="s">
        <v>4643</v>
      </c>
      <c r="F4708" s="661" t="s">
        <v>4612</v>
      </c>
      <c r="G4708" s="661" t="s">
        <v>4994</v>
      </c>
      <c r="H4708" s="661" t="s">
        <v>588</v>
      </c>
      <c r="I4708" s="661" t="s">
        <v>4995</v>
      </c>
      <c r="J4708" s="661" t="s">
        <v>1296</v>
      </c>
      <c r="K4708" s="661" t="s">
        <v>1297</v>
      </c>
      <c r="L4708" s="662">
        <v>0</v>
      </c>
      <c r="M4708" s="662">
        <v>0</v>
      </c>
      <c r="N4708" s="661">
        <v>1</v>
      </c>
      <c r="O4708" s="742">
        <v>0.5</v>
      </c>
      <c r="P4708" s="662">
        <v>0</v>
      </c>
      <c r="Q4708" s="677"/>
      <c r="R4708" s="661">
        <v>1</v>
      </c>
      <c r="S4708" s="677">
        <v>1</v>
      </c>
      <c r="T4708" s="742">
        <v>0.5</v>
      </c>
      <c r="U4708" s="700">
        <v>1</v>
      </c>
    </row>
    <row r="4709" spans="1:21" ht="14.4" customHeight="1" x14ac:dyDescent="0.3">
      <c r="A4709" s="660">
        <v>32</v>
      </c>
      <c r="B4709" s="661" t="s">
        <v>587</v>
      </c>
      <c r="C4709" s="661">
        <v>89301324</v>
      </c>
      <c r="D4709" s="740" t="s">
        <v>6849</v>
      </c>
      <c r="E4709" s="741" t="s">
        <v>4643</v>
      </c>
      <c r="F4709" s="661" t="s">
        <v>4612</v>
      </c>
      <c r="G4709" s="661" t="s">
        <v>4711</v>
      </c>
      <c r="H4709" s="661" t="s">
        <v>588</v>
      </c>
      <c r="I4709" s="661" t="s">
        <v>2909</v>
      </c>
      <c r="J4709" s="661" t="s">
        <v>4443</v>
      </c>
      <c r="K4709" s="661" t="s">
        <v>4444</v>
      </c>
      <c r="L4709" s="662">
        <v>333.31</v>
      </c>
      <c r="M4709" s="662">
        <v>666.62</v>
      </c>
      <c r="N4709" s="661">
        <v>2</v>
      </c>
      <c r="O4709" s="742">
        <v>0.5</v>
      </c>
      <c r="P4709" s="662"/>
      <c r="Q4709" s="677">
        <v>0</v>
      </c>
      <c r="R4709" s="661"/>
      <c r="S4709" s="677">
        <v>0</v>
      </c>
      <c r="T4709" s="742"/>
      <c r="U4709" s="700">
        <v>0</v>
      </c>
    </row>
    <row r="4710" spans="1:21" ht="14.4" customHeight="1" x14ac:dyDescent="0.3">
      <c r="A4710" s="660">
        <v>32</v>
      </c>
      <c r="B4710" s="661" t="s">
        <v>587</v>
      </c>
      <c r="C4710" s="661">
        <v>89301324</v>
      </c>
      <c r="D4710" s="740" t="s">
        <v>6849</v>
      </c>
      <c r="E4710" s="741" t="s">
        <v>4643</v>
      </c>
      <c r="F4710" s="661" t="s">
        <v>4612</v>
      </c>
      <c r="G4710" s="661" t="s">
        <v>4721</v>
      </c>
      <c r="H4710" s="661" t="s">
        <v>588</v>
      </c>
      <c r="I4710" s="661" t="s">
        <v>1087</v>
      </c>
      <c r="J4710" s="661" t="s">
        <v>4722</v>
      </c>
      <c r="K4710" s="661" t="s">
        <v>4723</v>
      </c>
      <c r="L4710" s="662">
        <v>0</v>
      </c>
      <c r="M4710" s="662">
        <v>0</v>
      </c>
      <c r="N4710" s="661">
        <v>1</v>
      </c>
      <c r="O4710" s="742">
        <v>0.5</v>
      </c>
      <c r="P4710" s="662">
        <v>0</v>
      </c>
      <c r="Q4710" s="677"/>
      <c r="R4710" s="661">
        <v>1</v>
      </c>
      <c r="S4710" s="677">
        <v>1</v>
      </c>
      <c r="T4710" s="742">
        <v>0.5</v>
      </c>
      <c r="U4710" s="700">
        <v>1</v>
      </c>
    </row>
    <row r="4711" spans="1:21" ht="14.4" customHeight="1" x14ac:dyDescent="0.3">
      <c r="A4711" s="660">
        <v>32</v>
      </c>
      <c r="B4711" s="661" t="s">
        <v>587</v>
      </c>
      <c r="C4711" s="661">
        <v>89301324</v>
      </c>
      <c r="D4711" s="740" t="s">
        <v>6849</v>
      </c>
      <c r="E4711" s="741" t="s">
        <v>4643</v>
      </c>
      <c r="F4711" s="661" t="s">
        <v>4612</v>
      </c>
      <c r="G4711" s="661" t="s">
        <v>4727</v>
      </c>
      <c r="H4711" s="661" t="s">
        <v>2441</v>
      </c>
      <c r="I4711" s="661" t="s">
        <v>2628</v>
      </c>
      <c r="J4711" s="661" t="s">
        <v>2629</v>
      </c>
      <c r="K4711" s="661" t="s">
        <v>4523</v>
      </c>
      <c r="L4711" s="662">
        <v>162.13</v>
      </c>
      <c r="M4711" s="662">
        <v>162.13</v>
      </c>
      <c r="N4711" s="661">
        <v>1</v>
      </c>
      <c r="O4711" s="742">
        <v>0.5</v>
      </c>
      <c r="P4711" s="662">
        <v>162.13</v>
      </c>
      <c r="Q4711" s="677">
        <v>1</v>
      </c>
      <c r="R4711" s="661">
        <v>1</v>
      </c>
      <c r="S4711" s="677">
        <v>1</v>
      </c>
      <c r="T4711" s="742">
        <v>0.5</v>
      </c>
      <c r="U4711" s="700">
        <v>1</v>
      </c>
    </row>
    <row r="4712" spans="1:21" ht="14.4" customHeight="1" x14ac:dyDescent="0.3">
      <c r="A4712" s="660">
        <v>32</v>
      </c>
      <c r="B4712" s="661" t="s">
        <v>587</v>
      </c>
      <c r="C4712" s="661">
        <v>89301324</v>
      </c>
      <c r="D4712" s="740" t="s">
        <v>6849</v>
      </c>
      <c r="E4712" s="741" t="s">
        <v>4643</v>
      </c>
      <c r="F4712" s="661" t="s">
        <v>4612</v>
      </c>
      <c r="G4712" s="661" t="s">
        <v>4728</v>
      </c>
      <c r="H4712" s="661" t="s">
        <v>588</v>
      </c>
      <c r="I4712" s="661" t="s">
        <v>1809</v>
      </c>
      <c r="J4712" s="661" t="s">
        <v>5532</v>
      </c>
      <c r="K4712" s="661" t="s">
        <v>5533</v>
      </c>
      <c r="L4712" s="662">
        <v>506.48</v>
      </c>
      <c r="M4712" s="662">
        <v>1012.96</v>
      </c>
      <c r="N4712" s="661">
        <v>2</v>
      </c>
      <c r="O4712" s="742">
        <v>1</v>
      </c>
      <c r="P4712" s="662">
        <v>1012.96</v>
      </c>
      <c r="Q4712" s="677">
        <v>1</v>
      </c>
      <c r="R4712" s="661">
        <v>2</v>
      </c>
      <c r="S4712" s="677">
        <v>1</v>
      </c>
      <c r="T4712" s="742">
        <v>1</v>
      </c>
      <c r="U4712" s="700">
        <v>1</v>
      </c>
    </row>
    <row r="4713" spans="1:21" ht="14.4" customHeight="1" x14ac:dyDescent="0.3">
      <c r="A4713" s="660">
        <v>32</v>
      </c>
      <c r="B4713" s="661" t="s">
        <v>587</v>
      </c>
      <c r="C4713" s="661">
        <v>89301324</v>
      </c>
      <c r="D4713" s="740" t="s">
        <v>6849</v>
      </c>
      <c r="E4713" s="741" t="s">
        <v>4643</v>
      </c>
      <c r="F4713" s="661" t="s">
        <v>4612</v>
      </c>
      <c r="G4713" s="661" t="s">
        <v>4728</v>
      </c>
      <c r="H4713" s="661" t="s">
        <v>588</v>
      </c>
      <c r="I4713" s="661" t="s">
        <v>2149</v>
      </c>
      <c r="J4713" s="661" t="s">
        <v>4729</v>
      </c>
      <c r="K4713" s="661" t="s">
        <v>4730</v>
      </c>
      <c r="L4713" s="662">
        <v>1012.96</v>
      </c>
      <c r="M4713" s="662">
        <v>2025.92</v>
      </c>
      <c r="N4713" s="661">
        <v>2</v>
      </c>
      <c r="O4713" s="742">
        <v>1</v>
      </c>
      <c r="P4713" s="662">
        <v>2025.92</v>
      </c>
      <c r="Q4713" s="677">
        <v>1</v>
      </c>
      <c r="R4713" s="661">
        <v>2</v>
      </c>
      <c r="S4713" s="677">
        <v>1</v>
      </c>
      <c r="T4713" s="742">
        <v>1</v>
      </c>
      <c r="U4713" s="700">
        <v>1</v>
      </c>
    </row>
    <row r="4714" spans="1:21" ht="14.4" customHeight="1" x14ac:dyDescent="0.3">
      <c r="A4714" s="660">
        <v>32</v>
      </c>
      <c r="B4714" s="661" t="s">
        <v>587</v>
      </c>
      <c r="C4714" s="661">
        <v>89301324</v>
      </c>
      <c r="D4714" s="740" t="s">
        <v>6849</v>
      </c>
      <c r="E4714" s="741" t="s">
        <v>4643</v>
      </c>
      <c r="F4714" s="661" t="s">
        <v>4612</v>
      </c>
      <c r="G4714" s="661" t="s">
        <v>4728</v>
      </c>
      <c r="H4714" s="661" t="s">
        <v>588</v>
      </c>
      <c r="I4714" s="661" t="s">
        <v>1886</v>
      </c>
      <c r="J4714" s="661" t="s">
        <v>1887</v>
      </c>
      <c r="K4714" s="661" t="s">
        <v>5110</v>
      </c>
      <c r="L4714" s="662">
        <v>2025.92</v>
      </c>
      <c r="M4714" s="662">
        <v>6077.76</v>
      </c>
      <c r="N4714" s="661">
        <v>3</v>
      </c>
      <c r="O4714" s="742">
        <v>1.5</v>
      </c>
      <c r="P4714" s="662">
        <v>6077.76</v>
      </c>
      <c r="Q4714" s="677">
        <v>1</v>
      </c>
      <c r="R4714" s="661">
        <v>3</v>
      </c>
      <c r="S4714" s="677">
        <v>1</v>
      </c>
      <c r="T4714" s="742">
        <v>1.5</v>
      </c>
      <c r="U4714" s="700">
        <v>1</v>
      </c>
    </row>
    <row r="4715" spans="1:21" ht="14.4" customHeight="1" x14ac:dyDescent="0.3">
      <c r="A4715" s="660">
        <v>32</v>
      </c>
      <c r="B4715" s="661" t="s">
        <v>587</v>
      </c>
      <c r="C4715" s="661">
        <v>89301324</v>
      </c>
      <c r="D4715" s="740" t="s">
        <v>6849</v>
      </c>
      <c r="E4715" s="741" t="s">
        <v>4643</v>
      </c>
      <c r="F4715" s="661" t="s">
        <v>4612</v>
      </c>
      <c r="G4715" s="661" t="s">
        <v>5130</v>
      </c>
      <c r="H4715" s="661" t="s">
        <v>588</v>
      </c>
      <c r="I4715" s="661" t="s">
        <v>743</v>
      </c>
      <c r="J4715" s="661" t="s">
        <v>5131</v>
      </c>
      <c r="K4715" s="661" t="s">
        <v>2387</v>
      </c>
      <c r="L4715" s="662">
        <v>14.2</v>
      </c>
      <c r="M4715" s="662">
        <v>14.2</v>
      </c>
      <c r="N4715" s="661">
        <v>1</v>
      </c>
      <c r="O4715" s="742">
        <v>0.5</v>
      </c>
      <c r="P4715" s="662">
        <v>14.2</v>
      </c>
      <c r="Q4715" s="677">
        <v>1</v>
      </c>
      <c r="R4715" s="661">
        <v>1</v>
      </c>
      <c r="S4715" s="677">
        <v>1</v>
      </c>
      <c r="T4715" s="742">
        <v>0.5</v>
      </c>
      <c r="U4715" s="700">
        <v>1</v>
      </c>
    </row>
    <row r="4716" spans="1:21" ht="14.4" customHeight="1" x14ac:dyDescent="0.3">
      <c r="A4716" s="660">
        <v>32</v>
      </c>
      <c r="B4716" s="661" t="s">
        <v>587</v>
      </c>
      <c r="C4716" s="661">
        <v>89301324</v>
      </c>
      <c r="D4716" s="740" t="s">
        <v>6849</v>
      </c>
      <c r="E4716" s="741" t="s">
        <v>4643</v>
      </c>
      <c r="F4716" s="661" t="s">
        <v>4612</v>
      </c>
      <c r="G4716" s="661" t="s">
        <v>5278</v>
      </c>
      <c r="H4716" s="661" t="s">
        <v>2441</v>
      </c>
      <c r="I4716" s="661" t="s">
        <v>2675</v>
      </c>
      <c r="J4716" s="661" t="s">
        <v>2676</v>
      </c>
      <c r="K4716" s="661" t="s">
        <v>1229</v>
      </c>
      <c r="L4716" s="662">
        <v>138</v>
      </c>
      <c r="M4716" s="662">
        <v>138</v>
      </c>
      <c r="N4716" s="661">
        <v>1</v>
      </c>
      <c r="O4716" s="742">
        <v>0.5</v>
      </c>
      <c r="P4716" s="662">
        <v>138</v>
      </c>
      <c r="Q4716" s="677">
        <v>1</v>
      </c>
      <c r="R4716" s="661">
        <v>1</v>
      </c>
      <c r="S4716" s="677">
        <v>1</v>
      </c>
      <c r="T4716" s="742">
        <v>0.5</v>
      </c>
      <c r="U4716" s="700">
        <v>1</v>
      </c>
    </row>
    <row r="4717" spans="1:21" ht="14.4" customHeight="1" x14ac:dyDescent="0.3">
      <c r="A4717" s="660">
        <v>32</v>
      </c>
      <c r="B4717" s="661" t="s">
        <v>587</v>
      </c>
      <c r="C4717" s="661">
        <v>89301324</v>
      </c>
      <c r="D4717" s="740" t="s">
        <v>6849</v>
      </c>
      <c r="E4717" s="741" t="s">
        <v>4643</v>
      </c>
      <c r="F4717" s="661" t="s">
        <v>4612</v>
      </c>
      <c r="G4717" s="661" t="s">
        <v>4671</v>
      </c>
      <c r="H4717" s="661" t="s">
        <v>2441</v>
      </c>
      <c r="I4717" s="661" t="s">
        <v>3132</v>
      </c>
      <c r="J4717" s="661" t="s">
        <v>3133</v>
      </c>
      <c r="K4717" s="661" t="s">
        <v>4480</v>
      </c>
      <c r="L4717" s="662">
        <v>3127.19</v>
      </c>
      <c r="M4717" s="662">
        <v>21890.329999999998</v>
      </c>
      <c r="N4717" s="661">
        <v>7</v>
      </c>
      <c r="O4717" s="742">
        <v>3.5</v>
      </c>
      <c r="P4717" s="662">
        <v>21890.329999999998</v>
      </c>
      <c r="Q4717" s="677">
        <v>1</v>
      </c>
      <c r="R4717" s="661">
        <v>7</v>
      </c>
      <c r="S4717" s="677">
        <v>1</v>
      </c>
      <c r="T4717" s="742">
        <v>3.5</v>
      </c>
      <c r="U4717" s="700">
        <v>1</v>
      </c>
    </row>
    <row r="4718" spans="1:21" ht="14.4" customHeight="1" x14ac:dyDescent="0.3">
      <c r="A4718" s="660">
        <v>32</v>
      </c>
      <c r="B4718" s="661" t="s">
        <v>587</v>
      </c>
      <c r="C4718" s="661">
        <v>89301324</v>
      </c>
      <c r="D4718" s="740" t="s">
        <v>6849</v>
      </c>
      <c r="E4718" s="741" t="s">
        <v>4643</v>
      </c>
      <c r="F4718" s="661" t="s">
        <v>4612</v>
      </c>
      <c r="G4718" s="661" t="s">
        <v>4671</v>
      </c>
      <c r="H4718" s="661" t="s">
        <v>2441</v>
      </c>
      <c r="I4718" s="661" t="s">
        <v>4672</v>
      </c>
      <c r="J4718" s="661" t="s">
        <v>3133</v>
      </c>
      <c r="K4718" s="661" t="s">
        <v>4673</v>
      </c>
      <c r="L4718" s="662">
        <v>782.22</v>
      </c>
      <c r="M4718" s="662">
        <v>2346.66</v>
      </c>
      <c r="N4718" s="661">
        <v>3</v>
      </c>
      <c r="O4718" s="742">
        <v>1.5</v>
      </c>
      <c r="P4718" s="662">
        <v>1564.44</v>
      </c>
      <c r="Q4718" s="677">
        <v>0.66666666666666674</v>
      </c>
      <c r="R4718" s="661">
        <v>2</v>
      </c>
      <c r="S4718" s="677">
        <v>0.66666666666666663</v>
      </c>
      <c r="T4718" s="742">
        <v>1</v>
      </c>
      <c r="U4718" s="700">
        <v>0.66666666666666663</v>
      </c>
    </row>
    <row r="4719" spans="1:21" ht="14.4" customHeight="1" x14ac:dyDescent="0.3">
      <c r="A4719" s="660">
        <v>32</v>
      </c>
      <c r="B4719" s="661" t="s">
        <v>587</v>
      </c>
      <c r="C4719" s="661">
        <v>89301324</v>
      </c>
      <c r="D4719" s="740" t="s">
        <v>6849</v>
      </c>
      <c r="E4719" s="741" t="s">
        <v>4643</v>
      </c>
      <c r="F4719" s="661" t="s">
        <v>4612</v>
      </c>
      <c r="G4719" s="661" t="s">
        <v>4734</v>
      </c>
      <c r="H4719" s="661" t="s">
        <v>2441</v>
      </c>
      <c r="I4719" s="661" t="s">
        <v>2574</v>
      </c>
      <c r="J4719" s="661" t="s">
        <v>4509</v>
      </c>
      <c r="K4719" s="661" t="s">
        <v>4510</v>
      </c>
      <c r="L4719" s="662">
        <v>443.52</v>
      </c>
      <c r="M4719" s="662">
        <v>443.52</v>
      </c>
      <c r="N4719" s="661">
        <v>1</v>
      </c>
      <c r="O4719" s="742">
        <v>0.5</v>
      </c>
      <c r="P4719" s="662">
        <v>443.52</v>
      </c>
      <c r="Q4719" s="677">
        <v>1</v>
      </c>
      <c r="R4719" s="661">
        <v>1</v>
      </c>
      <c r="S4719" s="677">
        <v>1</v>
      </c>
      <c r="T4719" s="742">
        <v>0.5</v>
      </c>
      <c r="U4719" s="700">
        <v>1</v>
      </c>
    </row>
    <row r="4720" spans="1:21" ht="14.4" customHeight="1" x14ac:dyDescent="0.3">
      <c r="A4720" s="660">
        <v>32</v>
      </c>
      <c r="B4720" s="661" t="s">
        <v>587</v>
      </c>
      <c r="C4720" s="661">
        <v>89301324</v>
      </c>
      <c r="D4720" s="740" t="s">
        <v>6849</v>
      </c>
      <c r="E4720" s="741" t="s">
        <v>4643</v>
      </c>
      <c r="F4720" s="661" t="s">
        <v>4612</v>
      </c>
      <c r="G4720" s="661" t="s">
        <v>4972</v>
      </c>
      <c r="H4720" s="661" t="s">
        <v>2441</v>
      </c>
      <c r="I4720" s="661" t="s">
        <v>2643</v>
      </c>
      <c r="J4720" s="661" t="s">
        <v>2513</v>
      </c>
      <c r="K4720" s="661" t="s">
        <v>2644</v>
      </c>
      <c r="L4720" s="662">
        <v>0</v>
      </c>
      <c r="M4720" s="662">
        <v>0</v>
      </c>
      <c r="N4720" s="661">
        <v>1</v>
      </c>
      <c r="O4720" s="742">
        <v>1</v>
      </c>
      <c r="P4720" s="662">
        <v>0</v>
      </c>
      <c r="Q4720" s="677"/>
      <c r="R4720" s="661">
        <v>1</v>
      </c>
      <c r="S4720" s="677">
        <v>1</v>
      </c>
      <c r="T4720" s="742">
        <v>1</v>
      </c>
      <c r="U4720" s="700">
        <v>1</v>
      </c>
    </row>
    <row r="4721" spans="1:21" ht="14.4" customHeight="1" x14ac:dyDescent="0.3">
      <c r="A4721" s="660">
        <v>32</v>
      </c>
      <c r="B4721" s="661" t="s">
        <v>587</v>
      </c>
      <c r="C4721" s="661">
        <v>89301324</v>
      </c>
      <c r="D4721" s="740" t="s">
        <v>6849</v>
      </c>
      <c r="E4721" s="741" t="s">
        <v>4643</v>
      </c>
      <c r="F4721" s="661" t="s">
        <v>4612</v>
      </c>
      <c r="G4721" s="661" t="s">
        <v>4767</v>
      </c>
      <c r="H4721" s="661" t="s">
        <v>588</v>
      </c>
      <c r="I4721" s="661" t="s">
        <v>1380</v>
      </c>
      <c r="J4721" s="661" t="s">
        <v>5168</v>
      </c>
      <c r="K4721" s="661" t="s">
        <v>5169</v>
      </c>
      <c r="L4721" s="662">
        <v>50.57</v>
      </c>
      <c r="M4721" s="662">
        <v>50.57</v>
      </c>
      <c r="N4721" s="661">
        <v>1</v>
      </c>
      <c r="O4721" s="742">
        <v>0.5</v>
      </c>
      <c r="P4721" s="662">
        <v>50.57</v>
      </c>
      <c r="Q4721" s="677">
        <v>1</v>
      </c>
      <c r="R4721" s="661">
        <v>1</v>
      </c>
      <c r="S4721" s="677">
        <v>1</v>
      </c>
      <c r="T4721" s="742">
        <v>0.5</v>
      </c>
      <c r="U4721" s="700">
        <v>1</v>
      </c>
    </row>
    <row r="4722" spans="1:21" ht="14.4" customHeight="1" x14ac:dyDescent="0.3">
      <c r="A4722" s="660">
        <v>32</v>
      </c>
      <c r="B4722" s="661" t="s">
        <v>587</v>
      </c>
      <c r="C4722" s="661">
        <v>89301324</v>
      </c>
      <c r="D4722" s="740" t="s">
        <v>6849</v>
      </c>
      <c r="E4722" s="741" t="s">
        <v>4643</v>
      </c>
      <c r="F4722" s="661" t="s">
        <v>4612</v>
      </c>
      <c r="G4722" s="661" t="s">
        <v>4690</v>
      </c>
      <c r="H4722" s="661" t="s">
        <v>588</v>
      </c>
      <c r="I4722" s="661" t="s">
        <v>1098</v>
      </c>
      <c r="J4722" s="661" t="s">
        <v>5450</v>
      </c>
      <c r="K4722" s="661" t="s">
        <v>5451</v>
      </c>
      <c r="L4722" s="662">
        <v>0</v>
      </c>
      <c r="M4722" s="662">
        <v>0</v>
      </c>
      <c r="N4722" s="661">
        <v>5</v>
      </c>
      <c r="O4722" s="742">
        <v>3</v>
      </c>
      <c r="P4722" s="662">
        <v>0</v>
      </c>
      <c r="Q4722" s="677"/>
      <c r="R4722" s="661">
        <v>5</v>
      </c>
      <c r="S4722" s="677">
        <v>1</v>
      </c>
      <c r="T4722" s="742">
        <v>3</v>
      </c>
      <c r="U4722" s="700">
        <v>1</v>
      </c>
    </row>
    <row r="4723" spans="1:21" ht="14.4" customHeight="1" x14ac:dyDescent="0.3">
      <c r="A4723" s="660">
        <v>32</v>
      </c>
      <c r="B4723" s="661" t="s">
        <v>587</v>
      </c>
      <c r="C4723" s="661">
        <v>89301324</v>
      </c>
      <c r="D4723" s="740" t="s">
        <v>6849</v>
      </c>
      <c r="E4723" s="741" t="s">
        <v>4643</v>
      </c>
      <c r="F4723" s="661" t="s">
        <v>4612</v>
      </c>
      <c r="G4723" s="661" t="s">
        <v>5004</v>
      </c>
      <c r="H4723" s="661" t="s">
        <v>588</v>
      </c>
      <c r="I4723" s="661" t="s">
        <v>2125</v>
      </c>
      <c r="J4723" s="661" t="s">
        <v>2126</v>
      </c>
      <c r="K4723" s="661" t="s">
        <v>2127</v>
      </c>
      <c r="L4723" s="662">
        <v>1172.22</v>
      </c>
      <c r="M4723" s="662">
        <v>2344.44</v>
      </c>
      <c r="N4723" s="661">
        <v>2</v>
      </c>
      <c r="O4723" s="742">
        <v>1</v>
      </c>
      <c r="P4723" s="662">
        <v>2344.44</v>
      </c>
      <c r="Q4723" s="677">
        <v>1</v>
      </c>
      <c r="R4723" s="661">
        <v>2</v>
      </c>
      <c r="S4723" s="677">
        <v>1</v>
      </c>
      <c r="T4723" s="742">
        <v>1</v>
      </c>
      <c r="U4723" s="700">
        <v>1</v>
      </c>
    </row>
    <row r="4724" spans="1:21" ht="14.4" customHeight="1" x14ac:dyDescent="0.3">
      <c r="A4724" s="660">
        <v>32</v>
      </c>
      <c r="B4724" s="661" t="s">
        <v>587</v>
      </c>
      <c r="C4724" s="661">
        <v>89301324</v>
      </c>
      <c r="D4724" s="740" t="s">
        <v>6849</v>
      </c>
      <c r="E4724" s="741" t="s">
        <v>4643</v>
      </c>
      <c r="F4724" s="661" t="s">
        <v>4612</v>
      </c>
      <c r="G4724" s="661" t="s">
        <v>4693</v>
      </c>
      <c r="H4724" s="661" t="s">
        <v>2441</v>
      </c>
      <c r="I4724" s="661" t="s">
        <v>2478</v>
      </c>
      <c r="J4724" s="661" t="s">
        <v>2479</v>
      </c>
      <c r="K4724" s="661" t="s">
        <v>2480</v>
      </c>
      <c r="L4724" s="662">
        <v>937.93</v>
      </c>
      <c r="M4724" s="662">
        <v>937.93</v>
      </c>
      <c r="N4724" s="661">
        <v>1</v>
      </c>
      <c r="O4724" s="742">
        <v>0.5</v>
      </c>
      <c r="P4724" s="662">
        <v>937.93</v>
      </c>
      <c r="Q4724" s="677">
        <v>1</v>
      </c>
      <c r="R4724" s="661">
        <v>1</v>
      </c>
      <c r="S4724" s="677">
        <v>1</v>
      </c>
      <c r="T4724" s="742">
        <v>0.5</v>
      </c>
      <c r="U4724" s="700">
        <v>1</v>
      </c>
    </row>
    <row r="4725" spans="1:21" ht="14.4" customHeight="1" x14ac:dyDescent="0.3">
      <c r="A4725" s="660">
        <v>32</v>
      </c>
      <c r="B4725" s="661" t="s">
        <v>587</v>
      </c>
      <c r="C4725" s="661">
        <v>89301324</v>
      </c>
      <c r="D4725" s="740" t="s">
        <v>6849</v>
      </c>
      <c r="E4725" s="741" t="s">
        <v>4643</v>
      </c>
      <c r="F4725" s="661" t="s">
        <v>4612</v>
      </c>
      <c r="G4725" s="661" t="s">
        <v>4693</v>
      </c>
      <c r="H4725" s="661" t="s">
        <v>2441</v>
      </c>
      <c r="I4725" s="661" t="s">
        <v>2482</v>
      </c>
      <c r="J4725" s="661" t="s">
        <v>2479</v>
      </c>
      <c r="K4725" s="661" t="s">
        <v>2483</v>
      </c>
      <c r="L4725" s="662">
        <v>1166.47</v>
      </c>
      <c r="M4725" s="662">
        <v>1166.47</v>
      </c>
      <c r="N4725" s="661">
        <v>1</v>
      </c>
      <c r="O4725" s="742">
        <v>0.5</v>
      </c>
      <c r="P4725" s="662"/>
      <c r="Q4725" s="677">
        <v>0</v>
      </c>
      <c r="R4725" s="661"/>
      <c r="S4725" s="677">
        <v>0</v>
      </c>
      <c r="T4725" s="742"/>
      <c r="U4725" s="700">
        <v>0</v>
      </c>
    </row>
    <row r="4726" spans="1:21" ht="14.4" customHeight="1" x14ac:dyDescent="0.3">
      <c r="A4726" s="660">
        <v>32</v>
      </c>
      <c r="B4726" s="661" t="s">
        <v>587</v>
      </c>
      <c r="C4726" s="661">
        <v>89301324</v>
      </c>
      <c r="D4726" s="740" t="s">
        <v>6849</v>
      </c>
      <c r="E4726" s="741" t="s">
        <v>4643</v>
      </c>
      <c r="F4726" s="661" t="s">
        <v>4612</v>
      </c>
      <c r="G4726" s="661" t="s">
        <v>4693</v>
      </c>
      <c r="H4726" s="661" t="s">
        <v>2441</v>
      </c>
      <c r="I4726" s="661" t="s">
        <v>4156</v>
      </c>
      <c r="J4726" s="661" t="s">
        <v>2562</v>
      </c>
      <c r="K4726" s="661" t="s">
        <v>2480</v>
      </c>
      <c r="L4726" s="662">
        <v>1749.69</v>
      </c>
      <c r="M4726" s="662">
        <v>1749.69</v>
      </c>
      <c r="N4726" s="661">
        <v>1</v>
      </c>
      <c r="O4726" s="742">
        <v>0.5</v>
      </c>
      <c r="P4726" s="662">
        <v>1749.69</v>
      </c>
      <c r="Q4726" s="677">
        <v>1</v>
      </c>
      <c r="R4726" s="661">
        <v>1</v>
      </c>
      <c r="S4726" s="677">
        <v>1</v>
      </c>
      <c r="T4726" s="742">
        <v>0.5</v>
      </c>
      <c r="U4726" s="700">
        <v>1</v>
      </c>
    </row>
    <row r="4727" spans="1:21" ht="14.4" customHeight="1" x14ac:dyDescent="0.3">
      <c r="A4727" s="660">
        <v>32</v>
      </c>
      <c r="B4727" s="661" t="s">
        <v>587</v>
      </c>
      <c r="C4727" s="661">
        <v>89301324</v>
      </c>
      <c r="D4727" s="740" t="s">
        <v>6849</v>
      </c>
      <c r="E4727" s="741" t="s">
        <v>4643</v>
      </c>
      <c r="F4727" s="661" t="s">
        <v>4612</v>
      </c>
      <c r="G4727" s="661" t="s">
        <v>4697</v>
      </c>
      <c r="H4727" s="661" t="s">
        <v>588</v>
      </c>
      <c r="I4727" s="661" t="s">
        <v>4893</v>
      </c>
      <c r="J4727" s="661" t="s">
        <v>4707</v>
      </c>
      <c r="K4727" s="661" t="s">
        <v>868</v>
      </c>
      <c r="L4727" s="662">
        <v>97.97</v>
      </c>
      <c r="M4727" s="662">
        <v>97.97</v>
      </c>
      <c r="N4727" s="661">
        <v>1</v>
      </c>
      <c r="O4727" s="742">
        <v>0.5</v>
      </c>
      <c r="P4727" s="662">
        <v>97.97</v>
      </c>
      <c r="Q4727" s="677">
        <v>1</v>
      </c>
      <c r="R4727" s="661">
        <v>1</v>
      </c>
      <c r="S4727" s="677">
        <v>1</v>
      </c>
      <c r="T4727" s="742">
        <v>0.5</v>
      </c>
      <c r="U4727" s="700">
        <v>1</v>
      </c>
    </row>
    <row r="4728" spans="1:21" ht="14.4" customHeight="1" x14ac:dyDescent="0.3">
      <c r="A4728" s="660">
        <v>32</v>
      </c>
      <c r="B4728" s="661" t="s">
        <v>587</v>
      </c>
      <c r="C4728" s="661">
        <v>89301324</v>
      </c>
      <c r="D4728" s="740" t="s">
        <v>6849</v>
      </c>
      <c r="E4728" s="741" t="s">
        <v>4643</v>
      </c>
      <c r="F4728" s="661" t="s">
        <v>4612</v>
      </c>
      <c r="G4728" s="661" t="s">
        <v>4697</v>
      </c>
      <c r="H4728" s="661" t="s">
        <v>588</v>
      </c>
      <c r="I4728" s="661" t="s">
        <v>4706</v>
      </c>
      <c r="J4728" s="661" t="s">
        <v>4707</v>
      </c>
      <c r="K4728" s="661" t="s">
        <v>871</v>
      </c>
      <c r="L4728" s="662">
        <v>314.89999999999998</v>
      </c>
      <c r="M4728" s="662">
        <v>944.69999999999993</v>
      </c>
      <c r="N4728" s="661">
        <v>3</v>
      </c>
      <c r="O4728" s="742">
        <v>2</v>
      </c>
      <c r="P4728" s="662">
        <v>944.69999999999993</v>
      </c>
      <c r="Q4728" s="677">
        <v>1</v>
      </c>
      <c r="R4728" s="661">
        <v>3</v>
      </c>
      <c r="S4728" s="677">
        <v>1</v>
      </c>
      <c r="T4728" s="742">
        <v>2</v>
      </c>
      <c r="U4728" s="700">
        <v>1</v>
      </c>
    </row>
    <row r="4729" spans="1:21" ht="14.4" customHeight="1" x14ac:dyDescent="0.3">
      <c r="A4729" s="660">
        <v>32</v>
      </c>
      <c r="B4729" s="661" t="s">
        <v>587</v>
      </c>
      <c r="C4729" s="661">
        <v>89301324</v>
      </c>
      <c r="D4729" s="740" t="s">
        <v>6849</v>
      </c>
      <c r="E4729" s="741" t="s">
        <v>4643</v>
      </c>
      <c r="F4729" s="661" t="s">
        <v>4612</v>
      </c>
      <c r="G4729" s="661" t="s">
        <v>4697</v>
      </c>
      <c r="H4729" s="661" t="s">
        <v>588</v>
      </c>
      <c r="I4729" s="661" t="s">
        <v>870</v>
      </c>
      <c r="J4729" s="661" t="s">
        <v>867</v>
      </c>
      <c r="K4729" s="661" t="s">
        <v>4698</v>
      </c>
      <c r="L4729" s="662">
        <v>314.89999999999998</v>
      </c>
      <c r="M4729" s="662">
        <v>629.79999999999995</v>
      </c>
      <c r="N4729" s="661">
        <v>2</v>
      </c>
      <c r="O4729" s="742">
        <v>1.5</v>
      </c>
      <c r="P4729" s="662">
        <v>314.89999999999998</v>
      </c>
      <c r="Q4729" s="677">
        <v>0.5</v>
      </c>
      <c r="R4729" s="661">
        <v>1</v>
      </c>
      <c r="S4729" s="677">
        <v>0.5</v>
      </c>
      <c r="T4729" s="742">
        <v>1</v>
      </c>
      <c r="U4729" s="700">
        <v>0.66666666666666663</v>
      </c>
    </row>
    <row r="4730" spans="1:21" ht="14.4" customHeight="1" x14ac:dyDescent="0.3">
      <c r="A4730" s="660">
        <v>32</v>
      </c>
      <c r="B4730" s="661" t="s">
        <v>587</v>
      </c>
      <c r="C4730" s="661">
        <v>89301324</v>
      </c>
      <c r="D4730" s="740" t="s">
        <v>6849</v>
      </c>
      <c r="E4730" s="741" t="s">
        <v>4643</v>
      </c>
      <c r="F4730" s="661" t="s">
        <v>4612</v>
      </c>
      <c r="G4730" s="661" t="s">
        <v>5010</v>
      </c>
      <c r="H4730" s="661" t="s">
        <v>588</v>
      </c>
      <c r="I4730" s="661" t="s">
        <v>6845</v>
      </c>
      <c r="J4730" s="661" t="s">
        <v>952</v>
      </c>
      <c r="K4730" s="661" t="s">
        <v>5507</v>
      </c>
      <c r="L4730" s="662">
        <v>0</v>
      </c>
      <c r="M4730" s="662">
        <v>0</v>
      </c>
      <c r="N4730" s="661">
        <v>1</v>
      </c>
      <c r="O4730" s="742">
        <v>0.5</v>
      </c>
      <c r="P4730" s="662">
        <v>0</v>
      </c>
      <c r="Q4730" s="677"/>
      <c r="R4730" s="661">
        <v>1</v>
      </c>
      <c r="S4730" s="677">
        <v>1</v>
      </c>
      <c r="T4730" s="742">
        <v>0.5</v>
      </c>
      <c r="U4730" s="700">
        <v>1</v>
      </c>
    </row>
    <row r="4731" spans="1:21" ht="14.4" customHeight="1" x14ac:dyDescent="0.3">
      <c r="A4731" s="660">
        <v>32</v>
      </c>
      <c r="B4731" s="661" t="s">
        <v>587</v>
      </c>
      <c r="C4731" s="661">
        <v>89301324</v>
      </c>
      <c r="D4731" s="740" t="s">
        <v>6849</v>
      </c>
      <c r="E4731" s="741" t="s">
        <v>4643</v>
      </c>
      <c r="F4731" s="661" t="s">
        <v>4612</v>
      </c>
      <c r="G4731" s="661" t="s">
        <v>4708</v>
      </c>
      <c r="H4731" s="661" t="s">
        <v>588</v>
      </c>
      <c r="I4731" s="661" t="s">
        <v>684</v>
      </c>
      <c r="J4731" s="661" t="s">
        <v>5199</v>
      </c>
      <c r="K4731" s="661" t="s">
        <v>2387</v>
      </c>
      <c r="L4731" s="662">
        <v>25.91</v>
      </c>
      <c r="M4731" s="662">
        <v>25.91</v>
      </c>
      <c r="N4731" s="661">
        <v>1</v>
      </c>
      <c r="O4731" s="742">
        <v>0.5</v>
      </c>
      <c r="P4731" s="662">
        <v>25.91</v>
      </c>
      <c r="Q4731" s="677">
        <v>1</v>
      </c>
      <c r="R4731" s="661">
        <v>1</v>
      </c>
      <c r="S4731" s="677">
        <v>1</v>
      </c>
      <c r="T4731" s="742">
        <v>0.5</v>
      </c>
      <c r="U4731" s="700">
        <v>1</v>
      </c>
    </row>
    <row r="4732" spans="1:21" ht="14.4" customHeight="1" x14ac:dyDescent="0.3">
      <c r="A4732" s="660">
        <v>32</v>
      </c>
      <c r="B4732" s="661" t="s">
        <v>587</v>
      </c>
      <c r="C4732" s="661">
        <v>89301324</v>
      </c>
      <c r="D4732" s="740" t="s">
        <v>6849</v>
      </c>
      <c r="E4732" s="741" t="s">
        <v>4643</v>
      </c>
      <c r="F4732" s="661" t="s">
        <v>4612</v>
      </c>
      <c r="G4732" s="661" t="s">
        <v>4708</v>
      </c>
      <c r="H4732" s="661" t="s">
        <v>588</v>
      </c>
      <c r="I4732" s="661" t="s">
        <v>1519</v>
      </c>
      <c r="J4732" s="661" t="s">
        <v>4709</v>
      </c>
      <c r="K4732" s="661" t="s">
        <v>4710</v>
      </c>
      <c r="L4732" s="662">
        <v>103.62</v>
      </c>
      <c r="M4732" s="662">
        <v>310.86</v>
      </c>
      <c r="N4732" s="661">
        <v>3</v>
      </c>
      <c r="O4732" s="742">
        <v>1</v>
      </c>
      <c r="P4732" s="662">
        <v>310.86</v>
      </c>
      <c r="Q4732" s="677">
        <v>1</v>
      </c>
      <c r="R4732" s="661">
        <v>3</v>
      </c>
      <c r="S4732" s="677">
        <v>1</v>
      </c>
      <c r="T4732" s="742">
        <v>1</v>
      </c>
      <c r="U4732" s="700">
        <v>1</v>
      </c>
    </row>
    <row r="4733" spans="1:21" ht="14.4" customHeight="1" x14ac:dyDescent="0.3">
      <c r="A4733" s="660">
        <v>32</v>
      </c>
      <c r="B4733" s="661" t="s">
        <v>587</v>
      </c>
      <c r="C4733" s="661">
        <v>89301324</v>
      </c>
      <c r="D4733" s="740" t="s">
        <v>6849</v>
      </c>
      <c r="E4733" s="741" t="s">
        <v>4643</v>
      </c>
      <c r="F4733" s="661" t="s">
        <v>4612</v>
      </c>
      <c r="G4733" s="661" t="s">
        <v>5215</v>
      </c>
      <c r="H4733" s="661" t="s">
        <v>2441</v>
      </c>
      <c r="I4733" s="661" t="s">
        <v>2610</v>
      </c>
      <c r="J4733" s="661" t="s">
        <v>2611</v>
      </c>
      <c r="K4733" s="661" t="s">
        <v>2612</v>
      </c>
      <c r="L4733" s="662">
        <v>339.13</v>
      </c>
      <c r="M4733" s="662">
        <v>339.13</v>
      </c>
      <c r="N4733" s="661">
        <v>1</v>
      </c>
      <c r="O4733" s="742">
        <v>0.5</v>
      </c>
      <c r="P4733" s="662"/>
      <c r="Q4733" s="677">
        <v>0</v>
      </c>
      <c r="R4733" s="661"/>
      <c r="S4733" s="677">
        <v>0</v>
      </c>
      <c r="T4733" s="742"/>
      <c r="U4733" s="700">
        <v>0</v>
      </c>
    </row>
    <row r="4734" spans="1:21" ht="14.4" customHeight="1" x14ac:dyDescent="0.3">
      <c r="A4734" s="660">
        <v>32</v>
      </c>
      <c r="B4734" s="661" t="s">
        <v>587</v>
      </c>
      <c r="C4734" s="661">
        <v>89301324</v>
      </c>
      <c r="D4734" s="740" t="s">
        <v>6849</v>
      </c>
      <c r="E4734" s="741" t="s">
        <v>4643</v>
      </c>
      <c r="F4734" s="661" t="s">
        <v>4612</v>
      </c>
      <c r="G4734" s="661" t="s">
        <v>5215</v>
      </c>
      <c r="H4734" s="661" t="s">
        <v>2441</v>
      </c>
      <c r="I4734" s="661" t="s">
        <v>2708</v>
      </c>
      <c r="J4734" s="661" t="s">
        <v>4527</v>
      </c>
      <c r="K4734" s="661" t="s">
        <v>4235</v>
      </c>
      <c r="L4734" s="662">
        <v>201.75</v>
      </c>
      <c r="M4734" s="662">
        <v>201.75</v>
      </c>
      <c r="N4734" s="661">
        <v>1</v>
      </c>
      <c r="O4734" s="742">
        <v>0.5</v>
      </c>
      <c r="P4734" s="662">
        <v>201.75</v>
      </c>
      <c r="Q4734" s="677">
        <v>1</v>
      </c>
      <c r="R4734" s="661">
        <v>1</v>
      </c>
      <c r="S4734" s="677">
        <v>1</v>
      </c>
      <c r="T4734" s="742">
        <v>0.5</v>
      </c>
      <c r="U4734" s="700">
        <v>1</v>
      </c>
    </row>
    <row r="4735" spans="1:21" ht="14.4" customHeight="1" x14ac:dyDescent="0.3">
      <c r="A4735" s="660">
        <v>32</v>
      </c>
      <c r="B4735" s="661" t="s">
        <v>587</v>
      </c>
      <c r="C4735" s="661">
        <v>89301324</v>
      </c>
      <c r="D4735" s="740" t="s">
        <v>6849</v>
      </c>
      <c r="E4735" s="741" t="s">
        <v>4643</v>
      </c>
      <c r="F4735" s="661" t="s">
        <v>4612</v>
      </c>
      <c r="G4735" s="661" t="s">
        <v>4786</v>
      </c>
      <c r="H4735" s="661" t="s">
        <v>588</v>
      </c>
      <c r="I4735" s="661" t="s">
        <v>4985</v>
      </c>
      <c r="J4735" s="661" t="s">
        <v>2991</v>
      </c>
      <c r="K4735" s="661" t="s">
        <v>4986</v>
      </c>
      <c r="L4735" s="662">
        <v>23.46</v>
      </c>
      <c r="M4735" s="662">
        <v>93.84</v>
      </c>
      <c r="N4735" s="661">
        <v>4</v>
      </c>
      <c r="O4735" s="742">
        <v>2.5</v>
      </c>
      <c r="P4735" s="662">
        <v>93.84</v>
      </c>
      <c r="Q4735" s="677">
        <v>1</v>
      </c>
      <c r="R4735" s="661">
        <v>4</v>
      </c>
      <c r="S4735" s="677">
        <v>1</v>
      </c>
      <c r="T4735" s="742">
        <v>2.5</v>
      </c>
      <c r="U4735" s="700">
        <v>1</v>
      </c>
    </row>
    <row r="4736" spans="1:21" ht="14.4" customHeight="1" x14ac:dyDescent="0.3">
      <c r="A4736" s="660">
        <v>32</v>
      </c>
      <c r="B4736" s="661" t="s">
        <v>587</v>
      </c>
      <c r="C4736" s="661">
        <v>89301324</v>
      </c>
      <c r="D4736" s="740" t="s">
        <v>6849</v>
      </c>
      <c r="E4736" s="741" t="s">
        <v>4643</v>
      </c>
      <c r="F4736" s="661" t="s">
        <v>4612</v>
      </c>
      <c r="G4736" s="661" t="s">
        <v>4786</v>
      </c>
      <c r="H4736" s="661" t="s">
        <v>588</v>
      </c>
      <c r="I4736" s="661" t="s">
        <v>2913</v>
      </c>
      <c r="J4736" s="661" t="s">
        <v>2914</v>
      </c>
      <c r="K4736" s="661" t="s">
        <v>4986</v>
      </c>
      <c r="L4736" s="662">
        <v>23.46</v>
      </c>
      <c r="M4736" s="662">
        <v>46.92</v>
      </c>
      <c r="N4736" s="661">
        <v>2</v>
      </c>
      <c r="O4736" s="742">
        <v>1</v>
      </c>
      <c r="P4736" s="662">
        <v>46.92</v>
      </c>
      <c r="Q4736" s="677">
        <v>1</v>
      </c>
      <c r="R4736" s="661">
        <v>2</v>
      </c>
      <c r="S4736" s="677">
        <v>1</v>
      </c>
      <c r="T4736" s="742">
        <v>1</v>
      </c>
      <c r="U4736" s="700">
        <v>1</v>
      </c>
    </row>
    <row r="4737" spans="1:21" ht="14.4" customHeight="1" x14ac:dyDescent="0.3">
      <c r="A4737" s="660">
        <v>32</v>
      </c>
      <c r="B4737" s="661" t="s">
        <v>587</v>
      </c>
      <c r="C4737" s="661">
        <v>89301324</v>
      </c>
      <c r="D4737" s="740" t="s">
        <v>6849</v>
      </c>
      <c r="E4737" s="741" t="s">
        <v>4643</v>
      </c>
      <c r="F4737" s="661" t="s">
        <v>4612</v>
      </c>
      <c r="G4737" s="661" t="s">
        <v>4786</v>
      </c>
      <c r="H4737" s="661" t="s">
        <v>588</v>
      </c>
      <c r="I4737" s="661" t="s">
        <v>2979</v>
      </c>
      <c r="J4737" s="661" t="s">
        <v>2980</v>
      </c>
      <c r="K4737" s="661" t="s">
        <v>4787</v>
      </c>
      <c r="L4737" s="662">
        <v>53.54</v>
      </c>
      <c r="M4737" s="662">
        <v>214.16</v>
      </c>
      <c r="N4737" s="661">
        <v>4</v>
      </c>
      <c r="O4737" s="742">
        <v>2.5</v>
      </c>
      <c r="P4737" s="662">
        <v>107.08</v>
      </c>
      <c r="Q4737" s="677">
        <v>0.5</v>
      </c>
      <c r="R4737" s="661">
        <v>2</v>
      </c>
      <c r="S4737" s="677">
        <v>0.5</v>
      </c>
      <c r="T4737" s="742">
        <v>1</v>
      </c>
      <c r="U4737" s="700">
        <v>0.4</v>
      </c>
    </row>
    <row r="4738" spans="1:21" ht="14.4" customHeight="1" x14ac:dyDescent="0.3">
      <c r="A4738" s="660">
        <v>32</v>
      </c>
      <c r="B4738" s="661" t="s">
        <v>587</v>
      </c>
      <c r="C4738" s="661">
        <v>89301324</v>
      </c>
      <c r="D4738" s="740" t="s">
        <v>6849</v>
      </c>
      <c r="E4738" s="741" t="s">
        <v>4643</v>
      </c>
      <c r="F4738" s="661" t="s">
        <v>4612</v>
      </c>
      <c r="G4738" s="661" t="s">
        <v>4913</v>
      </c>
      <c r="H4738" s="661" t="s">
        <v>2441</v>
      </c>
      <c r="I4738" s="661" t="s">
        <v>2768</v>
      </c>
      <c r="J4738" s="661" t="s">
        <v>2769</v>
      </c>
      <c r="K4738" s="661" t="s">
        <v>4484</v>
      </c>
      <c r="L4738" s="662">
        <v>1492.11</v>
      </c>
      <c r="M4738" s="662">
        <v>10444.77</v>
      </c>
      <c r="N4738" s="661">
        <v>7</v>
      </c>
      <c r="O4738" s="742">
        <v>3.5</v>
      </c>
      <c r="P4738" s="662">
        <v>5968.44</v>
      </c>
      <c r="Q4738" s="677">
        <v>0.5714285714285714</v>
      </c>
      <c r="R4738" s="661">
        <v>4</v>
      </c>
      <c r="S4738" s="677">
        <v>0.5714285714285714</v>
      </c>
      <c r="T4738" s="742">
        <v>2.5</v>
      </c>
      <c r="U4738" s="700">
        <v>0.7142857142857143</v>
      </c>
    </row>
    <row r="4739" spans="1:21" ht="14.4" customHeight="1" x14ac:dyDescent="0.3">
      <c r="A4739" s="660">
        <v>32</v>
      </c>
      <c r="B4739" s="661" t="s">
        <v>587</v>
      </c>
      <c r="C4739" s="661">
        <v>89301324</v>
      </c>
      <c r="D4739" s="740" t="s">
        <v>6849</v>
      </c>
      <c r="E4739" s="741" t="s">
        <v>4643</v>
      </c>
      <c r="F4739" s="661" t="s">
        <v>4612</v>
      </c>
      <c r="G4739" s="661" t="s">
        <v>4794</v>
      </c>
      <c r="H4739" s="661" t="s">
        <v>588</v>
      </c>
      <c r="I4739" s="661" t="s">
        <v>1823</v>
      </c>
      <c r="J4739" s="661" t="s">
        <v>1824</v>
      </c>
      <c r="K4739" s="661" t="s">
        <v>4795</v>
      </c>
      <c r="L4739" s="662">
        <v>34140.99</v>
      </c>
      <c r="M4739" s="662">
        <v>68281.98</v>
      </c>
      <c r="N4739" s="661">
        <v>2</v>
      </c>
      <c r="O4739" s="742">
        <v>1</v>
      </c>
      <c r="P4739" s="662">
        <v>68281.98</v>
      </c>
      <c r="Q4739" s="677">
        <v>1</v>
      </c>
      <c r="R4739" s="661">
        <v>2</v>
      </c>
      <c r="S4739" s="677">
        <v>1</v>
      </c>
      <c r="T4739" s="742">
        <v>1</v>
      </c>
      <c r="U4739" s="700">
        <v>1</v>
      </c>
    </row>
    <row r="4740" spans="1:21" ht="14.4" customHeight="1" thickBot="1" x14ac:dyDescent="0.35">
      <c r="A4740" s="666">
        <v>32</v>
      </c>
      <c r="B4740" s="667" t="s">
        <v>587</v>
      </c>
      <c r="C4740" s="667">
        <v>89301324</v>
      </c>
      <c r="D4740" s="743" t="s">
        <v>6849</v>
      </c>
      <c r="E4740" s="744" t="s">
        <v>4643</v>
      </c>
      <c r="F4740" s="667" t="s">
        <v>4612</v>
      </c>
      <c r="G4740" s="667" t="s">
        <v>4794</v>
      </c>
      <c r="H4740" s="667" t="s">
        <v>588</v>
      </c>
      <c r="I4740" s="667" t="s">
        <v>1823</v>
      </c>
      <c r="J4740" s="667" t="s">
        <v>1824</v>
      </c>
      <c r="K4740" s="667" t="s">
        <v>4795</v>
      </c>
      <c r="L4740" s="668">
        <v>34196.480000000003</v>
      </c>
      <c r="M4740" s="668">
        <v>68392.960000000006</v>
      </c>
      <c r="N4740" s="667">
        <v>2</v>
      </c>
      <c r="O4740" s="745">
        <v>1</v>
      </c>
      <c r="P4740" s="668">
        <v>68392.960000000006</v>
      </c>
      <c r="Q4740" s="678">
        <v>1</v>
      </c>
      <c r="R4740" s="667">
        <v>2</v>
      </c>
      <c r="S4740" s="678">
        <v>1</v>
      </c>
      <c r="T4740" s="745">
        <v>1</v>
      </c>
      <c r="U474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6851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4636</v>
      </c>
      <c r="B5" s="229">
        <v>7583.5199999999995</v>
      </c>
      <c r="C5" s="739">
        <v>2.1243609110891692E-2</v>
      </c>
      <c r="D5" s="229">
        <v>349395.36999999982</v>
      </c>
      <c r="E5" s="739">
        <v>0.97875639088910826</v>
      </c>
      <c r="F5" s="747">
        <v>356978.88999999984</v>
      </c>
    </row>
    <row r="6" spans="1:6" ht="14.4" customHeight="1" x14ac:dyDescent="0.3">
      <c r="A6" s="687" t="s">
        <v>4642</v>
      </c>
      <c r="B6" s="664">
        <v>6052.5999999999976</v>
      </c>
      <c r="C6" s="677">
        <v>1.2803463784776753E-2</v>
      </c>
      <c r="D6" s="664">
        <v>466678.84999999963</v>
      </c>
      <c r="E6" s="677">
        <v>0.9871965362152233</v>
      </c>
      <c r="F6" s="665">
        <v>472731.4499999996</v>
      </c>
    </row>
    <row r="7" spans="1:6" ht="14.4" customHeight="1" x14ac:dyDescent="0.3">
      <c r="A7" s="687" t="s">
        <v>4638</v>
      </c>
      <c r="B7" s="664">
        <v>4750.49</v>
      </c>
      <c r="C7" s="677">
        <v>9.8422147016581397E-3</v>
      </c>
      <c r="D7" s="664">
        <v>477914.24999999965</v>
      </c>
      <c r="E7" s="677">
        <v>0.99015778529834186</v>
      </c>
      <c r="F7" s="665">
        <v>482664.73999999964</v>
      </c>
    </row>
    <row r="8" spans="1:6" ht="14.4" customHeight="1" x14ac:dyDescent="0.3">
      <c r="A8" s="687" t="s">
        <v>4632</v>
      </c>
      <c r="B8" s="664">
        <v>4132.7300000000005</v>
      </c>
      <c r="C8" s="677">
        <v>1.8054229747197621E-2</v>
      </c>
      <c r="D8" s="664">
        <v>224773.74000000002</v>
      </c>
      <c r="E8" s="677">
        <v>0.98194577025280239</v>
      </c>
      <c r="F8" s="665">
        <v>228906.47000000003</v>
      </c>
    </row>
    <row r="9" spans="1:6" ht="14.4" customHeight="1" x14ac:dyDescent="0.3">
      <c r="A9" s="687" t="s">
        <v>4647</v>
      </c>
      <c r="B9" s="664">
        <v>2662.5699999999997</v>
      </c>
      <c r="C9" s="677">
        <v>1.5321938407599564E-2</v>
      </c>
      <c r="D9" s="664">
        <v>171112.44000000009</v>
      </c>
      <c r="E9" s="677">
        <v>0.98467806159240034</v>
      </c>
      <c r="F9" s="665">
        <v>173775.0100000001</v>
      </c>
    </row>
    <row r="10" spans="1:6" ht="14.4" customHeight="1" x14ac:dyDescent="0.3">
      <c r="A10" s="687" t="s">
        <v>4637</v>
      </c>
      <c r="B10" s="664">
        <v>2512.2399999999993</v>
      </c>
      <c r="C10" s="677">
        <v>9.2175289351208462E-3</v>
      </c>
      <c r="D10" s="664">
        <v>270038.03000000003</v>
      </c>
      <c r="E10" s="677">
        <v>0.99078247106487916</v>
      </c>
      <c r="F10" s="665">
        <v>272550.27</v>
      </c>
    </row>
    <row r="11" spans="1:6" ht="14.4" customHeight="1" x14ac:dyDescent="0.3">
      <c r="A11" s="687" t="s">
        <v>4645</v>
      </c>
      <c r="B11" s="664">
        <v>2212.46</v>
      </c>
      <c r="C11" s="677">
        <v>2.7944620528558842E-2</v>
      </c>
      <c r="D11" s="664">
        <v>76960.56</v>
      </c>
      <c r="E11" s="677">
        <v>0.97205537947144105</v>
      </c>
      <c r="F11" s="665">
        <v>79173.02</v>
      </c>
    </row>
    <row r="12" spans="1:6" ht="14.4" customHeight="1" x14ac:dyDescent="0.3">
      <c r="A12" s="687" t="s">
        <v>4639</v>
      </c>
      <c r="B12" s="664">
        <v>2195.6600000000003</v>
      </c>
      <c r="C12" s="677">
        <v>4.4853738032810024E-3</v>
      </c>
      <c r="D12" s="664">
        <v>487319.83999999973</v>
      </c>
      <c r="E12" s="677">
        <v>0.99551462619671904</v>
      </c>
      <c r="F12" s="665">
        <v>489515.49999999971</v>
      </c>
    </row>
    <row r="13" spans="1:6" ht="14.4" customHeight="1" x14ac:dyDescent="0.3">
      <c r="A13" s="687" t="s">
        <v>4625</v>
      </c>
      <c r="B13" s="664">
        <v>1802.68</v>
      </c>
      <c r="C13" s="677">
        <v>4.034461626936243E-3</v>
      </c>
      <c r="D13" s="664">
        <v>445017.77999999991</v>
      </c>
      <c r="E13" s="677">
        <v>0.99596553837306379</v>
      </c>
      <c r="F13" s="665">
        <v>446820.4599999999</v>
      </c>
    </row>
    <row r="14" spans="1:6" ht="14.4" customHeight="1" x14ac:dyDescent="0.3">
      <c r="A14" s="687" t="s">
        <v>4624</v>
      </c>
      <c r="B14" s="664">
        <v>1777.0400000000002</v>
      </c>
      <c r="C14" s="677">
        <v>3.2381968740750992E-3</v>
      </c>
      <c r="D14" s="664">
        <v>546997.49999999988</v>
      </c>
      <c r="E14" s="677">
        <v>0.99676180312592488</v>
      </c>
      <c r="F14" s="665">
        <v>548774.53999999992</v>
      </c>
    </row>
    <row r="15" spans="1:6" ht="14.4" customHeight="1" x14ac:dyDescent="0.3">
      <c r="A15" s="687" t="s">
        <v>4634</v>
      </c>
      <c r="B15" s="664">
        <v>1776.1299999999997</v>
      </c>
      <c r="C15" s="677">
        <v>1.422303318897263E-2</v>
      </c>
      <c r="D15" s="664">
        <v>123100.89000000004</v>
      </c>
      <c r="E15" s="677">
        <v>0.98577696681102733</v>
      </c>
      <c r="F15" s="665">
        <v>124877.02000000005</v>
      </c>
    </row>
    <row r="16" spans="1:6" ht="14.4" customHeight="1" x14ac:dyDescent="0.3">
      <c r="A16" s="687" t="s">
        <v>4643</v>
      </c>
      <c r="B16" s="664">
        <v>1342.32</v>
      </c>
      <c r="C16" s="677">
        <v>5.7322977002652953E-3</v>
      </c>
      <c r="D16" s="664">
        <v>232825.56000000003</v>
      </c>
      <c r="E16" s="677">
        <v>0.99426770229973471</v>
      </c>
      <c r="F16" s="665">
        <v>234167.88000000003</v>
      </c>
    </row>
    <row r="17" spans="1:6" ht="14.4" customHeight="1" x14ac:dyDescent="0.3">
      <c r="A17" s="687" t="s">
        <v>4626</v>
      </c>
      <c r="B17" s="664">
        <v>1178.47</v>
      </c>
      <c r="C17" s="677">
        <v>1.2308674102193315E-2</v>
      </c>
      <c r="D17" s="664">
        <v>94564.580000000031</v>
      </c>
      <c r="E17" s="677">
        <v>0.98769132589780673</v>
      </c>
      <c r="F17" s="665">
        <v>95743.050000000032</v>
      </c>
    </row>
    <row r="18" spans="1:6" ht="14.4" customHeight="1" x14ac:dyDescent="0.3">
      <c r="A18" s="687" t="s">
        <v>4627</v>
      </c>
      <c r="B18" s="664">
        <v>1105.6699999999998</v>
      </c>
      <c r="C18" s="677">
        <v>6.7482088716727664E-3</v>
      </c>
      <c r="D18" s="664">
        <v>162740.77000000002</v>
      </c>
      <c r="E18" s="677">
        <v>0.99325179112832718</v>
      </c>
      <c r="F18" s="665">
        <v>163846.44000000003</v>
      </c>
    </row>
    <row r="19" spans="1:6" ht="14.4" customHeight="1" x14ac:dyDescent="0.3">
      <c r="A19" s="687" t="s">
        <v>4641</v>
      </c>
      <c r="B19" s="664">
        <v>865.93000000000006</v>
      </c>
      <c r="C19" s="677">
        <v>2.1818268860092291E-3</v>
      </c>
      <c r="D19" s="664">
        <v>396017.06999999966</v>
      </c>
      <c r="E19" s="677">
        <v>0.99781817311399079</v>
      </c>
      <c r="F19" s="665">
        <v>396882.99999999965</v>
      </c>
    </row>
    <row r="20" spans="1:6" ht="14.4" customHeight="1" x14ac:dyDescent="0.3">
      <c r="A20" s="687" t="s">
        <v>4623</v>
      </c>
      <c r="B20" s="664">
        <v>784.81000000000006</v>
      </c>
      <c r="C20" s="677">
        <v>7.0094776790993428E-3</v>
      </c>
      <c r="D20" s="664">
        <v>111179.30999999997</v>
      </c>
      <c r="E20" s="677">
        <v>0.99299052232090068</v>
      </c>
      <c r="F20" s="665">
        <v>111964.11999999997</v>
      </c>
    </row>
    <row r="21" spans="1:6" ht="14.4" customHeight="1" x14ac:dyDescent="0.3">
      <c r="A21" s="687" t="s">
        <v>4635</v>
      </c>
      <c r="B21" s="664">
        <v>482.57</v>
      </c>
      <c r="C21" s="677">
        <v>2.8297216174793635E-3</v>
      </c>
      <c r="D21" s="664">
        <v>170053.63999999984</v>
      </c>
      <c r="E21" s="677">
        <v>0.99717027838252059</v>
      </c>
      <c r="F21" s="665">
        <v>170536.20999999985</v>
      </c>
    </row>
    <row r="22" spans="1:6" ht="14.4" customHeight="1" x14ac:dyDescent="0.3">
      <c r="A22" s="687" t="s">
        <v>4640</v>
      </c>
      <c r="B22" s="664">
        <v>240.07000000000002</v>
      </c>
      <c r="C22" s="677">
        <v>5.1734766474216293E-4</v>
      </c>
      <c r="D22" s="664">
        <v>463799.91000000009</v>
      </c>
      <c r="E22" s="677">
        <v>0.99948265233525779</v>
      </c>
      <c r="F22" s="665">
        <v>464039.9800000001</v>
      </c>
    </row>
    <row r="23" spans="1:6" ht="14.4" customHeight="1" x14ac:dyDescent="0.3">
      <c r="A23" s="687" t="s">
        <v>4644</v>
      </c>
      <c r="B23" s="664">
        <v>224.71</v>
      </c>
      <c r="C23" s="677">
        <v>8.1647875107782573E-4</v>
      </c>
      <c r="D23" s="664">
        <v>274993.71999999997</v>
      </c>
      <c r="E23" s="677">
        <v>0.99918352124892207</v>
      </c>
      <c r="F23" s="665">
        <v>275218.43</v>
      </c>
    </row>
    <row r="24" spans="1:6" ht="14.4" customHeight="1" x14ac:dyDescent="0.3">
      <c r="A24" s="687" t="s">
        <v>4630</v>
      </c>
      <c r="B24" s="664">
        <v>213.01000000000002</v>
      </c>
      <c r="C24" s="677">
        <v>8.2854872151209825E-4</v>
      </c>
      <c r="D24" s="664">
        <v>256875.06999999998</v>
      </c>
      <c r="E24" s="677">
        <v>0.99917145127848783</v>
      </c>
      <c r="F24" s="665">
        <v>257088.08</v>
      </c>
    </row>
    <row r="25" spans="1:6" ht="14.4" customHeight="1" x14ac:dyDescent="0.3">
      <c r="A25" s="687" t="s">
        <v>4648</v>
      </c>
      <c r="B25" s="664">
        <v>205.51</v>
      </c>
      <c r="C25" s="677">
        <v>1.7029997025074723E-3</v>
      </c>
      <c r="D25" s="664">
        <v>120469.79000000002</v>
      </c>
      <c r="E25" s="677">
        <v>0.99829700029749258</v>
      </c>
      <c r="F25" s="665">
        <v>120675.30000000002</v>
      </c>
    </row>
    <row r="26" spans="1:6" ht="14.4" customHeight="1" x14ac:dyDescent="0.3">
      <c r="A26" s="687" t="s">
        <v>4650</v>
      </c>
      <c r="B26" s="664">
        <v>184.22</v>
      </c>
      <c r="C26" s="677">
        <v>1.0210135812763557E-3</v>
      </c>
      <c r="D26" s="664">
        <v>180244.33</v>
      </c>
      <c r="E26" s="677">
        <v>0.99897898641872362</v>
      </c>
      <c r="F26" s="665">
        <v>180428.55</v>
      </c>
    </row>
    <row r="27" spans="1:6" ht="14.4" customHeight="1" x14ac:dyDescent="0.3">
      <c r="A27" s="687" t="s">
        <v>4649</v>
      </c>
      <c r="B27" s="664">
        <v>89.77</v>
      </c>
      <c r="C27" s="677">
        <v>1.6217972733174275E-4</v>
      </c>
      <c r="D27" s="664">
        <v>553431.94000000006</v>
      </c>
      <c r="E27" s="677">
        <v>0.99983782027266821</v>
      </c>
      <c r="F27" s="665">
        <v>553521.71000000008</v>
      </c>
    </row>
    <row r="28" spans="1:6" ht="14.4" customHeight="1" x14ac:dyDescent="0.3">
      <c r="A28" s="687" t="s">
        <v>4631</v>
      </c>
      <c r="B28" s="664">
        <v>62.86</v>
      </c>
      <c r="C28" s="677">
        <v>1.2507475186261598E-4</v>
      </c>
      <c r="D28" s="664">
        <v>502516.58999999985</v>
      </c>
      <c r="E28" s="677">
        <v>0.99987492524813737</v>
      </c>
      <c r="F28" s="665">
        <v>502579.44999999984</v>
      </c>
    </row>
    <row r="29" spans="1:6" ht="14.4" customHeight="1" x14ac:dyDescent="0.3">
      <c r="A29" s="687" t="s">
        <v>4628</v>
      </c>
      <c r="B29" s="664">
        <v>0</v>
      </c>
      <c r="C29" s="677">
        <v>0</v>
      </c>
      <c r="D29" s="664">
        <v>84550.840000000026</v>
      </c>
      <c r="E29" s="677">
        <v>1</v>
      </c>
      <c r="F29" s="665">
        <v>84550.840000000026</v>
      </c>
    </row>
    <row r="30" spans="1:6" ht="14.4" customHeight="1" x14ac:dyDescent="0.3">
      <c r="A30" s="687" t="s">
        <v>4652</v>
      </c>
      <c r="B30" s="664"/>
      <c r="C30" s="677">
        <v>0</v>
      </c>
      <c r="D30" s="664">
        <v>23635.850000000006</v>
      </c>
      <c r="E30" s="677">
        <v>1</v>
      </c>
      <c r="F30" s="665">
        <v>23635.850000000006</v>
      </c>
    </row>
    <row r="31" spans="1:6" ht="14.4" customHeight="1" x14ac:dyDescent="0.3">
      <c r="A31" s="687" t="s">
        <v>4651</v>
      </c>
      <c r="B31" s="664"/>
      <c r="C31" s="677">
        <v>0</v>
      </c>
      <c r="D31" s="664">
        <v>3679.85</v>
      </c>
      <c r="E31" s="677">
        <v>1</v>
      </c>
      <c r="F31" s="665">
        <v>3679.85</v>
      </c>
    </row>
    <row r="32" spans="1:6" ht="14.4" customHeight="1" x14ac:dyDescent="0.3">
      <c r="A32" s="687" t="s">
        <v>4633</v>
      </c>
      <c r="B32" s="664">
        <v>0</v>
      </c>
      <c r="C32" s="677">
        <v>0</v>
      </c>
      <c r="D32" s="664">
        <v>564.21</v>
      </c>
      <c r="E32" s="677">
        <v>1</v>
      </c>
      <c r="F32" s="665">
        <v>564.21</v>
      </c>
    </row>
    <row r="33" spans="1:6" ht="14.4" customHeight="1" x14ac:dyDescent="0.3">
      <c r="A33" s="687" t="s">
        <v>4653</v>
      </c>
      <c r="B33" s="664"/>
      <c r="C33" s="677">
        <v>0</v>
      </c>
      <c r="D33" s="664">
        <v>65355.5</v>
      </c>
      <c r="E33" s="677">
        <v>1</v>
      </c>
      <c r="F33" s="665">
        <v>65355.5</v>
      </c>
    </row>
    <row r="34" spans="1:6" ht="14.4" customHeight="1" x14ac:dyDescent="0.3">
      <c r="A34" s="687" t="s">
        <v>4629</v>
      </c>
      <c r="B34" s="664"/>
      <c r="C34" s="677">
        <v>0</v>
      </c>
      <c r="D34" s="664">
        <v>368.44</v>
      </c>
      <c r="E34" s="677">
        <v>1</v>
      </c>
      <c r="F34" s="665">
        <v>368.44</v>
      </c>
    </row>
    <row r="35" spans="1:6" ht="14.4" customHeight="1" thickBot="1" x14ac:dyDescent="0.35">
      <c r="A35" s="688" t="s">
        <v>4646</v>
      </c>
      <c r="B35" s="679"/>
      <c r="C35" s="680">
        <v>0</v>
      </c>
      <c r="D35" s="679">
        <v>205676.47000000009</v>
      </c>
      <c r="E35" s="680">
        <v>1</v>
      </c>
      <c r="F35" s="681">
        <v>205676.47000000009</v>
      </c>
    </row>
    <row r="36" spans="1:6" ht="14.4" customHeight="1" thickBot="1" x14ac:dyDescent="0.35">
      <c r="A36" s="682" t="s">
        <v>3</v>
      </c>
      <c r="B36" s="683">
        <v>44438.039999999986</v>
      </c>
      <c r="C36" s="684">
        <v>5.8569048664884899E-3</v>
      </c>
      <c r="D36" s="683">
        <v>7542852.6899999967</v>
      </c>
      <c r="E36" s="684">
        <v>0.99414309513351151</v>
      </c>
      <c r="F36" s="685">
        <v>7587290.7299999967</v>
      </c>
    </row>
    <row r="37" spans="1:6" ht="14.4" customHeight="1" thickBot="1" x14ac:dyDescent="0.35"/>
    <row r="38" spans="1:6" ht="14.4" customHeight="1" x14ac:dyDescent="0.3">
      <c r="A38" s="748" t="s">
        <v>4295</v>
      </c>
      <c r="B38" s="229">
        <v>4481.5200000000004</v>
      </c>
      <c r="C38" s="739">
        <v>0.14043884160957271</v>
      </c>
      <c r="D38" s="229">
        <v>27429.309999999998</v>
      </c>
      <c r="E38" s="739">
        <v>0.85956115839042735</v>
      </c>
      <c r="F38" s="747">
        <v>31910.829999999998</v>
      </c>
    </row>
    <row r="39" spans="1:6" ht="14.4" customHeight="1" x14ac:dyDescent="0.3">
      <c r="A39" s="687" t="s">
        <v>4297</v>
      </c>
      <c r="B39" s="664">
        <v>3347.5999999999995</v>
      </c>
      <c r="C39" s="677">
        <v>0.7142857142857143</v>
      </c>
      <c r="D39" s="664">
        <v>1339.04</v>
      </c>
      <c r="E39" s="677">
        <v>0.28571428571428575</v>
      </c>
      <c r="F39" s="665">
        <v>4686.6399999999994</v>
      </c>
    </row>
    <row r="40" spans="1:6" ht="14.4" customHeight="1" x14ac:dyDescent="0.3">
      <c r="A40" s="687" t="s">
        <v>4347</v>
      </c>
      <c r="B40" s="664">
        <v>2787.8</v>
      </c>
      <c r="C40" s="677">
        <v>0.43941182682653501</v>
      </c>
      <c r="D40" s="664">
        <v>3556.5899999999997</v>
      </c>
      <c r="E40" s="677">
        <v>0.5605881731734651</v>
      </c>
      <c r="F40" s="665">
        <v>6344.3899999999994</v>
      </c>
    </row>
    <row r="41" spans="1:6" ht="14.4" customHeight="1" x14ac:dyDescent="0.3">
      <c r="A41" s="687" t="s">
        <v>4311</v>
      </c>
      <c r="B41" s="664">
        <v>2547.8900000000003</v>
      </c>
      <c r="C41" s="677">
        <v>0.69798321261464624</v>
      </c>
      <c r="D41" s="664">
        <v>1102.47</v>
      </c>
      <c r="E41" s="677">
        <v>0.30201678738535376</v>
      </c>
      <c r="F41" s="665">
        <v>3650.3600000000006</v>
      </c>
    </row>
    <row r="42" spans="1:6" ht="14.4" customHeight="1" x14ac:dyDescent="0.3">
      <c r="A42" s="687" t="s">
        <v>4365</v>
      </c>
      <c r="B42" s="664">
        <v>2204.69</v>
      </c>
      <c r="C42" s="677">
        <v>5.1146634472621411E-2</v>
      </c>
      <c r="D42" s="664">
        <v>40900.590000000033</v>
      </c>
      <c r="E42" s="677">
        <v>0.94885336552737853</v>
      </c>
      <c r="F42" s="665">
        <v>43105.280000000035</v>
      </c>
    </row>
    <row r="43" spans="1:6" ht="14.4" customHeight="1" x14ac:dyDescent="0.3">
      <c r="A43" s="687" t="s">
        <v>4363</v>
      </c>
      <c r="B43" s="664">
        <v>2156.7199999999998</v>
      </c>
      <c r="C43" s="677">
        <v>2.5927918002803012E-2</v>
      </c>
      <c r="D43" s="664">
        <v>81024.660000000047</v>
      </c>
      <c r="E43" s="677">
        <v>0.97407208199719697</v>
      </c>
      <c r="F43" s="665">
        <v>83181.380000000048</v>
      </c>
    </row>
    <row r="44" spans="1:6" ht="14.4" customHeight="1" x14ac:dyDescent="0.3">
      <c r="A44" s="687" t="s">
        <v>4361</v>
      </c>
      <c r="B44" s="664">
        <v>2153.0499999999997</v>
      </c>
      <c r="C44" s="677">
        <v>4.183530098469037E-2</v>
      </c>
      <c r="D44" s="664">
        <v>49311.859999999957</v>
      </c>
      <c r="E44" s="677">
        <v>0.95816469901530954</v>
      </c>
      <c r="F44" s="665">
        <v>51464.90999999996</v>
      </c>
    </row>
    <row r="45" spans="1:6" ht="14.4" customHeight="1" x14ac:dyDescent="0.3">
      <c r="A45" s="687" t="s">
        <v>4316</v>
      </c>
      <c r="B45" s="664">
        <v>2114.58</v>
      </c>
      <c r="C45" s="677">
        <v>0.22327081212807212</v>
      </c>
      <c r="D45" s="664">
        <v>7356.3399999999965</v>
      </c>
      <c r="E45" s="677">
        <v>0.77672918787192791</v>
      </c>
      <c r="F45" s="665">
        <v>9470.9199999999964</v>
      </c>
    </row>
    <row r="46" spans="1:6" ht="14.4" customHeight="1" x14ac:dyDescent="0.3">
      <c r="A46" s="687" t="s">
        <v>6852</v>
      </c>
      <c r="B46" s="664">
        <v>2059.2800000000002</v>
      </c>
      <c r="C46" s="677">
        <v>1</v>
      </c>
      <c r="D46" s="664">
        <v>0</v>
      </c>
      <c r="E46" s="677">
        <v>0</v>
      </c>
      <c r="F46" s="665">
        <v>2059.2800000000002</v>
      </c>
    </row>
    <row r="47" spans="1:6" ht="14.4" customHeight="1" x14ac:dyDescent="0.3">
      <c r="A47" s="687" t="s">
        <v>6853</v>
      </c>
      <c r="B47" s="664">
        <v>1959.3400000000001</v>
      </c>
      <c r="C47" s="677">
        <v>1</v>
      </c>
      <c r="D47" s="664"/>
      <c r="E47" s="677">
        <v>0</v>
      </c>
      <c r="F47" s="665">
        <v>1959.3400000000001</v>
      </c>
    </row>
    <row r="48" spans="1:6" ht="14.4" customHeight="1" x14ac:dyDescent="0.3">
      <c r="A48" s="687" t="s">
        <v>4356</v>
      </c>
      <c r="B48" s="664">
        <v>1755.03</v>
      </c>
      <c r="C48" s="677">
        <v>0.12406817907079835</v>
      </c>
      <c r="D48" s="664">
        <v>12390.659999999987</v>
      </c>
      <c r="E48" s="677">
        <v>0.87593182092920163</v>
      </c>
      <c r="F48" s="665">
        <v>14145.689999999988</v>
      </c>
    </row>
    <row r="49" spans="1:6" ht="14.4" customHeight="1" x14ac:dyDescent="0.3">
      <c r="A49" s="687" t="s">
        <v>4367</v>
      </c>
      <c r="B49" s="664">
        <v>1518.32</v>
      </c>
      <c r="C49" s="677">
        <v>8.3063443156752223E-2</v>
      </c>
      <c r="D49" s="664">
        <v>16760.719999999998</v>
      </c>
      <c r="E49" s="677">
        <v>0.91693655684324782</v>
      </c>
      <c r="F49" s="665">
        <v>18279.039999999997</v>
      </c>
    </row>
    <row r="50" spans="1:6" ht="14.4" customHeight="1" x14ac:dyDescent="0.3">
      <c r="A50" s="687" t="s">
        <v>4368</v>
      </c>
      <c r="B50" s="664">
        <v>1456.5100000000002</v>
      </c>
      <c r="C50" s="677">
        <v>0.7786699883988859</v>
      </c>
      <c r="D50" s="664">
        <v>414</v>
      </c>
      <c r="E50" s="677">
        <v>0.2213300116011141</v>
      </c>
      <c r="F50" s="665">
        <v>1870.5100000000002</v>
      </c>
    </row>
    <row r="51" spans="1:6" ht="14.4" customHeight="1" x14ac:dyDescent="0.3">
      <c r="A51" s="687" t="s">
        <v>6854</v>
      </c>
      <c r="B51" s="664">
        <v>1140.08</v>
      </c>
      <c r="C51" s="677">
        <v>0.70413557982113739</v>
      </c>
      <c r="D51" s="664">
        <v>479.04</v>
      </c>
      <c r="E51" s="677">
        <v>0.29586442017886261</v>
      </c>
      <c r="F51" s="665">
        <v>1619.12</v>
      </c>
    </row>
    <row r="52" spans="1:6" ht="14.4" customHeight="1" x14ac:dyDescent="0.3">
      <c r="A52" s="687" t="s">
        <v>4315</v>
      </c>
      <c r="B52" s="664">
        <v>999.70999999999981</v>
      </c>
      <c r="C52" s="677">
        <v>0.46104641778310701</v>
      </c>
      <c r="D52" s="664">
        <v>1168.6399999999999</v>
      </c>
      <c r="E52" s="677">
        <v>0.53895358221689316</v>
      </c>
      <c r="F52" s="665">
        <v>2168.3499999999995</v>
      </c>
    </row>
    <row r="53" spans="1:6" ht="14.4" customHeight="1" x14ac:dyDescent="0.3">
      <c r="A53" s="687" t="s">
        <v>4345</v>
      </c>
      <c r="B53" s="664">
        <v>870.90000000000009</v>
      </c>
      <c r="C53" s="677">
        <v>0.26865699267046717</v>
      </c>
      <c r="D53" s="664">
        <v>2370.7800000000002</v>
      </c>
      <c r="E53" s="677">
        <v>0.73134300732953283</v>
      </c>
      <c r="F53" s="665">
        <v>3241.6800000000003</v>
      </c>
    </row>
    <row r="54" spans="1:6" ht="14.4" customHeight="1" x14ac:dyDescent="0.3">
      <c r="A54" s="687" t="s">
        <v>4325</v>
      </c>
      <c r="B54" s="664">
        <v>852.03</v>
      </c>
      <c r="C54" s="677">
        <v>0.50771981050561621</v>
      </c>
      <c r="D54" s="664">
        <v>826.12</v>
      </c>
      <c r="E54" s="677">
        <v>0.49228018949438368</v>
      </c>
      <c r="F54" s="665">
        <v>1678.15</v>
      </c>
    </row>
    <row r="55" spans="1:6" ht="14.4" customHeight="1" x14ac:dyDescent="0.3">
      <c r="A55" s="687" t="s">
        <v>4324</v>
      </c>
      <c r="B55" s="664">
        <v>823.07</v>
      </c>
      <c r="C55" s="677">
        <v>1</v>
      </c>
      <c r="D55" s="664"/>
      <c r="E55" s="677">
        <v>0</v>
      </c>
      <c r="F55" s="665">
        <v>823.07</v>
      </c>
    </row>
    <row r="56" spans="1:6" ht="14.4" customHeight="1" x14ac:dyDescent="0.3">
      <c r="A56" s="687" t="s">
        <v>4326</v>
      </c>
      <c r="B56" s="664">
        <v>809.66000000000008</v>
      </c>
      <c r="C56" s="677">
        <v>8.5430513188729837E-2</v>
      </c>
      <c r="D56" s="664">
        <v>8667.75</v>
      </c>
      <c r="E56" s="677">
        <v>0.91456948681127015</v>
      </c>
      <c r="F56" s="665">
        <v>9477.41</v>
      </c>
    </row>
    <row r="57" spans="1:6" ht="14.4" customHeight="1" x14ac:dyDescent="0.3">
      <c r="A57" s="687" t="s">
        <v>4378</v>
      </c>
      <c r="B57" s="664">
        <v>791.88</v>
      </c>
      <c r="C57" s="677">
        <v>4.9307473704922285E-2</v>
      </c>
      <c r="D57" s="664">
        <v>15268.16</v>
      </c>
      <c r="E57" s="677">
        <v>0.95069252629507772</v>
      </c>
      <c r="F57" s="665">
        <v>16060.039999999999</v>
      </c>
    </row>
    <row r="58" spans="1:6" ht="14.4" customHeight="1" x14ac:dyDescent="0.3">
      <c r="A58" s="687" t="s">
        <v>6855</v>
      </c>
      <c r="B58" s="664">
        <v>732.62</v>
      </c>
      <c r="C58" s="677">
        <v>0.54974262002311169</v>
      </c>
      <c r="D58" s="664">
        <v>600.04</v>
      </c>
      <c r="E58" s="677">
        <v>0.45025737997688836</v>
      </c>
      <c r="F58" s="665">
        <v>1332.6599999999999</v>
      </c>
    </row>
    <row r="59" spans="1:6" ht="14.4" customHeight="1" x14ac:dyDescent="0.3">
      <c r="A59" s="687" t="s">
        <v>4375</v>
      </c>
      <c r="B59" s="664">
        <v>698.6</v>
      </c>
      <c r="C59" s="677">
        <v>3.6429777510322447E-2</v>
      </c>
      <c r="D59" s="664">
        <v>18478.020000000011</v>
      </c>
      <c r="E59" s="677">
        <v>0.96357022248967761</v>
      </c>
      <c r="F59" s="665">
        <v>19176.62000000001</v>
      </c>
    </row>
    <row r="60" spans="1:6" ht="14.4" customHeight="1" x14ac:dyDescent="0.3">
      <c r="A60" s="687" t="s">
        <v>4292</v>
      </c>
      <c r="B60" s="664">
        <v>691.25</v>
      </c>
      <c r="C60" s="677">
        <v>1</v>
      </c>
      <c r="D60" s="664"/>
      <c r="E60" s="677">
        <v>0</v>
      </c>
      <c r="F60" s="665">
        <v>691.25</v>
      </c>
    </row>
    <row r="61" spans="1:6" ht="14.4" customHeight="1" x14ac:dyDescent="0.3">
      <c r="A61" s="687" t="s">
        <v>4352</v>
      </c>
      <c r="B61" s="664">
        <v>660.73</v>
      </c>
      <c r="C61" s="677">
        <v>0.29423840823669817</v>
      </c>
      <c r="D61" s="664">
        <v>1584.8300000000002</v>
      </c>
      <c r="E61" s="677">
        <v>0.70576159176330178</v>
      </c>
      <c r="F61" s="665">
        <v>2245.5600000000004</v>
      </c>
    </row>
    <row r="62" spans="1:6" ht="14.4" customHeight="1" x14ac:dyDescent="0.3">
      <c r="A62" s="687" t="s">
        <v>4309</v>
      </c>
      <c r="B62" s="664">
        <v>602.21</v>
      </c>
      <c r="C62" s="677">
        <v>0.25806603672516126</v>
      </c>
      <c r="D62" s="664">
        <v>1731.3399999999997</v>
      </c>
      <c r="E62" s="677">
        <v>0.74193396327483874</v>
      </c>
      <c r="F62" s="665">
        <v>2333.5499999999997</v>
      </c>
    </row>
    <row r="63" spans="1:6" ht="14.4" customHeight="1" x14ac:dyDescent="0.3">
      <c r="A63" s="687" t="s">
        <v>6856</v>
      </c>
      <c r="B63" s="664">
        <v>549.9</v>
      </c>
      <c r="C63" s="677">
        <v>0.84635156141781964</v>
      </c>
      <c r="D63" s="664">
        <v>99.83</v>
      </c>
      <c r="E63" s="677">
        <v>0.15364843858218027</v>
      </c>
      <c r="F63" s="665">
        <v>649.73</v>
      </c>
    </row>
    <row r="64" spans="1:6" ht="14.4" customHeight="1" x14ac:dyDescent="0.3">
      <c r="A64" s="687" t="s">
        <v>4314</v>
      </c>
      <c r="B64" s="664">
        <v>499.8</v>
      </c>
      <c r="C64" s="677">
        <v>1.3346514284615616E-2</v>
      </c>
      <c r="D64" s="664">
        <v>36948.180000000008</v>
      </c>
      <c r="E64" s="677">
        <v>0.98665348571538436</v>
      </c>
      <c r="F64" s="665">
        <v>37447.98000000001</v>
      </c>
    </row>
    <row r="65" spans="1:6" ht="14.4" customHeight="1" x14ac:dyDescent="0.3">
      <c r="A65" s="687" t="s">
        <v>4313</v>
      </c>
      <c r="B65" s="664">
        <v>391.31999999999994</v>
      </c>
      <c r="C65" s="677">
        <v>0.16010932539033085</v>
      </c>
      <c r="D65" s="664">
        <v>2052.7600000000011</v>
      </c>
      <c r="E65" s="677">
        <v>0.83989067460966926</v>
      </c>
      <c r="F65" s="665">
        <v>2444.0800000000008</v>
      </c>
    </row>
    <row r="66" spans="1:6" ht="14.4" customHeight="1" x14ac:dyDescent="0.3">
      <c r="A66" s="687" t="s">
        <v>4364</v>
      </c>
      <c r="B66" s="664">
        <v>378.07</v>
      </c>
      <c r="C66" s="677">
        <v>0.55313825896122892</v>
      </c>
      <c r="D66" s="664">
        <v>305.42999999999995</v>
      </c>
      <c r="E66" s="677">
        <v>0.44686174103877097</v>
      </c>
      <c r="F66" s="665">
        <v>683.5</v>
      </c>
    </row>
    <row r="67" spans="1:6" ht="14.4" customHeight="1" x14ac:dyDescent="0.3">
      <c r="A67" s="687" t="s">
        <v>4337</v>
      </c>
      <c r="B67" s="664">
        <v>335.11</v>
      </c>
      <c r="C67" s="677">
        <v>0.46460459183673475</v>
      </c>
      <c r="D67" s="664">
        <v>386.17</v>
      </c>
      <c r="E67" s="677">
        <v>0.53539540816326536</v>
      </c>
      <c r="F67" s="665">
        <v>721.28</v>
      </c>
    </row>
    <row r="68" spans="1:6" ht="14.4" customHeight="1" x14ac:dyDescent="0.3">
      <c r="A68" s="687" t="s">
        <v>4341</v>
      </c>
      <c r="B68" s="664">
        <v>326.48</v>
      </c>
      <c r="C68" s="677">
        <v>2.4520156578113319E-2</v>
      </c>
      <c r="D68" s="664">
        <v>12988.279999999997</v>
      </c>
      <c r="E68" s="677">
        <v>0.97547984342188676</v>
      </c>
      <c r="F68" s="665">
        <v>13314.759999999997</v>
      </c>
    </row>
    <row r="69" spans="1:6" ht="14.4" customHeight="1" x14ac:dyDescent="0.3">
      <c r="A69" s="687" t="s">
        <v>4298</v>
      </c>
      <c r="B69" s="664">
        <v>284.15999999999997</v>
      </c>
      <c r="C69" s="677">
        <v>0.40541003252867658</v>
      </c>
      <c r="D69" s="664">
        <v>416.76</v>
      </c>
      <c r="E69" s="677">
        <v>0.59458996747132342</v>
      </c>
      <c r="F69" s="665">
        <v>700.92</v>
      </c>
    </row>
    <row r="70" spans="1:6" ht="14.4" customHeight="1" x14ac:dyDescent="0.3">
      <c r="A70" s="687" t="s">
        <v>6857</v>
      </c>
      <c r="B70" s="664">
        <v>278.28999999999996</v>
      </c>
      <c r="C70" s="677">
        <v>1</v>
      </c>
      <c r="D70" s="664"/>
      <c r="E70" s="677">
        <v>0</v>
      </c>
      <c r="F70" s="665">
        <v>278.28999999999996</v>
      </c>
    </row>
    <row r="71" spans="1:6" ht="14.4" customHeight="1" x14ac:dyDescent="0.3">
      <c r="A71" s="687" t="s">
        <v>6858</v>
      </c>
      <c r="B71" s="664">
        <v>271.18</v>
      </c>
      <c r="C71" s="677">
        <v>1</v>
      </c>
      <c r="D71" s="664"/>
      <c r="E71" s="677">
        <v>0</v>
      </c>
      <c r="F71" s="665">
        <v>271.18</v>
      </c>
    </row>
    <row r="72" spans="1:6" ht="14.4" customHeight="1" x14ac:dyDescent="0.3">
      <c r="A72" s="687" t="s">
        <v>4289</v>
      </c>
      <c r="B72" s="664">
        <v>255.56</v>
      </c>
      <c r="C72" s="677">
        <v>1</v>
      </c>
      <c r="D72" s="664"/>
      <c r="E72" s="677">
        <v>0</v>
      </c>
      <c r="F72" s="665">
        <v>255.56</v>
      </c>
    </row>
    <row r="73" spans="1:6" ht="14.4" customHeight="1" x14ac:dyDescent="0.3">
      <c r="A73" s="687" t="s">
        <v>4319</v>
      </c>
      <c r="B73" s="664">
        <v>232.60999999999999</v>
      </c>
      <c r="C73" s="677">
        <v>0.22662042224019172</v>
      </c>
      <c r="D73" s="664">
        <v>793.82</v>
      </c>
      <c r="E73" s="677">
        <v>0.77337957775980826</v>
      </c>
      <c r="F73" s="665">
        <v>1026.43</v>
      </c>
    </row>
    <row r="74" spans="1:6" ht="14.4" customHeight="1" x14ac:dyDescent="0.3">
      <c r="A74" s="687" t="s">
        <v>6859</v>
      </c>
      <c r="B74" s="664">
        <v>166.2</v>
      </c>
      <c r="C74" s="677">
        <v>0.19999999999999998</v>
      </c>
      <c r="D74" s="664">
        <v>664.8</v>
      </c>
      <c r="E74" s="677">
        <v>0.79999999999999993</v>
      </c>
      <c r="F74" s="665">
        <v>831</v>
      </c>
    </row>
    <row r="75" spans="1:6" ht="14.4" customHeight="1" x14ac:dyDescent="0.3">
      <c r="A75" s="687" t="s">
        <v>4317</v>
      </c>
      <c r="B75" s="664">
        <v>83.82</v>
      </c>
      <c r="C75" s="677">
        <v>0.16336315266327547</v>
      </c>
      <c r="D75" s="664">
        <v>429.27</v>
      </c>
      <c r="E75" s="677">
        <v>0.83663684733672461</v>
      </c>
      <c r="F75" s="665">
        <v>513.08999999999992</v>
      </c>
    </row>
    <row r="76" spans="1:6" ht="14.4" customHeight="1" x14ac:dyDescent="0.3">
      <c r="A76" s="687" t="s">
        <v>4335</v>
      </c>
      <c r="B76" s="664">
        <v>67.069999999999993</v>
      </c>
      <c r="C76" s="677">
        <v>3.2824674053482633E-2</v>
      </c>
      <c r="D76" s="664">
        <v>1976.21</v>
      </c>
      <c r="E76" s="677">
        <v>0.96717532594651745</v>
      </c>
      <c r="F76" s="665">
        <v>2043.28</v>
      </c>
    </row>
    <row r="77" spans="1:6" ht="14.4" customHeight="1" x14ac:dyDescent="0.3">
      <c r="A77" s="687" t="s">
        <v>4302</v>
      </c>
      <c r="B77" s="664">
        <v>65.75</v>
      </c>
      <c r="C77" s="677">
        <v>1</v>
      </c>
      <c r="D77" s="664"/>
      <c r="E77" s="677">
        <v>0</v>
      </c>
      <c r="F77" s="665">
        <v>65.75</v>
      </c>
    </row>
    <row r="78" spans="1:6" ht="14.4" customHeight="1" x14ac:dyDescent="0.3">
      <c r="A78" s="687" t="s">
        <v>4379</v>
      </c>
      <c r="B78" s="664">
        <v>37.65</v>
      </c>
      <c r="C78" s="677">
        <v>1</v>
      </c>
      <c r="D78" s="664"/>
      <c r="E78" s="677">
        <v>0</v>
      </c>
      <c r="F78" s="665">
        <v>37.65</v>
      </c>
    </row>
    <row r="79" spans="1:6" ht="14.4" customHeight="1" x14ac:dyDescent="0.3">
      <c r="A79" s="687" t="s">
        <v>4339</v>
      </c>
      <c r="B79" s="664"/>
      <c r="C79" s="677">
        <v>0</v>
      </c>
      <c r="D79" s="664">
        <v>416.46</v>
      </c>
      <c r="E79" s="677">
        <v>1</v>
      </c>
      <c r="F79" s="665">
        <v>416.46</v>
      </c>
    </row>
    <row r="80" spans="1:6" ht="14.4" customHeight="1" x14ac:dyDescent="0.3">
      <c r="A80" s="687" t="s">
        <v>6860</v>
      </c>
      <c r="B80" s="664"/>
      <c r="C80" s="677">
        <v>0</v>
      </c>
      <c r="D80" s="664">
        <v>177.75</v>
      </c>
      <c r="E80" s="677">
        <v>1</v>
      </c>
      <c r="F80" s="665">
        <v>177.75</v>
      </c>
    </row>
    <row r="81" spans="1:6" ht="14.4" customHeight="1" x14ac:dyDescent="0.3">
      <c r="A81" s="687" t="s">
        <v>6861</v>
      </c>
      <c r="B81" s="664">
        <v>0</v>
      </c>
      <c r="C81" s="677"/>
      <c r="D81" s="664"/>
      <c r="E81" s="677"/>
      <c r="F81" s="665">
        <v>0</v>
      </c>
    </row>
    <row r="82" spans="1:6" ht="14.4" customHeight="1" x14ac:dyDescent="0.3">
      <c r="A82" s="687" t="s">
        <v>4343</v>
      </c>
      <c r="B82" s="664">
        <v>0</v>
      </c>
      <c r="C82" s="677">
        <v>0</v>
      </c>
      <c r="D82" s="664">
        <v>7385.0200000000023</v>
      </c>
      <c r="E82" s="677">
        <v>1</v>
      </c>
      <c r="F82" s="665">
        <v>7385.0200000000023</v>
      </c>
    </row>
    <row r="83" spans="1:6" ht="14.4" customHeight="1" x14ac:dyDescent="0.3">
      <c r="A83" s="687" t="s">
        <v>6862</v>
      </c>
      <c r="B83" s="664"/>
      <c r="C83" s="677">
        <v>0</v>
      </c>
      <c r="D83" s="664">
        <v>4236.8599999999997</v>
      </c>
      <c r="E83" s="677">
        <v>1</v>
      </c>
      <c r="F83" s="665">
        <v>4236.8599999999997</v>
      </c>
    </row>
    <row r="84" spans="1:6" ht="14.4" customHeight="1" x14ac:dyDescent="0.3">
      <c r="A84" s="687" t="s">
        <v>4304</v>
      </c>
      <c r="B84" s="664"/>
      <c r="C84" s="677">
        <v>0</v>
      </c>
      <c r="D84" s="664">
        <v>350.86</v>
      </c>
      <c r="E84" s="677">
        <v>1</v>
      </c>
      <c r="F84" s="665">
        <v>350.86</v>
      </c>
    </row>
    <row r="85" spans="1:6" ht="14.4" customHeight="1" x14ac:dyDescent="0.3">
      <c r="A85" s="687" t="s">
        <v>4332</v>
      </c>
      <c r="B85" s="664"/>
      <c r="C85" s="677">
        <v>0</v>
      </c>
      <c r="D85" s="664">
        <v>1593.04</v>
      </c>
      <c r="E85" s="677">
        <v>1</v>
      </c>
      <c r="F85" s="665">
        <v>1593.04</v>
      </c>
    </row>
    <row r="86" spans="1:6" ht="14.4" customHeight="1" x14ac:dyDescent="0.3">
      <c r="A86" s="687" t="s">
        <v>4344</v>
      </c>
      <c r="B86" s="664">
        <v>0</v>
      </c>
      <c r="C86" s="677">
        <v>0</v>
      </c>
      <c r="D86" s="664">
        <v>223994.3799999996</v>
      </c>
      <c r="E86" s="677">
        <v>1</v>
      </c>
      <c r="F86" s="665">
        <v>223994.3799999996</v>
      </c>
    </row>
    <row r="87" spans="1:6" ht="14.4" customHeight="1" x14ac:dyDescent="0.3">
      <c r="A87" s="687" t="s">
        <v>4328</v>
      </c>
      <c r="B87" s="664"/>
      <c r="C87" s="677">
        <v>0</v>
      </c>
      <c r="D87" s="664">
        <v>1278938.9499999997</v>
      </c>
      <c r="E87" s="677">
        <v>1</v>
      </c>
      <c r="F87" s="665">
        <v>1278938.9499999997</v>
      </c>
    </row>
    <row r="88" spans="1:6" ht="14.4" customHeight="1" x14ac:dyDescent="0.3">
      <c r="A88" s="687" t="s">
        <v>6863</v>
      </c>
      <c r="B88" s="664"/>
      <c r="C88" s="677">
        <v>0</v>
      </c>
      <c r="D88" s="664">
        <v>37.47</v>
      </c>
      <c r="E88" s="677">
        <v>1</v>
      </c>
      <c r="F88" s="665">
        <v>37.47</v>
      </c>
    </row>
    <row r="89" spans="1:6" ht="14.4" customHeight="1" x14ac:dyDescent="0.3">
      <c r="A89" s="687" t="s">
        <v>4342</v>
      </c>
      <c r="B89" s="664">
        <v>0</v>
      </c>
      <c r="C89" s="677">
        <v>0</v>
      </c>
      <c r="D89" s="664">
        <v>2100.44</v>
      </c>
      <c r="E89" s="677">
        <v>1</v>
      </c>
      <c r="F89" s="665">
        <v>2100.44</v>
      </c>
    </row>
    <row r="90" spans="1:6" ht="14.4" customHeight="1" x14ac:dyDescent="0.3">
      <c r="A90" s="687" t="s">
        <v>6864</v>
      </c>
      <c r="B90" s="664">
        <v>0</v>
      </c>
      <c r="C90" s="677">
        <v>0</v>
      </c>
      <c r="D90" s="664">
        <v>139.71</v>
      </c>
      <c r="E90" s="677">
        <v>1</v>
      </c>
      <c r="F90" s="665">
        <v>139.71</v>
      </c>
    </row>
    <row r="91" spans="1:6" ht="14.4" customHeight="1" x14ac:dyDescent="0.3">
      <c r="A91" s="687" t="s">
        <v>4357</v>
      </c>
      <c r="B91" s="664"/>
      <c r="C91" s="677">
        <v>0</v>
      </c>
      <c r="D91" s="664">
        <v>96841.62</v>
      </c>
      <c r="E91" s="677">
        <v>1</v>
      </c>
      <c r="F91" s="665">
        <v>96841.62</v>
      </c>
    </row>
    <row r="92" spans="1:6" ht="14.4" customHeight="1" x14ac:dyDescent="0.3">
      <c r="A92" s="687" t="s">
        <v>4323</v>
      </c>
      <c r="B92" s="664"/>
      <c r="C92" s="677">
        <v>0</v>
      </c>
      <c r="D92" s="664">
        <v>1650.71</v>
      </c>
      <c r="E92" s="677">
        <v>1</v>
      </c>
      <c r="F92" s="665">
        <v>1650.71</v>
      </c>
    </row>
    <row r="93" spans="1:6" ht="14.4" customHeight="1" x14ac:dyDescent="0.3">
      <c r="A93" s="687" t="s">
        <v>4305</v>
      </c>
      <c r="B93" s="664"/>
      <c r="C93" s="677">
        <v>0</v>
      </c>
      <c r="D93" s="664">
        <v>236373.90000000002</v>
      </c>
      <c r="E93" s="677">
        <v>1</v>
      </c>
      <c r="F93" s="665">
        <v>236373.90000000002</v>
      </c>
    </row>
    <row r="94" spans="1:6" ht="14.4" customHeight="1" x14ac:dyDescent="0.3">
      <c r="A94" s="687" t="s">
        <v>4362</v>
      </c>
      <c r="B94" s="664">
        <v>0</v>
      </c>
      <c r="C94" s="677">
        <v>0</v>
      </c>
      <c r="D94" s="664">
        <v>7867.8300000000008</v>
      </c>
      <c r="E94" s="677">
        <v>1</v>
      </c>
      <c r="F94" s="665">
        <v>7867.8300000000008</v>
      </c>
    </row>
    <row r="95" spans="1:6" ht="14.4" customHeight="1" x14ac:dyDescent="0.3">
      <c r="A95" s="687" t="s">
        <v>4340</v>
      </c>
      <c r="B95" s="664"/>
      <c r="C95" s="677">
        <v>0</v>
      </c>
      <c r="D95" s="664">
        <v>2155.1400000000003</v>
      </c>
      <c r="E95" s="677">
        <v>1</v>
      </c>
      <c r="F95" s="665">
        <v>2155.1400000000003</v>
      </c>
    </row>
    <row r="96" spans="1:6" ht="14.4" customHeight="1" x14ac:dyDescent="0.3">
      <c r="A96" s="687" t="s">
        <v>4353</v>
      </c>
      <c r="B96" s="664"/>
      <c r="C96" s="677">
        <v>0</v>
      </c>
      <c r="D96" s="664">
        <v>25111.860000000004</v>
      </c>
      <c r="E96" s="677">
        <v>1</v>
      </c>
      <c r="F96" s="665">
        <v>25111.860000000004</v>
      </c>
    </row>
    <row r="97" spans="1:6" ht="14.4" customHeight="1" x14ac:dyDescent="0.3">
      <c r="A97" s="687" t="s">
        <v>4299</v>
      </c>
      <c r="B97" s="664">
        <v>0</v>
      </c>
      <c r="C97" s="677">
        <v>0</v>
      </c>
      <c r="D97" s="664">
        <v>2696.4400000000014</v>
      </c>
      <c r="E97" s="677">
        <v>1</v>
      </c>
      <c r="F97" s="665">
        <v>2696.4400000000014</v>
      </c>
    </row>
    <row r="98" spans="1:6" ht="14.4" customHeight="1" x14ac:dyDescent="0.3">
      <c r="A98" s="687" t="s">
        <v>4329</v>
      </c>
      <c r="B98" s="664"/>
      <c r="C98" s="677">
        <v>0</v>
      </c>
      <c r="D98" s="664">
        <v>556.55999999999995</v>
      </c>
      <c r="E98" s="677">
        <v>1</v>
      </c>
      <c r="F98" s="665">
        <v>556.55999999999995</v>
      </c>
    </row>
    <row r="99" spans="1:6" ht="14.4" customHeight="1" x14ac:dyDescent="0.3">
      <c r="A99" s="687" t="s">
        <v>4333</v>
      </c>
      <c r="B99" s="664">
        <v>0</v>
      </c>
      <c r="C99" s="677">
        <v>0</v>
      </c>
      <c r="D99" s="664">
        <v>709.21</v>
      </c>
      <c r="E99" s="677">
        <v>1</v>
      </c>
      <c r="F99" s="665">
        <v>709.21</v>
      </c>
    </row>
    <row r="100" spans="1:6" ht="14.4" customHeight="1" x14ac:dyDescent="0.3">
      <c r="A100" s="687" t="s">
        <v>6865</v>
      </c>
      <c r="B100" s="664"/>
      <c r="C100" s="677">
        <v>0</v>
      </c>
      <c r="D100" s="664">
        <v>119.11</v>
      </c>
      <c r="E100" s="677">
        <v>1</v>
      </c>
      <c r="F100" s="665">
        <v>119.11</v>
      </c>
    </row>
    <row r="101" spans="1:6" ht="14.4" customHeight="1" x14ac:dyDescent="0.3">
      <c r="A101" s="687" t="s">
        <v>4360</v>
      </c>
      <c r="B101" s="664"/>
      <c r="C101" s="677">
        <v>0</v>
      </c>
      <c r="D101" s="664">
        <v>13409.200000000003</v>
      </c>
      <c r="E101" s="677">
        <v>1</v>
      </c>
      <c r="F101" s="665">
        <v>13409.200000000003</v>
      </c>
    </row>
    <row r="102" spans="1:6" ht="14.4" customHeight="1" x14ac:dyDescent="0.3">
      <c r="A102" s="687" t="s">
        <v>6866</v>
      </c>
      <c r="B102" s="664">
        <v>0</v>
      </c>
      <c r="C102" s="677">
        <v>0</v>
      </c>
      <c r="D102" s="664">
        <v>1292.72</v>
      </c>
      <c r="E102" s="677">
        <v>1</v>
      </c>
      <c r="F102" s="665">
        <v>1292.72</v>
      </c>
    </row>
    <row r="103" spans="1:6" ht="14.4" customHeight="1" x14ac:dyDescent="0.3">
      <c r="A103" s="687" t="s">
        <v>4359</v>
      </c>
      <c r="B103" s="664"/>
      <c r="C103" s="677"/>
      <c r="D103" s="664">
        <v>0</v>
      </c>
      <c r="E103" s="677"/>
      <c r="F103" s="665">
        <v>0</v>
      </c>
    </row>
    <row r="104" spans="1:6" ht="14.4" customHeight="1" x14ac:dyDescent="0.3">
      <c r="A104" s="687" t="s">
        <v>6867</v>
      </c>
      <c r="B104" s="664"/>
      <c r="C104" s="677">
        <v>0</v>
      </c>
      <c r="D104" s="664">
        <v>143.47999999999999</v>
      </c>
      <c r="E104" s="677">
        <v>1</v>
      </c>
      <c r="F104" s="665">
        <v>143.47999999999999</v>
      </c>
    </row>
    <row r="105" spans="1:6" ht="14.4" customHeight="1" x14ac:dyDescent="0.3">
      <c r="A105" s="687" t="s">
        <v>4307</v>
      </c>
      <c r="B105" s="664"/>
      <c r="C105" s="677"/>
      <c r="D105" s="664">
        <v>0</v>
      </c>
      <c r="E105" s="677"/>
      <c r="F105" s="665">
        <v>0</v>
      </c>
    </row>
    <row r="106" spans="1:6" ht="14.4" customHeight="1" x14ac:dyDescent="0.3">
      <c r="A106" s="687" t="s">
        <v>4321</v>
      </c>
      <c r="B106" s="664"/>
      <c r="C106" s="677">
        <v>0</v>
      </c>
      <c r="D106" s="664">
        <v>117.75</v>
      </c>
      <c r="E106" s="677">
        <v>1</v>
      </c>
      <c r="F106" s="665">
        <v>117.75</v>
      </c>
    </row>
    <row r="107" spans="1:6" ht="14.4" customHeight="1" x14ac:dyDescent="0.3">
      <c r="A107" s="687" t="s">
        <v>4296</v>
      </c>
      <c r="B107" s="664">
        <v>0</v>
      </c>
      <c r="C107" s="677">
        <v>0</v>
      </c>
      <c r="D107" s="664">
        <v>1447.6699999999998</v>
      </c>
      <c r="E107" s="677">
        <v>1</v>
      </c>
      <c r="F107" s="665">
        <v>1447.6699999999998</v>
      </c>
    </row>
    <row r="108" spans="1:6" ht="14.4" customHeight="1" x14ac:dyDescent="0.3">
      <c r="A108" s="687" t="s">
        <v>4294</v>
      </c>
      <c r="B108" s="664">
        <v>0</v>
      </c>
      <c r="C108" s="677"/>
      <c r="D108" s="664"/>
      <c r="E108" s="677"/>
      <c r="F108" s="665">
        <v>0</v>
      </c>
    </row>
    <row r="109" spans="1:6" ht="14.4" customHeight="1" x14ac:dyDescent="0.3">
      <c r="A109" s="687" t="s">
        <v>4380</v>
      </c>
      <c r="B109" s="664"/>
      <c r="C109" s="677">
        <v>0</v>
      </c>
      <c r="D109" s="664">
        <v>8636.4100000000017</v>
      </c>
      <c r="E109" s="677">
        <v>1</v>
      </c>
      <c r="F109" s="665">
        <v>8636.4100000000017</v>
      </c>
    </row>
    <row r="110" spans="1:6" ht="14.4" customHeight="1" x14ac:dyDescent="0.3">
      <c r="A110" s="687" t="s">
        <v>6868</v>
      </c>
      <c r="B110" s="664"/>
      <c r="C110" s="677"/>
      <c r="D110" s="664">
        <v>0</v>
      </c>
      <c r="E110" s="677"/>
      <c r="F110" s="665">
        <v>0</v>
      </c>
    </row>
    <row r="111" spans="1:6" ht="14.4" customHeight="1" x14ac:dyDescent="0.3">
      <c r="A111" s="687" t="s">
        <v>4373</v>
      </c>
      <c r="B111" s="664">
        <v>0</v>
      </c>
      <c r="C111" s="677">
        <v>0</v>
      </c>
      <c r="D111" s="664">
        <v>7265.4399999999978</v>
      </c>
      <c r="E111" s="677">
        <v>1</v>
      </c>
      <c r="F111" s="665">
        <v>7265.4399999999978</v>
      </c>
    </row>
    <row r="112" spans="1:6" ht="14.4" customHeight="1" x14ac:dyDescent="0.3">
      <c r="A112" s="687" t="s">
        <v>4366</v>
      </c>
      <c r="B112" s="664"/>
      <c r="C112" s="677">
        <v>0</v>
      </c>
      <c r="D112" s="664">
        <v>339.13</v>
      </c>
      <c r="E112" s="677">
        <v>1</v>
      </c>
      <c r="F112" s="665">
        <v>339.13</v>
      </c>
    </row>
    <row r="113" spans="1:6" ht="14.4" customHeight="1" x14ac:dyDescent="0.3">
      <c r="A113" s="687" t="s">
        <v>4327</v>
      </c>
      <c r="B113" s="664">
        <v>0</v>
      </c>
      <c r="C113" s="677">
        <v>0</v>
      </c>
      <c r="D113" s="664">
        <v>152.54</v>
      </c>
      <c r="E113" s="677">
        <v>1</v>
      </c>
      <c r="F113" s="665">
        <v>152.54</v>
      </c>
    </row>
    <row r="114" spans="1:6" ht="14.4" customHeight="1" x14ac:dyDescent="0.3">
      <c r="A114" s="687" t="s">
        <v>4300</v>
      </c>
      <c r="B114" s="664"/>
      <c r="C114" s="677">
        <v>0</v>
      </c>
      <c r="D114" s="664">
        <v>1197.08</v>
      </c>
      <c r="E114" s="677">
        <v>1</v>
      </c>
      <c r="F114" s="665">
        <v>1197.08</v>
      </c>
    </row>
    <row r="115" spans="1:6" ht="14.4" customHeight="1" x14ac:dyDescent="0.3">
      <c r="A115" s="687" t="s">
        <v>4291</v>
      </c>
      <c r="B115" s="664"/>
      <c r="C115" s="677">
        <v>0</v>
      </c>
      <c r="D115" s="664">
        <v>3439.7200000000003</v>
      </c>
      <c r="E115" s="677">
        <v>1</v>
      </c>
      <c r="F115" s="665">
        <v>3439.7200000000003</v>
      </c>
    </row>
    <row r="116" spans="1:6" ht="14.4" customHeight="1" x14ac:dyDescent="0.3">
      <c r="A116" s="687" t="s">
        <v>4370</v>
      </c>
      <c r="B116" s="664"/>
      <c r="C116" s="677"/>
      <c r="D116" s="664">
        <v>0</v>
      </c>
      <c r="E116" s="677"/>
      <c r="F116" s="665">
        <v>0</v>
      </c>
    </row>
    <row r="117" spans="1:6" ht="14.4" customHeight="1" x14ac:dyDescent="0.3">
      <c r="A117" s="687" t="s">
        <v>4336</v>
      </c>
      <c r="B117" s="664">
        <v>0</v>
      </c>
      <c r="C117" s="677">
        <v>0</v>
      </c>
      <c r="D117" s="664">
        <v>2657750.2399999914</v>
      </c>
      <c r="E117" s="677">
        <v>1</v>
      </c>
      <c r="F117" s="665">
        <v>2657750.2399999914</v>
      </c>
    </row>
    <row r="118" spans="1:6" ht="14.4" customHeight="1" x14ac:dyDescent="0.3">
      <c r="A118" s="687" t="s">
        <v>4372</v>
      </c>
      <c r="B118" s="664"/>
      <c r="C118" s="677">
        <v>0</v>
      </c>
      <c r="D118" s="664">
        <v>474</v>
      </c>
      <c r="E118" s="677">
        <v>1</v>
      </c>
      <c r="F118" s="665">
        <v>474</v>
      </c>
    </row>
    <row r="119" spans="1:6" ht="14.4" customHeight="1" x14ac:dyDescent="0.3">
      <c r="A119" s="687" t="s">
        <v>4338</v>
      </c>
      <c r="B119" s="664">
        <v>0</v>
      </c>
      <c r="C119" s="677">
        <v>0</v>
      </c>
      <c r="D119" s="664">
        <v>808723.61999999906</v>
      </c>
      <c r="E119" s="677">
        <v>1</v>
      </c>
      <c r="F119" s="665">
        <v>808723.61999999906</v>
      </c>
    </row>
    <row r="120" spans="1:6" ht="14.4" customHeight="1" x14ac:dyDescent="0.3">
      <c r="A120" s="687" t="s">
        <v>4374</v>
      </c>
      <c r="B120" s="664">
        <v>0</v>
      </c>
      <c r="C120" s="677">
        <v>0</v>
      </c>
      <c r="D120" s="664">
        <v>1382.72</v>
      </c>
      <c r="E120" s="677">
        <v>1</v>
      </c>
      <c r="F120" s="665">
        <v>1382.72</v>
      </c>
    </row>
    <row r="121" spans="1:6" ht="14.4" customHeight="1" x14ac:dyDescent="0.3">
      <c r="A121" s="687" t="s">
        <v>4320</v>
      </c>
      <c r="B121" s="664"/>
      <c r="C121" s="677">
        <v>0</v>
      </c>
      <c r="D121" s="664">
        <v>171194.91999999998</v>
      </c>
      <c r="E121" s="677">
        <v>1</v>
      </c>
      <c r="F121" s="665">
        <v>171194.91999999998</v>
      </c>
    </row>
    <row r="122" spans="1:6" ht="14.4" customHeight="1" x14ac:dyDescent="0.3">
      <c r="A122" s="687" t="s">
        <v>6869</v>
      </c>
      <c r="B122" s="664"/>
      <c r="C122" s="677">
        <v>0</v>
      </c>
      <c r="D122" s="664">
        <v>285.16000000000003</v>
      </c>
      <c r="E122" s="677">
        <v>1</v>
      </c>
      <c r="F122" s="665">
        <v>285.16000000000003</v>
      </c>
    </row>
    <row r="123" spans="1:6" ht="14.4" customHeight="1" x14ac:dyDescent="0.3">
      <c r="A123" s="687" t="s">
        <v>4318</v>
      </c>
      <c r="B123" s="664"/>
      <c r="C123" s="677">
        <v>0</v>
      </c>
      <c r="D123" s="664">
        <v>448841.87</v>
      </c>
      <c r="E123" s="677">
        <v>1</v>
      </c>
      <c r="F123" s="665">
        <v>448841.87</v>
      </c>
    </row>
    <row r="124" spans="1:6" ht="14.4" customHeight="1" x14ac:dyDescent="0.3">
      <c r="A124" s="687" t="s">
        <v>4369</v>
      </c>
      <c r="B124" s="664">
        <v>0</v>
      </c>
      <c r="C124" s="677">
        <v>0</v>
      </c>
      <c r="D124" s="664">
        <v>3344.84</v>
      </c>
      <c r="E124" s="677">
        <v>1</v>
      </c>
      <c r="F124" s="665">
        <v>3344.84</v>
      </c>
    </row>
    <row r="125" spans="1:6" ht="14.4" customHeight="1" x14ac:dyDescent="0.3">
      <c r="A125" s="687" t="s">
        <v>4330</v>
      </c>
      <c r="B125" s="664"/>
      <c r="C125" s="677">
        <v>0</v>
      </c>
      <c r="D125" s="664">
        <v>3689.78</v>
      </c>
      <c r="E125" s="677">
        <v>1</v>
      </c>
      <c r="F125" s="665">
        <v>3689.78</v>
      </c>
    </row>
    <row r="126" spans="1:6" ht="14.4" customHeight="1" x14ac:dyDescent="0.3">
      <c r="A126" s="687" t="s">
        <v>4331</v>
      </c>
      <c r="B126" s="664"/>
      <c r="C126" s="677">
        <v>0</v>
      </c>
      <c r="D126" s="664">
        <v>985.77</v>
      </c>
      <c r="E126" s="677">
        <v>1</v>
      </c>
      <c r="F126" s="665">
        <v>985.77</v>
      </c>
    </row>
    <row r="127" spans="1:6" ht="14.4" customHeight="1" x14ac:dyDescent="0.3">
      <c r="A127" s="687" t="s">
        <v>4371</v>
      </c>
      <c r="B127" s="664"/>
      <c r="C127" s="677">
        <v>0</v>
      </c>
      <c r="D127" s="664">
        <v>1309.48</v>
      </c>
      <c r="E127" s="677">
        <v>1</v>
      </c>
      <c r="F127" s="665">
        <v>1309.48</v>
      </c>
    </row>
    <row r="128" spans="1:6" ht="14.4" customHeight="1" x14ac:dyDescent="0.3">
      <c r="A128" s="687" t="s">
        <v>6870</v>
      </c>
      <c r="B128" s="664"/>
      <c r="C128" s="677">
        <v>0</v>
      </c>
      <c r="D128" s="664">
        <v>1155054.5799999998</v>
      </c>
      <c r="E128" s="677">
        <v>1</v>
      </c>
      <c r="F128" s="665">
        <v>1155054.5799999998</v>
      </c>
    </row>
    <row r="129" spans="1:6" ht="14.4" customHeight="1" x14ac:dyDescent="0.3">
      <c r="A129" s="687" t="s">
        <v>4312</v>
      </c>
      <c r="B129" s="664"/>
      <c r="C129" s="677">
        <v>0</v>
      </c>
      <c r="D129" s="664">
        <v>1334.5</v>
      </c>
      <c r="E129" s="677">
        <v>1</v>
      </c>
      <c r="F129" s="665">
        <v>1334.5</v>
      </c>
    </row>
    <row r="130" spans="1:6" ht="14.4" customHeight="1" x14ac:dyDescent="0.3">
      <c r="A130" s="687" t="s">
        <v>4349</v>
      </c>
      <c r="B130" s="664"/>
      <c r="C130" s="677">
        <v>0</v>
      </c>
      <c r="D130" s="664">
        <v>820.43</v>
      </c>
      <c r="E130" s="677">
        <v>1</v>
      </c>
      <c r="F130" s="665">
        <v>820.43</v>
      </c>
    </row>
    <row r="131" spans="1:6" ht="14.4" customHeight="1" thickBot="1" x14ac:dyDescent="0.35">
      <c r="A131" s="688" t="s">
        <v>4351</v>
      </c>
      <c r="B131" s="679">
        <v>0</v>
      </c>
      <c r="C131" s="680">
        <v>0</v>
      </c>
      <c r="D131" s="679">
        <v>6943.8500000000022</v>
      </c>
      <c r="E131" s="680">
        <v>1</v>
      </c>
      <c r="F131" s="681">
        <v>6943.8500000000022</v>
      </c>
    </row>
    <row r="132" spans="1:6" ht="14.4" customHeight="1" thickBot="1" x14ac:dyDescent="0.35">
      <c r="A132" s="682" t="s">
        <v>3</v>
      </c>
      <c r="B132" s="683">
        <v>44438.039999999994</v>
      </c>
      <c r="C132" s="684">
        <v>5.8569048664884943E-3</v>
      </c>
      <c r="D132" s="683">
        <v>7542852.6899999911</v>
      </c>
      <c r="E132" s="684">
        <v>0.9941430951335114</v>
      </c>
      <c r="F132" s="685">
        <v>7587290.7299999921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{F1211864-96E0-4ABB-BC73-8D1B8B232BFD}</x14:id>
        </ext>
      </extLst>
    </cfRule>
  </conditionalFormatting>
  <conditionalFormatting sqref="F38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{E6BEF490-E8A6-4649-9AA1-F01A1908158E}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211864-96E0-4ABB-BC73-8D1B8B232B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E6BEF490-E8A6-4649-9AA1-F01A190815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6890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428</v>
      </c>
      <c r="G3" s="47">
        <f>SUBTOTAL(9,G6:G1048576)</f>
        <v>44438.04</v>
      </c>
      <c r="H3" s="48">
        <f>IF(M3=0,0,G3/M3)</f>
        <v>5.8569048664884864E-3</v>
      </c>
      <c r="I3" s="47">
        <f>SUBTOTAL(9,I6:I1048576)</f>
        <v>6722</v>
      </c>
      <c r="J3" s="47">
        <f>SUBTOTAL(9,J6:J1048576)</f>
        <v>7542852.6900000032</v>
      </c>
      <c r="K3" s="48">
        <f>IF(M3=0,0,J3/M3)</f>
        <v>0.99414309513351151</v>
      </c>
      <c r="L3" s="47">
        <f>SUBTOTAL(9,L6:L1048576)</f>
        <v>7150</v>
      </c>
      <c r="M3" s="49">
        <f>SUBTOTAL(9,M6:M1048576)</f>
        <v>7587290.7300000032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4623</v>
      </c>
      <c r="B6" s="734" t="s">
        <v>4592</v>
      </c>
      <c r="C6" s="734" t="s">
        <v>5201</v>
      </c>
      <c r="D6" s="734" t="s">
        <v>5202</v>
      </c>
      <c r="E6" s="734" t="s">
        <v>5203</v>
      </c>
      <c r="F6" s="229">
        <v>1</v>
      </c>
      <c r="G6" s="229">
        <v>0</v>
      </c>
      <c r="H6" s="739"/>
      <c r="I6" s="229"/>
      <c r="J6" s="229"/>
      <c r="K6" s="739"/>
      <c r="L6" s="229">
        <v>1</v>
      </c>
      <c r="M6" s="747">
        <v>0</v>
      </c>
    </row>
    <row r="7" spans="1:13" ht="14.4" customHeight="1" x14ac:dyDescent="0.3">
      <c r="A7" s="660" t="s">
        <v>4623</v>
      </c>
      <c r="B7" s="661" t="s">
        <v>4384</v>
      </c>
      <c r="C7" s="661" t="s">
        <v>2701</v>
      </c>
      <c r="D7" s="661" t="s">
        <v>2702</v>
      </c>
      <c r="E7" s="661" t="s">
        <v>2703</v>
      </c>
      <c r="F7" s="664"/>
      <c r="G7" s="664"/>
      <c r="H7" s="677">
        <v>0</v>
      </c>
      <c r="I7" s="664">
        <v>3</v>
      </c>
      <c r="J7" s="664">
        <v>1492.1999999999998</v>
      </c>
      <c r="K7" s="677">
        <v>1</v>
      </c>
      <c r="L7" s="664">
        <v>3</v>
      </c>
      <c r="M7" s="665">
        <v>1492.1999999999998</v>
      </c>
    </row>
    <row r="8" spans="1:13" ht="14.4" customHeight="1" x14ac:dyDescent="0.3">
      <c r="A8" s="660" t="s">
        <v>4623</v>
      </c>
      <c r="B8" s="661" t="s">
        <v>4384</v>
      </c>
      <c r="C8" s="661" t="s">
        <v>3908</v>
      </c>
      <c r="D8" s="661" t="s">
        <v>3909</v>
      </c>
      <c r="E8" s="661" t="s">
        <v>4568</v>
      </c>
      <c r="F8" s="664"/>
      <c r="G8" s="664"/>
      <c r="H8" s="677">
        <v>0</v>
      </c>
      <c r="I8" s="664">
        <v>6</v>
      </c>
      <c r="J8" s="664">
        <v>8157.6599999999989</v>
      </c>
      <c r="K8" s="677">
        <v>1</v>
      </c>
      <c r="L8" s="664">
        <v>6</v>
      </c>
      <c r="M8" s="665">
        <v>8157.6599999999989</v>
      </c>
    </row>
    <row r="9" spans="1:13" ht="14.4" customHeight="1" x14ac:dyDescent="0.3">
      <c r="A9" s="660" t="s">
        <v>4623</v>
      </c>
      <c r="B9" s="661" t="s">
        <v>4384</v>
      </c>
      <c r="C9" s="661" t="s">
        <v>4977</v>
      </c>
      <c r="D9" s="661" t="s">
        <v>4978</v>
      </c>
      <c r="E9" s="661" t="s">
        <v>4979</v>
      </c>
      <c r="F9" s="664"/>
      <c r="G9" s="664"/>
      <c r="H9" s="677">
        <v>0</v>
      </c>
      <c r="I9" s="664">
        <v>1</v>
      </c>
      <c r="J9" s="664">
        <v>1019.11</v>
      </c>
      <c r="K9" s="677">
        <v>1</v>
      </c>
      <c r="L9" s="664">
        <v>1</v>
      </c>
      <c r="M9" s="665">
        <v>1019.11</v>
      </c>
    </row>
    <row r="10" spans="1:13" ht="14.4" customHeight="1" x14ac:dyDescent="0.3">
      <c r="A10" s="660" t="s">
        <v>4623</v>
      </c>
      <c r="B10" s="661" t="s">
        <v>4400</v>
      </c>
      <c r="C10" s="661" t="s">
        <v>2691</v>
      </c>
      <c r="D10" s="661" t="s">
        <v>2479</v>
      </c>
      <c r="E10" s="661" t="s">
        <v>2692</v>
      </c>
      <c r="F10" s="664"/>
      <c r="G10" s="664"/>
      <c r="H10" s="677">
        <v>0</v>
      </c>
      <c r="I10" s="664">
        <v>56</v>
      </c>
      <c r="J10" s="664">
        <v>35016.239999999991</v>
      </c>
      <c r="K10" s="677">
        <v>1</v>
      </c>
      <c r="L10" s="664">
        <v>56</v>
      </c>
      <c r="M10" s="665">
        <v>35016.239999999991</v>
      </c>
    </row>
    <row r="11" spans="1:13" ht="14.4" customHeight="1" x14ac:dyDescent="0.3">
      <c r="A11" s="660" t="s">
        <v>4623</v>
      </c>
      <c r="B11" s="661" t="s">
        <v>4400</v>
      </c>
      <c r="C11" s="661" t="s">
        <v>2478</v>
      </c>
      <c r="D11" s="661" t="s">
        <v>2479</v>
      </c>
      <c r="E11" s="661" t="s">
        <v>2480</v>
      </c>
      <c r="F11" s="664"/>
      <c r="G11" s="664"/>
      <c r="H11" s="677">
        <v>0</v>
      </c>
      <c r="I11" s="664">
        <v>21</v>
      </c>
      <c r="J11" s="664">
        <v>19696.53</v>
      </c>
      <c r="K11" s="677">
        <v>1</v>
      </c>
      <c r="L11" s="664">
        <v>21</v>
      </c>
      <c r="M11" s="665">
        <v>19696.53</v>
      </c>
    </row>
    <row r="12" spans="1:13" ht="14.4" customHeight="1" x14ac:dyDescent="0.3">
      <c r="A12" s="660" t="s">
        <v>4623</v>
      </c>
      <c r="B12" s="661" t="s">
        <v>4400</v>
      </c>
      <c r="C12" s="661" t="s">
        <v>2482</v>
      </c>
      <c r="D12" s="661" t="s">
        <v>2479</v>
      </c>
      <c r="E12" s="661" t="s">
        <v>2483</v>
      </c>
      <c r="F12" s="664"/>
      <c r="G12" s="664"/>
      <c r="H12" s="677">
        <v>0</v>
      </c>
      <c r="I12" s="664">
        <v>3</v>
      </c>
      <c r="J12" s="664">
        <v>3499.41</v>
      </c>
      <c r="K12" s="677">
        <v>1</v>
      </c>
      <c r="L12" s="664">
        <v>3</v>
      </c>
      <c r="M12" s="665">
        <v>3499.41</v>
      </c>
    </row>
    <row r="13" spans="1:13" ht="14.4" customHeight="1" x14ac:dyDescent="0.3">
      <c r="A13" s="660" t="s">
        <v>4623</v>
      </c>
      <c r="B13" s="661" t="s">
        <v>4400</v>
      </c>
      <c r="C13" s="661" t="s">
        <v>4156</v>
      </c>
      <c r="D13" s="661" t="s">
        <v>2562</v>
      </c>
      <c r="E13" s="661" t="s">
        <v>2480</v>
      </c>
      <c r="F13" s="664"/>
      <c r="G13" s="664"/>
      <c r="H13" s="677">
        <v>0</v>
      </c>
      <c r="I13" s="664">
        <v>3</v>
      </c>
      <c r="J13" s="664">
        <v>5249.07</v>
      </c>
      <c r="K13" s="677">
        <v>1</v>
      </c>
      <c r="L13" s="664">
        <v>3</v>
      </c>
      <c r="M13" s="665">
        <v>5249.07</v>
      </c>
    </row>
    <row r="14" spans="1:13" ht="14.4" customHeight="1" x14ac:dyDescent="0.3">
      <c r="A14" s="660" t="s">
        <v>4623</v>
      </c>
      <c r="B14" s="661" t="s">
        <v>4401</v>
      </c>
      <c r="C14" s="661" t="s">
        <v>2537</v>
      </c>
      <c r="D14" s="661" t="s">
        <v>2538</v>
      </c>
      <c r="E14" s="661" t="s">
        <v>4402</v>
      </c>
      <c r="F14" s="664"/>
      <c r="G14" s="664"/>
      <c r="H14" s="677">
        <v>0</v>
      </c>
      <c r="I14" s="664">
        <v>4</v>
      </c>
      <c r="J14" s="664">
        <v>669.52</v>
      </c>
      <c r="K14" s="677">
        <v>1</v>
      </c>
      <c r="L14" s="664">
        <v>4</v>
      </c>
      <c r="M14" s="665">
        <v>669.52</v>
      </c>
    </row>
    <row r="15" spans="1:13" ht="14.4" customHeight="1" x14ac:dyDescent="0.3">
      <c r="A15" s="660" t="s">
        <v>4623</v>
      </c>
      <c r="B15" s="661" t="s">
        <v>4401</v>
      </c>
      <c r="C15" s="661" t="s">
        <v>5205</v>
      </c>
      <c r="D15" s="661" t="s">
        <v>5206</v>
      </c>
      <c r="E15" s="661" t="s">
        <v>5207</v>
      </c>
      <c r="F15" s="664">
        <v>1</v>
      </c>
      <c r="G15" s="664">
        <v>334.76</v>
      </c>
      <c r="H15" s="677">
        <v>1</v>
      </c>
      <c r="I15" s="664"/>
      <c r="J15" s="664"/>
      <c r="K15" s="677">
        <v>0</v>
      </c>
      <c r="L15" s="664">
        <v>1</v>
      </c>
      <c r="M15" s="665">
        <v>334.76</v>
      </c>
    </row>
    <row r="16" spans="1:13" ht="14.4" customHeight="1" x14ac:dyDescent="0.3">
      <c r="A16" s="660" t="s">
        <v>4623</v>
      </c>
      <c r="B16" s="661" t="s">
        <v>4403</v>
      </c>
      <c r="C16" s="661" t="s">
        <v>4149</v>
      </c>
      <c r="D16" s="661" t="s">
        <v>2601</v>
      </c>
      <c r="E16" s="661" t="s">
        <v>4593</v>
      </c>
      <c r="F16" s="664"/>
      <c r="G16" s="664"/>
      <c r="H16" s="677">
        <v>0</v>
      </c>
      <c r="I16" s="664">
        <v>1</v>
      </c>
      <c r="J16" s="664">
        <v>150.55000000000001</v>
      </c>
      <c r="K16" s="677">
        <v>1</v>
      </c>
      <c r="L16" s="664">
        <v>1</v>
      </c>
      <c r="M16" s="665">
        <v>150.55000000000001</v>
      </c>
    </row>
    <row r="17" spans="1:13" ht="14.4" customHeight="1" x14ac:dyDescent="0.3">
      <c r="A17" s="660" t="s">
        <v>4623</v>
      </c>
      <c r="B17" s="661" t="s">
        <v>4406</v>
      </c>
      <c r="C17" s="661" t="s">
        <v>2533</v>
      </c>
      <c r="D17" s="661" t="s">
        <v>2534</v>
      </c>
      <c r="E17" s="661" t="s">
        <v>2535</v>
      </c>
      <c r="F17" s="664"/>
      <c r="G17" s="664"/>
      <c r="H17" s="677">
        <v>0</v>
      </c>
      <c r="I17" s="664">
        <v>2</v>
      </c>
      <c r="J17" s="664">
        <v>83.78</v>
      </c>
      <c r="K17" s="677">
        <v>1</v>
      </c>
      <c r="L17" s="664">
        <v>2</v>
      </c>
      <c r="M17" s="665">
        <v>83.78</v>
      </c>
    </row>
    <row r="18" spans="1:13" ht="14.4" customHeight="1" x14ac:dyDescent="0.3">
      <c r="A18" s="660" t="s">
        <v>4623</v>
      </c>
      <c r="B18" s="661" t="s">
        <v>4407</v>
      </c>
      <c r="C18" s="661" t="s">
        <v>4964</v>
      </c>
      <c r="D18" s="661" t="s">
        <v>4965</v>
      </c>
      <c r="E18" s="661" t="s">
        <v>1229</v>
      </c>
      <c r="F18" s="664">
        <v>2</v>
      </c>
      <c r="G18" s="664">
        <v>120.04</v>
      </c>
      <c r="H18" s="677">
        <v>1</v>
      </c>
      <c r="I18" s="664"/>
      <c r="J18" s="664"/>
      <c r="K18" s="677">
        <v>0</v>
      </c>
      <c r="L18" s="664">
        <v>2</v>
      </c>
      <c r="M18" s="665">
        <v>120.04</v>
      </c>
    </row>
    <row r="19" spans="1:13" ht="14.4" customHeight="1" x14ac:dyDescent="0.3">
      <c r="A19" s="660" t="s">
        <v>4623</v>
      </c>
      <c r="B19" s="661" t="s">
        <v>4413</v>
      </c>
      <c r="C19" s="661" t="s">
        <v>5209</v>
      </c>
      <c r="D19" s="661" t="s">
        <v>4414</v>
      </c>
      <c r="E19" s="661" t="s">
        <v>4532</v>
      </c>
      <c r="F19" s="664"/>
      <c r="G19" s="664"/>
      <c r="H19" s="677">
        <v>0</v>
      </c>
      <c r="I19" s="664">
        <v>2</v>
      </c>
      <c r="J19" s="664">
        <v>168.2</v>
      </c>
      <c r="K19" s="677">
        <v>1</v>
      </c>
      <c r="L19" s="664">
        <v>2</v>
      </c>
      <c r="M19" s="665">
        <v>168.2</v>
      </c>
    </row>
    <row r="20" spans="1:13" ht="14.4" customHeight="1" x14ac:dyDescent="0.3">
      <c r="A20" s="660" t="s">
        <v>4623</v>
      </c>
      <c r="B20" s="661" t="s">
        <v>4575</v>
      </c>
      <c r="C20" s="661" t="s">
        <v>5195</v>
      </c>
      <c r="D20" s="661" t="s">
        <v>5196</v>
      </c>
      <c r="E20" s="661" t="s">
        <v>1146</v>
      </c>
      <c r="F20" s="664"/>
      <c r="G20" s="664"/>
      <c r="H20" s="677">
        <v>0</v>
      </c>
      <c r="I20" s="664">
        <v>2</v>
      </c>
      <c r="J20" s="664">
        <v>152.54</v>
      </c>
      <c r="K20" s="677">
        <v>1</v>
      </c>
      <c r="L20" s="664">
        <v>2</v>
      </c>
      <c r="M20" s="665">
        <v>152.54</v>
      </c>
    </row>
    <row r="21" spans="1:13" ht="14.4" customHeight="1" x14ac:dyDescent="0.3">
      <c r="A21" s="660" t="s">
        <v>4623</v>
      </c>
      <c r="B21" s="661" t="s">
        <v>4422</v>
      </c>
      <c r="C21" s="661" t="s">
        <v>2678</v>
      </c>
      <c r="D21" s="661" t="s">
        <v>2679</v>
      </c>
      <c r="E21" s="661" t="s">
        <v>1869</v>
      </c>
      <c r="F21" s="664"/>
      <c r="G21" s="664"/>
      <c r="H21" s="677">
        <v>0</v>
      </c>
      <c r="I21" s="664">
        <v>1</v>
      </c>
      <c r="J21" s="664">
        <v>217.65</v>
      </c>
      <c r="K21" s="677">
        <v>1</v>
      </c>
      <c r="L21" s="664">
        <v>1</v>
      </c>
      <c r="M21" s="665">
        <v>217.65</v>
      </c>
    </row>
    <row r="22" spans="1:13" ht="14.4" customHeight="1" x14ac:dyDescent="0.3">
      <c r="A22" s="660" t="s">
        <v>4623</v>
      </c>
      <c r="B22" s="661" t="s">
        <v>4449</v>
      </c>
      <c r="C22" s="661" t="s">
        <v>3042</v>
      </c>
      <c r="D22" s="661" t="s">
        <v>3043</v>
      </c>
      <c r="E22" s="661" t="s">
        <v>4451</v>
      </c>
      <c r="F22" s="664"/>
      <c r="G22" s="664"/>
      <c r="H22" s="677">
        <v>0</v>
      </c>
      <c r="I22" s="664">
        <v>5</v>
      </c>
      <c r="J22" s="664">
        <v>897.3</v>
      </c>
      <c r="K22" s="677">
        <v>1</v>
      </c>
      <c r="L22" s="664">
        <v>5</v>
      </c>
      <c r="M22" s="665">
        <v>897.3</v>
      </c>
    </row>
    <row r="23" spans="1:13" ht="14.4" customHeight="1" x14ac:dyDescent="0.3">
      <c r="A23" s="660" t="s">
        <v>4623</v>
      </c>
      <c r="B23" s="661" t="s">
        <v>4456</v>
      </c>
      <c r="C23" s="661" t="s">
        <v>3049</v>
      </c>
      <c r="D23" s="661" t="s">
        <v>3050</v>
      </c>
      <c r="E23" s="661" t="s">
        <v>4458</v>
      </c>
      <c r="F23" s="664"/>
      <c r="G23" s="664"/>
      <c r="H23" s="677">
        <v>0</v>
      </c>
      <c r="I23" s="664">
        <v>1</v>
      </c>
      <c r="J23" s="664">
        <v>116.8</v>
      </c>
      <c r="K23" s="677">
        <v>1</v>
      </c>
      <c r="L23" s="664">
        <v>1</v>
      </c>
      <c r="M23" s="665">
        <v>116.8</v>
      </c>
    </row>
    <row r="24" spans="1:13" ht="14.4" customHeight="1" x14ac:dyDescent="0.3">
      <c r="A24" s="660" t="s">
        <v>4623</v>
      </c>
      <c r="B24" s="661" t="s">
        <v>4461</v>
      </c>
      <c r="C24" s="661" t="s">
        <v>3069</v>
      </c>
      <c r="D24" s="661" t="s">
        <v>3070</v>
      </c>
      <c r="E24" s="661" t="s">
        <v>3071</v>
      </c>
      <c r="F24" s="664"/>
      <c r="G24" s="664"/>
      <c r="H24" s="677">
        <v>0</v>
      </c>
      <c r="I24" s="664">
        <v>2</v>
      </c>
      <c r="J24" s="664">
        <v>308.02</v>
      </c>
      <c r="K24" s="677">
        <v>1</v>
      </c>
      <c r="L24" s="664">
        <v>2</v>
      </c>
      <c r="M24" s="665">
        <v>308.02</v>
      </c>
    </row>
    <row r="25" spans="1:13" ht="14.4" customHeight="1" x14ac:dyDescent="0.3">
      <c r="A25" s="660" t="s">
        <v>4623</v>
      </c>
      <c r="B25" s="661" t="s">
        <v>4464</v>
      </c>
      <c r="C25" s="661" t="s">
        <v>4695</v>
      </c>
      <c r="D25" s="661" t="s">
        <v>3058</v>
      </c>
      <c r="E25" s="661" t="s">
        <v>4696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4623</v>
      </c>
      <c r="B26" s="661" t="s">
        <v>4477</v>
      </c>
      <c r="C26" s="661" t="s">
        <v>4672</v>
      </c>
      <c r="D26" s="661" t="s">
        <v>3133</v>
      </c>
      <c r="E26" s="661" t="s">
        <v>4673</v>
      </c>
      <c r="F26" s="664"/>
      <c r="G26" s="664"/>
      <c r="H26" s="677">
        <v>0</v>
      </c>
      <c r="I26" s="664">
        <v>2</v>
      </c>
      <c r="J26" s="664">
        <v>1564.44</v>
      </c>
      <c r="K26" s="677">
        <v>1</v>
      </c>
      <c r="L26" s="664">
        <v>2</v>
      </c>
      <c r="M26" s="665">
        <v>1564.44</v>
      </c>
    </row>
    <row r="27" spans="1:13" ht="14.4" customHeight="1" x14ac:dyDescent="0.3">
      <c r="A27" s="660" t="s">
        <v>4623</v>
      </c>
      <c r="B27" s="661" t="s">
        <v>6871</v>
      </c>
      <c r="C27" s="661" t="s">
        <v>5157</v>
      </c>
      <c r="D27" s="661" t="s">
        <v>5158</v>
      </c>
      <c r="E27" s="661" t="s">
        <v>5159</v>
      </c>
      <c r="F27" s="664"/>
      <c r="G27" s="664"/>
      <c r="H27" s="677">
        <v>0</v>
      </c>
      <c r="I27" s="664">
        <v>6</v>
      </c>
      <c r="J27" s="664">
        <v>13674.119999999999</v>
      </c>
      <c r="K27" s="677">
        <v>1</v>
      </c>
      <c r="L27" s="664">
        <v>6</v>
      </c>
      <c r="M27" s="665">
        <v>13674.119999999999</v>
      </c>
    </row>
    <row r="28" spans="1:13" ht="14.4" customHeight="1" x14ac:dyDescent="0.3">
      <c r="A28" s="660" t="s">
        <v>4623</v>
      </c>
      <c r="B28" s="661" t="s">
        <v>4497</v>
      </c>
      <c r="C28" s="661" t="s">
        <v>2460</v>
      </c>
      <c r="D28" s="661" t="s">
        <v>812</v>
      </c>
      <c r="E28" s="661" t="s">
        <v>4499</v>
      </c>
      <c r="F28" s="664"/>
      <c r="G28" s="664"/>
      <c r="H28" s="677">
        <v>0</v>
      </c>
      <c r="I28" s="664">
        <v>2</v>
      </c>
      <c r="J28" s="664">
        <v>119.1</v>
      </c>
      <c r="K28" s="677">
        <v>1</v>
      </c>
      <c r="L28" s="664">
        <v>2</v>
      </c>
      <c r="M28" s="665">
        <v>119.1</v>
      </c>
    </row>
    <row r="29" spans="1:13" ht="14.4" customHeight="1" x14ac:dyDescent="0.3">
      <c r="A29" s="660" t="s">
        <v>4623</v>
      </c>
      <c r="B29" s="661" t="s">
        <v>4497</v>
      </c>
      <c r="C29" s="661" t="s">
        <v>5180</v>
      </c>
      <c r="D29" s="661" t="s">
        <v>5181</v>
      </c>
      <c r="E29" s="661" t="s">
        <v>5182</v>
      </c>
      <c r="F29" s="664">
        <v>2</v>
      </c>
      <c r="G29" s="664">
        <v>119.1</v>
      </c>
      <c r="H29" s="677">
        <v>1</v>
      </c>
      <c r="I29" s="664"/>
      <c r="J29" s="664"/>
      <c r="K29" s="677">
        <v>0</v>
      </c>
      <c r="L29" s="664">
        <v>2</v>
      </c>
      <c r="M29" s="665">
        <v>119.1</v>
      </c>
    </row>
    <row r="30" spans="1:13" ht="14.4" customHeight="1" x14ac:dyDescent="0.3">
      <c r="A30" s="660" t="s">
        <v>4623</v>
      </c>
      <c r="B30" s="661" t="s">
        <v>4497</v>
      </c>
      <c r="C30" s="661" t="s">
        <v>5183</v>
      </c>
      <c r="D30" s="661" t="s">
        <v>812</v>
      </c>
      <c r="E30" s="661" t="s">
        <v>5184</v>
      </c>
      <c r="F30" s="664">
        <v>2</v>
      </c>
      <c r="G30" s="664">
        <v>0</v>
      </c>
      <c r="H30" s="677"/>
      <c r="I30" s="664"/>
      <c r="J30" s="664"/>
      <c r="K30" s="677"/>
      <c r="L30" s="664">
        <v>2</v>
      </c>
      <c r="M30" s="665">
        <v>0</v>
      </c>
    </row>
    <row r="31" spans="1:13" ht="14.4" customHeight="1" x14ac:dyDescent="0.3">
      <c r="A31" s="660" t="s">
        <v>4623</v>
      </c>
      <c r="B31" s="661" t="s">
        <v>4502</v>
      </c>
      <c r="C31" s="661" t="s">
        <v>2557</v>
      </c>
      <c r="D31" s="661" t="s">
        <v>2558</v>
      </c>
      <c r="E31" s="661" t="s">
        <v>4503</v>
      </c>
      <c r="F31" s="664"/>
      <c r="G31" s="664"/>
      <c r="H31" s="677">
        <v>0</v>
      </c>
      <c r="I31" s="664">
        <v>4</v>
      </c>
      <c r="J31" s="664">
        <v>654.91999999999996</v>
      </c>
      <c r="K31" s="677">
        <v>1</v>
      </c>
      <c r="L31" s="664">
        <v>4</v>
      </c>
      <c r="M31" s="665">
        <v>654.91999999999996</v>
      </c>
    </row>
    <row r="32" spans="1:13" ht="14.4" customHeight="1" x14ac:dyDescent="0.3">
      <c r="A32" s="660" t="s">
        <v>4623</v>
      </c>
      <c r="B32" s="661" t="s">
        <v>4502</v>
      </c>
      <c r="C32" s="661" t="s">
        <v>2694</v>
      </c>
      <c r="D32" s="661" t="s">
        <v>2695</v>
      </c>
      <c r="E32" s="661" t="s">
        <v>2696</v>
      </c>
      <c r="F32" s="664"/>
      <c r="G32" s="664"/>
      <c r="H32" s="677">
        <v>0</v>
      </c>
      <c r="I32" s="664">
        <v>2</v>
      </c>
      <c r="J32" s="664">
        <v>628.67999999999995</v>
      </c>
      <c r="K32" s="677">
        <v>1</v>
      </c>
      <c r="L32" s="664">
        <v>2</v>
      </c>
      <c r="M32" s="665">
        <v>628.67999999999995</v>
      </c>
    </row>
    <row r="33" spans="1:13" ht="14.4" customHeight="1" x14ac:dyDescent="0.3">
      <c r="A33" s="660" t="s">
        <v>4623</v>
      </c>
      <c r="B33" s="661" t="s">
        <v>4504</v>
      </c>
      <c r="C33" s="661" t="s">
        <v>5221</v>
      </c>
      <c r="D33" s="661" t="s">
        <v>5222</v>
      </c>
      <c r="E33" s="661" t="s">
        <v>642</v>
      </c>
      <c r="F33" s="664">
        <v>2</v>
      </c>
      <c r="G33" s="664">
        <v>189.44</v>
      </c>
      <c r="H33" s="677">
        <v>1</v>
      </c>
      <c r="I33" s="664"/>
      <c r="J33" s="664"/>
      <c r="K33" s="677">
        <v>0</v>
      </c>
      <c r="L33" s="664">
        <v>2</v>
      </c>
      <c r="M33" s="665">
        <v>189.44</v>
      </c>
    </row>
    <row r="34" spans="1:13" ht="14.4" customHeight="1" x14ac:dyDescent="0.3">
      <c r="A34" s="660" t="s">
        <v>4623</v>
      </c>
      <c r="B34" s="661" t="s">
        <v>4508</v>
      </c>
      <c r="C34" s="661" t="s">
        <v>4970</v>
      </c>
      <c r="D34" s="661" t="s">
        <v>4509</v>
      </c>
      <c r="E34" s="661" t="s">
        <v>4971</v>
      </c>
      <c r="F34" s="664"/>
      <c r="G34" s="664"/>
      <c r="H34" s="677">
        <v>0</v>
      </c>
      <c r="I34" s="664">
        <v>3</v>
      </c>
      <c r="J34" s="664">
        <v>2661.1499999999996</v>
      </c>
      <c r="K34" s="677">
        <v>1</v>
      </c>
      <c r="L34" s="664">
        <v>3</v>
      </c>
      <c r="M34" s="665">
        <v>2661.1499999999996</v>
      </c>
    </row>
    <row r="35" spans="1:13" ht="14.4" customHeight="1" x14ac:dyDescent="0.3">
      <c r="A35" s="660" t="s">
        <v>4623</v>
      </c>
      <c r="B35" s="661" t="s">
        <v>4513</v>
      </c>
      <c r="C35" s="661" t="s">
        <v>2720</v>
      </c>
      <c r="D35" s="661" t="s">
        <v>2721</v>
      </c>
      <c r="E35" s="661" t="s">
        <v>4515</v>
      </c>
      <c r="F35" s="664"/>
      <c r="G35" s="664"/>
      <c r="H35" s="677">
        <v>0</v>
      </c>
      <c r="I35" s="664">
        <v>8</v>
      </c>
      <c r="J35" s="664">
        <v>14347.68</v>
      </c>
      <c r="K35" s="677">
        <v>1</v>
      </c>
      <c r="L35" s="664">
        <v>8</v>
      </c>
      <c r="M35" s="665">
        <v>14347.68</v>
      </c>
    </row>
    <row r="36" spans="1:13" ht="14.4" customHeight="1" x14ac:dyDescent="0.3">
      <c r="A36" s="660" t="s">
        <v>4623</v>
      </c>
      <c r="B36" s="661" t="s">
        <v>4517</v>
      </c>
      <c r="C36" s="661" t="s">
        <v>5119</v>
      </c>
      <c r="D36" s="661" t="s">
        <v>5120</v>
      </c>
      <c r="E36" s="661" t="s">
        <v>5121</v>
      </c>
      <c r="F36" s="664">
        <v>1</v>
      </c>
      <c r="G36" s="664">
        <v>10.73</v>
      </c>
      <c r="H36" s="677">
        <v>1</v>
      </c>
      <c r="I36" s="664"/>
      <c r="J36" s="664"/>
      <c r="K36" s="677">
        <v>0</v>
      </c>
      <c r="L36" s="664">
        <v>1</v>
      </c>
      <c r="M36" s="665">
        <v>10.73</v>
      </c>
    </row>
    <row r="37" spans="1:13" ht="14.4" customHeight="1" x14ac:dyDescent="0.3">
      <c r="A37" s="660" t="s">
        <v>4623</v>
      </c>
      <c r="B37" s="661" t="s">
        <v>4517</v>
      </c>
      <c r="C37" s="661" t="s">
        <v>2578</v>
      </c>
      <c r="D37" s="661" t="s">
        <v>4520</v>
      </c>
      <c r="E37" s="661" t="s">
        <v>4521</v>
      </c>
      <c r="F37" s="664"/>
      <c r="G37" s="664"/>
      <c r="H37" s="677">
        <v>0</v>
      </c>
      <c r="I37" s="664">
        <v>2</v>
      </c>
      <c r="J37" s="664">
        <v>13.96</v>
      </c>
      <c r="K37" s="677">
        <v>1</v>
      </c>
      <c r="L37" s="664">
        <v>2</v>
      </c>
      <c r="M37" s="665">
        <v>13.96</v>
      </c>
    </row>
    <row r="38" spans="1:13" ht="14.4" customHeight="1" x14ac:dyDescent="0.3">
      <c r="A38" s="660" t="s">
        <v>4623</v>
      </c>
      <c r="B38" s="661" t="s">
        <v>4517</v>
      </c>
      <c r="C38" s="661" t="s">
        <v>5122</v>
      </c>
      <c r="D38" s="661" t="s">
        <v>5123</v>
      </c>
      <c r="E38" s="661" t="s">
        <v>4521</v>
      </c>
      <c r="F38" s="664">
        <v>2</v>
      </c>
      <c r="G38" s="664">
        <v>10.74</v>
      </c>
      <c r="H38" s="677">
        <v>1</v>
      </c>
      <c r="I38" s="664"/>
      <c r="J38" s="664"/>
      <c r="K38" s="677">
        <v>0</v>
      </c>
      <c r="L38" s="664">
        <v>2</v>
      </c>
      <c r="M38" s="665">
        <v>10.74</v>
      </c>
    </row>
    <row r="39" spans="1:13" ht="14.4" customHeight="1" x14ac:dyDescent="0.3">
      <c r="A39" s="660" t="s">
        <v>4623</v>
      </c>
      <c r="B39" s="661" t="s">
        <v>4522</v>
      </c>
      <c r="C39" s="661" t="s">
        <v>2628</v>
      </c>
      <c r="D39" s="661" t="s">
        <v>2629</v>
      </c>
      <c r="E39" s="661" t="s">
        <v>4523</v>
      </c>
      <c r="F39" s="664"/>
      <c r="G39" s="664"/>
      <c r="H39" s="677">
        <v>0</v>
      </c>
      <c r="I39" s="664">
        <v>3</v>
      </c>
      <c r="J39" s="664">
        <v>300.11</v>
      </c>
      <c r="K39" s="677">
        <v>1</v>
      </c>
      <c r="L39" s="664">
        <v>3</v>
      </c>
      <c r="M39" s="665">
        <v>300.11</v>
      </c>
    </row>
    <row r="40" spans="1:13" ht="14.4" customHeight="1" x14ac:dyDescent="0.3">
      <c r="A40" s="660" t="s">
        <v>4623</v>
      </c>
      <c r="B40" s="661" t="s">
        <v>4526</v>
      </c>
      <c r="C40" s="661" t="s">
        <v>2708</v>
      </c>
      <c r="D40" s="661" t="s">
        <v>4527</v>
      </c>
      <c r="E40" s="661" t="s">
        <v>4235</v>
      </c>
      <c r="F40" s="664"/>
      <c r="G40" s="664"/>
      <c r="H40" s="677">
        <v>0</v>
      </c>
      <c r="I40" s="664">
        <v>1</v>
      </c>
      <c r="J40" s="664">
        <v>201.75</v>
      </c>
      <c r="K40" s="677">
        <v>1</v>
      </c>
      <c r="L40" s="664">
        <v>1</v>
      </c>
      <c r="M40" s="665">
        <v>201.75</v>
      </c>
    </row>
    <row r="41" spans="1:13" ht="14.4" customHeight="1" x14ac:dyDescent="0.3">
      <c r="A41" s="660" t="s">
        <v>4623</v>
      </c>
      <c r="B41" s="661" t="s">
        <v>4538</v>
      </c>
      <c r="C41" s="661" t="s">
        <v>2568</v>
      </c>
      <c r="D41" s="661" t="s">
        <v>2453</v>
      </c>
      <c r="E41" s="661" t="s">
        <v>1229</v>
      </c>
      <c r="F41" s="664"/>
      <c r="G41" s="664"/>
      <c r="H41" s="677">
        <v>0</v>
      </c>
      <c r="I41" s="664">
        <v>1</v>
      </c>
      <c r="J41" s="664">
        <v>118.82</v>
      </c>
      <c r="K41" s="677">
        <v>1</v>
      </c>
      <c r="L41" s="664">
        <v>1</v>
      </c>
      <c r="M41" s="665">
        <v>118.82</v>
      </c>
    </row>
    <row r="42" spans="1:13" ht="14.4" customHeight="1" x14ac:dyDescent="0.3">
      <c r="A42" s="660" t="s">
        <v>4651</v>
      </c>
      <c r="B42" s="661" t="s">
        <v>4449</v>
      </c>
      <c r="C42" s="661" t="s">
        <v>3042</v>
      </c>
      <c r="D42" s="661" t="s">
        <v>3043</v>
      </c>
      <c r="E42" s="661" t="s">
        <v>4451</v>
      </c>
      <c r="F42" s="664"/>
      <c r="G42" s="664"/>
      <c r="H42" s="677">
        <v>0</v>
      </c>
      <c r="I42" s="664">
        <v>3</v>
      </c>
      <c r="J42" s="664">
        <v>552.66</v>
      </c>
      <c r="K42" s="677">
        <v>1</v>
      </c>
      <c r="L42" s="664">
        <v>3</v>
      </c>
      <c r="M42" s="665">
        <v>552.66</v>
      </c>
    </row>
    <row r="43" spans="1:13" ht="14.4" customHeight="1" x14ac:dyDescent="0.3">
      <c r="A43" s="660" t="s">
        <v>4651</v>
      </c>
      <c r="B43" s="661" t="s">
        <v>4477</v>
      </c>
      <c r="C43" s="661" t="s">
        <v>3132</v>
      </c>
      <c r="D43" s="661" t="s">
        <v>3133</v>
      </c>
      <c r="E43" s="661" t="s">
        <v>4480</v>
      </c>
      <c r="F43" s="664"/>
      <c r="G43" s="664"/>
      <c r="H43" s="677">
        <v>0</v>
      </c>
      <c r="I43" s="664">
        <v>1</v>
      </c>
      <c r="J43" s="664">
        <v>3127.19</v>
      </c>
      <c r="K43" s="677">
        <v>1</v>
      </c>
      <c r="L43" s="664">
        <v>1</v>
      </c>
      <c r="M43" s="665">
        <v>3127.19</v>
      </c>
    </row>
    <row r="44" spans="1:13" ht="14.4" customHeight="1" x14ac:dyDescent="0.3">
      <c r="A44" s="660" t="s">
        <v>4624</v>
      </c>
      <c r="B44" s="661" t="s">
        <v>4565</v>
      </c>
      <c r="C44" s="661" t="s">
        <v>5283</v>
      </c>
      <c r="D44" s="661" t="s">
        <v>5284</v>
      </c>
      <c r="E44" s="661" t="s">
        <v>5285</v>
      </c>
      <c r="F44" s="664"/>
      <c r="G44" s="664"/>
      <c r="H44" s="677">
        <v>0</v>
      </c>
      <c r="I44" s="664">
        <v>1</v>
      </c>
      <c r="J44" s="664">
        <v>350.86</v>
      </c>
      <c r="K44" s="677">
        <v>1</v>
      </c>
      <c r="L44" s="664">
        <v>1</v>
      </c>
      <c r="M44" s="665">
        <v>350.86</v>
      </c>
    </row>
    <row r="45" spans="1:13" ht="14.4" customHeight="1" x14ac:dyDescent="0.3">
      <c r="A45" s="660" t="s">
        <v>4624</v>
      </c>
      <c r="B45" s="661" t="s">
        <v>4381</v>
      </c>
      <c r="C45" s="661" t="s">
        <v>5007</v>
      </c>
      <c r="D45" s="661" t="s">
        <v>4153</v>
      </c>
      <c r="E45" s="661" t="s">
        <v>5008</v>
      </c>
      <c r="F45" s="664"/>
      <c r="G45" s="664"/>
      <c r="H45" s="677">
        <v>0</v>
      </c>
      <c r="I45" s="664">
        <v>4</v>
      </c>
      <c r="J45" s="664">
        <v>699.76</v>
      </c>
      <c r="K45" s="677">
        <v>1</v>
      </c>
      <c r="L45" s="664">
        <v>4</v>
      </c>
      <c r="M45" s="665">
        <v>699.76</v>
      </c>
    </row>
    <row r="46" spans="1:13" ht="14.4" customHeight="1" x14ac:dyDescent="0.3">
      <c r="A46" s="660" t="s">
        <v>4624</v>
      </c>
      <c r="B46" s="661" t="s">
        <v>4381</v>
      </c>
      <c r="C46" s="661" t="s">
        <v>5359</v>
      </c>
      <c r="D46" s="661" t="s">
        <v>4153</v>
      </c>
      <c r="E46" s="661" t="s">
        <v>5360</v>
      </c>
      <c r="F46" s="664"/>
      <c r="G46" s="664"/>
      <c r="H46" s="677"/>
      <c r="I46" s="664">
        <v>3</v>
      </c>
      <c r="J46" s="664">
        <v>0</v>
      </c>
      <c r="K46" s="677"/>
      <c r="L46" s="664">
        <v>3</v>
      </c>
      <c r="M46" s="665">
        <v>0</v>
      </c>
    </row>
    <row r="47" spans="1:13" ht="14.4" customHeight="1" x14ac:dyDescent="0.3">
      <c r="A47" s="660" t="s">
        <v>4624</v>
      </c>
      <c r="B47" s="661" t="s">
        <v>4381</v>
      </c>
      <c r="C47" s="661" t="s">
        <v>5361</v>
      </c>
      <c r="D47" s="661" t="s">
        <v>4153</v>
      </c>
      <c r="E47" s="661" t="s">
        <v>5362</v>
      </c>
      <c r="F47" s="664"/>
      <c r="G47" s="664"/>
      <c r="H47" s="677"/>
      <c r="I47" s="664">
        <v>1</v>
      </c>
      <c r="J47" s="664">
        <v>0</v>
      </c>
      <c r="K47" s="677"/>
      <c r="L47" s="664">
        <v>1</v>
      </c>
      <c r="M47" s="665">
        <v>0</v>
      </c>
    </row>
    <row r="48" spans="1:13" ht="14.4" customHeight="1" x14ac:dyDescent="0.3">
      <c r="A48" s="660" t="s">
        <v>4624</v>
      </c>
      <c r="B48" s="661" t="s">
        <v>4383</v>
      </c>
      <c r="C48" s="661" t="s">
        <v>3847</v>
      </c>
      <c r="D48" s="661" t="s">
        <v>4566</v>
      </c>
      <c r="E48" s="661" t="s">
        <v>4567</v>
      </c>
      <c r="F48" s="664"/>
      <c r="G48" s="664"/>
      <c r="H48" s="677">
        <v>0</v>
      </c>
      <c r="I48" s="664">
        <v>1</v>
      </c>
      <c r="J48" s="664">
        <v>97.97</v>
      </c>
      <c r="K48" s="677">
        <v>1</v>
      </c>
      <c r="L48" s="664">
        <v>1</v>
      </c>
      <c r="M48" s="665">
        <v>97.97</v>
      </c>
    </row>
    <row r="49" spans="1:13" ht="14.4" customHeight="1" x14ac:dyDescent="0.3">
      <c r="A49" s="660" t="s">
        <v>4624</v>
      </c>
      <c r="B49" s="661" t="s">
        <v>4592</v>
      </c>
      <c r="C49" s="661" t="s">
        <v>5363</v>
      </c>
      <c r="D49" s="661" t="s">
        <v>4162</v>
      </c>
      <c r="E49" s="661" t="s">
        <v>5092</v>
      </c>
      <c r="F49" s="664"/>
      <c r="G49" s="664"/>
      <c r="H49" s="677">
        <v>0</v>
      </c>
      <c r="I49" s="664">
        <v>1</v>
      </c>
      <c r="J49" s="664">
        <v>140.03</v>
      </c>
      <c r="K49" s="677">
        <v>1</v>
      </c>
      <c r="L49" s="664">
        <v>1</v>
      </c>
      <c r="M49" s="665">
        <v>140.03</v>
      </c>
    </row>
    <row r="50" spans="1:13" ht="14.4" customHeight="1" x14ac:dyDescent="0.3">
      <c r="A50" s="660" t="s">
        <v>4624</v>
      </c>
      <c r="B50" s="661" t="s">
        <v>4384</v>
      </c>
      <c r="C50" s="661" t="s">
        <v>2701</v>
      </c>
      <c r="D50" s="661" t="s">
        <v>2702</v>
      </c>
      <c r="E50" s="661" t="s">
        <v>2703</v>
      </c>
      <c r="F50" s="664"/>
      <c r="G50" s="664"/>
      <c r="H50" s="677">
        <v>0</v>
      </c>
      <c r="I50" s="664">
        <v>3</v>
      </c>
      <c r="J50" s="664">
        <v>1492.1999999999998</v>
      </c>
      <c r="K50" s="677">
        <v>1</v>
      </c>
      <c r="L50" s="664">
        <v>3</v>
      </c>
      <c r="M50" s="665">
        <v>1492.1999999999998</v>
      </c>
    </row>
    <row r="51" spans="1:13" ht="14.4" customHeight="1" x14ac:dyDescent="0.3">
      <c r="A51" s="660" t="s">
        <v>4624</v>
      </c>
      <c r="B51" s="661" t="s">
        <v>4384</v>
      </c>
      <c r="C51" s="661" t="s">
        <v>3908</v>
      </c>
      <c r="D51" s="661" t="s">
        <v>3909</v>
      </c>
      <c r="E51" s="661" t="s">
        <v>4568</v>
      </c>
      <c r="F51" s="664"/>
      <c r="G51" s="664"/>
      <c r="H51" s="677">
        <v>0</v>
      </c>
      <c r="I51" s="664">
        <v>1</v>
      </c>
      <c r="J51" s="664">
        <v>1359.61</v>
      </c>
      <c r="K51" s="677">
        <v>1</v>
      </c>
      <c r="L51" s="664">
        <v>1</v>
      </c>
      <c r="M51" s="665">
        <v>1359.61</v>
      </c>
    </row>
    <row r="52" spans="1:13" ht="14.4" customHeight="1" x14ac:dyDescent="0.3">
      <c r="A52" s="660" t="s">
        <v>4624</v>
      </c>
      <c r="B52" s="661" t="s">
        <v>4384</v>
      </c>
      <c r="C52" s="661" t="s">
        <v>2757</v>
      </c>
      <c r="D52" s="661" t="s">
        <v>2758</v>
      </c>
      <c r="E52" s="661" t="s">
        <v>4385</v>
      </c>
      <c r="F52" s="664"/>
      <c r="G52" s="664"/>
      <c r="H52" s="677">
        <v>0</v>
      </c>
      <c r="I52" s="664">
        <v>3</v>
      </c>
      <c r="J52" s="664">
        <v>4078.83</v>
      </c>
      <c r="K52" s="677">
        <v>1</v>
      </c>
      <c r="L52" s="664">
        <v>3</v>
      </c>
      <c r="M52" s="665">
        <v>4078.83</v>
      </c>
    </row>
    <row r="53" spans="1:13" ht="14.4" customHeight="1" x14ac:dyDescent="0.3">
      <c r="A53" s="660" t="s">
        <v>4624</v>
      </c>
      <c r="B53" s="661" t="s">
        <v>4388</v>
      </c>
      <c r="C53" s="661" t="s">
        <v>2512</v>
      </c>
      <c r="D53" s="661" t="s">
        <v>2513</v>
      </c>
      <c r="E53" s="661" t="s">
        <v>2514</v>
      </c>
      <c r="F53" s="664"/>
      <c r="G53" s="664"/>
      <c r="H53" s="677"/>
      <c r="I53" s="664">
        <v>1</v>
      </c>
      <c r="J53" s="664">
        <v>0</v>
      </c>
      <c r="K53" s="677"/>
      <c r="L53" s="664">
        <v>1</v>
      </c>
      <c r="M53" s="665">
        <v>0</v>
      </c>
    </row>
    <row r="54" spans="1:13" ht="14.4" customHeight="1" x14ac:dyDescent="0.3">
      <c r="A54" s="660" t="s">
        <v>4624</v>
      </c>
      <c r="B54" s="661" t="s">
        <v>4389</v>
      </c>
      <c r="C54" s="661" t="s">
        <v>5344</v>
      </c>
      <c r="D54" s="661" t="s">
        <v>2542</v>
      </c>
      <c r="E54" s="661" t="s">
        <v>2369</v>
      </c>
      <c r="F54" s="664"/>
      <c r="G54" s="664"/>
      <c r="H54" s="677">
        <v>0</v>
      </c>
      <c r="I54" s="664">
        <v>2</v>
      </c>
      <c r="J54" s="664">
        <v>345.64</v>
      </c>
      <c r="K54" s="677">
        <v>1</v>
      </c>
      <c r="L54" s="664">
        <v>2</v>
      </c>
      <c r="M54" s="665">
        <v>345.64</v>
      </c>
    </row>
    <row r="55" spans="1:13" ht="14.4" customHeight="1" x14ac:dyDescent="0.3">
      <c r="A55" s="660" t="s">
        <v>4624</v>
      </c>
      <c r="B55" s="661" t="s">
        <v>4397</v>
      </c>
      <c r="C55" s="661" t="s">
        <v>2661</v>
      </c>
      <c r="D55" s="661" t="s">
        <v>4398</v>
      </c>
      <c r="E55" s="661" t="s">
        <v>4399</v>
      </c>
      <c r="F55" s="664"/>
      <c r="G55" s="664"/>
      <c r="H55" s="677">
        <v>0</v>
      </c>
      <c r="I55" s="664">
        <v>1</v>
      </c>
      <c r="J55" s="664">
        <v>126.09</v>
      </c>
      <c r="K55" s="677">
        <v>1</v>
      </c>
      <c r="L55" s="664">
        <v>1</v>
      </c>
      <c r="M55" s="665">
        <v>126.09</v>
      </c>
    </row>
    <row r="56" spans="1:13" ht="14.4" customHeight="1" x14ac:dyDescent="0.3">
      <c r="A56" s="660" t="s">
        <v>4624</v>
      </c>
      <c r="B56" s="661" t="s">
        <v>4397</v>
      </c>
      <c r="C56" s="661" t="s">
        <v>5026</v>
      </c>
      <c r="D56" s="661" t="s">
        <v>5027</v>
      </c>
      <c r="E56" s="661" t="s">
        <v>3405</v>
      </c>
      <c r="F56" s="664"/>
      <c r="G56" s="664"/>
      <c r="H56" s="677">
        <v>0</v>
      </c>
      <c r="I56" s="664">
        <v>3</v>
      </c>
      <c r="J56" s="664">
        <v>579.41999999999996</v>
      </c>
      <c r="K56" s="677">
        <v>1</v>
      </c>
      <c r="L56" s="664">
        <v>3</v>
      </c>
      <c r="M56" s="665">
        <v>579.41999999999996</v>
      </c>
    </row>
    <row r="57" spans="1:13" ht="14.4" customHeight="1" x14ac:dyDescent="0.3">
      <c r="A57" s="660" t="s">
        <v>4624</v>
      </c>
      <c r="B57" s="661" t="s">
        <v>4400</v>
      </c>
      <c r="C57" s="661" t="s">
        <v>2688</v>
      </c>
      <c r="D57" s="661" t="s">
        <v>2479</v>
      </c>
      <c r="E57" s="661" t="s">
        <v>2689</v>
      </c>
      <c r="F57" s="664"/>
      <c r="G57" s="664"/>
      <c r="H57" s="677">
        <v>0</v>
      </c>
      <c r="I57" s="664">
        <v>9</v>
      </c>
      <c r="J57" s="664">
        <v>4220.6399999999994</v>
      </c>
      <c r="K57" s="677">
        <v>1</v>
      </c>
      <c r="L57" s="664">
        <v>9</v>
      </c>
      <c r="M57" s="665">
        <v>4220.6399999999994</v>
      </c>
    </row>
    <row r="58" spans="1:13" ht="14.4" customHeight="1" x14ac:dyDescent="0.3">
      <c r="A58" s="660" t="s">
        <v>4624</v>
      </c>
      <c r="B58" s="661" t="s">
        <v>4400</v>
      </c>
      <c r="C58" s="661" t="s">
        <v>2691</v>
      </c>
      <c r="D58" s="661" t="s">
        <v>2479</v>
      </c>
      <c r="E58" s="661" t="s">
        <v>2692</v>
      </c>
      <c r="F58" s="664"/>
      <c r="G58" s="664"/>
      <c r="H58" s="677">
        <v>0</v>
      </c>
      <c r="I58" s="664">
        <v>9</v>
      </c>
      <c r="J58" s="664">
        <v>5627.61</v>
      </c>
      <c r="K58" s="677">
        <v>1</v>
      </c>
      <c r="L58" s="664">
        <v>9</v>
      </c>
      <c r="M58" s="665">
        <v>5627.61</v>
      </c>
    </row>
    <row r="59" spans="1:13" ht="14.4" customHeight="1" x14ac:dyDescent="0.3">
      <c r="A59" s="660" t="s">
        <v>4624</v>
      </c>
      <c r="B59" s="661" t="s">
        <v>4400</v>
      </c>
      <c r="C59" s="661" t="s">
        <v>2478</v>
      </c>
      <c r="D59" s="661" t="s">
        <v>2479</v>
      </c>
      <c r="E59" s="661" t="s">
        <v>2480</v>
      </c>
      <c r="F59" s="664"/>
      <c r="G59" s="664"/>
      <c r="H59" s="677">
        <v>0</v>
      </c>
      <c r="I59" s="664">
        <v>5</v>
      </c>
      <c r="J59" s="664">
        <v>4689.6499999999996</v>
      </c>
      <c r="K59" s="677">
        <v>1</v>
      </c>
      <c r="L59" s="664">
        <v>5</v>
      </c>
      <c r="M59" s="665">
        <v>4689.6499999999996</v>
      </c>
    </row>
    <row r="60" spans="1:13" ht="14.4" customHeight="1" x14ac:dyDescent="0.3">
      <c r="A60" s="660" t="s">
        <v>4624</v>
      </c>
      <c r="B60" s="661" t="s">
        <v>4400</v>
      </c>
      <c r="C60" s="661" t="s">
        <v>4156</v>
      </c>
      <c r="D60" s="661" t="s">
        <v>2562</v>
      </c>
      <c r="E60" s="661" t="s">
        <v>2480</v>
      </c>
      <c r="F60" s="664"/>
      <c r="G60" s="664"/>
      <c r="H60" s="677">
        <v>0</v>
      </c>
      <c r="I60" s="664">
        <v>1</v>
      </c>
      <c r="J60" s="664">
        <v>1749.69</v>
      </c>
      <c r="K60" s="677">
        <v>1</v>
      </c>
      <c r="L60" s="664">
        <v>1</v>
      </c>
      <c r="M60" s="665">
        <v>1749.69</v>
      </c>
    </row>
    <row r="61" spans="1:13" ht="14.4" customHeight="1" x14ac:dyDescent="0.3">
      <c r="A61" s="660" t="s">
        <v>4624</v>
      </c>
      <c r="B61" s="661" t="s">
        <v>4403</v>
      </c>
      <c r="C61" s="661" t="s">
        <v>4149</v>
      </c>
      <c r="D61" s="661" t="s">
        <v>2601</v>
      </c>
      <c r="E61" s="661" t="s">
        <v>4593</v>
      </c>
      <c r="F61" s="664"/>
      <c r="G61" s="664"/>
      <c r="H61" s="677">
        <v>0</v>
      </c>
      <c r="I61" s="664">
        <v>2</v>
      </c>
      <c r="J61" s="664">
        <v>301.10000000000002</v>
      </c>
      <c r="K61" s="677">
        <v>1</v>
      </c>
      <c r="L61" s="664">
        <v>2</v>
      </c>
      <c r="M61" s="665">
        <v>301.10000000000002</v>
      </c>
    </row>
    <row r="62" spans="1:13" ht="14.4" customHeight="1" x14ac:dyDescent="0.3">
      <c r="A62" s="660" t="s">
        <v>4624</v>
      </c>
      <c r="B62" s="661" t="s">
        <v>6872</v>
      </c>
      <c r="C62" s="661" t="s">
        <v>1144</v>
      </c>
      <c r="D62" s="661" t="s">
        <v>1145</v>
      </c>
      <c r="E62" s="661" t="s">
        <v>1146</v>
      </c>
      <c r="F62" s="664">
        <v>1</v>
      </c>
      <c r="G62" s="664">
        <v>33.729999999999997</v>
      </c>
      <c r="H62" s="677">
        <v>1</v>
      </c>
      <c r="I62" s="664"/>
      <c r="J62" s="664"/>
      <c r="K62" s="677">
        <v>0</v>
      </c>
      <c r="L62" s="664">
        <v>1</v>
      </c>
      <c r="M62" s="665">
        <v>33.729999999999997</v>
      </c>
    </row>
    <row r="63" spans="1:13" ht="14.4" customHeight="1" x14ac:dyDescent="0.3">
      <c r="A63" s="660" t="s">
        <v>4624</v>
      </c>
      <c r="B63" s="661" t="s">
        <v>4413</v>
      </c>
      <c r="C63" s="661" t="s">
        <v>5364</v>
      </c>
      <c r="D63" s="661" t="s">
        <v>2443</v>
      </c>
      <c r="E63" s="661" t="s">
        <v>5365</v>
      </c>
      <c r="F63" s="664"/>
      <c r="G63" s="664"/>
      <c r="H63" s="677">
        <v>0</v>
      </c>
      <c r="I63" s="664">
        <v>2</v>
      </c>
      <c r="J63" s="664">
        <v>54.42</v>
      </c>
      <c r="K63" s="677">
        <v>1</v>
      </c>
      <c r="L63" s="664">
        <v>2</v>
      </c>
      <c r="M63" s="665">
        <v>54.42</v>
      </c>
    </row>
    <row r="64" spans="1:13" ht="14.4" customHeight="1" x14ac:dyDescent="0.3">
      <c r="A64" s="660" t="s">
        <v>4624</v>
      </c>
      <c r="B64" s="661" t="s">
        <v>4413</v>
      </c>
      <c r="C64" s="661" t="s">
        <v>5072</v>
      </c>
      <c r="D64" s="661" t="s">
        <v>2446</v>
      </c>
      <c r="E64" s="661" t="s">
        <v>5073</v>
      </c>
      <c r="F64" s="664"/>
      <c r="G64" s="664"/>
      <c r="H64" s="677">
        <v>0</v>
      </c>
      <c r="I64" s="664">
        <v>1</v>
      </c>
      <c r="J64" s="664">
        <v>25.23</v>
      </c>
      <c r="K64" s="677">
        <v>1</v>
      </c>
      <c r="L64" s="664">
        <v>1</v>
      </c>
      <c r="M64" s="665">
        <v>25.23</v>
      </c>
    </row>
    <row r="65" spans="1:13" ht="14.4" customHeight="1" x14ac:dyDescent="0.3">
      <c r="A65" s="660" t="s">
        <v>4624</v>
      </c>
      <c r="B65" s="661" t="s">
        <v>4413</v>
      </c>
      <c r="C65" s="661" t="s">
        <v>5074</v>
      </c>
      <c r="D65" s="661" t="s">
        <v>2446</v>
      </c>
      <c r="E65" s="661" t="s">
        <v>5075</v>
      </c>
      <c r="F65" s="664"/>
      <c r="G65" s="664"/>
      <c r="H65" s="677">
        <v>0</v>
      </c>
      <c r="I65" s="664">
        <v>1</v>
      </c>
      <c r="J65" s="664">
        <v>42.05</v>
      </c>
      <c r="K65" s="677">
        <v>1</v>
      </c>
      <c r="L65" s="664">
        <v>1</v>
      </c>
      <c r="M65" s="665">
        <v>42.05</v>
      </c>
    </row>
    <row r="66" spans="1:13" ht="14.4" customHeight="1" x14ac:dyDescent="0.3">
      <c r="A66" s="660" t="s">
        <v>4624</v>
      </c>
      <c r="B66" s="661" t="s">
        <v>4417</v>
      </c>
      <c r="C66" s="661" t="s">
        <v>5338</v>
      </c>
      <c r="D66" s="661" t="s">
        <v>2594</v>
      </c>
      <c r="E66" s="661" t="s">
        <v>5339</v>
      </c>
      <c r="F66" s="664"/>
      <c r="G66" s="664"/>
      <c r="H66" s="677"/>
      <c r="I66" s="664">
        <v>1</v>
      </c>
      <c r="J66" s="664">
        <v>0</v>
      </c>
      <c r="K66" s="677"/>
      <c r="L66" s="664">
        <v>1</v>
      </c>
      <c r="M66" s="665">
        <v>0</v>
      </c>
    </row>
    <row r="67" spans="1:13" ht="14.4" customHeight="1" x14ac:dyDescent="0.3">
      <c r="A67" s="660" t="s">
        <v>4624</v>
      </c>
      <c r="B67" s="661" t="s">
        <v>6873</v>
      </c>
      <c r="C67" s="661" t="s">
        <v>5378</v>
      </c>
      <c r="D67" s="661" t="s">
        <v>5379</v>
      </c>
      <c r="E67" s="661" t="s">
        <v>5380</v>
      </c>
      <c r="F67" s="664">
        <v>1</v>
      </c>
      <c r="G67" s="664">
        <v>67.069999999999993</v>
      </c>
      <c r="H67" s="677">
        <v>1</v>
      </c>
      <c r="I67" s="664"/>
      <c r="J67" s="664"/>
      <c r="K67" s="677">
        <v>0</v>
      </c>
      <c r="L67" s="664">
        <v>1</v>
      </c>
      <c r="M67" s="665">
        <v>67.069999999999993</v>
      </c>
    </row>
    <row r="68" spans="1:13" ht="14.4" customHeight="1" x14ac:dyDescent="0.3">
      <c r="A68" s="660" t="s">
        <v>4624</v>
      </c>
      <c r="B68" s="661" t="s">
        <v>4439</v>
      </c>
      <c r="C68" s="661" t="s">
        <v>2520</v>
      </c>
      <c r="D68" s="661" t="s">
        <v>2521</v>
      </c>
      <c r="E68" s="661" t="s">
        <v>4440</v>
      </c>
      <c r="F68" s="664"/>
      <c r="G68" s="664"/>
      <c r="H68" s="677">
        <v>0</v>
      </c>
      <c r="I68" s="664">
        <v>1</v>
      </c>
      <c r="J68" s="664">
        <v>86.76</v>
      </c>
      <c r="K68" s="677">
        <v>1</v>
      </c>
      <c r="L68" s="664">
        <v>1</v>
      </c>
      <c r="M68" s="665">
        <v>86.76</v>
      </c>
    </row>
    <row r="69" spans="1:13" ht="14.4" customHeight="1" x14ac:dyDescent="0.3">
      <c r="A69" s="660" t="s">
        <v>4624</v>
      </c>
      <c r="B69" s="661" t="s">
        <v>4442</v>
      </c>
      <c r="C69" s="661" t="s">
        <v>2909</v>
      </c>
      <c r="D69" s="661" t="s">
        <v>4443</v>
      </c>
      <c r="E69" s="661" t="s">
        <v>4444</v>
      </c>
      <c r="F69" s="664"/>
      <c r="G69" s="664"/>
      <c r="H69" s="677">
        <v>0</v>
      </c>
      <c r="I69" s="664">
        <v>43</v>
      </c>
      <c r="J69" s="664">
        <v>9744.630000000001</v>
      </c>
      <c r="K69" s="677">
        <v>1</v>
      </c>
      <c r="L69" s="664">
        <v>43</v>
      </c>
      <c r="M69" s="665">
        <v>9744.630000000001</v>
      </c>
    </row>
    <row r="70" spans="1:13" ht="14.4" customHeight="1" x14ac:dyDescent="0.3">
      <c r="A70" s="660" t="s">
        <v>4624</v>
      </c>
      <c r="B70" s="661" t="s">
        <v>4449</v>
      </c>
      <c r="C70" s="661" t="s">
        <v>3042</v>
      </c>
      <c r="D70" s="661" t="s">
        <v>3043</v>
      </c>
      <c r="E70" s="661" t="s">
        <v>4451</v>
      </c>
      <c r="F70" s="664"/>
      <c r="G70" s="664"/>
      <c r="H70" s="677">
        <v>0</v>
      </c>
      <c r="I70" s="664">
        <v>2</v>
      </c>
      <c r="J70" s="664">
        <v>368.44</v>
      </c>
      <c r="K70" s="677">
        <v>1</v>
      </c>
      <c r="L70" s="664">
        <v>2</v>
      </c>
      <c r="M70" s="665">
        <v>368.44</v>
      </c>
    </row>
    <row r="71" spans="1:13" ht="14.4" customHeight="1" x14ac:dyDescent="0.3">
      <c r="A71" s="660" t="s">
        <v>4624</v>
      </c>
      <c r="B71" s="661" t="s">
        <v>4456</v>
      </c>
      <c r="C71" s="661" t="s">
        <v>3049</v>
      </c>
      <c r="D71" s="661" t="s">
        <v>3050</v>
      </c>
      <c r="E71" s="661" t="s">
        <v>4458</v>
      </c>
      <c r="F71" s="664"/>
      <c r="G71" s="664"/>
      <c r="H71" s="677">
        <v>0</v>
      </c>
      <c r="I71" s="664">
        <v>1</v>
      </c>
      <c r="J71" s="664">
        <v>116.8</v>
      </c>
      <c r="K71" s="677">
        <v>1</v>
      </c>
      <c r="L71" s="664">
        <v>1</v>
      </c>
      <c r="M71" s="665">
        <v>116.8</v>
      </c>
    </row>
    <row r="72" spans="1:13" ht="14.4" customHeight="1" x14ac:dyDescent="0.3">
      <c r="A72" s="660" t="s">
        <v>4624</v>
      </c>
      <c r="B72" s="661" t="s">
        <v>4460</v>
      </c>
      <c r="C72" s="661" t="s">
        <v>3081</v>
      </c>
      <c r="D72" s="661" t="s">
        <v>3082</v>
      </c>
      <c r="E72" s="661" t="s">
        <v>3083</v>
      </c>
      <c r="F72" s="664"/>
      <c r="G72" s="664"/>
      <c r="H72" s="677">
        <v>0</v>
      </c>
      <c r="I72" s="664">
        <v>3</v>
      </c>
      <c r="J72" s="664">
        <v>666.75</v>
      </c>
      <c r="K72" s="677">
        <v>1</v>
      </c>
      <c r="L72" s="664">
        <v>3</v>
      </c>
      <c r="M72" s="665">
        <v>666.75</v>
      </c>
    </row>
    <row r="73" spans="1:13" ht="14.4" customHeight="1" x14ac:dyDescent="0.3">
      <c r="A73" s="660" t="s">
        <v>4624</v>
      </c>
      <c r="B73" s="661" t="s">
        <v>4464</v>
      </c>
      <c r="C73" s="661" t="s">
        <v>3057</v>
      </c>
      <c r="D73" s="661" t="s">
        <v>3058</v>
      </c>
      <c r="E73" s="661" t="s">
        <v>4465</v>
      </c>
      <c r="F73" s="664"/>
      <c r="G73" s="664"/>
      <c r="H73" s="677">
        <v>0</v>
      </c>
      <c r="I73" s="664">
        <v>4</v>
      </c>
      <c r="J73" s="664">
        <v>279.44</v>
      </c>
      <c r="K73" s="677">
        <v>1</v>
      </c>
      <c r="L73" s="664">
        <v>4</v>
      </c>
      <c r="M73" s="665">
        <v>279.44</v>
      </c>
    </row>
    <row r="74" spans="1:13" ht="14.4" customHeight="1" x14ac:dyDescent="0.3">
      <c r="A74" s="660" t="s">
        <v>4624</v>
      </c>
      <c r="B74" s="661" t="s">
        <v>4466</v>
      </c>
      <c r="C74" s="661" t="s">
        <v>3046</v>
      </c>
      <c r="D74" s="661" t="s">
        <v>3047</v>
      </c>
      <c r="E74" s="661" t="s">
        <v>4451</v>
      </c>
      <c r="F74" s="664"/>
      <c r="G74" s="664"/>
      <c r="H74" s="677">
        <v>0</v>
      </c>
      <c r="I74" s="664">
        <v>20</v>
      </c>
      <c r="J74" s="664">
        <v>1397.2</v>
      </c>
      <c r="K74" s="677">
        <v>1</v>
      </c>
      <c r="L74" s="664">
        <v>20</v>
      </c>
      <c r="M74" s="665">
        <v>1397.2</v>
      </c>
    </row>
    <row r="75" spans="1:13" ht="14.4" customHeight="1" x14ac:dyDescent="0.3">
      <c r="A75" s="660" t="s">
        <v>4624</v>
      </c>
      <c r="B75" s="661" t="s">
        <v>4477</v>
      </c>
      <c r="C75" s="661" t="s">
        <v>3132</v>
      </c>
      <c r="D75" s="661" t="s">
        <v>3133</v>
      </c>
      <c r="E75" s="661" t="s">
        <v>4480</v>
      </c>
      <c r="F75" s="664"/>
      <c r="G75" s="664"/>
      <c r="H75" s="677">
        <v>0</v>
      </c>
      <c r="I75" s="664">
        <v>10</v>
      </c>
      <c r="J75" s="664">
        <v>31271.899999999998</v>
      </c>
      <c r="K75" s="677">
        <v>1</v>
      </c>
      <c r="L75" s="664">
        <v>10</v>
      </c>
      <c r="M75" s="665">
        <v>31271.899999999998</v>
      </c>
    </row>
    <row r="76" spans="1:13" ht="14.4" customHeight="1" x14ac:dyDescent="0.3">
      <c r="A76" s="660" t="s">
        <v>4624</v>
      </c>
      <c r="B76" s="661" t="s">
        <v>4477</v>
      </c>
      <c r="C76" s="661" t="s">
        <v>4672</v>
      </c>
      <c r="D76" s="661" t="s">
        <v>3133</v>
      </c>
      <c r="E76" s="661" t="s">
        <v>4673</v>
      </c>
      <c r="F76" s="664"/>
      <c r="G76" s="664"/>
      <c r="H76" s="677">
        <v>0</v>
      </c>
      <c r="I76" s="664">
        <v>1</v>
      </c>
      <c r="J76" s="664">
        <v>782.22</v>
      </c>
      <c r="K76" s="677">
        <v>1</v>
      </c>
      <c r="L76" s="664">
        <v>1</v>
      </c>
      <c r="M76" s="665">
        <v>782.22</v>
      </c>
    </row>
    <row r="77" spans="1:13" ht="14.4" customHeight="1" x14ac:dyDescent="0.3">
      <c r="A77" s="660" t="s">
        <v>4624</v>
      </c>
      <c r="B77" s="661" t="s">
        <v>4483</v>
      </c>
      <c r="C77" s="661" t="s">
        <v>2768</v>
      </c>
      <c r="D77" s="661" t="s">
        <v>2769</v>
      </c>
      <c r="E77" s="661" t="s">
        <v>4484</v>
      </c>
      <c r="F77" s="664"/>
      <c r="G77" s="664"/>
      <c r="H77" s="677">
        <v>0</v>
      </c>
      <c r="I77" s="664">
        <v>46</v>
      </c>
      <c r="J77" s="664">
        <v>68637.060000000012</v>
      </c>
      <c r="K77" s="677">
        <v>1</v>
      </c>
      <c r="L77" s="664">
        <v>46</v>
      </c>
      <c r="M77" s="665">
        <v>68637.060000000012</v>
      </c>
    </row>
    <row r="78" spans="1:13" ht="14.4" customHeight="1" x14ac:dyDescent="0.3">
      <c r="A78" s="660" t="s">
        <v>4624</v>
      </c>
      <c r="B78" s="661" t="s">
        <v>6871</v>
      </c>
      <c r="C78" s="661" t="s">
        <v>5157</v>
      </c>
      <c r="D78" s="661" t="s">
        <v>5158</v>
      </c>
      <c r="E78" s="661" t="s">
        <v>5159</v>
      </c>
      <c r="F78" s="664"/>
      <c r="G78" s="664"/>
      <c r="H78" s="677">
        <v>0</v>
      </c>
      <c r="I78" s="664">
        <v>135</v>
      </c>
      <c r="J78" s="664">
        <v>315185.98</v>
      </c>
      <c r="K78" s="677">
        <v>1</v>
      </c>
      <c r="L78" s="664">
        <v>135</v>
      </c>
      <c r="M78" s="665">
        <v>315185.98</v>
      </c>
    </row>
    <row r="79" spans="1:13" ht="14.4" customHeight="1" x14ac:dyDescent="0.3">
      <c r="A79" s="660" t="s">
        <v>4624</v>
      </c>
      <c r="B79" s="661" t="s">
        <v>4497</v>
      </c>
      <c r="C79" s="661" t="s">
        <v>2460</v>
      </c>
      <c r="D79" s="661" t="s">
        <v>812</v>
      </c>
      <c r="E79" s="661" t="s">
        <v>4499</v>
      </c>
      <c r="F79" s="664"/>
      <c r="G79" s="664"/>
      <c r="H79" s="677">
        <v>0</v>
      </c>
      <c r="I79" s="664">
        <v>2</v>
      </c>
      <c r="J79" s="664">
        <v>119.1</v>
      </c>
      <c r="K79" s="677">
        <v>1</v>
      </c>
      <c r="L79" s="664">
        <v>2</v>
      </c>
      <c r="M79" s="665">
        <v>119.1</v>
      </c>
    </row>
    <row r="80" spans="1:13" ht="14.4" customHeight="1" x14ac:dyDescent="0.3">
      <c r="A80" s="660" t="s">
        <v>4624</v>
      </c>
      <c r="B80" s="661" t="s">
        <v>4497</v>
      </c>
      <c r="C80" s="661" t="s">
        <v>5180</v>
      </c>
      <c r="D80" s="661" t="s">
        <v>5181</v>
      </c>
      <c r="E80" s="661" t="s">
        <v>5182</v>
      </c>
      <c r="F80" s="664">
        <v>5</v>
      </c>
      <c r="G80" s="664">
        <v>371.91</v>
      </c>
      <c r="H80" s="677">
        <v>1</v>
      </c>
      <c r="I80" s="664"/>
      <c r="J80" s="664"/>
      <c r="K80" s="677">
        <v>0</v>
      </c>
      <c r="L80" s="664">
        <v>5</v>
      </c>
      <c r="M80" s="665">
        <v>371.91</v>
      </c>
    </row>
    <row r="81" spans="1:13" ht="14.4" customHeight="1" x14ac:dyDescent="0.3">
      <c r="A81" s="660" t="s">
        <v>4624</v>
      </c>
      <c r="B81" s="661" t="s">
        <v>4500</v>
      </c>
      <c r="C81" s="661" t="s">
        <v>1268</v>
      </c>
      <c r="D81" s="661" t="s">
        <v>1269</v>
      </c>
      <c r="E81" s="661" t="s">
        <v>1270</v>
      </c>
      <c r="F81" s="664"/>
      <c r="G81" s="664"/>
      <c r="H81" s="677">
        <v>0</v>
      </c>
      <c r="I81" s="664">
        <v>7</v>
      </c>
      <c r="J81" s="664">
        <v>666.75</v>
      </c>
      <c r="K81" s="677">
        <v>1</v>
      </c>
      <c r="L81" s="664">
        <v>7</v>
      </c>
      <c r="M81" s="665">
        <v>666.75</v>
      </c>
    </row>
    <row r="82" spans="1:13" ht="14.4" customHeight="1" x14ac:dyDescent="0.3">
      <c r="A82" s="660" t="s">
        <v>4624</v>
      </c>
      <c r="B82" s="661" t="s">
        <v>4502</v>
      </c>
      <c r="C82" s="661" t="s">
        <v>5387</v>
      </c>
      <c r="D82" s="661" t="s">
        <v>5388</v>
      </c>
      <c r="E82" s="661" t="s">
        <v>2612</v>
      </c>
      <c r="F82" s="664">
        <v>1</v>
      </c>
      <c r="G82" s="664">
        <v>0</v>
      </c>
      <c r="H82" s="677"/>
      <c r="I82" s="664"/>
      <c r="J82" s="664"/>
      <c r="K82" s="677"/>
      <c r="L82" s="664">
        <v>1</v>
      </c>
      <c r="M82" s="665">
        <v>0</v>
      </c>
    </row>
    <row r="83" spans="1:13" ht="14.4" customHeight="1" x14ac:dyDescent="0.3">
      <c r="A83" s="660" t="s">
        <v>4624</v>
      </c>
      <c r="B83" s="661" t="s">
        <v>4502</v>
      </c>
      <c r="C83" s="661" t="s">
        <v>5385</v>
      </c>
      <c r="D83" s="661" t="s">
        <v>5386</v>
      </c>
      <c r="E83" s="661" t="s">
        <v>1835</v>
      </c>
      <c r="F83" s="664">
        <v>3</v>
      </c>
      <c r="G83" s="664">
        <v>589.38</v>
      </c>
      <c r="H83" s="677">
        <v>1</v>
      </c>
      <c r="I83" s="664"/>
      <c r="J83" s="664"/>
      <c r="K83" s="677">
        <v>0</v>
      </c>
      <c r="L83" s="664">
        <v>3</v>
      </c>
      <c r="M83" s="665">
        <v>589.38</v>
      </c>
    </row>
    <row r="84" spans="1:13" ht="14.4" customHeight="1" x14ac:dyDescent="0.3">
      <c r="A84" s="660" t="s">
        <v>4624</v>
      </c>
      <c r="B84" s="661" t="s">
        <v>4513</v>
      </c>
      <c r="C84" s="661" t="s">
        <v>3885</v>
      </c>
      <c r="D84" s="661" t="s">
        <v>2636</v>
      </c>
      <c r="E84" s="661" t="s">
        <v>4585</v>
      </c>
      <c r="F84" s="664"/>
      <c r="G84" s="664"/>
      <c r="H84" s="677">
        <v>0</v>
      </c>
      <c r="I84" s="664">
        <v>1</v>
      </c>
      <c r="J84" s="664">
        <v>1344.66</v>
      </c>
      <c r="K84" s="677">
        <v>1</v>
      </c>
      <c r="L84" s="664">
        <v>1</v>
      </c>
      <c r="M84" s="665">
        <v>1344.66</v>
      </c>
    </row>
    <row r="85" spans="1:13" ht="14.4" customHeight="1" x14ac:dyDescent="0.3">
      <c r="A85" s="660" t="s">
        <v>4624</v>
      </c>
      <c r="B85" s="661" t="s">
        <v>4517</v>
      </c>
      <c r="C85" s="661" t="s">
        <v>5241</v>
      </c>
      <c r="D85" s="661" t="s">
        <v>5242</v>
      </c>
      <c r="E85" s="661" t="s">
        <v>4923</v>
      </c>
      <c r="F85" s="664">
        <v>3</v>
      </c>
      <c r="G85" s="664">
        <v>53.070000000000007</v>
      </c>
      <c r="H85" s="677">
        <v>1</v>
      </c>
      <c r="I85" s="664"/>
      <c r="J85" s="664"/>
      <c r="K85" s="677">
        <v>0</v>
      </c>
      <c r="L85" s="664">
        <v>3</v>
      </c>
      <c r="M85" s="665">
        <v>53.070000000000007</v>
      </c>
    </row>
    <row r="86" spans="1:13" ht="14.4" customHeight="1" x14ac:dyDescent="0.3">
      <c r="A86" s="660" t="s">
        <v>4624</v>
      </c>
      <c r="B86" s="661" t="s">
        <v>4522</v>
      </c>
      <c r="C86" s="661" t="s">
        <v>2705</v>
      </c>
      <c r="D86" s="661" t="s">
        <v>2475</v>
      </c>
      <c r="E86" s="661" t="s">
        <v>4524</v>
      </c>
      <c r="F86" s="664"/>
      <c r="G86" s="664"/>
      <c r="H86" s="677">
        <v>0</v>
      </c>
      <c r="I86" s="664">
        <v>3</v>
      </c>
      <c r="J86" s="664">
        <v>648.48</v>
      </c>
      <c r="K86" s="677">
        <v>1</v>
      </c>
      <c r="L86" s="664">
        <v>3</v>
      </c>
      <c r="M86" s="665">
        <v>648.48</v>
      </c>
    </row>
    <row r="87" spans="1:13" ht="14.4" customHeight="1" x14ac:dyDescent="0.3">
      <c r="A87" s="660" t="s">
        <v>4624</v>
      </c>
      <c r="B87" s="661" t="s">
        <v>4522</v>
      </c>
      <c r="C87" s="661" t="s">
        <v>2474</v>
      </c>
      <c r="D87" s="661" t="s">
        <v>2475</v>
      </c>
      <c r="E87" s="661" t="s">
        <v>4525</v>
      </c>
      <c r="F87" s="664"/>
      <c r="G87" s="664"/>
      <c r="H87" s="677">
        <v>0</v>
      </c>
      <c r="I87" s="664">
        <v>6</v>
      </c>
      <c r="J87" s="664">
        <v>2437.6</v>
      </c>
      <c r="K87" s="677">
        <v>1</v>
      </c>
      <c r="L87" s="664">
        <v>6</v>
      </c>
      <c r="M87" s="665">
        <v>2437.6</v>
      </c>
    </row>
    <row r="88" spans="1:13" ht="14.4" customHeight="1" x14ac:dyDescent="0.3">
      <c r="A88" s="660" t="s">
        <v>4624</v>
      </c>
      <c r="B88" s="661" t="s">
        <v>4528</v>
      </c>
      <c r="C88" s="661" t="s">
        <v>5279</v>
      </c>
      <c r="D88" s="661" t="s">
        <v>5280</v>
      </c>
      <c r="E88" s="661" t="s">
        <v>5281</v>
      </c>
      <c r="F88" s="664">
        <v>3</v>
      </c>
      <c r="G88" s="664">
        <v>386.40000000000003</v>
      </c>
      <c r="H88" s="677">
        <v>1</v>
      </c>
      <c r="I88" s="664"/>
      <c r="J88" s="664"/>
      <c r="K88" s="677">
        <v>0</v>
      </c>
      <c r="L88" s="664">
        <v>3</v>
      </c>
      <c r="M88" s="665">
        <v>386.40000000000003</v>
      </c>
    </row>
    <row r="89" spans="1:13" ht="14.4" customHeight="1" x14ac:dyDescent="0.3">
      <c r="A89" s="660" t="s">
        <v>4624</v>
      </c>
      <c r="B89" s="661" t="s">
        <v>4538</v>
      </c>
      <c r="C89" s="661" t="s">
        <v>2568</v>
      </c>
      <c r="D89" s="661" t="s">
        <v>2453</v>
      </c>
      <c r="E89" s="661" t="s">
        <v>1229</v>
      </c>
      <c r="F89" s="664"/>
      <c r="G89" s="664"/>
      <c r="H89" s="677">
        <v>0</v>
      </c>
      <c r="I89" s="664">
        <v>1</v>
      </c>
      <c r="J89" s="664">
        <v>137.74</v>
      </c>
      <c r="K89" s="677">
        <v>1</v>
      </c>
      <c r="L89" s="664">
        <v>1</v>
      </c>
      <c r="M89" s="665">
        <v>137.74</v>
      </c>
    </row>
    <row r="90" spans="1:13" ht="14.4" customHeight="1" x14ac:dyDescent="0.3">
      <c r="A90" s="660" t="s">
        <v>4624</v>
      </c>
      <c r="B90" s="661" t="s">
        <v>4538</v>
      </c>
      <c r="C90" s="661" t="s">
        <v>5251</v>
      </c>
      <c r="D90" s="661" t="s">
        <v>5252</v>
      </c>
      <c r="E90" s="661" t="s">
        <v>1229</v>
      </c>
      <c r="F90" s="664">
        <v>2</v>
      </c>
      <c r="G90" s="664">
        <v>275.48</v>
      </c>
      <c r="H90" s="677">
        <v>1</v>
      </c>
      <c r="I90" s="664"/>
      <c r="J90" s="664"/>
      <c r="K90" s="677">
        <v>0</v>
      </c>
      <c r="L90" s="664">
        <v>2</v>
      </c>
      <c r="M90" s="665">
        <v>275.48</v>
      </c>
    </row>
    <row r="91" spans="1:13" ht="14.4" customHeight="1" x14ac:dyDescent="0.3">
      <c r="A91" s="660" t="s">
        <v>4624</v>
      </c>
      <c r="B91" s="661" t="s">
        <v>4546</v>
      </c>
      <c r="C91" s="661" t="s">
        <v>2863</v>
      </c>
      <c r="D91" s="661" t="s">
        <v>4552</v>
      </c>
      <c r="E91" s="661" t="s">
        <v>2852</v>
      </c>
      <c r="F91" s="664"/>
      <c r="G91" s="664"/>
      <c r="H91" s="677">
        <v>0</v>
      </c>
      <c r="I91" s="664">
        <v>3</v>
      </c>
      <c r="J91" s="664">
        <v>252.57</v>
      </c>
      <c r="K91" s="677">
        <v>1</v>
      </c>
      <c r="L91" s="664">
        <v>3</v>
      </c>
      <c r="M91" s="665">
        <v>252.57</v>
      </c>
    </row>
    <row r="92" spans="1:13" ht="14.4" customHeight="1" x14ac:dyDescent="0.3">
      <c r="A92" s="660" t="s">
        <v>4624</v>
      </c>
      <c r="B92" s="661" t="s">
        <v>4481</v>
      </c>
      <c r="C92" s="661" t="s">
        <v>3140</v>
      </c>
      <c r="D92" s="661" t="s">
        <v>3137</v>
      </c>
      <c r="E92" s="661" t="s">
        <v>4482</v>
      </c>
      <c r="F92" s="664"/>
      <c r="G92" s="664"/>
      <c r="H92" s="677">
        <v>0</v>
      </c>
      <c r="I92" s="664">
        <v>6</v>
      </c>
      <c r="J92" s="664">
        <v>86872.62000000001</v>
      </c>
      <c r="K92" s="677">
        <v>1</v>
      </c>
      <c r="L92" s="664">
        <v>6</v>
      </c>
      <c r="M92" s="665">
        <v>86872.62000000001</v>
      </c>
    </row>
    <row r="93" spans="1:13" ht="14.4" customHeight="1" x14ac:dyDescent="0.3">
      <c r="A93" s="660" t="s">
        <v>4625</v>
      </c>
      <c r="B93" s="661" t="s">
        <v>4381</v>
      </c>
      <c r="C93" s="661" t="s">
        <v>5477</v>
      </c>
      <c r="D93" s="661" t="s">
        <v>4153</v>
      </c>
      <c r="E93" s="661" t="s">
        <v>5478</v>
      </c>
      <c r="F93" s="664"/>
      <c r="G93" s="664"/>
      <c r="H93" s="677"/>
      <c r="I93" s="664">
        <v>3</v>
      </c>
      <c r="J93" s="664">
        <v>0</v>
      </c>
      <c r="K93" s="677"/>
      <c r="L93" s="664">
        <v>3</v>
      </c>
      <c r="M93" s="665">
        <v>0</v>
      </c>
    </row>
    <row r="94" spans="1:13" ht="14.4" customHeight="1" x14ac:dyDescent="0.3">
      <c r="A94" s="660" t="s">
        <v>4625</v>
      </c>
      <c r="B94" s="661" t="s">
        <v>4381</v>
      </c>
      <c r="C94" s="661" t="s">
        <v>5479</v>
      </c>
      <c r="D94" s="661" t="s">
        <v>2530</v>
      </c>
      <c r="E94" s="661" t="s">
        <v>5480</v>
      </c>
      <c r="F94" s="664"/>
      <c r="G94" s="664"/>
      <c r="H94" s="677"/>
      <c r="I94" s="664">
        <v>1</v>
      </c>
      <c r="J94" s="664">
        <v>0</v>
      </c>
      <c r="K94" s="677"/>
      <c r="L94" s="664">
        <v>1</v>
      </c>
      <c r="M94" s="665">
        <v>0</v>
      </c>
    </row>
    <row r="95" spans="1:13" ht="14.4" customHeight="1" x14ac:dyDescent="0.3">
      <c r="A95" s="660" t="s">
        <v>4625</v>
      </c>
      <c r="B95" s="661" t="s">
        <v>4383</v>
      </c>
      <c r="C95" s="661" t="s">
        <v>2589</v>
      </c>
      <c r="D95" s="661" t="s">
        <v>2590</v>
      </c>
      <c r="E95" s="661" t="s">
        <v>2591</v>
      </c>
      <c r="F95" s="664"/>
      <c r="G95" s="664"/>
      <c r="H95" s="677">
        <v>0</v>
      </c>
      <c r="I95" s="664">
        <v>3</v>
      </c>
      <c r="J95" s="664">
        <v>146.94</v>
      </c>
      <c r="K95" s="677">
        <v>1</v>
      </c>
      <c r="L95" s="664">
        <v>3</v>
      </c>
      <c r="M95" s="665">
        <v>146.94</v>
      </c>
    </row>
    <row r="96" spans="1:13" ht="14.4" customHeight="1" x14ac:dyDescent="0.3">
      <c r="A96" s="660" t="s">
        <v>4625</v>
      </c>
      <c r="B96" s="661" t="s">
        <v>4383</v>
      </c>
      <c r="C96" s="661" t="s">
        <v>5448</v>
      </c>
      <c r="D96" s="661" t="s">
        <v>4566</v>
      </c>
      <c r="E96" s="661" t="s">
        <v>5449</v>
      </c>
      <c r="F96" s="664"/>
      <c r="G96" s="664"/>
      <c r="H96" s="677">
        <v>0</v>
      </c>
      <c r="I96" s="664">
        <v>1</v>
      </c>
      <c r="J96" s="664">
        <v>195.92</v>
      </c>
      <c r="K96" s="677">
        <v>1</v>
      </c>
      <c r="L96" s="664">
        <v>1</v>
      </c>
      <c r="M96" s="665">
        <v>195.92</v>
      </c>
    </row>
    <row r="97" spans="1:13" ht="14.4" customHeight="1" x14ac:dyDescent="0.3">
      <c r="A97" s="660" t="s">
        <v>4625</v>
      </c>
      <c r="B97" s="661" t="s">
        <v>4384</v>
      </c>
      <c r="C97" s="661" t="s">
        <v>2701</v>
      </c>
      <c r="D97" s="661" t="s">
        <v>2702</v>
      </c>
      <c r="E97" s="661" t="s">
        <v>2703</v>
      </c>
      <c r="F97" s="664"/>
      <c r="G97" s="664"/>
      <c r="H97" s="677">
        <v>0</v>
      </c>
      <c r="I97" s="664">
        <v>24</v>
      </c>
      <c r="J97" s="664">
        <v>11937.599999999997</v>
      </c>
      <c r="K97" s="677">
        <v>1</v>
      </c>
      <c r="L97" s="664">
        <v>24</v>
      </c>
      <c r="M97" s="665">
        <v>11937.599999999997</v>
      </c>
    </row>
    <row r="98" spans="1:13" ht="14.4" customHeight="1" x14ac:dyDescent="0.3">
      <c r="A98" s="660" t="s">
        <v>4625</v>
      </c>
      <c r="B98" s="661" t="s">
        <v>4384</v>
      </c>
      <c r="C98" s="661" t="s">
        <v>3908</v>
      </c>
      <c r="D98" s="661" t="s">
        <v>3909</v>
      </c>
      <c r="E98" s="661" t="s">
        <v>4568</v>
      </c>
      <c r="F98" s="664"/>
      <c r="G98" s="664"/>
      <c r="H98" s="677">
        <v>0</v>
      </c>
      <c r="I98" s="664">
        <v>1</v>
      </c>
      <c r="J98" s="664">
        <v>1359.61</v>
      </c>
      <c r="K98" s="677">
        <v>1</v>
      </c>
      <c r="L98" s="664">
        <v>1</v>
      </c>
      <c r="M98" s="665">
        <v>1359.61</v>
      </c>
    </row>
    <row r="99" spans="1:13" ht="14.4" customHeight="1" x14ac:dyDescent="0.3">
      <c r="A99" s="660" t="s">
        <v>4625</v>
      </c>
      <c r="B99" s="661" t="s">
        <v>4384</v>
      </c>
      <c r="C99" s="661" t="s">
        <v>2757</v>
      </c>
      <c r="D99" s="661" t="s">
        <v>2758</v>
      </c>
      <c r="E99" s="661" t="s">
        <v>4385</v>
      </c>
      <c r="F99" s="664"/>
      <c r="G99" s="664"/>
      <c r="H99" s="677">
        <v>0</v>
      </c>
      <c r="I99" s="664">
        <v>8</v>
      </c>
      <c r="J99" s="664">
        <v>10876.88</v>
      </c>
      <c r="K99" s="677">
        <v>1</v>
      </c>
      <c r="L99" s="664">
        <v>8</v>
      </c>
      <c r="M99" s="665">
        <v>10876.88</v>
      </c>
    </row>
    <row r="100" spans="1:13" ht="14.4" customHeight="1" x14ac:dyDescent="0.3">
      <c r="A100" s="660" t="s">
        <v>4625</v>
      </c>
      <c r="B100" s="661" t="s">
        <v>4388</v>
      </c>
      <c r="C100" s="661" t="s">
        <v>2643</v>
      </c>
      <c r="D100" s="661" t="s">
        <v>2513</v>
      </c>
      <c r="E100" s="661" t="s">
        <v>2644</v>
      </c>
      <c r="F100" s="664"/>
      <c r="G100" s="664"/>
      <c r="H100" s="677"/>
      <c r="I100" s="664">
        <v>2</v>
      </c>
      <c r="J100" s="664">
        <v>0</v>
      </c>
      <c r="K100" s="677"/>
      <c r="L100" s="664">
        <v>2</v>
      </c>
      <c r="M100" s="665">
        <v>0</v>
      </c>
    </row>
    <row r="101" spans="1:13" ht="14.4" customHeight="1" x14ac:dyDescent="0.3">
      <c r="A101" s="660" t="s">
        <v>4625</v>
      </c>
      <c r="B101" s="661" t="s">
        <v>4388</v>
      </c>
      <c r="C101" s="661" t="s">
        <v>2512</v>
      </c>
      <c r="D101" s="661" t="s">
        <v>2513</v>
      </c>
      <c r="E101" s="661" t="s">
        <v>2514</v>
      </c>
      <c r="F101" s="664"/>
      <c r="G101" s="664"/>
      <c r="H101" s="677"/>
      <c r="I101" s="664">
        <v>1</v>
      </c>
      <c r="J101" s="664">
        <v>0</v>
      </c>
      <c r="K101" s="677"/>
      <c r="L101" s="664">
        <v>1</v>
      </c>
      <c r="M101" s="665">
        <v>0</v>
      </c>
    </row>
    <row r="102" spans="1:13" ht="14.4" customHeight="1" x14ac:dyDescent="0.3">
      <c r="A102" s="660" t="s">
        <v>4625</v>
      </c>
      <c r="B102" s="661" t="s">
        <v>4397</v>
      </c>
      <c r="C102" s="661" t="s">
        <v>5514</v>
      </c>
      <c r="D102" s="661" t="s">
        <v>5515</v>
      </c>
      <c r="E102" s="661" t="s">
        <v>3405</v>
      </c>
      <c r="F102" s="664"/>
      <c r="G102" s="664"/>
      <c r="H102" s="677">
        <v>0</v>
      </c>
      <c r="I102" s="664">
        <v>5</v>
      </c>
      <c r="J102" s="664">
        <v>965.69999999999993</v>
      </c>
      <c r="K102" s="677">
        <v>1</v>
      </c>
      <c r="L102" s="664">
        <v>5</v>
      </c>
      <c r="M102" s="665">
        <v>965.69999999999993</v>
      </c>
    </row>
    <row r="103" spans="1:13" ht="14.4" customHeight="1" x14ac:dyDescent="0.3">
      <c r="A103" s="660" t="s">
        <v>4625</v>
      </c>
      <c r="B103" s="661" t="s">
        <v>4397</v>
      </c>
      <c r="C103" s="661" t="s">
        <v>2661</v>
      </c>
      <c r="D103" s="661" t="s">
        <v>4398</v>
      </c>
      <c r="E103" s="661" t="s">
        <v>4399</v>
      </c>
      <c r="F103" s="664"/>
      <c r="G103" s="664"/>
      <c r="H103" s="677">
        <v>0</v>
      </c>
      <c r="I103" s="664">
        <v>11</v>
      </c>
      <c r="J103" s="664">
        <v>1507.6299999999999</v>
      </c>
      <c r="K103" s="677">
        <v>1</v>
      </c>
      <c r="L103" s="664">
        <v>11</v>
      </c>
      <c r="M103" s="665">
        <v>1507.6299999999999</v>
      </c>
    </row>
    <row r="104" spans="1:13" ht="14.4" customHeight="1" x14ac:dyDescent="0.3">
      <c r="A104" s="660" t="s">
        <v>4625</v>
      </c>
      <c r="B104" s="661" t="s">
        <v>4397</v>
      </c>
      <c r="C104" s="661" t="s">
        <v>5026</v>
      </c>
      <c r="D104" s="661" t="s">
        <v>5027</v>
      </c>
      <c r="E104" s="661" t="s">
        <v>3405</v>
      </c>
      <c r="F104" s="664"/>
      <c r="G104" s="664"/>
      <c r="H104" s="677">
        <v>0</v>
      </c>
      <c r="I104" s="664">
        <v>14</v>
      </c>
      <c r="J104" s="664">
        <v>2703.9599999999996</v>
      </c>
      <c r="K104" s="677">
        <v>1</v>
      </c>
      <c r="L104" s="664">
        <v>14</v>
      </c>
      <c r="M104" s="665">
        <v>2703.9599999999996</v>
      </c>
    </row>
    <row r="105" spans="1:13" ht="14.4" customHeight="1" x14ac:dyDescent="0.3">
      <c r="A105" s="660" t="s">
        <v>4625</v>
      </c>
      <c r="B105" s="661" t="s">
        <v>4400</v>
      </c>
      <c r="C105" s="661" t="s">
        <v>5463</v>
      </c>
      <c r="D105" s="661" t="s">
        <v>2479</v>
      </c>
      <c r="E105" s="661" t="s">
        <v>5464</v>
      </c>
      <c r="F105" s="664"/>
      <c r="G105" s="664"/>
      <c r="H105" s="677"/>
      <c r="I105" s="664">
        <v>5</v>
      </c>
      <c r="J105" s="664">
        <v>0</v>
      </c>
      <c r="K105" s="677"/>
      <c r="L105" s="664">
        <v>5</v>
      </c>
      <c r="M105" s="665">
        <v>0</v>
      </c>
    </row>
    <row r="106" spans="1:13" ht="14.4" customHeight="1" x14ac:dyDescent="0.3">
      <c r="A106" s="660" t="s">
        <v>4625</v>
      </c>
      <c r="B106" s="661" t="s">
        <v>4400</v>
      </c>
      <c r="C106" s="661" t="s">
        <v>2688</v>
      </c>
      <c r="D106" s="661" t="s">
        <v>2479</v>
      </c>
      <c r="E106" s="661" t="s">
        <v>2689</v>
      </c>
      <c r="F106" s="664"/>
      <c r="G106" s="664"/>
      <c r="H106" s="677">
        <v>0</v>
      </c>
      <c r="I106" s="664">
        <v>9</v>
      </c>
      <c r="J106" s="664">
        <v>4220.6399999999994</v>
      </c>
      <c r="K106" s="677">
        <v>1</v>
      </c>
      <c r="L106" s="664">
        <v>9</v>
      </c>
      <c r="M106" s="665">
        <v>4220.6399999999994</v>
      </c>
    </row>
    <row r="107" spans="1:13" ht="14.4" customHeight="1" x14ac:dyDescent="0.3">
      <c r="A107" s="660" t="s">
        <v>4625</v>
      </c>
      <c r="B107" s="661" t="s">
        <v>4400</v>
      </c>
      <c r="C107" s="661" t="s">
        <v>2691</v>
      </c>
      <c r="D107" s="661" t="s">
        <v>2479</v>
      </c>
      <c r="E107" s="661" t="s">
        <v>2692</v>
      </c>
      <c r="F107" s="664"/>
      <c r="G107" s="664"/>
      <c r="H107" s="677">
        <v>0</v>
      </c>
      <c r="I107" s="664">
        <v>17</v>
      </c>
      <c r="J107" s="664">
        <v>10629.93</v>
      </c>
      <c r="K107" s="677">
        <v>1</v>
      </c>
      <c r="L107" s="664">
        <v>17</v>
      </c>
      <c r="M107" s="665">
        <v>10629.93</v>
      </c>
    </row>
    <row r="108" spans="1:13" ht="14.4" customHeight="1" x14ac:dyDescent="0.3">
      <c r="A108" s="660" t="s">
        <v>4625</v>
      </c>
      <c r="B108" s="661" t="s">
        <v>4400</v>
      </c>
      <c r="C108" s="661" t="s">
        <v>5465</v>
      </c>
      <c r="D108" s="661" t="s">
        <v>2479</v>
      </c>
      <c r="E108" s="661" t="s">
        <v>5070</v>
      </c>
      <c r="F108" s="664"/>
      <c r="G108" s="664"/>
      <c r="H108" s="677">
        <v>0</v>
      </c>
      <c r="I108" s="664">
        <v>3</v>
      </c>
      <c r="J108" s="664">
        <v>562.77</v>
      </c>
      <c r="K108" s="677">
        <v>1</v>
      </c>
      <c r="L108" s="664">
        <v>3</v>
      </c>
      <c r="M108" s="665">
        <v>562.77</v>
      </c>
    </row>
    <row r="109" spans="1:13" ht="14.4" customHeight="1" x14ac:dyDescent="0.3">
      <c r="A109" s="660" t="s">
        <v>4625</v>
      </c>
      <c r="B109" s="661" t="s">
        <v>4400</v>
      </c>
      <c r="C109" s="661" t="s">
        <v>2478</v>
      </c>
      <c r="D109" s="661" t="s">
        <v>2479</v>
      </c>
      <c r="E109" s="661" t="s">
        <v>2480</v>
      </c>
      <c r="F109" s="664"/>
      <c r="G109" s="664"/>
      <c r="H109" s="677">
        <v>0</v>
      </c>
      <c r="I109" s="664">
        <v>2</v>
      </c>
      <c r="J109" s="664">
        <v>1875.86</v>
      </c>
      <c r="K109" s="677">
        <v>1</v>
      </c>
      <c r="L109" s="664">
        <v>2</v>
      </c>
      <c r="M109" s="665">
        <v>1875.86</v>
      </c>
    </row>
    <row r="110" spans="1:13" ht="14.4" customHeight="1" x14ac:dyDescent="0.3">
      <c r="A110" s="660" t="s">
        <v>4625</v>
      </c>
      <c r="B110" s="661" t="s">
        <v>4400</v>
      </c>
      <c r="C110" s="661" t="s">
        <v>2482</v>
      </c>
      <c r="D110" s="661" t="s">
        <v>2479</v>
      </c>
      <c r="E110" s="661" t="s">
        <v>2483</v>
      </c>
      <c r="F110" s="664"/>
      <c r="G110" s="664"/>
      <c r="H110" s="677">
        <v>0</v>
      </c>
      <c r="I110" s="664">
        <v>5</v>
      </c>
      <c r="J110" s="664">
        <v>5832.35</v>
      </c>
      <c r="K110" s="677">
        <v>1</v>
      </c>
      <c r="L110" s="664">
        <v>5</v>
      </c>
      <c r="M110" s="665">
        <v>5832.35</v>
      </c>
    </row>
    <row r="111" spans="1:13" ht="14.4" customHeight="1" x14ac:dyDescent="0.3">
      <c r="A111" s="660" t="s">
        <v>4625</v>
      </c>
      <c r="B111" s="661" t="s">
        <v>4400</v>
      </c>
      <c r="C111" s="661" t="s">
        <v>4156</v>
      </c>
      <c r="D111" s="661" t="s">
        <v>2562</v>
      </c>
      <c r="E111" s="661" t="s">
        <v>2480</v>
      </c>
      <c r="F111" s="664"/>
      <c r="G111" s="664"/>
      <c r="H111" s="677">
        <v>0</v>
      </c>
      <c r="I111" s="664">
        <v>3</v>
      </c>
      <c r="J111" s="664">
        <v>5249.07</v>
      </c>
      <c r="K111" s="677">
        <v>1</v>
      </c>
      <c r="L111" s="664">
        <v>3</v>
      </c>
      <c r="M111" s="665">
        <v>5249.07</v>
      </c>
    </row>
    <row r="112" spans="1:13" ht="14.4" customHeight="1" x14ac:dyDescent="0.3">
      <c r="A112" s="660" t="s">
        <v>4625</v>
      </c>
      <c r="B112" s="661" t="s">
        <v>4400</v>
      </c>
      <c r="C112" s="661" t="s">
        <v>2561</v>
      </c>
      <c r="D112" s="661" t="s">
        <v>2562</v>
      </c>
      <c r="E112" s="661" t="s">
        <v>2483</v>
      </c>
      <c r="F112" s="664"/>
      <c r="G112" s="664"/>
      <c r="H112" s="677">
        <v>0</v>
      </c>
      <c r="I112" s="664">
        <v>1</v>
      </c>
      <c r="J112" s="664">
        <v>2332.92</v>
      </c>
      <c r="K112" s="677">
        <v>1</v>
      </c>
      <c r="L112" s="664">
        <v>1</v>
      </c>
      <c r="M112" s="665">
        <v>2332.92</v>
      </c>
    </row>
    <row r="113" spans="1:13" ht="14.4" customHeight="1" x14ac:dyDescent="0.3">
      <c r="A113" s="660" t="s">
        <v>4625</v>
      </c>
      <c r="B113" s="661" t="s">
        <v>4406</v>
      </c>
      <c r="C113" s="661" t="s">
        <v>2533</v>
      </c>
      <c r="D113" s="661" t="s">
        <v>2534</v>
      </c>
      <c r="E113" s="661" t="s">
        <v>2535</v>
      </c>
      <c r="F113" s="664"/>
      <c r="G113" s="664"/>
      <c r="H113" s="677">
        <v>0</v>
      </c>
      <c r="I113" s="664">
        <v>1</v>
      </c>
      <c r="J113" s="664">
        <v>41.89</v>
      </c>
      <c r="K113" s="677">
        <v>1</v>
      </c>
      <c r="L113" s="664">
        <v>1</v>
      </c>
      <c r="M113" s="665">
        <v>41.89</v>
      </c>
    </row>
    <row r="114" spans="1:13" ht="14.4" customHeight="1" x14ac:dyDescent="0.3">
      <c r="A114" s="660" t="s">
        <v>4625</v>
      </c>
      <c r="B114" s="661" t="s">
        <v>6873</v>
      </c>
      <c r="C114" s="661" t="s">
        <v>5496</v>
      </c>
      <c r="D114" s="661" t="s">
        <v>5497</v>
      </c>
      <c r="E114" s="661" t="s">
        <v>5498</v>
      </c>
      <c r="F114" s="664">
        <v>1</v>
      </c>
      <c r="G114" s="664">
        <v>469.44</v>
      </c>
      <c r="H114" s="677">
        <v>1</v>
      </c>
      <c r="I114" s="664"/>
      <c r="J114" s="664"/>
      <c r="K114" s="677">
        <v>0</v>
      </c>
      <c r="L114" s="664">
        <v>1</v>
      </c>
      <c r="M114" s="665">
        <v>469.44</v>
      </c>
    </row>
    <row r="115" spans="1:13" ht="14.4" customHeight="1" x14ac:dyDescent="0.3">
      <c r="A115" s="660" t="s">
        <v>4625</v>
      </c>
      <c r="B115" s="661" t="s">
        <v>4432</v>
      </c>
      <c r="C115" s="661" t="s">
        <v>5457</v>
      </c>
      <c r="D115" s="661" t="s">
        <v>2505</v>
      </c>
      <c r="E115" s="661" t="s">
        <v>5458</v>
      </c>
      <c r="F115" s="664">
        <v>3</v>
      </c>
      <c r="G115" s="664">
        <v>0</v>
      </c>
      <c r="H115" s="677"/>
      <c r="I115" s="664"/>
      <c r="J115" s="664"/>
      <c r="K115" s="677"/>
      <c r="L115" s="664">
        <v>3</v>
      </c>
      <c r="M115" s="665">
        <v>0</v>
      </c>
    </row>
    <row r="116" spans="1:13" ht="14.4" customHeight="1" x14ac:dyDescent="0.3">
      <c r="A116" s="660" t="s">
        <v>4625</v>
      </c>
      <c r="B116" s="661" t="s">
        <v>4432</v>
      </c>
      <c r="C116" s="661" t="s">
        <v>2508</v>
      </c>
      <c r="D116" s="661" t="s">
        <v>2509</v>
      </c>
      <c r="E116" s="661" t="s">
        <v>4433</v>
      </c>
      <c r="F116" s="664"/>
      <c r="G116" s="664"/>
      <c r="H116" s="677">
        <v>0</v>
      </c>
      <c r="I116" s="664">
        <v>7</v>
      </c>
      <c r="J116" s="664">
        <v>1794.04</v>
      </c>
      <c r="K116" s="677">
        <v>1</v>
      </c>
      <c r="L116" s="664">
        <v>7</v>
      </c>
      <c r="M116" s="665">
        <v>1794.04</v>
      </c>
    </row>
    <row r="117" spans="1:13" ht="14.4" customHeight="1" x14ac:dyDescent="0.3">
      <c r="A117" s="660" t="s">
        <v>4625</v>
      </c>
      <c r="B117" s="661" t="s">
        <v>4442</v>
      </c>
      <c r="C117" s="661" t="s">
        <v>2909</v>
      </c>
      <c r="D117" s="661" t="s">
        <v>4443</v>
      </c>
      <c r="E117" s="661" t="s">
        <v>4444</v>
      </c>
      <c r="F117" s="664"/>
      <c r="G117" s="664"/>
      <c r="H117" s="677">
        <v>0</v>
      </c>
      <c r="I117" s="664">
        <v>20</v>
      </c>
      <c r="J117" s="664">
        <v>4901.7</v>
      </c>
      <c r="K117" s="677">
        <v>1</v>
      </c>
      <c r="L117" s="664">
        <v>20</v>
      </c>
      <c r="M117" s="665">
        <v>4901.7</v>
      </c>
    </row>
    <row r="118" spans="1:13" ht="14.4" customHeight="1" x14ac:dyDescent="0.3">
      <c r="A118" s="660" t="s">
        <v>4625</v>
      </c>
      <c r="B118" s="661" t="s">
        <v>4442</v>
      </c>
      <c r="C118" s="661" t="s">
        <v>2968</v>
      </c>
      <c r="D118" s="661" t="s">
        <v>4447</v>
      </c>
      <c r="E118" s="661" t="s">
        <v>4448</v>
      </c>
      <c r="F118" s="664"/>
      <c r="G118" s="664"/>
      <c r="H118" s="677">
        <v>0</v>
      </c>
      <c r="I118" s="664">
        <v>1</v>
      </c>
      <c r="J118" s="664">
        <v>333.31</v>
      </c>
      <c r="K118" s="677">
        <v>1</v>
      </c>
      <c r="L118" s="664">
        <v>1</v>
      </c>
      <c r="M118" s="665">
        <v>333.31</v>
      </c>
    </row>
    <row r="119" spans="1:13" ht="14.4" customHeight="1" x14ac:dyDescent="0.3">
      <c r="A119" s="660" t="s">
        <v>4625</v>
      </c>
      <c r="B119" s="661" t="s">
        <v>4442</v>
      </c>
      <c r="C119" s="661" t="s">
        <v>5416</v>
      </c>
      <c r="D119" s="661" t="s">
        <v>5417</v>
      </c>
      <c r="E119" s="661" t="s">
        <v>5418</v>
      </c>
      <c r="F119" s="664"/>
      <c r="G119" s="664"/>
      <c r="H119" s="677">
        <v>0</v>
      </c>
      <c r="I119" s="664">
        <v>2</v>
      </c>
      <c r="J119" s="664">
        <v>666.62</v>
      </c>
      <c r="K119" s="677">
        <v>1</v>
      </c>
      <c r="L119" s="664">
        <v>2</v>
      </c>
      <c r="M119" s="665">
        <v>666.62</v>
      </c>
    </row>
    <row r="120" spans="1:13" ht="14.4" customHeight="1" x14ac:dyDescent="0.3">
      <c r="A120" s="660" t="s">
        <v>4625</v>
      </c>
      <c r="B120" s="661" t="s">
        <v>4442</v>
      </c>
      <c r="C120" s="661" t="s">
        <v>4859</v>
      </c>
      <c r="D120" s="661" t="s">
        <v>4443</v>
      </c>
      <c r="E120" s="661" t="s">
        <v>4444</v>
      </c>
      <c r="F120" s="664">
        <v>4</v>
      </c>
      <c r="G120" s="664">
        <v>1333.24</v>
      </c>
      <c r="H120" s="677">
        <v>1</v>
      </c>
      <c r="I120" s="664"/>
      <c r="J120" s="664"/>
      <c r="K120" s="677">
        <v>0</v>
      </c>
      <c r="L120" s="664">
        <v>4</v>
      </c>
      <c r="M120" s="665">
        <v>1333.24</v>
      </c>
    </row>
    <row r="121" spans="1:13" ht="14.4" customHeight="1" x14ac:dyDescent="0.3">
      <c r="A121" s="660" t="s">
        <v>4625</v>
      </c>
      <c r="B121" s="661" t="s">
        <v>4449</v>
      </c>
      <c r="C121" s="661" t="s">
        <v>3042</v>
      </c>
      <c r="D121" s="661" t="s">
        <v>3043</v>
      </c>
      <c r="E121" s="661" t="s">
        <v>4451</v>
      </c>
      <c r="F121" s="664"/>
      <c r="G121" s="664"/>
      <c r="H121" s="677">
        <v>0</v>
      </c>
      <c r="I121" s="664">
        <v>2</v>
      </c>
      <c r="J121" s="664">
        <v>362.49</v>
      </c>
      <c r="K121" s="677">
        <v>1</v>
      </c>
      <c r="L121" s="664">
        <v>2</v>
      </c>
      <c r="M121" s="665">
        <v>362.49</v>
      </c>
    </row>
    <row r="122" spans="1:13" ht="14.4" customHeight="1" x14ac:dyDescent="0.3">
      <c r="A122" s="660" t="s">
        <v>4625</v>
      </c>
      <c r="B122" s="661" t="s">
        <v>4456</v>
      </c>
      <c r="C122" s="661" t="s">
        <v>4756</v>
      </c>
      <c r="D122" s="661" t="s">
        <v>3074</v>
      </c>
      <c r="E122" s="661" t="s">
        <v>4757</v>
      </c>
      <c r="F122" s="664"/>
      <c r="G122" s="664"/>
      <c r="H122" s="677">
        <v>0</v>
      </c>
      <c r="I122" s="664">
        <v>2</v>
      </c>
      <c r="J122" s="664">
        <v>175.2</v>
      </c>
      <c r="K122" s="677">
        <v>1</v>
      </c>
      <c r="L122" s="664">
        <v>2</v>
      </c>
      <c r="M122" s="665">
        <v>175.2</v>
      </c>
    </row>
    <row r="123" spans="1:13" ht="14.4" customHeight="1" x14ac:dyDescent="0.3">
      <c r="A123" s="660" t="s">
        <v>4625</v>
      </c>
      <c r="B123" s="661" t="s">
        <v>4456</v>
      </c>
      <c r="C123" s="661" t="s">
        <v>3049</v>
      </c>
      <c r="D123" s="661" t="s">
        <v>3050</v>
      </c>
      <c r="E123" s="661" t="s">
        <v>4458</v>
      </c>
      <c r="F123" s="664"/>
      <c r="G123" s="664"/>
      <c r="H123" s="677">
        <v>0</v>
      </c>
      <c r="I123" s="664">
        <v>6</v>
      </c>
      <c r="J123" s="664">
        <v>700.8</v>
      </c>
      <c r="K123" s="677">
        <v>1</v>
      </c>
      <c r="L123" s="664">
        <v>6</v>
      </c>
      <c r="M123" s="665">
        <v>700.8</v>
      </c>
    </row>
    <row r="124" spans="1:13" ht="14.4" customHeight="1" x14ac:dyDescent="0.3">
      <c r="A124" s="660" t="s">
        <v>4625</v>
      </c>
      <c r="B124" s="661" t="s">
        <v>4460</v>
      </c>
      <c r="C124" s="661" t="s">
        <v>3081</v>
      </c>
      <c r="D124" s="661" t="s">
        <v>3082</v>
      </c>
      <c r="E124" s="661" t="s">
        <v>3083</v>
      </c>
      <c r="F124" s="664"/>
      <c r="G124" s="664"/>
      <c r="H124" s="677">
        <v>0</v>
      </c>
      <c r="I124" s="664">
        <v>2</v>
      </c>
      <c r="J124" s="664">
        <v>444.5</v>
      </c>
      <c r="K124" s="677">
        <v>1</v>
      </c>
      <c r="L124" s="664">
        <v>2</v>
      </c>
      <c r="M124" s="665">
        <v>444.5</v>
      </c>
    </row>
    <row r="125" spans="1:13" ht="14.4" customHeight="1" x14ac:dyDescent="0.3">
      <c r="A125" s="660" t="s">
        <v>4625</v>
      </c>
      <c r="B125" s="661" t="s">
        <v>4464</v>
      </c>
      <c r="C125" s="661" t="s">
        <v>3057</v>
      </c>
      <c r="D125" s="661" t="s">
        <v>3058</v>
      </c>
      <c r="E125" s="661" t="s">
        <v>4465</v>
      </c>
      <c r="F125" s="664"/>
      <c r="G125" s="664"/>
      <c r="H125" s="677">
        <v>0</v>
      </c>
      <c r="I125" s="664">
        <v>7</v>
      </c>
      <c r="J125" s="664">
        <v>489.02000000000004</v>
      </c>
      <c r="K125" s="677">
        <v>1</v>
      </c>
      <c r="L125" s="664">
        <v>7</v>
      </c>
      <c r="M125" s="665">
        <v>489.02000000000004</v>
      </c>
    </row>
    <row r="126" spans="1:13" ht="14.4" customHeight="1" x14ac:dyDescent="0.3">
      <c r="A126" s="660" t="s">
        <v>4625</v>
      </c>
      <c r="B126" s="661" t="s">
        <v>4466</v>
      </c>
      <c r="C126" s="661" t="s">
        <v>3046</v>
      </c>
      <c r="D126" s="661" t="s">
        <v>3047</v>
      </c>
      <c r="E126" s="661" t="s">
        <v>4451</v>
      </c>
      <c r="F126" s="664"/>
      <c r="G126" s="664"/>
      <c r="H126" s="677">
        <v>0</v>
      </c>
      <c r="I126" s="664">
        <v>13</v>
      </c>
      <c r="J126" s="664">
        <v>908.18</v>
      </c>
      <c r="K126" s="677">
        <v>1</v>
      </c>
      <c r="L126" s="664">
        <v>13</v>
      </c>
      <c r="M126" s="665">
        <v>908.18</v>
      </c>
    </row>
    <row r="127" spans="1:13" ht="14.4" customHeight="1" x14ac:dyDescent="0.3">
      <c r="A127" s="660" t="s">
        <v>4625</v>
      </c>
      <c r="B127" s="661" t="s">
        <v>4477</v>
      </c>
      <c r="C127" s="661" t="s">
        <v>3132</v>
      </c>
      <c r="D127" s="661" t="s">
        <v>3133</v>
      </c>
      <c r="E127" s="661" t="s">
        <v>4480</v>
      </c>
      <c r="F127" s="664"/>
      <c r="G127" s="664"/>
      <c r="H127" s="677">
        <v>0</v>
      </c>
      <c r="I127" s="664">
        <v>32</v>
      </c>
      <c r="J127" s="664">
        <v>100070.07999999999</v>
      </c>
      <c r="K127" s="677">
        <v>1</v>
      </c>
      <c r="L127" s="664">
        <v>32</v>
      </c>
      <c r="M127" s="665">
        <v>100070.07999999999</v>
      </c>
    </row>
    <row r="128" spans="1:13" ht="14.4" customHeight="1" x14ac:dyDescent="0.3">
      <c r="A128" s="660" t="s">
        <v>4625</v>
      </c>
      <c r="B128" s="661" t="s">
        <v>4477</v>
      </c>
      <c r="C128" s="661" t="s">
        <v>4672</v>
      </c>
      <c r="D128" s="661" t="s">
        <v>3133</v>
      </c>
      <c r="E128" s="661" t="s">
        <v>4673</v>
      </c>
      <c r="F128" s="664"/>
      <c r="G128" s="664"/>
      <c r="H128" s="677">
        <v>0</v>
      </c>
      <c r="I128" s="664">
        <v>6</v>
      </c>
      <c r="J128" s="664">
        <v>4693.32</v>
      </c>
      <c r="K128" s="677">
        <v>1</v>
      </c>
      <c r="L128" s="664">
        <v>6</v>
      </c>
      <c r="M128" s="665">
        <v>4693.32</v>
      </c>
    </row>
    <row r="129" spans="1:13" ht="14.4" customHeight="1" x14ac:dyDescent="0.3">
      <c r="A129" s="660" t="s">
        <v>4625</v>
      </c>
      <c r="B129" s="661" t="s">
        <v>4483</v>
      </c>
      <c r="C129" s="661" t="s">
        <v>2768</v>
      </c>
      <c r="D129" s="661" t="s">
        <v>2769</v>
      </c>
      <c r="E129" s="661" t="s">
        <v>4484</v>
      </c>
      <c r="F129" s="664"/>
      <c r="G129" s="664"/>
      <c r="H129" s="677">
        <v>0</v>
      </c>
      <c r="I129" s="664">
        <v>4</v>
      </c>
      <c r="J129" s="664">
        <v>5968.44</v>
      </c>
      <c r="K129" s="677">
        <v>1</v>
      </c>
      <c r="L129" s="664">
        <v>4</v>
      </c>
      <c r="M129" s="665">
        <v>5968.44</v>
      </c>
    </row>
    <row r="130" spans="1:13" ht="14.4" customHeight="1" x14ac:dyDescent="0.3">
      <c r="A130" s="660" t="s">
        <v>4625</v>
      </c>
      <c r="B130" s="661" t="s">
        <v>4487</v>
      </c>
      <c r="C130" s="661" t="s">
        <v>4732</v>
      </c>
      <c r="D130" s="661" t="s">
        <v>4733</v>
      </c>
      <c r="E130" s="661" t="s">
        <v>1142</v>
      </c>
      <c r="F130" s="664"/>
      <c r="G130" s="664"/>
      <c r="H130" s="677">
        <v>0</v>
      </c>
      <c r="I130" s="664">
        <v>1</v>
      </c>
      <c r="J130" s="664">
        <v>13168.84</v>
      </c>
      <c r="K130" s="677">
        <v>1</v>
      </c>
      <c r="L130" s="664">
        <v>1</v>
      </c>
      <c r="M130" s="665">
        <v>13168.84</v>
      </c>
    </row>
    <row r="131" spans="1:13" ht="14.4" customHeight="1" x14ac:dyDescent="0.3">
      <c r="A131" s="660" t="s">
        <v>4625</v>
      </c>
      <c r="B131" s="661" t="s">
        <v>6871</v>
      </c>
      <c r="C131" s="661" t="s">
        <v>5157</v>
      </c>
      <c r="D131" s="661" t="s">
        <v>5158</v>
      </c>
      <c r="E131" s="661" t="s">
        <v>5159</v>
      </c>
      <c r="F131" s="664"/>
      <c r="G131" s="664"/>
      <c r="H131" s="677">
        <v>0</v>
      </c>
      <c r="I131" s="664">
        <v>105</v>
      </c>
      <c r="J131" s="664">
        <v>245790.15999999997</v>
      </c>
      <c r="K131" s="677">
        <v>1</v>
      </c>
      <c r="L131" s="664">
        <v>105</v>
      </c>
      <c r="M131" s="665">
        <v>245790.15999999997</v>
      </c>
    </row>
    <row r="132" spans="1:13" ht="14.4" customHeight="1" x14ac:dyDescent="0.3">
      <c r="A132" s="660" t="s">
        <v>4625</v>
      </c>
      <c r="B132" s="661" t="s">
        <v>6874</v>
      </c>
      <c r="C132" s="661" t="s">
        <v>5455</v>
      </c>
      <c r="D132" s="661" t="s">
        <v>5456</v>
      </c>
      <c r="E132" s="661" t="s">
        <v>4760</v>
      </c>
      <c r="F132" s="664"/>
      <c r="G132" s="664"/>
      <c r="H132" s="677"/>
      <c r="I132" s="664">
        <v>2</v>
      </c>
      <c r="J132" s="664">
        <v>0</v>
      </c>
      <c r="K132" s="677"/>
      <c r="L132" s="664">
        <v>2</v>
      </c>
      <c r="M132" s="665">
        <v>0</v>
      </c>
    </row>
    <row r="133" spans="1:13" ht="14.4" customHeight="1" x14ac:dyDescent="0.3">
      <c r="A133" s="660" t="s">
        <v>4625</v>
      </c>
      <c r="B133" s="661" t="s">
        <v>4500</v>
      </c>
      <c r="C133" s="661" t="s">
        <v>1268</v>
      </c>
      <c r="D133" s="661" t="s">
        <v>1269</v>
      </c>
      <c r="E133" s="661" t="s">
        <v>1270</v>
      </c>
      <c r="F133" s="664"/>
      <c r="G133" s="664"/>
      <c r="H133" s="677">
        <v>0</v>
      </c>
      <c r="I133" s="664">
        <v>11</v>
      </c>
      <c r="J133" s="664">
        <v>1047.75</v>
      </c>
      <c r="K133" s="677">
        <v>1</v>
      </c>
      <c r="L133" s="664">
        <v>11</v>
      </c>
      <c r="M133" s="665">
        <v>1047.75</v>
      </c>
    </row>
    <row r="134" spans="1:13" ht="14.4" customHeight="1" x14ac:dyDescent="0.3">
      <c r="A134" s="660" t="s">
        <v>4625</v>
      </c>
      <c r="B134" s="661" t="s">
        <v>4502</v>
      </c>
      <c r="C134" s="661" t="s">
        <v>5506</v>
      </c>
      <c r="D134" s="661" t="s">
        <v>2695</v>
      </c>
      <c r="E134" s="661" t="s">
        <v>5507</v>
      </c>
      <c r="F134" s="664"/>
      <c r="G134" s="664"/>
      <c r="H134" s="677">
        <v>0</v>
      </c>
      <c r="I134" s="664">
        <v>2</v>
      </c>
      <c r="J134" s="664">
        <v>65.48</v>
      </c>
      <c r="K134" s="677">
        <v>1</v>
      </c>
      <c r="L134" s="664">
        <v>2</v>
      </c>
      <c r="M134" s="665">
        <v>65.48</v>
      </c>
    </row>
    <row r="135" spans="1:13" ht="14.4" customHeight="1" x14ac:dyDescent="0.3">
      <c r="A135" s="660" t="s">
        <v>4625</v>
      </c>
      <c r="B135" s="661" t="s">
        <v>4502</v>
      </c>
      <c r="C135" s="661" t="s">
        <v>2488</v>
      </c>
      <c r="D135" s="661" t="s">
        <v>2489</v>
      </c>
      <c r="E135" s="661" t="s">
        <v>2490</v>
      </c>
      <c r="F135" s="664"/>
      <c r="G135" s="664"/>
      <c r="H135" s="677">
        <v>0</v>
      </c>
      <c r="I135" s="664">
        <v>3</v>
      </c>
      <c r="J135" s="664">
        <v>98.22</v>
      </c>
      <c r="K135" s="677">
        <v>1</v>
      </c>
      <c r="L135" s="664">
        <v>3</v>
      </c>
      <c r="M135" s="665">
        <v>98.22</v>
      </c>
    </row>
    <row r="136" spans="1:13" ht="14.4" customHeight="1" x14ac:dyDescent="0.3">
      <c r="A136" s="660" t="s">
        <v>4625</v>
      </c>
      <c r="B136" s="661" t="s">
        <v>4502</v>
      </c>
      <c r="C136" s="661" t="s">
        <v>2557</v>
      </c>
      <c r="D136" s="661" t="s">
        <v>2558</v>
      </c>
      <c r="E136" s="661" t="s">
        <v>4503</v>
      </c>
      <c r="F136" s="664"/>
      <c r="G136" s="664"/>
      <c r="H136" s="677">
        <v>0</v>
      </c>
      <c r="I136" s="664">
        <v>6</v>
      </c>
      <c r="J136" s="664">
        <v>982.37999999999988</v>
      </c>
      <c r="K136" s="677">
        <v>1</v>
      </c>
      <c r="L136" s="664">
        <v>6</v>
      </c>
      <c r="M136" s="665">
        <v>982.37999999999988</v>
      </c>
    </row>
    <row r="137" spans="1:13" ht="14.4" customHeight="1" x14ac:dyDescent="0.3">
      <c r="A137" s="660" t="s">
        <v>4625</v>
      </c>
      <c r="B137" s="661" t="s">
        <v>4522</v>
      </c>
      <c r="C137" s="661" t="s">
        <v>2474</v>
      </c>
      <c r="D137" s="661" t="s">
        <v>2475</v>
      </c>
      <c r="E137" s="661" t="s">
        <v>4525</v>
      </c>
      <c r="F137" s="664"/>
      <c r="G137" s="664"/>
      <c r="H137" s="677">
        <v>0</v>
      </c>
      <c r="I137" s="664">
        <v>1</v>
      </c>
      <c r="J137" s="664">
        <v>432.32</v>
      </c>
      <c r="K137" s="677">
        <v>1</v>
      </c>
      <c r="L137" s="664">
        <v>1</v>
      </c>
      <c r="M137" s="665">
        <v>432.32</v>
      </c>
    </row>
    <row r="138" spans="1:13" ht="14.4" customHeight="1" x14ac:dyDescent="0.3">
      <c r="A138" s="660" t="s">
        <v>4625</v>
      </c>
      <c r="B138" s="661" t="s">
        <v>4526</v>
      </c>
      <c r="C138" s="661" t="s">
        <v>2610</v>
      </c>
      <c r="D138" s="661" t="s">
        <v>2611</v>
      </c>
      <c r="E138" s="661" t="s">
        <v>2612</v>
      </c>
      <c r="F138" s="664"/>
      <c r="G138" s="664"/>
      <c r="H138" s="677">
        <v>0</v>
      </c>
      <c r="I138" s="664">
        <v>2</v>
      </c>
      <c r="J138" s="664">
        <v>678.26</v>
      </c>
      <c r="K138" s="677">
        <v>1</v>
      </c>
      <c r="L138" s="664">
        <v>2</v>
      </c>
      <c r="M138" s="665">
        <v>678.26</v>
      </c>
    </row>
    <row r="139" spans="1:13" ht="14.4" customHeight="1" x14ac:dyDescent="0.3">
      <c r="A139" s="660" t="s">
        <v>4625</v>
      </c>
      <c r="B139" s="661" t="s">
        <v>4526</v>
      </c>
      <c r="C139" s="661" t="s">
        <v>2708</v>
      </c>
      <c r="D139" s="661" t="s">
        <v>4527</v>
      </c>
      <c r="E139" s="661" t="s">
        <v>4235</v>
      </c>
      <c r="F139" s="664"/>
      <c r="G139" s="664"/>
      <c r="H139" s="677">
        <v>0</v>
      </c>
      <c r="I139" s="664">
        <v>4</v>
      </c>
      <c r="J139" s="664">
        <v>807</v>
      </c>
      <c r="K139" s="677">
        <v>1</v>
      </c>
      <c r="L139" s="664">
        <v>4</v>
      </c>
      <c r="M139" s="665">
        <v>807</v>
      </c>
    </row>
    <row r="140" spans="1:13" ht="14.4" customHeight="1" x14ac:dyDescent="0.3">
      <c r="A140" s="660" t="s">
        <v>4625</v>
      </c>
      <c r="B140" s="661" t="s">
        <v>4538</v>
      </c>
      <c r="C140" s="661" t="s">
        <v>5420</v>
      </c>
      <c r="D140" s="661" t="s">
        <v>2453</v>
      </c>
      <c r="E140" s="661" t="s">
        <v>1139</v>
      </c>
      <c r="F140" s="664"/>
      <c r="G140" s="664"/>
      <c r="H140" s="677"/>
      <c r="I140" s="664">
        <v>1</v>
      </c>
      <c r="J140" s="664">
        <v>0</v>
      </c>
      <c r="K140" s="677"/>
      <c r="L140" s="664">
        <v>1</v>
      </c>
      <c r="M140" s="665">
        <v>0</v>
      </c>
    </row>
    <row r="141" spans="1:13" ht="14.4" customHeight="1" x14ac:dyDescent="0.3">
      <c r="A141" s="660" t="s">
        <v>4626</v>
      </c>
      <c r="B141" s="661" t="s">
        <v>4384</v>
      </c>
      <c r="C141" s="661" t="s">
        <v>2701</v>
      </c>
      <c r="D141" s="661" t="s">
        <v>2702</v>
      </c>
      <c r="E141" s="661" t="s">
        <v>2703</v>
      </c>
      <c r="F141" s="664"/>
      <c r="G141" s="664"/>
      <c r="H141" s="677">
        <v>0</v>
      </c>
      <c r="I141" s="664">
        <v>7</v>
      </c>
      <c r="J141" s="664">
        <v>3481.7999999999997</v>
      </c>
      <c r="K141" s="677">
        <v>1</v>
      </c>
      <c r="L141" s="664">
        <v>7</v>
      </c>
      <c r="M141" s="665">
        <v>3481.7999999999997</v>
      </c>
    </row>
    <row r="142" spans="1:13" ht="14.4" customHeight="1" x14ac:dyDescent="0.3">
      <c r="A142" s="660" t="s">
        <v>4626</v>
      </c>
      <c r="B142" s="661" t="s">
        <v>4384</v>
      </c>
      <c r="C142" s="661" t="s">
        <v>3908</v>
      </c>
      <c r="D142" s="661" t="s">
        <v>3909</v>
      </c>
      <c r="E142" s="661" t="s">
        <v>4568</v>
      </c>
      <c r="F142" s="664"/>
      <c r="G142" s="664"/>
      <c r="H142" s="677">
        <v>0</v>
      </c>
      <c r="I142" s="664">
        <v>4</v>
      </c>
      <c r="J142" s="664">
        <v>5438.44</v>
      </c>
      <c r="K142" s="677">
        <v>1</v>
      </c>
      <c r="L142" s="664">
        <v>4</v>
      </c>
      <c r="M142" s="665">
        <v>5438.44</v>
      </c>
    </row>
    <row r="143" spans="1:13" ht="14.4" customHeight="1" x14ac:dyDescent="0.3">
      <c r="A143" s="660" t="s">
        <v>4626</v>
      </c>
      <c r="B143" s="661" t="s">
        <v>4389</v>
      </c>
      <c r="C143" s="661" t="s">
        <v>5556</v>
      </c>
      <c r="D143" s="661" t="s">
        <v>5065</v>
      </c>
      <c r="E143" s="661" t="s">
        <v>5557</v>
      </c>
      <c r="F143" s="664">
        <v>1</v>
      </c>
      <c r="G143" s="664">
        <v>0</v>
      </c>
      <c r="H143" s="677"/>
      <c r="I143" s="664"/>
      <c r="J143" s="664"/>
      <c r="K143" s="677"/>
      <c r="L143" s="664">
        <v>1</v>
      </c>
      <c r="M143" s="665">
        <v>0</v>
      </c>
    </row>
    <row r="144" spans="1:13" ht="14.4" customHeight="1" x14ac:dyDescent="0.3">
      <c r="A144" s="660" t="s">
        <v>4626</v>
      </c>
      <c r="B144" s="661" t="s">
        <v>4391</v>
      </c>
      <c r="C144" s="661" t="s">
        <v>6829</v>
      </c>
      <c r="D144" s="661" t="s">
        <v>6830</v>
      </c>
      <c r="E144" s="661" t="s">
        <v>1580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4626</v>
      </c>
      <c r="B145" s="661" t="s">
        <v>4397</v>
      </c>
      <c r="C145" s="661" t="s">
        <v>5026</v>
      </c>
      <c r="D145" s="661" t="s">
        <v>5027</v>
      </c>
      <c r="E145" s="661" t="s">
        <v>3405</v>
      </c>
      <c r="F145" s="664"/>
      <c r="G145" s="664"/>
      <c r="H145" s="677">
        <v>0</v>
      </c>
      <c r="I145" s="664">
        <v>1</v>
      </c>
      <c r="J145" s="664">
        <v>193.14</v>
      </c>
      <c r="K145" s="677">
        <v>1</v>
      </c>
      <c r="L145" s="664">
        <v>1</v>
      </c>
      <c r="M145" s="665">
        <v>193.14</v>
      </c>
    </row>
    <row r="146" spans="1:13" ht="14.4" customHeight="1" x14ac:dyDescent="0.3">
      <c r="A146" s="660" t="s">
        <v>4626</v>
      </c>
      <c r="B146" s="661" t="s">
        <v>4400</v>
      </c>
      <c r="C146" s="661" t="s">
        <v>2688</v>
      </c>
      <c r="D146" s="661" t="s">
        <v>2479</v>
      </c>
      <c r="E146" s="661" t="s">
        <v>2689</v>
      </c>
      <c r="F146" s="664"/>
      <c r="G146" s="664"/>
      <c r="H146" s="677">
        <v>0</v>
      </c>
      <c r="I146" s="664">
        <v>1</v>
      </c>
      <c r="J146" s="664">
        <v>468.96</v>
      </c>
      <c r="K146" s="677">
        <v>1</v>
      </c>
      <c r="L146" s="664">
        <v>1</v>
      </c>
      <c r="M146" s="665">
        <v>468.96</v>
      </c>
    </row>
    <row r="147" spans="1:13" ht="14.4" customHeight="1" x14ac:dyDescent="0.3">
      <c r="A147" s="660" t="s">
        <v>4626</v>
      </c>
      <c r="B147" s="661" t="s">
        <v>4400</v>
      </c>
      <c r="C147" s="661" t="s">
        <v>2691</v>
      </c>
      <c r="D147" s="661" t="s">
        <v>2479</v>
      </c>
      <c r="E147" s="661" t="s">
        <v>2692</v>
      </c>
      <c r="F147" s="664"/>
      <c r="G147" s="664"/>
      <c r="H147" s="677">
        <v>0</v>
      </c>
      <c r="I147" s="664">
        <v>7</v>
      </c>
      <c r="J147" s="664">
        <v>4377.03</v>
      </c>
      <c r="K147" s="677">
        <v>1</v>
      </c>
      <c r="L147" s="664">
        <v>7</v>
      </c>
      <c r="M147" s="665">
        <v>4377.03</v>
      </c>
    </row>
    <row r="148" spans="1:13" ht="14.4" customHeight="1" x14ac:dyDescent="0.3">
      <c r="A148" s="660" t="s">
        <v>4626</v>
      </c>
      <c r="B148" s="661" t="s">
        <v>4400</v>
      </c>
      <c r="C148" s="661" t="s">
        <v>2478</v>
      </c>
      <c r="D148" s="661" t="s">
        <v>2479</v>
      </c>
      <c r="E148" s="661" t="s">
        <v>2480</v>
      </c>
      <c r="F148" s="664"/>
      <c r="G148" s="664"/>
      <c r="H148" s="677">
        <v>0</v>
      </c>
      <c r="I148" s="664">
        <v>5</v>
      </c>
      <c r="J148" s="664">
        <v>4689.6499999999996</v>
      </c>
      <c r="K148" s="677">
        <v>1</v>
      </c>
      <c r="L148" s="664">
        <v>5</v>
      </c>
      <c r="M148" s="665">
        <v>4689.6499999999996</v>
      </c>
    </row>
    <row r="149" spans="1:13" ht="14.4" customHeight="1" x14ac:dyDescent="0.3">
      <c r="A149" s="660" t="s">
        <v>4626</v>
      </c>
      <c r="B149" s="661" t="s">
        <v>4400</v>
      </c>
      <c r="C149" s="661" t="s">
        <v>2482</v>
      </c>
      <c r="D149" s="661" t="s">
        <v>2479</v>
      </c>
      <c r="E149" s="661" t="s">
        <v>2483</v>
      </c>
      <c r="F149" s="664"/>
      <c r="G149" s="664"/>
      <c r="H149" s="677">
        <v>0</v>
      </c>
      <c r="I149" s="664">
        <v>3</v>
      </c>
      <c r="J149" s="664">
        <v>3499.41</v>
      </c>
      <c r="K149" s="677">
        <v>1</v>
      </c>
      <c r="L149" s="664">
        <v>3</v>
      </c>
      <c r="M149" s="665">
        <v>3499.41</v>
      </c>
    </row>
    <row r="150" spans="1:13" ht="14.4" customHeight="1" x14ac:dyDescent="0.3">
      <c r="A150" s="660" t="s">
        <v>4626</v>
      </c>
      <c r="B150" s="661" t="s">
        <v>4400</v>
      </c>
      <c r="C150" s="661" t="s">
        <v>2485</v>
      </c>
      <c r="D150" s="661" t="s">
        <v>2479</v>
      </c>
      <c r="E150" s="661" t="s">
        <v>2486</v>
      </c>
      <c r="F150" s="664"/>
      <c r="G150" s="664"/>
      <c r="H150" s="677">
        <v>0</v>
      </c>
      <c r="I150" s="664">
        <v>1</v>
      </c>
      <c r="J150" s="664">
        <v>1458.07</v>
      </c>
      <c r="K150" s="677">
        <v>1</v>
      </c>
      <c r="L150" s="664">
        <v>1</v>
      </c>
      <c r="M150" s="665">
        <v>1458.07</v>
      </c>
    </row>
    <row r="151" spans="1:13" ht="14.4" customHeight="1" x14ac:dyDescent="0.3">
      <c r="A151" s="660" t="s">
        <v>4626</v>
      </c>
      <c r="B151" s="661" t="s">
        <v>4400</v>
      </c>
      <c r="C151" s="661" t="s">
        <v>4156</v>
      </c>
      <c r="D151" s="661" t="s">
        <v>2562</v>
      </c>
      <c r="E151" s="661" t="s">
        <v>2480</v>
      </c>
      <c r="F151" s="664"/>
      <c r="G151" s="664"/>
      <c r="H151" s="677">
        <v>0</v>
      </c>
      <c r="I151" s="664">
        <v>4</v>
      </c>
      <c r="J151" s="664">
        <v>6998.76</v>
      </c>
      <c r="K151" s="677">
        <v>1</v>
      </c>
      <c r="L151" s="664">
        <v>4</v>
      </c>
      <c r="M151" s="665">
        <v>6998.76</v>
      </c>
    </row>
    <row r="152" spans="1:13" ht="14.4" customHeight="1" x14ac:dyDescent="0.3">
      <c r="A152" s="660" t="s">
        <v>4626</v>
      </c>
      <c r="B152" s="661" t="s">
        <v>4400</v>
      </c>
      <c r="C152" s="661" t="s">
        <v>2561</v>
      </c>
      <c r="D152" s="661" t="s">
        <v>2562</v>
      </c>
      <c r="E152" s="661" t="s">
        <v>2483</v>
      </c>
      <c r="F152" s="664"/>
      <c r="G152" s="664"/>
      <c r="H152" s="677">
        <v>0</v>
      </c>
      <c r="I152" s="664">
        <v>3</v>
      </c>
      <c r="J152" s="664">
        <v>6998.76</v>
      </c>
      <c r="K152" s="677">
        <v>1</v>
      </c>
      <c r="L152" s="664">
        <v>3</v>
      </c>
      <c r="M152" s="665">
        <v>6998.76</v>
      </c>
    </row>
    <row r="153" spans="1:13" ht="14.4" customHeight="1" x14ac:dyDescent="0.3">
      <c r="A153" s="660" t="s">
        <v>4626</v>
      </c>
      <c r="B153" s="661" t="s">
        <v>4400</v>
      </c>
      <c r="C153" s="661" t="s">
        <v>4159</v>
      </c>
      <c r="D153" s="661" t="s">
        <v>2562</v>
      </c>
      <c r="E153" s="661" t="s">
        <v>2486</v>
      </c>
      <c r="F153" s="664"/>
      <c r="G153" s="664"/>
      <c r="H153" s="677">
        <v>0</v>
      </c>
      <c r="I153" s="664">
        <v>1</v>
      </c>
      <c r="J153" s="664">
        <v>2916.16</v>
      </c>
      <c r="K153" s="677">
        <v>1</v>
      </c>
      <c r="L153" s="664">
        <v>1</v>
      </c>
      <c r="M153" s="665">
        <v>2916.16</v>
      </c>
    </row>
    <row r="154" spans="1:13" ht="14.4" customHeight="1" x14ac:dyDescent="0.3">
      <c r="A154" s="660" t="s">
        <v>4626</v>
      </c>
      <c r="B154" s="661" t="s">
        <v>6875</v>
      </c>
      <c r="C154" s="661" t="s">
        <v>5550</v>
      </c>
      <c r="D154" s="661" t="s">
        <v>5551</v>
      </c>
      <c r="E154" s="661" t="s">
        <v>5552</v>
      </c>
      <c r="F154" s="664"/>
      <c r="G154" s="664"/>
      <c r="H154" s="677">
        <v>0</v>
      </c>
      <c r="I154" s="664">
        <v>2</v>
      </c>
      <c r="J154" s="664">
        <v>209.32</v>
      </c>
      <c r="K154" s="677">
        <v>1</v>
      </c>
      <c r="L154" s="664">
        <v>2</v>
      </c>
      <c r="M154" s="665">
        <v>209.32</v>
      </c>
    </row>
    <row r="155" spans="1:13" ht="14.4" customHeight="1" x14ac:dyDescent="0.3">
      <c r="A155" s="660" t="s">
        <v>4626</v>
      </c>
      <c r="B155" s="661" t="s">
        <v>6875</v>
      </c>
      <c r="C155" s="661" t="s">
        <v>5542</v>
      </c>
      <c r="D155" s="661" t="s">
        <v>4704</v>
      </c>
      <c r="E155" s="661"/>
      <c r="F155" s="664">
        <v>1</v>
      </c>
      <c r="G155" s="664">
        <v>0</v>
      </c>
      <c r="H155" s="677"/>
      <c r="I155" s="664"/>
      <c r="J155" s="664"/>
      <c r="K155" s="677"/>
      <c r="L155" s="664">
        <v>1</v>
      </c>
      <c r="M155" s="665">
        <v>0</v>
      </c>
    </row>
    <row r="156" spans="1:13" ht="14.4" customHeight="1" x14ac:dyDescent="0.3">
      <c r="A156" s="660" t="s">
        <v>4626</v>
      </c>
      <c r="B156" s="661" t="s">
        <v>6875</v>
      </c>
      <c r="C156" s="661" t="s">
        <v>5541</v>
      </c>
      <c r="D156" s="661" t="s">
        <v>4704</v>
      </c>
      <c r="E156" s="661"/>
      <c r="F156" s="664">
        <v>2</v>
      </c>
      <c r="G156" s="664">
        <v>0</v>
      </c>
      <c r="H156" s="677"/>
      <c r="I156" s="664"/>
      <c r="J156" s="664"/>
      <c r="K156" s="677"/>
      <c r="L156" s="664">
        <v>2</v>
      </c>
      <c r="M156" s="665">
        <v>0</v>
      </c>
    </row>
    <row r="157" spans="1:13" ht="14.4" customHeight="1" x14ac:dyDescent="0.3">
      <c r="A157" s="660" t="s">
        <v>4626</v>
      </c>
      <c r="B157" s="661" t="s">
        <v>6876</v>
      </c>
      <c r="C157" s="661" t="s">
        <v>5067</v>
      </c>
      <c r="D157" s="661" t="s">
        <v>1288</v>
      </c>
      <c r="E157" s="661" t="s">
        <v>1289</v>
      </c>
      <c r="F157" s="664">
        <v>2</v>
      </c>
      <c r="G157" s="664">
        <v>99.84</v>
      </c>
      <c r="H157" s="677">
        <v>1</v>
      </c>
      <c r="I157" s="664"/>
      <c r="J157" s="664"/>
      <c r="K157" s="677">
        <v>0</v>
      </c>
      <c r="L157" s="664">
        <v>2</v>
      </c>
      <c r="M157" s="665">
        <v>99.84</v>
      </c>
    </row>
    <row r="158" spans="1:13" ht="14.4" customHeight="1" x14ac:dyDescent="0.3">
      <c r="A158" s="660" t="s">
        <v>4626</v>
      </c>
      <c r="B158" s="661" t="s">
        <v>4407</v>
      </c>
      <c r="C158" s="661" t="s">
        <v>2526</v>
      </c>
      <c r="D158" s="661" t="s">
        <v>2527</v>
      </c>
      <c r="E158" s="661" t="s">
        <v>1229</v>
      </c>
      <c r="F158" s="664"/>
      <c r="G158" s="664"/>
      <c r="H158" s="677">
        <v>0</v>
      </c>
      <c r="I158" s="664">
        <v>3</v>
      </c>
      <c r="J158" s="664">
        <v>180.06</v>
      </c>
      <c r="K158" s="677">
        <v>1</v>
      </c>
      <c r="L158" s="664">
        <v>3</v>
      </c>
      <c r="M158" s="665">
        <v>180.06</v>
      </c>
    </row>
    <row r="159" spans="1:13" ht="14.4" customHeight="1" x14ac:dyDescent="0.3">
      <c r="A159" s="660" t="s">
        <v>4626</v>
      </c>
      <c r="B159" s="661" t="s">
        <v>4417</v>
      </c>
      <c r="C159" s="661" t="s">
        <v>5108</v>
      </c>
      <c r="D159" s="661" t="s">
        <v>2594</v>
      </c>
      <c r="E159" s="661" t="s">
        <v>2595</v>
      </c>
      <c r="F159" s="664"/>
      <c r="G159" s="664"/>
      <c r="H159" s="677">
        <v>0</v>
      </c>
      <c r="I159" s="664">
        <v>1</v>
      </c>
      <c r="J159" s="664">
        <v>107.81</v>
      </c>
      <c r="K159" s="677">
        <v>1</v>
      </c>
      <c r="L159" s="664">
        <v>1</v>
      </c>
      <c r="M159" s="665">
        <v>107.81</v>
      </c>
    </row>
    <row r="160" spans="1:13" ht="14.4" customHeight="1" x14ac:dyDescent="0.3">
      <c r="A160" s="660" t="s">
        <v>4626</v>
      </c>
      <c r="B160" s="661" t="s">
        <v>4422</v>
      </c>
      <c r="C160" s="661" t="s">
        <v>6825</v>
      </c>
      <c r="D160" s="661" t="s">
        <v>6826</v>
      </c>
      <c r="E160" s="661" t="s">
        <v>4810</v>
      </c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4626</v>
      </c>
      <c r="B161" s="661" t="s">
        <v>4432</v>
      </c>
      <c r="C161" s="661" t="s">
        <v>2504</v>
      </c>
      <c r="D161" s="661" t="s">
        <v>2505</v>
      </c>
      <c r="E161" s="661" t="s">
        <v>630</v>
      </c>
      <c r="F161" s="664"/>
      <c r="G161" s="664"/>
      <c r="H161" s="677">
        <v>0</v>
      </c>
      <c r="I161" s="664">
        <v>2</v>
      </c>
      <c r="J161" s="664">
        <v>77.7</v>
      </c>
      <c r="K161" s="677">
        <v>1</v>
      </c>
      <c r="L161" s="664">
        <v>2</v>
      </c>
      <c r="M161" s="665">
        <v>77.7</v>
      </c>
    </row>
    <row r="162" spans="1:13" ht="14.4" customHeight="1" x14ac:dyDescent="0.3">
      <c r="A162" s="660" t="s">
        <v>4626</v>
      </c>
      <c r="B162" s="661" t="s">
        <v>4439</v>
      </c>
      <c r="C162" s="661" t="s">
        <v>6834</v>
      </c>
      <c r="D162" s="661" t="s">
        <v>4930</v>
      </c>
      <c r="E162" s="661" t="s">
        <v>6835</v>
      </c>
      <c r="F162" s="664">
        <v>1</v>
      </c>
      <c r="G162" s="664">
        <v>0</v>
      </c>
      <c r="H162" s="677"/>
      <c r="I162" s="664"/>
      <c r="J162" s="664"/>
      <c r="K162" s="677"/>
      <c r="L162" s="664">
        <v>1</v>
      </c>
      <c r="M162" s="665">
        <v>0</v>
      </c>
    </row>
    <row r="163" spans="1:13" ht="14.4" customHeight="1" x14ac:dyDescent="0.3">
      <c r="A163" s="660" t="s">
        <v>4626</v>
      </c>
      <c r="B163" s="661" t="s">
        <v>4442</v>
      </c>
      <c r="C163" s="661" t="s">
        <v>2909</v>
      </c>
      <c r="D163" s="661" t="s">
        <v>4443</v>
      </c>
      <c r="E163" s="661" t="s">
        <v>4444</v>
      </c>
      <c r="F163" s="664"/>
      <c r="G163" s="664"/>
      <c r="H163" s="677">
        <v>0</v>
      </c>
      <c r="I163" s="664">
        <v>20</v>
      </c>
      <c r="J163" s="664">
        <v>4195.8999999999996</v>
      </c>
      <c r="K163" s="677">
        <v>1</v>
      </c>
      <c r="L163" s="664">
        <v>20</v>
      </c>
      <c r="M163" s="665">
        <v>4195.8999999999996</v>
      </c>
    </row>
    <row r="164" spans="1:13" ht="14.4" customHeight="1" x14ac:dyDescent="0.3">
      <c r="A164" s="660" t="s">
        <v>4626</v>
      </c>
      <c r="B164" s="661" t="s">
        <v>4449</v>
      </c>
      <c r="C164" s="661" t="s">
        <v>3042</v>
      </c>
      <c r="D164" s="661" t="s">
        <v>3043</v>
      </c>
      <c r="E164" s="661" t="s">
        <v>4451</v>
      </c>
      <c r="F164" s="664"/>
      <c r="G164" s="664"/>
      <c r="H164" s="677">
        <v>0</v>
      </c>
      <c r="I164" s="664">
        <v>2</v>
      </c>
      <c r="J164" s="664">
        <v>368.44</v>
      </c>
      <c r="K164" s="677">
        <v>1</v>
      </c>
      <c r="L164" s="664">
        <v>2</v>
      </c>
      <c r="M164" s="665">
        <v>368.44</v>
      </c>
    </row>
    <row r="165" spans="1:13" ht="14.4" customHeight="1" x14ac:dyDescent="0.3">
      <c r="A165" s="660" t="s">
        <v>4626</v>
      </c>
      <c r="B165" s="661" t="s">
        <v>4456</v>
      </c>
      <c r="C165" s="661" t="s">
        <v>5547</v>
      </c>
      <c r="D165" s="661" t="s">
        <v>3074</v>
      </c>
      <c r="E165" s="661" t="s">
        <v>5548</v>
      </c>
      <c r="F165" s="664"/>
      <c r="G165" s="664"/>
      <c r="H165" s="677">
        <v>0</v>
      </c>
      <c r="I165" s="664">
        <v>1</v>
      </c>
      <c r="J165" s="664">
        <v>175.19</v>
      </c>
      <c r="K165" s="677">
        <v>1</v>
      </c>
      <c r="L165" s="664">
        <v>1</v>
      </c>
      <c r="M165" s="665">
        <v>175.19</v>
      </c>
    </row>
    <row r="166" spans="1:13" ht="14.4" customHeight="1" x14ac:dyDescent="0.3">
      <c r="A166" s="660" t="s">
        <v>4626</v>
      </c>
      <c r="B166" s="661" t="s">
        <v>4460</v>
      </c>
      <c r="C166" s="661" t="s">
        <v>3081</v>
      </c>
      <c r="D166" s="661" t="s">
        <v>3082</v>
      </c>
      <c r="E166" s="661" t="s">
        <v>3083</v>
      </c>
      <c r="F166" s="664"/>
      <c r="G166" s="664"/>
      <c r="H166" s="677">
        <v>0</v>
      </c>
      <c r="I166" s="664">
        <v>1</v>
      </c>
      <c r="J166" s="664">
        <v>222.25</v>
      </c>
      <c r="K166" s="677">
        <v>1</v>
      </c>
      <c r="L166" s="664">
        <v>1</v>
      </c>
      <c r="M166" s="665">
        <v>222.25</v>
      </c>
    </row>
    <row r="167" spans="1:13" ht="14.4" customHeight="1" x14ac:dyDescent="0.3">
      <c r="A167" s="660" t="s">
        <v>4626</v>
      </c>
      <c r="B167" s="661" t="s">
        <v>4464</v>
      </c>
      <c r="C167" s="661" t="s">
        <v>3057</v>
      </c>
      <c r="D167" s="661" t="s">
        <v>3058</v>
      </c>
      <c r="E167" s="661" t="s">
        <v>4465</v>
      </c>
      <c r="F167" s="664"/>
      <c r="G167" s="664"/>
      <c r="H167" s="677">
        <v>0</v>
      </c>
      <c r="I167" s="664">
        <v>13</v>
      </c>
      <c r="J167" s="664">
        <v>908.18000000000006</v>
      </c>
      <c r="K167" s="677">
        <v>1</v>
      </c>
      <c r="L167" s="664">
        <v>13</v>
      </c>
      <c r="M167" s="665">
        <v>908.18000000000006</v>
      </c>
    </row>
    <row r="168" spans="1:13" ht="14.4" customHeight="1" x14ac:dyDescent="0.3">
      <c r="A168" s="660" t="s">
        <v>4626</v>
      </c>
      <c r="B168" s="661" t="s">
        <v>4477</v>
      </c>
      <c r="C168" s="661" t="s">
        <v>3132</v>
      </c>
      <c r="D168" s="661" t="s">
        <v>3133</v>
      </c>
      <c r="E168" s="661" t="s">
        <v>4480</v>
      </c>
      <c r="F168" s="664"/>
      <c r="G168" s="664"/>
      <c r="H168" s="677">
        <v>0</v>
      </c>
      <c r="I168" s="664">
        <v>6</v>
      </c>
      <c r="J168" s="664">
        <v>18763.14</v>
      </c>
      <c r="K168" s="677">
        <v>1</v>
      </c>
      <c r="L168" s="664">
        <v>6</v>
      </c>
      <c r="M168" s="665">
        <v>18763.14</v>
      </c>
    </row>
    <row r="169" spans="1:13" ht="14.4" customHeight="1" x14ac:dyDescent="0.3">
      <c r="A169" s="660" t="s">
        <v>4626</v>
      </c>
      <c r="B169" s="661" t="s">
        <v>4477</v>
      </c>
      <c r="C169" s="661" t="s">
        <v>4672</v>
      </c>
      <c r="D169" s="661" t="s">
        <v>3133</v>
      </c>
      <c r="E169" s="661" t="s">
        <v>4673</v>
      </c>
      <c r="F169" s="664"/>
      <c r="G169" s="664"/>
      <c r="H169" s="677">
        <v>0</v>
      </c>
      <c r="I169" s="664">
        <v>19</v>
      </c>
      <c r="J169" s="664">
        <v>14862.180000000002</v>
      </c>
      <c r="K169" s="677">
        <v>1</v>
      </c>
      <c r="L169" s="664">
        <v>19</v>
      </c>
      <c r="M169" s="665">
        <v>14862.180000000002</v>
      </c>
    </row>
    <row r="170" spans="1:13" ht="14.4" customHeight="1" x14ac:dyDescent="0.3">
      <c r="A170" s="660" t="s">
        <v>4626</v>
      </c>
      <c r="B170" s="661" t="s">
        <v>4483</v>
      </c>
      <c r="C170" s="661" t="s">
        <v>2768</v>
      </c>
      <c r="D170" s="661" t="s">
        <v>2769</v>
      </c>
      <c r="E170" s="661" t="s">
        <v>4484</v>
      </c>
      <c r="F170" s="664"/>
      <c r="G170" s="664"/>
      <c r="H170" s="677">
        <v>0</v>
      </c>
      <c r="I170" s="664">
        <v>6</v>
      </c>
      <c r="J170" s="664">
        <v>8952.66</v>
      </c>
      <c r="K170" s="677">
        <v>1</v>
      </c>
      <c r="L170" s="664">
        <v>6</v>
      </c>
      <c r="M170" s="665">
        <v>8952.66</v>
      </c>
    </row>
    <row r="171" spans="1:13" ht="14.4" customHeight="1" x14ac:dyDescent="0.3">
      <c r="A171" s="660" t="s">
        <v>4626</v>
      </c>
      <c r="B171" s="661" t="s">
        <v>4581</v>
      </c>
      <c r="C171" s="661" t="s">
        <v>6832</v>
      </c>
      <c r="D171" s="661" t="s">
        <v>6833</v>
      </c>
      <c r="E171" s="661" t="s">
        <v>4582</v>
      </c>
      <c r="F171" s="664">
        <v>1</v>
      </c>
      <c r="G171" s="664">
        <v>823.07</v>
      </c>
      <c r="H171" s="677">
        <v>1</v>
      </c>
      <c r="I171" s="664"/>
      <c r="J171" s="664"/>
      <c r="K171" s="677">
        <v>0</v>
      </c>
      <c r="L171" s="664">
        <v>1</v>
      </c>
      <c r="M171" s="665">
        <v>823.07</v>
      </c>
    </row>
    <row r="172" spans="1:13" ht="14.4" customHeight="1" x14ac:dyDescent="0.3">
      <c r="A172" s="660" t="s">
        <v>4626</v>
      </c>
      <c r="B172" s="661" t="s">
        <v>4502</v>
      </c>
      <c r="C172" s="661" t="s">
        <v>5571</v>
      </c>
      <c r="D172" s="661" t="s">
        <v>5084</v>
      </c>
      <c r="E172" s="661" t="s">
        <v>5572</v>
      </c>
      <c r="F172" s="664">
        <v>1</v>
      </c>
      <c r="G172" s="664">
        <v>0</v>
      </c>
      <c r="H172" s="677"/>
      <c r="I172" s="664"/>
      <c r="J172" s="664"/>
      <c r="K172" s="677"/>
      <c r="L172" s="664">
        <v>1</v>
      </c>
      <c r="M172" s="665">
        <v>0</v>
      </c>
    </row>
    <row r="173" spans="1:13" ht="14.4" customHeight="1" x14ac:dyDescent="0.3">
      <c r="A173" s="660" t="s">
        <v>4626</v>
      </c>
      <c r="B173" s="661" t="s">
        <v>4502</v>
      </c>
      <c r="C173" s="661" t="s">
        <v>3858</v>
      </c>
      <c r="D173" s="661" t="s">
        <v>2558</v>
      </c>
      <c r="E173" s="661" t="s">
        <v>4583</v>
      </c>
      <c r="F173" s="664"/>
      <c r="G173" s="664"/>
      <c r="H173" s="677">
        <v>0</v>
      </c>
      <c r="I173" s="664">
        <v>2</v>
      </c>
      <c r="J173" s="664">
        <v>196.46</v>
      </c>
      <c r="K173" s="677">
        <v>1</v>
      </c>
      <c r="L173" s="664">
        <v>2</v>
      </c>
      <c r="M173" s="665">
        <v>196.46</v>
      </c>
    </row>
    <row r="174" spans="1:13" ht="14.4" customHeight="1" x14ac:dyDescent="0.3">
      <c r="A174" s="660" t="s">
        <v>4626</v>
      </c>
      <c r="B174" s="661" t="s">
        <v>4522</v>
      </c>
      <c r="C174" s="661" t="s">
        <v>2628</v>
      </c>
      <c r="D174" s="661" t="s">
        <v>2629</v>
      </c>
      <c r="E174" s="661" t="s">
        <v>4523</v>
      </c>
      <c r="F174" s="664"/>
      <c r="G174" s="664"/>
      <c r="H174" s="677">
        <v>0</v>
      </c>
      <c r="I174" s="664">
        <v>3</v>
      </c>
      <c r="J174" s="664">
        <v>300.11</v>
      </c>
      <c r="K174" s="677">
        <v>1</v>
      </c>
      <c r="L174" s="664">
        <v>3</v>
      </c>
      <c r="M174" s="665">
        <v>300.11</v>
      </c>
    </row>
    <row r="175" spans="1:13" ht="14.4" customHeight="1" x14ac:dyDescent="0.3">
      <c r="A175" s="660" t="s">
        <v>4626</v>
      </c>
      <c r="B175" s="661" t="s">
        <v>4522</v>
      </c>
      <c r="C175" s="661" t="s">
        <v>2705</v>
      </c>
      <c r="D175" s="661" t="s">
        <v>2475</v>
      </c>
      <c r="E175" s="661" t="s">
        <v>4524</v>
      </c>
      <c r="F175" s="664"/>
      <c r="G175" s="664"/>
      <c r="H175" s="677">
        <v>0</v>
      </c>
      <c r="I175" s="664">
        <v>17</v>
      </c>
      <c r="J175" s="664">
        <v>3518.4</v>
      </c>
      <c r="K175" s="677">
        <v>1</v>
      </c>
      <c r="L175" s="664">
        <v>17</v>
      </c>
      <c r="M175" s="665">
        <v>3518.4</v>
      </c>
    </row>
    <row r="176" spans="1:13" ht="14.4" customHeight="1" x14ac:dyDescent="0.3">
      <c r="A176" s="660" t="s">
        <v>4626</v>
      </c>
      <c r="B176" s="661" t="s">
        <v>4522</v>
      </c>
      <c r="C176" s="661" t="s">
        <v>2474</v>
      </c>
      <c r="D176" s="661" t="s">
        <v>2475</v>
      </c>
      <c r="E176" s="661" t="s">
        <v>4525</v>
      </c>
      <c r="F176" s="664"/>
      <c r="G176" s="664"/>
      <c r="H176" s="677">
        <v>0</v>
      </c>
      <c r="I176" s="664">
        <v>1</v>
      </c>
      <c r="J176" s="664">
        <v>432.32</v>
      </c>
      <c r="K176" s="677">
        <v>1</v>
      </c>
      <c r="L176" s="664">
        <v>1</v>
      </c>
      <c r="M176" s="665">
        <v>432.32</v>
      </c>
    </row>
    <row r="177" spans="1:13" ht="14.4" customHeight="1" x14ac:dyDescent="0.3">
      <c r="A177" s="660" t="s">
        <v>4626</v>
      </c>
      <c r="B177" s="661" t="s">
        <v>4540</v>
      </c>
      <c r="C177" s="661" t="s">
        <v>5553</v>
      </c>
      <c r="D177" s="661" t="s">
        <v>4890</v>
      </c>
      <c r="E177" s="661" t="s">
        <v>5554</v>
      </c>
      <c r="F177" s="664">
        <v>1</v>
      </c>
      <c r="G177" s="664">
        <v>0</v>
      </c>
      <c r="H177" s="677"/>
      <c r="I177" s="664"/>
      <c r="J177" s="664"/>
      <c r="K177" s="677"/>
      <c r="L177" s="664">
        <v>1</v>
      </c>
      <c r="M177" s="665">
        <v>0</v>
      </c>
    </row>
    <row r="178" spans="1:13" ht="14.4" customHeight="1" x14ac:dyDescent="0.3">
      <c r="A178" s="660" t="s">
        <v>4626</v>
      </c>
      <c r="B178" s="661" t="s">
        <v>4546</v>
      </c>
      <c r="C178" s="661" t="s">
        <v>2881</v>
      </c>
      <c r="D178" s="661" t="s">
        <v>2882</v>
      </c>
      <c r="E178" s="661" t="s">
        <v>2842</v>
      </c>
      <c r="F178" s="664"/>
      <c r="G178" s="664"/>
      <c r="H178" s="677">
        <v>0</v>
      </c>
      <c r="I178" s="664">
        <v>7</v>
      </c>
      <c r="J178" s="664">
        <v>574.28000000000009</v>
      </c>
      <c r="K178" s="677">
        <v>1</v>
      </c>
      <c r="L178" s="664">
        <v>7</v>
      </c>
      <c r="M178" s="665">
        <v>574.28000000000009</v>
      </c>
    </row>
    <row r="179" spans="1:13" ht="14.4" customHeight="1" x14ac:dyDescent="0.3">
      <c r="A179" s="660" t="s">
        <v>4626</v>
      </c>
      <c r="B179" s="661" t="s">
        <v>4489</v>
      </c>
      <c r="C179" s="661" t="s">
        <v>660</v>
      </c>
      <c r="D179" s="661" t="s">
        <v>4491</v>
      </c>
      <c r="E179" s="661" t="s">
        <v>4493</v>
      </c>
      <c r="F179" s="664">
        <v>1</v>
      </c>
      <c r="G179" s="664">
        <v>255.56</v>
      </c>
      <c r="H179" s="677">
        <v>1</v>
      </c>
      <c r="I179" s="664"/>
      <c r="J179" s="664"/>
      <c r="K179" s="677">
        <v>0</v>
      </c>
      <c r="L179" s="664">
        <v>1</v>
      </c>
      <c r="M179" s="665">
        <v>255.56</v>
      </c>
    </row>
    <row r="180" spans="1:13" ht="14.4" customHeight="1" x14ac:dyDescent="0.3">
      <c r="A180" s="660" t="s">
        <v>4627</v>
      </c>
      <c r="B180" s="661" t="s">
        <v>4384</v>
      </c>
      <c r="C180" s="661" t="s">
        <v>2701</v>
      </c>
      <c r="D180" s="661" t="s">
        <v>2702</v>
      </c>
      <c r="E180" s="661" t="s">
        <v>2703</v>
      </c>
      <c r="F180" s="664"/>
      <c r="G180" s="664"/>
      <c r="H180" s="677">
        <v>0</v>
      </c>
      <c r="I180" s="664">
        <v>1</v>
      </c>
      <c r="J180" s="664">
        <v>497.4</v>
      </c>
      <c r="K180" s="677">
        <v>1</v>
      </c>
      <c r="L180" s="664">
        <v>1</v>
      </c>
      <c r="M180" s="665">
        <v>497.4</v>
      </c>
    </row>
    <row r="181" spans="1:13" ht="14.4" customHeight="1" x14ac:dyDescent="0.3">
      <c r="A181" s="660" t="s">
        <v>4627</v>
      </c>
      <c r="B181" s="661" t="s">
        <v>4384</v>
      </c>
      <c r="C181" s="661" t="s">
        <v>2757</v>
      </c>
      <c r="D181" s="661" t="s">
        <v>2758</v>
      </c>
      <c r="E181" s="661" t="s">
        <v>4385</v>
      </c>
      <c r="F181" s="664"/>
      <c r="G181" s="664"/>
      <c r="H181" s="677">
        <v>0</v>
      </c>
      <c r="I181" s="664">
        <v>1</v>
      </c>
      <c r="J181" s="664">
        <v>1359.61</v>
      </c>
      <c r="K181" s="677">
        <v>1</v>
      </c>
      <c r="L181" s="664">
        <v>1</v>
      </c>
      <c r="M181" s="665">
        <v>1359.61</v>
      </c>
    </row>
    <row r="182" spans="1:13" ht="14.4" customHeight="1" x14ac:dyDescent="0.3">
      <c r="A182" s="660" t="s">
        <v>4627</v>
      </c>
      <c r="B182" s="661" t="s">
        <v>4389</v>
      </c>
      <c r="C182" s="661" t="s">
        <v>5659</v>
      </c>
      <c r="D182" s="661" t="s">
        <v>2790</v>
      </c>
      <c r="E182" s="661" t="s">
        <v>2791</v>
      </c>
      <c r="F182" s="664"/>
      <c r="G182" s="664"/>
      <c r="H182" s="677">
        <v>0</v>
      </c>
      <c r="I182" s="664">
        <v>2</v>
      </c>
      <c r="J182" s="664">
        <v>230.36</v>
      </c>
      <c r="K182" s="677">
        <v>1</v>
      </c>
      <c r="L182" s="664">
        <v>2</v>
      </c>
      <c r="M182" s="665">
        <v>230.36</v>
      </c>
    </row>
    <row r="183" spans="1:13" ht="14.4" customHeight="1" x14ac:dyDescent="0.3">
      <c r="A183" s="660" t="s">
        <v>4627</v>
      </c>
      <c r="B183" s="661" t="s">
        <v>4389</v>
      </c>
      <c r="C183" s="661" t="s">
        <v>5660</v>
      </c>
      <c r="D183" s="661" t="s">
        <v>2790</v>
      </c>
      <c r="E183" s="661" t="s">
        <v>5661</v>
      </c>
      <c r="F183" s="664">
        <v>1</v>
      </c>
      <c r="G183" s="664">
        <v>0</v>
      </c>
      <c r="H183" s="677"/>
      <c r="I183" s="664"/>
      <c r="J183" s="664"/>
      <c r="K183" s="677"/>
      <c r="L183" s="664">
        <v>1</v>
      </c>
      <c r="M183" s="665">
        <v>0</v>
      </c>
    </row>
    <row r="184" spans="1:13" ht="14.4" customHeight="1" x14ac:dyDescent="0.3">
      <c r="A184" s="660" t="s">
        <v>4627</v>
      </c>
      <c r="B184" s="661" t="s">
        <v>4389</v>
      </c>
      <c r="C184" s="661" t="s">
        <v>2789</v>
      </c>
      <c r="D184" s="661" t="s">
        <v>2790</v>
      </c>
      <c r="E184" s="661" t="s">
        <v>2791</v>
      </c>
      <c r="F184" s="664"/>
      <c r="G184" s="664"/>
      <c r="H184" s="677">
        <v>0</v>
      </c>
      <c r="I184" s="664">
        <v>3</v>
      </c>
      <c r="J184" s="664">
        <v>318.89999999999998</v>
      </c>
      <c r="K184" s="677">
        <v>1</v>
      </c>
      <c r="L184" s="664">
        <v>3</v>
      </c>
      <c r="M184" s="665">
        <v>318.89999999999998</v>
      </c>
    </row>
    <row r="185" spans="1:13" ht="14.4" customHeight="1" x14ac:dyDescent="0.3">
      <c r="A185" s="660" t="s">
        <v>4627</v>
      </c>
      <c r="B185" s="661" t="s">
        <v>4397</v>
      </c>
      <c r="C185" s="661" t="s">
        <v>5699</v>
      </c>
      <c r="D185" s="661" t="s">
        <v>5515</v>
      </c>
      <c r="E185" s="661" t="s">
        <v>4532</v>
      </c>
      <c r="F185" s="664"/>
      <c r="G185" s="664"/>
      <c r="H185" s="677">
        <v>0</v>
      </c>
      <c r="I185" s="664">
        <v>2</v>
      </c>
      <c r="J185" s="664">
        <v>193.14</v>
      </c>
      <c r="K185" s="677">
        <v>1</v>
      </c>
      <c r="L185" s="664">
        <v>2</v>
      </c>
      <c r="M185" s="665">
        <v>193.14</v>
      </c>
    </row>
    <row r="186" spans="1:13" ht="14.4" customHeight="1" x14ac:dyDescent="0.3">
      <c r="A186" s="660" t="s">
        <v>4627</v>
      </c>
      <c r="B186" s="661" t="s">
        <v>4397</v>
      </c>
      <c r="C186" s="661" t="s">
        <v>5514</v>
      </c>
      <c r="D186" s="661" t="s">
        <v>5515</v>
      </c>
      <c r="E186" s="661" t="s">
        <v>3405</v>
      </c>
      <c r="F186" s="664"/>
      <c r="G186" s="664"/>
      <c r="H186" s="677">
        <v>0</v>
      </c>
      <c r="I186" s="664">
        <v>1</v>
      </c>
      <c r="J186" s="664">
        <v>193.14</v>
      </c>
      <c r="K186" s="677">
        <v>1</v>
      </c>
      <c r="L186" s="664">
        <v>1</v>
      </c>
      <c r="M186" s="665">
        <v>193.14</v>
      </c>
    </row>
    <row r="187" spans="1:13" ht="14.4" customHeight="1" x14ac:dyDescent="0.3">
      <c r="A187" s="660" t="s">
        <v>4627</v>
      </c>
      <c r="B187" s="661" t="s">
        <v>4397</v>
      </c>
      <c r="C187" s="661" t="s">
        <v>2661</v>
      </c>
      <c r="D187" s="661" t="s">
        <v>4398</v>
      </c>
      <c r="E187" s="661" t="s">
        <v>4399</v>
      </c>
      <c r="F187" s="664"/>
      <c r="G187" s="664"/>
      <c r="H187" s="677">
        <v>0</v>
      </c>
      <c r="I187" s="664">
        <v>3</v>
      </c>
      <c r="J187" s="664">
        <v>378.27</v>
      </c>
      <c r="K187" s="677">
        <v>1</v>
      </c>
      <c r="L187" s="664">
        <v>3</v>
      </c>
      <c r="M187" s="665">
        <v>378.27</v>
      </c>
    </row>
    <row r="188" spans="1:13" ht="14.4" customHeight="1" x14ac:dyDescent="0.3">
      <c r="A188" s="660" t="s">
        <v>4627</v>
      </c>
      <c r="B188" s="661" t="s">
        <v>4397</v>
      </c>
      <c r="C188" s="661" t="s">
        <v>5026</v>
      </c>
      <c r="D188" s="661" t="s">
        <v>5027</v>
      </c>
      <c r="E188" s="661" t="s">
        <v>3405</v>
      </c>
      <c r="F188" s="664"/>
      <c r="G188" s="664"/>
      <c r="H188" s="677">
        <v>0</v>
      </c>
      <c r="I188" s="664">
        <v>3</v>
      </c>
      <c r="J188" s="664">
        <v>579.41999999999996</v>
      </c>
      <c r="K188" s="677">
        <v>1</v>
      </c>
      <c r="L188" s="664">
        <v>3</v>
      </c>
      <c r="M188" s="665">
        <v>579.41999999999996</v>
      </c>
    </row>
    <row r="189" spans="1:13" ht="14.4" customHeight="1" x14ac:dyDescent="0.3">
      <c r="A189" s="660" t="s">
        <v>4627</v>
      </c>
      <c r="B189" s="661" t="s">
        <v>4400</v>
      </c>
      <c r="C189" s="661" t="s">
        <v>2688</v>
      </c>
      <c r="D189" s="661" t="s">
        <v>2479</v>
      </c>
      <c r="E189" s="661" t="s">
        <v>2689</v>
      </c>
      <c r="F189" s="664"/>
      <c r="G189" s="664"/>
      <c r="H189" s="677">
        <v>0</v>
      </c>
      <c r="I189" s="664">
        <v>2</v>
      </c>
      <c r="J189" s="664">
        <v>937.92</v>
      </c>
      <c r="K189" s="677">
        <v>1</v>
      </c>
      <c r="L189" s="664">
        <v>2</v>
      </c>
      <c r="M189" s="665">
        <v>937.92</v>
      </c>
    </row>
    <row r="190" spans="1:13" ht="14.4" customHeight="1" x14ac:dyDescent="0.3">
      <c r="A190" s="660" t="s">
        <v>4627</v>
      </c>
      <c r="B190" s="661" t="s">
        <v>4400</v>
      </c>
      <c r="C190" s="661" t="s">
        <v>2691</v>
      </c>
      <c r="D190" s="661" t="s">
        <v>2479</v>
      </c>
      <c r="E190" s="661" t="s">
        <v>2692</v>
      </c>
      <c r="F190" s="664"/>
      <c r="G190" s="664"/>
      <c r="H190" s="677">
        <v>0</v>
      </c>
      <c r="I190" s="664">
        <v>3</v>
      </c>
      <c r="J190" s="664">
        <v>1875.87</v>
      </c>
      <c r="K190" s="677">
        <v>1</v>
      </c>
      <c r="L190" s="664">
        <v>3</v>
      </c>
      <c r="M190" s="665">
        <v>1875.87</v>
      </c>
    </row>
    <row r="191" spans="1:13" ht="14.4" customHeight="1" x14ac:dyDescent="0.3">
      <c r="A191" s="660" t="s">
        <v>4627</v>
      </c>
      <c r="B191" s="661" t="s">
        <v>4400</v>
      </c>
      <c r="C191" s="661" t="s">
        <v>2478</v>
      </c>
      <c r="D191" s="661" t="s">
        <v>2479</v>
      </c>
      <c r="E191" s="661" t="s">
        <v>2480</v>
      </c>
      <c r="F191" s="664"/>
      <c r="G191" s="664"/>
      <c r="H191" s="677">
        <v>0</v>
      </c>
      <c r="I191" s="664">
        <v>1</v>
      </c>
      <c r="J191" s="664">
        <v>937.93</v>
      </c>
      <c r="K191" s="677">
        <v>1</v>
      </c>
      <c r="L191" s="664">
        <v>1</v>
      </c>
      <c r="M191" s="665">
        <v>937.93</v>
      </c>
    </row>
    <row r="192" spans="1:13" ht="14.4" customHeight="1" x14ac:dyDescent="0.3">
      <c r="A192" s="660" t="s">
        <v>4627</v>
      </c>
      <c r="B192" s="661" t="s">
        <v>4400</v>
      </c>
      <c r="C192" s="661" t="s">
        <v>5666</v>
      </c>
      <c r="D192" s="661" t="s">
        <v>2479</v>
      </c>
      <c r="E192" s="661" t="s">
        <v>2749</v>
      </c>
      <c r="F192" s="664"/>
      <c r="G192" s="664"/>
      <c r="H192" s="677"/>
      <c r="I192" s="664">
        <v>3</v>
      </c>
      <c r="J192" s="664">
        <v>0</v>
      </c>
      <c r="K192" s="677"/>
      <c r="L192" s="664">
        <v>3</v>
      </c>
      <c r="M192" s="665">
        <v>0</v>
      </c>
    </row>
    <row r="193" spans="1:13" ht="14.4" customHeight="1" x14ac:dyDescent="0.3">
      <c r="A193" s="660" t="s">
        <v>4627</v>
      </c>
      <c r="B193" s="661" t="s">
        <v>4400</v>
      </c>
      <c r="C193" s="661" t="s">
        <v>5069</v>
      </c>
      <c r="D193" s="661" t="s">
        <v>2562</v>
      </c>
      <c r="E193" s="661" t="s">
        <v>5070</v>
      </c>
      <c r="F193" s="664"/>
      <c r="G193" s="664"/>
      <c r="H193" s="677">
        <v>0</v>
      </c>
      <c r="I193" s="664">
        <v>3</v>
      </c>
      <c r="J193" s="664">
        <v>1049.82</v>
      </c>
      <c r="K193" s="677">
        <v>1</v>
      </c>
      <c r="L193" s="664">
        <v>3</v>
      </c>
      <c r="M193" s="665">
        <v>1049.82</v>
      </c>
    </row>
    <row r="194" spans="1:13" ht="14.4" customHeight="1" x14ac:dyDescent="0.3">
      <c r="A194" s="660" t="s">
        <v>4627</v>
      </c>
      <c r="B194" s="661" t="s">
        <v>4400</v>
      </c>
      <c r="C194" s="661" t="s">
        <v>4156</v>
      </c>
      <c r="D194" s="661" t="s">
        <v>2562</v>
      </c>
      <c r="E194" s="661" t="s">
        <v>2480</v>
      </c>
      <c r="F194" s="664"/>
      <c r="G194" s="664"/>
      <c r="H194" s="677">
        <v>0</v>
      </c>
      <c r="I194" s="664">
        <v>1</v>
      </c>
      <c r="J194" s="664">
        <v>1749.69</v>
      </c>
      <c r="K194" s="677">
        <v>1</v>
      </c>
      <c r="L194" s="664">
        <v>1</v>
      </c>
      <c r="M194" s="665">
        <v>1749.69</v>
      </c>
    </row>
    <row r="195" spans="1:13" ht="14.4" customHeight="1" x14ac:dyDescent="0.3">
      <c r="A195" s="660" t="s">
        <v>4627</v>
      </c>
      <c r="B195" s="661" t="s">
        <v>4400</v>
      </c>
      <c r="C195" s="661" t="s">
        <v>2748</v>
      </c>
      <c r="D195" s="661" t="s">
        <v>2562</v>
      </c>
      <c r="E195" s="661" t="s">
        <v>2749</v>
      </c>
      <c r="F195" s="664"/>
      <c r="G195" s="664"/>
      <c r="H195" s="677">
        <v>0</v>
      </c>
      <c r="I195" s="664">
        <v>1</v>
      </c>
      <c r="J195" s="664">
        <v>466.58</v>
      </c>
      <c r="K195" s="677">
        <v>1</v>
      </c>
      <c r="L195" s="664">
        <v>1</v>
      </c>
      <c r="M195" s="665">
        <v>466.58</v>
      </c>
    </row>
    <row r="196" spans="1:13" ht="14.4" customHeight="1" x14ac:dyDescent="0.3">
      <c r="A196" s="660" t="s">
        <v>4627</v>
      </c>
      <c r="B196" s="661" t="s">
        <v>4400</v>
      </c>
      <c r="C196" s="661" t="s">
        <v>4159</v>
      </c>
      <c r="D196" s="661" t="s">
        <v>2562</v>
      </c>
      <c r="E196" s="661" t="s">
        <v>2486</v>
      </c>
      <c r="F196" s="664"/>
      <c r="G196" s="664"/>
      <c r="H196" s="677">
        <v>0</v>
      </c>
      <c r="I196" s="664">
        <v>2</v>
      </c>
      <c r="J196" s="664">
        <v>5832.32</v>
      </c>
      <c r="K196" s="677">
        <v>1</v>
      </c>
      <c r="L196" s="664">
        <v>2</v>
      </c>
      <c r="M196" s="665">
        <v>5832.32</v>
      </c>
    </row>
    <row r="197" spans="1:13" ht="14.4" customHeight="1" x14ac:dyDescent="0.3">
      <c r="A197" s="660" t="s">
        <v>4627</v>
      </c>
      <c r="B197" s="661" t="s">
        <v>6875</v>
      </c>
      <c r="C197" s="661" t="s">
        <v>5649</v>
      </c>
      <c r="D197" s="661" t="s">
        <v>5650</v>
      </c>
      <c r="E197" s="661" t="s">
        <v>5651</v>
      </c>
      <c r="F197" s="664"/>
      <c r="G197" s="664"/>
      <c r="H197" s="677">
        <v>0</v>
      </c>
      <c r="I197" s="664">
        <v>4</v>
      </c>
      <c r="J197" s="664">
        <v>390.72</v>
      </c>
      <c r="K197" s="677">
        <v>1</v>
      </c>
      <c r="L197" s="664">
        <v>4</v>
      </c>
      <c r="M197" s="665">
        <v>390.72</v>
      </c>
    </row>
    <row r="198" spans="1:13" ht="14.4" customHeight="1" x14ac:dyDescent="0.3">
      <c r="A198" s="660" t="s">
        <v>4627</v>
      </c>
      <c r="B198" s="661" t="s">
        <v>6875</v>
      </c>
      <c r="C198" s="661" t="s">
        <v>5550</v>
      </c>
      <c r="D198" s="661" t="s">
        <v>5551</v>
      </c>
      <c r="E198" s="661" t="s">
        <v>5552</v>
      </c>
      <c r="F198" s="664">
        <v>3</v>
      </c>
      <c r="G198" s="664">
        <v>313.98</v>
      </c>
      <c r="H198" s="677">
        <v>1</v>
      </c>
      <c r="I198" s="664"/>
      <c r="J198" s="664"/>
      <c r="K198" s="677">
        <v>0</v>
      </c>
      <c r="L198" s="664">
        <v>3</v>
      </c>
      <c r="M198" s="665">
        <v>313.98</v>
      </c>
    </row>
    <row r="199" spans="1:13" ht="14.4" customHeight="1" x14ac:dyDescent="0.3">
      <c r="A199" s="660" t="s">
        <v>4627</v>
      </c>
      <c r="B199" s="661" t="s">
        <v>6875</v>
      </c>
      <c r="C199" s="661" t="s">
        <v>5652</v>
      </c>
      <c r="D199" s="661" t="s">
        <v>5653</v>
      </c>
      <c r="E199" s="661" t="s">
        <v>5654</v>
      </c>
      <c r="F199" s="664">
        <v>1</v>
      </c>
      <c r="G199" s="664">
        <v>0</v>
      </c>
      <c r="H199" s="677"/>
      <c r="I199" s="664"/>
      <c r="J199" s="664"/>
      <c r="K199" s="677"/>
      <c r="L199" s="664">
        <v>1</v>
      </c>
      <c r="M199" s="665">
        <v>0</v>
      </c>
    </row>
    <row r="200" spans="1:13" ht="14.4" customHeight="1" x14ac:dyDescent="0.3">
      <c r="A200" s="660" t="s">
        <v>4627</v>
      </c>
      <c r="B200" s="661" t="s">
        <v>4401</v>
      </c>
      <c r="C200" s="661" t="s">
        <v>5205</v>
      </c>
      <c r="D200" s="661" t="s">
        <v>5206</v>
      </c>
      <c r="E200" s="661" t="s">
        <v>5207</v>
      </c>
      <c r="F200" s="664">
        <v>2</v>
      </c>
      <c r="G200" s="664">
        <v>669.52</v>
      </c>
      <c r="H200" s="677">
        <v>1</v>
      </c>
      <c r="I200" s="664"/>
      <c r="J200" s="664"/>
      <c r="K200" s="677">
        <v>0</v>
      </c>
      <c r="L200" s="664">
        <v>2</v>
      </c>
      <c r="M200" s="665">
        <v>669.52</v>
      </c>
    </row>
    <row r="201" spans="1:13" ht="14.4" customHeight="1" x14ac:dyDescent="0.3">
      <c r="A201" s="660" t="s">
        <v>4627</v>
      </c>
      <c r="B201" s="661" t="s">
        <v>4404</v>
      </c>
      <c r="C201" s="661" t="s">
        <v>5663</v>
      </c>
      <c r="D201" s="661" t="s">
        <v>5664</v>
      </c>
      <c r="E201" s="661" t="s">
        <v>5665</v>
      </c>
      <c r="F201" s="664"/>
      <c r="G201" s="664"/>
      <c r="H201" s="677">
        <v>0</v>
      </c>
      <c r="I201" s="664">
        <v>1</v>
      </c>
      <c r="J201" s="664">
        <v>367.49</v>
      </c>
      <c r="K201" s="677">
        <v>1</v>
      </c>
      <c r="L201" s="664">
        <v>1</v>
      </c>
      <c r="M201" s="665">
        <v>367.49</v>
      </c>
    </row>
    <row r="202" spans="1:13" ht="14.4" customHeight="1" x14ac:dyDescent="0.3">
      <c r="A202" s="660" t="s">
        <v>4627</v>
      </c>
      <c r="B202" s="661" t="s">
        <v>4406</v>
      </c>
      <c r="C202" s="661" t="s">
        <v>3851</v>
      </c>
      <c r="D202" s="661" t="s">
        <v>2534</v>
      </c>
      <c r="E202" s="661" t="s">
        <v>3852</v>
      </c>
      <c r="F202" s="664"/>
      <c r="G202" s="664"/>
      <c r="H202" s="677">
        <v>0</v>
      </c>
      <c r="I202" s="664">
        <v>1</v>
      </c>
      <c r="J202" s="664">
        <v>146.63</v>
      </c>
      <c r="K202" s="677">
        <v>1</v>
      </c>
      <c r="L202" s="664">
        <v>1</v>
      </c>
      <c r="M202" s="665">
        <v>146.63</v>
      </c>
    </row>
    <row r="203" spans="1:13" ht="14.4" customHeight="1" x14ac:dyDescent="0.3">
      <c r="A203" s="660" t="s">
        <v>4627</v>
      </c>
      <c r="B203" s="661" t="s">
        <v>4407</v>
      </c>
      <c r="C203" s="661" t="s">
        <v>2523</v>
      </c>
      <c r="D203" s="661" t="s">
        <v>2524</v>
      </c>
      <c r="E203" s="661" t="s">
        <v>1225</v>
      </c>
      <c r="F203" s="664"/>
      <c r="G203" s="664"/>
      <c r="H203" s="677">
        <v>0</v>
      </c>
      <c r="I203" s="664">
        <v>3</v>
      </c>
      <c r="J203" s="664">
        <v>134.67000000000002</v>
      </c>
      <c r="K203" s="677">
        <v>1</v>
      </c>
      <c r="L203" s="664">
        <v>3</v>
      </c>
      <c r="M203" s="665">
        <v>134.67000000000002</v>
      </c>
    </row>
    <row r="204" spans="1:13" ht="14.4" customHeight="1" x14ac:dyDescent="0.3">
      <c r="A204" s="660" t="s">
        <v>4627</v>
      </c>
      <c r="B204" s="661" t="s">
        <v>4407</v>
      </c>
      <c r="C204" s="661" t="s">
        <v>2526</v>
      </c>
      <c r="D204" s="661" t="s">
        <v>2527</v>
      </c>
      <c r="E204" s="661" t="s">
        <v>1229</v>
      </c>
      <c r="F204" s="664"/>
      <c r="G204" s="664"/>
      <c r="H204" s="677">
        <v>0</v>
      </c>
      <c r="I204" s="664">
        <v>3</v>
      </c>
      <c r="J204" s="664">
        <v>180.06</v>
      </c>
      <c r="K204" s="677">
        <v>1</v>
      </c>
      <c r="L204" s="664">
        <v>3</v>
      </c>
      <c r="M204" s="665">
        <v>180.06</v>
      </c>
    </row>
    <row r="205" spans="1:13" ht="14.4" customHeight="1" x14ac:dyDescent="0.3">
      <c r="A205" s="660" t="s">
        <v>4627</v>
      </c>
      <c r="B205" s="661" t="s">
        <v>4576</v>
      </c>
      <c r="C205" s="661" t="s">
        <v>3864</v>
      </c>
      <c r="D205" s="661" t="s">
        <v>3865</v>
      </c>
      <c r="E205" s="661" t="s">
        <v>1146</v>
      </c>
      <c r="F205" s="664"/>
      <c r="G205" s="664"/>
      <c r="H205" s="677">
        <v>0</v>
      </c>
      <c r="I205" s="664">
        <v>2</v>
      </c>
      <c r="J205" s="664">
        <v>219.06</v>
      </c>
      <c r="K205" s="677">
        <v>1</v>
      </c>
      <c r="L205" s="664">
        <v>2</v>
      </c>
      <c r="M205" s="665">
        <v>219.06</v>
      </c>
    </row>
    <row r="206" spans="1:13" ht="14.4" customHeight="1" x14ac:dyDescent="0.3">
      <c r="A206" s="660" t="s">
        <v>4627</v>
      </c>
      <c r="B206" s="661" t="s">
        <v>4417</v>
      </c>
      <c r="C206" s="661" t="s">
        <v>5657</v>
      </c>
      <c r="D206" s="661" t="s">
        <v>2670</v>
      </c>
      <c r="E206" s="661" t="s">
        <v>5658</v>
      </c>
      <c r="F206" s="664"/>
      <c r="G206" s="664"/>
      <c r="H206" s="677">
        <v>0</v>
      </c>
      <c r="I206" s="664">
        <v>1</v>
      </c>
      <c r="J206" s="664">
        <v>431.12</v>
      </c>
      <c r="K206" s="677">
        <v>1</v>
      </c>
      <c r="L206" s="664">
        <v>1</v>
      </c>
      <c r="M206" s="665">
        <v>431.12</v>
      </c>
    </row>
    <row r="207" spans="1:13" ht="14.4" customHeight="1" x14ac:dyDescent="0.3">
      <c r="A207" s="660" t="s">
        <v>4627</v>
      </c>
      <c r="B207" s="661" t="s">
        <v>4421</v>
      </c>
      <c r="C207" s="661" t="s">
        <v>5677</v>
      </c>
      <c r="D207" s="661" t="s">
        <v>5678</v>
      </c>
      <c r="E207" s="661" t="s">
        <v>5679</v>
      </c>
      <c r="F207" s="664"/>
      <c r="G207" s="664"/>
      <c r="H207" s="677">
        <v>0</v>
      </c>
      <c r="I207" s="664">
        <v>1</v>
      </c>
      <c r="J207" s="664">
        <v>217.65</v>
      </c>
      <c r="K207" s="677">
        <v>1</v>
      </c>
      <c r="L207" s="664">
        <v>1</v>
      </c>
      <c r="M207" s="665">
        <v>217.65</v>
      </c>
    </row>
    <row r="208" spans="1:13" ht="14.4" customHeight="1" x14ac:dyDescent="0.3">
      <c r="A208" s="660" t="s">
        <v>4627</v>
      </c>
      <c r="B208" s="661" t="s">
        <v>4424</v>
      </c>
      <c r="C208" s="661" t="s">
        <v>5674</v>
      </c>
      <c r="D208" s="661" t="s">
        <v>2673</v>
      </c>
      <c r="E208" s="661" t="s">
        <v>2683</v>
      </c>
      <c r="F208" s="664"/>
      <c r="G208" s="664"/>
      <c r="H208" s="677">
        <v>0</v>
      </c>
      <c r="I208" s="664">
        <v>4</v>
      </c>
      <c r="J208" s="664">
        <v>1567.08</v>
      </c>
      <c r="K208" s="677">
        <v>1</v>
      </c>
      <c r="L208" s="664">
        <v>4</v>
      </c>
      <c r="M208" s="665">
        <v>1567.08</v>
      </c>
    </row>
    <row r="209" spans="1:13" ht="14.4" customHeight="1" x14ac:dyDescent="0.3">
      <c r="A209" s="660" t="s">
        <v>4627</v>
      </c>
      <c r="B209" s="661" t="s">
        <v>4424</v>
      </c>
      <c r="C209" s="661" t="s">
        <v>2604</v>
      </c>
      <c r="D209" s="661" t="s">
        <v>2605</v>
      </c>
      <c r="E209" s="661" t="s">
        <v>2606</v>
      </c>
      <c r="F209" s="664"/>
      <c r="G209" s="664"/>
      <c r="H209" s="677">
        <v>0</v>
      </c>
      <c r="I209" s="664">
        <v>3</v>
      </c>
      <c r="J209" s="664">
        <v>1816.9499999999998</v>
      </c>
      <c r="K209" s="677">
        <v>1</v>
      </c>
      <c r="L209" s="664">
        <v>3</v>
      </c>
      <c r="M209" s="665">
        <v>1816.9499999999998</v>
      </c>
    </row>
    <row r="210" spans="1:13" ht="14.4" customHeight="1" x14ac:dyDescent="0.3">
      <c r="A210" s="660" t="s">
        <v>4627</v>
      </c>
      <c r="B210" s="661" t="s">
        <v>4425</v>
      </c>
      <c r="C210" s="661" t="s">
        <v>5616</v>
      </c>
      <c r="D210" s="661" t="s">
        <v>5617</v>
      </c>
      <c r="E210" s="661" t="s">
        <v>5618</v>
      </c>
      <c r="F210" s="664"/>
      <c r="G210" s="664"/>
      <c r="H210" s="677">
        <v>0</v>
      </c>
      <c r="I210" s="664">
        <v>1</v>
      </c>
      <c r="J210" s="664">
        <v>483.83</v>
      </c>
      <c r="K210" s="677">
        <v>1</v>
      </c>
      <c r="L210" s="664">
        <v>1</v>
      </c>
      <c r="M210" s="665">
        <v>483.83</v>
      </c>
    </row>
    <row r="211" spans="1:13" ht="14.4" customHeight="1" x14ac:dyDescent="0.3">
      <c r="A211" s="660" t="s">
        <v>4627</v>
      </c>
      <c r="B211" s="661" t="s">
        <v>6877</v>
      </c>
      <c r="C211" s="661" t="s">
        <v>5587</v>
      </c>
      <c r="D211" s="661" t="s">
        <v>5588</v>
      </c>
      <c r="E211" s="661" t="s">
        <v>1378</v>
      </c>
      <c r="F211" s="664"/>
      <c r="G211" s="664"/>
      <c r="H211" s="677"/>
      <c r="I211" s="664">
        <v>1</v>
      </c>
      <c r="J211" s="664">
        <v>0</v>
      </c>
      <c r="K211" s="677"/>
      <c r="L211" s="664">
        <v>1</v>
      </c>
      <c r="M211" s="665">
        <v>0</v>
      </c>
    </row>
    <row r="212" spans="1:13" ht="14.4" customHeight="1" x14ac:dyDescent="0.3">
      <c r="A212" s="660" t="s">
        <v>4627</v>
      </c>
      <c r="B212" s="661" t="s">
        <v>4429</v>
      </c>
      <c r="C212" s="661" t="s">
        <v>2650</v>
      </c>
      <c r="D212" s="661" t="s">
        <v>2464</v>
      </c>
      <c r="E212" s="661" t="s">
        <v>2651</v>
      </c>
      <c r="F212" s="664"/>
      <c r="G212" s="664"/>
      <c r="H212" s="677">
        <v>0</v>
      </c>
      <c r="I212" s="664">
        <v>1</v>
      </c>
      <c r="J212" s="664">
        <v>492.45</v>
      </c>
      <c r="K212" s="677">
        <v>1</v>
      </c>
      <c r="L212" s="664">
        <v>1</v>
      </c>
      <c r="M212" s="665">
        <v>492.45</v>
      </c>
    </row>
    <row r="213" spans="1:13" ht="14.4" customHeight="1" x14ac:dyDescent="0.3">
      <c r="A213" s="660" t="s">
        <v>4627</v>
      </c>
      <c r="B213" s="661" t="s">
        <v>4429</v>
      </c>
      <c r="C213" s="661" t="s">
        <v>5686</v>
      </c>
      <c r="D213" s="661" t="s">
        <v>2464</v>
      </c>
      <c r="E213" s="661" t="s">
        <v>5687</v>
      </c>
      <c r="F213" s="664"/>
      <c r="G213" s="664"/>
      <c r="H213" s="677">
        <v>0</v>
      </c>
      <c r="I213" s="664">
        <v>1</v>
      </c>
      <c r="J213" s="664">
        <v>547.16999999999996</v>
      </c>
      <c r="K213" s="677">
        <v>1</v>
      </c>
      <c r="L213" s="664">
        <v>1</v>
      </c>
      <c r="M213" s="665">
        <v>547.16999999999996</v>
      </c>
    </row>
    <row r="214" spans="1:13" ht="14.4" customHeight="1" x14ac:dyDescent="0.3">
      <c r="A214" s="660" t="s">
        <v>4627</v>
      </c>
      <c r="B214" s="661" t="s">
        <v>4431</v>
      </c>
      <c r="C214" s="661" t="s">
        <v>2731</v>
      </c>
      <c r="D214" s="661" t="s">
        <v>2732</v>
      </c>
      <c r="E214" s="661" t="s">
        <v>2733</v>
      </c>
      <c r="F214" s="664"/>
      <c r="G214" s="664"/>
      <c r="H214" s="677">
        <v>0</v>
      </c>
      <c r="I214" s="664">
        <v>1</v>
      </c>
      <c r="J214" s="664">
        <v>820.43</v>
      </c>
      <c r="K214" s="677">
        <v>1</v>
      </c>
      <c r="L214" s="664">
        <v>1</v>
      </c>
      <c r="M214" s="665">
        <v>820.43</v>
      </c>
    </row>
    <row r="215" spans="1:13" ht="14.4" customHeight="1" x14ac:dyDescent="0.3">
      <c r="A215" s="660" t="s">
        <v>4627</v>
      </c>
      <c r="B215" s="661" t="s">
        <v>4432</v>
      </c>
      <c r="C215" s="661" t="s">
        <v>2504</v>
      </c>
      <c r="D215" s="661" t="s">
        <v>2505</v>
      </c>
      <c r="E215" s="661" t="s">
        <v>630</v>
      </c>
      <c r="F215" s="664"/>
      <c r="G215" s="664"/>
      <c r="H215" s="677">
        <v>0</v>
      </c>
      <c r="I215" s="664">
        <v>2</v>
      </c>
      <c r="J215" s="664">
        <v>76.260000000000005</v>
      </c>
      <c r="K215" s="677">
        <v>1</v>
      </c>
      <c r="L215" s="664">
        <v>2</v>
      </c>
      <c r="M215" s="665">
        <v>76.260000000000005</v>
      </c>
    </row>
    <row r="216" spans="1:13" ht="14.4" customHeight="1" x14ac:dyDescent="0.3">
      <c r="A216" s="660" t="s">
        <v>4627</v>
      </c>
      <c r="B216" s="661" t="s">
        <v>4439</v>
      </c>
      <c r="C216" s="661" t="s">
        <v>2520</v>
      </c>
      <c r="D216" s="661" t="s">
        <v>2521</v>
      </c>
      <c r="E216" s="661" t="s">
        <v>4440</v>
      </c>
      <c r="F216" s="664"/>
      <c r="G216" s="664"/>
      <c r="H216" s="677">
        <v>0</v>
      </c>
      <c r="I216" s="664">
        <v>1</v>
      </c>
      <c r="J216" s="664">
        <v>86.76</v>
      </c>
      <c r="K216" s="677">
        <v>1</v>
      </c>
      <c r="L216" s="664">
        <v>1</v>
      </c>
      <c r="M216" s="665">
        <v>86.76</v>
      </c>
    </row>
    <row r="217" spans="1:13" ht="14.4" customHeight="1" x14ac:dyDescent="0.3">
      <c r="A217" s="660" t="s">
        <v>4627</v>
      </c>
      <c r="B217" s="661" t="s">
        <v>4442</v>
      </c>
      <c r="C217" s="661" t="s">
        <v>2909</v>
      </c>
      <c r="D217" s="661" t="s">
        <v>4443</v>
      </c>
      <c r="E217" s="661" t="s">
        <v>4444</v>
      </c>
      <c r="F217" s="664"/>
      <c r="G217" s="664"/>
      <c r="H217" s="677">
        <v>0</v>
      </c>
      <c r="I217" s="664">
        <v>6</v>
      </c>
      <c r="J217" s="664">
        <v>941.16000000000008</v>
      </c>
      <c r="K217" s="677">
        <v>1</v>
      </c>
      <c r="L217" s="664">
        <v>6</v>
      </c>
      <c r="M217" s="665">
        <v>941.16000000000008</v>
      </c>
    </row>
    <row r="218" spans="1:13" ht="14.4" customHeight="1" x14ac:dyDescent="0.3">
      <c r="A218" s="660" t="s">
        <v>4627</v>
      </c>
      <c r="B218" s="661" t="s">
        <v>4456</v>
      </c>
      <c r="C218" s="661" t="s">
        <v>5645</v>
      </c>
      <c r="D218" s="661" t="s">
        <v>5646</v>
      </c>
      <c r="E218" s="661" t="s">
        <v>4458</v>
      </c>
      <c r="F218" s="664">
        <v>1</v>
      </c>
      <c r="G218" s="664">
        <v>116.8</v>
      </c>
      <c r="H218" s="677">
        <v>1</v>
      </c>
      <c r="I218" s="664"/>
      <c r="J218" s="664"/>
      <c r="K218" s="677">
        <v>0</v>
      </c>
      <c r="L218" s="664">
        <v>1</v>
      </c>
      <c r="M218" s="665">
        <v>116.8</v>
      </c>
    </row>
    <row r="219" spans="1:13" ht="14.4" customHeight="1" x14ac:dyDescent="0.3">
      <c r="A219" s="660" t="s">
        <v>4627</v>
      </c>
      <c r="B219" s="661" t="s">
        <v>4456</v>
      </c>
      <c r="C219" s="661" t="s">
        <v>3049</v>
      </c>
      <c r="D219" s="661" t="s">
        <v>3050</v>
      </c>
      <c r="E219" s="661" t="s">
        <v>4458</v>
      </c>
      <c r="F219" s="664"/>
      <c r="G219" s="664"/>
      <c r="H219" s="677">
        <v>0</v>
      </c>
      <c r="I219" s="664">
        <v>6</v>
      </c>
      <c r="J219" s="664">
        <v>700.8</v>
      </c>
      <c r="K219" s="677">
        <v>1</v>
      </c>
      <c r="L219" s="664">
        <v>6</v>
      </c>
      <c r="M219" s="665">
        <v>700.8</v>
      </c>
    </row>
    <row r="220" spans="1:13" ht="14.4" customHeight="1" x14ac:dyDescent="0.3">
      <c r="A220" s="660" t="s">
        <v>4627</v>
      </c>
      <c r="B220" s="661" t="s">
        <v>4456</v>
      </c>
      <c r="C220" s="661" t="s">
        <v>5647</v>
      </c>
      <c r="D220" s="661" t="s">
        <v>3050</v>
      </c>
      <c r="E220" s="661" t="s">
        <v>5648</v>
      </c>
      <c r="F220" s="664"/>
      <c r="G220" s="664"/>
      <c r="H220" s="677"/>
      <c r="I220" s="664">
        <v>4</v>
      </c>
      <c r="J220" s="664">
        <v>0</v>
      </c>
      <c r="K220" s="677"/>
      <c r="L220" s="664">
        <v>4</v>
      </c>
      <c r="M220" s="665">
        <v>0</v>
      </c>
    </row>
    <row r="221" spans="1:13" ht="14.4" customHeight="1" x14ac:dyDescent="0.3">
      <c r="A221" s="660" t="s">
        <v>4627</v>
      </c>
      <c r="B221" s="661" t="s">
        <v>4460</v>
      </c>
      <c r="C221" s="661" t="s">
        <v>3081</v>
      </c>
      <c r="D221" s="661" t="s">
        <v>3082</v>
      </c>
      <c r="E221" s="661" t="s">
        <v>3083</v>
      </c>
      <c r="F221" s="664"/>
      <c r="G221" s="664"/>
      <c r="H221" s="677">
        <v>0</v>
      </c>
      <c r="I221" s="664">
        <v>5</v>
      </c>
      <c r="J221" s="664">
        <v>917.03</v>
      </c>
      <c r="K221" s="677">
        <v>1</v>
      </c>
      <c r="L221" s="664">
        <v>5</v>
      </c>
      <c r="M221" s="665">
        <v>917.03</v>
      </c>
    </row>
    <row r="222" spans="1:13" ht="14.4" customHeight="1" x14ac:dyDescent="0.3">
      <c r="A222" s="660" t="s">
        <v>4627</v>
      </c>
      <c r="B222" s="661" t="s">
        <v>4460</v>
      </c>
      <c r="C222" s="661" t="s">
        <v>5589</v>
      </c>
      <c r="D222" s="661" t="s">
        <v>3082</v>
      </c>
      <c r="E222" s="661" t="s">
        <v>5590</v>
      </c>
      <c r="F222" s="664"/>
      <c r="G222" s="664"/>
      <c r="H222" s="677"/>
      <c r="I222" s="664">
        <v>2</v>
      </c>
      <c r="J222" s="664">
        <v>0</v>
      </c>
      <c r="K222" s="677"/>
      <c r="L222" s="664">
        <v>2</v>
      </c>
      <c r="M222" s="665">
        <v>0</v>
      </c>
    </row>
    <row r="223" spans="1:13" ht="14.4" customHeight="1" x14ac:dyDescent="0.3">
      <c r="A223" s="660" t="s">
        <v>4627</v>
      </c>
      <c r="B223" s="661" t="s">
        <v>4461</v>
      </c>
      <c r="C223" s="661" t="s">
        <v>3069</v>
      </c>
      <c r="D223" s="661" t="s">
        <v>3070</v>
      </c>
      <c r="E223" s="661" t="s">
        <v>3071</v>
      </c>
      <c r="F223" s="664"/>
      <c r="G223" s="664"/>
      <c r="H223" s="677">
        <v>0</v>
      </c>
      <c r="I223" s="664">
        <v>1</v>
      </c>
      <c r="J223" s="664">
        <v>154.01</v>
      </c>
      <c r="K223" s="677">
        <v>1</v>
      </c>
      <c r="L223" s="664">
        <v>1</v>
      </c>
      <c r="M223" s="665">
        <v>154.01</v>
      </c>
    </row>
    <row r="224" spans="1:13" ht="14.4" customHeight="1" x14ac:dyDescent="0.3">
      <c r="A224" s="660" t="s">
        <v>4627</v>
      </c>
      <c r="B224" s="661" t="s">
        <v>4466</v>
      </c>
      <c r="C224" s="661" t="s">
        <v>3046</v>
      </c>
      <c r="D224" s="661" t="s">
        <v>3047</v>
      </c>
      <c r="E224" s="661" t="s">
        <v>4451</v>
      </c>
      <c r="F224" s="664"/>
      <c r="G224" s="664"/>
      <c r="H224" s="677">
        <v>0</v>
      </c>
      <c r="I224" s="664">
        <v>8</v>
      </c>
      <c r="J224" s="664">
        <v>558.88</v>
      </c>
      <c r="K224" s="677">
        <v>1</v>
      </c>
      <c r="L224" s="664">
        <v>8</v>
      </c>
      <c r="M224" s="665">
        <v>558.88</v>
      </c>
    </row>
    <row r="225" spans="1:13" ht="14.4" customHeight="1" x14ac:dyDescent="0.3">
      <c r="A225" s="660" t="s">
        <v>4627</v>
      </c>
      <c r="B225" s="661" t="s">
        <v>4477</v>
      </c>
      <c r="C225" s="661" t="s">
        <v>3132</v>
      </c>
      <c r="D225" s="661" t="s">
        <v>3133</v>
      </c>
      <c r="E225" s="661" t="s">
        <v>4480</v>
      </c>
      <c r="F225" s="664"/>
      <c r="G225" s="664"/>
      <c r="H225" s="677">
        <v>0</v>
      </c>
      <c r="I225" s="664">
        <v>18</v>
      </c>
      <c r="J225" s="664">
        <v>56289.419999999991</v>
      </c>
      <c r="K225" s="677">
        <v>1</v>
      </c>
      <c r="L225" s="664">
        <v>18</v>
      </c>
      <c r="M225" s="665">
        <v>56289.419999999991</v>
      </c>
    </row>
    <row r="226" spans="1:13" ht="14.4" customHeight="1" x14ac:dyDescent="0.3">
      <c r="A226" s="660" t="s">
        <v>4627</v>
      </c>
      <c r="B226" s="661" t="s">
        <v>4477</v>
      </c>
      <c r="C226" s="661" t="s">
        <v>4672</v>
      </c>
      <c r="D226" s="661" t="s">
        <v>3133</v>
      </c>
      <c r="E226" s="661" t="s">
        <v>4673</v>
      </c>
      <c r="F226" s="664"/>
      <c r="G226" s="664"/>
      <c r="H226" s="677">
        <v>0</v>
      </c>
      <c r="I226" s="664">
        <v>1</v>
      </c>
      <c r="J226" s="664">
        <v>782.22</v>
      </c>
      <c r="K226" s="677">
        <v>1</v>
      </c>
      <c r="L226" s="664">
        <v>1</v>
      </c>
      <c r="M226" s="665">
        <v>782.22</v>
      </c>
    </row>
    <row r="227" spans="1:13" ht="14.4" customHeight="1" x14ac:dyDescent="0.3">
      <c r="A227" s="660" t="s">
        <v>4627</v>
      </c>
      <c r="B227" s="661" t="s">
        <v>4477</v>
      </c>
      <c r="C227" s="661" t="s">
        <v>5622</v>
      </c>
      <c r="D227" s="661" t="s">
        <v>5623</v>
      </c>
      <c r="E227" s="661" t="s">
        <v>5624</v>
      </c>
      <c r="F227" s="664"/>
      <c r="G227" s="664"/>
      <c r="H227" s="677">
        <v>0</v>
      </c>
      <c r="I227" s="664">
        <v>3</v>
      </c>
      <c r="J227" s="664">
        <v>12850.29</v>
      </c>
      <c r="K227" s="677">
        <v>1</v>
      </c>
      <c r="L227" s="664">
        <v>3</v>
      </c>
      <c r="M227" s="665">
        <v>12850.29</v>
      </c>
    </row>
    <row r="228" spans="1:13" ht="14.4" customHeight="1" x14ac:dyDescent="0.3">
      <c r="A228" s="660" t="s">
        <v>4627</v>
      </c>
      <c r="B228" s="661" t="s">
        <v>4483</v>
      </c>
      <c r="C228" s="661" t="s">
        <v>2768</v>
      </c>
      <c r="D228" s="661" t="s">
        <v>2769</v>
      </c>
      <c r="E228" s="661" t="s">
        <v>4484</v>
      </c>
      <c r="F228" s="664"/>
      <c r="G228" s="664"/>
      <c r="H228" s="677">
        <v>0</v>
      </c>
      <c r="I228" s="664">
        <v>3</v>
      </c>
      <c r="J228" s="664">
        <v>4476.33</v>
      </c>
      <c r="K228" s="677">
        <v>1</v>
      </c>
      <c r="L228" s="664">
        <v>3</v>
      </c>
      <c r="M228" s="665">
        <v>4476.33</v>
      </c>
    </row>
    <row r="229" spans="1:13" ht="14.4" customHeight="1" x14ac:dyDescent="0.3">
      <c r="A229" s="660" t="s">
        <v>4627</v>
      </c>
      <c r="B229" s="661" t="s">
        <v>6871</v>
      </c>
      <c r="C229" s="661" t="s">
        <v>5157</v>
      </c>
      <c r="D229" s="661" t="s">
        <v>5158</v>
      </c>
      <c r="E229" s="661" t="s">
        <v>5159</v>
      </c>
      <c r="F229" s="664"/>
      <c r="G229" s="664"/>
      <c r="H229" s="677">
        <v>0</v>
      </c>
      <c r="I229" s="664">
        <v>22</v>
      </c>
      <c r="J229" s="664">
        <v>53214.100000000006</v>
      </c>
      <c r="K229" s="677">
        <v>1</v>
      </c>
      <c r="L229" s="664">
        <v>22</v>
      </c>
      <c r="M229" s="665">
        <v>53214.100000000006</v>
      </c>
    </row>
    <row r="230" spans="1:13" ht="14.4" customHeight="1" x14ac:dyDescent="0.3">
      <c r="A230" s="660" t="s">
        <v>4627</v>
      </c>
      <c r="B230" s="661" t="s">
        <v>4497</v>
      </c>
      <c r="C230" s="661" t="s">
        <v>2460</v>
      </c>
      <c r="D230" s="661" t="s">
        <v>812</v>
      </c>
      <c r="E230" s="661" t="s">
        <v>4499</v>
      </c>
      <c r="F230" s="664"/>
      <c r="G230" s="664"/>
      <c r="H230" s="677">
        <v>0</v>
      </c>
      <c r="I230" s="664">
        <v>2</v>
      </c>
      <c r="J230" s="664">
        <v>119.1</v>
      </c>
      <c r="K230" s="677">
        <v>1</v>
      </c>
      <c r="L230" s="664">
        <v>2</v>
      </c>
      <c r="M230" s="665">
        <v>119.1</v>
      </c>
    </row>
    <row r="231" spans="1:13" ht="14.4" customHeight="1" x14ac:dyDescent="0.3">
      <c r="A231" s="660" t="s">
        <v>4627</v>
      </c>
      <c r="B231" s="661" t="s">
        <v>4500</v>
      </c>
      <c r="C231" s="661" t="s">
        <v>1268</v>
      </c>
      <c r="D231" s="661" t="s">
        <v>1269</v>
      </c>
      <c r="E231" s="661" t="s">
        <v>1270</v>
      </c>
      <c r="F231" s="664"/>
      <c r="G231" s="664"/>
      <c r="H231" s="677">
        <v>0</v>
      </c>
      <c r="I231" s="664">
        <v>6</v>
      </c>
      <c r="J231" s="664">
        <v>571.5</v>
      </c>
      <c r="K231" s="677">
        <v>1</v>
      </c>
      <c r="L231" s="664">
        <v>6</v>
      </c>
      <c r="M231" s="665">
        <v>571.5</v>
      </c>
    </row>
    <row r="232" spans="1:13" ht="14.4" customHeight="1" x14ac:dyDescent="0.3">
      <c r="A232" s="660" t="s">
        <v>4627</v>
      </c>
      <c r="B232" s="661" t="s">
        <v>4502</v>
      </c>
      <c r="C232" s="661" t="s">
        <v>2488</v>
      </c>
      <c r="D232" s="661" t="s">
        <v>2489</v>
      </c>
      <c r="E232" s="661" t="s">
        <v>2490</v>
      </c>
      <c r="F232" s="664"/>
      <c r="G232" s="664"/>
      <c r="H232" s="677">
        <v>0</v>
      </c>
      <c r="I232" s="664">
        <v>1</v>
      </c>
      <c r="J232" s="664">
        <v>32.74</v>
      </c>
      <c r="K232" s="677">
        <v>1</v>
      </c>
      <c r="L232" s="664">
        <v>1</v>
      </c>
      <c r="M232" s="665">
        <v>32.74</v>
      </c>
    </row>
    <row r="233" spans="1:13" ht="14.4" customHeight="1" x14ac:dyDescent="0.3">
      <c r="A233" s="660" t="s">
        <v>4627</v>
      </c>
      <c r="B233" s="661" t="s">
        <v>4508</v>
      </c>
      <c r="C233" s="661" t="s">
        <v>4970</v>
      </c>
      <c r="D233" s="661" t="s">
        <v>4509</v>
      </c>
      <c r="E233" s="661" t="s">
        <v>4971</v>
      </c>
      <c r="F233" s="664"/>
      <c r="G233" s="664"/>
      <c r="H233" s="677">
        <v>0</v>
      </c>
      <c r="I233" s="664">
        <v>1</v>
      </c>
      <c r="J233" s="664">
        <v>887.05</v>
      </c>
      <c r="K233" s="677">
        <v>1</v>
      </c>
      <c r="L233" s="664">
        <v>1</v>
      </c>
      <c r="M233" s="665">
        <v>887.05</v>
      </c>
    </row>
    <row r="234" spans="1:13" ht="14.4" customHeight="1" x14ac:dyDescent="0.3">
      <c r="A234" s="660" t="s">
        <v>4627</v>
      </c>
      <c r="B234" s="661" t="s">
        <v>4517</v>
      </c>
      <c r="C234" s="661" t="s">
        <v>2578</v>
      </c>
      <c r="D234" s="661" t="s">
        <v>4520</v>
      </c>
      <c r="E234" s="661" t="s">
        <v>4521</v>
      </c>
      <c r="F234" s="664"/>
      <c r="G234" s="664"/>
      <c r="H234" s="677">
        <v>0</v>
      </c>
      <c r="I234" s="664">
        <v>3</v>
      </c>
      <c r="J234" s="664">
        <v>20.94</v>
      </c>
      <c r="K234" s="677">
        <v>1</v>
      </c>
      <c r="L234" s="664">
        <v>3</v>
      </c>
      <c r="M234" s="665">
        <v>20.94</v>
      </c>
    </row>
    <row r="235" spans="1:13" ht="14.4" customHeight="1" x14ac:dyDescent="0.3">
      <c r="A235" s="660" t="s">
        <v>4627</v>
      </c>
      <c r="B235" s="661" t="s">
        <v>4517</v>
      </c>
      <c r="C235" s="661" t="s">
        <v>5579</v>
      </c>
      <c r="D235" s="661" t="s">
        <v>5580</v>
      </c>
      <c r="E235" s="661" t="s">
        <v>5121</v>
      </c>
      <c r="F235" s="664"/>
      <c r="G235" s="664"/>
      <c r="H235" s="677">
        <v>0</v>
      </c>
      <c r="I235" s="664">
        <v>3</v>
      </c>
      <c r="J235" s="664">
        <v>32.19</v>
      </c>
      <c r="K235" s="677">
        <v>1</v>
      </c>
      <c r="L235" s="664">
        <v>3</v>
      </c>
      <c r="M235" s="665">
        <v>32.19</v>
      </c>
    </row>
    <row r="236" spans="1:13" ht="14.4" customHeight="1" x14ac:dyDescent="0.3">
      <c r="A236" s="660" t="s">
        <v>4627</v>
      </c>
      <c r="B236" s="661" t="s">
        <v>4517</v>
      </c>
      <c r="C236" s="661" t="s">
        <v>5122</v>
      </c>
      <c r="D236" s="661" t="s">
        <v>5123</v>
      </c>
      <c r="E236" s="661" t="s">
        <v>4521</v>
      </c>
      <c r="F236" s="664">
        <v>1</v>
      </c>
      <c r="G236" s="664">
        <v>5.37</v>
      </c>
      <c r="H236" s="677">
        <v>1</v>
      </c>
      <c r="I236" s="664"/>
      <c r="J236" s="664"/>
      <c r="K236" s="677">
        <v>0</v>
      </c>
      <c r="L236" s="664">
        <v>1</v>
      </c>
      <c r="M236" s="665">
        <v>5.37</v>
      </c>
    </row>
    <row r="237" spans="1:13" ht="14.4" customHeight="1" x14ac:dyDescent="0.3">
      <c r="A237" s="660" t="s">
        <v>4627</v>
      </c>
      <c r="B237" s="661" t="s">
        <v>4522</v>
      </c>
      <c r="C237" s="661" t="s">
        <v>2628</v>
      </c>
      <c r="D237" s="661" t="s">
        <v>2629</v>
      </c>
      <c r="E237" s="661" t="s">
        <v>4523</v>
      </c>
      <c r="F237" s="664"/>
      <c r="G237" s="664"/>
      <c r="H237" s="677">
        <v>0</v>
      </c>
      <c r="I237" s="664">
        <v>1</v>
      </c>
      <c r="J237" s="664">
        <v>162.13</v>
      </c>
      <c r="K237" s="677">
        <v>1</v>
      </c>
      <c r="L237" s="664">
        <v>1</v>
      </c>
      <c r="M237" s="665">
        <v>162.13</v>
      </c>
    </row>
    <row r="238" spans="1:13" ht="14.4" customHeight="1" x14ac:dyDescent="0.3">
      <c r="A238" s="660" t="s">
        <v>4627</v>
      </c>
      <c r="B238" s="661" t="s">
        <v>4522</v>
      </c>
      <c r="C238" s="661" t="s">
        <v>2705</v>
      </c>
      <c r="D238" s="661" t="s">
        <v>2475</v>
      </c>
      <c r="E238" s="661" t="s">
        <v>4524</v>
      </c>
      <c r="F238" s="664"/>
      <c r="G238" s="664"/>
      <c r="H238" s="677">
        <v>0</v>
      </c>
      <c r="I238" s="664">
        <v>2</v>
      </c>
      <c r="J238" s="664">
        <v>432.32</v>
      </c>
      <c r="K238" s="677">
        <v>1</v>
      </c>
      <c r="L238" s="664">
        <v>2</v>
      </c>
      <c r="M238" s="665">
        <v>432.32</v>
      </c>
    </row>
    <row r="239" spans="1:13" ht="14.4" customHeight="1" x14ac:dyDescent="0.3">
      <c r="A239" s="660" t="s">
        <v>4627</v>
      </c>
      <c r="B239" s="661" t="s">
        <v>4522</v>
      </c>
      <c r="C239" s="661" t="s">
        <v>2474</v>
      </c>
      <c r="D239" s="661" t="s">
        <v>2475</v>
      </c>
      <c r="E239" s="661" t="s">
        <v>4525</v>
      </c>
      <c r="F239" s="664"/>
      <c r="G239" s="664"/>
      <c r="H239" s="677">
        <v>0</v>
      </c>
      <c r="I239" s="664">
        <v>1</v>
      </c>
      <c r="J239" s="664">
        <v>432.32</v>
      </c>
      <c r="K239" s="677">
        <v>1</v>
      </c>
      <c r="L239" s="664">
        <v>1</v>
      </c>
      <c r="M239" s="665">
        <v>432.32</v>
      </c>
    </row>
    <row r="240" spans="1:13" ht="14.4" customHeight="1" x14ac:dyDescent="0.3">
      <c r="A240" s="660" t="s">
        <v>4627</v>
      </c>
      <c r="B240" s="661" t="s">
        <v>4533</v>
      </c>
      <c r="C240" s="661" t="s">
        <v>1461</v>
      </c>
      <c r="D240" s="661" t="s">
        <v>5592</v>
      </c>
      <c r="E240" s="661" t="s">
        <v>5593</v>
      </c>
      <c r="F240" s="664"/>
      <c r="G240" s="664"/>
      <c r="H240" s="677">
        <v>0</v>
      </c>
      <c r="I240" s="664">
        <v>4</v>
      </c>
      <c r="J240" s="664">
        <v>550.4</v>
      </c>
      <c r="K240" s="677">
        <v>1</v>
      </c>
      <c r="L240" s="664">
        <v>4</v>
      </c>
      <c r="M240" s="665">
        <v>550.4</v>
      </c>
    </row>
    <row r="241" spans="1:13" ht="14.4" customHeight="1" x14ac:dyDescent="0.3">
      <c r="A241" s="660" t="s">
        <v>4627</v>
      </c>
      <c r="B241" s="661" t="s">
        <v>4534</v>
      </c>
      <c r="C241" s="661" t="s">
        <v>2639</v>
      </c>
      <c r="D241" s="661" t="s">
        <v>2640</v>
      </c>
      <c r="E241" s="661" t="s">
        <v>4535</v>
      </c>
      <c r="F241" s="664"/>
      <c r="G241" s="664"/>
      <c r="H241" s="677">
        <v>0</v>
      </c>
      <c r="I241" s="664">
        <v>1</v>
      </c>
      <c r="J241" s="664">
        <v>94.8</v>
      </c>
      <c r="K241" s="677">
        <v>1</v>
      </c>
      <c r="L241" s="664">
        <v>1</v>
      </c>
      <c r="M241" s="665">
        <v>94.8</v>
      </c>
    </row>
    <row r="242" spans="1:13" ht="14.4" customHeight="1" x14ac:dyDescent="0.3">
      <c r="A242" s="660" t="s">
        <v>4627</v>
      </c>
      <c r="B242" s="661" t="s">
        <v>4538</v>
      </c>
      <c r="C242" s="661" t="s">
        <v>5420</v>
      </c>
      <c r="D242" s="661" t="s">
        <v>2453</v>
      </c>
      <c r="E242" s="661" t="s">
        <v>1139</v>
      </c>
      <c r="F242" s="664"/>
      <c r="G242" s="664"/>
      <c r="H242" s="677"/>
      <c r="I242" s="664">
        <v>1</v>
      </c>
      <c r="J242" s="664">
        <v>0</v>
      </c>
      <c r="K242" s="677"/>
      <c r="L242" s="664">
        <v>1</v>
      </c>
      <c r="M242" s="665">
        <v>0</v>
      </c>
    </row>
    <row r="243" spans="1:13" ht="14.4" customHeight="1" x14ac:dyDescent="0.3">
      <c r="A243" s="660" t="s">
        <v>4627</v>
      </c>
      <c r="B243" s="661" t="s">
        <v>4546</v>
      </c>
      <c r="C243" s="661" t="s">
        <v>2840</v>
      </c>
      <c r="D243" s="661" t="s">
        <v>2841</v>
      </c>
      <c r="E243" s="661" t="s">
        <v>2842</v>
      </c>
      <c r="F243" s="664"/>
      <c r="G243" s="664"/>
      <c r="H243" s="677">
        <v>0</v>
      </c>
      <c r="I243" s="664">
        <v>1</v>
      </c>
      <c r="J243" s="664">
        <v>126.28</v>
      </c>
      <c r="K243" s="677">
        <v>1</v>
      </c>
      <c r="L243" s="664">
        <v>1</v>
      </c>
      <c r="M243" s="665">
        <v>126.28</v>
      </c>
    </row>
    <row r="244" spans="1:13" ht="14.4" customHeight="1" x14ac:dyDescent="0.3">
      <c r="A244" s="660" t="s">
        <v>4627</v>
      </c>
      <c r="B244" s="661" t="s">
        <v>4546</v>
      </c>
      <c r="C244" s="661" t="s">
        <v>2845</v>
      </c>
      <c r="D244" s="661" t="s">
        <v>2846</v>
      </c>
      <c r="E244" s="661" t="s">
        <v>2842</v>
      </c>
      <c r="F244" s="664"/>
      <c r="G244" s="664"/>
      <c r="H244" s="677">
        <v>0</v>
      </c>
      <c r="I244" s="664">
        <v>1</v>
      </c>
      <c r="J244" s="664">
        <v>126.28</v>
      </c>
      <c r="K244" s="677">
        <v>1</v>
      </c>
      <c r="L244" s="664">
        <v>1</v>
      </c>
      <c r="M244" s="665">
        <v>126.28</v>
      </c>
    </row>
    <row r="245" spans="1:13" ht="14.4" customHeight="1" x14ac:dyDescent="0.3">
      <c r="A245" s="660" t="s">
        <v>4627</v>
      </c>
      <c r="B245" s="661" t="s">
        <v>4556</v>
      </c>
      <c r="C245" s="661" t="s">
        <v>5702</v>
      </c>
      <c r="D245" s="661" t="s">
        <v>5703</v>
      </c>
      <c r="E245" s="661" t="s">
        <v>5704</v>
      </c>
      <c r="F245" s="664"/>
      <c r="G245" s="664"/>
      <c r="H245" s="677">
        <v>0</v>
      </c>
      <c r="I245" s="664">
        <v>1</v>
      </c>
      <c r="J245" s="664">
        <v>3689.78</v>
      </c>
      <c r="K245" s="677">
        <v>1</v>
      </c>
      <c r="L245" s="664">
        <v>1</v>
      </c>
      <c r="M245" s="665">
        <v>3689.78</v>
      </c>
    </row>
    <row r="246" spans="1:13" ht="14.4" customHeight="1" x14ac:dyDescent="0.3">
      <c r="A246" s="660" t="s">
        <v>4652</v>
      </c>
      <c r="B246" s="661" t="s">
        <v>4400</v>
      </c>
      <c r="C246" s="661" t="s">
        <v>2688</v>
      </c>
      <c r="D246" s="661" t="s">
        <v>2479</v>
      </c>
      <c r="E246" s="661" t="s">
        <v>2689</v>
      </c>
      <c r="F246" s="664"/>
      <c r="G246" s="664"/>
      <c r="H246" s="677">
        <v>0</v>
      </c>
      <c r="I246" s="664">
        <v>2</v>
      </c>
      <c r="J246" s="664">
        <v>937.92</v>
      </c>
      <c r="K246" s="677">
        <v>1</v>
      </c>
      <c r="L246" s="664">
        <v>2</v>
      </c>
      <c r="M246" s="665">
        <v>937.92</v>
      </c>
    </row>
    <row r="247" spans="1:13" ht="14.4" customHeight="1" x14ac:dyDescent="0.3">
      <c r="A247" s="660" t="s">
        <v>4652</v>
      </c>
      <c r="B247" s="661" t="s">
        <v>4400</v>
      </c>
      <c r="C247" s="661" t="s">
        <v>2691</v>
      </c>
      <c r="D247" s="661" t="s">
        <v>2479</v>
      </c>
      <c r="E247" s="661" t="s">
        <v>2692</v>
      </c>
      <c r="F247" s="664"/>
      <c r="G247" s="664"/>
      <c r="H247" s="677">
        <v>0</v>
      </c>
      <c r="I247" s="664">
        <v>2</v>
      </c>
      <c r="J247" s="664">
        <v>1250.58</v>
      </c>
      <c r="K247" s="677">
        <v>1</v>
      </c>
      <c r="L247" s="664">
        <v>2</v>
      </c>
      <c r="M247" s="665">
        <v>1250.58</v>
      </c>
    </row>
    <row r="248" spans="1:13" ht="14.4" customHeight="1" x14ac:dyDescent="0.3">
      <c r="A248" s="660" t="s">
        <v>4652</v>
      </c>
      <c r="B248" s="661" t="s">
        <v>4400</v>
      </c>
      <c r="C248" s="661" t="s">
        <v>2478</v>
      </c>
      <c r="D248" s="661" t="s">
        <v>2479</v>
      </c>
      <c r="E248" s="661" t="s">
        <v>2480</v>
      </c>
      <c r="F248" s="664"/>
      <c r="G248" s="664"/>
      <c r="H248" s="677">
        <v>0</v>
      </c>
      <c r="I248" s="664">
        <v>3</v>
      </c>
      <c r="J248" s="664">
        <v>2813.79</v>
      </c>
      <c r="K248" s="677">
        <v>1</v>
      </c>
      <c r="L248" s="664">
        <v>3</v>
      </c>
      <c r="M248" s="665">
        <v>2813.79</v>
      </c>
    </row>
    <row r="249" spans="1:13" ht="14.4" customHeight="1" x14ac:dyDescent="0.3">
      <c r="A249" s="660" t="s">
        <v>4652</v>
      </c>
      <c r="B249" s="661" t="s">
        <v>4400</v>
      </c>
      <c r="C249" s="661" t="s">
        <v>2482</v>
      </c>
      <c r="D249" s="661" t="s">
        <v>2479</v>
      </c>
      <c r="E249" s="661" t="s">
        <v>2483</v>
      </c>
      <c r="F249" s="664"/>
      <c r="G249" s="664"/>
      <c r="H249" s="677">
        <v>0</v>
      </c>
      <c r="I249" s="664">
        <v>1</v>
      </c>
      <c r="J249" s="664">
        <v>1166.47</v>
      </c>
      <c r="K249" s="677">
        <v>1</v>
      </c>
      <c r="L249" s="664">
        <v>1</v>
      </c>
      <c r="M249" s="665">
        <v>1166.47</v>
      </c>
    </row>
    <row r="250" spans="1:13" ht="14.4" customHeight="1" x14ac:dyDescent="0.3">
      <c r="A250" s="660" t="s">
        <v>4652</v>
      </c>
      <c r="B250" s="661" t="s">
        <v>4439</v>
      </c>
      <c r="C250" s="661" t="s">
        <v>5115</v>
      </c>
      <c r="D250" s="661" t="s">
        <v>651</v>
      </c>
      <c r="E250" s="661" t="s">
        <v>5116</v>
      </c>
      <c r="F250" s="664"/>
      <c r="G250" s="664"/>
      <c r="H250" s="677">
        <v>0</v>
      </c>
      <c r="I250" s="664">
        <v>2</v>
      </c>
      <c r="J250" s="664">
        <v>101.14</v>
      </c>
      <c r="K250" s="677">
        <v>1</v>
      </c>
      <c r="L250" s="664">
        <v>2</v>
      </c>
      <c r="M250" s="665">
        <v>101.14</v>
      </c>
    </row>
    <row r="251" spans="1:13" ht="14.4" customHeight="1" x14ac:dyDescent="0.3">
      <c r="A251" s="660" t="s">
        <v>4652</v>
      </c>
      <c r="B251" s="661" t="s">
        <v>4449</v>
      </c>
      <c r="C251" s="661" t="s">
        <v>3042</v>
      </c>
      <c r="D251" s="661" t="s">
        <v>3043</v>
      </c>
      <c r="E251" s="661" t="s">
        <v>4451</v>
      </c>
      <c r="F251" s="664"/>
      <c r="G251" s="664"/>
      <c r="H251" s="677">
        <v>0</v>
      </c>
      <c r="I251" s="664">
        <v>3</v>
      </c>
      <c r="J251" s="664">
        <v>546.71</v>
      </c>
      <c r="K251" s="677">
        <v>1</v>
      </c>
      <c r="L251" s="664">
        <v>3</v>
      </c>
      <c r="M251" s="665">
        <v>546.71</v>
      </c>
    </row>
    <row r="252" spans="1:13" ht="14.4" customHeight="1" x14ac:dyDescent="0.3">
      <c r="A252" s="660" t="s">
        <v>4652</v>
      </c>
      <c r="B252" s="661" t="s">
        <v>4461</v>
      </c>
      <c r="C252" s="661" t="s">
        <v>3069</v>
      </c>
      <c r="D252" s="661" t="s">
        <v>3070</v>
      </c>
      <c r="E252" s="661" t="s">
        <v>3071</v>
      </c>
      <c r="F252" s="664"/>
      <c r="G252" s="664"/>
      <c r="H252" s="677">
        <v>0</v>
      </c>
      <c r="I252" s="664">
        <v>6</v>
      </c>
      <c r="J252" s="664">
        <v>924.06</v>
      </c>
      <c r="K252" s="677">
        <v>1</v>
      </c>
      <c r="L252" s="664">
        <v>6</v>
      </c>
      <c r="M252" s="665">
        <v>924.06</v>
      </c>
    </row>
    <row r="253" spans="1:13" ht="14.4" customHeight="1" x14ac:dyDescent="0.3">
      <c r="A253" s="660" t="s">
        <v>4652</v>
      </c>
      <c r="B253" s="661" t="s">
        <v>4466</v>
      </c>
      <c r="C253" s="661" t="s">
        <v>3046</v>
      </c>
      <c r="D253" s="661" t="s">
        <v>3047</v>
      </c>
      <c r="E253" s="661" t="s">
        <v>4451</v>
      </c>
      <c r="F253" s="664"/>
      <c r="G253" s="664"/>
      <c r="H253" s="677">
        <v>0</v>
      </c>
      <c r="I253" s="664">
        <v>4</v>
      </c>
      <c r="J253" s="664">
        <v>279.44</v>
      </c>
      <c r="K253" s="677">
        <v>1</v>
      </c>
      <c r="L253" s="664">
        <v>4</v>
      </c>
      <c r="M253" s="665">
        <v>279.44</v>
      </c>
    </row>
    <row r="254" spans="1:13" ht="14.4" customHeight="1" x14ac:dyDescent="0.3">
      <c r="A254" s="660" t="s">
        <v>4652</v>
      </c>
      <c r="B254" s="661" t="s">
        <v>4477</v>
      </c>
      <c r="C254" s="661" t="s">
        <v>3132</v>
      </c>
      <c r="D254" s="661" t="s">
        <v>3133</v>
      </c>
      <c r="E254" s="661" t="s">
        <v>4480</v>
      </c>
      <c r="F254" s="664"/>
      <c r="G254" s="664"/>
      <c r="H254" s="677">
        <v>0</v>
      </c>
      <c r="I254" s="664">
        <v>4</v>
      </c>
      <c r="J254" s="664">
        <v>12508.76</v>
      </c>
      <c r="K254" s="677">
        <v>1</v>
      </c>
      <c r="L254" s="664">
        <v>4</v>
      </c>
      <c r="M254" s="665">
        <v>12508.76</v>
      </c>
    </row>
    <row r="255" spans="1:13" ht="14.4" customHeight="1" x14ac:dyDescent="0.3">
      <c r="A255" s="660" t="s">
        <v>4652</v>
      </c>
      <c r="B255" s="661" t="s">
        <v>4477</v>
      </c>
      <c r="C255" s="661" t="s">
        <v>4672</v>
      </c>
      <c r="D255" s="661" t="s">
        <v>3133</v>
      </c>
      <c r="E255" s="661" t="s">
        <v>4673</v>
      </c>
      <c r="F255" s="664"/>
      <c r="G255" s="664"/>
      <c r="H255" s="677">
        <v>0</v>
      </c>
      <c r="I255" s="664">
        <v>2</v>
      </c>
      <c r="J255" s="664">
        <v>1564.44</v>
      </c>
      <c r="K255" s="677">
        <v>1</v>
      </c>
      <c r="L255" s="664">
        <v>2</v>
      </c>
      <c r="M255" s="665">
        <v>1564.44</v>
      </c>
    </row>
    <row r="256" spans="1:13" ht="14.4" customHeight="1" x14ac:dyDescent="0.3">
      <c r="A256" s="660" t="s">
        <v>4652</v>
      </c>
      <c r="B256" s="661" t="s">
        <v>4483</v>
      </c>
      <c r="C256" s="661" t="s">
        <v>2768</v>
      </c>
      <c r="D256" s="661" t="s">
        <v>2769</v>
      </c>
      <c r="E256" s="661" t="s">
        <v>4484</v>
      </c>
      <c r="F256" s="664"/>
      <c r="G256" s="664"/>
      <c r="H256" s="677">
        <v>0</v>
      </c>
      <c r="I256" s="664">
        <v>1</v>
      </c>
      <c r="J256" s="664">
        <v>1492.11</v>
      </c>
      <c r="K256" s="677">
        <v>1</v>
      </c>
      <c r="L256" s="664">
        <v>1</v>
      </c>
      <c r="M256" s="665">
        <v>1492.11</v>
      </c>
    </row>
    <row r="257" spans="1:13" ht="14.4" customHeight="1" x14ac:dyDescent="0.3">
      <c r="A257" s="660" t="s">
        <v>4652</v>
      </c>
      <c r="B257" s="661" t="s">
        <v>4502</v>
      </c>
      <c r="C257" s="661" t="s">
        <v>2488</v>
      </c>
      <c r="D257" s="661" t="s">
        <v>2489</v>
      </c>
      <c r="E257" s="661" t="s">
        <v>2490</v>
      </c>
      <c r="F257" s="664"/>
      <c r="G257" s="664"/>
      <c r="H257" s="677">
        <v>0</v>
      </c>
      <c r="I257" s="664">
        <v>1</v>
      </c>
      <c r="J257" s="664">
        <v>32.74</v>
      </c>
      <c r="K257" s="677">
        <v>1</v>
      </c>
      <c r="L257" s="664">
        <v>1</v>
      </c>
      <c r="M257" s="665">
        <v>32.74</v>
      </c>
    </row>
    <row r="258" spans="1:13" ht="14.4" customHeight="1" x14ac:dyDescent="0.3">
      <c r="A258" s="660" t="s">
        <v>4652</v>
      </c>
      <c r="B258" s="661" t="s">
        <v>4517</v>
      </c>
      <c r="C258" s="661" t="s">
        <v>4921</v>
      </c>
      <c r="D258" s="661" t="s">
        <v>4922</v>
      </c>
      <c r="E258" s="661" t="s">
        <v>4923</v>
      </c>
      <c r="F258" s="664"/>
      <c r="G258" s="664"/>
      <c r="H258" s="677">
        <v>0</v>
      </c>
      <c r="I258" s="664">
        <v>1</v>
      </c>
      <c r="J258" s="664">
        <v>17.690000000000001</v>
      </c>
      <c r="K258" s="677">
        <v>1</v>
      </c>
      <c r="L258" s="664">
        <v>1</v>
      </c>
      <c r="M258" s="665">
        <v>17.690000000000001</v>
      </c>
    </row>
    <row r="259" spans="1:13" ht="14.4" customHeight="1" x14ac:dyDescent="0.3">
      <c r="A259" s="660" t="s">
        <v>4628</v>
      </c>
      <c r="B259" s="661" t="s">
        <v>4384</v>
      </c>
      <c r="C259" s="661" t="s">
        <v>2701</v>
      </c>
      <c r="D259" s="661" t="s">
        <v>2702</v>
      </c>
      <c r="E259" s="661" t="s">
        <v>2703</v>
      </c>
      <c r="F259" s="664"/>
      <c r="G259" s="664"/>
      <c r="H259" s="677">
        <v>0</v>
      </c>
      <c r="I259" s="664">
        <v>1</v>
      </c>
      <c r="J259" s="664">
        <v>497.4</v>
      </c>
      <c r="K259" s="677">
        <v>1</v>
      </c>
      <c r="L259" s="664">
        <v>1</v>
      </c>
      <c r="M259" s="665">
        <v>497.4</v>
      </c>
    </row>
    <row r="260" spans="1:13" ht="14.4" customHeight="1" x14ac:dyDescent="0.3">
      <c r="A260" s="660" t="s">
        <v>4628</v>
      </c>
      <c r="B260" s="661" t="s">
        <v>4384</v>
      </c>
      <c r="C260" s="661" t="s">
        <v>4779</v>
      </c>
      <c r="D260" s="661" t="s">
        <v>4780</v>
      </c>
      <c r="E260" s="661" t="s">
        <v>4781</v>
      </c>
      <c r="F260" s="664">
        <v>1</v>
      </c>
      <c r="G260" s="664">
        <v>0</v>
      </c>
      <c r="H260" s="677"/>
      <c r="I260" s="664"/>
      <c r="J260" s="664"/>
      <c r="K260" s="677"/>
      <c r="L260" s="664">
        <v>1</v>
      </c>
      <c r="M260" s="665">
        <v>0</v>
      </c>
    </row>
    <row r="261" spans="1:13" ht="14.4" customHeight="1" x14ac:dyDescent="0.3">
      <c r="A261" s="660" t="s">
        <v>4628</v>
      </c>
      <c r="B261" s="661" t="s">
        <v>4386</v>
      </c>
      <c r="C261" s="661" t="s">
        <v>4739</v>
      </c>
      <c r="D261" s="661" t="s">
        <v>4740</v>
      </c>
      <c r="E261" s="661" t="s">
        <v>4741</v>
      </c>
      <c r="F261" s="664"/>
      <c r="G261" s="664"/>
      <c r="H261" s="677">
        <v>0</v>
      </c>
      <c r="I261" s="664">
        <v>1</v>
      </c>
      <c r="J261" s="664">
        <v>1359.61</v>
      </c>
      <c r="K261" s="677">
        <v>1</v>
      </c>
      <c r="L261" s="664">
        <v>1</v>
      </c>
      <c r="M261" s="665">
        <v>1359.61</v>
      </c>
    </row>
    <row r="262" spans="1:13" ht="14.4" customHeight="1" x14ac:dyDescent="0.3">
      <c r="A262" s="660" t="s">
        <v>4628</v>
      </c>
      <c r="B262" s="661" t="s">
        <v>4397</v>
      </c>
      <c r="C262" s="661" t="s">
        <v>2661</v>
      </c>
      <c r="D262" s="661" t="s">
        <v>4398</v>
      </c>
      <c r="E262" s="661" t="s">
        <v>4399</v>
      </c>
      <c r="F262" s="664"/>
      <c r="G262" s="664"/>
      <c r="H262" s="677">
        <v>0</v>
      </c>
      <c r="I262" s="664">
        <v>4</v>
      </c>
      <c r="J262" s="664">
        <v>564.68000000000006</v>
      </c>
      <c r="K262" s="677">
        <v>1</v>
      </c>
      <c r="L262" s="664">
        <v>4</v>
      </c>
      <c r="M262" s="665">
        <v>564.68000000000006</v>
      </c>
    </row>
    <row r="263" spans="1:13" ht="14.4" customHeight="1" x14ac:dyDescent="0.3">
      <c r="A263" s="660" t="s">
        <v>4628</v>
      </c>
      <c r="B263" s="661" t="s">
        <v>4400</v>
      </c>
      <c r="C263" s="661" t="s">
        <v>2688</v>
      </c>
      <c r="D263" s="661" t="s">
        <v>2479</v>
      </c>
      <c r="E263" s="661" t="s">
        <v>2689</v>
      </c>
      <c r="F263" s="664"/>
      <c r="G263" s="664"/>
      <c r="H263" s="677">
        <v>0</v>
      </c>
      <c r="I263" s="664">
        <v>4</v>
      </c>
      <c r="J263" s="664">
        <v>1875.84</v>
      </c>
      <c r="K263" s="677">
        <v>1</v>
      </c>
      <c r="L263" s="664">
        <v>4</v>
      </c>
      <c r="M263" s="665">
        <v>1875.84</v>
      </c>
    </row>
    <row r="264" spans="1:13" ht="14.4" customHeight="1" x14ac:dyDescent="0.3">
      <c r="A264" s="660" t="s">
        <v>4628</v>
      </c>
      <c r="B264" s="661" t="s">
        <v>4400</v>
      </c>
      <c r="C264" s="661" t="s">
        <v>4156</v>
      </c>
      <c r="D264" s="661" t="s">
        <v>2562</v>
      </c>
      <c r="E264" s="661" t="s">
        <v>2480</v>
      </c>
      <c r="F264" s="664"/>
      <c r="G264" s="664"/>
      <c r="H264" s="677">
        <v>0</v>
      </c>
      <c r="I264" s="664">
        <v>1</v>
      </c>
      <c r="J264" s="664">
        <v>1749.69</v>
      </c>
      <c r="K264" s="677">
        <v>1</v>
      </c>
      <c r="L264" s="664">
        <v>1</v>
      </c>
      <c r="M264" s="665">
        <v>1749.69</v>
      </c>
    </row>
    <row r="265" spans="1:13" ht="14.4" customHeight="1" x14ac:dyDescent="0.3">
      <c r="A265" s="660" t="s">
        <v>4628</v>
      </c>
      <c r="B265" s="661" t="s">
        <v>4400</v>
      </c>
      <c r="C265" s="661" t="s">
        <v>2561</v>
      </c>
      <c r="D265" s="661" t="s">
        <v>2562</v>
      </c>
      <c r="E265" s="661" t="s">
        <v>2483</v>
      </c>
      <c r="F265" s="664"/>
      <c r="G265" s="664"/>
      <c r="H265" s="677">
        <v>0</v>
      </c>
      <c r="I265" s="664">
        <v>2</v>
      </c>
      <c r="J265" s="664">
        <v>4665.84</v>
      </c>
      <c r="K265" s="677">
        <v>1</v>
      </c>
      <c r="L265" s="664">
        <v>2</v>
      </c>
      <c r="M265" s="665">
        <v>4665.84</v>
      </c>
    </row>
    <row r="266" spans="1:13" ht="14.4" customHeight="1" x14ac:dyDescent="0.3">
      <c r="A266" s="660" t="s">
        <v>4628</v>
      </c>
      <c r="B266" s="661" t="s">
        <v>6875</v>
      </c>
      <c r="C266" s="661" t="s">
        <v>5542</v>
      </c>
      <c r="D266" s="661" t="s">
        <v>4704</v>
      </c>
      <c r="E266" s="661"/>
      <c r="F266" s="664">
        <v>1</v>
      </c>
      <c r="G266" s="664">
        <v>0</v>
      </c>
      <c r="H266" s="677"/>
      <c r="I266" s="664"/>
      <c r="J266" s="664"/>
      <c r="K266" s="677"/>
      <c r="L266" s="664">
        <v>1</v>
      </c>
      <c r="M266" s="665">
        <v>0</v>
      </c>
    </row>
    <row r="267" spans="1:13" ht="14.4" customHeight="1" x14ac:dyDescent="0.3">
      <c r="A267" s="660" t="s">
        <v>4628</v>
      </c>
      <c r="B267" s="661" t="s">
        <v>4406</v>
      </c>
      <c r="C267" s="661" t="s">
        <v>3851</v>
      </c>
      <c r="D267" s="661" t="s">
        <v>2534</v>
      </c>
      <c r="E267" s="661" t="s">
        <v>3852</v>
      </c>
      <c r="F267" s="664"/>
      <c r="G267" s="664"/>
      <c r="H267" s="677">
        <v>0</v>
      </c>
      <c r="I267" s="664">
        <v>1</v>
      </c>
      <c r="J267" s="664">
        <v>146.63</v>
      </c>
      <c r="K267" s="677">
        <v>1</v>
      </c>
      <c r="L267" s="664">
        <v>1</v>
      </c>
      <c r="M267" s="665">
        <v>146.63</v>
      </c>
    </row>
    <row r="268" spans="1:13" ht="14.4" customHeight="1" x14ac:dyDescent="0.3">
      <c r="A268" s="660" t="s">
        <v>4628</v>
      </c>
      <c r="B268" s="661" t="s">
        <v>4415</v>
      </c>
      <c r="C268" s="661" t="s">
        <v>5724</v>
      </c>
      <c r="D268" s="661" t="s">
        <v>2566</v>
      </c>
      <c r="E268" s="661" t="s">
        <v>5725</v>
      </c>
      <c r="F268" s="664"/>
      <c r="G268" s="664"/>
      <c r="H268" s="677">
        <v>0</v>
      </c>
      <c r="I268" s="664">
        <v>1</v>
      </c>
      <c r="J268" s="664">
        <v>301.05</v>
      </c>
      <c r="K268" s="677">
        <v>1</v>
      </c>
      <c r="L268" s="664">
        <v>1</v>
      </c>
      <c r="M268" s="665">
        <v>301.05</v>
      </c>
    </row>
    <row r="269" spans="1:13" ht="14.4" customHeight="1" x14ac:dyDescent="0.3">
      <c r="A269" s="660" t="s">
        <v>4628</v>
      </c>
      <c r="B269" s="661" t="s">
        <v>4420</v>
      </c>
      <c r="C269" s="661" t="s">
        <v>5740</v>
      </c>
      <c r="D269" s="661" t="s">
        <v>5741</v>
      </c>
      <c r="E269" s="661" t="s">
        <v>5742</v>
      </c>
      <c r="F269" s="664">
        <v>1</v>
      </c>
      <c r="G269" s="664">
        <v>0</v>
      </c>
      <c r="H269" s="677"/>
      <c r="I269" s="664"/>
      <c r="J269" s="664"/>
      <c r="K269" s="677"/>
      <c r="L269" s="664">
        <v>1</v>
      </c>
      <c r="M269" s="665">
        <v>0</v>
      </c>
    </row>
    <row r="270" spans="1:13" ht="14.4" customHeight="1" x14ac:dyDescent="0.3">
      <c r="A270" s="660" t="s">
        <v>4628</v>
      </c>
      <c r="B270" s="661" t="s">
        <v>4422</v>
      </c>
      <c r="C270" s="661" t="s">
        <v>3874</v>
      </c>
      <c r="D270" s="661" t="s">
        <v>4577</v>
      </c>
      <c r="E270" s="661" t="s">
        <v>2633</v>
      </c>
      <c r="F270" s="664"/>
      <c r="G270" s="664"/>
      <c r="H270" s="677">
        <v>0</v>
      </c>
      <c r="I270" s="664">
        <v>1</v>
      </c>
      <c r="J270" s="664">
        <v>201.88</v>
      </c>
      <c r="K270" s="677">
        <v>1</v>
      </c>
      <c r="L270" s="664">
        <v>1</v>
      </c>
      <c r="M270" s="665">
        <v>201.88</v>
      </c>
    </row>
    <row r="271" spans="1:13" ht="14.4" customHeight="1" x14ac:dyDescent="0.3">
      <c r="A271" s="660" t="s">
        <v>4628</v>
      </c>
      <c r="B271" s="661" t="s">
        <v>4424</v>
      </c>
      <c r="C271" s="661" t="s">
        <v>2672</v>
      </c>
      <c r="D271" s="661" t="s">
        <v>2673</v>
      </c>
      <c r="E271" s="661" t="s">
        <v>1229</v>
      </c>
      <c r="F271" s="664"/>
      <c r="G271" s="664"/>
      <c r="H271" s="677">
        <v>0</v>
      </c>
      <c r="I271" s="664">
        <v>1</v>
      </c>
      <c r="J271" s="664">
        <v>130.59</v>
      </c>
      <c r="K271" s="677">
        <v>1</v>
      </c>
      <c r="L271" s="664">
        <v>1</v>
      </c>
      <c r="M271" s="665">
        <v>130.59</v>
      </c>
    </row>
    <row r="272" spans="1:13" ht="14.4" customHeight="1" x14ac:dyDescent="0.3">
      <c r="A272" s="660" t="s">
        <v>4628</v>
      </c>
      <c r="B272" s="661" t="s">
        <v>4432</v>
      </c>
      <c r="C272" s="661" t="s">
        <v>2504</v>
      </c>
      <c r="D272" s="661" t="s">
        <v>2505</v>
      </c>
      <c r="E272" s="661" t="s">
        <v>630</v>
      </c>
      <c r="F272" s="664"/>
      <c r="G272" s="664"/>
      <c r="H272" s="677">
        <v>0</v>
      </c>
      <c r="I272" s="664">
        <v>1</v>
      </c>
      <c r="J272" s="664">
        <v>38.130000000000003</v>
      </c>
      <c r="K272" s="677">
        <v>1</v>
      </c>
      <c r="L272" s="664">
        <v>1</v>
      </c>
      <c r="M272" s="665">
        <v>38.130000000000003</v>
      </c>
    </row>
    <row r="273" spans="1:13" ht="14.4" customHeight="1" x14ac:dyDescent="0.3">
      <c r="A273" s="660" t="s">
        <v>4628</v>
      </c>
      <c r="B273" s="661" t="s">
        <v>4432</v>
      </c>
      <c r="C273" s="661" t="s">
        <v>2508</v>
      </c>
      <c r="D273" s="661" t="s">
        <v>2509</v>
      </c>
      <c r="E273" s="661" t="s">
        <v>4433</v>
      </c>
      <c r="F273" s="664"/>
      <c r="G273" s="664"/>
      <c r="H273" s="677">
        <v>0</v>
      </c>
      <c r="I273" s="664">
        <v>2</v>
      </c>
      <c r="J273" s="664">
        <v>508.46</v>
      </c>
      <c r="K273" s="677">
        <v>1</v>
      </c>
      <c r="L273" s="664">
        <v>2</v>
      </c>
      <c r="M273" s="665">
        <v>508.46</v>
      </c>
    </row>
    <row r="274" spans="1:13" ht="14.4" customHeight="1" x14ac:dyDescent="0.3">
      <c r="A274" s="660" t="s">
        <v>4628</v>
      </c>
      <c r="B274" s="661" t="s">
        <v>4442</v>
      </c>
      <c r="C274" s="661" t="s">
        <v>2909</v>
      </c>
      <c r="D274" s="661" t="s">
        <v>4443</v>
      </c>
      <c r="E274" s="661" t="s">
        <v>4444</v>
      </c>
      <c r="F274" s="664"/>
      <c r="G274" s="664"/>
      <c r="H274" s="677">
        <v>0</v>
      </c>
      <c r="I274" s="664">
        <v>8</v>
      </c>
      <c r="J274" s="664">
        <v>2313.58</v>
      </c>
      <c r="K274" s="677">
        <v>1</v>
      </c>
      <c r="L274" s="664">
        <v>8</v>
      </c>
      <c r="M274" s="665">
        <v>2313.58</v>
      </c>
    </row>
    <row r="275" spans="1:13" ht="14.4" customHeight="1" x14ac:dyDescent="0.3">
      <c r="A275" s="660" t="s">
        <v>4628</v>
      </c>
      <c r="B275" s="661" t="s">
        <v>4449</v>
      </c>
      <c r="C275" s="661" t="s">
        <v>3042</v>
      </c>
      <c r="D275" s="661" t="s">
        <v>3043</v>
      </c>
      <c r="E275" s="661" t="s">
        <v>4451</v>
      </c>
      <c r="F275" s="664"/>
      <c r="G275" s="664"/>
      <c r="H275" s="677">
        <v>0</v>
      </c>
      <c r="I275" s="664">
        <v>4</v>
      </c>
      <c r="J275" s="664">
        <v>736.88</v>
      </c>
      <c r="K275" s="677">
        <v>1</v>
      </c>
      <c r="L275" s="664">
        <v>4</v>
      </c>
      <c r="M275" s="665">
        <v>736.88</v>
      </c>
    </row>
    <row r="276" spans="1:13" ht="14.4" customHeight="1" x14ac:dyDescent="0.3">
      <c r="A276" s="660" t="s">
        <v>4628</v>
      </c>
      <c r="B276" s="661" t="s">
        <v>4456</v>
      </c>
      <c r="C276" s="661" t="s">
        <v>4756</v>
      </c>
      <c r="D276" s="661" t="s">
        <v>3074</v>
      </c>
      <c r="E276" s="661" t="s">
        <v>4757</v>
      </c>
      <c r="F276" s="664"/>
      <c r="G276" s="664"/>
      <c r="H276" s="677">
        <v>0</v>
      </c>
      <c r="I276" s="664">
        <v>1</v>
      </c>
      <c r="J276" s="664">
        <v>87.6</v>
      </c>
      <c r="K276" s="677">
        <v>1</v>
      </c>
      <c r="L276" s="664">
        <v>1</v>
      </c>
      <c r="M276" s="665">
        <v>87.6</v>
      </c>
    </row>
    <row r="277" spans="1:13" ht="14.4" customHeight="1" x14ac:dyDescent="0.3">
      <c r="A277" s="660" t="s">
        <v>4628</v>
      </c>
      <c r="B277" s="661" t="s">
        <v>4456</v>
      </c>
      <c r="C277" s="661" t="s">
        <v>3049</v>
      </c>
      <c r="D277" s="661" t="s">
        <v>3050</v>
      </c>
      <c r="E277" s="661" t="s">
        <v>4458</v>
      </c>
      <c r="F277" s="664"/>
      <c r="G277" s="664"/>
      <c r="H277" s="677">
        <v>0</v>
      </c>
      <c r="I277" s="664">
        <v>1</v>
      </c>
      <c r="J277" s="664">
        <v>116.8</v>
      </c>
      <c r="K277" s="677">
        <v>1</v>
      </c>
      <c r="L277" s="664">
        <v>1</v>
      </c>
      <c r="M277" s="665">
        <v>116.8</v>
      </c>
    </row>
    <row r="278" spans="1:13" ht="14.4" customHeight="1" x14ac:dyDescent="0.3">
      <c r="A278" s="660" t="s">
        <v>4628</v>
      </c>
      <c r="B278" s="661" t="s">
        <v>4456</v>
      </c>
      <c r="C278" s="661" t="s">
        <v>5647</v>
      </c>
      <c r="D278" s="661" t="s">
        <v>3050</v>
      </c>
      <c r="E278" s="661" t="s">
        <v>5648</v>
      </c>
      <c r="F278" s="664"/>
      <c r="G278" s="664"/>
      <c r="H278" s="677"/>
      <c r="I278" s="664">
        <v>1</v>
      </c>
      <c r="J278" s="664">
        <v>0</v>
      </c>
      <c r="K278" s="677"/>
      <c r="L278" s="664">
        <v>1</v>
      </c>
      <c r="M278" s="665">
        <v>0</v>
      </c>
    </row>
    <row r="279" spans="1:13" ht="14.4" customHeight="1" x14ac:dyDescent="0.3">
      <c r="A279" s="660" t="s">
        <v>4628</v>
      </c>
      <c r="B279" s="661" t="s">
        <v>4461</v>
      </c>
      <c r="C279" s="661" t="s">
        <v>3069</v>
      </c>
      <c r="D279" s="661" t="s">
        <v>3070</v>
      </c>
      <c r="E279" s="661" t="s">
        <v>3071</v>
      </c>
      <c r="F279" s="664"/>
      <c r="G279" s="664"/>
      <c r="H279" s="677">
        <v>0</v>
      </c>
      <c r="I279" s="664">
        <v>1</v>
      </c>
      <c r="J279" s="664">
        <v>154.01</v>
      </c>
      <c r="K279" s="677">
        <v>1</v>
      </c>
      <c r="L279" s="664">
        <v>1</v>
      </c>
      <c r="M279" s="665">
        <v>154.01</v>
      </c>
    </row>
    <row r="280" spans="1:13" ht="14.4" customHeight="1" x14ac:dyDescent="0.3">
      <c r="A280" s="660" t="s">
        <v>4628</v>
      </c>
      <c r="B280" s="661" t="s">
        <v>4464</v>
      </c>
      <c r="C280" s="661" t="s">
        <v>3057</v>
      </c>
      <c r="D280" s="661" t="s">
        <v>3058</v>
      </c>
      <c r="E280" s="661" t="s">
        <v>4465</v>
      </c>
      <c r="F280" s="664"/>
      <c r="G280" s="664"/>
      <c r="H280" s="677">
        <v>0</v>
      </c>
      <c r="I280" s="664">
        <v>1</v>
      </c>
      <c r="J280" s="664">
        <v>69.86</v>
      </c>
      <c r="K280" s="677">
        <v>1</v>
      </c>
      <c r="L280" s="664">
        <v>1</v>
      </c>
      <c r="M280" s="665">
        <v>69.86</v>
      </c>
    </row>
    <row r="281" spans="1:13" ht="14.4" customHeight="1" x14ac:dyDescent="0.3">
      <c r="A281" s="660" t="s">
        <v>4628</v>
      </c>
      <c r="B281" s="661" t="s">
        <v>4466</v>
      </c>
      <c r="C281" s="661" t="s">
        <v>3046</v>
      </c>
      <c r="D281" s="661" t="s">
        <v>3047</v>
      </c>
      <c r="E281" s="661" t="s">
        <v>4451</v>
      </c>
      <c r="F281" s="664"/>
      <c r="G281" s="664"/>
      <c r="H281" s="677">
        <v>0</v>
      </c>
      <c r="I281" s="664">
        <v>3</v>
      </c>
      <c r="J281" s="664">
        <v>209.57999999999998</v>
      </c>
      <c r="K281" s="677">
        <v>1</v>
      </c>
      <c r="L281" s="664">
        <v>3</v>
      </c>
      <c r="M281" s="665">
        <v>209.57999999999998</v>
      </c>
    </row>
    <row r="282" spans="1:13" ht="14.4" customHeight="1" x14ac:dyDescent="0.3">
      <c r="A282" s="660" t="s">
        <v>4628</v>
      </c>
      <c r="B282" s="661" t="s">
        <v>4477</v>
      </c>
      <c r="C282" s="661" t="s">
        <v>3132</v>
      </c>
      <c r="D282" s="661" t="s">
        <v>3133</v>
      </c>
      <c r="E282" s="661" t="s">
        <v>4480</v>
      </c>
      <c r="F282" s="664"/>
      <c r="G282" s="664"/>
      <c r="H282" s="677">
        <v>0</v>
      </c>
      <c r="I282" s="664">
        <v>14</v>
      </c>
      <c r="J282" s="664">
        <v>43780.66</v>
      </c>
      <c r="K282" s="677">
        <v>1</v>
      </c>
      <c r="L282" s="664">
        <v>14</v>
      </c>
      <c r="M282" s="665">
        <v>43780.66</v>
      </c>
    </row>
    <row r="283" spans="1:13" ht="14.4" customHeight="1" x14ac:dyDescent="0.3">
      <c r="A283" s="660" t="s">
        <v>4628</v>
      </c>
      <c r="B283" s="661" t="s">
        <v>4483</v>
      </c>
      <c r="C283" s="661" t="s">
        <v>2768</v>
      </c>
      <c r="D283" s="661" t="s">
        <v>2769</v>
      </c>
      <c r="E283" s="661" t="s">
        <v>4484</v>
      </c>
      <c r="F283" s="664"/>
      <c r="G283" s="664"/>
      <c r="H283" s="677">
        <v>0</v>
      </c>
      <c r="I283" s="664">
        <v>1</v>
      </c>
      <c r="J283" s="664">
        <v>1492.11</v>
      </c>
      <c r="K283" s="677">
        <v>1</v>
      </c>
      <c r="L283" s="664">
        <v>1</v>
      </c>
      <c r="M283" s="665">
        <v>1492.11</v>
      </c>
    </row>
    <row r="284" spans="1:13" ht="14.4" customHeight="1" x14ac:dyDescent="0.3">
      <c r="A284" s="660" t="s">
        <v>4628</v>
      </c>
      <c r="B284" s="661" t="s">
        <v>6871</v>
      </c>
      <c r="C284" s="661" t="s">
        <v>5157</v>
      </c>
      <c r="D284" s="661" t="s">
        <v>5158</v>
      </c>
      <c r="E284" s="661" t="s">
        <v>5159</v>
      </c>
      <c r="F284" s="664"/>
      <c r="G284" s="664"/>
      <c r="H284" s="677">
        <v>0</v>
      </c>
      <c r="I284" s="664">
        <v>7</v>
      </c>
      <c r="J284" s="664">
        <v>15953.14</v>
      </c>
      <c r="K284" s="677">
        <v>1</v>
      </c>
      <c r="L284" s="664">
        <v>7</v>
      </c>
      <c r="M284" s="665">
        <v>15953.14</v>
      </c>
    </row>
    <row r="285" spans="1:13" ht="14.4" customHeight="1" x14ac:dyDescent="0.3">
      <c r="A285" s="660" t="s">
        <v>4628</v>
      </c>
      <c r="B285" s="661" t="s">
        <v>4500</v>
      </c>
      <c r="C285" s="661" t="s">
        <v>1268</v>
      </c>
      <c r="D285" s="661" t="s">
        <v>1269</v>
      </c>
      <c r="E285" s="661" t="s">
        <v>1270</v>
      </c>
      <c r="F285" s="664"/>
      <c r="G285" s="664"/>
      <c r="H285" s="677">
        <v>0</v>
      </c>
      <c r="I285" s="664">
        <v>8</v>
      </c>
      <c r="J285" s="664">
        <v>762</v>
      </c>
      <c r="K285" s="677">
        <v>1</v>
      </c>
      <c r="L285" s="664">
        <v>8</v>
      </c>
      <c r="M285" s="665">
        <v>762</v>
      </c>
    </row>
    <row r="286" spans="1:13" ht="14.4" customHeight="1" x14ac:dyDescent="0.3">
      <c r="A286" s="660" t="s">
        <v>4628</v>
      </c>
      <c r="B286" s="661" t="s">
        <v>4508</v>
      </c>
      <c r="C286" s="661" t="s">
        <v>4735</v>
      </c>
      <c r="D286" s="661" t="s">
        <v>4736</v>
      </c>
      <c r="E286" s="661" t="s">
        <v>4737</v>
      </c>
      <c r="F286" s="664"/>
      <c r="G286" s="664"/>
      <c r="H286" s="677">
        <v>0</v>
      </c>
      <c r="I286" s="664">
        <v>2</v>
      </c>
      <c r="J286" s="664">
        <v>1123.08</v>
      </c>
      <c r="K286" s="677">
        <v>1</v>
      </c>
      <c r="L286" s="664">
        <v>2</v>
      </c>
      <c r="M286" s="665">
        <v>1123.08</v>
      </c>
    </row>
    <row r="287" spans="1:13" ht="14.4" customHeight="1" x14ac:dyDescent="0.3">
      <c r="A287" s="660" t="s">
        <v>4628</v>
      </c>
      <c r="B287" s="661" t="s">
        <v>4508</v>
      </c>
      <c r="C287" s="661" t="s">
        <v>4970</v>
      </c>
      <c r="D287" s="661" t="s">
        <v>4509</v>
      </c>
      <c r="E287" s="661" t="s">
        <v>4971</v>
      </c>
      <c r="F287" s="664"/>
      <c r="G287" s="664"/>
      <c r="H287" s="677">
        <v>0</v>
      </c>
      <c r="I287" s="664">
        <v>1</v>
      </c>
      <c r="J287" s="664">
        <v>887.05</v>
      </c>
      <c r="K287" s="677">
        <v>1</v>
      </c>
      <c r="L287" s="664">
        <v>1</v>
      </c>
      <c r="M287" s="665">
        <v>887.05</v>
      </c>
    </row>
    <row r="288" spans="1:13" ht="14.4" customHeight="1" x14ac:dyDescent="0.3">
      <c r="A288" s="660" t="s">
        <v>4628</v>
      </c>
      <c r="B288" s="661" t="s">
        <v>4517</v>
      </c>
      <c r="C288" s="661" t="s">
        <v>5712</v>
      </c>
      <c r="D288" s="661" t="s">
        <v>5713</v>
      </c>
      <c r="E288" s="661" t="s">
        <v>5714</v>
      </c>
      <c r="F288" s="664"/>
      <c r="G288" s="664"/>
      <c r="H288" s="677">
        <v>0</v>
      </c>
      <c r="I288" s="664">
        <v>1</v>
      </c>
      <c r="J288" s="664">
        <v>16.27</v>
      </c>
      <c r="K288" s="677">
        <v>1</v>
      </c>
      <c r="L288" s="664">
        <v>1</v>
      </c>
      <c r="M288" s="665">
        <v>16.27</v>
      </c>
    </row>
    <row r="289" spans="1:13" ht="14.4" customHeight="1" x14ac:dyDescent="0.3">
      <c r="A289" s="660" t="s">
        <v>4628</v>
      </c>
      <c r="B289" s="661" t="s">
        <v>4517</v>
      </c>
      <c r="C289" s="661" t="s">
        <v>2578</v>
      </c>
      <c r="D289" s="661" t="s">
        <v>4520</v>
      </c>
      <c r="E289" s="661" t="s">
        <v>4521</v>
      </c>
      <c r="F289" s="664"/>
      <c r="G289" s="664"/>
      <c r="H289" s="677">
        <v>0</v>
      </c>
      <c r="I289" s="664">
        <v>3</v>
      </c>
      <c r="J289" s="664">
        <v>20.94</v>
      </c>
      <c r="K289" s="677">
        <v>1</v>
      </c>
      <c r="L289" s="664">
        <v>3</v>
      </c>
      <c r="M289" s="665">
        <v>20.94</v>
      </c>
    </row>
    <row r="290" spans="1:13" ht="14.4" customHeight="1" x14ac:dyDescent="0.3">
      <c r="A290" s="660" t="s">
        <v>4628</v>
      </c>
      <c r="B290" s="661" t="s">
        <v>4517</v>
      </c>
      <c r="C290" s="661" t="s">
        <v>5579</v>
      </c>
      <c r="D290" s="661" t="s">
        <v>5580</v>
      </c>
      <c r="E290" s="661" t="s">
        <v>5121</v>
      </c>
      <c r="F290" s="664"/>
      <c r="G290" s="664"/>
      <c r="H290" s="677">
        <v>0</v>
      </c>
      <c r="I290" s="664">
        <v>1</v>
      </c>
      <c r="J290" s="664">
        <v>10.73</v>
      </c>
      <c r="K290" s="677">
        <v>1</v>
      </c>
      <c r="L290" s="664">
        <v>1</v>
      </c>
      <c r="M290" s="665">
        <v>10.73</v>
      </c>
    </row>
    <row r="291" spans="1:13" ht="14.4" customHeight="1" x14ac:dyDescent="0.3">
      <c r="A291" s="660" t="s">
        <v>4628</v>
      </c>
      <c r="B291" s="661" t="s">
        <v>4522</v>
      </c>
      <c r="C291" s="661" t="s">
        <v>5042</v>
      </c>
      <c r="D291" s="661" t="s">
        <v>2475</v>
      </c>
      <c r="E291" s="661" t="s">
        <v>2476</v>
      </c>
      <c r="F291" s="664"/>
      <c r="G291" s="664"/>
      <c r="H291" s="677">
        <v>0</v>
      </c>
      <c r="I291" s="664">
        <v>1</v>
      </c>
      <c r="J291" s="664">
        <v>432.32</v>
      </c>
      <c r="K291" s="677">
        <v>1</v>
      </c>
      <c r="L291" s="664">
        <v>1</v>
      </c>
      <c r="M291" s="665">
        <v>432.32</v>
      </c>
    </row>
    <row r="292" spans="1:13" ht="14.4" customHeight="1" x14ac:dyDescent="0.3">
      <c r="A292" s="660" t="s">
        <v>4628</v>
      </c>
      <c r="B292" s="661" t="s">
        <v>4522</v>
      </c>
      <c r="C292" s="661" t="s">
        <v>2628</v>
      </c>
      <c r="D292" s="661" t="s">
        <v>2629</v>
      </c>
      <c r="E292" s="661" t="s">
        <v>4523</v>
      </c>
      <c r="F292" s="664"/>
      <c r="G292" s="664"/>
      <c r="H292" s="677">
        <v>0</v>
      </c>
      <c r="I292" s="664">
        <v>7</v>
      </c>
      <c r="J292" s="664">
        <v>1134.9099999999999</v>
      </c>
      <c r="K292" s="677">
        <v>1</v>
      </c>
      <c r="L292" s="664">
        <v>7</v>
      </c>
      <c r="M292" s="665">
        <v>1134.9099999999999</v>
      </c>
    </row>
    <row r="293" spans="1:13" ht="14.4" customHeight="1" x14ac:dyDescent="0.3">
      <c r="A293" s="660" t="s">
        <v>4628</v>
      </c>
      <c r="B293" s="661" t="s">
        <v>4522</v>
      </c>
      <c r="C293" s="661" t="s">
        <v>2705</v>
      </c>
      <c r="D293" s="661" t="s">
        <v>2475</v>
      </c>
      <c r="E293" s="661" t="s">
        <v>4524</v>
      </c>
      <c r="F293" s="664"/>
      <c r="G293" s="664"/>
      <c r="H293" s="677">
        <v>0</v>
      </c>
      <c r="I293" s="664">
        <v>1</v>
      </c>
      <c r="J293" s="664">
        <v>216.16</v>
      </c>
      <c r="K293" s="677">
        <v>1</v>
      </c>
      <c r="L293" s="664">
        <v>1</v>
      </c>
      <c r="M293" s="665">
        <v>216.16</v>
      </c>
    </row>
    <row r="294" spans="1:13" ht="14.4" customHeight="1" x14ac:dyDescent="0.3">
      <c r="A294" s="660" t="s">
        <v>4628</v>
      </c>
      <c r="B294" s="661" t="s">
        <v>4522</v>
      </c>
      <c r="C294" s="661" t="s">
        <v>2474</v>
      </c>
      <c r="D294" s="661" t="s">
        <v>2475</v>
      </c>
      <c r="E294" s="661" t="s">
        <v>4525</v>
      </c>
      <c r="F294" s="664"/>
      <c r="G294" s="664"/>
      <c r="H294" s="677">
        <v>0</v>
      </c>
      <c r="I294" s="664">
        <v>5</v>
      </c>
      <c r="J294" s="664">
        <v>2161.6</v>
      </c>
      <c r="K294" s="677">
        <v>1</v>
      </c>
      <c r="L294" s="664">
        <v>5</v>
      </c>
      <c r="M294" s="665">
        <v>2161.6</v>
      </c>
    </row>
    <row r="295" spans="1:13" ht="14.4" customHeight="1" x14ac:dyDescent="0.3">
      <c r="A295" s="660" t="s">
        <v>4628</v>
      </c>
      <c r="B295" s="661" t="s">
        <v>4538</v>
      </c>
      <c r="C295" s="661" t="s">
        <v>2568</v>
      </c>
      <c r="D295" s="661" t="s">
        <v>2453</v>
      </c>
      <c r="E295" s="661" t="s">
        <v>1229</v>
      </c>
      <c r="F295" s="664"/>
      <c r="G295" s="664"/>
      <c r="H295" s="677">
        <v>0</v>
      </c>
      <c r="I295" s="664">
        <v>1</v>
      </c>
      <c r="J295" s="664">
        <v>118.82</v>
      </c>
      <c r="K295" s="677">
        <v>1</v>
      </c>
      <c r="L295" s="664">
        <v>1</v>
      </c>
      <c r="M295" s="665">
        <v>118.82</v>
      </c>
    </row>
    <row r="296" spans="1:13" ht="14.4" customHeight="1" x14ac:dyDescent="0.3">
      <c r="A296" s="660" t="s">
        <v>4628</v>
      </c>
      <c r="B296" s="661" t="s">
        <v>4540</v>
      </c>
      <c r="C296" s="661" t="s">
        <v>5737</v>
      </c>
      <c r="D296" s="661" t="s">
        <v>2598</v>
      </c>
      <c r="E296" s="661" t="s">
        <v>1242</v>
      </c>
      <c r="F296" s="664"/>
      <c r="G296" s="664"/>
      <c r="H296" s="677">
        <v>0</v>
      </c>
      <c r="I296" s="664">
        <v>2</v>
      </c>
      <c r="J296" s="664">
        <v>712.94</v>
      </c>
      <c r="K296" s="677">
        <v>1</v>
      </c>
      <c r="L296" s="664">
        <v>2</v>
      </c>
      <c r="M296" s="665">
        <v>712.94</v>
      </c>
    </row>
    <row r="297" spans="1:13" ht="14.4" customHeight="1" x14ac:dyDescent="0.3">
      <c r="A297" s="660" t="s">
        <v>4628</v>
      </c>
      <c r="B297" s="661" t="s">
        <v>4540</v>
      </c>
      <c r="C297" s="661" t="s">
        <v>5738</v>
      </c>
      <c r="D297" s="661" t="s">
        <v>2598</v>
      </c>
      <c r="E297" s="661" t="s">
        <v>1242</v>
      </c>
      <c r="F297" s="664"/>
      <c r="G297" s="664"/>
      <c r="H297" s="677"/>
      <c r="I297" s="664">
        <v>1</v>
      </c>
      <c r="J297" s="664">
        <v>0</v>
      </c>
      <c r="K297" s="677"/>
      <c r="L297" s="664">
        <v>1</v>
      </c>
      <c r="M297" s="665">
        <v>0</v>
      </c>
    </row>
    <row r="298" spans="1:13" ht="14.4" customHeight="1" x14ac:dyDescent="0.3">
      <c r="A298" s="660" t="s">
        <v>4629</v>
      </c>
      <c r="B298" s="661" t="s">
        <v>4449</v>
      </c>
      <c r="C298" s="661" t="s">
        <v>3042</v>
      </c>
      <c r="D298" s="661" t="s">
        <v>3043</v>
      </c>
      <c r="E298" s="661" t="s">
        <v>4451</v>
      </c>
      <c r="F298" s="664"/>
      <c r="G298" s="664"/>
      <c r="H298" s="677">
        <v>0</v>
      </c>
      <c r="I298" s="664">
        <v>2</v>
      </c>
      <c r="J298" s="664">
        <v>368.44</v>
      </c>
      <c r="K298" s="677">
        <v>1</v>
      </c>
      <c r="L298" s="664">
        <v>2</v>
      </c>
      <c r="M298" s="665">
        <v>368.44</v>
      </c>
    </row>
    <row r="299" spans="1:13" ht="14.4" customHeight="1" x14ac:dyDescent="0.3">
      <c r="A299" s="660" t="s">
        <v>4630</v>
      </c>
      <c r="B299" s="661" t="s">
        <v>4383</v>
      </c>
      <c r="C299" s="661" t="s">
        <v>3847</v>
      </c>
      <c r="D299" s="661" t="s">
        <v>4566</v>
      </c>
      <c r="E299" s="661" t="s">
        <v>4567</v>
      </c>
      <c r="F299" s="664"/>
      <c r="G299" s="664"/>
      <c r="H299" s="677">
        <v>0</v>
      </c>
      <c r="I299" s="664">
        <v>1</v>
      </c>
      <c r="J299" s="664">
        <v>97.97</v>
      </c>
      <c r="K299" s="677">
        <v>1</v>
      </c>
      <c r="L299" s="664">
        <v>1</v>
      </c>
      <c r="M299" s="665">
        <v>97.97</v>
      </c>
    </row>
    <row r="300" spans="1:13" ht="14.4" customHeight="1" x14ac:dyDescent="0.3">
      <c r="A300" s="660" t="s">
        <v>4630</v>
      </c>
      <c r="B300" s="661" t="s">
        <v>4592</v>
      </c>
      <c r="C300" s="661" t="s">
        <v>4161</v>
      </c>
      <c r="D300" s="661" t="s">
        <v>4162</v>
      </c>
      <c r="E300" s="661" t="s">
        <v>4163</v>
      </c>
      <c r="F300" s="664"/>
      <c r="G300" s="664"/>
      <c r="H300" s="677">
        <v>0</v>
      </c>
      <c r="I300" s="664">
        <v>2</v>
      </c>
      <c r="J300" s="664">
        <v>112.02</v>
      </c>
      <c r="K300" s="677">
        <v>1</v>
      </c>
      <c r="L300" s="664">
        <v>2</v>
      </c>
      <c r="M300" s="665">
        <v>112.02</v>
      </c>
    </row>
    <row r="301" spans="1:13" ht="14.4" customHeight="1" x14ac:dyDescent="0.3">
      <c r="A301" s="660" t="s">
        <v>4630</v>
      </c>
      <c r="B301" s="661" t="s">
        <v>4592</v>
      </c>
      <c r="C301" s="661" t="s">
        <v>5363</v>
      </c>
      <c r="D301" s="661" t="s">
        <v>4162</v>
      </c>
      <c r="E301" s="661" t="s">
        <v>5092</v>
      </c>
      <c r="F301" s="664"/>
      <c r="G301" s="664"/>
      <c r="H301" s="677">
        <v>0</v>
      </c>
      <c r="I301" s="664">
        <v>1</v>
      </c>
      <c r="J301" s="664">
        <v>140.03</v>
      </c>
      <c r="K301" s="677">
        <v>1</v>
      </c>
      <c r="L301" s="664">
        <v>1</v>
      </c>
      <c r="M301" s="665">
        <v>140.03</v>
      </c>
    </row>
    <row r="302" spans="1:13" ht="14.4" customHeight="1" x14ac:dyDescent="0.3">
      <c r="A302" s="660" t="s">
        <v>4630</v>
      </c>
      <c r="B302" s="661" t="s">
        <v>4388</v>
      </c>
      <c r="C302" s="661" t="s">
        <v>2643</v>
      </c>
      <c r="D302" s="661" t="s">
        <v>2513</v>
      </c>
      <c r="E302" s="661" t="s">
        <v>2644</v>
      </c>
      <c r="F302" s="664"/>
      <c r="G302" s="664"/>
      <c r="H302" s="677"/>
      <c r="I302" s="664">
        <v>1</v>
      </c>
      <c r="J302" s="664">
        <v>0</v>
      </c>
      <c r="K302" s="677"/>
      <c r="L302" s="664">
        <v>1</v>
      </c>
      <c r="M302" s="665">
        <v>0</v>
      </c>
    </row>
    <row r="303" spans="1:13" ht="14.4" customHeight="1" x14ac:dyDescent="0.3">
      <c r="A303" s="660" t="s">
        <v>4630</v>
      </c>
      <c r="B303" s="661" t="s">
        <v>4397</v>
      </c>
      <c r="C303" s="661" t="s">
        <v>5776</v>
      </c>
      <c r="D303" s="661" t="s">
        <v>5777</v>
      </c>
      <c r="E303" s="661" t="s">
        <v>5778</v>
      </c>
      <c r="F303" s="664"/>
      <c r="G303" s="664"/>
      <c r="H303" s="677">
        <v>0</v>
      </c>
      <c r="I303" s="664">
        <v>1</v>
      </c>
      <c r="J303" s="664">
        <v>49.01</v>
      </c>
      <c r="K303" s="677">
        <v>1</v>
      </c>
      <c r="L303" s="664">
        <v>1</v>
      </c>
      <c r="M303" s="665">
        <v>49.01</v>
      </c>
    </row>
    <row r="304" spans="1:13" ht="14.4" customHeight="1" x14ac:dyDescent="0.3">
      <c r="A304" s="660" t="s">
        <v>4630</v>
      </c>
      <c r="B304" s="661" t="s">
        <v>4397</v>
      </c>
      <c r="C304" s="661" t="s">
        <v>2661</v>
      </c>
      <c r="D304" s="661" t="s">
        <v>4398</v>
      </c>
      <c r="E304" s="661" t="s">
        <v>4399</v>
      </c>
      <c r="F304" s="664"/>
      <c r="G304" s="664"/>
      <c r="H304" s="677">
        <v>0</v>
      </c>
      <c r="I304" s="664">
        <v>1</v>
      </c>
      <c r="J304" s="664">
        <v>156.25</v>
      </c>
      <c r="K304" s="677">
        <v>1</v>
      </c>
      <c r="L304" s="664">
        <v>1</v>
      </c>
      <c r="M304" s="665">
        <v>156.25</v>
      </c>
    </row>
    <row r="305" spans="1:13" ht="14.4" customHeight="1" x14ac:dyDescent="0.3">
      <c r="A305" s="660" t="s">
        <v>4630</v>
      </c>
      <c r="B305" s="661" t="s">
        <v>4400</v>
      </c>
      <c r="C305" s="661" t="s">
        <v>2691</v>
      </c>
      <c r="D305" s="661" t="s">
        <v>2479</v>
      </c>
      <c r="E305" s="661" t="s">
        <v>2692</v>
      </c>
      <c r="F305" s="664"/>
      <c r="G305" s="664"/>
      <c r="H305" s="677">
        <v>0</v>
      </c>
      <c r="I305" s="664">
        <v>3</v>
      </c>
      <c r="J305" s="664">
        <v>1875.87</v>
      </c>
      <c r="K305" s="677">
        <v>1</v>
      </c>
      <c r="L305" s="664">
        <v>3</v>
      </c>
      <c r="M305" s="665">
        <v>1875.87</v>
      </c>
    </row>
    <row r="306" spans="1:13" ht="14.4" customHeight="1" x14ac:dyDescent="0.3">
      <c r="A306" s="660" t="s">
        <v>4630</v>
      </c>
      <c r="B306" s="661" t="s">
        <v>4400</v>
      </c>
      <c r="C306" s="661" t="s">
        <v>2478</v>
      </c>
      <c r="D306" s="661" t="s">
        <v>2479</v>
      </c>
      <c r="E306" s="661" t="s">
        <v>2480</v>
      </c>
      <c r="F306" s="664"/>
      <c r="G306" s="664"/>
      <c r="H306" s="677">
        <v>0</v>
      </c>
      <c r="I306" s="664">
        <v>2</v>
      </c>
      <c r="J306" s="664">
        <v>1875.86</v>
      </c>
      <c r="K306" s="677">
        <v>1</v>
      </c>
      <c r="L306" s="664">
        <v>2</v>
      </c>
      <c r="M306" s="665">
        <v>1875.86</v>
      </c>
    </row>
    <row r="307" spans="1:13" ht="14.4" customHeight="1" x14ac:dyDescent="0.3">
      <c r="A307" s="660" t="s">
        <v>4630</v>
      </c>
      <c r="B307" s="661" t="s">
        <v>4400</v>
      </c>
      <c r="C307" s="661" t="s">
        <v>2482</v>
      </c>
      <c r="D307" s="661" t="s">
        <v>2479</v>
      </c>
      <c r="E307" s="661" t="s">
        <v>2483</v>
      </c>
      <c r="F307" s="664"/>
      <c r="G307" s="664"/>
      <c r="H307" s="677">
        <v>0</v>
      </c>
      <c r="I307" s="664">
        <v>1</v>
      </c>
      <c r="J307" s="664">
        <v>1166.47</v>
      </c>
      <c r="K307" s="677">
        <v>1</v>
      </c>
      <c r="L307" s="664">
        <v>1</v>
      </c>
      <c r="M307" s="665">
        <v>1166.47</v>
      </c>
    </row>
    <row r="308" spans="1:13" ht="14.4" customHeight="1" x14ac:dyDescent="0.3">
      <c r="A308" s="660" t="s">
        <v>4630</v>
      </c>
      <c r="B308" s="661" t="s">
        <v>4400</v>
      </c>
      <c r="C308" s="661" t="s">
        <v>4156</v>
      </c>
      <c r="D308" s="661" t="s">
        <v>2562</v>
      </c>
      <c r="E308" s="661" t="s">
        <v>2480</v>
      </c>
      <c r="F308" s="664"/>
      <c r="G308" s="664"/>
      <c r="H308" s="677">
        <v>0</v>
      </c>
      <c r="I308" s="664">
        <v>1</v>
      </c>
      <c r="J308" s="664">
        <v>1749.69</v>
      </c>
      <c r="K308" s="677">
        <v>1</v>
      </c>
      <c r="L308" s="664">
        <v>1</v>
      </c>
      <c r="M308" s="665">
        <v>1749.69</v>
      </c>
    </row>
    <row r="309" spans="1:13" ht="14.4" customHeight="1" x14ac:dyDescent="0.3">
      <c r="A309" s="660" t="s">
        <v>4630</v>
      </c>
      <c r="B309" s="661" t="s">
        <v>4400</v>
      </c>
      <c r="C309" s="661" t="s">
        <v>2561</v>
      </c>
      <c r="D309" s="661" t="s">
        <v>2562</v>
      </c>
      <c r="E309" s="661" t="s">
        <v>2483</v>
      </c>
      <c r="F309" s="664"/>
      <c r="G309" s="664"/>
      <c r="H309" s="677">
        <v>0</v>
      </c>
      <c r="I309" s="664">
        <v>5</v>
      </c>
      <c r="J309" s="664">
        <v>11664.6</v>
      </c>
      <c r="K309" s="677">
        <v>1</v>
      </c>
      <c r="L309" s="664">
        <v>5</v>
      </c>
      <c r="M309" s="665">
        <v>11664.6</v>
      </c>
    </row>
    <row r="310" spans="1:13" ht="14.4" customHeight="1" x14ac:dyDescent="0.3">
      <c r="A310" s="660" t="s">
        <v>4630</v>
      </c>
      <c r="B310" s="661" t="s">
        <v>4400</v>
      </c>
      <c r="C310" s="661" t="s">
        <v>4159</v>
      </c>
      <c r="D310" s="661" t="s">
        <v>2562</v>
      </c>
      <c r="E310" s="661" t="s">
        <v>2486</v>
      </c>
      <c r="F310" s="664"/>
      <c r="G310" s="664"/>
      <c r="H310" s="677">
        <v>0</v>
      </c>
      <c r="I310" s="664">
        <v>2</v>
      </c>
      <c r="J310" s="664">
        <v>5832.32</v>
      </c>
      <c r="K310" s="677">
        <v>1</v>
      </c>
      <c r="L310" s="664">
        <v>2</v>
      </c>
      <c r="M310" s="665">
        <v>5832.32</v>
      </c>
    </row>
    <row r="311" spans="1:13" ht="14.4" customHeight="1" x14ac:dyDescent="0.3">
      <c r="A311" s="660" t="s">
        <v>4630</v>
      </c>
      <c r="B311" s="661" t="s">
        <v>4403</v>
      </c>
      <c r="C311" s="661" t="s">
        <v>4149</v>
      </c>
      <c r="D311" s="661" t="s">
        <v>2601</v>
      </c>
      <c r="E311" s="661" t="s">
        <v>4593</v>
      </c>
      <c r="F311" s="664"/>
      <c r="G311" s="664"/>
      <c r="H311" s="677">
        <v>0</v>
      </c>
      <c r="I311" s="664">
        <v>1</v>
      </c>
      <c r="J311" s="664">
        <v>150.55000000000001</v>
      </c>
      <c r="K311" s="677">
        <v>1</v>
      </c>
      <c r="L311" s="664">
        <v>1</v>
      </c>
      <c r="M311" s="665">
        <v>150.55000000000001</v>
      </c>
    </row>
    <row r="312" spans="1:13" ht="14.4" customHeight="1" x14ac:dyDescent="0.3">
      <c r="A312" s="660" t="s">
        <v>4630</v>
      </c>
      <c r="B312" s="661" t="s">
        <v>4404</v>
      </c>
      <c r="C312" s="661" t="s">
        <v>5769</v>
      </c>
      <c r="D312" s="661" t="s">
        <v>5770</v>
      </c>
      <c r="E312" s="661" t="s">
        <v>4405</v>
      </c>
      <c r="F312" s="664">
        <v>1</v>
      </c>
      <c r="G312" s="664">
        <v>146.99</v>
      </c>
      <c r="H312" s="677">
        <v>1</v>
      </c>
      <c r="I312" s="664"/>
      <c r="J312" s="664"/>
      <c r="K312" s="677">
        <v>0</v>
      </c>
      <c r="L312" s="664">
        <v>1</v>
      </c>
      <c r="M312" s="665">
        <v>146.99</v>
      </c>
    </row>
    <row r="313" spans="1:13" ht="14.4" customHeight="1" x14ac:dyDescent="0.3">
      <c r="A313" s="660" t="s">
        <v>4630</v>
      </c>
      <c r="B313" s="661" t="s">
        <v>6876</v>
      </c>
      <c r="C313" s="661" t="s">
        <v>5067</v>
      </c>
      <c r="D313" s="661" t="s">
        <v>1288</v>
      </c>
      <c r="E313" s="661" t="s">
        <v>1289</v>
      </c>
      <c r="F313" s="664">
        <v>1</v>
      </c>
      <c r="G313" s="664">
        <v>49.92</v>
      </c>
      <c r="H313" s="677">
        <v>1</v>
      </c>
      <c r="I313" s="664"/>
      <c r="J313" s="664"/>
      <c r="K313" s="677">
        <v>0</v>
      </c>
      <c r="L313" s="664">
        <v>1</v>
      </c>
      <c r="M313" s="665">
        <v>49.92</v>
      </c>
    </row>
    <row r="314" spans="1:13" ht="14.4" customHeight="1" x14ac:dyDescent="0.3">
      <c r="A314" s="660" t="s">
        <v>4630</v>
      </c>
      <c r="B314" s="661" t="s">
        <v>4406</v>
      </c>
      <c r="C314" s="661" t="s">
        <v>2533</v>
      </c>
      <c r="D314" s="661" t="s">
        <v>2534</v>
      </c>
      <c r="E314" s="661" t="s">
        <v>2535</v>
      </c>
      <c r="F314" s="664"/>
      <c r="G314" s="664"/>
      <c r="H314" s="677">
        <v>0</v>
      </c>
      <c r="I314" s="664">
        <v>1</v>
      </c>
      <c r="J314" s="664">
        <v>41.89</v>
      </c>
      <c r="K314" s="677">
        <v>1</v>
      </c>
      <c r="L314" s="664">
        <v>1</v>
      </c>
      <c r="M314" s="665">
        <v>41.89</v>
      </c>
    </row>
    <row r="315" spans="1:13" ht="14.4" customHeight="1" x14ac:dyDescent="0.3">
      <c r="A315" s="660" t="s">
        <v>4630</v>
      </c>
      <c r="B315" s="661" t="s">
        <v>4439</v>
      </c>
      <c r="C315" s="661" t="s">
        <v>4819</v>
      </c>
      <c r="D315" s="661" t="s">
        <v>4820</v>
      </c>
      <c r="E315" s="661" t="s">
        <v>4821</v>
      </c>
      <c r="F315" s="664"/>
      <c r="G315" s="664"/>
      <c r="H315" s="677">
        <v>0</v>
      </c>
      <c r="I315" s="664">
        <v>1</v>
      </c>
      <c r="J315" s="664">
        <v>130.15</v>
      </c>
      <c r="K315" s="677">
        <v>1</v>
      </c>
      <c r="L315" s="664">
        <v>1</v>
      </c>
      <c r="M315" s="665">
        <v>130.15</v>
      </c>
    </row>
    <row r="316" spans="1:13" ht="14.4" customHeight="1" x14ac:dyDescent="0.3">
      <c r="A316" s="660" t="s">
        <v>4630</v>
      </c>
      <c r="B316" s="661" t="s">
        <v>4442</v>
      </c>
      <c r="C316" s="661" t="s">
        <v>2909</v>
      </c>
      <c r="D316" s="661" t="s">
        <v>4443</v>
      </c>
      <c r="E316" s="661" t="s">
        <v>4444</v>
      </c>
      <c r="F316" s="664"/>
      <c r="G316" s="664"/>
      <c r="H316" s="677">
        <v>0</v>
      </c>
      <c r="I316" s="664">
        <v>4</v>
      </c>
      <c r="J316" s="664">
        <v>803.8900000000001</v>
      </c>
      <c r="K316" s="677">
        <v>1</v>
      </c>
      <c r="L316" s="664">
        <v>4</v>
      </c>
      <c r="M316" s="665">
        <v>803.8900000000001</v>
      </c>
    </row>
    <row r="317" spans="1:13" ht="14.4" customHeight="1" x14ac:dyDescent="0.3">
      <c r="A317" s="660" t="s">
        <v>4630</v>
      </c>
      <c r="B317" s="661" t="s">
        <v>4449</v>
      </c>
      <c r="C317" s="661" t="s">
        <v>3042</v>
      </c>
      <c r="D317" s="661" t="s">
        <v>3043</v>
      </c>
      <c r="E317" s="661" t="s">
        <v>4451</v>
      </c>
      <c r="F317" s="664"/>
      <c r="G317" s="664"/>
      <c r="H317" s="677">
        <v>0</v>
      </c>
      <c r="I317" s="664">
        <v>2</v>
      </c>
      <c r="J317" s="664">
        <v>362.49</v>
      </c>
      <c r="K317" s="677">
        <v>1</v>
      </c>
      <c r="L317" s="664">
        <v>2</v>
      </c>
      <c r="M317" s="665">
        <v>362.49</v>
      </c>
    </row>
    <row r="318" spans="1:13" ht="14.4" customHeight="1" x14ac:dyDescent="0.3">
      <c r="A318" s="660" t="s">
        <v>4630</v>
      </c>
      <c r="B318" s="661" t="s">
        <v>4456</v>
      </c>
      <c r="C318" s="661" t="s">
        <v>4756</v>
      </c>
      <c r="D318" s="661" t="s">
        <v>3074</v>
      </c>
      <c r="E318" s="661" t="s">
        <v>4757</v>
      </c>
      <c r="F318" s="664"/>
      <c r="G318" s="664"/>
      <c r="H318" s="677">
        <v>0</v>
      </c>
      <c r="I318" s="664">
        <v>4</v>
      </c>
      <c r="J318" s="664">
        <v>350.4</v>
      </c>
      <c r="K318" s="677">
        <v>1</v>
      </c>
      <c r="L318" s="664">
        <v>4</v>
      </c>
      <c r="M318" s="665">
        <v>350.4</v>
      </c>
    </row>
    <row r="319" spans="1:13" ht="14.4" customHeight="1" x14ac:dyDescent="0.3">
      <c r="A319" s="660" t="s">
        <v>4630</v>
      </c>
      <c r="B319" s="661" t="s">
        <v>4456</v>
      </c>
      <c r="C319" s="661" t="s">
        <v>3049</v>
      </c>
      <c r="D319" s="661" t="s">
        <v>3050</v>
      </c>
      <c r="E319" s="661" t="s">
        <v>4458</v>
      </c>
      <c r="F319" s="664"/>
      <c r="G319" s="664"/>
      <c r="H319" s="677">
        <v>0</v>
      </c>
      <c r="I319" s="664">
        <v>1</v>
      </c>
      <c r="J319" s="664">
        <v>116.8</v>
      </c>
      <c r="K319" s="677">
        <v>1</v>
      </c>
      <c r="L319" s="664">
        <v>1</v>
      </c>
      <c r="M319" s="665">
        <v>116.8</v>
      </c>
    </row>
    <row r="320" spans="1:13" ht="14.4" customHeight="1" x14ac:dyDescent="0.3">
      <c r="A320" s="660" t="s">
        <v>4630</v>
      </c>
      <c r="B320" s="661" t="s">
        <v>4466</v>
      </c>
      <c r="C320" s="661" t="s">
        <v>3046</v>
      </c>
      <c r="D320" s="661" t="s">
        <v>3047</v>
      </c>
      <c r="E320" s="661" t="s">
        <v>4451</v>
      </c>
      <c r="F320" s="664"/>
      <c r="G320" s="664"/>
      <c r="H320" s="677">
        <v>0</v>
      </c>
      <c r="I320" s="664">
        <v>2</v>
      </c>
      <c r="J320" s="664">
        <v>139.72</v>
      </c>
      <c r="K320" s="677">
        <v>1</v>
      </c>
      <c r="L320" s="664">
        <v>2</v>
      </c>
      <c r="M320" s="665">
        <v>139.72</v>
      </c>
    </row>
    <row r="321" spans="1:13" ht="14.4" customHeight="1" x14ac:dyDescent="0.3">
      <c r="A321" s="660" t="s">
        <v>4630</v>
      </c>
      <c r="B321" s="661" t="s">
        <v>4477</v>
      </c>
      <c r="C321" s="661" t="s">
        <v>4875</v>
      </c>
      <c r="D321" s="661" t="s">
        <v>3133</v>
      </c>
      <c r="E321" s="661" t="s">
        <v>4876</v>
      </c>
      <c r="F321" s="664">
        <v>1</v>
      </c>
      <c r="G321" s="664">
        <v>0</v>
      </c>
      <c r="H321" s="677"/>
      <c r="I321" s="664"/>
      <c r="J321" s="664"/>
      <c r="K321" s="677"/>
      <c r="L321" s="664">
        <v>1</v>
      </c>
      <c r="M321" s="665">
        <v>0</v>
      </c>
    </row>
    <row r="322" spans="1:13" ht="14.4" customHeight="1" x14ac:dyDescent="0.3">
      <c r="A322" s="660" t="s">
        <v>4630</v>
      </c>
      <c r="B322" s="661" t="s">
        <v>4477</v>
      </c>
      <c r="C322" s="661" t="s">
        <v>3132</v>
      </c>
      <c r="D322" s="661" t="s">
        <v>3133</v>
      </c>
      <c r="E322" s="661" t="s">
        <v>4480</v>
      </c>
      <c r="F322" s="664"/>
      <c r="G322" s="664"/>
      <c r="H322" s="677">
        <v>0</v>
      </c>
      <c r="I322" s="664">
        <v>28</v>
      </c>
      <c r="J322" s="664">
        <v>87561.32</v>
      </c>
      <c r="K322" s="677">
        <v>1</v>
      </c>
      <c r="L322" s="664">
        <v>28</v>
      </c>
      <c r="M322" s="665">
        <v>87561.32</v>
      </c>
    </row>
    <row r="323" spans="1:13" ht="14.4" customHeight="1" x14ac:dyDescent="0.3">
      <c r="A323" s="660" t="s">
        <v>4630</v>
      </c>
      <c r="B323" s="661" t="s">
        <v>4477</v>
      </c>
      <c r="C323" s="661" t="s">
        <v>4672</v>
      </c>
      <c r="D323" s="661" t="s">
        <v>3133</v>
      </c>
      <c r="E323" s="661" t="s">
        <v>4673</v>
      </c>
      <c r="F323" s="664"/>
      <c r="G323" s="664"/>
      <c r="H323" s="677">
        <v>0</v>
      </c>
      <c r="I323" s="664">
        <v>11</v>
      </c>
      <c r="J323" s="664">
        <v>8604.42</v>
      </c>
      <c r="K323" s="677">
        <v>1</v>
      </c>
      <c r="L323" s="664">
        <v>11</v>
      </c>
      <c r="M323" s="665">
        <v>8604.42</v>
      </c>
    </row>
    <row r="324" spans="1:13" ht="14.4" customHeight="1" x14ac:dyDescent="0.3">
      <c r="A324" s="660" t="s">
        <v>4630</v>
      </c>
      <c r="B324" s="661" t="s">
        <v>4483</v>
      </c>
      <c r="C324" s="661" t="s">
        <v>2768</v>
      </c>
      <c r="D324" s="661" t="s">
        <v>2769</v>
      </c>
      <c r="E324" s="661" t="s">
        <v>4484</v>
      </c>
      <c r="F324" s="664"/>
      <c r="G324" s="664"/>
      <c r="H324" s="677">
        <v>0</v>
      </c>
      <c r="I324" s="664">
        <v>28</v>
      </c>
      <c r="J324" s="664">
        <v>41779.08</v>
      </c>
      <c r="K324" s="677">
        <v>1</v>
      </c>
      <c r="L324" s="664">
        <v>28</v>
      </c>
      <c r="M324" s="665">
        <v>41779.08</v>
      </c>
    </row>
    <row r="325" spans="1:13" ht="14.4" customHeight="1" x14ac:dyDescent="0.3">
      <c r="A325" s="660" t="s">
        <v>4630</v>
      </c>
      <c r="B325" s="661" t="s">
        <v>6871</v>
      </c>
      <c r="C325" s="661" t="s">
        <v>5763</v>
      </c>
      <c r="D325" s="661" t="s">
        <v>5764</v>
      </c>
      <c r="E325" s="661" t="s">
        <v>5765</v>
      </c>
      <c r="F325" s="664"/>
      <c r="G325" s="664"/>
      <c r="H325" s="677">
        <v>0</v>
      </c>
      <c r="I325" s="664">
        <v>7</v>
      </c>
      <c r="J325" s="664">
        <v>31906.21</v>
      </c>
      <c r="K325" s="677">
        <v>1</v>
      </c>
      <c r="L325" s="664">
        <v>7</v>
      </c>
      <c r="M325" s="665">
        <v>31906.21</v>
      </c>
    </row>
    <row r="326" spans="1:13" ht="14.4" customHeight="1" x14ac:dyDescent="0.3">
      <c r="A326" s="660" t="s">
        <v>4630</v>
      </c>
      <c r="B326" s="661" t="s">
        <v>6871</v>
      </c>
      <c r="C326" s="661" t="s">
        <v>5157</v>
      </c>
      <c r="D326" s="661" t="s">
        <v>5158</v>
      </c>
      <c r="E326" s="661" t="s">
        <v>5159</v>
      </c>
      <c r="F326" s="664"/>
      <c r="G326" s="664"/>
      <c r="H326" s="677">
        <v>0</v>
      </c>
      <c r="I326" s="664">
        <v>12</v>
      </c>
      <c r="J326" s="664">
        <v>28544.329999999998</v>
      </c>
      <c r="K326" s="677">
        <v>1</v>
      </c>
      <c r="L326" s="664">
        <v>12</v>
      </c>
      <c r="M326" s="665">
        <v>28544.329999999998</v>
      </c>
    </row>
    <row r="327" spans="1:13" ht="14.4" customHeight="1" x14ac:dyDescent="0.3">
      <c r="A327" s="660" t="s">
        <v>4630</v>
      </c>
      <c r="B327" s="661" t="s">
        <v>6874</v>
      </c>
      <c r="C327" s="661" t="s">
        <v>5767</v>
      </c>
      <c r="D327" s="661" t="s">
        <v>5456</v>
      </c>
      <c r="E327" s="661" t="s">
        <v>5768</v>
      </c>
      <c r="F327" s="664"/>
      <c r="G327" s="664"/>
      <c r="H327" s="677">
        <v>0</v>
      </c>
      <c r="I327" s="664">
        <v>1</v>
      </c>
      <c r="J327" s="664">
        <v>119.11</v>
      </c>
      <c r="K327" s="677">
        <v>1</v>
      </c>
      <c r="L327" s="664">
        <v>1</v>
      </c>
      <c r="M327" s="665">
        <v>119.11</v>
      </c>
    </row>
    <row r="328" spans="1:13" ht="14.4" customHeight="1" x14ac:dyDescent="0.3">
      <c r="A328" s="660" t="s">
        <v>4630</v>
      </c>
      <c r="B328" s="661" t="s">
        <v>4500</v>
      </c>
      <c r="C328" s="661" t="s">
        <v>1268</v>
      </c>
      <c r="D328" s="661" t="s">
        <v>1269</v>
      </c>
      <c r="E328" s="661" t="s">
        <v>1270</v>
      </c>
      <c r="F328" s="664"/>
      <c r="G328" s="664"/>
      <c r="H328" s="677">
        <v>0</v>
      </c>
      <c r="I328" s="664">
        <v>2</v>
      </c>
      <c r="J328" s="664">
        <v>190.5</v>
      </c>
      <c r="K328" s="677">
        <v>1</v>
      </c>
      <c r="L328" s="664">
        <v>2</v>
      </c>
      <c r="M328" s="665">
        <v>190.5</v>
      </c>
    </row>
    <row r="329" spans="1:13" ht="14.4" customHeight="1" x14ac:dyDescent="0.3">
      <c r="A329" s="660" t="s">
        <v>4630</v>
      </c>
      <c r="B329" s="661" t="s">
        <v>4517</v>
      </c>
      <c r="C329" s="661" t="s">
        <v>5119</v>
      </c>
      <c r="D329" s="661" t="s">
        <v>5120</v>
      </c>
      <c r="E329" s="661" t="s">
        <v>5121</v>
      </c>
      <c r="F329" s="664">
        <v>1</v>
      </c>
      <c r="G329" s="664">
        <v>10.73</v>
      </c>
      <c r="H329" s="677">
        <v>1</v>
      </c>
      <c r="I329" s="664"/>
      <c r="J329" s="664"/>
      <c r="K329" s="677">
        <v>0</v>
      </c>
      <c r="L329" s="664">
        <v>1</v>
      </c>
      <c r="M329" s="665">
        <v>10.73</v>
      </c>
    </row>
    <row r="330" spans="1:13" ht="14.4" customHeight="1" x14ac:dyDescent="0.3">
      <c r="A330" s="660" t="s">
        <v>4630</v>
      </c>
      <c r="B330" s="661" t="s">
        <v>4517</v>
      </c>
      <c r="C330" s="661" t="s">
        <v>5122</v>
      </c>
      <c r="D330" s="661" t="s">
        <v>5123</v>
      </c>
      <c r="E330" s="661" t="s">
        <v>4521</v>
      </c>
      <c r="F330" s="664">
        <v>1</v>
      </c>
      <c r="G330" s="664">
        <v>5.37</v>
      </c>
      <c r="H330" s="677">
        <v>1</v>
      </c>
      <c r="I330" s="664"/>
      <c r="J330" s="664"/>
      <c r="K330" s="677">
        <v>0</v>
      </c>
      <c r="L330" s="664">
        <v>1</v>
      </c>
      <c r="M330" s="665">
        <v>5.37</v>
      </c>
    </row>
    <row r="331" spans="1:13" ht="14.4" customHeight="1" x14ac:dyDescent="0.3">
      <c r="A331" s="660" t="s">
        <v>4630</v>
      </c>
      <c r="B331" s="661" t="s">
        <v>4522</v>
      </c>
      <c r="C331" s="661" t="s">
        <v>2628</v>
      </c>
      <c r="D331" s="661" t="s">
        <v>2629</v>
      </c>
      <c r="E331" s="661" t="s">
        <v>4523</v>
      </c>
      <c r="F331" s="664"/>
      <c r="G331" s="664"/>
      <c r="H331" s="677">
        <v>0</v>
      </c>
      <c r="I331" s="664">
        <v>2</v>
      </c>
      <c r="J331" s="664">
        <v>324.26</v>
      </c>
      <c r="K331" s="677">
        <v>1</v>
      </c>
      <c r="L331" s="664">
        <v>2</v>
      </c>
      <c r="M331" s="665">
        <v>324.26</v>
      </c>
    </row>
    <row r="332" spans="1:13" ht="14.4" customHeight="1" x14ac:dyDescent="0.3">
      <c r="A332" s="660" t="s">
        <v>4630</v>
      </c>
      <c r="B332" s="661" t="s">
        <v>4522</v>
      </c>
      <c r="C332" s="661" t="s">
        <v>2705</v>
      </c>
      <c r="D332" s="661" t="s">
        <v>2475</v>
      </c>
      <c r="E332" s="661" t="s">
        <v>4524</v>
      </c>
      <c r="F332" s="664"/>
      <c r="G332" s="664"/>
      <c r="H332" s="677">
        <v>0</v>
      </c>
      <c r="I332" s="664">
        <v>5</v>
      </c>
      <c r="J332" s="664">
        <v>768.16</v>
      </c>
      <c r="K332" s="677">
        <v>1</v>
      </c>
      <c r="L332" s="664">
        <v>5</v>
      </c>
      <c r="M332" s="665">
        <v>768.16</v>
      </c>
    </row>
    <row r="333" spans="1:13" ht="14.4" customHeight="1" x14ac:dyDescent="0.3">
      <c r="A333" s="660" t="s">
        <v>4630</v>
      </c>
      <c r="B333" s="661" t="s">
        <v>4538</v>
      </c>
      <c r="C333" s="661" t="s">
        <v>2568</v>
      </c>
      <c r="D333" s="661" t="s">
        <v>2453</v>
      </c>
      <c r="E333" s="661" t="s">
        <v>1229</v>
      </c>
      <c r="F333" s="664"/>
      <c r="G333" s="664"/>
      <c r="H333" s="677">
        <v>0</v>
      </c>
      <c r="I333" s="664">
        <v>2</v>
      </c>
      <c r="J333" s="664">
        <v>237.64</v>
      </c>
      <c r="K333" s="677">
        <v>1</v>
      </c>
      <c r="L333" s="664">
        <v>2</v>
      </c>
      <c r="M333" s="665">
        <v>237.64</v>
      </c>
    </row>
    <row r="334" spans="1:13" ht="14.4" customHeight="1" x14ac:dyDescent="0.3">
      <c r="A334" s="660" t="s">
        <v>4630</v>
      </c>
      <c r="B334" s="661" t="s">
        <v>4546</v>
      </c>
      <c r="C334" s="661" t="s">
        <v>2881</v>
      </c>
      <c r="D334" s="661" t="s">
        <v>2882</v>
      </c>
      <c r="E334" s="661" t="s">
        <v>2842</v>
      </c>
      <c r="F334" s="664"/>
      <c r="G334" s="664"/>
      <c r="H334" s="677">
        <v>0</v>
      </c>
      <c r="I334" s="664">
        <v>10</v>
      </c>
      <c r="J334" s="664">
        <v>820.40000000000009</v>
      </c>
      <c r="K334" s="677">
        <v>1</v>
      </c>
      <c r="L334" s="664">
        <v>10</v>
      </c>
      <c r="M334" s="665">
        <v>820.40000000000009</v>
      </c>
    </row>
    <row r="335" spans="1:13" ht="14.4" customHeight="1" x14ac:dyDescent="0.3">
      <c r="A335" s="660" t="s">
        <v>4630</v>
      </c>
      <c r="B335" s="661" t="s">
        <v>4546</v>
      </c>
      <c r="C335" s="661" t="s">
        <v>2883</v>
      </c>
      <c r="D335" s="661" t="s">
        <v>2884</v>
      </c>
      <c r="E335" s="661" t="s">
        <v>2842</v>
      </c>
      <c r="F335" s="664"/>
      <c r="G335" s="664"/>
      <c r="H335" s="677">
        <v>0</v>
      </c>
      <c r="I335" s="664">
        <v>3</v>
      </c>
      <c r="J335" s="664">
        <v>246.12</v>
      </c>
      <c r="K335" s="677">
        <v>1</v>
      </c>
      <c r="L335" s="664">
        <v>3</v>
      </c>
      <c r="M335" s="665">
        <v>246.12</v>
      </c>
    </row>
    <row r="336" spans="1:13" ht="14.4" customHeight="1" x14ac:dyDescent="0.3">
      <c r="A336" s="660" t="s">
        <v>4630</v>
      </c>
      <c r="B336" s="661" t="s">
        <v>4481</v>
      </c>
      <c r="C336" s="661" t="s">
        <v>3140</v>
      </c>
      <c r="D336" s="661" t="s">
        <v>3137</v>
      </c>
      <c r="E336" s="661" t="s">
        <v>4482</v>
      </c>
      <c r="F336" s="664"/>
      <c r="G336" s="664"/>
      <c r="H336" s="677">
        <v>0</v>
      </c>
      <c r="I336" s="664">
        <v>2</v>
      </c>
      <c r="J336" s="664">
        <v>28957.54</v>
      </c>
      <c r="K336" s="677">
        <v>1</v>
      </c>
      <c r="L336" s="664">
        <v>2</v>
      </c>
      <c r="M336" s="665">
        <v>28957.54</v>
      </c>
    </row>
    <row r="337" spans="1:13" ht="14.4" customHeight="1" x14ac:dyDescent="0.3">
      <c r="A337" s="660" t="s">
        <v>4653</v>
      </c>
      <c r="B337" s="661" t="s">
        <v>4400</v>
      </c>
      <c r="C337" s="661" t="s">
        <v>2688</v>
      </c>
      <c r="D337" s="661" t="s">
        <v>2479</v>
      </c>
      <c r="E337" s="661" t="s">
        <v>2689</v>
      </c>
      <c r="F337" s="664"/>
      <c r="G337" s="664"/>
      <c r="H337" s="677">
        <v>0</v>
      </c>
      <c r="I337" s="664">
        <v>1</v>
      </c>
      <c r="J337" s="664">
        <v>468.96</v>
      </c>
      <c r="K337" s="677">
        <v>1</v>
      </c>
      <c r="L337" s="664">
        <v>1</v>
      </c>
      <c r="M337" s="665">
        <v>468.96</v>
      </c>
    </row>
    <row r="338" spans="1:13" ht="14.4" customHeight="1" x14ac:dyDescent="0.3">
      <c r="A338" s="660" t="s">
        <v>4653</v>
      </c>
      <c r="B338" s="661" t="s">
        <v>4400</v>
      </c>
      <c r="C338" s="661" t="s">
        <v>2691</v>
      </c>
      <c r="D338" s="661" t="s">
        <v>2479</v>
      </c>
      <c r="E338" s="661" t="s">
        <v>2692</v>
      </c>
      <c r="F338" s="664"/>
      <c r="G338" s="664"/>
      <c r="H338" s="677">
        <v>0</v>
      </c>
      <c r="I338" s="664">
        <v>2</v>
      </c>
      <c r="J338" s="664">
        <v>1250.58</v>
      </c>
      <c r="K338" s="677">
        <v>1</v>
      </c>
      <c r="L338" s="664">
        <v>2</v>
      </c>
      <c r="M338" s="665">
        <v>1250.58</v>
      </c>
    </row>
    <row r="339" spans="1:13" ht="14.4" customHeight="1" x14ac:dyDescent="0.3">
      <c r="A339" s="660" t="s">
        <v>4653</v>
      </c>
      <c r="B339" s="661" t="s">
        <v>4400</v>
      </c>
      <c r="C339" s="661" t="s">
        <v>2478</v>
      </c>
      <c r="D339" s="661" t="s">
        <v>2479</v>
      </c>
      <c r="E339" s="661" t="s">
        <v>2480</v>
      </c>
      <c r="F339" s="664"/>
      <c r="G339" s="664"/>
      <c r="H339" s="677">
        <v>0</v>
      </c>
      <c r="I339" s="664">
        <v>4</v>
      </c>
      <c r="J339" s="664">
        <v>3751.72</v>
      </c>
      <c r="K339" s="677">
        <v>1</v>
      </c>
      <c r="L339" s="664">
        <v>4</v>
      </c>
      <c r="M339" s="665">
        <v>3751.72</v>
      </c>
    </row>
    <row r="340" spans="1:13" ht="14.4" customHeight="1" x14ac:dyDescent="0.3">
      <c r="A340" s="660" t="s">
        <v>4653</v>
      </c>
      <c r="B340" s="661" t="s">
        <v>4449</v>
      </c>
      <c r="C340" s="661" t="s">
        <v>3042</v>
      </c>
      <c r="D340" s="661" t="s">
        <v>3043</v>
      </c>
      <c r="E340" s="661" t="s">
        <v>4451</v>
      </c>
      <c r="F340" s="664"/>
      <c r="G340" s="664"/>
      <c r="H340" s="677">
        <v>0</v>
      </c>
      <c r="I340" s="664">
        <v>1</v>
      </c>
      <c r="J340" s="664">
        <v>178.27</v>
      </c>
      <c r="K340" s="677">
        <v>1</v>
      </c>
      <c r="L340" s="664">
        <v>1</v>
      </c>
      <c r="M340" s="665">
        <v>178.27</v>
      </c>
    </row>
    <row r="341" spans="1:13" ht="14.4" customHeight="1" x14ac:dyDescent="0.3">
      <c r="A341" s="660" t="s">
        <v>4653</v>
      </c>
      <c r="B341" s="661" t="s">
        <v>4456</v>
      </c>
      <c r="C341" s="661" t="s">
        <v>4756</v>
      </c>
      <c r="D341" s="661" t="s">
        <v>3074</v>
      </c>
      <c r="E341" s="661" t="s">
        <v>4757</v>
      </c>
      <c r="F341" s="664"/>
      <c r="G341" s="664"/>
      <c r="H341" s="677">
        <v>0</v>
      </c>
      <c r="I341" s="664">
        <v>1</v>
      </c>
      <c r="J341" s="664">
        <v>87.6</v>
      </c>
      <c r="K341" s="677">
        <v>1</v>
      </c>
      <c r="L341" s="664">
        <v>1</v>
      </c>
      <c r="M341" s="665">
        <v>87.6</v>
      </c>
    </row>
    <row r="342" spans="1:13" ht="14.4" customHeight="1" x14ac:dyDescent="0.3">
      <c r="A342" s="660" t="s">
        <v>4653</v>
      </c>
      <c r="B342" s="661" t="s">
        <v>4464</v>
      </c>
      <c r="C342" s="661" t="s">
        <v>3057</v>
      </c>
      <c r="D342" s="661" t="s">
        <v>3058</v>
      </c>
      <c r="E342" s="661" t="s">
        <v>4465</v>
      </c>
      <c r="F342" s="664"/>
      <c r="G342" s="664"/>
      <c r="H342" s="677">
        <v>0</v>
      </c>
      <c r="I342" s="664">
        <v>1</v>
      </c>
      <c r="J342" s="664">
        <v>69.86</v>
      </c>
      <c r="K342" s="677">
        <v>1</v>
      </c>
      <c r="L342" s="664">
        <v>1</v>
      </c>
      <c r="M342" s="665">
        <v>69.86</v>
      </c>
    </row>
    <row r="343" spans="1:13" ht="14.4" customHeight="1" x14ac:dyDescent="0.3">
      <c r="A343" s="660" t="s">
        <v>4653</v>
      </c>
      <c r="B343" s="661" t="s">
        <v>4477</v>
      </c>
      <c r="C343" s="661" t="s">
        <v>4672</v>
      </c>
      <c r="D343" s="661" t="s">
        <v>3133</v>
      </c>
      <c r="E343" s="661" t="s">
        <v>4673</v>
      </c>
      <c r="F343" s="664"/>
      <c r="G343" s="664"/>
      <c r="H343" s="677">
        <v>0</v>
      </c>
      <c r="I343" s="664">
        <v>2</v>
      </c>
      <c r="J343" s="664">
        <v>1564.44</v>
      </c>
      <c r="K343" s="677">
        <v>1</v>
      </c>
      <c r="L343" s="664">
        <v>2</v>
      </c>
      <c r="M343" s="665">
        <v>1564.44</v>
      </c>
    </row>
    <row r="344" spans="1:13" ht="14.4" customHeight="1" x14ac:dyDescent="0.3">
      <c r="A344" s="660" t="s">
        <v>4653</v>
      </c>
      <c r="B344" s="661" t="s">
        <v>4522</v>
      </c>
      <c r="C344" s="661" t="s">
        <v>2628</v>
      </c>
      <c r="D344" s="661" t="s">
        <v>2629</v>
      </c>
      <c r="E344" s="661" t="s">
        <v>4523</v>
      </c>
      <c r="F344" s="664"/>
      <c r="G344" s="664"/>
      <c r="H344" s="677">
        <v>0</v>
      </c>
      <c r="I344" s="664">
        <v>1</v>
      </c>
      <c r="J344" s="664">
        <v>68.989999999999995</v>
      </c>
      <c r="K344" s="677">
        <v>1</v>
      </c>
      <c r="L344" s="664">
        <v>1</v>
      </c>
      <c r="M344" s="665">
        <v>68.989999999999995</v>
      </c>
    </row>
    <row r="345" spans="1:13" ht="14.4" customHeight="1" x14ac:dyDescent="0.3">
      <c r="A345" s="660" t="s">
        <v>4653</v>
      </c>
      <c r="B345" s="661" t="s">
        <v>4481</v>
      </c>
      <c r="C345" s="661" t="s">
        <v>3140</v>
      </c>
      <c r="D345" s="661" t="s">
        <v>3137</v>
      </c>
      <c r="E345" s="661" t="s">
        <v>4482</v>
      </c>
      <c r="F345" s="664"/>
      <c r="G345" s="664"/>
      <c r="H345" s="677">
        <v>0</v>
      </c>
      <c r="I345" s="664">
        <v>4</v>
      </c>
      <c r="J345" s="664">
        <v>57915.08</v>
      </c>
      <c r="K345" s="677">
        <v>1</v>
      </c>
      <c r="L345" s="664">
        <v>4</v>
      </c>
      <c r="M345" s="665">
        <v>57915.08</v>
      </c>
    </row>
    <row r="346" spans="1:13" ht="14.4" customHeight="1" x14ac:dyDescent="0.3">
      <c r="A346" s="660" t="s">
        <v>4631</v>
      </c>
      <c r="B346" s="661" t="s">
        <v>4384</v>
      </c>
      <c r="C346" s="661" t="s">
        <v>2701</v>
      </c>
      <c r="D346" s="661" t="s">
        <v>2702</v>
      </c>
      <c r="E346" s="661" t="s">
        <v>2703</v>
      </c>
      <c r="F346" s="664"/>
      <c r="G346" s="664"/>
      <c r="H346" s="677">
        <v>0</v>
      </c>
      <c r="I346" s="664">
        <v>11</v>
      </c>
      <c r="J346" s="664">
        <v>5471.4000000000005</v>
      </c>
      <c r="K346" s="677">
        <v>1</v>
      </c>
      <c r="L346" s="664">
        <v>11</v>
      </c>
      <c r="M346" s="665">
        <v>5471.4000000000005</v>
      </c>
    </row>
    <row r="347" spans="1:13" ht="14.4" customHeight="1" x14ac:dyDescent="0.3">
      <c r="A347" s="660" t="s">
        <v>4631</v>
      </c>
      <c r="B347" s="661" t="s">
        <v>4384</v>
      </c>
      <c r="C347" s="661" t="s">
        <v>3908</v>
      </c>
      <c r="D347" s="661" t="s">
        <v>3909</v>
      </c>
      <c r="E347" s="661" t="s">
        <v>4568</v>
      </c>
      <c r="F347" s="664"/>
      <c r="G347" s="664"/>
      <c r="H347" s="677">
        <v>0</v>
      </c>
      <c r="I347" s="664">
        <v>4</v>
      </c>
      <c r="J347" s="664">
        <v>5438.44</v>
      </c>
      <c r="K347" s="677">
        <v>1</v>
      </c>
      <c r="L347" s="664">
        <v>4</v>
      </c>
      <c r="M347" s="665">
        <v>5438.44</v>
      </c>
    </row>
    <row r="348" spans="1:13" ht="14.4" customHeight="1" x14ac:dyDescent="0.3">
      <c r="A348" s="660" t="s">
        <v>4631</v>
      </c>
      <c r="B348" s="661" t="s">
        <v>4384</v>
      </c>
      <c r="C348" s="661" t="s">
        <v>2757</v>
      </c>
      <c r="D348" s="661" t="s">
        <v>2758</v>
      </c>
      <c r="E348" s="661" t="s">
        <v>4385</v>
      </c>
      <c r="F348" s="664"/>
      <c r="G348" s="664"/>
      <c r="H348" s="677">
        <v>0</v>
      </c>
      <c r="I348" s="664">
        <v>1</v>
      </c>
      <c r="J348" s="664">
        <v>1359.61</v>
      </c>
      <c r="K348" s="677">
        <v>1</v>
      </c>
      <c r="L348" s="664">
        <v>1</v>
      </c>
      <c r="M348" s="665">
        <v>1359.61</v>
      </c>
    </row>
    <row r="349" spans="1:13" ht="14.4" customHeight="1" x14ac:dyDescent="0.3">
      <c r="A349" s="660" t="s">
        <v>4631</v>
      </c>
      <c r="B349" s="661" t="s">
        <v>4386</v>
      </c>
      <c r="C349" s="661" t="s">
        <v>2740</v>
      </c>
      <c r="D349" s="661" t="s">
        <v>2741</v>
      </c>
      <c r="E349" s="661" t="s">
        <v>4387</v>
      </c>
      <c r="F349" s="664"/>
      <c r="G349" s="664"/>
      <c r="H349" s="677">
        <v>0</v>
      </c>
      <c r="I349" s="664">
        <v>1</v>
      </c>
      <c r="J349" s="664">
        <v>664.23</v>
      </c>
      <c r="K349" s="677">
        <v>1</v>
      </c>
      <c r="L349" s="664">
        <v>1</v>
      </c>
      <c r="M349" s="665">
        <v>664.23</v>
      </c>
    </row>
    <row r="350" spans="1:13" ht="14.4" customHeight="1" x14ac:dyDescent="0.3">
      <c r="A350" s="660" t="s">
        <v>4631</v>
      </c>
      <c r="B350" s="661" t="s">
        <v>4388</v>
      </c>
      <c r="C350" s="661" t="s">
        <v>2643</v>
      </c>
      <c r="D350" s="661" t="s">
        <v>2513</v>
      </c>
      <c r="E350" s="661" t="s">
        <v>2644</v>
      </c>
      <c r="F350" s="664"/>
      <c r="G350" s="664"/>
      <c r="H350" s="677"/>
      <c r="I350" s="664">
        <v>1</v>
      </c>
      <c r="J350" s="664">
        <v>0</v>
      </c>
      <c r="K350" s="677"/>
      <c r="L350" s="664">
        <v>1</v>
      </c>
      <c r="M350" s="665">
        <v>0</v>
      </c>
    </row>
    <row r="351" spans="1:13" ht="14.4" customHeight="1" x14ac:dyDescent="0.3">
      <c r="A351" s="660" t="s">
        <v>4631</v>
      </c>
      <c r="B351" s="661" t="s">
        <v>4392</v>
      </c>
      <c r="C351" s="661" t="s">
        <v>1551</v>
      </c>
      <c r="D351" s="661" t="s">
        <v>4393</v>
      </c>
      <c r="E351" s="661" t="s">
        <v>4394</v>
      </c>
      <c r="F351" s="664"/>
      <c r="G351" s="664"/>
      <c r="H351" s="677">
        <v>0</v>
      </c>
      <c r="I351" s="664">
        <v>1</v>
      </c>
      <c r="J351" s="664">
        <v>416.46</v>
      </c>
      <c r="K351" s="677">
        <v>1</v>
      </c>
      <c r="L351" s="664">
        <v>1</v>
      </c>
      <c r="M351" s="665">
        <v>416.46</v>
      </c>
    </row>
    <row r="352" spans="1:13" ht="14.4" customHeight="1" x14ac:dyDescent="0.3">
      <c r="A352" s="660" t="s">
        <v>4631</v>
      </c>
      <c r="B352" s="661" t="s">
        <v>4397</v>
      </c>
      <c r="C352" s="661" t="s">
        <v>5776</v>
      </c>
      <c r="D352" s="661" t="s">
        <v>5777</v>
      </c>
      <c r="E352" s="661" t="s">
        <v>5778</v>
      </c>
      <c r="F352" s="664"/>
      <c r="G352" s="664"/>
      <c r="H352" s="677">
        <v>0</v>
      </c>
      <c r="I352" s="664">
        <v>1</v>
      </c>
      <c r="J352" s="664">
        <v>49.01</v>
      </c>
      <c r="K352" s="677">
        <v>1</v>
      </c>
      <c r="L352" s="664">
        <v>1</v>
      </c>
      <c r="M352" s="665">
        <v>49.01</v>
      </c>
    </row>
    <row r="353" spans="1:13" ht="14.4" customHeight="1" x14ac:dyDescent="0.3">
      <c r="A353" s="660" t="s">
        <v>4631</v>
      </c>
      <c r="B353" s="661" t="s">
        <v>4400</v>
      </c>
      <c r="C353" s="661" t="s">
        <v>2688</v>
      </c>
      <c r="D353" s="661" t="s">
        <v>2479</v>
      </c>
      <c r="E353" s="661" t="s">
        <v>2689</v>
      </c>
      <c r="F353" s="664"/>
      <c r="G353" s="664"/>
      <c r="H353" s="677">
        <v>0</v>
      </c>
      <c r="I353" s="664">
        <v>1</v>
      </c>
      <c r="J353" s="664">
        <v>468.96</v>
      </c>
      <c r="K353" s="677">
        <v>1</v>
      </c>
      <c r="L353" s="664">
        <v>1</v>
      </c>
      <c r="M353" s="665">
        <v>468.96</v>
      </c>
    </row>
    <row r="354" spans="1:13" ht="14.4" customHeight="1" x14ac:dyDescent="0.3">
      <c r="A354" s="660" t="s">
        <v>4631</v>
      </c>
      <c r="B354" s="661" t="s">
        <v>4400</v>
      </c>
      <c r="C354" s="661" t="s">
        <v>2691</v>
      </c>
      <c r="D354" s="661" t="s">
        <v>2479</v>
      </c>
      <c r="E354" s="661" t="s">
        <v>2692</v>
      </c>
      <c r="F354" s="664"/>
      <c r="G354" s="664"/>
      <c r="H354" s="677">
        <v>0</v>
      </c>
      <c r="I354" s="664">
        <v>8</v>
      </c>
      <c r="J354" s="664">
        <v>5002.32</v>
      </c>
      <c r="K354" s="677">
        <v>1</v>
      </c>
      <c r="L354" s="664">
        <v>8</v>
      </c>
      <c r="M354" s="665">
        <v>5002.32</v>
      </c>
    </row>
    <row r="355" spans="1:13" ht="14.4" customHeight="1" x14ac:dyDescent="0.3">
      <c r="A355" s="660" t="s">
        <v>4631</v>
      </c>
      <c r="B355" s="661" t="s">
        <v>4400</v>
      </c>
      <c r="C355" s="661" t="s">
        <v>5465</v>
      </c>
      <c r="D355" s="661" t="s">
        <v>2479</v>
      </c>
      <c r="E355" s="661" t="s">
        <v>5070</v>
      </c>
      <c r="F355" s="664"/>
      <c r="G355" s="664"/>
      <c r="H355" s="677">
        <v>0</v>
      </c>
      <c r="I355" s="664">
        <v>2</v>
      </c>
      <c r="J355" s="664">
        <v>375.18</v>
      </c>
      <c r="K355" s="677">
        <v>1</v>
      </c>
      <c r="L355" s="664">
        <v>2</v>
      </c>
      <c r="M355" s="665">
        <v>375.18</v>
      </c>
    </row>
    <row r="356" spans="1:13" ht="14.4" customHeight="1" x14ac:dyDescent="0.3">
      <c r="A356" s="660" t="s">
        <v>4631</v>
      </c>
      <c r="B356" s="661" t="s">
        <v>4400</v>
      </c>
      <c r="C356" s="661" t="s">
        <v>2478</v>
      </c>
      <c r="D356" s="661" t="s">
        <v>2479</v>
      </c>
      <c r="E356" s="661" t="s">
        <v>2480</v>
      </c>
      <c r="F356" s="664"/>
      <c r="G356" s="664"/>
      <c r="H356" s="677">
        <v>0</v>
      </c>
      <c r="I356" s="664">
        <v>9</v>
      </c>
      <c r="J356" s="664">
        <v>8441.369999999999</v>
      </c>
      <c r="K356" s="677">
        <v>1</v>
      </c>
      <c r="L356" s="664">
        <v>9</v>
      </c>
      <c r="M356" s="665">
        <v>8441.369999999999</v>
      </c>
    </row>
    <row r="357" spans="1:13" ht="14.4" customHeight="1" x14ac:dyDescent="0.3">
      <c r="A357" s="660" t="s">
        <v>4631</v>
      </c>
      <c r="B357" s="661" t="s">
        <v>4400</v>
      </c>
      <c r="C357" s="661" t="s">
        <v>2482</v>
      </c>
      <c r="D357" s="661" t="s">
        <v>2479</v>
      </c>
      <c r="E357" s="661" t="s">
        <v>2483</v>
      </c>
      <c r="F357" s="664"/>
      <c r="G357" s="664"/>
      <c r="H357" s="677">
        <v>0</v>
      </c>
      <c r="I357" s="664">
        <v>3</v>
      </c>
      <c r="J357" s="664">
        <v>3499.41</v>
      </c>
      <c r="K357" s="677">
        <v>1</v>
      </c>
      <c r="L357" s="664">
        <v>3</v>
      </c>
      <c r="M357" s="665">
        <v>3499.41</v>
      </c>
    </row>
    <row r="358" spans="1:13" ht="14.4" customHeight="1" x14ac:dyDescent="0.3">
      <c r="A358" s="660" t="s">
        <v>4631</v>
      </c>
      <c r="B358" s="661" t="s">
        <v>4400</v>
      </c>
      <c r="C358" s="661" t="s">
        <v>2485</v>
      </c>
      <c r="D358" s="661" t="s">
        <v>2479</v>
      </c>
      <c r="E358" s="661" t="s">
        <v>2486</v>
      </c>
      <c r="F358" s="664"/>
      <c r="G358" s="664"/>
      <c r="H358" s="677">
        <v>0</v>
      </c>
      <c r="I358" s="664">
        <v>4</v>
      </c>
      <c r="J358" s="664">
        <v>5832.28</v>
      </c>
      <c r="K358" s="677">
        <v>1</v>
      </c>
      <c r="L358" s="664">
        <v>4</v>
      </c>
      <c r="M358" s="665">
        <v>5832.28</v>
      </c>
    </row>
    <row r="359" spans="1:13" ht="14.4" customHeight="1" x14ac:dyDescent="0.3">
      <c r="A359" s="660" t="s">
        <v>4631</v>
      </c>
      <c r="B359" s="661" t="s">
        <v>4400</v>
      </c>
      <c r="C359" s="661" t="s">
        <v>4156</v>
      </c>
      <c r="D359" s="661" t="s">
        <v>2562</v>
      </c>
      <c r="E359" s="661" t="s">
        <v>2480</v>
      </c>
      <c r="F359" s="664"/>
      <c r="G359" s="664"/>
      <c r="H359" s="677">
        <v>0</v>
      </c>
      <c r="I359" s="664">
        <v>7</v>
      </c>
      <c r="J359" s="664">
        <v>12247.83</v>
      </c>
      <c r="K359" s="677">
        <v>1</v>
      </c>
      <c r="L359" s="664">
        <v>7</v>
      </c>
      <c r="M359" s="665">
        <v>12247.83</v>
      </c>
    </row>
    <row r="360" spans="1:13" ht="14.4" customHeight="1" x14ac:dyDescent="0.3">
      <c r="A360" s="660" t="s">
        <v>4631</v>
      </c>
      <c r="B360" s="661" t="s">
        <v>4400</v>
      </c>
      <c r="C360" s="661" t="s">
        <v>2748</v>
      </c>
      <c r="D360" s="661" t="s">
        <v>2562</v>
      </c>
      <c r="E360" s="661" t="s">
        <v>2749</v>
      </c>
      <c r="F360" s="664"/>
      <c r="G360" s="664"/>
      <c r="H360" s="677">
        <v>0</v>
      </c>
      <c r="I360" s="664">
        <v>1</v>
      </c>
      <c r="J360" s="664">
        <v>466.58</v>
      </c>
      <c r="K360" s="677">
        <v>1</v>
      </c>
      <c r="L360" s="664">
        <v>1</v>
      </c>
      <c r="M360" s="665">
        <v>466.58</v>
      </c>
    </row>
    <row r="361" spans="1:13" ht="14.4" customHeight="1" x14ac:dyDescent="0.3">
      <c r="A361" s="660" t="s">
        <v>4631</v>
      </c>
      <c r="B361" s="661" t="s">
        <v>4400</v>
      </c>
      <c r="C361" s="661" t="s">
        <v>2561</v>
      </c>
      <c r="D361" s="661" t="s">
        <v>2562</v>
      </c>
      <c r="E361" s="661" t="s">
        <v>2483</v>
      </c>
      <c r="F361" s="664"/>
      <c r="G361" s="664"/>
      <c r="H361" s="677">
        <v>0</v>
      </c>
      <c r="I361" s="664">
        <v>9</v>
      </c>
      <c r="J361" s="664">
        <v>20996.28</v>
      </c>
      <c r="K361" s="677">
        <v>1</v>
      </c>
      <c r="L361" s="664">
        <v>9</v>
      </c>
      <c r="M361" s="665">
        <v>20996.28</v>
      </c>
    </row>
    <row r="362" spans="1:13" ht="14.4" customHeight="1" x14ac:dyDescent="0.3">
      <c r="A362" s="660" t="s">
        <v>4631</v>
      </c>
      <c r="B362" s="661" t="s">
        <v>4403</v>
      </c>
      <c r="C362" s="661" t="s">
        <v>3844</v>
      </c>
      <c r="D362" s="661" t="s">
        <v>2601</v>
      </c>
      <c r="E362" s="661" t="s">
        <v>4573</v>
      </c>
      <c r="F362" s="664"/>
      <c r="G362" s="664"/>
      <c r="H362" s="677">
        <v>0</v>
      </c>
      <c r="I362" s="664">
        <v>1</v>
      </c>
      <c r="J362" s="664">
        <v>75.28</v>
      </c>
      <c r="K362" s="677">
        <v>1</v>
      </c>
      <c r="L362" s="664">
        <v>1</v>
      </c>
      <c r="M362" s="665">
        <v>75.28</v>
      </c>
    </row>
    <row r="363" spans="1:13" ht="14.4" customHeight="1" x14ac:dyDescent="0.3">
      <c r="A363" s="660" t="s">
        <v>4631</v>
      </c>
      <c r="B363" s="661" t="s">
        <v>4407</v>
      </c>
      <c r="C363" s="661" t="s">
        <v>5786</v>
      </c>
      <c r="D363" s="661" t="s">
        <v>5787</v>
      </c>
      <c r="E363" s="661" t="s">
        <v>5788</v>
      </c>
      <c r="F363" s="664">
        <v>2</v>
      </c>
      <c r="G363" s="664">
        <v>62.86</v>
      </c>
      <c r="H363" s="677">
        <v>1</v>
      </c>
      <c r="I363" s="664"/>
      <c r="J363" s="664"/>
      <c r="K363" s="677">
        <v>0</v>
      </c>
      <c r="L363" s="664">
        <v>2</v>
      </c>
      <c r="M363" s="665">
        <v>62.86</v>
      </c>
    </row>
    <row r="364" spans="1:13" ht="14.4" customHeight="1" x14ac:dyDescent="0.3">
      <c r="A364" s="660" t="s">
        <v>4631</v>
      </c>
      <c r="B364" s="661" t="s">
        <v>4407</v>
      </c>
      <c r="C364" s="661" t="s">
        <v>5789</v>
      </c>
      <c r="D364" s="661" t="s">
        <v>5790</v>
      </c>
      <c r="E364" s="661" t="s">
        <v>1225</v>
      </c>
      <c r="F364" s="664">
        <v>1</v>
      </c>
      <c r="G364" s="664">
        <v>0</v>
      </c>
      <c r="H364" s="677"/>
      <c r="I364" s="664"/>
      <c r="J364" s="664"/>
      <c r="K364" s="677"/>
      <c r="L364" s="664">
        <v>1</v>
      </c>
      <c r="M364" s="665">
        <v>0</v>
      </c>
    </row>
    <row r="365" spans="1:13" ht="14.4" customHeight="1" x14ac:dyDescent="0.3">
      <c r="A365" s="660" t="s">
        <v>4631</v>
      </c>
      <c r="B365" s="661" t="s">
        <v>4420</v>
      </c>
      <c r="C365" s="661" t="s">
        <v>2467</v>
      </c>
      <c r="D365" s="661" t="s">
        <v>2468</v>
      </c>
      <c r="E365" s="661" t="s">
        <v>1258</v>
      </c>
      <c r="F365" s="664"/>
      <c r="G365" s="664"/>
      <c r="H365" s="677">
        <v>0</v>
      </c>
      <c r="I365" s="664">
        <v>1</v>
      </c>
      <c r="J365" s="664">
        <v>27.11</v>
      </c>
      <c r="K365" s="677">
        <v>1</v>
      </c>
      <c r="L365" s="664">
        <v>1</v>
      </c>
      <c r="M365" s="665">
        <v>27.11</v>
      </c>
    </row>
    <row r="366" spans="1:13" ht="14.4" customHeight="1" x14ac:dyDescent="0.3">
      <c r="A366" s="660" t="s">
        <v>4631</v>
      </c>
      <c r="B366" s="661" t="s">
        <v>4432</v>
      </c>
      <c r="C366" s="661" t="s">
        <v>2504</v>
      </c>
      <c r="D366" s="661" t="s">
        <v>2505</v>
      </c>
      <c r="E366" s="661" t="s">
        <v>630</v>
      </c>
      <c r="F366" s="664"/>
      <c r="G366" s="664"/>
      <c r="H366" s="677">
        <v>0</v>
      </c>
      <c r="I366" s="664">
        <v>1</v>
      </c>
      <c r="J366" s="664">
        <v>38.85</v>
      </c>
      <c r="K366" s="677">
        <v>1</v>
      </c>
      <c r="L366" s="664">
        <v>1</v>
      </c>
      <c r="M366" s="665">
        <v>38.85</v>
      </c>
    </row>
    <row r="367" spans="1:13" ht="14.4" customHeight="1" x14ac:dyDescent="0.3">
      <c r="A367" s="660" t="s">
        <v>4631</v>
      </c>
      <c r="B367" s="661" t="s">
        <v>4439</v>
      </c>
      <c r="C367" s="661" t="s">
        <v>5809</v>
      </c>
      <c r="D367" s="661" t="s">
        <v>5810</v>
      </c>
      <c r="E367" s="661" t="s">
        <v>5811</v>
      </c>
      <c r="F367" s="664"/>
      <c r="G367" s="664"/>
      <c r="H367" s="677">
        <v>0</v>
      </c>
      <c r="I367" s="664">
        <v>1</v>
      </c>
      <c r="J367" s="664">
        <v>65.069999999999993</v>
      </c>
      <c r="K367" s="677">
        <v>1</v>
      </c>
      <c r="L367" s="664">
        <v>1</v>
      </c>
      <c r="M367" s="665">
        <v>65.069999999999993</v>
      </c>
    </row>
    <row r="368" spans="1:13" ht="14.4" customHeight="1" x14ac:dyDescent="0.3">
      <c r="A368" s="660" t="s">
        <v>4631</v>
      </c>
      <c r="B368" s="661" t="s">
        <v>4439</v>
      </c>
      <c r="C368" s="661" t="s">
        <v>5115</v>
      </c>
      <c r="D368" s="661" t="s">
        <v>651</v>
      </c>
      <c r="E368" s="661" t="s">
        <v>5116</v>
      </c>
      <c r="F368" s="664"/>
      <c r="G368" s="664"/>
      <c r="H368" s="677">
        <v>0</v>
      </c>
      <c r="I368" s="664">
        <v>1</v>
      </c>
      <c r="J368" s="664">
        <v>50.57</v>
      </c>
      <c r="K368" s="677">
        <v>1</v>
      </c>
      <c r="L368" s="664">
        <v>1</v>
      </c>
      <c r="M368" s="665">
        <v>50.57</v>
      </c>
    </row>
    <row r="369" spans="1:13" ht="14.4" customHeight="1" x14ac:dyDescent="0.3">
      <c r="A369" s="660" t="s">
        <v>4631</v>
      </c>
      <c r="B369" s="661" t="s">
        <v>4442</v>
      </c>
      <c r="C369" s="661" t="s">
        <v>2909</v>
      </c>
      <c r="D369" s="661" t="s">
        <v>4443</v>
      </c>
      <c r="E369" s="661" t="s">
        <v>4444</v>
      </c>
      <c r="F369" s="664"/>
      <c r="G369" s="664"/>
      <c r="H369" s="677">
        <v>0</v>
      </c>
      <c r="I369" s="664">
        <v>2</v>
      </c>
      <c r="J369" s="664">
        <v>490.17</v>
      </c>
      <c r="K369" s="677">
        <v>1</v>
      </c>
      <c r="L369" s="664">
        <v>2</v>
      </c>
      <c r="M369" s="665">
        <v>490.17</v>
      </c>
    </row>
    <row r="370" spans="1:13" ht="14.4" customHeight="1" x14ac:dyDescent="0.3">
      <c r="A370" s="660" t="s">
        <v>4631</v>
      </c>
      <c r="B370" s="661" t="s">
        <v>4449</v>
      </c>
      <c r="C370" s="661" t="s">
        <v>3042</v>
      </c>
      <c r="D370" s="661" t="s">
        <v>3043</v>
      </c>
      <c r="E370" s="661" t="s">
        <v>4451</v>
      </c>
      <c r="F370" s="664"/>
      <c r="G370" s="664"/>
      <c r="H370" s="677">
        <v>0</v>
      </c>
      <c r="I370" s="664">
        <v>9</v>
      </c>
      <c r="J370" s="664">
        <v>1622.2800000000002</v>
      </c>
      <c r="K370" s="677">
        <v>1</v>
      </c>
      <c r="L370" s="664">
        <v>9</v>
      </c>
      <c r="M370" s="665">
        <v>1622.2800000000002</v>
      </c>
    </row>
    <row r="371" spans="1:13" ht="14.4" customHeight="1" x14ac:dyDescent="0.3">
      <c r="A371" s="660" t="s">
        <v>4631</v>
      </c>
      <c r="B371" s="661" t="s">
        <v>4456</v>
      </c>
      <c r="C371" s="661" t="s">
        <v>3049</v>
      </c>
      <c r="D371" s="661" t="s">
        <v>3050</v>
      </c>
      <c r="E371" s="661" t="s">
        <v>4458</v>
      </c>
      <c r="F371" s="664"/>
      <c r="G371" s="664"/>
      <c r="H371" s="677">
        <v>0</v>
      </c>
      <c r="I371" s="664">
        <v>6</v>
      </c>
      <c r="J371" s="664">
        <v>700.8</v>
      </c>
      <c r="K371" s="677">
        <v>1</v>
      </c>
      <c r="L371" s="664">
        <v>6</v>
      </c>
      <c r="M371" s="665">
        <v>700.8</v>
      </c>
    </row>
    <row r="372" spans="1:13" ht="14.4" customHeight="1" x14ac:dyDescent="0.3">
      <c r="A372" s="660" t="s">
        <v>4631</v>
      </c>
      <c r="B372" s="661" t="s">
        <v>4460</v>
      </c>
      <c r="C372" s="661" t="s">
        <v>3081</v>
      </c>
      <c r="D372" s="661" t="s">
        <v>3082</v>
      </c>
      <c r="E372" s="661" t="s">
        <v>3083</v>
      </c>
      <c r="F372" s="664"/>
      <c r="G372" s="664"/>
      <c r="H372" s="677">
        <v>0</v>
      </c>
      <c r="I372" s="664">
        <v>1</v>
      </c>
      <c r="J372" s="664">
        <v>125.14</v>
      </c>
      <c r="K372" s="677">
        <v>1</v>
      </c>
      <c r="L372" s="664">
        <v>1</v>
      </c>
      <c r="M372" s="665">
        <v>125.14</v>
      </c>
    </row>
    <row r="373" spans="1:13" ht="14.4" customHeight="1" x14ac:dyDescent="0.3">
      <c r="A373" s="660" t="s">
        <v>4631</v>
      </c>
      <c r="B373" s="661" t="s">
        <v>4461</v>
      </c>
      <c r="C373" s="661" t="s">
        <v>3069</v>
      </c>
      <c r="D373" s="661" t="s">
        <v>3070</v>
      </c>
      <c r="E373" s="661" t="s">
        <v>3071</v>
      </c>
      <c r="F373" s="664"/>
      <c r="G373" s="664"/>
      <c r="H373" s="677">
        <v>0</v>
      </c>
      <c r="I373" s="664">
        <v>3</v>
      </c>
      <c r="J373" s="664">
        <v>462.03</v>
      </c>
      <c r="K373" s="677">
        <v>1</v>
      </c>
      <c r="L373" s="664">
        <v>3</v>
      </c>
      <c r="M373" s="665">
        <v>462.03</v>
      </c>
    </row>
    <row r="374" spans="1:13" ht="14.4" customHeight="1" x14ac:dyDescent="0.3">
      <c r="A374" s="660" t="s">
        <v>4631</v>
      </c>
      <c r="B374" s="661" t="s">
        <v>4464</v>
      </c>
      <c r="C374" s="661" t="s">
        <v>3057</v>
      </c>
      <c r="D374" s="661" t="s">
        <v>3058</v>
      </c>
      <c r="E374" s="661" t="s">
        <v>4465</v>
      </c>
      <c r="F374" s="664"/>
      <c r="G374" s="664"/>
      <c r="H374" s="677">
        <v>0</v>
      </c>
      <c r="I374" s="664">
        <v>6</v>
      </c>
      <c r="J374" s="664">
        <v>419.15999999999997</v>
      </c>
      <c r="K374" s="677">
        <v>1</v>
      </c>
      <c r="L374" s="664">
        <v>6</v>
      </c>
      <c r="M374" s="665">
        <v>419.15999999999997</v>
      </c>
    </row>
    <row r="375" spans="1:13" ht="14.4" customHeight="1" x14ac:dyDescent="0.3">
      <c r="A375" s="660" t="s">
        <v>4631</v>
      </c>
      <c r="B375" s="661" t="s">
        <v>4466</v>
      </c>
      <c r="C375" s="661" t="s">
        <v>4806</v>
      </c>
      <c r="D375" s="661" t="s">
        <v>4807</v>
      </c>
      <c r="E375" s="661" t="s">
        <v>4450</v>
      </c>
      <c r="F375" s="664"/>
      <c r="G375" s="664"/>
      <c r="H375" s="677">
        <v>0</v>
      </c>
      <c r="I375" s="664">
        <v>1</v>
      </c>
      <c r="J375" s="664">
        <v>52.4</v>
      </c>
      <c r="K375" s="677">
        <v>1</v>
      </c>
      <c r="L375" s="664">
        <v>1</v>
      </c>
      <c r="M375" s="665">
        <v>52.4</v>
      </c>
    </row>
    <row r="376" spans="1:13" ht="14.4" customHeight="1" x14ac:dyDescent="0.3">
      <c r="A376" s="660" t="s">
        <v>4631</v>
      </c>
      <c r="B376" s="661" t="s">
        <v>4466</v>
      </c>
      <c r="C376" s="661" t="s">
        <v>3046</v>
      </c>
      <c r="D376" s="661" t="s">
        <v>3047</v>
      </c>
      <c r="E376" s="661" t="s">
        <v>4451</v>
      </c>
      <c r="F376" s="664"/>
      <c r="G376" s="664"/>
      <c r="H376" s="677">
        <v>0</v>
      </c>
      <c r="I376" s="664">
        <v>12</v>
      </c>
      <c r="J376" s="664">
        <v>838.32</v>
      </c>
      <c r="K376" s="677">
        <v>1</v>
      </c>
      <c r="L376" s="664">
        <v>12</v>
      </c>
      <c r="M376" s="665">
        <v>838.32</v>
      </c>
    </row>
    <row r="377" spans="1:13" ht="14.4" customHeight="1" x14ac:dyDescent="0.3">
      <c r="A377" s="660" t="s">
        <v>4631</v>
      </c>
      <c r="B377" s="661" t="s">
        <v>4477</v>
      </c>
      <c r="C377" s="661" t="s">
        <v>3132</v>
      </c>
      <c r="D377" s="661" t="s">
        <v>3133</v>
      </c>
      <c r="E377" s="661" t="s">
        <v>4480</v>
      </c>
      <c r="F377" s="664"/>
      <c r="G377" s="664"/>
      <c r="H377" s="677">
        <v>0</v>
      </c>
      <c r="I377" s="664">
        <v>32</v>
      </c>
      <c r="J377" s="664">
        <v>100070.07999999999</v>
      </c>
      <c r="K377" s="677">
        <v>1</v>
      </c>
      <c r="L377" s="664">
        <v>32</v>
      </c>
      <c r="M377" s="665">
        <v>100070.07999999999</v>
      </c>
    </row>
    <row r="378" spans="1:13" ht="14.4" customHeight="1" x14ac:dyDescent="0.3">
      <c r="A378" s="660" t="s">
        <v>4631</v>
      </c>
      <c r="B378" s="661" t="s">
        <v>4477</v>
      </c>
      <c r="C378" s="661" t="s">
        <v>4672</v>
      </c>
      <c r="D378" s="661" t="s">
        <v>3133</v>
      </c>
      <c r="E378" s="661" t="s">
        <v>4673</v>
      </c>
      <c r="F378" s="664"/>
      <c r="G378" s="664"/>
      <c r="H378" s="677">
        <v>0</v>
      </c>
      <c r="I378" s="664">
        <v>22</v>
      </c>
      <c r="J378" s="664">
        <v>17208.840000000004</v>
      </c>
      <c r="K378" s="677">
        <v>1</v>
      </c>
      <c r="L378" s="664">
        <v>22</v>
      </c>
      <c r="M378" s="665">
        <v>17208.840000000004</v>
      </c>
    </row>
    <row r="379" spans="1:13" ht="14.4" customHeight="1" x14ac:dyDescent="0.3">
      <c r="A379" s="660" t="s">
        <v>4631</v>
      </c>
      <c r="B379" s="661" t="s">
        <v>4483</v>
      </c>
      <c r="C379" s="661" t="s">
        <v>2768</v>
      </c>
      <c r="D379" s="661" t="s">
        <v>2769</v>
      </c>
      <c r="E379" s="661" t="s">
        <v>4484</v>
      </c>
      <c r="F379" s="664"/>
      <c r="G379" s="664"/>
      <c r="H379" s="677">
        <v>0</v>
      </c>
      <c r="I379" s="664">
        <v>23</v>
      </c>
      <c r="J379" s="664">
        <v>34318.53</v>
      </c>
      <c r="K379" s="677">
        <v>1</v>
      </c>
      <c r="L379" s="664">
        <v>23</v>
      </c>
      <c r="M379" s="665">
        <v>34318.53</v>
      </c>
    </row>
    <row r="380" spans="1:13" ht="14.4" customHeight="1" x14ac:dyDescent="0.3">
      <c r="A380" s="660" t="s">
        <v>4631</v>
      </c>
      <c r="B380" s="661" t="s">
        <v>6871</v>
      </c>
      <c r="C380" s="661" t="s">
        <v>5157</v>
      </c>
      <c r="D380" s="661" t="s">
        <v>5158</v>
      </c>
      <c r="E380" s="661" t="s">
        <v>5159</v>
      </c>
      <c r="F380" s="664"/>
      <c r="G380" s="664"/>
      <c r="H380" s="677">
        <v>0</v>
      </c>
      <c r="I380" s="664">
        <v>2</v>
      </c>
      <c r="J380" s="664">
        <v>4558.04</v>
      </c>
      <c r="K380" s="677">
        <v>1</v>
      </c>
      <c r="L380" s="664">
        <v>2</v>
      </c>
      <c r="M380" s="665">
        <v>4558.04</v>
      </c>
    </row>
    <row r="381" spans="1:13" ht="14.4" customHeight="1" x14ac:dyDescent="0.3">
      <c r="A381" s="660" t="s">
        <v>4631</v>
      </c>
      <c r="B381" s="661" t="s">
        <v>4497</v>
      </c>
      <c r="C381" s="661" t="s">
        <v>2460</v>
      </c>
      <c r="D381" s="661" t="s">
        <v>812</v>
      </c>
      <c r="E381" s="661" t="s">
        <v>4499</v>
      </c>
      <c r="F381" s="664"/>
      <c r="G381" s="664"/>
      <c r="H381" s="677">
        <v>0</v>
      </c>
      <c r="I381" s="664">
        <v>1</v>
      </c>
      <c r="J381" s="664">
        <v>96.63</v>
      </c>
      <c r="K381" s="677">
        <v>1</v>
      </c>
      <c r="L381" s="664">
        <v>1</v>
      </c>
      <c r="M381" s="665">
        <v>96.63</v>
      </c>
    </row>
    <row r="382" spans="1:13" ht="14.4" customHeight="1" x14ac:dyDescent="0.3">
      <c r="A382" s="660" t="s">
        <v>4631</v>
      </c>
      <c r="B382" s="661" t="s">
        <v>4500</v>
      </c>
      <c r="C382" s="661" t="s">
        <v>1268</v>
      </c>
      <c r="D382" s="661" t="s">
        <v>1269</v>
      </c>
      <c r="E382" s="661" t="s">
        <v>1270</v>
      </c>
      <c r="F382" s="664"/>
      <c r="G382" s="664"/>
      <c r="H382" s="677">
        <v>0</v>
      </c>
      <c r="I382" s="664">
        <v>1</v>
      </c>
      <c r="J382" s="664">
        <v>95.25</v>
      </c>
      <c r="K382" s="677">
        <v>1</v>
      </c>
      <c r="L382" s="664">
        <v>1</v>
      </c>
      <c r="M382" s="665">
        <v>95.25</v>
      </c>
    </row>
    <row r="383" spans="1:13" ht="14.4" customHeight="1" x14ac:dyDescent="0.3">
      <c r="A383" s="660" t="s">
        <v>4631</v>
      </c>
      <c r="B383" s="661" t="s">
        <v>4502</v>
      </c>
      <c r="C383" s="661" t="s">
        <v>5506</v>
      </c>
      <c r="D383" s="661" t="s">
        <v>2695</v>
      </c>
      <c r="E383" s="661" t="s">
        <v>5507</v>
      </c>
      <c r="F383" s="664"/>
      <c r="G383" s="664"/>
      <c r="H383" s="677">
        <v>0</v>
      </c>
      <c r="I383" s="664">
        <v>2</v>
      </c>
      <c r="J383" s="664">
        <v>65.48</v>
      </c>
      <c r="K383" s="677">
        <v>1</v>
      </c>
      <c r="L383" s="664">
        <v>2</v>
      </c>
      <c r="M383" s="665">
        <v>65.48</v>
      </c>
    </row>
    <row r="384" spans="1:13" ht="14.4" customHeight="1" x14ac:dyDescent="0.3">
      <c r="A384" s="660" t="s">
        <v>4631</v>
      </c>
      <c r="B384" s="661" t="s">
        <v>4502</v>
      </c>
      <c r="C384" s="661" t="s">
        <v>2488</v>
      </c>
      <c r="D384" s="661" t="s">
        <v>2489</v>
      </c>
      <c r="E384" s="661" t="s">
        <v>2490</v>
      </c>
      <c r="F384" s="664"/>
      <c r="G384" s="664"/>
      <c r="H384" s="677">
        <v>0</v>
      </c>
      <c r="I384" s="664">
        <v>3</v>
      </c>
      <c r="J384" s="664">
        <v>98.22</v>
      </c>
      <c r="K384" s="677">
        <v>1</v>
      </c>
      <c r="L384" s="664">
        <v>3</v>
      </c>
      <c r="M384" s="665">
        <v>98.22</v>
      </c>
    </row>
    <row r="385" spans="1:13" ht="14.4" customHeight="1" x14ac:dyDescent="0.3">
      <c r="A385" s="660" t="s">
        <v>4631</v>
      </c>
      <c r="B385" s="661" t="s">
        <v>4502</v>
      </c>
      <c r="C385" s="661" t="s">
        <v>3858</v>
      </c>
      <c r="D385" s="661" t="s">
        <v>2558</v>
      </c>
      <c r="E385" s="661" t="s">
        <v>4583</v>
      </c>
      <c r="F385" s="664"/>
      <c r="G385" s="664"/>
      <c r="H385" s="677">
        <v>0</v>
      </c>
      <c r="I385" s="664">
        <v>1</v>
      </c>
      <c r="J385" s="664">
        <v>98.23</v>
      </c>
      <c r="K385" s="677">
        <v>1</v>
      </c>
      <c r="L385" s="664">
        <v>1</v>
      </c>
      <c r="M385" s="665">
        <v>98.23</v>
      </c>
    </row>
    <row r="386" spans="1:13" ht="14.4" customHeight="1" x14ac:dyDescent="0.3">
      <c r="A386" s="660" t="s">
        <v>4631</v>
      </c>
      <c r="B386" s="661" t="s">
        <v>4502</v>
      </c>
      <c r="C386" s="661" t="s">
        <v>2557</v>
      </c>
      <c r="D386" s="661" t="s">
        <v>2558</v>
      </c>
      <c r="E386" s="661" t="s">
        <v>4503</v>
      </c>
      <c r="F386" s="664"/>
      <c r="G386" s="664"/>
      <c r="H386" s="677">
        <v>0</v>
      </c>
      <c r="I386" s="664">
        <v>2</v>
      </c>
      <c r="J386" s="664">
        <v>327.45999999999998</v>
      </c>
      <c r="K386" s="677">
        <v>1</v>
      </c>
      <c r="L386" s="664">
        <v>2</v>
      </c>
      <c r="M386" s="665">
        <v>327.45999999999998</v>
      </c>
    </row>
    <row r="387" spans="1:13" ht="14.4" customHeight="1" x14ac:dyDescent="0.3">
      <c r="A387" s="660" t="s">
        <v>4631</v>
      </c>
      <c r="B387" s="661" t="s">
        <v>4504</v>
      </c>
      <c r="C387" s="661" t="s">
        <v>2786</v>
      </c>
      <c r="D387" s="661" t="s">
        <v>2787</v>
      </c>
      <c r="E387" s="661" t="s">
        <v>4507</v>
      </c>
      <c r="F387" s="664"/>
      <c r="G387" s="664"/>
      <c r="H387" s="677">
        <v>0</v>
      </c>
      <c r="I387" s="664">
        <v>3</v>
      </c>
      <c r="J387" s="664">
        <v>312.57</v>
      </c>
      <c r="K387" s="677">
        <v>1</v>
      </c>
      <c r="L387" s="664">
        <v>3</v>
      </c>
      <c r="M387" s="665">
        <v>312.57</v>
      </c>
    </row>
    <row r="388" spans="1:13" ht="14.4" customHeight="1" x14ac:dyDescent="0.3">
      <c r="A388" s="660" t="s">
        <v>4631</v>
      </c>
      <c r="B388" s="661" t="s">
        <v>6878</v>
      </c>
      <c r="C388" s="661" t="s">
        <v>5806</v>
      </c>
      <c r="D388" s="661" t="s">
        <v>5807</v>
      </c>
      <c r="E388" s="661" t="s">
        <v>5808</v>
      </c>
      <c r="F388" s="664"/>
      <c r="G388" s="664"/>
      <c r="H388" s="677">
        <v>0</v>
      </c>
      <c r="I388" s="664">
        <v>1</v>
      </c>
      <c r="J388" s="664">
        <v>139.71</v>
      </c>
      <c r="K388" s="677">
        <v>1</v>
      </c>
      <c r="L388" s="664">
        <v>1</v>
      </c>
      <c r="M388" s="665">
        <v>139.71</v>
      </c>
    </row>
    <row r="389" spans="1:13" ht="14.4" customHeight="1" x14ac:dyDescent="0.3">
      <c r="A389" s="660" t="s">
        <v>4631</v>
      </c>
      <c r="B389" s="661" t="s">
        <v>4517</v>
      </c>
      <c r="C389" s="661" t="s">
        <v>2578</v>
      </c>
      <c r="D389" s="661" t="s">
        <v>4520</v>
      </c>
      <c r="E389" s="661" t="s">
        <v>4521</v>
      </c>
      <c r="F389" s="664"/>
      <c r="G389" s="664"/>
      <c r="H389" s="677">
        <v>0</v>
      </c>
      <c r="I389" s="664">
        <v>1</v>
      </c>
      <c r="J389" s="664">
        <v>6.98</v>
      </c>
      <c r="K389" s="677">
        <v>1</v>
      </c>
      <c r="L389" s="664">
        <v>1</v>
      </c>
      <c r="M389" s="665">
        <v>6.98</v>
      </c>
    </row>
    <row r="390" spans="1:13" ht="14.4" customHeight="1" x14ac:dyDescent="0.3">
      <c r="A390" s="660" t="s">
        <v>4631</v>
      </c>
      <c r="B390" s="661" t="s">
        <v>4522</v>
      </c>
      <c r="C390" s="661" t="s">
        <v>5042</v>
      </c>
      <c r="D390" s="661" t="s">
        <v>2475</v>
      </c>
      <c r="E390" s="661" t="s">
        <v>2476</v>
      </c>
      <c r="F390" s="664"/>
      <c r="G390" s="664"/>
      <c r="H390" s="677">
        <v>0</v>
      </c>
      <c r="I390" s="664">
        <v>1</v>
      </c>
      <c r="J390" s="664">
        <v>276</v>
      </c>
      <c r="K390" s="677">
        <v>1</v>
      </c>
      <c r="L390" s="664">
        <v>1</v>
      </c>
      <c r="M390" s="665">
        <v>276</v>
      </c>
    </row>
    <row r="391" spans="1:13" ht="14.4" customHeight="1" x14ac:dyDescent="0.3">
      <c r="A391" s="660" t="s">
        <v>4631</v>
      </c>
      <c r="B391" s="661" t="s">
        <v>4522</v>
      </c>
      <c r="C391" s="661" t="s">
        <v>2628</v>
      </c>
      <c r="D391" s="661" t="s">
        <v>2629</v>
      </c>
      <c r="E391" s="661" t="s">
        <v>4523</v>
      </c>
      <c r="F391" s="664"/>
      <c r="G391" s="664"/>
      <c r="H391" s="677">
        <v>0</v>
      </c>
      <c r="I391" s="664">
        <v>9</v>
      </c>
      <c r="J391" s="664">
        <v>1179.75</v>
      </c>
      <c r="K391" s="677">
        <v>1</v>
      </c>
      <c r="L391" s="664">
        <v>9</v>
      </c>
      <c r="M391" s="665">
        <v>1179.75</v>
      </c>
    </row>
    <row r="392" spans="1:13" ht="14.4" customHeight="1" x14ac:dyDescent="0.3">
      <c r="A392" s="660" t="s">
        <v>4631</v>
      </c>
      <c r="B392" s="661" t="s">
        <v>4522</v>
      </c>
      <c r="C392" s="661" t="s">
        <v>2705</v>
      </c>
      <c r="D392" s="661" t="s">
        <v>2475</v>
      </c>
      <c r="E392" s="661" t="s">
        <v>4524</v>
      </c>
      <c r="F392" s="664"/>
      <c r="G392" s="664"/>
      <c r="H392" s="677">
        <v>0</v>
      </c>
      <c r="I392" s="664">
        <v>6</v>
      </c>
      <c r="J392" s="664">
        <v>1062.48</v>
      </c>
      <c r="K392" s="677">
        <v>1</v>
      </c>
      <c r="L392" s="664">
        <v>6</v>
      </c>
      <c r="M392" s="665">
        <v>1062.48</v>
      </c>
    </row>
    <row r="393" spans="1:13" ht="14.4" customHeight="1" x14ac:dyDescent="0.3">
      <c r="A393" s="660" t="s">
        <v>4631</v>
      </c>
      <c r="B393" s="661" t="s">
        <v>4522</v>
      </c>
      <c r="C393" s="661" t="s">
        <v>2474</v>
      </c>
      <c r="D393" s="661" t="s">
        <v>2475</v>
      </c>
      <c r="E393" s="661" t="s">
        <v>4525</v>
      </c>
      <c r="F393" s="664"/>
      <c r="G393" s="664"/>
      <c r="H393" s="677">
        <v>0</v>
      </c>
      <c r="I393" s="664">
        <v>1</v>
      </c>
      <c r="J393" s="664">
        <v>432.32</v>
      </c>
      <c r="K393" s="677">
        <v>1</v>
      </c>
      <c r="L393" s="664">
        <v>1</v>
      </c>
      <c r="M393" s="665">
        <v>432.32</v>
      </c>
    </row>
    <row r="394" spans="1:13" ht="14.4" customHeight="1" x14ac:dyDescent="0.3">
      <c r="A394" s="660" t="s">
        <v>4631</v>
      </c>
      <c r="B394" s="661" t="s">
        <v>4538</v>
      </c>
      <c r="C394" s="661" t="s">
        <v>5420</v>
      </c>
      <c r="D394" s="661" t="s">
        <v>2453</v>
      </c>
      <c r="E394" s="661" t="s">
        <v>1139</v>
      </c>
      <c r="F394" s="664"/>
      <c r="G394" s="664"/>
      <c r="H394" s="677"/>
      <c r="I394" s="664">
        <v>2</v>
      </c>
      <c r="J394" s="664">
        <v>0</v>
      </c>
      <c r="K394" s="677"/>
      <c r="L394" s="664">
        <v>2</v>
      </c>
      <c r="M394" s="665">
        <v>0</v>
      </c>
    </row>
    <row r="395" spans="1:13" ht="14.4" customHeight="1" x14ac:dyDescent="0.3">
      <c r="A395" s="660" t="s">
        <v>4631</v>
      </c>
      <c r="B395" s="661" t="s">
        <v>4538</v>
      </c>
      <c r="C395" s="661" t="s">
        <v>2568</v>
      </c>
      <c r="D395" s="661" t="s">
        <v>2453</v>
      </c>
      <c r="E395" s="661" t="s">
        <v>1229</v>
      </c>
      <c r="F395" s="664"/>
      <c r="G395" s="664"/>
      <c r="H395" s="677">
        <v>0</v>
      </c>
      <c r="I395" s="664">
        <v>6</v>
      </c>
      <c r="J395" s="664">
        <v>731.83999999999992</v>
      </c>
      <c r="K395" s="677">
        <v>1</v>
      </c>
      <c r="L395" s="664">
        <v>6</v>
      </c>
      <c r="M395" s="665">
        <v>731.83999999999992</v>
      </c>
    </row>
    <row r="396" spans="1:13" ht="14.4" customHeight="1" x14ac:dyDescent="0.3">
      <c r="A396" s="660" t="s">
        <v>4631</v>
      </c>
      <c r="B396" s="661" t="s">
        <v>4546</v>
      </c>
      <c r="C396" s="661" t="s">
        <v>2881</v>
      </c>
      <c r="D396" s="661" t="s">
        <v>2882</v>
      </c>
      <c r="E396" s="661" t="s">
        <v>2842</v>
      </c>
      <c r="F396" s="664"/>
      <c r="G396" s="664"/>
      <c r="H396" s="677">
        <v>0</v>
      </c>
      <c r="I396" s="664">
        <v>5</v>
      </c>
      <c r="J396" s="664">
        <v>410.20000000000005</v>
      </c>
      <c r="K396" s="677">
        <v>1</v>
      </c>
      <c r="L396" s="664">
        <v>5</v>
      </c>
      <c r="M396" s="665">
        <v>410.20000000000005</v>
      </c>
    </row>
    <row r="397" spans="1:13" ht="14.4" customHeight="1" x14ac:dyDescent="0.3">
      <c r="A397" s="660" t="s">
        <v>4631</v>
      </c>
      <c r="B397" s="661" t="s">
        <v>4481</v>
      </c>
      <c r="C397" s="661" t="s">
        <v>3140</v>
      </c>
      <c r="D397" s="661" t="s">
        <v>3137</v>
      </c>
      <c r="E397" s="661" t="s">
        <v>4482</v>
      </c>
      <c r="F397" s="664"/>
      <c r="G397" s="664"/>
      <c r="H397" s="677">
        <v>0</v>
      </c>
      <c r="I397" s="664">
        <v>2</v>
      </c>
      <c r="J397" s="664">
        <v>28957.54</v>
      </c>
      <c r="K397" s="677">
        <v>1</v>
      </c>
      <c r="L397" s="664">
        <v>2</v>
      </c>
      <c r="M397" s="665">
        <v>28957.54</v>
      </c>
    </row>
    <row r="398" spans="1:13" ht="14.4" customHeight="1" x14ac:dyDescent="0.3">
      <c r="A398" s="660" t="s">
        <v>4631</v>
      </c>
      <c r="B398" s="661" t="s">
        <v>4599</v>
      </c>
      <c r="C398" s="661" t="s">
        <v>4252</v>
      </c>
      <c r="D398" s="661" t="s">
        <v>4253</v>
      </c>
      <c r="E398" s="661" t="s">
        <v>4600</v>
      </c>
      <c r="F398" s="664"/>
      <c r="G398" s="664"/>
      <c r="H398" s="677">
        <v>0</v>
      </c>
      <c r="I398" s="664">
        <v>2</v>
      </c>
      <c r="J398" s="664">
        <v>59093.48</v>
      </c>
      <c r="K398" s="677">
        <v>1</v>
      </c>
      <c r="L398" s="664">
        <v>2</v>
      </c>
      <c r="M398" s="665">
        <v>59093.48</v>
      </c>
    </row>
    <row r="399" spans="1:13" ht="14.4" customHeight="1" x14ac:dyDescent="0.3">
      <c r="A399" s="660" t="s">
        <v>4631</v>
      </c>
      <c r="B399" s="661" t="s">
        <v>4599</v>
      </c>
      <c r="C399" s="661" t="s">
        <v>5835</v>
      </c>
      <c r="D399" s="661" t="s">
        <v>4257</v>
      </c>
      <c r="E399" s="661" t="s">
        <v>5836</v>
      </c>
      <c r="F399" s="664"/>
      <c r="G399" s="664"/>
      <c r="H399" s="677">
        <v>0</v>
      </c>
      <c r="I399" s="664">
        <v>1</v>
      </c>
      <c r="J399" s="664">
        <v>177280.42</v>
      </c>
      <c r="K399" s="677">
        <v>1</v>
      </c>
      <c r="L399" s="664">
        <v>1</v>
      </c>
      <c r="M399" s="665">
        <v>177280.42</v>
      </c>
    </row>
    <row r="400" spans="1:13" ht="14.4" customHeight="1" x14ac:dyDescent="0.3">
      <c r="A400" s="660" t="s">
        <v>4632</v>
      </c>
      <c r="B400" s="661" t="s">
        <v>4592</v>
      </c>
      <c r="C400" s="661" t="s">
        <v>5363</v>
      </c>
      <c r="D400" s="661" t="s">
        <v>4162</v>
      </c>
      <c r="E400" s="661" t="s">
        <v>5092</v>
      </c>
      <c r="F400" s="664"/>
      <c r="G400" s="664"/>
      <c r="H400" s="677">
        <v>0</v>
      </c>
      <c r="I400" s="664">
        <v>2</v>
      </c>
      <c r="J400" s="664">
        <v>280.06</v>
      </c>
      <c r="K400" s="677">
        <v>1</v>
      </c>
      <c r="L400" s="664">
        <v>2</v>
      </c>
      <c r="M400" s="665">
        <v>280.06</v>
      </c>
    </row>
    <row r="401" spans="1:13" ht="14.4" customHeight="1" x14ac:dyDescent="0.3">
      <c r="A401" s="660" t="s">
        <v>4632</v>
      </c>
      <c r="B401" s="661" t="s">
        <v>4384</v>
      </c>
      <c r="C401" s="661" t="s">
        <v>2757</v>
      </c>
      <c r="D401" s="661" t="s">
        <v>2758</v>
      </c>
      <c r="E401" s="661" t="s">
        <v>4385</v>
      </c>
      <c r="F401" s="664"/>
      <c r="G401" s="664"/>
      <c r="H401" s="677">
        <v>0</v>
      </c>
      <c r="I401" s="664">
        <v>1</v>
      </c>
      <c r="J401" s="664">
        <v>1359.61</v>
      </c>
      <c r="K401" s="677">
        <v>1</v>
      </c>
      <c r="L401" s="664">
        <v>1</v>
      </c>
      <c r="M401" s="665">
        <v>1359.61</v>
      </c>
    </row>
    <row r="402" spans="1:13" ht="14.4" customHeight="1" x14ac:dyDescent="0.3">
      <c r="A402" s="660" t="s">
        <v>4632</v>
      </c>
      <c r="B402" s="661" t="s">
        <v>4388</v>
      </c>
      <c r="C402" s="661" t="s">
        <v>2512</v>
      </c>
      <c r="D402" s="661" t="s">
        <v>2513</v>
      </c>
      <c r="E402" s="661" t="s">
        <v>2514</v>
      </c>
      <c r="F402" s="664"/>
      <c r="G402" s="664"/>
      <c r="H402" s="677"/>
      <c r="I402" s="664">
        <v>1</v>
      </c>
      <c r="J402" s="664">
        <v>0</v>
      </c>
      <c r="K402" s="677"/>
      <c r="L402" s="664">
        <v>1</v>
      </c>
      <c r="M402" s="665">
        <v>0</v>
      </c>
    </row>
    <row r="403" spans="1:13" ht="14.4" customHeight="1" x14ac:dyDescent="0.3">
      <c r="A403" s="660" t="s">
        <v>4632</v>
      </c>
      <c r="B403" s="661" t="s">
        <v>4389</v>
      </c>
      <c r="C403" s="661" t="s">
        <v>5344</v>
      </c>
      <c r="D403" s="661" t="s">
        <v>2542</v>
      </c>
      <c r="E403" s="661" t="s">
        <v>2369</v>
      </c>
      <c r="F403" s="664"/>
      <c r="G403" s="664"/>
      <c r="H403" s="677">
        <v>0</v>
      </c>
      <c r="I403" s="664">
        <v>1</v>
      </c>
      <c r="J403" s="664">
        <v>106.31</v>
      </c>
      <c r="K403" s="677">
        <v>1</v>
      </c>
      <c r="L403" s="664">
        <v>1</v>
      </c>
      <c r="M403" s="665">
        <v>106.31</v>
      </c>
    </row>
    <row r="404" spans="1:13" ht="14.4" customHeight="1" x14ac:dyDescent="0.3">
      <c r="A404" s="660" t="s">
        <v>4632</v>
      </c>
      <c r="B404" s="661" t="s">
        <v>4400</v>
      </c>
      <c r="C404" s="661" t="s">
        <v>2688</v>
      </c>
      <c r="D404" s="661" t="s">
        <v>2479</v>
      </c>
      <c r="E404" s="661" t="s">
        <v>2689</v>
      </c>
      <c r="F404" s="664"/>
      <c r="G404" s="664"/>
      <c r="H404" s="677">
        <v>0</v>
      </c>
      <c r="I404" s="664">
        <v>6</v>
      </c>
      <c r="J404" s="664">
        <v>2813.7599999999998</v>
      </c>
      <c r="K404" s="677">
        <v>1</v>
      </c>
      <c r="L404" s="664">
        <v>6</v>
      </c>
      <c r="M404" s="665">
        <v>2813.7599999999998</v>
      </c>
    </row>
    <row r="405" spans="1:13" ht="14.4" customHeight="1" x14ac:dyDescent="0.3">
      <c r="A405" s="660" t="s">
        <v>4632</v>
      </c>
      <c r="B405" s="661" t="s">
        <v>4400</v>
      </c>
      <c r="C405" s="661" t="s">
        <v>2691</v>
      </c>
      <c r="D405" s="661" t="s">
        <v>2479</v>
      </c>
      <c r="E405" s="661" t="s">
        <v>2692</v>
      </c>
      <c r="F405" s="664"/>
      <c r="G405" s="664"/>
      <c r="H405" s="677">
        <v>0</v>
      </c>
      <c r="I405" s="664">
        <v>41</v>
      </c>
      <c r="J405" s="664">
        <v>25636.89</v>
      </c>
      <c r="K405" s="677">
        <v>1</v>
      </c>
      <c r="L405" s="664">
        <v>41</v>
      </c>
      <c r="M405" s="665">
        <v>25636.89</v>
      </c>
    </row>
    <row r="406" spans="1:13" ht="14.4" customHeight="1" x14ac:dyDescent="0.3">
      <c r="A406" s="660" t="s">
        <v>4632</v>
      </c>
      <c r="B406" s="661" t="s">
        <v>4400</v>
      </c>
      <c r="C406" s="661" t="s">
        <v>2478</v>
      </c>
      <c r="D406" s="661" t="s">
        <v>2479</v>
      </c>
      <c r="E406" s="661" t="s">
        <v>2480</v>
      </c>
      <c r="F406" s="664"/>
      <c r="G406" s="664"/>
      <c r="H406" s="677">
        <v>0</v>
      </c>
      <c r="I406" s="664">
        <v>50</v>
      </c>
      <c r="J406" s="664">
        <v>46896.5</v>
      </c>
      <c r="K406" s="677">
        <v>1</v>
      </c>
      <c r="L406" s="664">
        <v>50</v>
      </c>
      <c r="M406" s="665">
        <v>46896.5</v>
      </c>
    </row>
    <row r="407" spans="1:13" ht="14.4" customHeight="1" x14ac:dyDescent="0.3">
      <c r="A407" s="660" t="s">
        <v>4632</v>
      </c>
      <c r="B407" s="661" t="s">
        <v>4400</v>
      </c>
      <c r="C407" s="661" t="s">
        <v>2482</v>
      </c>
      <c r="D407" s="661" t="s">
        <v>2479</v>
      </c>
      <c r="E407" s="661" t="s">
        <v>2483</v>
      </c>
      <c r="F407" s="664"/>
      <c r="G407" s="664"/>
      <c r="H407" s="677">
        <v>0</v>
      </c>
      <c r="I407" s="664">
        <v>8</v>
      </c>
      <c r="J407" s="664">
        <v>9331.76</v>
      </c>
      <c r="K407" s="677">
        <v>1</v>
      </c>
      <c r="L407" s="664">
        <v>8</v>
      </c>
      <c r="M407" s="665">
        <v>9331.76</v>
      </c>
    </row>
    <row r="408" spans="1:13" ht="14.4" customHeight="1" x14ac:dyDescent="0.3">
      <c r="A408" s="660" t="s">
        <v>4632</v>
      </c>
      <c r="B408" s="661" t="s">
        <v>4400</v>
      </c>
      <c r="C408" s="661" t="s">
        <v>2485</v>
      </c>
      <c r="D408" s="661" t="s">
        <v>2479</v>
      </c>
      <c r="E408" s="661" t="s">
        <v>2486</v>
      </c>
      <c r="F408" s="664"/>
      <c r="G408" s="664"/>
      <c r="H408" s="677">
        <v>0</v>
      </c>
      <c r="I408" s="664">
        <v>3</v>
      </c>
      <c r="J408" s="664">
        <v>4374.21</v>
      </c>
      <c r="K408" s="677">
        <v>1</v>
      </c>
      <c r="L408" s="664">
        <v>3</v>
      </c>
      <c r="M408" s="665">
        <v>4374.21</v>
      </c>
    </row>
    <row r="409" spans="1:13" ht="14.4" customHeight="1" x14ac:dyDescent="0.3">
      <c r="A409" s="660" t="s">
        <v>4632</v>
      </c>
      <c r="B409" s="661" t="s">
        <v>4400</v>
      </c>
      <c r="C409" s="661" t="s">
        <v>2561</v>
      </c>
      <c r="D409" s="661" t="s">
        <v>2562</v>
      </c>
      <c r="E409" s="661" t="s">
        <v>2483</v>
      </c>
      <c r="F409" s="664"/>
      <c r="G409" s="664"/>
      <c r="H409" s="677">
        <v>0</v>
      </c>
      <c r="I409" s="664">
        <v>3</v>
      </c>
      <c r="J409" s="664">
        <v>6998.76</v>
      </c>
      <c r="K409" s="677">
        <v>1</v>
      </c>
      <c r="L409" s="664">
        <v>3</v>
      </c>
      <c r="M409" s="665">
        <v>6998.76</v>
      </c>
    </row>
    <row r="410" spans="1:13" ht="14.4" customHeight="1" x14ac:dyDescent="0.3">
      <c r="A410" s="660" t="s">
        <v>4632</v>
      </c>
      <c r="B410" s="661" t="s">
        <v>4401</v>
      </c>
      <c r="C410" s="661" t="s">
        <v>5890</v>
      </c>
      <c r="D410" s="661" t="s">
        <v>2538</v>
      </c>
      <c r="E410" s="661" t="s">
        <v>5207</v>
      </c>
      <c r="F410" s="664">
        <v>3</v>
      </c>
      <c r="G410" s="664">
        <v>1004.28</v>
      </c>
      <c r="H410" s="677">
        <v>1</v>
      </c>
      <c r="I410" s="664"/>
      <c r="J410" s="664"/>
      <c r="K410" s="677">
        <v>0</v>
      </c>
      <c r="L410" s="664">
        <v>3</v>
      </c>
      <c r="M410" s="665">
        <v>1004.28</v>
      </c>
    </row>
    <row r="411" spans="1:13" ht="14.4" customHeight="1" x14ac:dyDescent="0.3">
      <c r="A411" s="660" t="s">
        <v>4632</v>
      </c>
      <c r="B411" s="661" t="s">
        <v>4403</v>
      </c>
      <c r="C411" s="661" t="s">
        <v>4149</v>
      </c>
      <c r="D411" s="661" t="s">
        <v>2601</v>
      </c>
      <c r="E411" s="661" t="s">
        <v>4593</v>
      </c>
      <c r="F411" s="664"/>
      <c r="G411" s="664"/>
      <c r="H411" s="677">
        <v>0</v>
      </c>
      <c r="I411" s="664">
        <v>2</v>
      </c>
      <c r="J411" s="664">
        <v>301.10000000000002</v>
      </c>
      <c r="K411" s="677">
        <v>1</v>
      </c>
      <c r="L411" s="664">
        <v>2</v>
      </c>
      <c r="M411" s="665">
        <v>301.10000000000002</v>
      </c>
    </row>
    <row r="412" spans="1:13" ht="14.4" customHeight="1" x14ac:dyDescent="0.3">
      <c r="A412" s="660" t="s">
        <v>4632</v>
      </c>
      <c r="B412" s="661" t="s">
        <v>4403</v>
      </c>
      <c r="C412" s="661" t="s">
        <v>5844</v>
      </c>
      <c r="D412" s="661" t="s">
        <v>5845</v>
      </c>
      <c r="E412" s="661" t="s">
        <v>5846</v>
      </c>
      <c r="F412" s="664">
        <v>3</v>
      </c>
      <c r="G412" s="664">
        <v>376.38</v>
      </c>
      <c r="H412" s="677">
        <v>1</v>
      </c>
      <c r="I412" s="664"/>
      <c r="J412" s="664"/>
      <c r="K412" s="677">
        <v>0</v>
      </c>
      <c r="L412" s="664">
        <v>3</v>
      </c>
      <c r="M412" s="665">
        <v>376.38</v>
      </c>
    </row>
    <row r="413" spans="1:13" ht="14.4" customHeight="1" x14ac:dyDescent="0.3">
      <c r="A413" s="660" t="s">
        <v>4632</v>
      </c>
      <c r="B413" s="661" t="s">
        <v>4404</v>
      </c>
      <c r="C413" s="661" t="s">
        <v>5882</v>
      </c>
      <c r="D413" s="661" t="s">
        <v>5770</v>
      </c>
      <c r="E413" s="661" t="s">
        <v>5883</v>
      </c>
      <c r="F413" s="664">
        <v>2</v>
      </c>
      <c r="G413" s="664">
        <v>960.36</v>
      </c>
      <c r="H413" s="677">
        <v>1</v>
      </c>
      <c r="I413" s="664"/>
      <c r="J413" s="664"/>
      <c r="K413" s="677">
        <v>0</v>
      </c>
      <c r="L413" s="664">
        <v>2</v>
      </c>
      <c r="M413" s="665">
        <v>960.36</v>
      </c>
    </row>
    <row r="414" spans="1:13" ht="14.4" customHeight="1" x14ac:dyDescent="0.3">
      <c r="A414" s="660" t="s">
        <v>4632</v>
      </c>
      <c r="B414" s="661" t="s">
        <v>4407</v>
      </c>
      <c r="C414" s="661" t="s">
        <v>5853</v>
      </c>
      <c r="D414" s="661" t="s">
        <v>2527</v>
      </c>
      <c r="E414" s="661" t="s">
        <v>2683</v>
      </c>
      <c r="F414" s="664">
        <v>1</v>
      </c>
      <c r="G414" s="664">
        <v>180.02</v>
      </c>
      <c r="H414" s="677">
        <v>1</v>
      </c>
      <c r="I414" s="664"/>
      <c r="J414" s="664"/>
      <c r="K414" s="677">
        <v>0</v>
      </c>
      <c r="L414" s="664">
        <v>1</v>
      </c>
      <c r="M414" s="665">
        <v>180.02</v>
      </c>
    </row>
    <row r="415" spans="1:13" ht="14.4" customHeight="1" x14ac:dyDescent="0.3">
      <c r="A415" s="660" t="s">
        <v>4632</v>
      </c>
      <c r="B415" s="661" t="s">
        <v>4407</v>
      </c>
      <c r="C415" s="661" t="s">
        <v>2526</v>
      </c>
      <c r="D415" s="661" t="s">
        <v>2527</v>
      </c>
      <c r="E415" s="661" t="s">
        <v>1229</v>
      </c>
      <c r="F415" s="664"/>
      <c r="G415" s="664"/>
      <c r="H415" s="677">
        <v>0</v>
      </c>
      <c r="I415" s="664">
        <v>3</v>
      </c>
      <c r="J415" s="664">
        <v>180.06</v>
      </c>
      <c r="K415" s="677">
        <v>1</v>
      </c>
      <c r="L415" s="664">
        <v>3</v>
      </c>
      <c r="M415" s="665">
        <v>180.06</v>
      </c>
    </row>
    <row r="416" spans="1:13" ht="14.4" customHeight="1" x14ac:dyDescent="0.3">
      <c r="A416" s="660" t="s">
        <v>4632</v>
      </c>
      <c r="B416" s="661" t="s">
        <v>6879</v>
      </c>
      <c r="C416" s="661" t="s">
        <v>5855</v>
      </c>
      <c r="D416" s="661" t="s">
        <v>5856</v>
      </c>
      <c r="E416" s="661" t="s">
        <v>1258</v>
      </c>
      <c r="F416" s="664"/>
      <c r="G416" s="664"/>
      <c r="H416" s="677">
        <v>0</v>
      </c>
      <c r="I416" s="664">
        <v>3</v>
      </c>
      <c r="J416" s="664">
        <v>177.75</v>
      </c>
      <c r="K416" s="677">
        <v>1</v>
      </c>
      <c r="L416" s="664">
        <v>3</v>
      </c>
      <c r="M416" s="665">
        <v>177.75</v>
      </c>
    </row>
    <row r="417" spans="1:13" ht="14.4" customHeight="1" x14ac:dyDescent="0.3">
      <c r="A417" s="660" t="s">
        <v>4632</v>
      </c>
      <c r="B417" s="661" t="s">
        <v>4574</v>
      </c>
      <c r="C417" s="661" t="s">
        <v>5885</v>
      </c>
      <c r="D417" s="661" t="s">
        <v>3879</v>
      </c>
      <c r="E417" s="661" t="s">
        <v>5866</v>
      </c>
      <c r="F417" s="664"/>
      <c r="G417" s="664"/>
      <c r="H417" s="677">
        <v>0</v>
      </c>
      <c r="I417" s="664">
        <v>2</v>
      </c>
      <c r="J417" s="664">
        <v>369.22</v>
      </c>
      <c r="K417" s="677">
        <v>1</v>
      </c>
      <c r="L417" s="664">
        <v>2</v>
      </c>
      <c r="M417" s="665">
        <v>369.22</v>
      </c>
    </row>
    <row r="418" spans="1:13" ht="14.4" customHeight="1" x14ac:dyDescent="0.3">
      <c r="A418" s="660" t="s">
        <v>4632</v>
      </c>
      <c r="B418" s="661" t="s">
        <v>4413</v>
      </c>
      <c r="C418" s="661" t="s">
        <v>4833</v>
      </c>
      <c r="D418" s="661" t="s">
        <v>4834</v>
      </c>
      <c r="E418" s="661" t="s">
        <v>3408</v>
      </c>
      <c r="F418" s="664">
        <v>1</v>
      </c>
      <c r="G418" s="664">
        <v>0</v>
      </c>
      <c r="H418" s="677"/>
      <c r="I418" s="664"/>
      <c r="J418" s="664"/>
      <c r="K418" s="677"/>
      <c r="L418" s="664">
        <v>1</v>
      </c>
      <c r="M418" s="665">
        <v>0</v>
      </c>
    </row>
    <row r="419" spans="1:13" ht="14.4" customHeight="1" x14ac:dyDescent="0.3">
      <c r="A419" s="660" t="s">
        <v>4632</v>
      </c>
      <c r="B419" s="661" t="s">
        <v>4413</v>
      </c>
      <c r="C419" s="661" t="s">
        <v>5891</v>
      </c>
      <c r="D419" s="661" t="s">
        <v>5892</v>
      </c>
      <c r="E419" s="661" t="s">
        <v>5717</v>
      </c>
      <c r="F419" s="664">
        <v>1</v>
      </c>
      <c r="G419" s="664">
        <v>151.38999999999999</v>
      </c>
      <c r="H419" s="677">
        <v>1</v>
      </c>
      <c r="I419" s="664"/>
      <c r="J419" s="664"/>
      <c r="K419" s="677">
        <v>0</v>
      </c>
      <c r="L419" s="664">
        <v>1</v>
      </c>
      <c r="M419" s="665">
        <v>151.38999999999999</v>
      </c>
    </row>
    <row r="420" spans="1:13" ht="14.4" customHeight="1" x14ac:dyDescent="0.3">
      <c r="A420" s="660" t="s">
        <v>4632</v>
      </c>
      <c r="B420" s="661" t="s">
        <v>4413</v>
      </c>
      <c r="C420" s="661" t="s">
        <v>5893</v>
      </c>
      <c r="D420" s="661" t="s">
        <v>5894</v>
      </c>
      <c r="E420" s="661" t="s">
        <v>5717</v>
      </c>
      <c r="F420" s="664">
        <v>1</v>
      </c>
      <c r="G420" s="664">
        <v>0</v>
      </c>
      <c r="H420" s="677"/>
      <c r="I420" s="664"/>
      <c r="J420" s="664"/>
      <c r="K420" s="677"/>
      <c r="L420" s="664">
        <v>1</v>
      </c>
      <c r="M420" s="665">
        <v>0</v>
      </c>
    </row>
    <row r="421" spans="1:13" ht="14.4" customHeight="1" x14ac:dyDescent="0.3">
      <c r="A421" s="660" t="s">
        <v>4632</v>
      </c>
      <c r="B421" s="661" t="s">
        <v>4413</v>
      </c>
      <c r="C421" s="661" t="s">
        <v>4830</v>
      </c>
      <c r="D421" s="661" t="s">
        <v>4831</v>
      </c>
      <c r="E421" s="661" t="s">
        <v>4832</v>
      </c>
      <c r="F421" s="664">
        <v>1</v>
      </c>
      <c r="G421" s="664">
        <v>0</v>
      </c>
      <c r="H421" s="677"/>
      <c r="I421" s="664"/>
      <c r="J421" s="664"/>
      <c r="K421" s="677"/>
      <c r="L421" s="664">
        <v>1</v>
      </c>
      <c r="M421" s="665">
        <v>0</v>
      </c>
    </row>
    <row r="422" spans="1:13" ht="14.4" customHeight="1" x14ac:dyDescent="0.3">
      <c r="A422" s="660" t="s">
        <v>4632</v>
      </c>
      <c r="B422" s="661" t="s">
        <v>6873</v>
      </c>
      <c r="C422" s="661" t="s">
        <v>5378</v>
      </c>
      <c r="D422" s="661" t="s">
        <v>5379</v>
      </c>
      <c r="E422" s="661" t="s">
        <v>5380</v>
      </c>
      <c r="F422" s="664">
        <v>3</v>
      </c>
      <c r="G422" s="664">
        <v>201.20999999999998</v>
      </c>
      <c r="H422" s="677">
        <v>1</v>
      </c>
      <c r="I422" s="664"/>
      <c r="J422" s="664"/>
      <c r="K422" s="677">
        <v>0</v>
      </c>
      <c r="L422" s="664">
        <v>3</v>
      </c>
      <c r="M422" s="665">
        <v>201.20999999999998</v>
      </c>
    </row>
    <row r="423" spans="1:13" ht="14.4" customHeight="1" x14ac:dyDescent="0.3">
      <c r="A423" s="660" t="s">
        <v>4632</v>
      </c>
      <c r="B423" s="661" t="s">
        <v>4422</v>
      </c>
      <c r="C423" s="661" t="s">
        <v>2678</v>
      </c>
      <c r="D423" s="661" t="s">
        <v>2679</v>
      </c>
      <c r="E423" s="661" t="s">
        <v>1869</v>
      </c>
      <c r="F423" s="664"/>
      <c r="G423" s="664"/>
      <c r="H423" s="677">
        <v>0</v>
      </c>
      <c r="I423" s="664">
        <v>1</v>
      </c>
      <c r="J423" s="664">
        <v>217.65</v>
      </c>
      <c r="K423" s="677">
        <v>1</v>
      </c>
      <c r="L423" s="664">
        <v>1</v>
      </c>
      <c r="M423" s="665">
        <v>217.65</v>
      </c>
    </row>
    <row r="424" spans="1:13" ht="14.4" customHeight="1" x14ac:dyDescent="0.3">
      <c r="A424" s="660" t="s">
        <v>4632</v>
      </c>
      <c r="B424" s="661" t="s">
        <v>4422</v>
      </c>
      <c r="C424" s="661" t="s">
        <v>5851</v>
      </c>
      <c r="D424" s="661" t="s">
        <v>4423</v>
      </c>
      <c r="E424" s="661" t="s">
        <v>5679</v>
      </c>
      <c r="F424" s="664"/>
      <c r="G424" s="664"/>
      <c r="H424" s="677">
        <v>0</v>
      </c>
      <c r="I424" s="664">
        <v>1</v>
      </c>
      <c r="J424" s="664">
        <v>435.3</v>
      </c>
      <c r="K424" s="677">
        <v>1</v>
      </c>
      <c r="L424" s="664">
        <v>1</v>
      </c>
      <c r="M424" s="665">
        <v>435.3</v>
      </c>
    </row>
    <row r="425" spans="1:13" ht="14.4" customHeight="1" x14ac:dyDescent="0.3">
      <c r="A425" s="660" t="s">
        <v>4632</v>
      </c>
      <c r="B425" s="661" t="s">
        <v>4422</v>
      </c>
      <c r="C425" s="661" t="s">
        <v>5852</v>
      </c>
      <c r="D425" s="661" t="s">
        <v>4577</v>
      </c>
      <c r="E425" s="661" t="s">
        <v>5285</v>
      </c>
      <c r="F425" s="664"/>
      <c r="G425" s="664"/>
      <c r="H425" s="677">
        <v>0</v>
      </c>
      <c r="I425" s="664">
        <v>1</v>
      </c>
      <c r="J425" s="664">
        <v>672.94</v>
      </c>
      <c r="K425" s="677">
        <v>1</v>
      </c>
      <c r="L425" s="664">
        <v>1</v>
      </c>
      <c r="M425" s="665">
        <v>672.94</v>
      </c>
    </row>
    <row r="426" spans="1:13" ht="14.4" customHeight="1" x14ac:dyDescent="0.3">
      <c r="A426" s="660" t="s">
        <v>4632</v>
      </c>
      <c r="B426" s="661" t="s">
        <v>4424</v>
      </c>
      <c r="C426" s="661" t="s">
        <v>2604</v>
      </c>
      <c r="D426" s="661" t="s">
        <v>2605</v>
      </c>
      <c r="E426" s="661" t="s">
        <v>2606</v>
      </c>
      <c r="F426" s="664"/>
      <c r="G426" s="664"/>
      <c r="H426" s="677">
        <v>0</v>
      </c>
      <c r="I426" s="664">
        <v>1</v>
      </c>
      <c r="J426" s="664">
        <v>605.65</v>
      </c>
      <c r="K426" s="677">
        <v>1</v>
      </c>
      <c r="L426" s="664">
        <v>1</v>
      </c>
      <c r="M426" s="665">
        <v>605.65</v>
      </c>
    </row>
    <row r="427" spans="1:13" ht="14.4" customHeight="1" x14ac:dyDescent="0.3">
      <c r="A427" s="660" t="s">
        <v>4632</v>
      </c>
      <c r="B427" s="661" t="s">
        <v>4429</v>
      </c>
      <c r="C427" s="661" t="s">
        <v>2650</v>
      </c>
      <c r="D427" s="661" t="s">
        <v>2464</v>
      </c>
      <c r="E427" s="661" t="s">
        <v>2651</v>
      </c>
      <c r="F427" s="664"/>
      <c r="G427" s="664"/>
      <c r="H427" s="677">
        <v>0</v>
      </c>
      <c r="I427" s="664">
        <v>1</v>
      </c>
      <c r="J427" s="664">
        <v>492.45</v>
      </c>
      <c r="K427" s="677">
        <v>1</v>
      </c>
      <c r="L427" s="664">
        <v>1</v>
      </c>
      <c r="M427" s="665">
        <v>492.45</v>
      </c>
    </row>
    <row r="428" spans="1:13" ht="14.4" customHeight="1" x14ac:dyDescent="0.3">
      <c r="A428" s="660" t="s">
        <v>4632</v>
      </c>
      <c r="B428" s="661" t="s">
        <v>4429</v>
      </c>
      <c r="C428" s="661" t="s">
        <v>5686</v>
      </c>
      <c r="D428" s="661" t="s">
        <v>2464</v>
      </c>
      <c r="E428" s="661" t="s">
        <v>5687</v>
      </c>
      <c r="F428" s="664"/>
      <c r="G428" s="664"/>
      <c r="H428" s="677">
        <v>0</v>
      </c>
      <c r="I428" s="664">
        <v>1</v>
      </c>
      <c r="J428" s="664">
        <v>547.16999999999996</v>
      </c>
      <c r="K428" s="677">
        <v>1</v>
      </c>
      <c r="L428" s="664">
        <v>1</v>
      </c>
      <c r="M428" s="665">
        <v>547.16999999999996</v>
      </c>
    </row>
    <row r="429" spans="1:13" ht="14.4" customHeight="1" x14ac:dyDescent="0.3">
      <c r="A429" s="660" t="s">
        <v>4632</v>
      </c>
      <c r="B429" s="661" t="s">
        <v>4429</v>
      </c>
      <c r="C429" s="661" t="s">
        <v>5895</v>
      </c>
      <c r="D429" s="661" t="s">
        <v>5896</v>
      </c>
      <c r="E429" s="661" t="s">
        <v>5897</v>
      </c>
      <c r="F429" s="664">
        <v>1</v>
      </c>
      <c r="G429" s="664">
        <v>763.28</v>
      </c>
      <c r="H429" s="677">
        <v>1</v>
      </c>
      <c r="I429" s="664"/>
      <c r="J429" s="664"/>
      <c r="K429" s="677">
        <v>0</v>
      </c>
      <c r="L429" s="664">
        <v>1</v>
      </c>
      <c r="M429" s="665">
        <v>763.28</v>
      </c>
    </row>
    <row r="430" spans="1:13" ht="14.4" customHeight="1" x14ac:dyDescent="0.3">
      <c r="A430" s="660" t="s">
        <v>4632</v>
      </c>
      <c r="B430" s="661" t="s">
        <v>4439</v>
      </c>
      <c r="C430" s="661" t="s">
        <v>4819</v>
      </c>
      <c r="D430" s="661" t="s">
        <v>4820</v>
      </c>
      <c r="E430" s="661" t="s">
        <v>4821</v>
      </c>
      <c r="F430" s="664"/>
      <c r="G430" s="664"/>
      <c r="H430" s="677">
        <v>0</v>
      </c>
      <c r="I430" s="664">
        <v>2</v>
      </c>
      <c r="J430" s="664">
        <v>260.3</v>
      </c>
      <c r="K430" s="677">
        <v>1</v>
      </c>
      <c r="L430" s="664">
        <v>2</v>
      </c>
      <c r="M430" s="665">
        <v>260.3</v>
      </c>
    </row>
    <row r="431" spans="1:13" ht="14.4" customHeight="1" x14ac:dyDescent="0.3">
      <c r="A431" s="660" t="s">
        <v>4632</v>
      </c>
      <c r="B431" s="661" t="s">
        <v>4442</v>
      </c>
      <c r="C431" s="661" t="s">
        <v>2909</v>
      </c>
      <c r="D431" s="661" t="s">
        <v>4443</v>
      </c>
      <c r="E431" s="661" t="s">
        <v>4444</v>
      </c>
      <c r="F431" s="664"/>
      <c r="G431" s="664"/>
      <c r="H431" s="677">
        <v>0</v>
      </c>
      <c r="I431" s="664">
        <v>2</v>
      </c>
      <c r="J431" s="664">
        <v>313.72000000000003</v>
      </c>
      <c r="K431" s="677">
        <v>1</v>
      </c>
      <c r="L431" s="664">
        <v>2</v>
      </c>
      <c r="M431" s="665">
        <v>313.72000000000003</v>
      </c>
    </row>
    <row r="432" spans="1:13" ht="14.4" customHeight="1" x14ac:dyDescent="0.3">
      <c r="A432" s="660" t="s">
        <v>4632</v>
      </c>
      <c r="B432" s="661" t="s">
        <v>4456</v>
      </c>
      <c r="C432" s="661" t="s">
        <v>3049</v>
      </c>
      <c r="D432" s="661" t="s">
        <v>3050</v>
      </c>
      <c r="E432" s="661" t="s">
        <v>4458</v>
      </c>
      <c r="F432" s="664"/>
      <c r="G432" s="664"/>
      <c r="H432" s="677">
        <v>0</v>
      </c>
      <c r="I432" s="664">
        <v>1</v>
      </c>
      <c r="J432" s="664">
        <v>116.8</v>
      </c>
      <c r="K432" s="677">
        <v>1</v>
      </c>
      <c r="L432" s="664">
        <v>1</v>
      </c>
      <c r="M432" s="665">
        <v>116.8</v>
      </c>
    </row>
    <row r="433" spans="1:13" ht="14.4" customHeight="1" x14ac:dyDescent="0.3">
      <c r="A433" s="660" t="s">
        <v>4632</v>
      </c>
      <c r="B433" s="661" t="s">
        <v>4456</v>
      </c>
      <c r="C433" s="661" t="s">
        <v>5647</v>
      </c>
      <c r="D433" s="661" t="s">
        <v>3050</v>
      </c>
      <c r="E433" s="661" t="s">
        <v>5648</v>
      </c>
      <c r="F433" s="664"/>
      <c r="G433" s="664"/>
      <c r="H433" s="677"/>
      <c r="I433" s="664">
        <v>8</v>
      </c>
      <c r="J433" s="664">
        <v>0</v>
      </c>
      <c r="K433" s="677"/>
      <c r="L433" s="664">
        <v>8</v>
      </c>
      <c r="M433" s="665">
        <v>0</v>
      </c>
    </row>
    <row r="434" spans="1:13" ht="14.4" customHeight="1" x14ac:dyDescent="0.3">
      <c r="A434" s="660" t="s">
        <v>4632</v>
      </c>
      <c r="B434" s="661" t="s">
        <v>4464</v>
      </c>
      <c r="C434" s="661" t="s">
        <v>3057</v>
      </c>
      <c r="D434" s="661" t="s">
        <v>3058</v>
      </c>
      <c r="E434" s="661" t="s">
        <v>4465</v>
      </c>
      <c r="F434" s="664"/>
      <c r="G434" s="664"/>
      <c r="H434" s="677">
        <v>0</v>
      </c>
      <c r="I434" s="664">
        <v>4</v>
      </c>
      <c r="J434" s="664">
        <v>279.44</v>
      </c>
      <c r="K434" s="677">
        <v>1</v>
      </c>
      <c r="L434" s="664">
        <v>4</v>
      </c>
      <c r="M434" s="665">
        <v>279.44</v>
      </c>
    </row>
    <row r="435" spans="1:13" ht="14.4" customHeight="1" x14ac:dyDescent="0.3">
      <c r="A435" s="660" t="s">
        <v>4632</v>
      </c>
      <c r="B435" s="661" t="s">
        <v>4466</v>
      </c>
      <c r="C435" s="661" t="s">
        <v>4806</v>
      </c>
      <c r="D435" s="661" t="s">
        <v>4807</v>
      </c>
      <c r="E435" s="661" t="s">
        <v>4450</v>
      </c>
      <c r="F435" s="664"/>
      <c r="G435" s="664"/>
      <c r="H435" s="677">
        <v>0</v>
      </c>
      <c r="I435" s="664">
        <v>5</v>
      </c>
      <c r="J435" s="664">
        <v>262</v>
      </c>
      <c r="K435" s="677">
        <v>1</v>
      </c>
      <c r="L435" s="664">
        <v>5</v>
      </c>
      <c r="M435" s="665">
        <v>262</v>
      </c>
    </row>
    <row r="436" spans="1:13" ht="14.4" customHeight="1" x14ac:dyDescent="0.3">
      <c r="A436" s="660" t="s">
        <v>4632</v>
      </c>
      <c r="B436" s="661" t="s">
        <v>4477</v>
      </c>
      <c r="C436" s="661" t="s">
        <v>3132</v>
      </c>
      <c r="D436" s="661" t="s">
        <v>3133</v>
      </c>
      <c r="E436" s="661" t="s">
        <v>4480</v>
      </c>
      <c r="F436" s="664"/>
      <c r="G436" s="664"/>
      <c r="H436" s="677">
        <v>0</v>
      </c>
      <c r="I436" s="664">
        <v>15</v>
      </c>
      <c r="J436" s="664">
        <v>46907.85</v>
      </c>
      <c r="K436" s="677">
        <v>1</v>
      </c>
      <c r="L436" s="664">
        <v>15</v>
      </c>
      <c r="M436" s="665">
        <v>46907.85</v>
      </c>
    </row>
    <row r="437" spans="1:13" ht="14.4" customHeight="1" x14ac:dyDescent="0.3">
      <c r="A437" s="660" t="s">
        <v>4632</v>
      </c>
      <c r="B437" s="661" t="s">
        <v>4483</v>
      </c>
      <c r="C437" s="661" t="s">
        <v>2768</v>
      </c>
      <c r="D437" s="661" t="s">
        <v>2769</v>
      </c>
      <c r="E437" s="661" t="s">
        <v>4484</v>
      </c>
      <c r="F437" s="664"/>
      <c r="G437" s="664"/>
      <c r="H437" s="677">
        <v>0</v>
      </c>
      <c r="I437" s="664">
        <v>3</v>
      </c>
      <c r="J437" s="664">
        <v>4476.33</v>
      </c>
      <c r="K437" s="677">
        <v>1</v>
      </c>
      <c r="L437" s="664">
        <v>3</v>
      </c>
      <c r="M437" s="665">
        <v>4476.33</v>
      </c>
    </row>
    <row r="438" spans="1:13" ht="14.4" customHeight="1" x14ac:dyDescent="0.3">
      <c r="A438" s="660" t="s">
        <v>4632</v>
      </c>
      <c r="B438" s="661" t="s">
        <v>4497</v>
      </c>
      <c r="C438" s="661" t="s">
        <v>2460</v>
      </c>
      <c r="D438" s="661" t="s">
        <v>812</v>
      </c>
      <c r="E438" s="661" t="s">
        <v>4499</v>
      </c>
      <c r="F438" s="664"/>
      <c r="G438" s="664"/>
      <c r="H438" s="677">
        <v>0</v>
      </c>
      <c r="I438" s="664">
        <v>3</v>
      </c>
      <c r="J438" s="664">
        <v>178.64999999999998</v>
      </c>
      <c r="K438" s="677">
        <v>1</v>
      </c>
      <c r="L438" s="664">
        <v>3</v>
      </c>
      <c r="M438" s="665">
        <v>178.64999999999998</v>
      </c>
    </row>
    <row r="439" spans="1:13" ht="14.4" customHeight="1" x14ac:dyDescent="0.3">
      <c r="A439" s="660" t="s">
        <v>4632</v>
      </c>
      <c r="B439" s="661" t="s">
        <v>4502</v>
      </c>
      <c r="C439" s="661" t="s">
        <v>2557</v>
      </c>
      <c r="D439" s="661" t="s">
        <v>2558</v>
      </c>
      <c r="E439" s="661" t="s">
        <v>4503</v>
      </c>
      <c r="F439" s="664"/>
      <c r="G439" s="664"/>
      <c r="H439" s="677">
        <v>0</v>
      </c>
      <c r="I439" s="664">
        <v>13</v>
      </c>
      <c r="J439" s="664">
        <v>2128.4899999999998</v>
      </c>
      <c r="K439" s="677">
        <v>1</v>
      </c>
      <c r="L439" s="664">
        <v>13</v>
      </c>
      <c r="M439" s="665">
        <v>2128.4899999999998</v>
      </c>
    </row>
    <row r="440" spans="1:13" ht="14.4" customHeight="1" x14ac:dyDescent="0.3">
      <c r="A440" s="660" t="s">
        <v>4632</v>
      </c>
      <c r="B440" s="661" t="s">
        <v>4502</v>
      </c>
      <c r="C440" s="661" t="s">
        <v>5902</v>
      </c>
      <c r="D440" s="661" t="s">
        <v>4912</v>
      </c>
      <c r="E440" s="661" t="s">
        <v>4503</v>
      </c>
      <c r="F440" s="664">
        <v>3</v>
      </c>
      <c r="G440" s="664">
        <v>0</v>
      </c>
      <c r="H440" s="677"/>
      <c r="I440" s="664"/>
      <c r="J440" s="664"/>
      <c r="K440" s="677"/>
      <c r="L440" s="664">
        <v>3</v>
      </c>
      <c r="M440" s="665">
        <v>0</v>
      </c>
    </row>
    <row r="441" spans="1:13" ht="14.4" customHeight="1" x14ac:dyDescent="0.3">
      <c r="A441" s="660" t="s">
        <v>4632</v>
      </c>
      <c r="B441" s="661" t="s">
        <v>4508</v>
      </c>
      <c r="C441" s="661" t="s">
        <v>4970</v>
      </c>
      <c r="D441" s="661" t="s">
        <v>4509</v>
      </c>
      <c r="E441" s="661" t="s">
        <v>4971</v>
      </c>
      <c r="F441" s="664"/>
      <c r="G441" s="664"/>
      <c r="H441" s="677">
        <v>0</v>
      </c>
      <c r="I441" s="664">
        <v>24</v>
      </c>
      <c r="J441" s="664">
        <v>21289.199999999997</v>
      </c>
      <c r="K441" s="677">
        <v>1</v>
      </c>
      <c r="L441" s="664">
        <v>24</v>
      </c>
      <c r="M441" s="665">
        <v>21289.199999999997</v>
      </c>
    </row>
    <row r="442" spans="1:13" ht="14.4" customHeight="1" x14ac:dyDescent="0.3">
      <c r="A442" s="660" t="s">
        <v>4632</v>
      </c>
      <c r="B442" s="661" t="s">
        <v>4508</v>
      </c>
      <c r="C442" s="661" t="s">
        <v>2764</v>
      </c>
      <c r="D442" s="661" t="s">
        <v>3902</v>
      </c>
      <c r="E442" s="661" t="s">
        <v>3903</v>
      </c>
      <c r="F442" s="664"/>
      <c r="G442" s="664"/>
      <c r="H442" s="677">
        <v>0</v>
      </c>
      <c r="I442" s="664">
        <v>4</v>
      </c>
      <c r="J442" s="664">
        <v>1999.2</v>
      </c>
      <c r="K442" s="677">
        <v>1</v>
      </c>
      <c r="L442" s="664">
        <v>4</v>
      </c>
      <c r="M442" s="665">
        <v>1999.2</v>
      </c>
    </row>
    <row r="443" spans="1:13" ht="14.4" customHeight="1" x14ac:dyDescent="0.3">
      <c r="A443" s="660" t="s">
        <v>4632</v>
      </c>
      <c r="B443" s="661" t="s">
        <v>4513</v>
      </c>
      <c r="C443" s="661" t="s">
        <v>3885</v>
      </c>
      <c r="D443" s="661" t="s">
        <v>2636</v>
      </c>
      <c r="E443" s="661" t="s">
        <v>4585</v>
      </c>
      <c r="F443" s="664"/>
      <c r="G443" s="664"/>
      <c r="H443" s="677">
        <v>0</v>
      </c>
      <c r="I443" s="664">
        <v>2</v>
      </c>
      <c r="J443" s="664">
        <v>2689.32</v>
      </c>
      <c r="K443" s="677">
        <v>1</v>
      </c>
      <c r="L443" s="664">
        <v>2</v>
      </c>
      <c r="M443" s="665">
        <v>2689.32</v>
      </c>
    </row>
    <row r="444" spans="1:13" ht="14.4" customHeight="1" x14ac:dyDescent="0.3">
      <c r="A444" s="660" t="s">
        <v>4632</v>
      </c>
      <c r="B444" s="661" t="s">
        <v>4513</v>
      </c>
      <c r="C444" s="661" t="s">
        <v>2720</v>
      </c>
      <c r="D444" s="661" t="s">
        <v>2721</v>
      </c>
      <c r="E444" s="661" t="s">
        <v>4515</v>
      </c>
      <c r="F444" s="664"/>
      <c r="G444" s="664"/>
      <c r="H444" s="677">
        <v>0</v>
      </c>
      <c r="I444" s="664">
        <v>22</v>
      </c>
      <c r="J444" s="664">
        <v>39456.120000000003</v>
      </c>
      <c r="K444" s="677">
        <v>1</v>
      </c>
      <c r="L444" s="664">
        <v>22</v>
      </c>
      <c r="M444" s="665">
        <v>39456.120000000003</v>
      </c>
    </row>
    <row r="445" spans="1:13" ht="14.4" customHeight="1" x14ac:dyDescent="0.3">
      <c r="A445" s="660" t="s">
        <v>4632</v>
      </c>
      <c r="B445" s="661" t="s">
        <v>4522</v>
      </c>
      <c r="C445" s="661" t="s">
        <v>2628</v>
      </c>
      <c r="D445" s="661" t="s">
        <v>2629</v>
      </c>
      <c r="E445" s="661" t="s">
        <v>4523</v>
      </c>
      <c r="F445" s="664"/>
      <c r="G445" s="664"/>
      <c r="H445" s="677">
        <v>0</v>
      </c>
      <c r="I445" s="664">
        <v>3</v>
      </c>
      <c r="J445" s="664">
        <v>206.96999999999997</v>
      </c>
      <c r="K445" s="677">
        <v>1</v>
      </c>
      <c r="L445" s="664">
        <v>3</v>
      </c>
      <c r="M445" s="665">
        <v>206.96999999999997</v>
      </c>
    </row>
    <row r="446" spans="1:13" ht="14.4" customHeight="1" x14ac:dyDescent="0.3">
      <c r="A446" s="660" t="s">
        <v>4632</v>
      </c>
      <c r="B446" s="661" t="s">
        <v>4522</v>
      </c>
      <c r="C446" s="661" t="s">
        <v>2474</v>
      </c>
      <c r="D446" s="661" t="s">
        <v>2475</v>
      </c>
      <c r="E446" s="661" t="s">
        <v>4525</v>
      </c>
      <c r="F446" s="664"/>
      <c r="G446" s="664"/>
      <c r="H446" s="677">
        <v>0</v>
      </c>
      <c r="I446" s="664">
        <v>4</v>
      </c>
      <c r="J446" s="664">
        <v>1104</v>
      </c>
      <c r="K446" s="677">
        <v>1</v>
      </c>
      <c r="L446" s="664">
        <v>4</v>
      </c>
      <c r="M446" s="665">
        <v>1104</v>
      </c>
    </row>
    <row r="447" spans="1:13" ht="14.4" customHeight="1" x14ac:dyDescent="0.3">
      <c r="A447" s="660" t="s">
        <v>4632</v>
      </c>
      <c r="B447" s="661" t="s">
        <v>4522</v>
      </c>
      <c r="C447" s="661" t="s">
        <v>5857</v>
      </c>
      <c r="D447" s="661" t="s">
        <v>2629</v>
      </c>
      <c r="E447" s="661" t="s">
        <v>5858</v>
      </c>
      <c r="F447" s="664">
        <v>1</v>
      </c>
      <c r="G447" s="664">
        <v>0</v>
      </c>
      <c r="H447" s="677"/>
      <c r="I447" s="664"/>
      <c r="J447" s="664"/>
      <c r="K447" s="677"/>
      <c r="L447" s="664">
        <v>1</v>
      </c>
      <c r="M447" s="665">
        <v>0</v>
      </c>
    </row>
    <row r="448" spans="1:13" ht="14.4" customHeight="1" x14ac:dyDescent="0.3">
      <c r="A448" s="660" t="s">
        <v>4632</v>
      </c>
      <c r="B448" s="661" t="s">
        <v>4522</v>
      </c>
      <c r="C448" s="661" t="s">
        <v>4808</v>
      </c>
      <c r="D448" s="661" t="s">
        <v>4809</v>
      </c>
      <c r="E448" s="661" t="s">
        <v>4810</v>
      </c>
      <c r="F448" s="664">
        <v>5</v>
      </c>
      <c r="G448" s="664">
        <v>495.81</v>
      </c>
      <c r="H448" s="677">
        <v>1</v>
      </c>
      <c r="I448" s="664"/>
      <c r="J448" s="664"/>
      <c r="K448" s="677">
        <v>0</v>
      </c>
      <c r="L448" s="664">
        <v>5</v>
      </c>
      <c r="M448" s="665">
        <v>495.81</v>
      </c>
    </row>
    <row r="449" spans="1:13" ht="14.4" customHeight="1" x14ac:dyDescent="0.3">
      <c r="A449" s="660" t="s">
        <v>4632</v>
      </c>
      <c r="B449" s="661" t="s">
        <v>4529</v>
      </c>
      <c r="C449" s="661" t="s">
        <v>5877</v>
      </c>
      <c r="D449" s="661" t="s">
        <v>5878</v>
      </c>
      <c r="E449" s="661" t="s">
        <v>5879</v>
      </c>
      <c r="F449" s="664"/>
      <c r="G449" s="664"/>
      <c r="H449" s="677">
        <v>0</v>
      </c>
      <c r="I449" s="664">
        <v>3</v>
      </c>
      <c r="J449" s="664">
        <v>557.70000000000005</v>
      </c>
      <c r="K449" s="677">
        <v>1</v>
      </c>
      <c r="L449" s="664">
        <v>3</v>
      </c>
      <c r="M449" s="665">
        <v>557.70000000000005</v>
      </c>
    </row>
    <row r="450" spans="1:13" ht="14.4" customHeight="1" x14ac:dyDescent="0.3">
      <c r="A450" s="660" t="s">
        <v>4632</v>
      </c>
      <c r="B450" s="661" t="s">
        <v>4533</v>
      </c>
      <c r="C450" s="661" t="s">
        <v>1461</v>
      </c>
      <c r="D450" s="661" t="s">
        <v>5592</v>
      </c>
      <c r="E450" s="661" t="s">
        <v>5593</v>
      </c>
      <c r="F450" s="664"/>
      <c r="G450" s="664"/>
      <c r="H450" s="677">
        <v>0</v>
      </c>
      <c r="I450" s="664">
        <v>2</v>
      </c>
      <c r="J450" s="664">
        <v>275.2</v>
      </c>
      <c r="K450" s="677">
        <v>1</v>
      </c>
      <c r="L450" s="664">
        <v>2</v>
      </c>
      <c r="M450" s="665">
        <v>275.2</v>
      </c>
    </row>
    <row r="451" spans="1:13" ht="14.4" customHeight="1" x14ac:dyDescent="0.3">
      <c r="A451" s="660" t="s">
        <v>4632</v>
      </c>
      <c r="B451" s="661" t="s">
        <v>4538</v>
      </c>
      <c r="C451" s="661" t="s">
        <v>2452</v>
      </c>
      <c r="D451" s="661" t="s">
        <v>2453</v>
      </c>
      <c r="E451" s="661" t="s">
        <v>4539</v>
      </c>
      <c r="F451" s="664"/>
      <c r="G451" s="664"/>
      <c r="H451" s="677">
        <v>0</v>
      </c>
      <c r="I451" s="664">
        <v>2</v>
      </c>
      <c r="J451" s="664">
        <v>475.3</v>
      </c>
      <c r="K451" s="677">
        <v>1</v>
      </c>
      <c r="L451" s="664">
        <v>2</v>
      </c>
      <c r="M451" s="665">
        <v>475.3</v>
      </c>
    </row>
    <row r="452" spans="1:13" ht="14.4" customHeight="1" x14ac:dyDescent="0.3">
      <c r="A452" s="660" t="s">
        <v>4633</v>
      </c>
      <c r="B452" s="661" t="s">
        <v>4400</v>
      </c>
      <c r="C452" s="661" t="s">
        <v>2688</v>
      </c>
      <c r="D452" s="661" t="s">
        <v>2479</v>
      </c>
      <c r="E452" s="661" t="s">
        <v>2689</v>
      </c>
      <c r="F452" s="664"/>
      <c r="G452" s="664"/>
      <c r="H452" s="677">
        <v>0</v>
      </c>
      <c r="I452" s="664">
        <v>1</v>
      </c>
      <c r="J452" s="664">
        <v>468.96</v>
      </c>
      <c r="K452" s="677">
        <v>1</v>
      </c>
      <c r="L452" s="664">
        <v>1</v>
      </c>
      <c r="M452" s="665">
        <v>468.96</v>
      </c>
    </row>
    <row r="453" spans="1:13" ht="14.4" customHeight="1" x14ac:dyDescent="0.3">
      <c r="A453" s="660" t="s">
        <v>4633</v>
      </c>
      <c r="B453" s="661" t="s">
        <v>4442</v>
      </c>
      <c r="C453" s="661" t="s">
        <v>4843</v>
      </c>
      <c r="D453" s="661" t="s">
        <v>4844</v>
      </c>
      <c r="E453" s="661" t="s">
        <v>4845</v>
      </c>
      <c r="F453" s="664">
        <v>1</v>
      </c>
      <c r="G453" s="664">
        <v>0</v>
      </c>
      <c r="H453" s="677"/>
      <c r="I453" s="664"/>
      <c r="J453" s="664"/>
      <c r="K453" s="677"/>
      <c r="L453" s="664">
        <v>1</v>
      </c>
      <c r="M453" s="665">
        <v>0</v>
      </c>
    </row>
    <row r="454" spans="1:13" ht="14.4" customHeight="1" x14ac:dyDescent="0.3">
      <c r="A454" s="660" t="s">
        <v>4633</v>
      </c>
      <c r="B454" s="661" t="s">
        <v>4500</v>
      </c>
      <c r="C454" s="661" t="s">
        <v>1268</v>
      </c>
      <c r="D454" s="661" t="s">
        <v>1269</v>
      </c>
      <c r="E454" s="661" t="s">
        <v>1270</v>
      </c>
      <c r="F454" s="664"/>
      <c r="G454" s="664"/>
      <c r="H454" s="677">
        <v>0</v>
      </c>
      <c r="I454" s="664">
        <v>1</v>
      </c>
      <c r="J454" s="664">
        <v>95.25</v>
      </c>
      <c r="K454" s="677">
        <v>1</v>
      </c>
      <c r="L454" s="664">
        <v>1</v>
      </c>
      <c r="M454" s="665">
        <v>95.25</v>
      </c>
    </row>
    <row r="455" spans="1:13" ht="14.4" customHeight="1" x14ac:dyDescent="0.3">
      <c r="A455" s="660" t="s">
        <v>4634</v>
      </c>
      <c r="B455" s="661" t="s">
        <v>4384</v>
      </c>
      <c r="C455" s="661" t="s">
        <v>2757</v>
      </c>
      <c r="D455" s="661" t="s">
        <v>2758</v>
      </c>
      <c r="E455" s="661" t="s">
        <v>4385</v>
      </c>
      <c r="F455" s="664"/>
      <c r="G455" s="664"/>
      <c r="H455" s="677">
        <v>0</v>
      </c>
      <c r="I455" s="664">
        <v>1</v>
      </c>
      <c r="J455" s="664">
        <v>1359.61</v>
      </c>
      <c r="K455" s="677">
        <v>1</v>
      </c>
      <c r="L455" s="664">
        <v>1</v>
      </c>
      <c r="M455" s="665">
        <v>1359.61</v>
      </c>
    </row>
    <row r="456" spans="1:13" ht="14.4" customHeight="1" x14ac:dyDescent="0.3">
      <c r="A456" s="660" t="s">
        <v>4634</v>
      </c>
      <c r="B456" s="661" t="s">
        <v>4388</v>
      </c>
      <c r="C456" s="661" t="s">
        <v>2643</v>
      </c>
      <c r="D456" s="661" t="s">
        <v>2513</v>
      </c>
      <c r="E456" s="661" t="s">
        <v>2644</v>
      </c>
      <c r="F456" s="664"/>
      <c r="G456" s="664"/>
      <c r="H456" s="677"/>
      <c r="I456" s="664">
        <v>1</v>
      </c>
      <c r="J456" s="664">
        <v>0</v>
      </c>
      <c r="K456" s="677"/>
      <c r="L456" s="664">
        <v>1</v>
      </c>
      <c r="M456" s="665">
        <v>0</v>
      </c>
    </row>
    <row r="457" spans="1:13" ht="14.4" customHeight="1" x14ac:dyDescent="0.3">
      <c r="A457" s="660" t="s">
        <v>4634</v>
      </c>
      <c r="B457" s="661" t="s">
        <v>4397</v>
      </c>
      <c r="C457" s="661" t="s">
        <v>2661</v>
      </c>
      <c r="D457" s="661" t="s">
        <v>4398</v>
      </c>
      <c r="E457" s="661" t="s">
        <v>4399</v>
      </c>
      <c r="F457" s="664"/>
      <c r="G457" s="664"/>
      <c r="H457" s="677">
        <v>0</v>
      </c>
      <c r="I457" s="664">
        <v>3</v>
      </c>
      <c r="J457" s="664">
        <v>438.59000000000003</v>
      </c>
      <c r="K457" s="677">
        <v>1</v>
      </c>
      <c r="L457" s="664">
        <v>3</v>
      </c>
      <c r="M457" s="665">
        <v>438.59000000000003</v>
      </c>
    </row>
    <row r="458" spans="1:13" ht="14.4" customHeight="1" x14ac:dyDescent="0.3">
      <c r="A458" s="660" t="s">
        <v>4634</v>
      </c>
      <c r="B458" s="661" t="s">
        <v>4400</v>
      </c>
      <c r="C458" s="661" t="s">
        <v>2688</v>
      </c>
      <c r="D458" s="661" t="s">
        <v>2479</v>
      </c>
      <c r="E458" s="661" t="s">
        <v>2689</v>
      </c>
      <c r="F458" s="664"/>
      <c r="G458" s="664"/>
      <c r="H458" s="677">
        <v>0</v>
      </c>
      <c r="I458" s="664">
        <v>1</v>
      </c>
      <c r="J458" s="664">
        <v>468.96</v>
      </c>
      <c r="K458" s="677">
        <v>1</v>
      </c>
      <c r="L458" s="664">
        <v>1</v>
      </c>
      <c r="M458" s="665">
        <v>468.96</v>
      </c>
    </row>
    <row r="459" spans="1:13" ht="14.4" customHeight="1" x14ac:dyDescent="0.3">
      <c r="A459" s="660" t="s">
        <v>4634</v>
      </c>
      <c r="B459" s="661" t="s">
        <v>4400</v>
      </c>
      <c r="C459" s="661" t="s">
        <v>2691</v>
      </c>
      <c r="D459" s="661" t="s">
        <v>2479</v>
      </c>
      <c r="E459" s="661" t="s">
        <v>2692</v>
      </c>
      <c r="F459" s="664"/>
      <c r="G459" s="664"/>
      <c r="H459" s="677">
        <v>0</v>
      </c>
      <c r="I459" s="664">
        <v>17</v>
      </c>
      <c r="J459" s="664">
        <v>10629.929999999998</v>
      </c>
      <c r="K459" s="677">
        <v>1</v>
      </c>
      <c r="L459" s="664">
        <v>17</v>
      </c>
      <c r="M459" s="665">
        <v>10629.929999999998</v>
      </c>
    </row>
    <row r="460" spans="1:13" ht="14.4" customHeight="1" x14ac:dyDescent="0.3">
      <c r="A460" s="660" t="s">
        <v>4634</v>
      </c>
      <c r="B460" s="661" t="s">
        <v>4400</v>
      </c>
      <c r="C460" s="661" t="s">
        <v>2478</v>
      </c>
      <c r="D460" s="661" t="s">
        <v>2479</v>
      </c>
      <c r="E460" s="661" t="s">
        <v>2480</v>
      </c>
      <c r="F460" s="664"/>
      <c r="G460" s="664"/>
      <c r="H460" s="677">
        <v>0</v>
      </c>
      <c r="I460" s="664">
        <v>7</v>
      </c>
      <c r="J460" s="664">
        <v>6565.51</v>
      </c>
      <c r="K460" s="677">
        <v>1</v>
      </c>
      <c r="L460" s="664">
        <v>7</v>
      </c>
      <c r="M460" s="665">
        <v>6565.51</v>
      </c>
    </row>
    <row r="461" spans="1:13" ht="14.4" customHeight="1" x14ac:dyDescent="0.3">
      <c r="A461" s="660" t="s">
        <v>4634</v>
      </c>
      <c r="B461" s="661" t="s">
        <v>4400</v>
      </c>
      <c r="C461" s="661" t="s">
        <v>2482</v>
      </c>
      <c r="D461" s="661" t="s">
        <v>2479</v>
      </c>
      <c r="E461" s="661" t="s">
        <v>2483</v>
      </c>
      <c r="F461" s="664"/>
      <c r="G461" s="664"/>
      <c r="H461" s="677">
        <v>0</v>
      </c>
      <c r="I461" s="664">
        <v>2</v>
      </c>
      <c r="J461" s="664">
        <v>2332.94</v>
      </c>
      <c r="K461" s="677">
        <v>1</v>
      </c>
      <c r="L461" s="664">
        <v>2</v>
      </c>
      <c r="M461" s="665">
        <v>2332.94</v>
      </c>
    </row>
    <row r="462" spans="1:13" ht="14.4" customHeight="1" x14ac:dyDescent="0.3">
      <c r="A462" s="660" t="s">
        <v>4634</v>
      </c>
      <c r="B462" s="661" t="s">
        <v>4400</v>
      </c>
      <c r="C462" s="661" t="s">
        <v>4156</v>
      </c>
      <c r="D462" s="661" t="s">
        <v>2562</v>
      </c>
      <c r="E462" s="661" t="s">
        <v>2480</v>
      </c>
      <c r="F462" s="664"/>
      <c r="G462" s="664"/>
      <c r="H462" s="677">
        <v>0</v>
      </c>
      <c r="I462" s="664">
        <v>1</v>
      </c>
      <c r="J462" s="664">
        <v>1749.69</v>
      </c>
      <c r="K462" s="677">
        <v>1</v>
      </c>
      <c r="L462" s="664">
        <v>1</v>
      </c>
      <c r="M462" s="665">
        <v>1749.69</v>
      </c>
    </row>
    <row r="463" spans="1:13" ht="14.4" customHeight="1" x14ac:dyDescent="0.3">
      <c r="A463" s="660" t="s">
        <v>4634</v>
      </c>
      <c r="B463" s="661" t="s">
        <v>4400</v>
      </c>
      <c r="C463" s="661" t="s">
        <v>2561</v>
      </c>
      <c r="D463" s="661" t="s">
        <v>2562</v>
      </c>
      <c r="E463" s="661" t="s">
        <v>2483</v>
      </c>
      <c r="F463" s="664"/>
      <c r="G463" s="664"/>
      <c r="H463" s="677">
        <v>0</v>
      </c>
      <c r="I463" s="664">
        <v>2</v>
      </c>
      <c r="J463" s="664">
        <v>4665.84</v>
      </c>
      <c r="K463" s="677">
        <v>1</v>
      </c>
      <c r="L463" s="664">
        <v>2</v>
      </c>
      <c r="M463" s="665">
        <v>4665.84</v>
      </c>
    </row>
    <row r="464" spans="1:13" ht="14.4" customHeight="1" x14ac:dyDescent="0.3">
      <c r="A464" s="660" t="s">
        <v>4634</v>
      </c>
      <c r="B464" s="661" t="s">
        <v>4442</v>
      </c>
      <c r="C464" s="661" t="s">
        <v>4856</v>
      </c>
      <c r="D464" s="661" t="s">
        <v>4844</v>
      </c>
      <c r="E464" s="661" t="s">
        <v>4444</v>
      </c>
      <c r="F464" s="664">
        <v>1</v>
      </c>
      <c r="G464" s="664">
        <v>333.31</v>
      </c>
      <c r="H464" s="677">
        <v>1</v>
      </c>
      <c r="I464" s="664"/>
      <c r="J464" s="664"/>
      <c r="K464" s="677">
        <v>0</v>
      </c>
      <c r="L464" s="664">
        <v>1</v>
      </c>
      <c r="M464" s="665">
        <v>333.31</v>
      </c>
    </row>
    <row r="465" spans="1:13" ht="14.4" customHeight="1" x14ac:dyDescent="0.3">
      <c r="A465" s="660" t="s">
        <v>4634</v>
      </c>
      <c r="B465" s="661" t="s">
        <v>4442</v>
      </c>
      <c r="C465" s="661" t="s">
        <v>2909</v>
      </c>
      <c r="D465" s="661" t="s">
        <v>4443</v>
      </c>
      <c r="E465" s="661" t="s">
        <v>4444</v>
      </c>
      <c r="F465" s="664"/>
      <c r="G465" s="664"/>
      <c r="H465" s="677">
        <v>0</v>
      </c>
      <c r="I465" s="664">
        <v>6</v>
      </c>
      <c r="J465" s="664">
        <v>1117.6100000000001</v>
      </c>
      <c r="K465" s="677">
        <v>1</v>
      </c>
      <c r="L465" s="664">
        <v>6</v>
      </c>
      <c r="M465" s="665">
        <v>1117.6100000000001</v>
      </c>
    </row>
    <row r="466" spans="1:13" ht="14.4" customHeight="1" x14ac:dyDescent="0.3">
      <c r="A466" s="660" t="s">
        <v>4634</v>
      </c>
      <c r="B466" s="661" t="s">
        <v>4442</v>
      </c>
      <c r="C466" s="661" t="s">
        <v>4859</v>
      </c>
      <c r="D466" s="661" t="s">
        <v>4443</v>
      </c>
      <c r="E466" s="661" t="s">
        <v>4444</v>
      </c>
      <c r="F466" s="664">
        <v>1</v>
      </c>
      <c r="G466" s="664">
        <v>156.86000000000001</v>
      </c>
      <c r="H466" s="677">
        <v>1</v>
      </c>
      <c r="I466" s="664"/>
      <c r="J466" s="664"/>
      <c r="K466" s="677">
        <v>0</v>
      </c>
      <c r="L466" s="664">
        <v>1</v>
      </c>
      <c r="M466" s="665">
        <v>156.86000000000001</v>
      </c>
    </row>
    <row r="467" spans="1:13" ht="14.4" customHeight="1" x14ac:dyDescent="0.3">
      <c r="A467" s="660" t="s">
        <v>4634</v>
      </c>
      <c r="B467" s="661" t="s">
        <v>4449</v>
      </c>
      <c r="C467" s="661" t="s">
        <v>4866</v>
      </c>
      <c r="D467" s="661" t="s">
        <v>3043</v>
      </c>
      <c r="E467" s="661" t="s">
        <v>4451</v>
      </c>
      <c r="F467" s="664">
        <v>2</v>
      </c>
      <c r="G467" s="664">
        <v>368.44</v>
      </c>
      <c r="H467" s="677">
        <v>1</v>
      </c>
      <c r="I467" s="664"/>
      <c r="J467" s="664"/>
      <c r="K467" s="677">
        <v>0</v>
      </c>
      <c r="L467" s="664">
        <v>2</v>
      </c>
      <c r="M467" s="665">
        <v>368.44</v>
      </c>
    </row>
    <row r="468" spans="1:13" ht="14.4" customHeight="1" x14ac:dyDescent="0.3">
      <c r="A468" s="660" t="s">
        <v>4634</v>
      </c>
      <c r="B468" s="661" t="s">
        <v>4449</v>
      </c>
      <c r="C468" s="661" t="s">
        <v>3042</v>
      </c>
      <c r="D468" s="661" t="s">
        <v>3043</v>
      </c>
      <c r="E468" s="661" t="s">
        <v>4451</v>
      </c>
      <c r="F468" s="664"/>
      <c r="G468" s="664"/>
      <c r="H468" s="677">
        <v>0</v>
      </c>
      <c r="I468" s="664">
        <v>3</v>
      </c>
      <c r="J468" s="664">
        <v>552.66</v>
      </c>
      <c r="K468" s="677">
        <v>1</v>
      </c>
      <c r="L468" s="664">
        <v>3</v>
      </c>
      <c r="M468" s="665">
        <v>552.66</v>
      </c>
    </row>
    <row r="469" spans="1:13" ht="14.4" customHeight="1" x14ac:dyDescent="0.3">
      <c r="A469" s="660" t="s">
        <v>4634</v>
      </c>
      <c r="B469" s="661" t="s">
        <v>4449</v>
      </c>
      <c r="C469" s="661" t="s">
        <v>4867</v>
      </c>
      <c r="D469" s="661" t="s">
        <v>3043</v>
      </c>
      <c r="E469" s="661" t="s">
        <v>4458</v>
      </c>
      <c r="F469" s="664">
        <v>1</v>
      </c>
      <c r="G469" s="664">
        <v>0</v>
      </c>
      <c r="H469" s="677"/>
      <c r="I469" s="664"/>
      <c r="J469" s="664"/>
      <c r="K469" s="677"/>
      <c r="L469" s="664">
        <v>1</v>
      </c>
      <c r="M469" s="665">
        <v>0</v>
      </c>
    </row>
    <row r="470" spans="1:13" ht="14.4" customHeight="1" x14ac:dyDescent="0.3">
      <c r="A470" s="660" t="s">
        <v>4634</v>
      </c>
      <c r="B470" s="661" t="s">
        <v>4449</v>
      </c>
      <c r="C470" s="661" t="s">
        <v>4868</v>
      </c>
      <c r="D470" s="661" t="s">
        <v>3043</v>
      </c>
      <c r="E470" s="661" t="s">
        <v>4451</v>
      </c>
      <c r="F470" s="664">
        <v>1</v>
      </c>
      <c r="G470" s="664">
        <v>184.22</v>
      </c>
      <c r="H470" s="677">
        <v>1</v>
      </c>
      <c r="I470" s="664"/>
      <c r="J470" s="664"/>
      <c r="K470" s="677">
        <v>0</v>
      </c>
      <c r="L470" s="664">
        <v>1</v>
      </c>
      <c r="M470" s="665">
        <v>184.22</v>
      </c>
    </row>
    <row r="471" spans="1:13" ht="14.4" customHeight="1" x14ac:dyDescent="0.3">
      <c r="A471" s="660" t="s">
        <v>4634</v>
      </c>
      <c r="B471" s="661" t="s">
        <v>4456</v>
      </c>
      <c r="C471" s="661" t="s">
        <v>3049</v>
      </c>
      <c r="D471" s="661" t="s">
        <v>3050</v>
      </c>
      <c r="E471" s="661" t="s">
        <v>4458</v>
      </c>
      <c r="F471" s="664"/>
      <c r="G471" s="664"/>
      <c r="H471" s="677">
        <v>0</v>
      </c>
      <c r="I471" s="664">
        <v>3</v>
      </c>
      <c r="J471" s="664">
        <v>350.4</v>
      </c>
      <c r="K471" s="677">
        <v>1</v>
      </c>
      <c r="L471" s="664">
        <v>3</v>
      </c>
      <c r="M471" s="665">
        <v>350.4</v>
      </c>
    </row>
    <row r="472" spans="1:13" ht="14.4" customHeight="1" x14ac:dyDescent="0.3">
      <c r="A472" s="660" t="s">
        <v>4634</v>
      </c>
      <c r="B472" s="661" t="s">
        <v>4461</v>
      </c>
      <c r="C472" s="661" t="s">
        <v>3069</v>
      </c>
      <c r="D472" s="661" t="s">
        <v>3070</v>
      </c>
      <c r="E472" s="661" t="s">
        <v>3071</v>
      </c>
      <c r="F472" s="664"/>
      <c r="G472" s="664"/>
      <c r="H472" s="677">
        <v>0</v>
      </c>
      <c r="I472" s="664">
        <v>3</v>
      </c>
      <c r="J472" s="664">
        <v>462.03</v>
      </c>
      <c r="K472" s="677">
        <v>1</v>
      </c>
      <c r="L472" s="664">
        <v>3</v>
      </c>
      <c r="M472" s="665">
        <v>462.03</v>
      </c>
    </row>
    <row r="473" spans="1:13" ht="14.4" customHeight="1" x14ac:dyDescent="0.3">
      <c r="A473" s="660" t="s">
        <v>4634</v>
      </c>
      <c r="B473" s="661" t="s">
        <v>4464</v>
      </c>
      <c r="C473" s="661" t="s">
        <v>3057</v>
      </c>
      <c r="D473" s="661" t="s">
        <v>3058</v>
      </c>
      <c r="E473" s="661" t="s">
        <v>4465</v>
      </c>
      <c r="F473" s="664"/>
      <c r="G473" s="664"/>
      <c r="H473" s="677">
        <v>0</v>
      </c>
      <c r="I473" s="664">
        <v>2</v>
      </c>
      <c r="J473" s="664">
        <v>139.72</v>
      </c>
      <c r="K473" s="677">
        <v>1</v>
      </c>
      <c r="L473" s="664">
        <v>2</v>
      </c>
      <c r="M473" s="665">
        <v>139.72</v>
      </c>
    </row>
    <row r="474" spans="1:13" ht="14.4" customHeight="1" x14ac:dyDescent="0.3">
      <c r="A474" s="660" t="s">
        <v>4634</v>
      </c>
      <c r="B474" s="661" t="s">
        <v>4466</v>
      </c>
      <c r="C474" s="661" t="s">
        <v>4869</v>
      </c>
      <c r="D474" s="661" t="s">
        <v>4870</v>
      </c>
      <c r="E474" s="661" t="s">
        <v>4451</v>
      </c>
      <c r="F474" s="664">
        <v>4</v>
      </c>
      <c r="G474" s="664">
        <v>279.44</v>
      </c>
      <c r="H474" s="677">
        <v>1</v>
      </c>
      <c r="I474" s="664"/>
      <c r="J474" s="664"/>
      <c r="K474" s="677">
        <v>0</v>
      </c>
      <c r="L474" s="664">
        <v>4</v>
      </c>
      <c r="M474" s="665">
        <v>279.44</v>
      </c>
    </row>
    <row r="475" spans="1:13" ht="14.4" customHeight="1" x14ac:dyDescent="0.3">
      <c r="A475" s="660" t="s">
        <v>4634</v>
      </c>
      <c r="B475" s="661" t="s">
        <v>4466</v>
      </c>
      <c r="C475" s="661" t="s">
        <v>3046</v>
      </c>
      <c r="D475" s="661" t="s">
        <v>3047</v>
      </c>
      <c r="E475" s="661" t="s">
        <v>4451</v>
      </c>
      <c r="F475" s="664"/>
      <c r="G475" s="664"/>
      <c r="H475" s="677">
        <v>0</v>
      </c>
      <c r="I475" s="664">
        <v>9</v>
      </c>
      <c r="J475" s="664">
        <v>628.74</v>
      </c>
      <c r="K475" s="677">
        <v>1</v>
      </c>
      <c r="L475" s="664">
        <v>9</v>
      </c>
      <c r="M475" s="665">
        <v>628.74</v>
      </c>
    </row>
    <row r="476" spans="1:13" ht="14.4" customHeight="1" x14ac:dyDescent="0.3">
      <c r="A476" s="660" t="s">
        <v>4634</v>
      </c>
      <c r="B476" s="661" t="s">
        <v>4466</v>
      </c>
      <c r="C476" s="661" t="s">
        <v>4871</v>
      </c>
      <c r="D476" s="661" t="s">
        <v>4872</v>
      </c>
      <c r="E476" s="661" t="s">
        <v>4451</v>
      </c>
      <c r="F476" s="664">
        <v>1</v>
      </c>
      <c r="G476" s="664">
        <v>69.86</v>
      </c>
      <c r="H476" s="677">
        <v>1</v>
      </c>
      <c r="I476" s="664"/>
      <c r="J476" s="664"/>
      <c r="K476" s="677">
        <v>0</v>
      </c>
      <c r="L476" s="664">
        <v>1</v>
      </c>
      <c r="M476" s="665">
        <v>69.86</v>
      </c>
    </row>
    <row r="477" spans="1:13" ht="14.4" customHeight="1" x14ac:dyDescent="0.3">
      <c r="A477" s="660" t="s">
        <v>4634</v>
      </c>
      <c r="B477" s="661" t="s">
        <v>4477</v>
      </c>
      <c r="C477" s="661" t="s">
        <v>4875</v>
      </c>
      <c r="D477" s="661" t="s">
        <v>3133</v>
      </c>
      <c r="E477" s="661" t="s">
        <v>4876</v>
      </c>
      <c r="F477" s="664">
        <v>3</v>
      </c>
      <c r="G477" s="664">
        <v>0</v>
      </c>
      <c r="H477" s="677"/>
      <c r="I477" s="664"/>
      <c r="J477" s="664"/>
      <c r="K477" s="677"/>
      <c r="L477" s="664">
        <v>3</v>
      </c>
      <c r="M477" s="665">
        <v>0</v>
      </c>
    </row>
    <row r="478" spans="1:13" ht="14.4" customHeight="1" x14ac:dyDescent="0.3">
      <c r="A478" s="660" t="s">
        <v>4634</v>
      </c>
      <c r="B478" s="661" t="s">
        <v>4477</v>
      </c>
      <c r="C478" s="661" t="s">
        <v>3132</v>
      </c>
      <c r="D478" s="661" t="s">
        <v>3133</v>
      </c>
      <c r="E478" s="661" t="s">
        <v>4480</v>
      </c>
      <c r="F478" s="664"/>
      <c r="G478" s="664"/>
      <c r="H478" s="677">
        <v>0</v>
      </c>
      <c r="I478" s="664">
        <v>27</v>
      </c>
      <c r="J478" s="664">
        <v>84434.13</v>
      </c>
      <c r="K478" s="677">
        <v>1</v>
      </c>
      <c r="L478" s="664">
        <v>27</v>
      </c>
      <c r="M478" s="665">
        <v>84434.13</v>
      </c>
    </row>
    <row r="479" spans="1:13" ht="14.4" customHeight="1" x14ac:dyDescent="0.3">
      <c r="A479" s="660" t="s">
        <v>4634</v>
      </c>
      <c r="B479" s="661" t="s">
        <v>4477</v>
      </c>
      <c r="C479" s="661" t="s">
        <v>4672</v>
      </c>
      <c r="D479" s="661" t="s">
        <v>3133</v>
      </c>
      <c r="E479" s="661" t="s">
        <v>4673</v>
      </c>
      <c r="F479" s="664"/>
      <c r="G479" s="664"/>
      <c r="H479" s="677">
        <v>0</v>
      </c>
      <c r="I479" s="664">
        <v>2</v>
      </c>
      <c r="J479" s="664">
        <v>1564.44</v>
      </c>
      <c r="K479" s="677">
        <v>1</v>
      </c>
      <c r="L479" s="664">
        <v>2</v>
      </c>
      <c r="M479" s="665">
        <v>1564.44</v>
      </c>
    </row>
    <row r="480" spans="1:13" ht="14.4" customHeight="1" x14ac:dyDescent="0.3">
      <c r="A480" s="660" t="s">
        <v>4634</v>
      </c>
      <c r="B480" s="661" t="s">
        <v>4483</v>
      </c>
      <c r="C480" s="661" t="s">
        <v>2768</v>
      </c>
      <c r="D480" s="661" t="s">
        <v>2769</v>
      </c>
      <c r="E480" s="661" t="s">
        <v>4484</v>
      </c>
      <c r="F480" s="664"/>
      <c r="G480" s="664"/>
      <c r="H480" s="677">
        <v>0</v>
      </c>
      <c r="I480" s="664">
        <v>3</v>
      </c>
      <c r="J480" s="664">
        <v>4476.33</v>
      </c>
      <c r="K480" s="677">
        <v>1</v>
      </c>
      <c r="L480" s="664">
        <v>3</v>
      </c>
      <c r="M480" s="665">
        <v>4476.33</v>
      </c>
    </row>
    <row r="481" spans="1:13" ht="14.4" customHeight="1" x14ac:dyDescent="0.3">
      <c r="A481" s="660" t="s">
        <v>4634</v>
      </c>
      <c r="B481" s="661" t="s">
        <v>4500</v>
      </c>
      <c r="C481" s="661" t="s">
        <v>4853</v>
      </c>
      <c r="D481" s="661" t="s">
        <v>1269</v>
      </c>
      <c r="E481" s="661" t="s">
        <v>4657</v>
      </c>
      <c r="F481" s="664">
        <v>1</v>
      </c>
      <c r="G481" s="664">
        <v>0</v>
      </c>
      <c r="H481" s="677"/>
      <c r="I481" s="664"/>
      <c r="J481" s="664"/>
      <c r="K481" s="677"/>
      <c r="L481" s="664">
        <v>1</v>
      </c>
      <c r="M481" s="665">
        <v>0</v>
      </c>
    </row>
    <row r="482" spans="1:13" ht="14.4" customHeight="1" x14ac:dyDescent="0.3">
      <c r="A482" s="660" t="s">
        <v>4634</v>
      </c>
      <c r="B482" s="661" t="s">
        <v>4500</v>
      </c>
      <c r="C482" s="661" t="s">
        <v>1268</v>
      </c>
      <c r="D482" s="661" t="s">
        <v>1269</v>
      </c>
      <c r="E482" s="661" t="s">
        <v>1270</v>
      </c>
      <c r="F482" s="664"/>
      <c r="G482" s="664"/>
      <c r="H482" s="677">
        <v>0</v>
      </c>
      <c r="I482" s="664">
        <v>1</v>
      </c>
      <c r="J482" s="664">
        <v>95.25</v>
      </c>
      <c r="K482" s="677">
        <v>1</v>
      </c>
      <c r="L482" s="664">
        <v>1</v>
      </c>
      <c r="M482" s="665">
        <v>95.25</v>
      </c>
    </row>
    <row r="483" spans="1:13" ht="14.4" customHeight="1" x14ac:dyDescent="0.3">
      <c r="A483" s="660" t="s">
        <v>4634</v>
      </c>
      <c r="B483" s="661" t="s">
        <v>4500</v>
      </c>
      <c r="C483" s="661" t="s">
        <v>4854</v>
      </c>
      <c r="D483" s="661" t="s">
        <v>4656</v>
      </c>
      <c r="E483" s="661" t="s">
        <v>1270</v>
      </c>
      <c r="F483" s="664">
        <v>1</v>
      </c>
      <c r="G483" s="664">
        <v>95.25</v>
      </c>
      <c r="H483" s="677">
        <v>1</v>
      </c>
      <c r="I483" s="664"/>
      <c r="J483" s="664"/>
      <c r="K483" s="677">
        <v>0</v>
      </c>
      <c r="L483" s="664">
        <v>1</v>
      </c>
      <c r="M483" s="665">
        <v>95.25</v>
      </c>
    </row>
    <row r="484" spans="1:13" ht="14.4" customHeight="1" x14ac:dyDescent="0.3">
      <c r="A484" s="660" t="s">
        <v>4634</v>
      </c>
      <c r="B484" s="661" t="s">
        <v>4500</v>
      </c>
      <c r="C484" s="661" t="s">
        <v>757</v>
      </c>
      <c r="D484" s="661" t="s">
        <v>4656</v>
      </c>
      <c r="E484" s="661" t="s">
        <v>4657</v>
      </c>
      <c r="F484" s="664">
        <v>4</v>
      </c>
      <c r="G484" s="664">
        <v>190.52</v>
      </c>
      <c r="H484" s="677">
        <v>1</v>
      </c>
      <c r="I484" s="664"/>
      <c r="J484" s="664"/>
      <c r="K484" s="677">
        <v>0</v>
      </c>
      <c r="L484" s="664">
        <v>4</v>
      </c>
      <c r="M484" s="665">
        <v>190.52</v>
      </c>
    </row>
    <row r="485" spans="1:13" ht="14.4" customHeight="1" x14ac:dyDescent="0.3">
      <c r="A485" s="660" t="s">
        <v>4634</v>
      </c>
      <c r="B485" s="661" t="s">
        <v>4502</v>
      </c>
      <c r="C485" s="661" t="s">
        <v>4911</v>
      </c>
      <c r="D485" s="661" t="s">
        <v>4912</v>
      </c>
      <c r="E485" s="661" t="s">
        <v>4583</v>
      </c>
      <c r="F485" s="664">
        <v>1</v>
      </c>
      <c r="G485" s="664">
        <v>98.23</v>
      </c>
      <c r="H485" s="677">
        <v>1</v>
      </c>
      <c r="I485" s="664"/>
      <c r="J485" s="664"/>
      <c r="K485" s="677">
        <v>0</v>
      </c>
      <c r="L485" s="664">
        <v>1</v>
      </c>
      <c r="M485" s="665">
        <v>98.23</v>
      </c>
    </row>
    <row r="486" spans="1:13" ht="14.4" customHeight="1" x14ac:dyDescent="0.3">
      <c r="A486" s="660" t="s">
        <v>4634</v>
      </c>
      <c r="B486" s="661" t="s">
        <v>4522</v>
      </c>
      <c r="C486" s="661" t="s">
        <v>2628</v>
      </c>
      <c r="D486" s="661" t="s">
        <v>2629</v>
      </c>
      <c r="E486" s="661" t="s">
        <v>4523</v>
      </c>
      <c r="F486" s="664"/>
      <c r="G486" s="664"/>
      <c r="H486" s="677">
        <v>0</v>
      </c>
      <c r="I486" s="664">
        <v>4</v>
      </c>
      <c r="J486" s="664">
        <v>555.38</v>
      </c>
      <c r="K486" s="677">
        <v>1</v>
      </c>
      <c r="L486" s="664">
        <v>4</v>
      </c>
      <c r="M486" s="665">
        <v>555.38</v>
      </c>
    </row>
    <row r="487" spans="1:13" ht="14.4" customHeight="1" x14ac:dyDescent="0.3">
      <c r="A487" s="660" t="s">
        <v>4634</v>
      </c>
      <c r="B487" s="661" t="s">
        <v>4538</v>
      </c>
      <c r="C487" s="661" t="s">
        <v>2452</v>
      </c>
      <c r="D487" s="661" t="s">
        <v>2453</v>
      </c>
      <c r="E487" s="661" t="s">
        <v>4539</v>
      </c>
      <c r="F487" s="664"/>
      <c r="G487" s="664"/>
      <c r="H487" s="677">
        <v>0</v>
      </c>
      <c r="I487" s="664">
        <v>2</v>
      </c>
      <c r="J487" s="664">
        <v>513.13</v>
      </c>
      <c r="K487" s="677">
        <v>1</v>
      </c>
      <c r="L487" s="664">
        <v>2</v>
      </c>
      <c r="M487" s="665">
        <v>513.13</v>
      </c>
    </row>
    <row r="488" spans="1:13" ht="14.4" customHeight="1" x14ac:dyDescent="0.3">
      <c r="A488" s="660" t="s">
        <v>4634</v>
      </c>
      <c r="B488" s="661" t="s">
        <v>4540</v>
      </c>
      <c r="C488" s="661" t="s">
        <v>4889</v>
      </c>
      <c r="D488" s="661" t="s">
        <v>4890</v>
      </c>
      <c r="E488" s="661" t="s">
        <v>4891</v>
      </c>
      <c r="F488" s="664">
        <v>1</v>
      </c>
      <c r="G488" s="664">
        <v>0</v>
      </c>
      <c r="H488" s="677"/>
      <c r="I488" s="664"/>
      <c r="J488" s="664"/>
      <c r="K488" s="677"/>
      <c r="L488" s="664">
        <v>1</v>
      </c>
      <c r="M488" s="665">
        <v>0</v>
      </c>
    </row>
    <row r="489" spans="1:13" ht="14.4" customHeight="1" x14ac:dyDescent="0.3">
      <c r="A489" s="660" t="s">
        <v>4635</v>
      </c>
      <c r="B489" s="661" t="s">
        <v>4384</v>
      </c>
      <c r="C489" s="661" t="s">
        <v>2701</v>
      </c>
      <c r="D489" s="661" t="s">
        <v>2702</v>
      </c>
      <c r="E489" s="661" t="s">
        <v>2703</v>
      </c>
      <c r="F489" s="664"/>
      <c r="G489" s="664"/>
      <c r="H489" s="677">
        <v>0</v>
      </c>
      <c r="I489" s="664">
        <v>7</v>
      </c>
      <c r="J489" s="664">
        <v>3481.7999999999997</v>
      </c>
      <c r="K489" s="677">
        <v>1</v>
      </c>
      <c r="L489" s="664">
        <v>7</v>
      </c>
      <c r="M489" s="665">
        <v>3481.7999999999997</v>
      </c>
    </row>
    <row r="490" spans="1:13" ht="14.4" customHeight="1" x14ac:dyDescent="0.3">
      <c r="A490" s="660" t="s">
        <v>4635</v>
      </c>
      <c r="B490" s="661" t="s">
        <v>4384</v>
      </c>
      <c r="C490" s="661" t="s">
        <v>3908</v>
      </c>
      <c r="D490" s="661" t="s">
        <v>3909</v>
      </c>
      <c r="E490" s="661" t="s">
        <v>4568</v>
      </c>
      <c r="F490" s="664"/>
      <c r="G490" s="664"/>
      <c r="H490" s="677">
        <v>0</v>
      </c>
      <c r="I490" s="664">
        <v>1</v>
      </c>
      <c r="J490" s="664">
        <v>1359.61</v>
      </c>
      <c r="K490" s="677">
        <v>1</v>
      </c>
      <c r="L490" s="664">
        <v>1</v>
      </c>
      <c r="M490" s="665">
        <v>1359.61</v>
      </c>
    </row>
    <row r="491" spans="1:13" ht="14.4" customHeight="1" x14ac:dyDescent="0.3">
      <c r="A491" s="660" t="s">
        <v>4635</v>
      </c>
      <c r="B491" s="661" t="s">
        <v>4384</v>
      </c>
      <c r="C491" s="661" t="s">
        <v>2757</v>
      </c>
      <c r="D491" s="661" t="s">
        <v>2758</v>
      </c>
      <c r="E491" s="661" t="s">
        <v>4385</v>
      </c>
      <c r="F491" s="664"/>
      <c r="G491" s="664"/>
      <c r="H491" s="677">
        <v>0</v>
      </c>
      <c r="I491" s="664">
        <v>1</v>
      </c>
      <c r="J491" s="664">
        <v>1359.61</v>
      </c>
      <c r="K491" s="677">
        <v>1</v>
      </c>
      <c r="L491" s="664">
        <v>1</v>
      </c>
      <c r="M491" s="665">
        <v>1359.61</v>
      </c>
    </row>
    <row r="492" spans="1:13" ht="14.4" customHeight="1" x14ac:dyDescent="0.3">
      <c r="A492" s="660" t="s">
        <v>4635</v>
      </c>
      <c r="B492" s="661" t="s">
        <v>4386</v>
      </c>
      <c r="C492" s="661" t="s">
        <v>4739</v>
      </c>
      <c r="D492" s="661" t="s">
        <v>4740</v>
      </c>
      <c r="E492" s="661" t="s">
        <v>4741</v>
      </c>
      <c r="F492" s="664"/>
      <c r="G492" s="664"/>
      <c r="H492" s="677">
        <v>0</v>
      </c>
      <c r="I492" s="664">
        <v>3</v>
      </c>
      <c r="J492" s="664">
        <v>4078.83</v>
      </c>
      <c r="K492" s="677">
        <v>1</v>
      </c>
      <c r="L492" s="664">
        <v>3</v>
      </c>
      <c r="M492" s="665">
        <v>4078.83</v>
      </c>
    </row>
    <row r="493" spans="1:13" ht="14.4" customHeight="1" x14ac:dyDescent="0.3">
      <c r="A493" s="660" t="s">
        <v>4635</v>
      </c>
      <c r="B493" s="661" t="s">
        <v>4386</v>
      </c>
      <c r="C493" s="661" t="s">
        <v>2740</v>
      </c>
      <c r="D493" s="661" t="s">
        <v>2741</v>
      </c>
      <c r="E493" s="661" t="s">
        <v>4387</v>
      </c>
      <c r="F493" s="664"/>
      <c r="G493" s="664"/>
      <c r="H493" s="677">
        <v>0</v>
      </c>
      <c r="I493" s="664">
        <v>1</v>
      </c>
      <c r="J493" s="664">
        <v>664.23</v>
      </c>
      <c r="K493" s="677">
        <v>1</v>
      </c>
      <c r="L493" s="664">
        <v>1</v>
      </c>
      <c r="M493" s="665">
        <v>664.23</v>
      </c>
    </row>
    <row r="494" spans="1:13" ht="14.4" customHeight="1" x14ac:dyDescent="0.3">
      <c r="A494" s="660" t="s">
        <v>4635</v>
      </c>
      <c r="B494" s="661" t="s">
        <v>4388</v>
      </c>
      <c r="C494" s="661" t="s">
        <v>2643</v>
      </c>
      <c r="D494" s="661" t="s">
        <v>2513</v>
      </c>
      <c r="E494" s="661" t="s">
        <v>2644</v>
      </c>
      <c r="F494" s="664"/>
      <c r="G494" s="664"/>
      <c r="H494" s="677"/>
      <c r="I494" s="664">
        <v>1</v>
      </c>
      <c r="J494" s="664">
        <v>0</v>
      </c>
      <c r="K494" s="677"/>
      <c r="L494" s="664">
        <v>1</v>
      </c>
      <c r="M494" s="665">
        <v>0</v>
      </c>
    </row>
    <row r="495" spans="1:13" ht="14.4" customHeight="1" x14ac:dyDescent="0.3">
      <c r="A495" s="660" t="s">
        <v>4635</v>
      </c>
      <c r="B495" s="661" t="s">
        <v>4388</v>
      </c>
      <c r="C495" s="661" t="s">
        <v>2512</v>
      </c>
      <c r="D495" s="661" t="s">
        <v>2513</v>
      </c>
      <c r="E495" s="661" t="s">
        <v>2514</v>
      </c>
      <c r="F495" s="664"/>
      <c r="G495" s="664"/>
      <c r="H495" s="677"/>
      <c r="I495" s="664">
        <v>1</v>
      </c>
      <c r="J495" s="664">
        <v>0</v>
      </c>
      <c r="K495" s="677"/>
      <c r="L495" s="664">
        <v>1</v>
      </c>
      <c r="M495" s="665">
        <v>0</v>
      </c>
    </row>
    <row r="496" spans="1:13" ht="14.4" customHeight="1" x14ac:dyDescent="0.3">
      <c r="A496" s="660" t="s">
        <v>4635</v>
      </c>
      <c r="B496" s="661" t="s">
        <v>4397</v>
      </c>
      <c r="C496" s="661" t="s">
        <v>2661</v>
      </c>
      <c r="D496" s="661" t="s">
        <v>4398</v>
      </c>
      <c r="E496" s="661" t="s">
        <v>4399</v>
      </c>
      <c r="F496" s="664"/>
      <c r="G496" s="664"/>
      <c r="H496" s="677">
        <v>0</v>
      </c>
      <c r="I496" s="664">
        <v>1</v>
      </c>
      <c r="J496" s="664">
        <v>156.25</v>
      </c>
      <c r="K496" s="677">
        <v>1</v>
      </c>
      <c r="L496" s="664">
        <v>1</v>
      </c>
      <c r="M496" s="665">
        <v>156.25</v>
      </c>
    </row>
    <row r="497" spans="1:13" ht="14.4" customHeight="1" x14ac:dyDescent="0.3">
      <c r="A497" s="660" t="s">
        <v>4635</v>
      </c>
      <c r="B497" s="661" t="s">
        <v>4400</v>
      </c>
      <c r="C497" s="661" t="s">
        <v>2688</v>
      </c>
      <c r="D497" s="661" t="s">
        <v>2479</v>
      </c>
      <c r="E497" s="661" t="s">
        <v>2689</v>
      </c>
      <c r="F497" s="664"/>
      <c r="G497" s="664"/>
      <c r="H497" s="677">
        <v>0</v>
      </c>
      <c r="I497" s="664">
        <v>2</v>
      </c>
      <c r="J497" s="664">
        <v>937.92</v>
      </c>
      <c r="K497" s="677">
        <v>1</v>
      </c>
      <c r="L497" s="664">
        <v>2</v>
      </c>
      <c r="M497" s="665">
        <v>937.92</v>
      </c>
    </row>
    <row r="498" spans="1:13" ht="14.4" customHeight="1" x14ac:dyDescent="0.3">
      <c r="A498" s="660" t="s">
        <v>4635</v>
      </c>
      <c r="B498" s="661" t="s">
        <v>4400</v>
      </c>
      <c r="C498" s="661" t="s">
        <v>2691</v>
      </c>
      <c r="D498" s="661" t="s">
        <v>2479</v>
      </c>
      <c r="E498" s="661" t="s">
        <v>2692</v>
      </c>
      <c r="F498" s="664"/>
      <c r="G498" s="664"/>
      <c r="H498" s="677">
        <v>0</v>
      </c>
      <c r="I498" s="664">
        <v>9</v>
      </c>
      <c r="J498" s="664">
        <v>5627.61</v>
      </c>
      <c r="K498" s="677">
        <v>1</v>
      </c>
      <c r="L498" s="664">
        <v>9</v>
      </c>
      <c r="M498" s="665">
        <v>5627.61</v>
      </c>
    </row>
    <row r="499" spans="1:13" ht="14.4" customHeight="1" x14ac:dyDescent="0.3">
      <c r="A499" s="660" t="s">
        <v>4635</v>
      </c>
      <c r="B499" s="661" t="s">
        <v>4400</v>
      </c>
      <c r="C499" s="661" t="s">
        <v>2478</v>
      </c>
      <c r="D499" s="661" t="s">
        <v>2479</v>
      </c>
      <c r="E499" s="661" t="s">
        <v>2480</v>
      </c>
      <c r="F499" s="664"/>
      <c r="G499" s="664"/>
      <c r="H499" s="677">
        <v>0</v>
      </c>
      <c r="I499" s="664">
        <v>6</v>
      </c>
      <c r="J499" s="664">
        <v>5627.58</v>
      </c>
      <c r="K499" s="677">
        <v>1</v>
      </c>
      <c r="L499" s="664">
        <v>6</v>
      </c>
      <c r="M499" s="665">
        <v>5627.58</v>
      </c>
    </row>
    <row r="500" spans="1:13" ht="14.4" customHeight="1" x14ac:dyDescent="0.3">
      <c r="A500" s="660" t="s">
        <v>4635</v>
      </c>
      <c r="B500" s="661" t="s">
        <v>4400</v>
      </c>
      <c r="C500" s="661" t="s">
        <v>2482</v>
      </c>
      <c r="D500" s="661" t="s">
        <v>2479</v>
      </c>
      <c r="E500" s="661" t="s">
        <v>2483</v>
      </c>
      <c r="F500" s="664"/>
      <c r="G500" s="664"/>
      <c r="H500" s="677">
        <v>0</v>
      </c>
      <c r="I500" s="664">
        <v>8</v>
      </c>
      <c r="J500" s="664">
        <v>9331.76</v>
      </c>
      <c r="K500" s="677">
        <v>1</v>
      </c>
      <c r="L500" s="664">
        <v>8</v>
      </c>
      <c r="M500" s="665">
        <v>9331.76</v>
      </c>
    </row>
    <row r="501" spans="1:13" ht="14.4" customHeight="1" x14ac:dyDescent="0.3">
      <c r="A501" s="660" t="s">
        <v>4635</v>
      </c>
      <c r="B501" s="661" t="s">
        <v>4400</v>
      </c>
      <c r="C501" s="661" t="s">
        <v>4156</v>
      </c>
      <c r="D501" s="661" t="s">
        <v>2562</v>
      </c>
      <c r="E501" s="661" t="s">
        <v>2480</v>
      </c>
      <c r="F501" s="664"/>
      <c r="G501" s="664"/>
      <c r="H501" s="677">
        <v>0</v>
      </c>
      <c r="I501" s="664">
        <v>4</v>
      </c>
      <c r="J501" s="664">
        <v>6998.76</v>
      </c>
      <c r="K501" s="677">
        <v>1</v>
      </c>
      <c r="L501" s="664">
        <v>4</v>
      </c>
      <c r="M501" s="665">
        <v>6998.76</v>
      </c>
    </row>
    <row r="502" spans="1:13" ht="14.4" customHeight="1" x14ac:dyDescent="0.3">
      <c r="A502" s="660" t="s">
        <v>4635</v>
      </c>
      <c r="B502" s="661" t="s">
        <v>4401</v>
      </c>
      <c r="C502" s="661" t="s">
        <v>5948</v>
      </c>
      <c r="D502" s="661" t="s">
        <v>5206</v>
      </c>
      <c r="E502" s="661" t="s">
        <v>4402</v>
      </c>
      <c r="F502" s="664">
        <v>2</v>
      </c>
      <c r="G502" s="664">
        <v>334.76</v>
      </c>
      <c r="H502" s="677">
        <v>1</v>
      </c>
      <c r="I502" s="664"/>
      <c r="J502" s="664"/>
      <c r="K502" s="677">
        <v>0</v>
      </c>
      <c r="L502" s="664">
        <v>2</v>
      </c>
      <c r="M502" s="665">
        <v>334.76</v>
      </c>
    </row>
    <row r="503" spans="1:13" ht="14.4" customHeight="1" x14ac:dyDescent="0.3">
      <c r="A503" s="660" t="s">
        <v>4635</v>
      </c>
      <c r="B503" s="661" t="s">
        <v>4406</v>
      </c>
      <c r="C503" s="661" t="s">
        <v>5929</v>
      </c>
      <c r="D503" s="661" t="s">
        <v>5930</v>
      </c>
      <c r="E503" s="661" t="s">
        <v>2476</v>
      </c>
      <c r="F503" s="664">
        <v>1</v>
      </c>
      <c r="G503" s="664">
        <v>89.77</v>
      </c>
      <c r="H503" s="677">
        <v>1</v>
      </c>
      <c r="I503" s="664"/>
      <c r="J503" s="664"/>
      <c r="K503" s="677">
        <v>0</v>
      </c>
      <c r="L503" s="664">
        <v>1</v>
      </c>
      <c r="M503" s="665">
        <v>89.77</v>
      </c>
    </row>
    <row r="504" spans="1:13" ht="14.4" customHeight="1" x14ac:dyDescent="0.3">
      <c r="A504" s="660" t="s">
        <v>4635</v>
      </c>
      <c r="B504" s="661" t="s">
        <v>4406</v>
      </c>
      <c r="C504" s="661" t="s">
        <v>3851</v>
      </c>
      <c r="D504" s="661" t="s">
        <v>2534</v>
      </c>
      <c r="E504" s="661" t="s">
        <v>3852</v>
      </c>
      <c r="F504" s="664"/>
      <c r="G504" s="664"/>
      <c r="H504" s="677">
        <v>0</v>
      </c>
      <c r="I504" s="664">
        <v>1</v>
      </c>
      <c r="J504" s="664">
        <v>146.63</v>
      </c>
      <c r="K504" s="677">
        <v>1</v>
      </c>
      <c r="L504" s="664">
        <v>1</v>
      </c>
      <c r="M504" s="665">
        <v>146.63</v>
      </c>
    </row>
    <row r="505" spans="1:13" ht="14.4" customHeight="1" x14ac:dyDescent="0.3">
      <c r="A505" s="660" t="s">
        <v>4635</v>
      </c>
      <c r="B505" s="661" t="s">
        <v>4408</v>
      </c>
      <c r="C505" s="661" t="s">
        <v>2618</v>
      </c>
      <c r="D505" s="661" t="s">
        <v>2619</v>
      </c>
      <c r="E505" s="661" t="s">
        <v>2620</v>
      </c>
      <c r="F505" s="664"/>
      <c r="G505" s="664"/>
      <c r="H505" s="677">
        <v>0</v>
      </c>
      <c r="I505" s="664">
        <v>1</v>
      </c>
      <c r="J505" s="664">
        <v>44.89</v>
      </c>
      <c r="K505" s="677">
        <v>1</v>
      </c>
      <c r="L505" s="664">
        <v>1</v>
      </c>
      <c r="M505" s="665">
        <v>44.89</v>
      </c>
    </row>
    <row r="506" spans="1:13" ht="14.4" customHeight="1" x14ac:dyDescent="0.3">
      <c r="A506" s="660" t="s">
        <v>4635</v>
      </c>
      <c r="B506" s="661" t="s">
        <v>4416</v>
      </c>
      <c r="C506" s="661" t="s">
        <v>5946</v>
      </c>
      <c r="D506" s="661" t="s">
        <v>4704</v>
      </c>
      <c r="E506" s="661"/>
      <c r="F506" s="664"/>
      <c r="G506" s="664"/>
      <c r="H506" s="677">
        <v>0</v>
      </c>
      <c r="I506" s="664">
        <v>1</v>
      </c>
      <c r="J506" s="664">
        <v>425.53</v>
      </c>
      <c r="K506" s="677">
        <v>1</v>
      </c>
      <c r="L506" s="664">
        <v>1</v>
      </c>
      <c r="M506" s="665">
        <v>425.53</v>
      </c>
    </row>
    <row r="507" spans="1:13" ht="14.4" customHeight="1" x14ac:dyDescent="0.3">
      <c r="A507" s="660" t="s">
        <v>4635</v>
      </c>
      <c r="B507" s="661" t="s">
        <v>4420</v>
      </c>
      <c r="C507" s="661" t="s">
        <v>2467</v>
      </c>
      <c r="D507" s="661" t="s">
        <v>2468</v>
      </c>
      <c r="E507" s="661" t="s">
        <v>1258</v>
      </c>
      <c r="F507" s="664"/>
      <c r="G507" s="664"/>
      <c r="H507" s="677">
        <v>0</v>
      </c>
      <c r="I507" s="664">
        <v>1</v>
      </c>
      <c r="J507" s="664">
        <v>27.11</v>
      </c>
      <c r="K507" s="677">
        <v>1</v>
      </c>
      <c r="L507" s="664">
        <v>1</v>
      </c>
      <c r="M507" s="665">
        <v>27.11</v>
      </c>
    </row>
    <row r="508" spans="1:13" ht="14.4" customHeight="1" x14ac:dyDescent="0.3">
      <c r="A508" s="660" t="s">
        <v>4635</v>
      </c>
      <c r="B508" s="661" t="s">
        <v>4420</v>
      </c>
      <c r="C508" s="661" t="s">
        <v>5941</v>
      </c>
      <c r="D508" s="661" t="s">
        <v>5741</v>
      </c>
      <c r="E508" s="661" t="s">
        <v>5942</v>
      </c>
      <c r="F508" s="664">
        <v>1</v>
      </c>
      <c r="G508" s="664">
        <v>25.3</v>
      </c>
      <c r="H508" s="677">
        <v>1</v>
      </c>
      <c r="I508" s="664"/>
      <c r="J508" s="664"/>
      <c r="K508" s="677">
        <v>0</v>
      </c>
      <c r="L508" s="664">
        <v>1</v>
      </c>
      <c r="M508" s="665">
        <v>25.3</v>
      </c>
    </row>
    <row r="509" spans="1:13" ht="14.4" customHeight="1" x14ac:dyDescent="0.3">
      <c r="A509" s="660" t="s">
        <v>4635</v>
      </c>
      <c r="B509" s="661" t="s">
        <v>4432</v>
      </c>
      <c r="C509" s="661" t="s">
        <v>2504</v>
      </c>
      <c r="D509" s="661" t="s">
        <v>2505</v>
      </c>
      <c r="E509" s="661" t="s">
        <v>630</v>
      </c>
      <c r="F509" s="664"/>
      <c r="G509" s="664"/>
      <c r="H509" s="677">
        <v>0</v>
      </c>
      <c r="I509" s="664">
        <v>1</v>
      </c>
      <c r="J509" s="664">
        <v>38.130000000000003</v>
      </c>
      <c r="K509" s="677">
        <v>1</v>
      </c>
      <c r="L509" s="664">
        <v>1</v>
      </c>
      <c r="M509" s="665">
        <v>38.130000000000003</v>
      </c>
    </row>
    <row r="510" spans="1:13" ht="14.4" customHeight="1" x14ac:dyDescent="0.3">
      <c r="A510" s="660" t="s">
        <v>4635</v>
      </c>
      <c r="B510" s="661" t="s">
        <v>4432</v>
      </c>
      <c r="C510" s="661" t="s">
        <v>2508</v>
      </c>
      <c r="D510" s="661" t="s">
        <v>2509</v>
      </c>
      <c r="E510" s="661" t="s">
        <v>4433</v>
      </c>
      <c r="F510" s="664"/>
      <c r="G510" s="664"/>
      <c r="H510" s="677">
        <v>0</v>
      </c>
      <c r="I510" s="664">
        <v>1</v>
      </c>
      <c r="J510" s="664">
        <v>254.23</v>
      </c>
      <c r="K510" s="677">
        <v>1</v>
      </c>
      <c r="L510" s="664">
        <v>1</v>
      </c>
      <c r="M510" s="665">
        <v>254.23</v>
      </c>
    </row>
    <row r="511" spans="1:13" ht="14.4" customHeight="1" x14ac:dyDescent="0.3">
      <c r="A511" s="660" t="s">
        <v>4635</v>
      </c>
      <c r="B511" s="661" t="s">
        <v>4432</v>
      </c>
      <c r="C511" s="661" t="s">
        <v>5943</v>
      </c>
      <c r="D511" s="661" t="s">
        <v>5944</v>
      </c>
      <c r="E511" s="661" t="s">
        <v>5945</v>
      </c>
      <c r="F511" s="664"/>
      <c r="G511" s="664"/>
      <c r="H511" s="677">
        <v>0</v>
      </c>
      <c r="I511" s="664">
        <v>2</v>
      </c>
      <c r="J511" s="664">
        <v>271.10000000000002</v>
      </c>
      <c r="K511" s="677">
        <v>1</v>
      </c>
      <c r="L511" s="664">
        <v>2</v>
      </c>
      <c r="M511" s="665">
        <v>271.10000000000002</v>
      </c>
    </row>
    <row r="512" spans="1:13" ht="14.4" customHeight="1" x14ac:dyDescent="0.3">
      <c r="A512" s="660" t="s">
        <v>4635</v>
      </c>
      <c r="B512" s="661" t="s">
        <v>4442</v>
      </c>
      <c r="C512" s="661" t="s">
        <v>2909</v>
      </c>
      <c r="D512" s="661" t="s">
        <v>4443</v>
      </c>
      <c r="E512" s="661" t="s">
        <v>4444</v>
      </c>
      <c r="F512" s="664"/>
      <c r="G512" s="664"/>
      <c r="H512" s="677">
        <v>0</v>
      </c>
      <c r="I512" s="664">
        <v>4</v>
      </c>
      <c r="J512" s="664">
        <v>627.44000000000005</v>
      </c>
      <c r="K512" s="677">
        <v>1</v>
      </c>
      <c r="L512" s="664">
        <v>4</v>
      </c>
      <c r="M512" s="665">
        <v>627.44000000000005</v>
      </c>
    </row>
    <row r="513" spans="1:13" ht="14.4" customHeight="1" x14ac:dyDescent="0.3">
      <c r="A513" s="660" t="s">
        <v>4635</v>
      </c>
      <c r="B513" s="661" t="s">
        <v>4449</v>
      </c>
      <c r="C513" s="661" t="s">
        <v>3077</v>
      </c>
      <c r="D513" s="661" t="s">
        <v>3078</v>
      </c>
      <c r="E513" s="661" t="s">
        <v>4450</v>
      </c>
      <c r="F513" s="664"/>
      <c r="G513" s="664"/>
      <c r="H513" s="677">
        <v>0</v>
      </c>
      <c r="I513" s="664">
        <v>1</v>
      </c>
      <c r="J513" s="664">
        <v>138.16</v>
      </c>
      <c r="K513" s="677">
        <v>1</v>
      </c>
      <c r="L513" s="664">
        <v>1</v>
      </c>
      <c r="M513" s="665">
        <v>138.16</v>
      </c>
    </row>
    <row r="514" spans="1:13" ht="14.4" customHeight="1" x14ac:dyDescent="0.3">
      <c r="A514" s="660" t="s">
        <v>4635</v>
      </c>
      <c r="B514" s="661" t="s">
        <v>4449</v>
      </c>
      <c r="C514" s="661" t="s">
        <v>3042</v>
      </c>
      <c r="D514" s="661" t="s">
        <v>3043</v>
      </c>
      <c r="E514" s="661" t="s">
        <v>4451</v>
      </c>
      <c r="F514" s="664"/>
      <c r="G514" s="664"/>
      <c r="H514" s="677">
        <v>0</v>
      </c>
      <c r="I514" s="664">
        <v>14</v>
      </c>
      <c r="J514" s="664">
        <v>2573.1299999999997</v>
      </c>
      <c r="K514" s="677">
        <v>1</v>
      </c>
      <c r="L514" s="664">
        <v>14</v>
      </c>
      <c r="M514" s="665">
        <v>2573.1299999999997</v>
      </c>
    </row>
    <row r="515" spans="1:13" ht="14.4" customHeight="1" x14ac:dyDescent="0.3">
      <c r="A515" s="660" t="s">
        <v>4635</v>
      </c>
      <c r="B515" s="661" t="s">
        <v>4456</v>
      </c>
      <c r="C515" s="661" t="s">
        <v>3049</v>
      </c>
      <c r="D515" s="661" t="s">
        <v>3050</v>
      </c>
      <c r="E515" s="661" t="s">
        <v>4458</v>
      </c>
      <c r="F515" s="664"/>
      <c r="G515" s="664"/>
      <c r="H515" s="677">
        <v>0</v>
      </c>
      <c r="I515" s="664">
        <v>2</v>
      </c>
      <c r="J515" s="664">
        <v>233.6</v>
      </c>
      <c r="K515" s="677">
        <v>1</v>
      </c>
      <c r="L515" s="664">
        <v>2</v>
      </c>
      <c r="M515" s="665">
        <v>233.6</v>
      </c>
    </row>
    <row r="516" spans="1:13" ht="14.4" customHeight="1" x14ac:dyDescent="0.3">
      <c r="A516" s="660" t="s">
        <v>4635</v>
      </c>
      <c r="B516" s="661" t="s">
        <v>4460</v>
      </c>
      <c r="C516" s="661" t="s">
        <v>3081</v>
      </c>
      <c r="D516" s="661" t="s">
        <v>3082</v>
      </c>
      <c r="E516" s="661" t="s">
        <v>3083</v>
      </c>
      <c r="F516" s="664"/>
      <c r="G516" s="664"/>
      <c r="H516" s="677">
        <v>0</v>
      </c>
      <c r="I516" s="664">
        <v>1</v>
      </c>
      <c r="J516" s="664">
        <v>222.25</v>
      </c>
      <c r="K516" s="677">
        <v>1</v>
      </c>
      <c r="L516" s="664">
        <v>1</v>
      </c>
      <c r="M516" s="665">
        <v>222.25</v>
      </c>
    </row>
    <row r="517" spans="1:13" ht="14.4" customHeight="1" x14ac:dyDescent="0.3">
      <c r="A517" s="660" t="s">
        <v>4635</v>
      </c>
      <c r="B517" s="661" t="s">
        <v>4464</v>
      </c>
      <c r="C517" s="661" t="s">
        <v>3057</v>
      </c>
      <c r="D517" s="661" t="s">
        <v>3058</v>
      </c>
      <c r="E517" s="661" t="s">
        <v>4465</v>
      </c>
      <c r="F517" s="664"/>
      <c r="G517" s="664"/>
      <c r="H517" s="677">
        <v>0</v>
      </c>
      <c r="I517" s="664">
        <v>4</v>
      </c>
      <c r="J517" s="664">
        <v>279.44</v>
      </c>
      <c r="K517" s="677">
        <v>1</v>
      </c>
      <c r="L517" s="664">
        <v>4</v>
      </c>
      <c r="M517" s="665">
        <v>279.44</v>
      </c>
    </row>
    <row r="518" spans="1:13" ht="14.4" customHeight="1" x14ac:dyDescent="0.3">
      <c r="A518" s="660" t="s">
        <v>4635</v>
      </c>
      <c r="B518" s="661" t="s">
        <v>4466</v>
      </c>
      <c r="C518" s="661" t="s">
        <v>3046</v>
      </c>
      <c r="D518" s="661" t="s">
        <v>3047</v>
      </c>
      <c r="E518" s="661" t="s">
        <v>4451</v>
      </c>
      <c r="F518" s="664"/>
      <c r="G518" s="664"/>
      <c r="H518" s="677">
        <v>0</v>
      </c>
      <c r="I518" s="664">
        <v>8</v>
      </c>
      <c r="J518" s="664">
        <v>558.88</v>
      </c>
      <c r="K518" s="677">
        <v>1</v>
      </c>
      <c r="L518" s="664">
        <v>8</v>
      </c>
      <c r="M518" s="665">
        <v>558.88</v>
      </c>
    </row>
    <row r="519" spans="1:13" ht="14.4" customHeight="1" x14ac:dyDescent="0.3">
      <c r="A519" s="660" t="s">
        <v>4635</v>
      </c>
      <c r="B519" s="661" t="s">
        <v>4477</v>
      </c>
      <c r="C519" s="661" t="s">
        <v>3132</v>
      </c>
      <c r="D519" s="661" t="s">
        <v>3133</v>
      </c>
      <c r="E519" s="661" t="s">
        <v>4480</v>
      </c>
      <c r="F519" s="664"/>
      <c r="G519" s="664"/>
      <c r="H519" s="677">
        <v>0</v>
      </c>
      <c r="I519" s="664">
        <v>32</v>
      </c>
      <c r="J519" s="664">
        <v>100070.08</v>
      </c>
      <c r="K519" s="677">
        <v>1</v>
      </c>
      <c r="L519" s="664">
        <v>32</v>
      </c>
      <c r="M519" s="665">
        <v>100070.08</v>
      </c>
    </row>
    <row r="520" spans="1:13" ht="14.4" customHeight="1" x14ac:dyDescent="0.3">
      <c r="A520" s="660" t="s">
        <v>4635</v>
      </c>
      <c r="B520" s="661" t="s">
        <v>4483</v>
      </c>
      <c r="C520" s="661" t="s">
        <v>2768</v>
      </c>
      <c r="D520" s="661" t="s">
        <v>2769</v>
      </c>
      <c r="E520" s="661" t="s">
        <v>4484</v>
      </c>
      <c r="F520" s="664"/>
      <c r="G520" s="664"/>
      <c r="H520" s="677">
        <v>0</v>
      </c>
      <c r="I520" s="664">
        <v>3</v>
      </c>
      <c r="J520" s="664">
        <v>4476.33</v>
      </c>
      <c r="K520" s="677">
        <v>1</v>
      </c>
      <c r="L520" s="664">
        <v>3</v>
      </c>
      <c r="M520" s="665">
        <v>4476.33</v>
      </c>
    </row>
    <row r="521" spans="1:13" ht="14.4" customHeight="1" x14ac:dyDescent="0.3">
      <c r="A521" s="660" t="s">
        <v>4635</v>
      </c>
      <c r="B521" s="661" t="s">
        <v>4487</v>
      </c>
      <c r="C521" s="661" t="s">
        <v>4732</v>
      </c>
      <c r="D521" s="661" t="s">
        <v>4733</v>
      </c>
      <c r="E521" s="661" t="s">
        <v>1142</v>
      </c>
      <c r="F521" s="664"/>
      <c r="G521" s="664"/>
      <c r="H521" s="677">
        <v>0</v>
      </c>
      <c r="I521" s="664">
        <v>1</v>
      </c>
      <c r="J521" s="664">
        <v>13168.84</v>
      </c>
      <c r="K521" s="677">
        <v>1</v>
      </c>
      <c r="L521" s="664">
        <v>1</v>
      </c>
      <c r="M521" s="665">
        <v>13168.84</v>
      </c>
    </row>
    <row r="522" spans="1:13" ht="14.4" customHeight="1" x14ac:dyDescent="0.3">
      <c r="A522" s="660" t="s">
        <v>4635</v>
      </c>
      <c r="B522" s="661" t="s">
        <v>6871</v>
      </c>
      <c r="C522" s="661" t="s">
        <v>5157</v>
      </c>
      <c r="D522" s="661" t="s">
        <v>5158</v>
      </c>
      <c r="E522" s="661" t="s">
        <v>5159</v>
      </c>
      <c r="F522" s="664"/>
      <c r="G522" s="664"/>
      <c r="H522" s="677">
        <v>0</v>
      </c>
      <c r="I522" s="664">
        <v>2</v>
      </c>
      <c r="J522" s="664">
        <v>4899.78</v>
      </c>
      <c r="K522" s="677">
        <v>1</v>
      </c>
      <c r="L522" s="664">
        <v>2</v>
      </c>
      <c r="M522" s="665">
        <v>4899.78</v>
      </c>
    </row>
    <row r="523" spans="1:13" ht="14.4" customHeight="1" x14ac:dyDescent="0.3">
      <c r="A523" s="660" t="s">
        <v>4635</v>
      </c>
      <c r="B523" s="661" t="s">
        <v>4500</v>
      </c>
      <c r="C523" s="661" t="s">
        <v>1268</v>
      </c>
      <c r="D523" s="661" t="s">
        <v>1269</v>
      </c>
      <c r="E523" s="661" t="s">
        <v>1270</v>
      </c>
      <c r="F523" s="664"/>
      <c r="G523" s="664"/>
      <c r="H523" s="677">
        <v>0</v>
      </c>
      <c r="I523" s="664">
        <v>2</v>
      </c>
      <c r="J523" s="664">
        <v>190.5</v>
      </c>
      <c r="K523" s="677">
        <v>1</v>
      </c>
      <c r="L523" s="664">
        <v>2</v>
      </c>
      <c r="M523" s="665">
        <v>190.5</v>
      </c>
    </row>
    <row r="524" spans="1:13" ht="14.4" customHeight="1" x14ac:dyDescent="0.3">
      <c r="A524" s="660" t="s">
        <v>4635</v>
      </c>
      <c r="B524" s="661" t="s">
        <v>4502</v>
      </c>
      <c r="C524" s="661" t="s">
        <v>2488</v>
      </c>
      <c r="D524" s="661" t="s">
        <v>2489</v>
      </c>
      <c r="E524" s="661" t="s">
        <v>2490</v>
      </c>
      <c r="F524" s="664"/>
      <c r="G524" s="664"/>
      <c r="H524" s="677">
        <v>0</v>
      </c>
      <c r="I524" s="664">
        <v>4</v>
      </c>
      <c r="J524" s="664">
        <v>130.96</v>
      </c>
      <c r="K524" s="677">
        <v>1</v>
      </c>
      <c r="L524" s="664">
        <v>4</v>
      </c>
      <c r="M524" s="665">
        <v>130.96</v>
      </c>
    </row>
    <row r="525" spans="1:13" ht="14.4" customHeight="1" x14ac:dyDescent="0.3">
      <c r="A525" s="660" t="s">
        <v>4635</v>
      </c>
      <c r="B525" s="661" t="s">
        <v>4502</v>
      </c>
      <c r="C525" s="661" t="s">
        <v>5949</v>
      </c>
      <c r="D525" s="661" t="s">
        <v>5084</v>
      </c>
      <c r="E525" s="661" t="s">
        <v>5085</v>
      </c>
      <c r="F525" s="664">
        <v>1</v>
      </c>
      <c r="G525" s="664">
        <v>32.74</v>
      </c>
      <c r="H525" s="677">
        <v>1</v>
      </c>
      <c r="I525" s="664"/>
      <c r="J525" s="664"/>
      <c r="K525" s="677">
        <v>0</v>
      </c>
      <c r="L525" s="664">
        <v>1</v>
      </c>
      <c r="M525" s="665">
        <v>32.74</v>
      </c>
    </row>
    <row r="526" spans="1:13" ht="14.4" customHeight="1" x14ac:dyDescent="0.3">
      <c r="A526" s="660" t="s">
        <v>4635</v>
      </c>
      <c r="B526" s="661" t="s">
        <v>4517</v>
      </c>
      <c r="C526" s="661" t="s">
        <v>2578</v>
      </c>
      <c r="D526" s="661" t="s">
        <v>4520</v>
      </c>
      <c r="E526" s="661" t="s">
        <v>4521</v>
      </c>
      <c r="F526" s="664"/>
      <c r="G526" s="664"/>
      <c r="H526" s="677">
        <v>0</v>
      </c>
      <c r="I526" s="664">
        <v>1</v>
      </c>
      <c r="J526" s="664">
        <v>6.98</v>
      </c>
      <c r="K526" s="677">
        <v>1</v>
      </c>
      <c r="L526" s="664">
        <v>1</v>
      </c>
      <c r="M526" s="665">
        <v>6.98</v>
      </c>
    </row>
    <row r="527" spans="1:13" ht="14.4" customHeight="1" x14ac:dyDescent="0.3">
      <c r="A527" s="660" t="s">
        <v>4635</v>
      </c>
      <c r="B527" s="661" t="s">
        <v>4517</v>
      </c>
      <c r="C527" s="661" t="s">
        <v>4921</v>
      </c>
      <c r="D527" s="661" t="s">
        <v>4922</v>
      </c>
      <c r="E527" s="661" t="s">
        <v>4923</v>
      </c>
      <c r="F527" s="664"/>
      <c r="G527" s="664"/>
      <c r="H527" s="677">
        <v>0</v>
      </c>
      <c r="I527" s="664">
        <v>1</v>
      </c>
      <c r="J527" s="664">
        <v>17.690000000000001</v>
      </c>
      <c r="K527" s="677">
        <v>1</v>
      </c>
      <c r="L527" s="664">
        <v>1</v>
      </c>
      <c r="M527" s="665">
        <v>17.690000000000001</v>
      </c>
    </row>
    <row r="528" spans="1:13" ht="14.4" customHeight="1" x14ac:dyDescent="0.3">
      <c r="A528" s="660" t="s">
        <v>4635</v>
      </c>
      <c r="B528" s="661" t="s">
        <v>4522</v>
      </c>
      <c r="C528" s="661" t="s">
        <v>2628</v>
      </c>
      <c r="D528" s="661" t="s">
        <v>2629</v>
      </c>
      <c r="E528" s="661" t="s">
        <v>4523</v>
      </c>
      <c r="F528" s="664"/>
      <c r="G528" s="664"/>
      <c r="H528" s="677">
        <v>0</v>
      </c>
      <c r="I528" s="664">
        <v>1</v>
      </c>
      <c r="J528" s="664">
        <v>68.989999999999995</v>
      </c>
      <c r="K528" s="677">
        <v>1</v>
      </c>
      <c r="L528" s="664">
        <v>1</v>
      </c>
      <c r="M528" s="665">
        <v>68.989999999999995</v>
      </c>
    </row>
    <row r="529" spans="1:13" ht="14.4" customHeight="1" x14ac:dyDescent="0.3">
      <c r="A529" s="660" t="s">
        <v>4635</v>
      </c>
      <c r="B529" s="661" t="s">
        <v>4522</v>
      </c>
      <c r="C529" s="661" t="s">
        <v>2474</v>
      </c>
      <c r="D529" s="661" t="s">
        <v>2475</v>
      </c>
      <c r="E529" s="661" t="s">
        <v>4525</v>
      </c>
      <c r="F529" s="664"/>
      <c r="G529" s="664"/>
      <c r="H529" s="677">
        <v>0</v>
      </c>
      <c r="I529" s="664">
        <v>3</v>
      </c>
      <c r="J529" s="664">
        <v>1140.6399999999999</v>
      </c>
      <c r="K529" s="677">
        <v>1</v>
      </c>
      <c r="L529" s="664">
        <v>3</v>
      </c>
      <c r="M529" s="665">
        <v>1140.6399999999999</v>
      </c>
    </row>
    <row r="530" spans="1:13" ht="14.4" customHeight="1" x14ac:dyDescent="0.3">
      <c r="A530" s="660" t="s">
        <v>4635</v>
      </c>
      <c r="B530" s="661" t="s">
        <v>4528</v>
      </c>
      <c r="C530" s="661" t="s">
        <v>5937</v>
      </c>
      <c r="D530" s="661" t="s">
        <v>5280</v>
      </c>
      <c r="E530" s="661" t="s">
        <v>5938</v>
      </c>
      <c r="F530" s="664">
        <v>1</v>
      </c>
      <c r="G530" s="664">
        <v>0</v>
      </c>
      <c r="H530" s="677"/>
      <c r="I530" s="664"/>
      <c r="J530" s="664"/>
      <c r="K530" s="677"/>
      <c r="L530" s="664">
        <v>1</v>
      </c>
      <c r="M530" s="665">
        <v>0</v>
      </c>
    </row>
    <row r="531" spans="1:13" ht="14.4" customHeight="1" x14ac:dyDescent="0.3">
      <c r="A531" s="660" t="s">
        <v>4635</v>
      </c>
      <c r="B531" s="661" t="s">
        <v>4529</v>
      </c>
      <c r="C531" s="661" t="s">
        <v>2711</v>
      </c>
      <c r="D531" s="661" t="s">
        <v>637</v>
      </c>
      <c r="E531" s="661" t="s">
        <v>2712</v>
      </c>
      <c r="F531" s="664"/>
      <c r="G531" s="664"/>
      <c r="H531" s="677">
        <v>0</v>
      </c>
      <c r="I531" s="664">
        <v>1</v>
      </c>
      <c r="J531" s="664">
        <v>418.37</v>
      </c>
      <c r="K531" s="677">
        <v>1</v>
      </c>
      <c r="L531" s="664">
        <v>1</v>
      </c>
      <c r="M531" s="665">
        <v>418.37</v>
      </c>
    </row>
    <row r="532" spans="1:13" ht="14.4" customHeight="1" x14ac:dyDescent="0.3">
      <c r="A532" s="660" t="s">
        <v>4635</v>
      </c>
      <c r="B532" s="661" t="s">
        <v>4538</v>
      </c>
      <c r="C532" s="661" t="s">
        <v>5420</v>
      </c>
      <c r="D532" s="661" t="s">
        <v>2453</v>
      </c>
      <c r="E532" s="661" t="s">
        <v>1139</v>
      </c>
      <c r="F532" s="664"/>
      <c r="G532" s="664"/>
      <c r="H532" s="677"/>
      <c r="I532" s="664">
        <v>2</v>
      </c>
      <c r="J532" s="664">
        <v>0</v>
      </c>
      <c r="K532" s="677"/>
      <c r="L532" s="664">
        <v>2</v>
      </c>
      <c r="M532" s="665">
        <v>0</v>
      </c>
    </row>
    <row r="533" spans="1:13" ht="14.4" customHeight="1" x14ac:dyDescent="0.3">
      <c r="A533" s="660" t="s">
        <v>4636</v>
      </c>
      <c r="B533" s="661" t="s">
        <v>4381</v>
      </c>
      <c r="C533" s="661" t="s">
        <v>6093</v>
      </c>
      <c r="D533" s="661" t="s">
        <v>2530</v>
      </c>
      <c r="E533" s="661" t="s">
        <v>6094</v>
      </c>
      <c r="F533" s="664"/>
      <c r="G533" s="664"/>
      <c r="H533" s="677">
        <v>0</v>
      </c>
      <c r="I533" s="664">
        <v>1</v>
      </c>
      <c r="J533" s="664">
        <v>349.88</v>
      </c>
      <c r="K533" s="677">
        <v>1</v>
      </c>
      <c r="L533" s="664">
        <v>1</v>
      </c>
      <c r="M533" s="665">
        <v>349.88</v>
      </c>
    </row>
    <row r="534" spans="1:13" ht="14.4" customHeight="1" x14ac:dyDescent="0.3">
      <c r="A534" s="660" t="s">
        <v>4636</v>
      </c>
      <c r="B534" s="661" t="s">
        <v>4381</v>
      </c>
      <c r="C534" s="661" t="s">
        <v>6095</v>
      </c>
      <c r="D534" s="661" t="s">
        <v>2530</v>
      </c>
      <c r="E534" s="661" t="s">
        <v>5997</v>
      </c>
      <c r="F534" s="664"/>
      <c r="G534" s="664"/>
      <c r="H534" s="677"/>
      <c r="I534" s="664">
        <v>1</v>
      </c>
      <c r="J534" s="664">
        <v>0</v>
      </c>
      <c r="K534" s="677"/>
      <c r="L534" s="664">
        <v>1</v>
      </c>
      <c r="M534" s="665">
        <v>0</v>
      </c>
    </row>
    <row r="535" spans="1:13" ht="14.4" customHeight="1" x14ac:dyDescent="0.3">
      <c r="A535" s="660" t="s">
        <v>4636</v>
      </c>
      <c r="B535" s="661" t="s">
        <v>4381</v>
      </c>
      <c r="C535" s="661" t="s">
        <v>6096</v>
      </c>
      <c r="D535" s="661" t="s">
        <v>6097</v>
      </c>
      <c r="E535" s="661" t="s">
        <v>6098</v>
      </c>
      <c r="F535" s="664">
        <v>2</v>
      </c>
      <c r="G535" s="664">
        <v>0</v>
      </c>
      <c r="H535" s="677"/>
      <c r="I535" s="664"/>
      <c r="J535" s="664"/>
      <c r="K535" s="677"/>
      <c r="L535" s="664">
        <v>2</v>
      </c>
      <c r="M535" s="665">
        <v>0</v>
      </c>
    </row>
    <row r="536" spans="1:13" ht="14.4" customHeight="1" x14ac:dyDescent="0.3">
      <c r="A536" s="660" t="s">
        <v>4636</v>
      </c>
      <c r="B536" s="661" t="s">
        <v>4381</v>
      </c>
      <c r="C536" s="661" t="s">
        <v>6099</v>
      </c>
      <c r="D536" s="661" t="s">
        <v>6100</v>
      </c>
      <c r="E536" s="661" t="s">
        <v>6101</v>
      </c>
      <c r="F536" s="664">
        <v>1</v>
      </c>
      <c r="G536" s="664">
        <v>0</v>
      </c>
      <c r="H536" s="677"/>
      <c r="I536" s="664"/>
      <c r="J536" s="664"/>
      <c r="K536" s="677"/>
      <c r="L536" s="664">
        <v>1</v>
      </c>
      <c r="M536" s="665">
        <v>0</v>
      </c>
    </row>
    <row r="537" spans="1:13" ht="14.4" customHeight="1" x14ac:dyDescent="0.3">
      <c r="A537" s="660" t="s">
        <v>4636</v>
      </c>
      <c r="B537" s="661" t="s">
        <v>4383</v>
      </c>
      <c r="C537" s="661" t="s">
        <v>5448</v>
      </c>
      <c r="D537" s="661" t="s">
        <v>4566</v>
      </c>
      <c r="E537" s="661" t="s">
        <v>5449</v>
      </c>
      <c r="F537" s="664"/>
      <c r="G537" s="664"/>
      <c r="H537" s="677">
        <v>0</v>
      </c>
      <c r="I537" s="664">
        <v>1</v>
      </c>
      <c r="J537" s="664">
        <v>195.92</v>
      </c>
      <c r="K537" s="677">
        <v>1</v>
      </c>
      <c r="L537" s="664">
        <v>1</v>
      </c>
      <c r="M537" s="665">
        <v>195.92</v>
      </c>
    </row>
    <row r="538" spans="1:13" ht="14.4" customHeight="1" x14ac:dyDescent="0.3">
      <c r="A538" s="660" t="s">
        <v>4636</v>
      </c>
      <c r="B538" s="661" t="s">
        <v>6880</v>
      </c>
      <c r="C538" s="661" t="s">
        <v>5992</v>
      </c>
      <c r="D538" s="661" t="s">
        <v>5993</v>
      </c>
      <c r="E538" s="661" t="s">
        <v>5994</v>
      </c>
      <c r="F538" s="664">
        <v>1</v>
      </c>
      <c r="G538" s="664">
        <v>629.78</v>
      </c>
      <c r="H538" s="677">
        <v>1</v>
      </c>
      <c r="I538" s="664"/>
      <c r="J538" s="664"/>
      <c r="K538" s="677">
        <v>0</v>
      </c>
      <c r="L538" s="664">
        <v>1</v>
      </c>
      <c r="M538" s="665">
        <v>629.78</v>
      </c>
    </row>
    <row r="539" spans="1:13" ht="14.4" customHeight="1" x14ac:dyDescent="0.3">
      <c r="A539" s="660" t="s">
        <v>4636</v>
      </c>
      <c r="B539" s="661" t="s">
        <v>6880</v>
      </c>
      <c r="C539" s="661" t="s">
        <v>5995</v>
      </c>
      <c r="D539" s="661" t="s">
        <v>5996</v>
      </c>
      <c r="E539" s="661" t="s">
        <v>5997</v>
      </c>
      <c r="F539" s="664">
        <v>1</v>
      </c>
      <c r="G539" s="664">
        <v>0</v>
      </c>
      <c r="H539" s="677"/>
      <c r="I539" s="664"/>
      <c r="J539" s="664"/>
      <c r="K539" s="677"/>
      <c r="L539" s="664">
        <v>1</v>
      </c>
      <c r="M539" s="665">
        <v>0</v>
      </c>
    </row>
    <row r="540" spans="1:13" ht="14.4" customHeight="1" x14ac:dyDescent="0.3">
      <c r="A540" s="660" t="s">
        <v>4636</v>
      </c>
      <c r="B540" s="661" t="s">
        <v>6880</v>
      </c>
      <c r="C540" s="661" t="s">
        <v>5998</v>
      </c>
      <c r="D540" s="661" t="s">
        <v>5999</v>
      </c>
      <c r="E540" s="661" t="s">
        <v>3813</v>
      </c>
      <c r="F540" s="664">
        <v>1</v>
      </c>
      <c r="G540" s="664">
        <v>314.89999999999998</v>
      </c>
      <c r="H540" s="677">
        <v>1</v>
      </c>
      <c r="I540" s="664"/>
      <c r="J540" s="664"/>
      <c r="K540" s="677">
        <v>0</v>
      </c>
      <c r="L540" s="664">
        <v>1</v>
      </c>
      <c r="M540" s="665">
        <v>314.89999999999998</v>
      </c>
    </row>
    <row r="541" spans="1:13" ht="14.4" customHeight="1" x14ac:dyDescent="0.3">
      <c r="A541" s="660" t="s">
        <v>4636</v>
      </c>
      <c r="B541" s="661" t="s">
        <v>4592</v>
      </c>
      <c r="C541" s="661" t="s">
        <v>5363</v>
      </c>
      <c r="D541" s="661" t="s">
        <v>4162</v>
      </c>
      <c r="E541" s="661" t="s">
        <v>5092</v>
      </c>
      <c r="F541" s="664"/>
      <c r="G541" s="664"/>
      <c r="H541" s="677">
        <v>0</v>
      </c>
      <c r="I541" s="664">
        <v>3</v>
      </c>
      <c r="J541" s="664">
        <v>420.09000000000003</v>
      </c>
      <c r="K541" s="677">
        <v>1</v>
      </c>
      <c r="L541" s="664">
        <v>3</v>
      </c>
      <c r="M541" s="665">
        <v>420.09000000000003</v>
      </c>
    </row>
    <row r="542" spans="1:13" ht="14.4" customHeight="1" x14ac:dyDescent="0.3">
      <c r="A542" s="660" t="s">
        <v>4636</v>
      </c>
      <c r="B542" s="661" t="s">
        <v>4384</v>
      </c>
      <c r="C542" s="661" t="s">
        <v>2701</v>
      </c>
      <c r="D542" s="661" t="s">
        <v>2702</v>
      </c>
      <c r="E542" s="661" t="s">
        <v>2703</v>
      </c>
      <c r="F542" s="664"/>
      <c r="G542" s="664"/>
      <c r="H542" s="677">
        <v>0</v>
      </c>
      <c r="I542" s="664">
        <v>2</v>
      </c>
      <c r="J542" s="664">
        <v>994.8</v>
      </c>
      <c r="K542" s="677">
        <v>1</v>
      </c>
      <c r="L542" s="664">
        <v>2</v>
      </c>
      <c r="M542" s="665">
        <v>994.8</v>
      </c>
    </row>
    <row r="543" spans="1:13" ht="14.4" customHeight="1" x14ac:dyDescent="0.3">
      <c r="A543" s="660" t="s">
        <v>4636</v>
      </c>
      <c r="B543" s="661" t="s">
        <v>4384</v>
      </c>
      <c r="C543" s="661" t="s">
        <v>3908</v>
      </c>
      <c r="D543" s="661" t="s">
        <v>3909</v>
      </c>
      <c r="E543" s="661" t="s">
        <v>4568</v>
      </c>
      <c r="F543" s="664"/>
      <c r="G543" s="664"/>
      <c r="H543" s="677">
        <v>0</v>
      </c>
      <c r="I543" s="664">
        <v>18</v>
      </c>
      <c r="J543" s="664">
        <v>24472.980000000007</v>
      </c>
      <c r="K543" s="677">
        <v>1</v>
      </c>
      <c r="L543" s="664">
        <v>18</v>
      </c>
      <c r="M543" s="665">
        <v>24472.980000000007</v>
      </c>
    </row>
    <row r="544" spans="1:13" ht="14.4" customHeight="1" x14ac:dyDescent="0.3">
      <c r="A544" s="660" t="s">
        <v>4636</v>
      </c>
      <c r="B544" s="661" t="s">
        <v>4386</v>
      </c>
      <c r="C544" s="661" t="s">
        <v>2740</v>
      </c>
      <c r="D544" s="661" t="s">
        <v>2741</v>
      </c>
      <c r="E544" s="661" t="s">
        <v>4387</v>
      </c>
      <c r="F544" s="664"/>
      <c r="G544" s="664"/>
      <c r="H544" s="677">
        <v>0</v>
      </c>
      <c r="I544" s="664">
        <v>9</v>
      </c>
      <c r="J544" s="664">
        <v>5978.07</v>
      </c>
      <c r="K544" s="677">
        <v>1</v>
      </c>
      <c r="L544" s="664">
        <v>9</v>
      </c>
      <c r="M544" s="665">
        <v>5978.07</v>
      </c>
    </row>
    <row r="545" spans="1:13" ht="14.4" customHeight="1" x14ac:dyDescent="0.3">
      <c r="A545" s="660" t="s">
        <v>4636</v>
      </c>
      <c r="B545" s="661" t="s">
        <v>4389</v>
      </c>
      <c r="C545" s="661" t="s">
        <v>6079</v>
      </c>
      <c r="D545" s="661" t="s">
        <v>6077</v>
      </c>
      <c r="E545" s="661" t="s">
        <v>6080</v>
      </c>
      <c r="F545" s="664">
        <v>2</v>
      </c>
      <c r="G545" s="664">
        <v>0</v>
      </c>
      <c r="H545" s="677"/>
      <c r="I545" s="664"/>
      <c r="J545" s="664"/>
      <c r="K545" s="677"/>
      <c r="L545" s="664">
        <v>2</v>
      </c>
      <c r="M545" s="665">
        <v>0</v>
      </c>
    </row>
    <row r="546" spans="1:13" ht="14.4" customHeight="1" x14ac:dyDescent="0.3">
      <c r="A546" s="660" t="s">
        <v>4636</v>
      </c>
      <c r="B546" s="661" t="s">
        <v>4389</v>
      </c>
      <c r="C546" s="661" t="s">
        <v>2541</v>
      </c>
      <c r="D546" s="661" t="s">
        <v>2542</v>
      </c>
      <c r="E546" s="661" t="s">
        <v>4390</v>
      </c>
      <c r="F546" s="664"/>
      <c r="G546" s="664"/>
      <c r="H546" s="677">
        <v>0</v>
      </c>
      <c r="I546" s="664">
        <v>1</v>
      </c>
      <c r="J546" s="664">
        <v>53.16</v>
      </c>
      <c r="K546" s="677">
        <v>1</v>
      </c>
      <c r="L546" s="664">
        <v>1</v>
      </c>
      <c r="M546" s="665">
        <v>53.16</v>
      </c>
    </row>
    <row r="547" spans="1:13" ht="14.4" customHeight="1" x14ac:dyDescent="0.3">
      <c r="A547" s="660" t="s">
        <v>4636</v>
      </c>
      <c r="B547" s="661" t="s">
        <v>4397</v>
      </c>
      <c r="C547" s="661" t="s">
        <v>2661</v>
      </c>
      <c r="D547" s="661" t="s">
        <v>4398</v>
      </c>
      <c r="E547" s="661" t="s">
        <v>4399</v>
      </c>
      <c r="F547" s="664"/>
      <c r="G547" s="664"/>
      <c r="H547" s="677">
        <v>0</v>
      </c>
      <c r="I547" s="664">
        <v>10</v>
      </c>
      <c r="J547" s="664">
        <v>1381.54</v>
      </c>
      <c r="K547" s="677">
        <v>1</v>
      </c>
      <c r="L547" s="664">
        <v>10</v>
      </c>
      <c r="M547" s="665">
        <v>1381.54</v>
      </c>
    </row>
    <row r="548" spans="1:13" ht="14.4" customHeight="1" x14ac:dyDescent="0.3">
      <c r="A548" s="660" t="s">
        <v>4636</v>
      </c>
      <c r="B548" s="661" t="s">
        <v>4397</v>
      </c>
      <c r="C548" s="661" t="s">
        <v>5026</v>
      </c>
      <c r="D548" s="661" t="s">
        <v>5027</v>
      </c>
      <c r="E548" s="661" t="s">
        <v>3405</v>
      </c>
      <c r="F548" s="664"/>
      <c r="G548" s="664"/>
      <c r="H548" s="677">
        <v>0</v>
      </c>
      <c r="I548" s="664">
        <v>4</v>
      </c>
      <c r="J548" s="664">
        <v>772.56</v>
      </c>
      <c r="K548" s="677">
        <v>1</v>
      </c>
      <c r="L548" s="664">
        <v>4</v>
      </c>
      <c r="M548" s="665">
        <v>772.56</v>
      </c>
    </row>
    <row r="549" spans="1:13" ht="14.4" customHeight="1" x14ac:dyDescent="0.3">
      <c r="A549" s="660" t="s">
        <v>4636</v>
      </c>
      <c r="B549" s="661" t="s">
        <v>4400</v>
      </c>
      <c r="C549" s="661" t="s">
        <v>5463</v>
      </c>
      <c r="D549" s="661" t="s">
        <v>2479</v>
      </c>
      <c r="E549" s="661" t="s">
        <v>5464</v>
      </c>
      <c r="F549" s="664"/>
      <c r="G549" s="664"/>
      <c r="H549" s="677"/>
      <c r="I549" s="664">
        <v>1</v>
      </c>
      <c r="J549" s="664">
        <v>0</v>
      </c>
      <c r="K549" s="677"/>
      <c r="L549" s="664">
        <v>1</v>
      </c>
      <c r="M549" s="665">
        <v>0</v>
      </c>
    </row>
    <row r="550" spans="1:13" ht="14.4" customHeight="1" x14ac:dyDescent="0.3">
      <c r="A550" s="660" t="s">
        <v>4636</v>
      </c>
      <c r="B550" s="661" t="s">
        <v>4400</v>
      </c>
      <c r="C550" s="661" t="s">
        <v>2688</v>
      </c>
      <c r="D550" s="661" t="s">
        <v>2479</v>
      </c>
      <c r="E550" s="661" t="s">
        <v>2689</v>
      </c>
      <c r="F550" s="664"/>
      <c r="G550" s="664"/>
      <c r="H550" s="677">
        <v>0</v>
      </c>
      <c r="I550" s="664">
        <v>11</v>
      </c>
      <c r="J550" s="664">
        <v>5158.5599999999995</v>
      </c>
      <c r="K550" s="677">
        <v>1</v>
      </c>
      <c r="L550" s="664">
        <v>11</v>
      </c>
      <c r="M550" s="665">
        <v>5158.5599999999995</v>
      </c>
    </row>
    <row r="551" spans="1:13" ht="14.4" customHeight="1" x14ac:dyDescent="0.3">
      <c r="A551" s="660" t="s">
        <v>4636</v>
      </c>
      <c r="B551" s="661" t="s">
        <v>4400</v>
      </c>
      <c r="C551" s="661" t="s">
        <v>2691</v>
      </c>
      <c r="D551" s="661" t="s">
        <v>2479</v>
      </c>
      <c r="E551" s="661" t="s">
        <v>2692</v>
      </c>
      <c r="F551" s="664"/>
      <c r="G551" s="664"/>
      <c r="H551" s="677">
        <v>0</v>
      </c>
      <c r="I551" s="664">
        <v>23</v>
      </c>
      <c r="J551" s="664">
        <v>14381.669999999998</v>
      </c>
      <c r="K551" s="677">
        <v>1</v>
      </c>
      <c r="L551" s="664">
        <v>23</v>
      </c>
      <c r="M551" s="665">
        <v>14381.669999999998</v>
      </c>
    </row>
    <row r="552" spans="1:13" ht="14.4" customHeight="1" x14ac:dyDescent="0.3">
      <c r="A552" s="660" t="s">
        <v>4636</v>
      </c>
      <c r="B552" s="661" t="s">
        <v>4400</v>
      </c>
      <c r="C552" s="661" t="s">
        <v>2478</v>
      </c>
      <c r="D552" s="661" t="s">
        <v>2479</v>
      </c>
      <c r="E552" s="661" t="s">
        <v>2480</v>
      </c>
      <c r="F552" s="664"/>
      <c r="G552" s="664"/>
      <c r="H552" s="677">
        <v>0</v>
      </c>
      <c r="I552" s="664">
        <v>3</v>
      </c>
      <c r="J552" s="664">
        <v>2813.79</v>
      </c>
      <c r="K552" s="677">
        <v>1</v>
      </c>
      <c r="L552" s="664">
        <v>3</v>
      </c>
      <c r="M552" s="665">
        <v>2813.79</v>
      </c>
    </row>
    <row r="553" spans="1:13" ht="14.4" customHeight="1" x14ac:dyDescent="0.3">
      <c r="A553" s="660" t="s">
        <v>4636</v>
      </c>
      <c r="B553" s="661" t="s">
        <v>4400</v>
      </c>
      <c r="C553" s="661" t="s">
        <v>4156</v>
      </c>
      <c r="D553" s="661" t="s">
        <v>2562</v>
      </c>
      <c r="E553" s="661" t="s">
        <v>2480</v>
      </c>
      <c r="F553" s="664"/>
      <c r="G553" s="664"/>
      <c r="H553" s="677">
        <v>0</v>
      </c>
      <c r="I553" s="664">
        <v>6</v>
      </c>
      <c r="J553" s="664">
        <v>10498.14</v>
      </c>
      <c r="K553" s="677">
        <v>1</v>
      </c>
      <c r="L553" s="664">
        <v>6</v>
      </c>
      <c r="M553" s="665">
        <v>10498.14</v>
      </c>
    </row>
    <row r="554" spans="1:13" ht="14.4" customHeight="1" x14ac:dyDescent="0.3">
      <c r="A554" s="660" t="s">
        <v>4636</v>
      </c>
      <c r="B554" s="661" t="s">
        <v>4400</v>
      </c>
      <c r="C554" s="661" t="s">
        <v>4159</v>
      </c>
      <c r="D554" s="661" t="s">
        <v>2562</v>
      </c>
      <c r="E554" s="661" t="s">
        <v>2486</v>
      </c>
      <c r="F554" s="664"/>
      <c r="G554" s="664"/>
      <c r="H554" s="677">
        <v>0</v>
      </c>
      <c r="I554" s="664">
        <v>5</v>
      </c>
      <c r="J554" s="664">
        <v>14580.8</v>
      </c>
      <c r="K554" s="677">
        <v>1</v>
      </c>
      <c r="L554" s="664">
        <v>5</v>
      </c>
      <c r="M554" s="665">
        <v>14580.8</v>
      </c>
    </row>
    <row r="555" spans="1:13" ht="14.4" customHeight="1" x14ac:dyDescent="0.3">
      <c r="A555" s="660" t="s">
        <v>4636</v>
      </c>
      <c r="B555" s="661" t="s">
        <v>4403</v>
      </c>
      <c r="C555" s="661" t="s">
        <v>5954</v>
      </c>
      <c r="D555" s="661" t="s">
        <v>5955</v>
      </c>
      <c r="E555" s="661" t="s">
        <v>4593</v>
      </c>
      <c r="F555" s="664">
        <v>1</v>
      </c>
      <c r="G555" s="664">
        <v>150.55000000000001</v>
      </c>
      <c r="H555" s="677">
        <v>1</v>
      </c>
      <c r="I555" s="664"/>
      <c r="J555" s="664"/>
      <c r="K555" s="677">
        <v>0</v>
      </c>
      <c r="L555" s="664">
        <v>1</v>
      </c>
      <c r="M555" s="665">
        <v>150.55000000000001</v>
      </c>
    </row>
    <row r="556" spans="1:13" ht="14.4" customHeight="1" x14ac:dyDescent="0.3">
      <c r="A556" s="660" t="s">
        <v>4636</v>
      </c>
      <c r="B556" s="661" t="s">
        <v>4403</v>
      </c>
      <c r="C556" s="661" t="s">
        <v>5956</v>
      </c>
      <c r="D556" s="661" t="s">
        <v>5955</v>
      </c>
      <c r="E556" s="661" t="s">
        <v>4573</v>
      </c>
      <c r="F556" s="664">
        <v>1</v>
      </c>
      <c r="G556" s="664">
        <v>75.28</v>
      </c>
      <c r="H556" s="677">
        <v>1</v>
      </c>
      <c r="I556" s="664"/>
      <c r="J556" s="664"/>
      <c r="K556" s="677">
        <v>0</v>
      </c>
      <c r="L556" s="664">
        <v>1</v>
      </c>
      <c r="M556" s="665">
        <v>75.28</v>
      </c>
    </row>
    <row r="557" spans="1:13" ht="14.4" customHeight="1" x14ac:dyDescent="0.3">
      <c r="A557" s="660" t="s">
        <v>4636</v>
      </c>
      <c r="B557" s="661" t="s">
        <v>6872</v>
      </c>
      <c r="C557" s="661" t="s">
        <v>1144</v>
      </c>
      <c r="D557" s="661" t="s">
        <v>1145</v>
      </c>
      <c r="E557" s="661" t="s">
        <v>1146</v>
      </c>
      <c r="F557" s="664">
        <v>1</v>
      </c>
      <c r="G557" s="664">
        <v>33.729999999999997</v>
      </c>
      <c r="H557" s="677">
        <v>1</v>
      </c>
      <c r="I557" s="664"/>
      <c r="J557" s="664"/>
      <c r="K557" s="677">
        <v>0</v>
      </c>
      <c r="L557" s="664">
        <v>1</v>
      </c>
      <c r="M557" s="665">
        <v>33.729999999999997</v>
      </c>
    </row>
    <row r="558" spans="1:13" ht="14.4" customHeight="1" x14ac:dyDescent="0.3">
      <c r="A558" s="660" t="s">
        <v>4636</v>
      </c>
      <c r="B558" s="661" t="s">
        <v>6876</v>
      </c>
      <c r="C558" s="661" t="s">
        <v>5743</v>
      </c>
      <c r="D558" s="661" t="s">
        <v>1834</v>
      </c>
      <c r="E558" s="661" t="s">
        <v>5178</v>
      </c>
      <c r="F558" s="664">
        <v>1</v>
      </c>
      <c r="G558" s="664">
        <v>200.07</v>
      </c>
      <c r="H558" s="677">
        <v>1</v>
      </c>
      <c r="I558" s="664"/>
      <c r="J558" s="664"/>
      <c r="K558" s="677">
        <v>0</v>
      </c>
      <c r="L558" s="664">
        <v>1</v>
      </c>
      <c r="M558" s="665">
        <v>200.07</v>
      </c>
    </row>
    <row r="559" spans="1:13" ht="14.4" customHeight="1" x14ac:dyDescent="0.3">
      <c r="A559" s="660" t="s">
        <v>4636</v>
      </c>
      <c r="B559" s="661" t="s">
        <v>6876</v>
      </c>
      <c r="C559" s="661" t="s">
        <v>6082</v>
      </c>
      <c r="D559" s="661" t="s">
        <v>1288</v>
      </c>
      <c r="E559" s="661" t="s">
        <v>1289</v>
      </c>
      <c r="F559" s="664">
        <v>1</v>
      </c>
      <c r="G559" s="664">
        <v>0</v>
      </c>
      <c r="H559" s="677"/>
      <c r="I559" s="664"/>
      <c r="J559" s="664"/>
      <c r="K559" s="677"/>
      <c r="L559" s="664">
        <v>1</v>
      </c>
      <c r="M559" s="665">
        <v>0</v>
      </c>
    </row>
    <row r="560" spans="1:13" ht="14.4" customHeight="1" x14ac:dyDescent="0.3">
      <c r="A560" s="660" t="s">
        <v>4636</v>
      </c>
      <c r="B560" s="661" t="s">
        <v>4407</v>
      </c>
      <c r="C560" s="661" t="s">
        <v>5962</v>
      </c>
      <c r="D560" s="661" t="s">
        <v>2524</v>
      </c>
      <c r="E560" s="661" t="s">
        <v>1242</v>
      </c>
      <c r="F560" s="664">
        <v>1</v>
      </c>
      <c r="G560" s="664">
        <v>134.66</v>
      </c>
      <c r="H560" s="677">
        <v>1</v>
      </c>
      <c r="I560" s="664"/>
      <c r="J560" s="664"/>
      <c r="K560" s="677">
        <v>0</v>
      </c>
      <c r="L560" s="664">
        <v>1</v>
      </c>
      <c r="M560" s="665">
        <v>134.66</v>
      </c>
    </row>
    <row r="561" spans="1:13" ht="14.4" customHeight="1" x14ac:dyDescent="0.3">
      <c r="A561" s="660" t="s">
        <v>4636</v>
      </c>
      <c r="B561" s="661" t="s">
        <v>4407</v>
      </c>
      <c r="C561" s="661" t="s">
        <v>2523</v>
      </c>
      <c r="D561" s="661" t="s">
        <v>2524</v>
      </c>
      <c r="E561" s="661" t="s">
        <v>1225</v>
      </c>
      <c r="F561" s="664"/>
      <c r="G561" s="664"/>
      <c r="H561" s="677">
        <v>0</v>
      </c>
      <c r="I561" s="664">
        <v>2</v>
      </c>
      <c r="J561" s="664">
        <v>89.78</v>
      </c>
      <c r="K561" s="677">
        <v>1</v>
      </c>
      <c r="L561" s="664">
        <v>2</v>
      </c>
      <c r="M561" s="665">
        <v>89.78</v>
      </c>
    </row>
    <row r="562" spans="1:13" ht="14.4" customHeight="1" x14ac:dyDescent="0.3">
      <c r="A562" s="660" t="s">
        <v>4636</v>
      </c>
      <c r="B562" s="661" t="s">
        <v>4408</v>
      </c>
      <c r="C562" s="661" t="s">
        <v>6055</v>
      </c>
      <c r="D562" s="661" t="s">
        <v>6056</v>
      </c>
      <c r="E562" s="661" t="s">
        <v>6057</v>
      </c>
      <c r="F562" s="664">
        <v>1</v>
      </c>
      <c r="G562" s="664">
        <v>0</v>
      </c>
      <c r="H562" s="677"/>
      <c r="I562" s="664"/>
      <c r="J562" s="664"/>
      <c r="K562" s="677"/>
      <c r="L562" s="664">
        <v>1</v>
      </c>
      <c r="M562" s="665">
        <v>0</v>
      </c>
    </row>
    <row r="563" spans="1:13" ht="14.4" customHeight="1" x14ac:dyDescent="0.3">
      <c r="A563" s="660" t="s">
        <v>4636</v>
      </c>
      <c r="B563" s="661" t="s">
        <v>4408</v>
      </c>
      <c r="C563" s="661" t="s">
        <v>6052</v>
      </c>
      <c r="D563" s="661" t="s">
        <v>6053</v>
      </c>
      <c r="E563" s="661" t="s">
        <v>6054</v>
      </c>
      <c r="F563" s="664">
        <v>1</v>
      </c>
      <c r="G563" s="664">
        <v>0</v>
      </c>
      <c r="H563" s="677"/>
      <c r="I563" s="664"/>
      <c r="J563" s="664"/>
      <c r="K563" s="677"/>
      <c r="L563" s="664">
        <v>1</v>
      </c>
      <c r="M563" s="665">
        <v>0</v>
      </c>
    </row>
    <row r="564" spans="1:13" ht="14.4" customHeight="1" x14ac:dyDescent="0.3">
      <c r="A564" s="660" t="s">
        <v>4636</v>
      </c>
      <c r="B564" s="661" t="s">
        <v>4574</v>
      </c>
      <c r="C564" s="661" t="s">
        <v>6086</v>
      </c>
      <c r="D564" s="661" t="s">
        <v>6087</v>
      </c>
      <c r="E564" s="661" t="s">
        <v>6024</v>
      </c>
      <c r="F564" s="664">
        <v>1</v>
      </c>
      <c r="G564" s="664">
        <v>51.69</v>
      </c>
      <c r="H564" s="677">
        <v>1</v>
      </c>
      <c r="I564" s="664"/>
      <c r="J564" s="664"/>
      <c r="K564" s="677">
        <v>0</v>
      </c>
      <c r="L564" s="664">
        <v>1</v>
      </c>
      <c r="M564" s="665">
        <v>51.69</v>
      </c>
    </row>
    <row r="565" spans="1:13" ht="14.4" customHeight="1" x14ac:dyDescent="0.3">
      <c r="A565" s="660" t="s">
        <v>4636</v>
      </c>
      <c r="B565" s="661" t="s">
        <v>6881</v>
      </c>
      <c r="C565" s="661" t="s">
        <v>5987</v>
      </c>
      <c r="D565" s="661" t="s">
        <v>5988</v>
      </c>
      <c r="E565" s="661" t="s">
        <v>5866</v>
      </c>
      <c r="F565" s="664"/>
      <c r="G565" s="664"/>
      <c r="H565" s="677">
        <v>0</v>
      </c>
      <c r="I565" s="664">
        <v>1</v>
      </c>
      <c r="J565" s="664">
        <v>143.47999999999999</v>
      </c>
      <c r="K565" s="677">
        <v>1</v>
      </c>
      <c r="L565" s="664">
        <v>1</v>
      </c>
      <c r="M565" s="665">
        <v>143.47999999999999</v>
      </c>
    </row>
    <row r="566" spans="1:13" ht="14.4" customHeight="1" x14ac:dyDescent="0.3">
      <c r="A566" s="660" t="s">
        <v>4636</v>
      </c>
      <c r="B566" s="661" t="s">
        <v>4412</v>
      </c>
      <c r="C566" s="661" t="s">
        <v>2622</v>
      </c>
      <c r="D566" s="661" t="s">
        <v>2623</v>
      </c>
      <c r="E566" s="661" t="s">
        <v>630</v>
      </c>
      <c r="F566" s="664"/>
      <c r="G566" s="664"/>
      <c r="H566" s="677">
        <v>0</v>
      </c>
      <c r="I566" s="664">
        <v>3</v>
      </c>
      <c r="J566" s="664">
        <v>202.26</v>
      </c>
      <c r="K566" s="677">
        <v>1</v>
      </c>
      <c r="L566" s="664">
        <v>3</v>
      </c>
      <c r="M566" s="665">
        <v>202.26</v>
      </c>
    </row>
    <row r="567" spans="1:13" ht="14.4" customHeight="1" x14ac:dyDescent="0.3">
      <c r="A567" s="660" t="s">
        <v>4636</v>
      </c>
      <c r="B567" s="661" t="s">
        <v>4413</v>
      </c>
      <c r="C567" s="661" t="s">
        <v>5891</v>
      </c>
      <c r="D567" s="661" t="s">
        <v>5892</v>
      </c>
      <c r="E567" s="661" t="s">
        <v>5717</v>
      </c>
      <c r="F567" s="664">
        <v>1</v>
      </c>
      <c r="G567" s="664">
        <v>202.25</v>
      </c>
      <c r="H567" s="677">
        <v>1</v>
      </c>
      <c r="I567" s="664"/>
      <c r="J567" s="664"/>
      <c r="K567" s="677">
        <v>0</v>
      </c>
      <c r="L567" s="664">
        <v>1</v>
      </c>
      <c r="M567" s="665">
        <v>202.25</v>
      </c>
    </row>
    <row r="568" spans="1:13" ht="14.4" customHeight="1" x14ac:dyDescent="0.3">
      <c r="A568" s="660" t="s">
        <v>4636</v>
      </c>
      <c r="B568" s="661" t="s">
        <v>4413</v>
      </c>
      <c r="C568" s="661" t="s">
        <v>2545</v>
      </c>
      <c r="D568" s="661" t="s">
        <v>4414</v>
      </c>
      <c r="E568" s="661" t="s">
        <v>1297</v>
      </c>
      <c r="F568" s="664"/>
      <c r="G568" s="664"/>
      <c r="H568" s="677">
        <v>0</v>
      </c>
      <c r="I568" s="664">
        <v>1</v>
      </c>
      <c r="J568" s="664">
        <v>67.42</v>
      </c>
      <c r="K568" s="677">
        <v>1</v>
      </c>
      <c r="L568" s="664">
        <v>1</v>
      </c>
      <c r="M568" s="665">
        <v>67.42</v>
      </c>
    </row>
    <row r="569" spans="1:13" ht="14.4" customHeight="1" x14ac:dyDescent="0.3">
      <c r="A569" s="660" t="s">
        <v>4636</v>
      </c>
      <c r="B569" s="661" t="s">
        <v>4417</v>
      </c>
      <c r="C569" s="661" t="s">
        <v>6073</v>
      </c>
      <c r="D569" s="661" t="s">
        <v>2594</v>
      </c>
      <c r="E569" s="661" t="s">
        <v>5339</v>
      </c>
      <c r="F569" s="664"/>
      <c r="G569" s="664"/>
      <c r="H569" s="677">
        <v>0</v>
      </c>
      <c r="I569" s="664">
        <v>1</v>
      </c>
      <c r="J569" s="664">
        <v>215.56</v>
      </c>
      <c r="K569" s="677">
        <v>1</v>
      </c>
      <c r="L569" s="664">
        <v>1</v>
      </c>
      <c r="M569" s="665">
        <v>215.56</v>
      </c>
    </row>
    <row r="570" spans="1:13" ht="14.4" customHeight="1" x14ac:dyDescent="0.3">
      <c r="A570" s="660" t="s">
        <v>4636</v>
      </c>
      <c r="B570" s="661" t="s">
        <v>4417</v>
      </c>
      <c r="C570" s="661" t="s">
        <v>5338</v>
      </c>
      <c r="D570" s="661" t="s">
        <v>2594</v>
      </c>
      <c r="E570" s="661" t="s">
        <v>5339</v>
      </c>
      <c r="F570" s="664"/>
      <c r="G570" s="664"/>
      <c r="H570" s="677"/>
      <c r="I570" s="664">
        <v>3</v>
      </c>
      <c r="J570" s="664">
        <v>0</v>
      </c>
      <c r="K570" s="677"/>
      <c r="L570" s="664">
        <v>3</v>
      </c>
      <c r="M570" s="665">
        <v>0</v>
      </c>
    </row>
    <row r="571" spans="1:13" ht="14.4" customHeight="1" x14ac:dyDescent="0.3">
      <c r="A571" s="660" t="s">
        <v>4636</v>
      </c>
      <c r="B571" s="661" t="s">
        <v>4422</v>
      </c>
      <c r="C571" s="661" t="s">
        <v>5959</v>
      </c>
      <c r="D571" s="661" t="s">
        <v>5960</v>
      </c>
      <c r="E571" s="661" t="s">
        <v>2683</v>
      </c>
      <c r="F571" s="664"/>
      <c r="G571" s="664"/>
      <c r="H571" s="677">
        <v>0</v>
      </c>
      <c r="I571" s="664">
        <v>2</v>
      </c>
      <c r="J571" s="664">
        <v>391.78</v>
      </c>
      <c r="K571" s="677">
        <v>1</v>
      </c>
      <c r="L571" s="664">
        <v>2</v>
      </c>
      <c r="M571" s="665">
        <v>391.78</v>
      </c>
    </row>
    <row r="572" spans="1:13" ht="14.4" customHeight="1" x14ac:dyDescent="0.3">
      <c r="A572" s="660" t="s">
        <v>4636</v>
      </c>
      <c r="B572" s="661" t="s">
        <v>4422</v>
      </c>
      <c r="C572" s="661" t="s">
        <v>5961</v>
      </c>
      <c r="D572" s="661" t="s">
        <v>5960</v>
      </c>
      <c r="E572" s="661" t="s">
        <v>2683</v>
      </c>
      <c r="F572" s="664"/>
      <c r="G572" s="664"/>
      <c r="H572" s="677">
        <v>0</v>
      </c>
      <c r="I572" s="664">
        <v>2</v>
      </c>
      <c r="J572" s="664">
        <v>391.78</v>
      </c>
      <c r="K572" s="677">
        <v>1</v>
      </c>
      <c r="L572" s="664">
        <v>2</v>
      </c>
      <c r="M572" s="665">
        <v>391.78</v>
      </c>
    </row>
    <row r="573" spans="1:13" ht="14.4" customHeight="1" x14ac:dyDescent="0.3">
      <c r="A573" s="660" t="s">
        <v>4636</v>
      </c>
      <c r="B573" s="661" t="s">
        <v>4422</v>
      </c>
      <c r="C573" s="661" t="s">
        <v>2582</v>
      </c>
      <c r="D573" s="661" t="s">
        <v>2679</v>
      </c>
      <c r="E573" s="661" t="s">
        <v>1229</v>
      </c>
      <c r="F573" s="664"/>
      <c r="G573" s="664"/>
      <c r="H573" s="677">
        <v>0</v>
      </c>
      <c r="I573" s="664">
        <v>15</v>
      </c>
      <c r="J573" s="664">
        <v>979.49999999999989</v>
      </c>
      <c r="K573" s="677">
        <v>1</v>
      </c>
      <c r="L573" s="664">
        <v>15</v>
      </c>
      <c r="M573" s="665">
        <v>979.49999999999989</v>
      </c>
    </row>
    <row r="574" spans="1:13" ht="14.4" customHeight="1" x14ac:dyDescent="0.3">
      <c r="A574" s="660" t="s">
        <v>4636</v>
      </c>
      <c r="B574" s="661" t="s">
        <v>4422</v>
      </c>
      <c r="C574" s="661" t="s">
        <v>2678</v>
      </c>
      <c r="D574" s="661" t="s">
        <v>2679</v>
      </c>
      <c r="E574" s="661" t="s">
        <v>1869</v>
      </c>
      <c r="F574" s="664"/>
      <c r="G574" s="664"/>
      <c r="H574" s="677">
        <v>0</v>
      </c>
      <c r="I574" s="664">
        <v>5</v>
      </c>
      <c r="J574" s="664">
        <v>1088.25</v>
      </c>
      <c r="K574" s="677">
        <v>1</v>
      </c>
      <c r="L574" s="664">
        <v>5</v>
      </c>
      <c r="M574" s="665">
        <v>1088.25</v>
      </c>
    </row>
    <row r="575" spans="1:13" ht="14.4" customHeight="1" x14ac:dyDescent="0.3">
      <c r="A575" s="660" t="s">
        <v>4636</v>
      </c>
      <c r="B575" s="661" t="s">
        <v>4422</v>
      </c>
      <c r="C575" s="661" t="s">
        <v>2585</v>
      </c>
      <c r="D575" s="661" t="s">
        <v>4423</v>
      </c>
      <c r="E575" s="661" t="s">
        <v>1239</v>
      </c>
      <c r="F575" s="664"/>
      <c r="G575" s="664"/>
      <c r="H575" s="677">
        <v>0</v>
      </c>
      <c r="I575" s="664">
        <v>9</v>
      </c>
      <c r="J575" s="664">
        <v>1175.31</v>
      </c>
      <c r="K575" s="677">
        <v>1</v>
      </c>
      <c r="L575" s="664">
        <v>9</v>
      </c>
      <c r="M575" s="665">
        <v>1175.31</v>
      </c>
    </row>
    <row r="576" spans="1:13" ht="14.4" customHeight="1" x14ac:dyDescent="0.3">
      <c r="A576" s="660" t="s">
        <v>4636</v>
      </c>
      <c r="B576" s="661" t="s">
        <v>4422</v>
      </c>
      <c r="C576" s="661" t="s">
        <v>5851</v>
      </c>
      <c r="D576" s="661" t="s">
        <v>4423</v>
      </c>
      <c r="E576" s="661" t="s">
        <v>5679</v>
      </c>
      <c r="F576" s="664"/>
      <c r="G576" s="664"/>
      <c r="H576" s="677">
        <v>0</v>
      </c>
      <c r="I576" s="664">
        <v>1</v>
      </c>
      <c r="J576" s="664">
        <v>435.3</v>
      </c>
      <c r="K576" s="677">
        <v>1</v>
      </c>
      <c r="L576" s="664">
        <v>1</v>
      </c>
      <c r="M576" s="665">
        <v>435.3</v>
      </c>
    </row>
    <row r="577" spans="1:13" ht="14.4" customHeight="1" x14ac:dyDescent="0.3">
      <c r="A577" s="660" t="s">
        <v>4636</v>
      </c>
      <c r="B577" s="661" t="s">
        <v>4425</v>
      </c>
      <c r="C577" s="661" t="s">
        <v>6006</v>
      </c>
      <c r="D577" s="661" t="s">
        <v>4427</v>
      </c>
      <c r="E577" s="661" t="s">
        <v>6007</v>
      </c>
      <c r="F577" s="664"/>
      <c r="G577" s="664"/>
      <c r="H577" s="677">
        <v>0</v>
      </c>
      <c r="I577" s="664">
        <v>4</v>
      </c>
      <c r="J577" s="664">
        <v>1741.8</v>
      </c>
      <c r="K577" s="677">
        <v>1</v>
      </c>
      <c r="L577" s="664">
        <v>4</v>
      </c>
      <c r="M577" s="665">
        <v>1741.8</v>
      </c>
    </row>
    <row r="578" spans="1:13" ht="14.4" customHeight="1" x14ac:dyDescent="0.3">
      <c r="A578" s="660" t="s">
        <v>4636</v>
      </c>
      <c r="B578" s="661" t="s">
        <v>4425</v>
      </c>
      <c r="C578" s="661" t="s">
        <v>6009</v>
      </c>
      <c r="D578" s="661" t="s">
        <v>6010</v>
      </c>
      <c r="E578" s="661" t="s">
        <v>6011</v>
      </c>
      <c r="F578" s="664">
        <v>3</v>
      </c>
      <c r="G578" s="664">
        <v>435.45000000000005</v>
      </c>
      <c r="H578" s="677">
        <v>1</v>
      </c>
      <c r="I578" s="664"/>
      <c r="J578" s="664"/>
      <c r="K578" s="677">
        <v>0</v>
      </c>
      <c r="L578" s="664">
        <v>3</v>
      </c>
      <c r="M578" s="665">
        <v>435.45000000000005</v>
      </c>
    </row>
    <row r="579" spans="1:13" ht="14.4" customHeight="1" x14ac:dyDescent="0.3">
      <c r="A579" s="660" t="s">
        <v>4636</v>
      </c>
      <c r="B579" s="661" t="s">
        <v>4429</v>
      </c>
      <c r="C579" s="661" t="s">
        <v>6117</v>
      </c>
      <c r="D579" s="661" t="s">
        <v>6118</v>
      </c>
      <c r="E579" s="661" t="s">
        <v>6119</v>
      </c>
      <c r="F579" s="664">
        <v>9</v>
      </c>
      <c r="G579" s="664">
        <v>1477.3500000000001</v>
      </c>
      <c r="H579" s="677">
        <v>1</v>
      </c>
      <c r="I579" s="664"/>
      <c r="J579" s="664"/>
      <c r="K579" s="677">
        <v>0</v>
      </c>
      <c r="L579" s="664">
        <v>9</v>
      </c>
      <c r="M579" s="665">
        <v>1477.3500000000001</v>
      </c>
    </row>
    <row r="580" spans="1:13" ht="14.4" customHeight="1" x14ac:dyDescent="0.3">
      <c r="A580" s="660" t="s">
        <v>4636</v>
      </c>
      <c r="B580" s="661" t="s">
        <v>4432</v>
      </c>
      <c r="C580" s="661" t="s">
        <v>2504</v>
      </c>
      <c r="D580" s="661" t="s">
        <v>2505</v>
      </c>
      <c r="E580" s="661" t="s">
        <v>630</v>
      </c>
      <c r="F580" s="664"/>
      <c r="G580" s="664"/>
      <c r="H580" s="677">
        <v>0</v>
      </c>
      <c r="I580" s="664">
        <v>4</v>
      </c>
      <c r="J580" s="664">
        <v>152.52000000000001</v>
      </c>
      <c r="K580" s="677">
        <v>1</v>
      </c>
      <c r="L580" s="664">
        <v>4</v>
      </c>
      <c r="M580" s="665">
        <v>152.52000000000001</v>
      </c>
    </row>
    <row r="581" spans="1:13" ht="14.4" customHeight="1" x14ac:dyDescent="0.3">
      <c r="A581" s="660" t="s">
        <v>4636</v>
      </c>
      <c r="B581" s="661" t="s">
        <v>4432</v>
      </c>
      <c r="C581" s="661" t="s">
        <v>2508</v>
      </c>
      <c r="D581" s="661" t="s">
        <v>2509</v>
      </c>
      <c r="E581" s="661" t="s">
        <v>4433</v>
      </c>
      <c r="F581" s="664"/>
      <c r="G581" s="664"/>
      <c r="H581" s="677">
        <v>0</v>
      </c>
      <c r="I581" s="664">
        <v>5</v>
      </c>
      <c r="J581" s="664">
        <v>1275.96</v>
      </c>
      <c r="K581" s="677">
        <v>1</v>
      </c>
      <c r="L581" s="664">
        <v>5</v>
      </c>
      <c r="M581" s="665">
        <v>1275.96</v>
      </c>
    </row>
    <row r="582" spans="1:13" ht="14.4" customHeight="1" x14ac:dyDescent="0.3">
      <c r="A582" s="660" t="s">
        <v>4636</v>
      </c>
      <c r="B582" s="661" t="s">
        <v>4439</v>
      </c>
      <c r="C582" s="661" t="s">
        <v>5809</v>
      </c>
      <c r="D582" s="661" t="s">
        <v>5810</v>
      </c>
      <c r="E582" s="661" t="s">
        <v>5811</v>
      </c>
      <c r="F582" s="664"/>
      <c r="G582" s="664"/>
      <c r="H582" s="677">
        <v>0</v>
      </c>
      <c r="I582" s="664">
        <v>1</v>
      </c>
      <c r="J582" s="664">
        <v>65.069999999999993</v>
      </c>
      <c r="K582" s="677">
        <v>1</v>
      </c>
      <c r="L582" s="664">
        <v>1</v>
      </c>
      <c r="M582" s="665">
        <v>65.069999999999993</v>
      </c>
    </row>
    <row r="583" spans="1:13" ht="14.4" customHeight="1" x14ac:dyDescent="0.3">
      <c r="A583" s="660" t="s">
        <v>4636</v>
      </c>
      <c r="B583" s="661" t="s">
        <v>4439</v>
      </c>
      <c r="C583" s="661" t="s">
        <v>2520</v>
      </c>
      <c r="D583" s="661" t="s">
        <v>2521</v>
      </c>
      <c r="E583" s="661" t="s">
        <v>4440</v>
      </c>
      <c r="F583" s="664"/>
      <c r="G583" s="664"/>
      <c r="H583" s="677">
        <v>0</v>
      </c>
      <c r="I583" s="664">
        <v>1</v>
      </c>
      <c r="J583" s="664">
        <v>86.76</v>
      </c>
      <c r="K583" s="677">
        <v>1</v>
      </c>
      <c r="L583" s="664">
        <v>1</v>
      </c>
      <c r="M583" s="665">
        <v>86.76</v>
      </c>
    </row>
    <row r="584" spans="1:13" ht="14.4" customHeight="1" x14ac:dyDescent="0.3">
      <c r="A584" s="660" t="s">
        <v>4636</v>
      </c>
      <c r="B584" s="661" t="s">
        <v>4442</v>
      </c>
      <c r="C584" s="661" t="s">
        <v>2909</v>
      </c>
      <c r="D584" s="661" t="s">
        <v>4443</v>
      </c>
      <c r="E584" s="661" t="s">
        <v>4444</v>
      </c>
      <c r="F584" s="664"/>
      <c r="G584" s="664"/>
      <c r="H584" s="677">
        <v>0</v>
      </c>
      <c r="I584" s="664">
        <v>5</v>
      </c>
      <c r="J584" s="664">
        <v>1666.55</v>
      </c>
      <c r="K584" s="677">
        <v>1</v>
      </c>
      <c r="L584" s="664">
        <v>5</v>
      </c>
      <c r="M584" s="665">
        <v>1666.55</v>
      </c>
    </row>
    <row r="585" spans="1:13" ht="14.4" customHeight="1" x14ac:dyDescent="0.3">
      <c r="A585" s="660" t="s">
        <v>4636</v>
      </c>
      <c r="B585" s="661" t="s">
        <v>4449</v>
      </c>
      <c r="C585" s="661" t="s">
        <v>3042</v>
      </c>
      <c r="D585" s="661" t="s">
        <v>3043</v>
      </c>
      <c r="E585" s="661" t="s">
        <v>4451</v>
      </c>
      <c r="F585" s="664"/>
      <c r="G585" s="664"/>
      <c r="H585" s="677">
        <v>0</v>
      </c>
      <c r="I585" s="664">
        <v>8</v>
      </c>
      <c r="J585" s="664">
        <v>1461.8600000000001</v>
      </c>
      <c r="K585" s="677">
        <v>1</v>
      </c>
      <c r="L585" s="664">
        <v>8</v>
      </c>
      <c r="M585" s="665">
        <v>1461.8600000000001</v>
      </c>
    </row>
    <row r="586" spans="1:13" ht="14.4" customHeight="1" x14ac:dyDescent="0.3">
      <c r="A586" s="660" t="s">
        <v>4636</v>
      </c>
      <c r="B586" s="661" t="s">
        <v>4456</v>
      </c>
      <c r="C586" s="661" t="s">
        <v>3049</v>
      </c>
      <c r="D586" s="661" t="s">
        <v>3050</v>
      </c>
      <c r="E586" s="661" t="s">
        <v>4458</v>
      </c>
      <c r="F586" s="664"/>
      <c r="G586" s="664"/>
      <c r="H586" s="677">
        <v>0</v>
      </c>
      <c r="I586" s="664">
        <v>11</v>
      </c>
      <c r="J586" s="664">
        <v>1284.8</v>
      </c>
      <c r="K586" s="677">
        <v>1</v>
      </c>
      <c r="L586" s="664">
        <v>11</v>
      </c>
      <c r="M586" s="665">
        <v>1284.8</v>
      </c>
    </row>
    <row r="587" spans="1:13" ht="14.4" customHeight="1" x14ac:dyDescent="0.3">
      <c r="A587" s="660" t="s">
        <v>4636</v>
      </c>
      <c r="B587" s="661" t="s">
        <v>4456</v>
      </c>
      <c r="C587" s="661" t="s">
        <v>5647</v>
      </c>
      <c r="D587" s="661" t="s">
        <v>3050</v>
      </c>
      <c r="E587" s="661" t="s">
        <v>5648</v>
      </c>
      <c r="F587" s="664"/>
      <c r="G587" s="664"/>
      <c r="H587" s="677"/>
      <c r="I587" s="664">
        <v>1</v>
      </c>
      <c r="J587" s="664">
        <v>0</v>
      </c>
      <c r="K587" s="677"/>
      <c r="L587" s="664">
        <v>1</v>
      </c>
      <c r="M587" s="665">
        <v>0</v>
      </c>
    </row>
    <row r="588" spans="1:13" ht="14.4" customHeight="1" x14ac:dyDescent="0.3">
      <c r="A588" s="660" t="s">
        <v>4636</v>
      </c>
      <c r="B588" s="661" t="s">
        <v>4460</v>
      </c>
      <c r="C588" s="661" t="s">
        <v>3081</v>
      </c>
      <c r="D588" s="661" t="s">
        <v>3082</v>
      </c>
      <c r="E588" s="661" t="s">
        <v>3083</v>
      </c>
      <c r="F588" s="664"/>
      <c r="G588" s="664"/>
      <c r="H588" s="677">
        <v>0</v>
      </c>
      <c r="I588" s="664">
        <v>6</v>
      </c>
      <c r="J588" s="664">
        <v>1139.28</v>
      </c>
      <c r="K588" s="677">
        <v>1</v>
      </c>
      <c r="L588" s="664">
        <v>6</v>
      </c>
      <c r="M588" s="665">
        <v>1139.28</v>
      </c>
    </row>
    <row r="589" spans="1:13" ht="14.4" customHeight="1" x14ac:dyDescent="0.3">
      <c r="A589" s="660" t="s">
        <v>4636</v>
      </c>
      <c r="B589" s="661" t="s">
        <v>4461</v>
      </c>
      <c r="C589" s="661" t="s">
        <v>3069</v>
      </c>
      <c r="D589" s="661" t="s">
        <v>3070</v>
      </c>
      <c r="E589" s="661" t="s">
        <v>3071</v>
      </c>
      <c r="F589" s="664"/>
      <c r="G589" s="664"/>
      <c r="H589" s="677">
        <v>0</v>
      </c>
      <c r="I589" s="664">
        <v>5</v>
      </c>
      <c r="J589" s="664">
        <v>770.05</v>
      </c>
      <c r="K589" s="677">
        <v>1</v>
      </c>
      <c r="L589" s="664">
        <v>5</v>
      </c>
      <c r="M589" s="665">
        <v>770.05</v>
      </c>
    </row>
    <row r="590" spans="1:13" ht="14.4" customHeight="1" x14ac:dyDescent="0.3">
      <c r="A590" s="660" t="s">
        <v>4636</v>
      </c>
      <c r="B590" s="661" t="s">
        <v>4464</v>
      </c>
      <c r="C590" s="661" t="s">
        <v>3057</v>
      </c>
      <c r="D590" s="661" t="s">
        <v>3058</v>
      </c>
      <c r="E590" s="661" t="s">
        <v>4465</v>
      </c>
      <c r="F590" s="664"/>
      <c r="G590" s="664"/>
      <c r="H590" s="677">
        <v>0</v>
      </c>
      <c r="I590" s="664">
        <v>3</v>
      </c>
      <c r="J590" s="664">
        <v>209.57999999999998</v>
      </c>
      <c r="K590" s="677">
        <v>1</v>
      </c>
      <c r="L590" s="664">
        <v>3</v>
      </c>
      <c r="M590" s="665">
        <v>209.57999999999998</v>
      </c>
    </row>
    <row r="591" spans="1:13" ht="14.4" customHeight="1" x14ac:dyDescent="0.3">
      <c r="A591" s="660" t="s">
        <v>4636</v>
      </c>
      <c r="B591" s="661" t="s">
        <v>4466</v>
      </c>
      <c r="C591" s="661" t="s">
        <v>4806</v>
      </c>
      <c r="D591" s="661" t="s">
        <v>4807</v>
      </c>
      <c r="E591" s="661" t="s">
        <v>4450</v>
      </c>
      <c r="F591" s="664"/>
      <c r="G591" s="664"/>
      <c r="H591" s="677">
        <v>0</v>
      </c>
      <c r="I591" s="664">
        <v>2</v>
      </c>
      <c r="J591" s="664">
        <v>104.8</v>
      </c>
      <c r="K591" s="677">
        <v>1</v>
      </c>
      <c r="L591" s="664">
        <v>2</v>
      </c>
      <c r="M591" s="665">
        <v>104.8</v>
      </c>
    </row>
    <row r="592" spans="1:13" ht="14.4" customHeight="1" x14ac:dyDescent="0.3">
      <c r="A592" s="660" t="s">
        <v>4636</v>
      </c>
      <c r="B592" s="661" t="s">
        <v>4466</v>
      </c>
      <c r="C592" s="661" t="s">
        <v>3046</v>
      </c>
      <c r="D592" s="661" t="s">
        <v>3047</v>
      </c>
      <c r="E592" s="661" t="s">
        <v>4451</v>
      </c>
      <c r="F592" s="664"/>
      <c r="G592" s="664"/>
      <c r="H592" s="677">
        <v>0</v>
      </c>
      <c r="I592" s="664">
        <v>14</v>
      </c>
      <c r="J592" s="664">
        <v>978.03999999999985</v>
      </c>
      <c r="K592" s="677">
        <v>1</v>
      </c>
      <c r="L592" s="664">
        <v>14</v>
      </c>
      <c r="M592" s="665">
        <v>978.03999999999985</v>
      </c>
    </row>
    <row r="593" spans="1:13" ht="14.4" customHeight="1" x14ac:dyDescent="0.3">
      <c r="A593" s="660" t="s">
        <v>4636</v>
      </c>
      <c r="B593" s="661" t="s">
        <v>4477</v>
      </c>
      <c r="C593" s="661" t="s">
        <v>3132</v>
      </c>
      <c r="D593" s="661" t="s">
        <v>3133</v>
      </c>
      <c r="E593" s="661" t="s">
        <v>4480</v>
      </c>
      <c r="F593" s="664"/>
      <c r="G593" s="664"/>
      <c r="H593" s="677">
        <v>0</v>
      </c>
      <c r="I593" s="664">
        <v>40</v>
      </c>
      <c r="J593" s="664">
        <v>125087.59999999998</v>
      </c>
      <c r="K593" s="677">
        <v>1</v>
      </c>
      <c r="L593" s="664">
        <v>40</v>
      </c>
      <c r="M593" s="665">
        <v>125087.59999999998</v>
      </c>
    </row>
    <row r="594" spans="1:13" ht="14.4" customHeight="1" x14ac:dyDescent="0.3">
      <c r="A594" s="660" t="s">
        <v>4636</v>
      </c>
      <c r="B594" s="661" t="s">
        <v>4477</v>
      </c>
      <c r="C594" s="661" t="s">
        <v>4672</v>
      </c>
      <c r="D594" s="661" t="s">
        <v>3133</v>
      </c>
      <c r="E594" s="661" t="s">
        <v>4673</v>
      </c>
      <c r="F594" s="664"/>
      <c r="G594" s="664"/>
      <c r="H594" s="677">
        <v>0</v>
      </c>
      <c r="I594" s="664">
        <v>14</v>
      </c>
      <c r="J594" s="664">
        <v>10951.08</v>
      </c>
      <c r="K594" s="677">
        <v>1</v>
      </c>
      <c r="L594" s="664">
        <v>14</v>
      </c>
      <c r="M594" s="665">
        <v>10951.08</v>
      </c>
    </row>
    <row r="595" spans="1:13" ht="14.4" customHeight="1" x14ac:dyDescent="0.3">
      <c r="A595" s="660" t="s">
        <v>4636</v>
      </c>
      <c r="B595" s="661" t="s">
        <v>4483</v>
      </c>
      <c r="C595" s="661" t="s">
        <v>2768</v>
      </c>
      <c r="D595" s="661" t="s">
        <v>2769</v>
      </c>
      <c r="E595" s="661" t="s">
        <v>4484</v>
      </c>
      <c r="F595" s="664"/>
      <c r="G595" s="664"/>
      <c r="H595" s="677">
        <v>0</v>
      </c>
      <c r="I595" s="664">
        <v>18</v>
      </c>
      <c r="J595" s="664">
        <v>26857.98</v>
      </c>
      <c r="K595" s="677">
        <v>1</v>
      </c>
      <c r="L595" s="664">
        <v>18</v>
      </c>
      <c r="M595" s="665">
        <v>26857.98</v>
      </c>
    </row>
    <row r="596" spans="1:13" ht="14.4" customHeight="1" x14ac:dyDescent="0.3">
      <c r="A596" s="660" t="s">
        <v>4636</v>
      </c>
      <c r="B596" s="661" t="s">
        <v>6871</v>
      </c>
      <c r="C596" s="661" t="s">
        <v>5157</v>
      </c>
      <c r="D596" s="661" t="s">
        <v>5158</v>
      </c>
      <c r="E596" s="661" t="s">
        <v>5159</v>
      </c>
      <c r="F596" s="664"/>
      <c r="G596" s="664"/>
      <c r="H596" s="677">
        <v>0</v>
      </c>
      <c r="I596" s="664">
        <v>35</v>
      </c>
      <c r="J596" s="664">
        <v>81987.010000000009</v>
      </c>
      <c r="K596" s="677">
        <v>1</v>
      </c>
      <c r="L596" s="664">
        <v>35</v>
      </c>
      <c r="M596" s="665">
        <v>81987.010000000009</v>
      </c>
    </row>
    <row r="597" spans="1:13" ht="14.4" customHeight="1" x14ac:dyDescent="0.3">
      <c r="A597" s="660" t="s">
        <v>4636</v>
      </c>
      <c r="B597" s="661" t="s">
        <v>4500</v>
      </c>
      <c r="C597" s="661" t="s">
        <v>1268</v>
      </c>
      <c r="D597" s="661" t="s">
        <v>1269</v>
      </c>
      <c r="E597" s="661" t="s">
        <v>1270</v>
      </c>
      <c r="F597" s="664"/>
      <c r="G597" s="664"/>
      <c r="H597" s="677">
        <v>0</v>
      </c>
      <c r="I597" s="664">
        <v>2</v>
      </c>
      <c r="J597" s="664">
        <v>190.5</v>
      </c>
      <c r="K597" s="677">
        <v>1</v>
      </c>
      <c r="L597" s="664">
        <v>2</v>
      </c>
      <c r="M597" s="665">
        <v>190.5</v>
      </c>
    </row>
    <row r="598" spans="1:13" ht="14.4" customHeight="1" x14ac:dyDescent="0.3">
      <c r="A598" s="660" t="s">
        <v>4636</v>
      </c>
      <c r="B598" s="661" t="s">
        <v>4500</v>
      </c>
      <c r="C598" s="661" t="s">
        <v>4854</v>
      </c>
      <c r="D598" s="661" t="s">
        <v>4656</v>
      </c>
      <c r="E598" s="661" t="s">
        <v>1270</v>
      </c>
      <c r="F598" s="664">
        <v>1</v>
      </c>
      <c r="G598" s="664">
        <v>95.25</v>
      </c>
      <c r="H598" s="677">
        <v>1</v>
      </c>
      <c r="I598" s="664"/>
      <c r="J598" s="664"/>
      <c r="K598" s="677">
        <v>0</v>
      </c>
      <c r="L598" s="664">
        <v>1</v>
      </c>
      <c r="M598" s="665">
        <v>95.25</v>
      </c>
    </row>
    <row r="599" spans="1:13" ht="14.4" customHeight="1" x14ac:dyDescent="0.3">
      <c r="A599" s="660" t="s">
        <v>4636</v>
      </c>
      <c r="B599" s="661" t="s">
        <v>4500</v>
      </c>
      <c r="C599" s="661" t="s">
        <v>757</v>
      </c>
      <c r="D599" s="661" t="s">
        <v>4656</v>
      </c>
      <c r="E599" s="661" t="s">
        <v>4657</v>
      </c>
      <c r="F599" s="664">
        <v>3</v>
      </c>
      <c r="G599" s="664">
        <v>142.89000000000001</v>
      </c>
      <c r="H599" s="677">
        <v>1</v>
      </c>
      <c r="I599" s="664"/>
      <c r="J599" s="664"/>
      <c r="K599" s="677">
        <v>0</v>
      </c>
      <c r="L599" s="664">
        <v>3</v>
      </c>
      <c r="M599" s="665">
        <v>142.89000000000001</v>
      </c>
    </row>
    <row r="600" spans="1:13" ht="14.4" customHeight="1" x14ac:dyDescent="0.3">
      <c r="A600" s="660" t="s">
        <v>4636</v>
      </c>
      <c r="B600" s="661" t="s">
        <v>4502</v>
      </c>
      <c r="C600" s="661" t="s">
        <v>6128</v>
      </c>
      <c r="D600" s="661" t="s">
        <v>6129</v>
      </c>
      <c r="E600" s="661" t="s">
        <v>1835</v>
      </c>
      <c r="F600" s="664">
        <v>3</v>
      </c>
      <c r="G600" s="664">
        <v>589.38</v>
      </c>
      <c r="H600" s="677">
        <v>1</v>
      </c>
      <c r="I600" s="664"/>
      <c r="J600" s="664"/>
      <c r="K600" s="677">
        <v>0</v>
      </c>
      <c r="L600" s="664">
        <v>3</v>
      </c>
      <c r="M600" s="665">
        <v>589.38</v>
      </c>
    </row>
    <row r="601" spans="1:13" ht="14.4" customHeight="1" x14ac:dyDescent="0.3">
      <c r="A601" s="660" t="s">
        <v>4636</v>
      </c>
      <c r="B601" s="661" t="s">
        <v>4508</v>
      </c>
      <c r="C601" s="661" t="s">
        <v>6025</v>
      </c>
      <c r="D601" s="661" t="s">
        <v>6026</v>
      </c>
      <c r="E601" s="661" t="s">
        <v>3903</v>
      </c>
      <c r="F601" s="664">
        <v>1</v>
      </c>
      <c r="G601" s="664">
        <v>499.8</v>
      </c>
      <c r="H601" s="677">
        <v>1</v>
      </c>
      <c r="I601" s="664"/>
      <c r="J601" s="664"/>
      <c r="K601" s="677">
        <v>0</v>
      </c>
      <c r="L601" s="664">
        <v>1</v>
      </c>
      <c r="M601" s="665">
        <v>499.8</v>
      </c>
    </row>
    <row r="602" spans="1:13" ht="14.4" customHeight="1" x14ac:dyDescent="0.3">
      <c r="A602" s="660" t="s">
        <v>4636</v>
      </c>
      <c r="B602" s="661" t="s">
        <v>4517</v>
      </c>
      <c r="C602" s="661" t="s">
        <v>5241</v>
      </c>
      <c r="D602" s="661" t="s">
        <v>5242</v>
      </c>
      <c r="E602" s="661" t="s">
        <v>4923</v>
      </c>
      <c r="F602" s="664">
        <v>6</v>
      </c>
      <c r="G602" s="664">
        <v>106.14000000000001</v>
      </c>
      <c r="H602" s="677">
        <v>1</v>
      </c>
      <c r="I602" s="664"/>
      <c r="J602" s="664"/>
      <c r="K602" s="677">
        <v>0</v>
      </c>
      <c r="L602" s="664">
        <v>6</v>
      </c>
      <c r="M602" s="665">
        <v>106.14000000000001</v>
      </c>
    </row>
    <row r="603" spans="1:13" ht="14.4" customHeight="1" x14ac:dyDescent="0.3">
      <c r="A603" s="660" t="s">
        <v>4636</v>
      </c>
      <c r="B603" s="661" t="s">
        <v>4517</v>
      </c>
      <c r="C603" s="661" t="s">
        <v>4921</v>
      </c>
      <c r="D603" s="661" t="s">
        <v>4922</v>
      </c>
      <c r="E603" s="661" t="s">
        <v>4923</v>
      </c>
      <c r="F603" s="664"/>
      <c r="G603" s="664"/>
      <c r="H603" s="677">
        <v>0</v>
      </c>
      <c r="I603" s="664">
        <v>2</v>
      </c>
      <c r="J603" s="664">
        <v>35.380000000000003</v>
      </c>
      <c r="K603" s="677">
        <v>1</v>
      </c>
      <c r="L603" s="664">
        <v>2</v>
      </c>
      <c r="M603" s="665">
        <v>35.380000000000003</v>
      </c>
    </row>
    <row r="604" spans="1:13" ht="14.4" customHeight="1" x14ac:dyDescent="0.3">
      <c r="A604" s="660" t="s">
        <v>4636</v>
      </c>
      <c r="B604" s="661" t="s">
        <v>4522</v>
      </c>
      <c r="C604" s="661" t="s">
        <v>5042</v>
      </c>
      <c r="D604" s="661" t="s">
        <v>2475</v>
      </c>
      <c r="E604" s="661" t="s">
        <v>2476</v>
      </c>
      <c r="F604" s="664"/>
      <c r="G604" s="664"/>
      <c r="H604" s="677">
        <v>0</v>
      </c>
      <c r="I604" s="664">
        <v>4</v>
      </c>
      <c r="J604" s="664">
        <v>1729.28</v>
      </c>
      <c r="K604" s="677">
        <v>1</v>
      </c>
      <c r="L604" s="664">
        <v>4</v>
      </c>
      <c r="M604" s="665">
        <v>1729.28</v>
      </c>
    </row>
    <row r="605" spans="1:13" ht="14.4" customHeight="1" x14ac:dyDescent="0.3">
      <c r="A605" s="660" t="s">
        <v>4636</v>
      </c>
      <c r="B605" s="661" t="s">
        <v>4522</v>
      </c>
      <c r="C605" s="661" t="s">
        <v>5975</v>
      </c>
      <c r="D605" s="661" t="s">
        <v>2629</v>
      </c>
      <c r="E605" s="661" t="s">
        <v>5887</v>
      </c>
      <c r="F605" s="664">
        <v>2</v>
      </c>
      <c r="G605" s="664">
        <v>0</v>
      </c>
      <c r="H605" s="677"/>
      <c r="I605" s="664"/>
      <c r="J605" s="664"/>
      <c r="K605" s="677"/>
      <c r="L605" s="664">
        <v>2</v>
      </c>
      <c r="M605" s="665">
        <v>0</v>
      </c>
    </row>
    <row r="606" spans="1:13" ht="14.4" customHeight="1" x14ac:dyDescent="0.3">
      <c r="A606" s="660" t="s">
        <v>4636</v>
      </c>
      <c r="B606" s="661" t="s">
        <v>4522</v>
      </c>
      <c r="C606" s="661" t="s">
        <v>2705</v>
      </c>
      <c r="D606" s="661" t="s">
        <v>2475</v>
      </c>
      <c r="E606" s="661" t="s">
        <v>4524</v>
      </c>
      <c r="F606" s="664"/>
      <c r="G606" s="664"/>
      <c r="H606" s="677">
        <v>0</v>
      </c>
      <c r="I606" s="664">
        <v>3</v>
      </c>
      <c r="J606" s="664">
        <v>648.48</v>
      </c>
      <c r="K606" s="677">
        <v>1</v>
      </c>
      <c r="L606" s="664">
        <v>3</v>
      </c>
      <c r="M606" s="665">
        <v>648.48</v>
      </c>
    </row>
    <row r="607" spans="1:13" ht="14.4" customHeight="1" x14ac:dyDescent="0.3">
      <c r="A607" s="660" t="s">
        <v>4636</v>
      </c>
      <c r="B607" s="661" t="s">
        <v>4522</v>
      </c>
      <c r="C607" s="661" t="s">
        <v>2474</v>
      </c>
      <c r="D607" s="661" t="s">
        <v>2475</v>
      </c>
      <c r="E607" s="661" t="s">
        <v>4525</v>
      </c>
      <c r="F607" s="664"/>
      <c r="G607" s="664"/>
      <c r="H607" s="677">
        <v>0</v>
      </c>
      <c r="I607" s="664">
        <v>3</v>
      </c>
      <c r="J607" s="664">
        <v>1140.6399999999999</v>
      </c>
      <c r="K607" s="677">
        <v>1</v>
      </c>
      <c r="L607" s="664">
        <v>3</v>
      </c>
      <c r="M607" s="665">
        <v>1140.6399999999999</v>
      </c>
    </row>
    <row r="608" spans="1:13" ht="14.4" customHeight="1" x14ac:dyDescent="0.3">
      <c r="A608" s="660" t="s">
        <v>4636</v>
      </c>
      <c r="B608" s="661" t="s">
        <v>4528</v>
      </c>
      <c r="C608" s="661" t="s">
        <v>5989</v>
      </c>
      <c r="D608" s="661" t="s">
        <v>5280</v>
      </c>
      <c r="E608" s="661" t="s">
        <v>5990</v>
      </c>
      <c r="F608" s="664">
        <v>1</v>
      </c>
      <c r="G608" s="664">
        <v>0</v>
      </c>
      <c r="H608" s="677"/>
      <c r="I608" s="664"/>
      <c r="J608" s="664"/>
      <c r="K608" s="677"/>
      <c r="L608" s="664">
        <v>1</v>
      </c>
      <c r="M608" s="665">
        <v>0</v>
      </c>
    </row>
    <row r="609" spans="1:13" ht="14.4" customHeight="1" x14ac:dyDescent="0.3">
      <c r="A609" s="660" t="s">
        <v>4636</v>
      </c>
      <c r="B609" s="661" t="s">
        <v>4528</v>
      </c>
      <c r="C609" s="661" t="s">
        <v>2675</v>
      </c>
      <c r="D609" s="661" t="s">
        <v>2676</v>
      </c>
      <c r="E609" s="661" t="s">
        <v>1229</v>
      </c>
      <c r="F609" s="664"/>
      <c r="G609" s="664"/>
      <c r="H609" s="677">
        <v>0</v>
      </c>
      <c r="I609" s="664">
        <v>2</v>
      </c>
      <c r="J609" s="664">
        <v>276</v>
      </c>
      <c r="K609" s="677">
        <v>1</v>
      </c>
      <c r="L609" s="664">
        <v>2</v>
      </c>
      <c r="M609" s="665">
        <v>276</v>
      </c>
    </row>
    <row r="610" spans="1:13" ht="14.4" customHeight="1" x14ac:dyDescent="0.3">
      <c r="A610" s="660" t="s">
        <v>4636</v>
      </c>
      <c r="B610" s="661" t="s">
        <v>4528</v>
      </c>
      <c r="C610" s="661" t="s">
        <v>5279</v>
      </c>
      <c r="D610" s="661" t="s">
        <v>5280</v>
      </c>
      <c r="E610" s="661" t="s">
        <v>5281</v>
      </c>
      <c r="F610" s="664">
        <v>3</v>
      </c>
      <c r="G610" s="664">
        <v>605.25</v>
      </c>
      <c r="H610" s="677">
        <v>1</v>
      </c>
      <c r="I610" s="664"/>
      <c r="J610" s="664"/>
      <c r="K610" s="677">
        <v>0</v>
      </c>
      <c r="L610" s="664">
        <v>3</v>
      </c>
      <c r="M610" s="665">
        <v>605.25</v>
      </c>
    </row>
    <row r="611" spans="1:13" ht="14.4" customHeight="1" x14ac:dyDescent="0.3">
      <c r="A611" s="660" t="s">
        <v>4636</v>
      </c>
      <c r="B611" s="661" t="s">
        <v>4529</v>
      </c>
      <c r="C611" s="661" t="s">
        <v>2711</v>
      </c>
      <c r="D611" s="661" t="s">
        <v>637</v>
      </c>
      <c r="E611" s="661" t="s">
        <v>2712</v>
      </c>
      <c r="F611" s="664"/>
      <c r="G611" s="664"/>
      <c r="H611" s="677">
        <v>0</v>
      </c>
      <c r="I611" s="664">
        <v>1</v>
      </c>
      <c r="J611" s="664">
        <v>418.37</v>
      </c>
      <c r="K611" s="677">
        <v>1</v>
      </c>
      <c r="L611" s="664">
        <v>1</v>
      </c>
      <c r="M611" s="665">
        <v>418.37</v>
      </c>
    </row>
    <row r="612" spans="1:13" ht="14.4" customHeight="1" x14ac:dyDescent="0.3">
      <c r="A612" s="660" t="s">
        <v>4636</v>
      </c>
      <c r="B612" s="661" t="s">
        <v>4536</v>
      </c>
      <c r="C612" s="661" t="s">
        <v>2646</v>
      </c>
      <c r="D612" s="661" t="s">
        <v>2647</v>
      </c>
      <c r="E612" s="661" t="s">
        <v>4537</v>
      </c>
      <c r="F612" s="664"/>
      <c r="G612" s="664"/>
      <c r="H612" s="677">
        <v>0</v>
      </c>
      <c r="I612" s="664">
        <v>1</v>
      </c>
      <c r="J612" s="664">
        <v>1309.48</v>
      </c>
      <c r="K612" s="677">
        <v>1</v>
      </c>
      <c r="L612" s="664">
        <v>1</v>
      </c>
      <c r="M612" s="665">
        <v>1309.48</v>
      </c>
    </row>
    <row r="613" spans="1:13" ht="14.4" customHeight="1" x14ac:dyDescent="0.3">
      <c r="A613" s="660" t="s">
        <v>4636</v>
      </c>
      <c r="B613" s="661" t="s">
        <v>4538</v>
      </c>
      <c r="C613" s="661" t="s">
        <v>5971</v>
      </c>
      <c r="D613" s="661" t="s">
        <v>5252</v>
      </c>
      <c r="E613" s="661" t="s">
        <v>2683</v>
      </c>
      <c r="F613" s="664">
        <v>2</v>
      </c>
      <c r="G613" s="664">
        <v>712.94</v>
      </c>
      <c r="H613" s="677">
        <v>1</v>
      </c>
      <c r="I613" s="664"/>
      <c r="J613" s="664"/>
      <c r="K613" s="677">
        <v>0</v>
      </c>
      <c r="L613" s="664">
        <v>2</v>
      </c>
      <c r="M613" s="665">
        <v>712.94</v>
      </c>
    </row>
    <row r="614" spans="1:13" ht="14.4" customHeight="1" x14ac:dyDescent="0.3">
      <c r="A614" s="660" t="s">
        <v>4636</v>
      </c>
      <c r="B614" s="661" t="s">
        <v>4538</v>
      </c>
      <c r="C614" s="661" t="s">
        <v>2452</v>
      </c>
      <c r="D614" s="661" t="s">
        <v>2453</v>
      </c>
      <c r="E614" s="661" t="s">
        <v>4539</v>
      </c>
      <c r="F614" s="664"/>
      <c r="G614" s="664"/>
      <c r="H614" s="677">
        <v>0</v>
      </c>
      <c r="I614" s="664">
        <v>1</v>
      </c>
      <c r="J614" s="664">
        <v>237.65</v>
      </c>
      <c r="K614" s="677">
        <v>1</v>
      </c>
      <c r="L614" s="664">
        <v>1</v>
      </c>
      <c r="M614" s="665">
        <v>237.65</v>
      </c>
    </row>
    <row r="615" spans="1:13" ht="14.4" customHeight="1" x14ac:dyDescent="0.3">
      <c r="A615" s="660" t="s">
        <v>4636</v>
      </c>
      <c r="B615" s="661" t="s">
        <v>4538</v>
      </c>
      <c r="C615" s="661" t="s">
        <v>5972</v>
      </c>
      <c r="D615" s="661" t="s">
        <v>5973</v>
      </c>
      <c r="E615" s="661" t="s">
        <v>2683</v>
      </c>
      <c r="F615" s="664">
        <v>2</v>
      </c>
      <c r="G615" s="664">
        <v>769.69</v>
      </c>
      <c r="H615" s="677">
        <v>1</v>
      </c>
      <c r="I615" s="664"/>
      <c r="J615" s="664"/>
      <c r="K615" s="677">
        <v>0</v>
      </c>
      <c r="L615" s="664">
        <v>2</v>
      </c>
      <c r="M615" s="665">
        <v>769.69</v>
      </c>
    </row>
    <row r="616" spans="1:13" ht="14.4" customHeight="1" x14ac:dyDescent="0.3">
      <c r="A616" s="660" t="s">
        <v>4636</v>
      </c>
      <c r="B616" s="661" t="s">
        <v>4538</v>
      </c>
      <c r="C616" s="661" t="s">
        <v>2682</v>
      </c>
      <c r="D616" s="661" t="s">
        <v>2453</v>
      </c>
      <c r="E616" s="661" t="s">
        <v>2683</v>
      </c>
      <c r="F616" s="664"/>
      <c r="G616" s="664"/>
      <c r="H616" s="677">
        <v>0</v>
      </c>
      <c r="I616" s="664">
        <v>1</v>
      </c>
      <c r="J616" s="664">
        <v>356.47</v>
      </c>
      <c r="K616" s="677">
        <v>1</v>
      </c>
      <c r="L616" s="664">
        <v>1</v>
      </c>
      <c r="M616" s="665">
        <v>356.47</v>
      </c>
    </row>
    <row r="617" spans="1:13" ht="14.4" customHeight="1" x14ac:dyDescent="0.3">
      <c r="A617" s="660" t="s">
        <v>4636</v>
      </c>
      <c r="B617" s="661" t="s">
        <v>4538</v>
      </c>
      <c r="C617" s="661" t="s">
        <v>5974</v>
      </c>
      <c r="D617" s="661" t="s">
        <v>5252</v>
      </c>
      <c r="E617" s="661" t="s">
        <v>2683</v>
      </c>
      <c r="F617" s="664">
        <v>1</v>
      </c>
      <c r="G617" s="664">
        <v>356.47</v>
      </c>
      <c r="H617" s="677">
        <v>1</v>
      </c>
      <c r="I617" s="664"/>
      <c r="J617" s="664"/>
      <c r="K617" s="677">
        <v>0</v>
      </c>
      <c r="L617" s="664">
        <v>1</v>
      </c>
      <c r="M617" s="665">
        <v>356.47</v>
      </c>
    </row>
    <row r="618" spans="1:13" ht="14.4" customHeight="1" x14ac:dyDescent="0.3">
      <c r="A618" s="660" t="s">
        <v>4637</v>
      </c>
      <c r="B618" s="661" t="s">
        <v>4381</v>
      </c>
      <c r="C618" s="661" t="s">
        <v>6093</v>
      </c>
      <c r="D618" s="661" t="s">
        <v>2530</v>
      </c>
      <c r="E618" s="661" t="s">
        <v>6094</v>
      </c>
      <c r="F618" s="664"/>
      <c r="G618" s="664"/>
      <c r="H618" s="677">
        <v>0</v>
      </c>
      <c r="I618" s="664">
        <v>2</v>
      </c>
      <c r="J618" s="664">
        <v>699.76</v>
      </c>
      <c r="K618" s="677">
        <v>1</v>
      </c>
      <c r="L618" s="664">
        <v>2</v>
      </c>
      <c r="M618" s="665">
        <v>699.76</v>
      </c>
    </row>
    <row r="619" spans="1:13" ht="14.4" customHeight="1" x14ac:dyDescent="0.3">
      <c r="A619" s="660" t="s">
        <v>4637</v>
      </c>
      <c r="B619" s="661" t="s">
        <v>4381</v>
      </c>
      <c r="C619" s="661" t="s">
        <v>5007</v>
      </c>
      <c r="D619" s="661" t="s">
        <v>4153</v>
      </c>
      <c r="E619" s="661" t="s">
        <v>5008</v>
      </c>
      <c r="F619" s="664"/>
      <c r="G619" s="664"/>
      <c r="H619" s="677">
        <v>0</v>
      </c>
      <c r="I619" s="664">
        <v>2</v>
      </c>
      <c r="J619" s="664">
        <v>349.88</v>
      </c>
      <c r="K619" s="677">
        <v>1</v>
      </c>
      <c r="L619" s="664">
        <v>2</v>
      </c>
      <c r="M619" s="665">
        <v>349.88</v>
      </c>
    </row>
    <row r="620" spans="1:13" ht="14.4" customHeight="1" x14ac:dyDescent="0.3">
      <c r="A620" s="660" t="s">
        <v>4637</v>
      </c>
      <c r="B620" s="661" t="s">
        <v>4381</v>
      </c>
      <c r="C620" s="661" t="s">
        <v>5359</v>
      </c>
      <c r="D620" s="661" t="s">
        <v>4153</v>
      </c>
      <c r="E620" s="661" t="s">
        <v>5360</v>
      </c>
      <c r="F620" s="664"/>
      <c r="G620" s="664"/>
      <c r="H620" s="677"/>
      <c r="I620" s="664">
        <v>1</v>
      </c>
      <c r="J620" s="664">
        <v>0</v>
      </c>
      <c r="K620" s="677"/>
      <c r="L620" s="664">
        <v>1</v>
      </c>
      <c r="M620" s="665">
        <v>0</v>
      </c>
    </row>
    <row r="621" spans="1:13" ht="14.4" customHeight="1" x14ac:dyDescent="0.3">
      <c r="A621" s="660" t="s">
        <v>4637</v>
      </c>
      <c r="B621" s="661" t="s">
        <v>4383</v>
      </c>
      <c r="C621" s="661" t="s">
        <v>2589</v>
      </c>
      <c r="D621" s="661" t="s">
        <v>2590</v>
      </c>
      <c r="E621" s="661" t="s">
        <v>2591</v>
      </c>
      <c r="F621" s="664"/>
      <c r="G621" s="664"/>
      <c r="H621" s="677">
        <v>0</v>
      </c>
      <c r="I621" s="664">
        <v>25</v>
      </c>
      <c r="J621" s="664">
        <v>1224.5</v>
      </c>
      <c r="K621" s="677">
        <v>1</v>
      </c>
      <c r="L621" s="664">
        <v>25</v>
      </c>
      <c r="M621" s="665">
        <v>1224.5</v>
      </c>
    </row>
    <row r="622" spans="1:13" ht="14.4" customHeight="1" x14ac:dyDescent="0.3">
      <c r="A622" s="660" t="s">
        <v>4637</v>
      </c>
      <c r="B622" s="661" t="s">
        <v>4384</v>
      </c>
      <c r="C622" s="661" t="s">
        <v>3896</v>
      </c>
      <c r="D622" s="661" t="s">
        <v>2702</v>
      </c>
      <c r="E622" s="661" t="s">
        <v>3897</v>
      </c>
      <c r="F622" s="664"/>
      <c r="G622" s="664"/>
      <c r="H622" s="677">
        <v>0</v>
      </c>
      <c r="I622" s="664">
        <v>2</v>
      </c>
      <c r="J622" s="664">
        <v>497.4</v>
      </c>
      <c r="K622" s="677">
        <v>1</v>
      </c>
      <c r="L622" s="664">
        <v>2</v>
      </c>
      <c r="M622" s="665">
        <v>497.4</v>
      </c>
    </row>
    <row r="623" spans="1:13" ht="14.4" customHeight="1" x14ac:dyDescent="0.3">
      <c r="A623" s="660" t="s">
        <v>4637</v>
      </c>
      <c r="B623" s="661" t="s">
        <v>4384</v>
      </c>
      <c r="C623" s="661" t="s">
        <v>4977</v>
      </c>
      <c r="D623" s="661" t="s">
        <v>4978</v>
      </c>
      <c r="E623" s="661" t="s">
        <v>4979</v>
      </c>
      <c r="F623" s="664"/>
      <c r="G623" s="664"/>
      <c r="H623" s="677">
        <v>0</v>
      </c>
      <c r="I623" s="664">
        <v>3</v>
      </c>
      <c r="J623" s="664">
        <v>3057.33</v>
      </c>
      <c r="K623" s="677">
        <v>1</v>
      </c>
      <c r="L623" s="664">
        <v>3</v>
      </c>
      <c r="M623" s="665">
        <v>3057.33</v>
      </c>
    </row>
    <row r="624" spans="1:13" ht="14.4" customHeight="1" x14ac:dyDescent="0.3">
      <c r="A624" s="660" t="s">
        <v>4637</v>
      </c>
      <c r="B624" s="661" t="s">
        <v>4388</v>
      </c>
      <c r="C624" s="661" t="s">
        <v>2512</v>
      </c>
      <c r="D624" s="661" t="s">
        <v>2513</v>
      </c>
      <c r="E624" s="661" t="s">
        <v>2514</v>
      </c>
      <c r="F624" s="664"/>
      <c r="G624" s="664"/>
      <c r="H624" s="677"/>
      <c r="I624" s="664">
        <v>4</v>
      </c>
      <c r="J624" s="664">
        <v>0</v>
      </c>
      <c r="K624" s="677"/>
      <c r="L624" s="664">
        <v>4</v>
      </c>
      <c r="M624" s="665">
        <v>0</v>
      </c>
    </row>
    <row r="625" spans="1:13" ht="14.4" customHeight="1" x14ac:dyDescent="0.3">
      <c r="A625" s="660" t="s">
        <v>4637</v>
      </c>
      <c r="B625" s="661" t="s">
        <v>4400</v>
      </c>
      <c r="C625" s="661" t="s">
        <v>2688</v>
      </c>
      <c r="D625" s="661" t="s">
        <v>2479</v>
      </c>
      <c r="E625" s="661" t="s">
        <v>2689</v>
      </c>
      <c r="F625" s="664"/>
      <c r="G625" s="664"/>
      <c r="H625" s="677">
        <v>0</v>
      </c>
      <c r="I625" s="664">
        <v>10</v>
      </c>
      <c r="J625" s="664">
        <v>4689.5999999999995</v>
      </c>
      <c r="K625" s="677">
        <v>1</v>
      </c>
      <c r="L625" s="664">
        <v>10</v>
      </c>
      <c r="M625" s="665">
        <v>4689.5999999999995</v>
      </c>
    </row>
    <row r="626" spans="1:13" ht="14.4" customHeight="1" x14ac:dyDescent="0.3">
      <c r="A626" s="660" t="s">
        <v>4637</v>
      </c>
      <c r="B626" s="661" t="s">
        <v>4400</v>
      </c>
      <c r="C626" s="661" t="s">
        <v>2691</v>
      </c>
      <c r="D626" s="661" t="s">
        <v>2479</v>
      </c>
      <c r="E626" s="661" t="s">
        <v>2692</v>
      </c>
      <c r="F626" s="664"/>
      <c r="G626" s="664"/>
      <c r="H626" s="677">
        <v>0</v>
      </c>
      <c r="I626" s="664">
        <v>70</v>
      </c>
      <c r="J626" s="664">
        <v>43770.3</v>
      </c>
      <c r="K626" s="677">
        <v>1</v>
      </c>
      <c r="L626" s="664">
        <v>70</v>
      </c>
      <c r="M626" s="665">
        <v>43770.3</v>
      </c>
    </row>
    <row r="627" spans="1:13" ht="14.4" customHeight="1" x14ac:dyDescent="0.3">
      <c r="A627" s="660" t="s">
        <v>4637</v>
      </c>
      <c r="B627" s="661" t="s">
        <v>4400</v>
      </c>
      <c r="C627" s="661" t="s">
        <v>2478</v>
      </c>
      <c r="D627" s="661" t="s">
        <v>2479</v>
      </c>
      <c r="E627" s="661" t="s">
        <v>2480</v>
      </c>
      <c r="F627" s="664"/>
      <c r="G627" s="664"/>
      <c r="H627" s="677">
        <v>0</v>
      </c>
      <c r="I627" s="664">
        <v>38</v>
      </c>
      <c r="J627" s="664">
        <v>35641.339999999997</v>
      </c>
      <c r="K627" s="677">
        <v>1</v>
      </c>
      <c r="L627" s="664">
        <v>38</v>
      </c>
      <c r="M627" s="665">
        <v>35641.339999999997</v>
      </c>
    </row>
    <row r="628" spans="1:13" ht="14.4" customHeight="1" x14ac:dyDescent="0.3">
      <c r="A628" s="660" t="s">
        <v>4637</v>
      </c>
      <c r="B628" s="661" t="s">
        <v>4400</v>
      </c>
      <c r="C628" s="661" t="s">
        <v>2482</v>
      </c>
      <c r="D628" s="661" t="s">
        <v>2479</v>
      </c>
      <c r="E628" s="661" t="s">
        <v>2483</v>
      </c>
      <c r="F628" s="664"/>
      <c r="G628" s="664"/>
      <c r="H628" s="677">
        <v>0</v>
      </c>
      <c r="I628" s="664">
        <v>2</v>
      </c>
      <c r="J628" s="664">
        <v>2332.94</v>
      </c>
      <c r="K628" s="677">
        <v>1</v>
      </c>
      <c r="L628" s="664">
        <v>2</v>
      </c>
      <c r="M628" s="665">
        <v>2332.94</v>
      </c>
    </row>
    <row r="629" spans="1:13" ht="14.4" customHeight="1" x14ac:dyDescent="0.3">
      <c r="A629" s="660" t="s">
        <v>4637</v>
      </c>
      <c r="B629" s="661" t="s">
        <v>4400</v>
      </c>
      <c r="C629" s="661" t="s">
        <v>4156</v>
      </c>
      <c r="D629" s="661" t="s">
        <v>2562</v>
      </c>
      <c r="E629" s="661" t="s">
        <v>2480</v>
      </c>
      <c r="F629" s="664"/>
      <c r="G629" s="664"/>
      <c r="H629" s="677">
        <v>0</v>
      </c>
      <c r="I629" s="664">
        <v>35</v>
      </c>
      <c r="J629" s="664">
        <v>61239.150000000009</v>
      </c>
      <c r="K629" s="677">
        <v>1</v>
      </c>
      <c r="L629" s="664">
        <v>35</v>
      </c>
      <c r="M629" s="665">
        <v>61239.150000000009</v>
      </c>
    </row>
    <row r="630" spans="1:13" ht="14.4" customHeight="1" x14ac:dyDescent="0.3">
      <c r="A630" s="660" t="s">
        <v>4637</v>
      </c>
      <c r="B630" s="661" t="s">
        <v>6875</v>
      </c>
      <c r="C630" s="661" t="s">
        <v>6176</v>
      </c>
      <c r="D630" s="661" t="s">
        <v>6177</v>
      </c>
      <c r="E630" s="661" t="s">
        <v>6178</v>
      </c>
      <c r="F630" s="664">
        <v>1</v>
      </c>
      <c r="G630" s="664">
        <v>313.98</v>
      </c>
      <c r="H630" s="677">
        <v>1</v>
      </c>
      <c r="I630" s="664"/>
      <c r="J630" s="664"/>
      <c r="K630" s="677">
        <v>0</v>
      </c>
      <c r="L630" s="664">
        <v>1</v>
      </c>
      <c r="M630" s="665">
        <v>313.98</v>
      </c>
    </row>
    <row r="631" spans="1:13" ht="14.4" customHeight="1" x14ac:dyDescent="0.3">
      <c r="A631" s="660" t="s">
        <v>4637</v>
      </c>
      <c r="B631" s="661" t="s">
        <v>4403</v>
      </c>
      <c r="C631" s="661" t="s">
        <v>4149</v>
      </c>
      <c r="D631" s="661" t="s">
        <v>2601</v>
      </c>
      <c r="E631" s="661" t="s">
        <v>4593</v>
      </c>
      <c r="F631" s="664"/>
      <c r="G631" s="664"/>
      <c r="H631" s="677">
        <v>0</v>
      </c>
      <c r="I631" s="664">
        <v>2</v>
      </c>
      <c r="J631" s="664">
        <v>301.10000000000002</v>
      </c>
      <c r="K631" s="677">
        <v>1</v>
      </c>
      <c r="L631" s="664">
        <v>2</v>
      </c>
      <c r="M631" s="665">
        <v>301.10000000000002</v>
      </c>
    </row>
    <row r="632" spans="1:13" ht="14.4" customHeight="1" x14ac:dyDescent="0.3">
      <c r="A632" s="660" t="s">
        <v>4637</v>
      </c>
      <c r="B632" s="661" t="s">
        <v>4404</v>
      </c>
      <c r="C632" s="661" t="s">
        <v>5882</v>
      </c>
      <c r="D632" s="661" t="s">
        <v>5770</v>
      </c>
      <c r="E632" s="661" t="s">
        <v>5883</v>
      </c>
      <c r="F632" s="664">
        <v>1</v>
      </c>
      <c r="G632" s="664">
        <v>480.18</v>
      </c>
      <c r="H632" s="677">
        <v>1</v>
      </c>
      <c r="I632" s="664"/>
      <c r="J632" s="664"/>
      <c r="K632" s="677">
        <v>0</v>
      </c>
      <c r="L632" s="664">
        <v>1</v>
      </c>
      <c r="M632" s="665">
        <v>480.18</v>
      </c>
    </row>
    <row r="633" spans="1:13" ht="14.4" customHeight="1" x14ac:dyDescent="0.3">
      <c r="A633" s="660" t="s">
        <v>4637</v>
      </c>
      <c r="B633" s="661" t="s">
        <v>4404</v>
      </c>
      <c r="C633" s="661" t="s">
        <v>5663</v>
      </c>
      <c r="D633" s="661" t="s">
        <v>5664</v>
      </c>
      <c r="E633" s="661" t="s">
        <v>5665</v>
      </c>
      <c r="F633" s="664"/>
      <c r="G633" s="664"/>
      <c r="H633" s="677">
        <v>0</v>
      </c>
      <c r="I633" s="664">
        <v>2</v>
      </c>
      <c r="J633" s="664">
        <v>734.98</v>
      </c>
      <c r="K633" s="677">
        <v>1</v>
      </c>
      <c r="L633" s="664">
        <v>2</v>
      </c>
      <c r="M633" s="665">
        <v>734.98</v>
      </c>
    </row>
    <row r="634" spans="1:13" ht="14.4" customHeight="1" x14ac:dyDescent="0.3">
      <c r="A634" s="660" t="s">
        <v>4637</v>
      </c>
      <c r="B634" s="661" t="s">
        <v>4406</v>
      </c>
      <c r="C634" s="661" t="s">
        <v>6145</v>
      </c>
      <c r="D634" s="661" t="s">
        <v>5930</v>
      </c>
      <c r="E634" s="661" t="s">
        <v>5679</v>
      </c>
      <c r="F634" s="664">
        <v>1</v>
      </c>
      <c r="G634" s="664">
        <v>149.62</v>
      </c>
      <c r="H634" s="677">
        <v>1</v>
      </c>
      <c r="I634" s="664"/>
      <c r="J634" s="664"/>
      <c r="K634" s="677">
        <v>0</v>
      </c>
      <c r="L634" s="664">
        <v>1</v>
      </c>
      <c r="M634" s="665">
        <v>149.62</v>
      </c>
    </row>
    <row r="635" spans="1:13" ht="14.4" customHeight="1" x14ac:dyDescent="0.3">
      <c r="A635" s="660" t="s">
        <v>4637</v>
      </c>
      <c r="B635" s="661" t="s">
        <v>4407</v>
      </c>
      <c r="C635" s="661" t="s">
        <v>5786</v>
      </c>
      <c r="D635" s="661" t="s">
        <v>5787</v>
      </c>
      <c r="E635" s="661" t="s">
        <v>5788</v>
      </c>
      <c r="F635" s="664">
        <v>4</v>
      </c>
      <c r="G635" s="664">
        <v>125.72</v>
      </c>
      <c r="H635" s="677">
        <v>1</v>
      </c>
      <c r="I635" s="664"/>
      <c r="J635" s="664"/>
      <c r="K635" s="677">
        <v>0</v>
      </c>
      <c r="L635" s="664">
        <v>4</v>
      </c>
      <c r="M635" s="665">
        <v>125.72</v>
      </c>
    </row>
    <row r="636" spans="1:13" ht="14.4" customHeight="1" x14ac:dyDescent="0.3">
      <c r="A636" s="660" t="s">
        <v>4637</v>
      </c>
      <c r="B636" s="661" t="s">
        <v>4407</v>
      </c>
      <c r="C636" s="661" t="s">
        <v>2523</v>
      </c>
      <c r="D636" s="661" t="s">
        <v>2524</v>
      </c>
      <c r="E636" s="661" t="s">
        <v>1225</v>
      </c>
      <c r="F636" s="664"/>
      <c r="G636" s="664"/>
      <c r="H636" s="677">
        <v>0</v>
      </c>
      <c r="I636" s="664">
        <v>5</v>
      </c>
      <c r="J636" s="664">
        <v>224.45</v>
      </c>
      <c r="K636" s="677">
        <v>1</v>
      </c>
      <c r="L636" s="664">
        <v>5</v>
      </c>
      <c r="M636" s="665">
        <v>224.45</v>
      </c>
    </row>
    <row r="637" spans="1:13" ht="14.4" customHeight="1" x14ac:dyDescent="0.3">
      <c r="A637" s="660" t="s">
        <v>4637</v>
      </c>
      <c r="B637" s="661" t="s">
        <v>4407</v>
      </c>
      <c r="C637" s="661" t="s">
        <v>4964</v>
      </c>
      <c r="D637" s="661" t="s">
        <v>4965</v>
      </c>
      <c r="E637" s="661" t="s">
        <v>1229</v>
      </c>
      <c r="F637" s="664">
        <v>1</v>
      </c>
      <c r="G637" s="664">
        <v>60.02</v>
      </c>
      <c r="H637" s="677">
        <v>1</v>
      </c>
      <c r="I637" s="664"/>
      <c r="J637" s="664"/>
      <c r="K637" s="677">
        <v>0</v>
      </c>
      <c r="L637" s="664">
        <v>1</v>
      </c>
      <c r="M637" s="665">
        <v>60.02</v>
      </c>
    </row>
    <row r="638" spans="1:13" ht="14.4" customHeight="1" x14ac:dyDescent="0.3">
      <c r="A638" s="660" t="s">
        <v>4637</v>
      </c>
      <c r="B638" s="661" t="s">
        <v>4574</v>
      </c>
      <c r="C638" s="661" t="s">
        <v>5885</v>
      </c>
      <c r="D638" s="661" t="s">
        <v>3879</v>
      </c>
      <c r="E638" s="661" t="s">
        <v>5866</v>
      </c>
      <c r="F638" s="664"/>
      <c r="G638" s="664"/>
      <c r="H638" s="677">
        <v>0</v>
      </c>
      <c r="I638" s="664">
        <v>1</v>
      </c>
      <c r="J638" s="664">
        <v>184.61</v>
      </c>
      <c r="K638" s="677">
        <v>1</v>
      </c>
      <c r="L638" s="664">
        <v>1</v>
      </c>
      <c r="M638" s="665">
        <v>184.61</v>
      </c>
    </row>
    <row r="639" spans="1:13" ht="14.4" customHeight="1" x14ac:dyDescent="0.3">
      <c r="A639" s="660" t="s">
        <v>4637</v>
      </c>
      <c r="B639" s="661" t="s">
        <v>4413</v>
      </c>
      <c r="C639" s="661" t="s">
        <v>6211</v>
      </c>
      <c r="D639" s="661" t="s">
        <v>6212</v>
      </c>
      <c r="E639" s="661" t="s">
        <v>6210</v>
      </c>
      <c r="F639" s="664">
        <v>1</v>
      </c>
      <c r="G639" s="664">
        <v>48.97</v>
      </c>
      <c r="H639" s="677">
        <v>1</v>
      </c>
      <c r="I639" s="664"/>
      <c r="J639" s="664"/>
      <c r="K639" s="677">
        <v>0</v>
      </c>
      <c r="L639" s="664">
        <v>1</v>
      </c>
      <c r="M639" s="665">
        <v>48.97</v>
      </c>
    </row>
    <row r="640" spans="1:13" ht="14.4" customHeight="1" x14ac:dyDescent="0.3">
      <c r="A640" s="660" t="s">
        <v>4637</v>
      </c>
      <c r="B640" s="661" t="s">
        <v>4413</v>
      </c>
      <c r="C640" s="661" t="s">
        <v>6208</v>
      </c>
      <c r="D640" s="661" t="s">
        <v>6209</v>
      </c>
      <c r="E640" s="661" t="s">
        <v>6210</v>
      </c>
      <c r="F640" s="664">
        <v>1</v>
      </c>
      <c r="G640" s="664">
        <v>0</v>
      </c>
      <c r="H640" s="677"/>
      <c r="I640" s="664"/>
      <c r="J640" s="664"/>
      <c r="K640" s="677"/>
      <c r="L640" s="664">
        <v>1</v>
      </c>
      <c r="M640" s="665">
        <v>0</v>
      </c>
    </row>
    <row r="641" spans="1:13" ht="14.4" customHeight="1" x14ac:dyDescent="0.3">
      <c r="A641" s="660" t="s">
        <v>4637</v>
      </c>
      <c r="B641" s="661" t="s">
        <v>4576</v>
      </c>
      <c r="C641" s="661" t="s">
        <v>3864</v>
      </c>
      <c r="D641" s="661" t="s">
        <v>3865</v>
      </c>
      <c r="E641" s="661" t="s">
        <v>1146</v>
      </c>
      <c r="F641" s="664"/>
      <c r="G641" s="664"/>
      <c r="H641" s="677">
        <v>0</v>
      </c>
      <c r="I641" s="664">
        <v>6</v>
      </c>
      <c r="J641" s="664">
        <v>657.18000000000006</v>
      </c>
      <c r="K641" s="677">
        <v>1</v>
      </c>
      <c r="L641" s="664">
        <v>6</v>
      </c>
      <c r="M641" s="665">
        <v>657.18000000000006</v>
      </c>
    </row>
    <row r="642" spans="1:13" ht="14.4" customHeight="1" x14ac:dyDescent="0.3">
      <c r="A642" s="660" t="s">
        <v>4637</v>
      </c>
      <c r="B642" s="661" t="s">
        <v>4420</v>
      </c>
      <c r="C642" s="661" t="s">
        <v>6189</v>
      </c>
      <c r="D642" s="661" t="s">
        <v>2468</v>
      </c>
      <c r="E642" s="661" t="s">
        <v>1378</v>
      </c>
      <c r="F642" s="664"/>
      <c r="G642" s="664"/>
      <c r="H642" s="677">
        <v>0</v>
      </c>
      <c r="I642" s="664">
        <v>1</v>
      </c>
      <c r="J642" s="664">
        <v>81.33</v>
      </c>
      <c r="K642" s="677">
        <v>1</v>
      </c>
      <c r="L642" s="664">
        <v>1</v>
      </c>
      <c r="M642" s="665">
        <v>81.33</v>
      </c>
    </row>
    <row r="643" spans="1:13" ht="14.4" customHeight="1" x14ac:dyDescent="0.3">
      <c r="A643" s="660" t="s">
        <v>4637</v>
      </c>
      <c r="B643" s="661" t="s">
        <v>4421</v>
      </c>
      <c r="C643" s="661" t="s">
        <v>6218</v>
      </c>
      <c r="D643" s="661" t="s">
        <v>6219</v>
      </c>
      <c r="E643" s="661" t="s">
        <v>1869</v>
      </c>
      <c r="F643" s="664"/>
      <c r="G643" s="664"/>
      <c r="H643" s="677">
        <v>0</v>
      </c>
      <c r="I643" s="664">
        <v>1</v>
      </c>
      <c r="J643" s="664">
        <v>108.83</v>
      </c>
      <c r="K643" s="677">
        <v>1</v>
      </c>
      <c r="L643" s="664">
        <v>1</v>
      </c>
      <c r="M643" s="665">
        <v>108.83</v>
      </c>
    </row>
    <row r="644" spans="1:13" ht="14.4" customHeight="1" x14ac:dyDescent="0.3">
      <c r="A644" s="660" t="s">
        <v>4637</v>
      </c>
      <c r="B644" s="661" t="s">
        <v>4422</v>
      </c>
      <c r="C644" s="661" t="s">
        <v>2678</v>
      </c>
      <c r="D644" s="661" t="s">
        <v>2679</v>
      </c>
      <c r="E644" s="661" t="s">
        <v>1869</v>
      </c>
      <c r="F644" s="664"/>
      <c r="G644" s="664"/>
      <c r="H644" s="677">
        <v>0</v>
      </c>
      <c r="I644" s="664">
        <v>3</v>
      </c>
      <c r="J644" s="664">
        <v>652.95000000000005</v>
      </c>
      <c r="K644" s="677">
        <v>1</v>
      </c>
      <c r="L644" s="664">
        <v>3</v>
      </c>
      <c r="M644" s="665">
        <v>652.95000000000005</v>
      </c>
    </row>
    <row r="645" spans="1:13" ht="14.4" customHeight="1" x14ac:dyDescent="0.3">
      <c r="A645" s="660" t="s">
        <v>4637</v>
      </c>
      <c r="B645" s="661" t="s">
        <v>4422</v>
      </c>
      <c r="C645" s="661" t="s">
        <v>5851</v>
      </c>
      <c r="D645" s="661" t="s">
        <v>4423</v>
      </c>
      <c r="E645" s="661" t="s">
        <v>5679</v>
      </c>
      <c r="F645" s="664"/>
      <c r="G645" s="664"/>
      <c r="H645" s="677">
        <v>0</v>
      </c>
      <c r="I645" s="664">
        <v>6</v>
      </c>
      <c r="J645" s="664">
        <v>2611.8000000000002</v>
      </c>
      <c r="K645" s="677">
        <v>1</v>
      </c>
      <c r="L645" s="664">
        <v>6</v>
      </c>
      <c r="M645" s="665">
        <v>2611.8000000000002</v>
      </c>
    </row>
    <row r="646" spans="1:13" ht="14.4" customHeight="1" x14ac:dyDescent="0.3">
      <c r="A646" s="660" t="s">
        <v>4637</v>
      </c>
      <c r="B646" s="661" t="s">
        <v>4424</v>
      </c>
      <c r="C646" s="661" t="s">
        <v>5674</v>
      </c>
      <c r="D646" s="661" t="s">
        <v>2673</v>
      </c>
      <c r="E646" s="661" t="s">
        <v>2683</v>
      </c>
      <c r="F646" s="664"/>
      <c r="G646" s="664"/>
      <c r="H646" s="677">
        <v>0</v>
      </c>
      <c r="I646" s="664">
        <v>1</v>
      </c>
      <c r="J646" s="664">
        <v>391.77</v>
      </c>
      <c r="K646" s="677">
        <v>1</v>
      </c>
      <c r="L646" s="664">
        <v>1</v>
      </c>
      <c r="M646" s="665">
        <v>391.77</v>
      </c>
    </row>
    <row r="647" spans="1:13" ht="14.4" customHeight="1" x14ac:dyDescent="0.3">
      <c r="A647" s="660" t="s">
        <v>4637</v>
      </c>
      <c r="B647" s="661" t="s">
        <v>4424</v>
      </c>
      <c r="C647" s="661" t="s">
        <v>6213</v>
      </c>
      <c r="D647" s="661" t="s">
        <v>6214</v>
      </c>
      <c r="E647" s="661" t="s">
        <v>6215</v>
      </c>
      <c r="F647" s="664">
        <v>1</v>
      </c>
      <c r="G647" s="664">
        <v>0</v>
      </c>
      <c r="H647" s="677"/>
      <c r="I647" s="664"/>
      <c r="J647" s="664"/>
      <c r="K647" s="677"/>
      <c r="L647" s="664">
        <v>1</v>
      </c>
      <c r="M647" s="665">
        <v>0</v>
      </c>
    </row>
    <row r="648" spans="1:13" ht="14.4" customHeight="1" x14ac:dyDescent="0.3">
      <c r="A648" s="660" t="s">
        <v>4637</v>
      </c>
      <c r="B648" s="661" t="s">
        <v>4425</v>
      </c>
      <c r="C648" s="661" t="s">
        <v>6158</v>
      </c>
      <c r="D648" s="661" t="s">
        <v>6159</v>
      </c>
      <c r="E648" s="661" t="s">
        <v>6160</v>
      </c>
      <c r="F648" s="664">
        <v>1</v>
      </c>
      <c r="G648" s="664">
        <v>435.45</v>
      </c>
      <c r="H648" s="677">
        <v>1</v>
      </c>
      <c r="I648" s="664"/>
      <c r="J648" s="664"/>
      <c r="K648" s="677">
        <v>0</v>
      </c>
      <c r="L648" s="664">
        <v>1</v>
      </c>
      <c r="M648" s="665">
        <v>435.45</v>
      </c>
    </row>
    <row r="649" spans="1:13" ht="14.4" customHeight="1" x14ac:dyDescent="0.3">
      <c r="A649" s="660" t="s">
        <v>4637</v>
      </c>
      <c r="B649" s="661" t="s">
        <v>6882</v>
      </c>
      <c r="C649" s="661" t="s">
        <v>4988</v>
      </c>
      <c r="D649" s="661" t="s">
        <v>4989</v>
      </c>
      <c r="E649" s="661" t="s">
        <v>4990</v>
      </c>
      <c r="F649" s="664"/>
      <c r="G649" s="664"/>
      <c r="H649" s="677">
        <v>0</v>
      </c>
      <c r="I649" s="664">
        <v>1</v>
      </c>
      <c r="J649" s="664">
        <v>37.47</v>
      </c>
      <c r="K649" s="677">
        <v>1</v>
      </c>
      <c r="L649" s="664">
        <v>1</v>
      </c>
      <c r="M649" s="665">
        <v>37.47</v>
      </c>
    </row>
    <row r="650" spans="1:13" ht="14.4" customHeight="1" x14ac:dyDescent="0.3">
      <c r="A650" s="660" t="s">
        <v>4637</v>
      </c>
      <c r="B650" s="661" t="s">
        <v>4439</v>
      </c>
      <c r="C650" s="661" t="s">
        <v>6183</v>
      </c>
      <c r="D650" s="661" t="s">
        <v>6184</v>
      </c>
      <c r="E650" s="661" t="s">
        <v>6185</v>
      </c>
      <c r="F650" s="664"/>
      <c r="G650" s="664"/>
      <c r="H650" s="677">
        <v>0</v>
      </c>
      <c r="I650" s="664">
        <v>1</v>
      </c>
      <c r="J650" s="664">
        <v>108.46</v>
      </c>
      <c r="K650" s="677">
        <v>1</v>
      </c>
      <c r="L650" s="664">
        <v>1</v>
      </c>
      <c r="M650" s="665">
        <v>108.46</v>
      </c>
    </row>
    <row r="651" spans="1:13" ht="14.4" customHeight="1" x14ac:dyDescent="0.3">
      <c r="A651" s="660" t="s">
        <v>4637</v>
      </c>
      <c r="B651" s="661" t="s">
        <v>4439</v>
      </c>
      <c r="C651" s="661" t="s">
        <v>4819</v>
      </c>
      <c r="D651" s="661" t="s">
        <v>4820</v>
      </c>
      <c r="E651" s="661" t="s">
        <v>4821</v>
      </c>
      <c r="F651" s="664"/>
      <c r="G651" s="664"/>
      <c r="H651" s="677">
        <v>0</v>
      </c>
      <c r="I651" s="664">
        <v>1</v>
      </c>
      <c r="J651" s="664">
        <v>130.15</v>
      </c>
      <c r="K651" s="677">
        <v>1</v>
      </c>
      <c r="L651" s="664">
        <v>1</v>
      </c>
      <c r="M651" s="665">
        <v>130.15</v>
      </c>
    </row>
    <row r="652" spans="1:13" ht="14.4" customHeight="1" x14ac:dyDescent="0.3">
      <c r="A652" s="660" t="s">
        <v>4637</v>
      </c>
      <c r="B652" s="661" t="s">
        <v>6883</v>
      </c>
      <c r="C652" s="661" t="s">
        <v>6150</v>
      </c>
      <c r="D652" s="661" t="s">
        <v>6151</v>
      </c>
      <c r="E652" s="661" t="s">
        <v>6152</v>
      </c>
      <c r="F652" s="664"/>
      <c r="G652" s="664"/>
      <c r="H652" s="677">
        <v>0</v>
      </c>
      <c r="I652" s="664">
        <v>12</v>
      </c>
      <c r="J652" s="664">
        <v>498.59999999999997</v>
      </c>
      <c r="K652" s="677">
        <v>1</v>
      </c>
      <c r="L652" s="664">
        <v>12</v>
      </c>
      <c r="M652" s="665">
        <v>498.59999999999997</v>
      </c>
    </row>
    <row r="653" spans="1:13" ht="14.4" customHeight="1" x14ac:dyDescent="0.3">
      <c r="A653" s="660" t="s">
        <v>4637</v>
      </c>
      <c r="B653" s="661" t="s">
        <v>6883</v>
      </c>
      <c r="C653" s="661" t="s">
        <v>6153</v>
      </c>
      <c r="D653" s="661" t="s">
        <v>6154</v>
      </c>
      <c r="E653" s="661" t="s">
        <v>6155</v>
      </c>
      <c r="F653" s="664">
        <v>4</v>
      </c>
      <c r="G653" s="664">
        <v>0</v>
      </c>
      <c r="H653" s="677"/>
      <c r="I653" s="664"/>
      <c r="J653" s="664"/>
      <c r="K653" s="677"/>
      <c r="L653" s="664">
        <v>4</v>
      </c>
      <c r="M653" s="665">
        <v>0</v>
      </c>
    </row>
    <row r="654" spans="1:13" ht="14.4" customHeight="1" x14ac:dyDescent="0.3">
      <c r="A654" s="660" t="s">
        <v>4637</v>
      </c>
      <c r="B654" s="661" t="s">
        <v>4449</v>
      </c>
      <c r="C654" s="661" t="s">
        <v>3042</v>
      </c>
      <c r="D654" s="661" t="s">
        <v>3043</v>
      </c>
      <c r="E654" s="661" t="s">
        <v>4451</v>
      </c>
      <c r="F654" s="664"/>
      <c r="G654" s="664"/>
      <c r="H654" s="677">
        <v>0</v>
      </c>
      <c r="I654" s="664">
        <v>9</v>
      </c>
      <c r="J654" s="664">
        <v>1628.23</v>
      </c>
      <c r="K654" s="677">
        <v>1</v>
      </c>
      <c r="L654" s="664">
        <v>9</v>
      </c>
      <c r="M654" s="665">
        <v>1628.23</v>
      </c>
    </row>
    <row r="655" spans="1:13" ht="14.4" customHeight="1" x14ac:dyDescent="0.3">
      <c r="A655" s="660" t="s">
        <v>4637</v>
      </c>
      <c r="B655" s="661" t="s">
        <v>4456</v>
      </c>
      <c r="C655" s="661" t="s">
        <v>3049</v>
      </c>
      <c r="D655" s="661" t="s">
        <v>3050</v>
      </c>
      <c r="E655" s="661" t="s">
        <v>4458</v>
      </c>
      <c r="F655" s="664"/>
      <c r="G655" s="664"/>
      <c r="H655" s="677">
        <v>0</v>
      </c>
      <c r="I655" s="664">
        <v>5</v>
      </c>
      <c r="J655" s="664">
        <v>584</v>
      </c>
      <c r="K655" s="677">
        <v>1</v>
      </c>
      <c r="L655" s="664">
        <v>5</v>
      </c>
      <c r="M655" s="665">
        <v>584</v>
      </c>
    </row>
    <row r="656" spans="1:13" ht="14.4" customHeight="1" x14ac:dyDescent="0.3">
      <c r="A656" s="660" t="s">
        <v>4637</v>
      </c>
      <c r="B656" s="661" t="s">
        <v>4464</v>
      </c>
      <c r="C656" s="661" t="s">
        <v>3057</v>
      </c>
      <c r="D656" s="661" t="s">
        <v>3058</v>
      </c>
      <c r="E656" s="661" t="s">
        <v>4465</v>
      </c>
      <c r="F656" s="664"/>
      <c r="G656" s="664"/>
      <c r="H656" s="677">
        <v>0</v>
      </c>
      <c r="I656" s="664">
        <v>14</v>
      </c>
      <c r="J656" s="664">
        <v>978.04000000000008</v>
      </c>
      <c r="K656" s="677">
        <v>1</v>
      </c>
      <c r="L656" s="664">
        <v>14</v>
      </c>
      <c r="M656" s="665">
        <v>978.04000000000008</v>
      </c>
    </row>
    <row r="657" spans="1:13" ht="14.4" customHeight="1" x14ac:dyDescent="0.3">
      <c r="A657" s="660" t="s">
        <v>4637</v>
      </c>
      <c r="B657" s="661" t="s">
        <v>4477</v>
      </c>
      <c r="C657" s="661" t="s">
        <v>3132</v>
      </c>
      <c r="D657" s="661" t="s">
        <v>3133</v>
      </c>
      <c r="E657" s="661" t="s">
        <v>4480</v>
      </c>
      <c r="F657" s="664"/>
      <c r="G657" s="664"/>
      <c r="H657" s="677">
        <v>0</v>
      </c>
      <c r="I657" s="664">
        <v>4</v>
      </c>
      <c r="J657" s="664">
        <v>12508.76</v>
      </c>
      <c r="K657" s="677">
        <v>1</v>
      </c>
      <c r="L657" s="664">
        <v>4</v>
      </c>
      <c r="M657" s="665">
        <v>12508.76</v>
      </c>
    </row>
    <row r="658" spans="1:13" ht="14.4" customHeight="1" x14ac:dyDescent="0.3">
      <c r="A658" s="660" t="s">
        <v>4637</v>
      </c>
      <c r="B658" s="661" t="s">
        <v>4477</v>
      </c>
      <c r="C658" s="661" t="s">
        <v>4672</v>
      </c>
      <c r="D658" s="661" t="s">
        <v>3133</v>
      </c>
      <c r="E658" s="661" t="s">
        <v>4673</v>
      </c>
      <c r="F658" s="664"/>
      <c r="G658" s="664"/>
      <c r="H658" s="677">
        <v>0</v>
      </c>
      <c r="I658" s="664">
        <v>8</v>
      </c>
      <c r="J658" s="664">
        <v>6257.7600000000011</v>
      </c>
      <c r="K658" s="677">
        <v>1</v>
      </c>
      <c r="L658" s="664">
        <v>8</v>
      </c>
      <c r="M658" s="665">
        <v>6257.7600000000011</v>
      </c>
    </row>
    <row r="659" spans="1:13" ht="14.4" customHeight="1" x14ac:dyDescent="0.3">
      <c r="A659" s="660" t="s">
        <v>4637</v>
      </c>
      <c r="B659" s="661" t="s">
        <v>4483</v>
      </c>
      <c r="C659" s="661" t="s">
        <v>2768</v>
      </c>
      <c r="D659" s="661" t="s">
        <v>2769</v>
      </c>
      <c r="E659" s="661" t="s">
        <v>4484</v>
      </c>
      <c r="F659" s="664"/>
      <c r="G659" s="664"/>
      <c r="H659" s="677">
        <v>0</v>
      </c>
      <c r="I659" s="664">
        <v>29</v>
      </c>
      <c r="J659" s="664">
        <v>43271.19</v>
      </c>
      <c r="K659" s="677">
        <v>1</v>
      </c>
      <c r="L659" s="664">
        <v>29</v>
      </c>
      <c r="M659" s="665">
        <v>43271.19</v>
      </c>
    </row>
    <row r="660" spans="1:13" ht="14.4" customHeight="1" x14ac:dyDescent="0.3">
      <c r="A660" s="660" t="s">
        <v>4637</v>
      </c>
      <c r="B660" s="661" t="s">
        <v>4497</v>
      </c>
      <c r="C660" s="661" t="s">
        <v>2460</v>
      </c>
      <c r="D660" s="661" t="s">
        <v>812</v>
      </c>
      <c r="E660" s="661" t="s">
        <v>4499</v>
      </c>
      <c r="F660" s="664"/>
      <c r="G660" s="664"/>
      <c r="H660" s="677">
        <v>0</v>
      </c>
      <c r="I660" s="664">
        <v>4</v>
      </c>
      <c r="J660" s="664">
        <v>238.2</v>
      </c>
      <c r="K660" s="677">
        <v>1</v>
      </c>
      <c r="L660" s="664">
        <v>4</v>
      </c>
      <c r="M660" s="665">
        <v>238.2</v>
      </c>
    </row>
    <row r="661" spans="1:13" ht="14.4" customHeight="1" x14ac:dyDescent="0.3">
      <c r="A661" s="660" t="s">
        <v>4637</v>
      </c>
      <c r="B661" s="661" t="s">
        <v>4497</v>
      </c>
      <c r="C661" s="661" t="s">
        <v>6194</v>
      </c>
      <c r="D661" s="661" t="s">
        <v>812</v>
      </c>
      <c r="E661" s="661" t="s">
        <v>6195</v>
      </c>
      <c r="F661" s="664"/>
      <c r="G661" s="664"/>
      <c r="H661" s="677"/>
      <c r="I661" s="664">
        <v>1</v>
      </c>
      <c r="J661" s="664">
        <v>0</v>
      </c>
      <c r="K661" s="677"/>
      <c r="L661" s="664">
        <v>1</v>
      </c>
      <c r="M661" s="665">
        <v>0</v>
      </c>
    </row>
    <row r="662" spans="1:13" ht="14.4" customHeight="1" x14ac:dyDescent="0.3">
      <c r="A662" s="660" t="s">
        <v>4637</v>
      </c>
      <c r="B662" s="661" t="s">
        <v>4497</v>
      </c>
      <c r="C662" s="661" t="s">
        <v>5180</v>
      </c>
      <c r="D662" s="661" t="s">
        <v>5181</v>
      </c>
      <c r="E662" s="661" t="s">
        <v>5182</v>
      </c>
      <c r="F662" s="664">
        <v>2</v>
      </c>
      <c r="G662" s="664">
        <v>119.1</v>
      </c>
      <c r="H662" s="677">
        <v>1</v>
      </c>
      <c r="I662" s="664"/>
      <c r="J662" s="664"/>
      <c r="K662" s="677">
        <v>0</v>
      </c>
      <c r="L662" s="664">
        <v>2</v>
      </c>
      <c r="M662" s="665">
        <v>119.1</v>
      </c>
    </row>
    <row r="663" spans="1:13" ht="14.4" customHeight="1" x14ac:dyDescent="0.3">
      <c r="A663" s="660" t="s">
        <v>4637</v>
      </c>
      <c r="B663" s="661" t="s">
        <v>4502</v>
      </c>
      <c r="C663" s="661" t="s">
        <v>2516</v>
      </c>
      <c r="D663" s="661" t="s">
        <v>2517</v>
      </c>
      <c r="E663" s="661" t="s">
        <v>2378</v>
      </c>
      <c r="F663" s="664"/>
      <c r="G663" s="664"/>
      <c r="H663" s="677">
        <v>0</v>
      </c>
      <c r="I663" s="664">
        <v>6</v>
      </c>
      <c r="J663" s="664">
        <v>884.16000000000008</v>
      </c>
      <c r="K663" s="677">
        <v>1</v>
      </c>
      <c r="L663" s="664">
        <v>6</v>
      </c>
      <c r="M663" s="665">
        <v>884.16000000000008</v>
      </c>
    </row>
    <row r="664" spans="1:13" ht="14.4" customHeight="1" x14ac:dyDescent="0.3">
      <c r="A664" s="660" t="s">
        <v>4637</v>
      </c>
      <c r="B664" s="661" t="s">
        <v>4502</v>
      </c>
      <c r="C664" s="661" t="s">
        <v>6220</v>
      </c>
      <c r="D664" s="661" t="s">
        <v>6221</v>
      </c>
      <c r="E664" s="661" t="s">
        <v>1835</v>
      </c>
      <c r="F664" s="664"/>
      <c r="G664" s="664"/>
      <c r="H664" s="677">
        <v>0</v>
      </c>
      <c r="I664" s="664">
        <v>3</v>
      </c>
      <c r="J664" s="664">
        <v>589.38</v>
      </c>
      <c r="K664" s="677">
        <v>1</v>
      </c>
      <c r="L664" s="664">
        <v>3</v>
      </c>
      <c r="M664" s="665">
        <v>589.38</v>
      </c>
    </row>
    <row r="665" spans="1:13" ht="14.4" customHeight="1" x14ac:dyDescent="0.3">
      <c r="A665" s="660" t="s">
        <v>4637</v>
      </c>
      <c r="B665" s="661" t="s">
        <v>4502</v>
      </c>
      <c r="C665" s="661" t="s">
        <v>6222</v>
      </c>
      <c r="D665" s="661" t="s">
        <v>6223</v>
      </c>
      <c r="E665" s="661" t="s">
        <v>2696</v>
      </c>
      <c r="F665" s="664">
        <v>1</v>
      </c>
      <c r="G665" s="664">
        <v>314.33999999999997</v>
      </c>
      <c r="H665" s="677">
        <v>1</v>
      </c>
      <c r="I665" s="664"/>
      <c r="J665" s="664"/>
      <c r="K665" s="677">
        <v>0</v>
      </c>
      <c r="L665" s="664">
        <v>1</v>
      </c>
      <c r="M665" s="665">
        <v>314.33999999999997</v>
      </c>
    </row>
    <row r="666" spans="1:13" ht="14.4" customHeight="1" x14ac:dyDescent="0.3">
      <c r="A666" s="660" t="s">
        <v>4637</v>
      </c>
      <c r="B666" s="661" t="s">
        <v>4502</v>
      </c>
      <c r="C666" s="661" t="s">
        <v>2557</v>
      </c>
      <c r="D666" s="661" t="s">
        <v>2558</v>
      </c>
      <c r="E666" s="661" t="s">
        <v>4503</v>
      </c>
      <c r="F666" s="664"/>
      <c r="G666" s="664"/>
      <c r="H666" s="677">
        <v>0</v>
      </c>
      <c r="I666" s="664">
        <v>4</v>
      </c>
      <c r="J666" s="664">
        <v>654.91999999999996</v>
      </c>
      <c r="K666" s="677">
        <v>1</v>
      </c>
      <c r="L666" s="664">
        <v>4</v>
      </c>
      <c r="M666" s="665">
        <v>654.91999999999996</v>
      </c>
    </row>
    <row r="667" spans="1:13" ht="14.4" customHeight="1" x14ac:dyDescent="0.3">
      <c r="A667" s="660" t="s">
        <v>4637</v>
      </c>
      <c r="B667" s="661" t="s">
        <v>4502</v>
      </c>
      <c r="C667" s="661" t="s">
        <v>2694</v>
      </c>
      <c r="D667" s="661" t="s">
        <v>2695</v>
      </c>
      <c r="E667" s="661" t="s">
        <v>2696</v>
      </c>
      <c r="F667" s="664"/>
      <c r="G667" s="664"/>
      <c r="H667" s="677">
        <v>0</v>
      </c>
      <c r="I667" s="664">
        <v>1</v>
      </c>
      <c r="J667" s="664">
        <v>314.33999999999997</v>
      </c>
      <c r="K667" s="677">
        <v>1</v>
      </c>
      <c r="L667" s="664">
        <v>1</v>
      </c>
      <c r="M667" s="665">
        <v>314.33999999999997</v>
      </c>
    </row>
    <row r="668" spans="1:13" ht="14.4" customHeight="1" x14ac:dyDescent="0.3">
      <c r="A668" s="660" t="s">
        <v>4637</v>
      </c>
      <c r="B668" s="661" t="s">
        <v>4508</v>
      </c>
      <c r="C668" s="661" t="s">
        <v>4970</v>
      </c>
      <c r="D668" s="661" t="s">
        <v>4509</v>
      </c>
      <c r="E668" s="661" t="s">
        <v>4971</v>
      </c>
      <c r="F668" s="664"/>
      <c r="G668" s="664"/>
      <c r="H668" s="677">
        <v>0</v>
      </c>
      <c r="I668" s="664">
        <v>1</v>
      </c>
      <c r="J668" s="664">
        <v>887.05</v>
      </c>
      <c r="K668" s="677">
        <v>1</v>
      </c>
      <c r="L668" s="664">
        <v>1</v>
      </c>
      <c r="M668" s="665">
        <v>887.05</v>
      </c>
    </row>
    <row r="669" spans="1:13" ht="14.4" customHeight="1" x14ac:dyDescent="0.3">
      <c r="A669" s="660" t="s">
        <v>4637</v>
      </c>
      <c r="B669" s="661" t="s">
        <v>4513</v>
      </c>
      <c r="C669" s="661" t="s">
        <v>3885</v>
      </c>
      <c r="D669" s="661" t="s">
        <v>2636</v>
      </c>
      <c r="E669" s="661" t="s">
        <v>4585</v>
      </c>
      <c r="F669" s="664"/>
      <c r="G669" s="664"/>
      <c r="H669" s="677">
        <v>0</v>
      </c>
      <c r="I669" s="664">
        <v>9</v>
      </c>
      <c r="J669" s="664">
        <v>12101.940000000002</v>
      </c>
      <c r="K669" s="677">
        <v>1</v>
      </c>
      <c r="L669" s="664">
        <v>9</v>
      </c>
      <c r="M669" s="665">
        <v>12101.940000000002</v>
      </c>
    </row>
    <row r="670" spans="1:13" ht="14.4" customHeight="1" x14ac:dyDescent="0.3">
      <c r="A670" s="660" t="s">
        <v>4637</v>
      </c>
      <c r="B670" s="661" t="s">
        <v>4513</v>
      </c>
      <c r="C670" s="661" t="s">
        <v>2720</v>
      </c>
      <c r="D670" s="661" t="s">
        <v>2721</v>
      </c>
      <c r="E670" s="661" t="s">
        <v>4515</v>
      </c>
      <c r="F670" s="664"/>
      <c r="G670" s="664"/>
      <c r="H670" s="677">
        <v>0</v>
      </c>
      <c r="I670" s="664">
        <v>11</v>
      </c>
      <c r="J670" s="664">
        <v>19728.059999999998</v>
      </c>
      <c r="K670" s="677">
        <v>1</v>
      </c>
      <c r="L670" s="664">
        <v>11</v>
      </c>
      <c r="M670" s="665">
        <v>19728.059999999998</v>
      </c>
    </row>
    <row r="671" spans="1:13" ht="14.4" customHeight="1" x14ac:dyDescent="0.3">
      <c r="A671" s="660" t="s">
        <v>4637</v>
      </c>
      <c r="B671" s="661" t="s">
        <v>4517</v>
      </c>
      <c r="C671" s="661" t="s">
        <v>2578</v>
      </c>
      <c r="D671" s="661" t="s">
        <v>4520</v>
      </c>
      <c r="E671" s="661" t="s">
        <v>4521</v>
      </c>
      <c r="F671" s="664"/>
      <c r="G671" s="664"/>
      <c r="H671" s="677">
        <v>0</v>
      </c>
      <c r="I671" s="664">
        <v>4</v>
      </c>
      <c r="J671" s="664">
        <v>27.92</v>
      </c>
      <c r="K671" s="677">
        <v>1</v>
      </c>
      <c r="L671" s="664">
        <v>4</v>
      </c>
      <c r="M671" s="665">
        <v>27.92</v>
      </c>
    </row>
    <row r="672" spans="1:13" ht="14.4" customHeight="1" x14ac:dyDescent="0.3">
      <c r="A672" s="660" t="s">
        <v>4637</v>
      </c>
      <c r="B672" s="661" t="s">
        <v>4517</v>
      </c>
      <c r="C672" s="661" t="s">
        <v>4921</v>
      </c>
      <c r="D672" s="661" t="s">
        <v>4922</v>
      </c>
      <c r="E672" s="661" t="s">
        <v>4923</v>
      </c>
      <c r="F672" s="664"/>
      <c r="G672" s="664"/>
      <c r="H672" s="677">
        <v>0</v>
      </c>
      <c r="I672" s="664">
        <v>2</v>
      </c>
      <c r="J672" s="664">
        <v>35.380000000000003</v>
      </c>
      <c r="K672" s="677">
        <v>1</v>
      </c>
      <c r="L672" s="664">
        <v>2</v>
      </c>
      <c r="M672" s="665">
        <v>35.380000000000003</v>
      </c>
    </row>
    <row r="673" spans="1:13" ht="14.4" customHeight="1" x14ac:dyDescent="0.3">
      <c r="A673" s="660" t="s">
        <v>4637</v>
      </c>
      <c r="B673" s="661" t="s">
        <v>4522</v>
      </c>
      <c r="C673" s="661" t="s">
        <v>2628</v>
      </c>
      <c r="D673" s="661" t="s">
        <v>2629</v>
      </c>
      <c r="E673" s="661" t="s">
        <v>4523</v>
      </c>
      <c r="F673" s="664"/>
      <c r="G673" s="664"/>
      <c r="H673" s="677">
        <v>0</v>
      </c>
      <c r="I673" s="664">
        <v>6</v>
      </c>
      <c r="J673" s="664">
        <v>413.93999999999994</v>
      </c>
      <c r="K673" s="677">
        <v>1</v>
      </c>
      <c r="L673" s="664">
        <v>6</v>
      </c>
      <c r="M673" s="665">
        <v>413.93999999999994</v>
      </c>
    </row>
    <row r="674" spans="1:13" ht="14.4" customHeight="1" x14ac:dyDescent="0.3">
      <c r="A674" s="660" t="s">
        <v>4637</v>
      </c>
      <c r="B674" s="661" t="s">
        <v>4522</v>
      </c>
      <c r="C674" s="661" t="s">
        <v>2474</v>
      </c>
      <c r="D674" s="661" t="s">
        <v>2475</v>
      </c>
      <c r="E674" s="661" t="s">
        <v>4525</v>
      </c>
      <c r="F674" s="664"/>
      <c r="G674" s="664"/>
      <c r="H674" s="677">
        <v>0</v>
      </c>
      <c r="I674" s="664">
        <v>6</v>
      </c>
      <c r="J674" s="664">
        <v>2124.96</v>
      </c>
      <c r="K674" s="677">
        <v>1</v>
      </c>
      <c r="L674" s="664">
        <v>6</v>
      </c>
      <c r="M674" s="665">
        <v>2124.96</v>
      </c>
    </row>
    <row r="675" spans="1:13" ht="14.4" customHeight="1" x14ac:dyDescent="0.3">
      <c r="A675" s="660" t="s">
        <v>4637</v>
      </c>
      <c r="B675" s="661" t="s">
        <v>4526</v>
      </c>
      <c r="C675" s="661" t="s">
        <v>6216</v>
      </c>
      <c r="D675" s="661" t="s">
        <v>2611</v>
      </c>
      <c r="E675" s="661" t="s">
        <v>6217</v>
      </c>
      <c r="F675" s="664"/>
      <c r="G675" s="664"/>
      <c r="H675" s="677">
        <v>0</v>
      </c>
      <c r="I675" s="664">
        <v>1</v>
      </c>
      <c r="J675" s="664">
        <v>459.98</v>
      </c>
      <c r="K675" s="677">
        <v>1</v>
      </c>
      <c r="L675" s="664">
        <v>1</v>
      </c>
      <c r="M675" s="665">
        <v>459.98</v>
      </c>
    </row>
    <row r="676" spans="1:13" ht="14.4" customHeight="1" x14ac:dyDescent="0.3">
      <c r="A676" s="660" t="s">
        <v>4637</v>
      </c>
      <c r="B676" s="661" t="s">
        <v>4526</v>
      </c>
      <c r="C676" s="661" t="s">
        <v>2708</v>
      </c>
      <c r="D676" s="661" t="s">
        <v>4527</v>
      </c>
      <c r="E676" s="661" t="s">
        <v>4235</v>
      </c>
      <c r="F676" s="664"/>
      <c r="G676" s="664"/>
      <c r="H676" s="677">
        <v>0</v>
      </c>
      <c r="I676" s="664">
        <v>5</v>
      </c>
      <c r="J676" s="664">
        <v>644</v>
      </c>
      <c r="K676" s="677">
        <v>1</v>
      </c>
      <c r="L676" s="664">
        <v>5</v>
      </c>
      <c r="M676" s="665">
        <v>644</v>
      </c>
    </row>
    <row r="677" spans="1:13" ht="14.4" customHeight="1" x14ac:dyDescent="0.3">
      <c r="A677" s="660" t="s">
        <v>4637</v>
      </c>
      <c r="B677" s="661" t="s">
        <v>4528</v>
      </c>
      <c r="C677" s="661" t="s">
        <v>6156</v>
      </c>
      <c r="D677" s="661" t="s">
        <v>6157</v>
      </c>
      <c r="E677" s="661" t="s">
        <v>941</v>
      </c>
      <c r="F677" s="664">
        <v>2</v>
      </c>
      <c r="G677" s="664">
        <v>464.86</v>
      </c>
      <c r="H677" s="677">
        <v>1</v>
      </c>
      <c r="I677" s="664"/>
      <c r="J677" s="664"/>
      <c r="K677" s="677">
        <v>0</v>
      </c>
      <c r="L677" s="664">
        <v>2</v>
      </c>
      <c r="M677" s="665">
        <v>464.86</v>
      </c>
    </row>
    <row r="678" spans="1:13" ht="14.4" customHeight="1" x14ac:dyDescent="0.3">
      <c r="A678" s="660" t="s">
        <v>4637</v>
      </c>
      <c r="B678" s="661" t="s">
        <v>4533</v>
      </c>
      <c r="C678" s="661" t="s">
        <v>1461</v>
      </c>
      <c r="D678" s="661" t="s">
        <v>5592</v>
      </c>
      <c r="E678" s="661" t="s">
        <v>5593</v>
      </c>
      <c r="F678" s="664"/>
      <c r="G678" s="664"/>
      <c r="H678" s="677">
        <v>0</v>
      </c>
      <c r="I678" s="664">
        <v>5</v>
      </c>
      <c r="J678" s="664">
        <v>629.83999999999992</v>
      </c>
      <c r="K678" s="677">
        <v>1</v>
      </c>
      <c r="L678" s="664">
        <v>5</v>
      </c>
      <c r="M678" s="665">
        <v>629.83999999999992</v>
      </c>
    </row>
    <row r="679" spans="1:13" ht="14.4" customHeight="1" x14ac:dyDescent="0.3">
      <c r="A679" s="660" t="s">
        <v>4637</v>
      </c>
      <c r="B679" s="661" t="s">
        <v>4538</v>
      </c>
      <c r="C679" s="661" t="s">
        <v>2568</v>
      </c>
      <c r="D679" s="661" t="s">
        <v>2453</v>
      </c>
      <c r="E679" s="661" t="s">
        <v>1229</v>
      </c>
      <c r="F679" s="664"/>
      <c r="G679" s="664"/>
      <c r="H679" s="677">
        <v>0</v>
      </c>
      <c r="I679" s="664">
        <v>1</v>
      </c>
      <c r="J679" s="664">
        <v>118.82</v>
      </c>
      <c r="K679" s="677">
        <v>1</v>
      </c>
      <c r="L679" s="664">
        <v>1</v>
      </c>
      <c r="M679" s="665">
        <v>118.82</v>
      </c>
    </row>
    <row r="680" spans="1:13" ht="14.4" customHeight="1" x14ac:dyDescent="0.3">
      <c r="A680" s="660" t="s">
        <v>4637</v>
      </c>
      <c r="B680" s="661" t="s">
        <v>6884</v>
      </c>
      <c r="C680" s="661" t="s">
        <v>6173</v>
      </c>
      <c r="D680" s="661" t="s">
        <v>6174</v>
      </c>
      <c r="E680" s="661" t="s">
        <v>6175</v>
      </c>
      <c r="F680" s="664"/>
      <c r="G680" s="664"/>
      <c r="H680" s="677">
        <v>0</v>
      </c>
      <c r="I680" s="664">
        <v>4</v>
      </c>
      <c r="J680" s="664">
        <v>285.16000000000003</v>
      </c>
      <c r="K680" s="677">
        <v>1</v>
      </c>
      <c r="L680" s="664">
        <v>4</v>
      </c>
      <c r="M680" s="665">
        <v>285.16000000000003</v>
      </c>
    </row>
    <row r="681" spans="1:13" ht="14.4" customHeight="1" x14ac:dyDescent="0.3">
      <c r="A681" s="660" t="s">
        <v>4637</v>
      </c>
      <c r="B681" s="661" t="s">
        <v>4546</v>
      </c>
      <c r="C681" s="661" t="s">
        <v>6204</v>
      </c>
      <c r="D681" s="661" t="s">
        <v>6205</v>
      </c>
      <c r="E681" s="661" t="s">
        <v>2502</v>
      </c>
      <c r="F681" s="664"/>
      <c r="G681" s="664"/>
      <c r="H681" s="677">
        <v>0</v>
      </c>
      <c r="I681" s="664">
        <v>15</v>
      </c>
      <c r="J681" s="664">
        <v>496.35</v>
      </c>
      <c r="K681" s="677">
        <v>1</v>
      </c>
      <c r="L681" s="664">
        <v>15</v>
      </c>
      <c r="M681" s="665">
        <v>496.35</v>
      </c>
    </row>
    <row r="682" spans="1:13" ht="14.4" customHeight="1" x14ac:dyDescent="0.3">
      <c r="A682" s="660" t="s">
        <v>4637</v>
      </c>
      <c r="B682" s="661" t="s">
        <v>4546</v>
      </c>
      <c r="C682" s="661" t="s">
        <v>4981</v>
      </c>
      <c r="D682" s="661" t="s">
        <v>4982</v>
      </c>
      <c r="E682" s="661" t="s">
        <v>2502</v>
      </c>
      <c r="F682" s="664"/>
      <c r="G682" s="664"/>
      <c r="H682" s="677">
        <v>0</v>
      </c>
      <c r="I682" s="664">
        <v>78</v>
      </c>
      <c r="J682" s="664">
        <v>2581.02</v>
      </c>
      <c r="K682" s="677">
        <v>1</v>
      </c>
      <c r="L682" s="664">
        <v>78</v>
      </c>
      <c r="M682" s="665">
        <v>2581.02</v>
      </c>
    </row>
    <row r="683" spans="1:13" ht="14.4" customHeight="1" x14ac:dyDescent="0.3">
      <c r="A683" s="660" t="s">
        <v>4637</v>
      </c>
      <c r="B683" s="661" t="s">
        <v>4546</v>
      </c>
      <c r="C683" s="661" t="s">
        <v>6206</v>
      </c>
      <c r="D683" s="661" t="s">
        <v>6207</v>
      </c>
      <c r="E683" s="661" t="s">
        <v>2502</v>
      </c>
      <c r="F683" s="664"/>
      <c r="G683" s="664"/>
      <c r="H683" s="677">
        <v>0</v>
      </c>
      <c r="I683" s="664">
        <v>10</v>
      </c>
      <c r="J683" s="664">
        <v>210.6</v>
      </c>
      <c r="K683" s="677">
        <v>1</v>
      </c>
      <c r="L683" s="664">
        <v>10</v>
      </c>
      <c r="M683" s="665">
        <v>210.6</v>
      </c>
    </row>
    <row r="684" spans="1:13" ht="14.4" customHeight="1" x14ac:dyDescent="0.3">
      <c r="A684" s="660" t="s">
        <v>4637</v>
      </c>
      <c r="B684" s="661" t="s">
        <v>4546</v>
      </c>
      <c r="C684" s="661" t="s">
        <v>4983</v>
      </c>
      <c r="D684" s="661" t="s">
        <v>4984</v>
      </c>
      <c r="E684" s="661" t="s">
        <v>2502</v>
      </c>
      <c r="F684" s="664"/>
      <c r="G684" s="664"/>
      <c r="H684" s="677">
        <v>0</v>
      </c>
      <c r="I684" s="664">
        <v>35</v>
      </c>
      <c r="J684" s="664">
        <v>1158.1500000000001</v>
      </c>
      <c r="K684" s="677">
        <v>1</v>
      </c>
      <c r="L684" s="664">
        <v>35</v>
      </c>
      <c r="M684" s="665">
        <v>1158.1500000000001</v>
      </c>
    </row>
    <row r="685" spans="1:13" ht="14.4" customHeight="1" x14ac:dyDescent="0.3">
      <c r="A685" s="660" t="s">
        <v>4638</v>
      </c>
      <c r="B685" s="661" t="s">
        <v>4381</v>
      </c>
      <c r="C685" s="661" t="s">
        <v>5477</v>
      </c>
      <c r="D685" s="661" t="s">
        <v>4153</v>
      </c>
      <c r="E685" s="661" t="s">
        <v>5478</v>
      </c>
      <c r="F685" s="664"/>
      <c r="G685" s="664"/>
      <c r="H685" s="677"/>
      <c r="I685" s="664">
        <v>1</v>
      </c>
      <c r="J685" s="664">
        <v>0</v>
      </c>
      <c r="K685" s="677"/>
      <c r="L685" s="664">
        <v>1</v>
      </c>
      <c r="M685" s="665">
        <v>0</v>
      </c>
    </row>
    <row r="686" spans="1:13" ht="14.4" customHeight="1" x14ac:dyDescent="0.3">
      <c r="A686" s="660" t="s">
        <v>4638</v>
      </c>
      <c r="B686" s="661" t="s">
        <v>6880</v>
      </c>
      <c r="C686" s="661" t="s">
        <v>6265</v>
      </c>
      <c r="D686" s="661" t="s">
        <v>6266</v>
      </c>
      <c r="E686" s="661" t="s">
        <v>6267</v>
      </c>
      <c r="F686" s="664">
        <v>1</v>
      </c>
      <c r="G686" s="664">
        <v>314.89999999999998</v>
      </c>
      <c r="H686" s="677">
        <v>1</v>
      </c>
      <c r="I686" s="664"/>
      <c r="J686" s="664"/>
      <c r="K686" s="677">
        <v>0</v>
      </c>
      <c r="L686" s="664">
        <v>1</v>
      </c>
      <c r="M686" s="665">
        <v>314.89999999999998</v>
      </c>
    </row>
    <row r="687" spans="1:13" ht="14.4" customHeight="1" x14ac:dyDescent="0.3">
      <c r="A687" s="660" t="s">
        <v>4638</v>
      </c>
      <c r="B687" s="661" t="s">
        <v>4592</v>
      </c>
      <c r="C687" s="661" t="s">
        <v>4161</v>
      </c>
      <c r="D687" s="661" t="s">
        <v>4162</v>
      </c>
      <c r="E687" s="661" t="s">
        <v>4163</v>
      </c>
      <c r="F687" s="664"/>
      <c r="G687" s="664"/>
      <c r="H687" s="677">
        <v>0</v>
      </c>
      <c r="I687" s="664">
        <v>3</v>
      </c>
      <c r="J687" s="664">
        <v>168.03</v>
      </c>
      <c r="K687" s="677">
        <v>1</v>
      </c>
      <c r="L687" s="664">
        <v>3</v>
      </c>
      <c r="M687" s="665">
        <v>168.03</v>
      </c>
    </row>
    <row r="688" spans="1:13" ht="14.4" customHeight="1" x14ac:dyDescent="0.3">
      <c r="A688" s="660" t="s">
        <v>4638</v>
      </c>
      <c r="B688" s="661" t="s">
        <v>4592</v>
      </c>
      <c r="C688" s="661" t="s">
        <v>5363</v>
      </c>
      <c r="D688" s="661" t="s">
        <v>4162</v>
      </c>
      <c r="E688" s="661" t="s">
        <v>5092</v>
      </c>
      <c r="F688" s="664"/>
      <c r="G688" s="664"/>
      <c r="H688" s="677">
        <v>0</v>
      </c>
      <c r="I688" s="664">
        <v>2</v>
      </c>
      <c r="J688" s="664">
        <v>280.06</v>
      </c>
      <c r="K688" s="677">
        <v>1</v>
      </c>
      <c r="L688" s="664">
        <v>2</v>
      </c>
      <c r="M688" s="665">
        <v>280.06</v>
      </c>
    </row>
    <row r="689" spans="1:13" ht="14.4" customHeight="1" x14ac:dyDescent="0.3">
      <c r="A689" s="660" t="s">
        <v>4638</v>
      </c>
      <c r="B689" s="661" t="s">
        <v>4384</v>
      </c>
      <c r="C689" s="661" t="s">
        <v>2701</v>
      </c>
      <c r="D689" s="661" t="s">
        <v>2702</v>
      </c>
      <c r="E689" s="661" t="s">
        <v>2703</v>
      </c>
      <c r="F689" s="664"/>
      <c r="G689" s="664"/>
      <c r="H689" s="677">
        <v>0</v>
      </c>
      <c r="I689" s="664">
        <v>28</v>
      </c>
      <c r="J689" s="664">
        <v>13927.2</v>
      </c>
      <c r="K689" s="677">
        <v>1</v>
      </c>
      <c r="L689" s="664">
        <v>28</v>
      </c>
      <c r="M689" s="665">
        <v>13927.2</v>
      </c>
    </row>
    <row r="690" spans="1:13" ht="14.4" customHeight="1" x14ac:dyDescent="0.3">
      <c r="A690" s="660" t="s">
        <v>4638</v>
      </c>
      <c r="B690" s="661" t="s">
        <v>4384</v>
      </c>
      <c r="C690" s="661" t="s">
        <v>3908</v>
      </c>
      <c r="D690" s="661" t="s">
        <v>3909</v>
      </c>
      <c r="E690" s="661" t="s">
        <v>4568</v>
      </c>
      <c r="F690" s="664"/>
      <c r="G690" s="664"/>
      <c r="H690" s="677">
        <v>0</v>
      </c>
      <c r="I690" s="664">
        <v>4</v>
      </c>
      <c r="J690" s="664">
        <v>5438.44</v>
      </c>
      <c r="K690" s="677">
        <v>1</v>
      </c>
      <c r="L690" s="664">
        <v>4</v>
      </c>
      <c r="M690" s="665">
        <v>5438.44</v>
      </c>
    </row>
    <row r="691" spans="1:13" ht="14.4" customHeight="1" x14ac:dyDescent="0.3">
      <c r="A691" s="660" t="s">
        <v>4638</v>
      </c>
      <c r="B691" s="661" t="s">
        <v>4384</v>
      </c>
      <c r="C691" s="661" t="s">
        <v>4977</v>
      </c>
      <c r="D691" s="661" t="s">
        <v>4978</v>
      </c>
      <c r="E691" s="661" t="s">
        <v>4979</v>
      </c>
      <c r="F691" s="664"/>
      <c r="G691" s="664"/>
      <c r="H691" s="677">
        <v>0</v>
      </c>
      <c r="I691" s="664">
        <v>1</v>
      </c>
      <c r="J691" s="664">
        <v>1019.11</v>
      </c>
      <c r="K691" s="677">
        <v>1</v>
      </c>
      <c r="L691" s="664">
        <v>1</v>
      </c>
      <c r="M691" s="665">
        <v>1019.11</v>
      </c>
    </row>
    <row r="692" spans="1:13" ht="14.4" customHeight="1" x14ac:dyDescent="0.3">
      <c r="A692" s="660" t="s">
        <v>4638</v>
      </c>
      <c r="B692" s="661" t="s">
        <v>4384</v>
      </c>
      <c r="C692" s="661" t="s">
        <v>2757</v>
      </c>
      <c r="D692" s="661" t="s">
        <v>2758</v>
      </c>
      <c r="E692" s="661" t="s">
        <v>4385</v>
      </c>
      <c r="F692" s="664"/>
      <c r="G692" s="664"/>
      <c r="H692" s="677">
        <v>0</v>
      </c>
      <c r="I692" s="664">
        <v>7</v>
      </c>
      <c r="J692" s="664">
        <v>9517.27</v>
      </c>
      <c r="K692" s="677">
        <v>1</v>
      </c>
      <c r="L692" s="664">
        <v>7</v>
      </c>
      <c r="M692" s="665">
        <v>9517.27</v>
      </c>
    </row>
    <row r="693" spans="1:13" ht="14.4" customHeight="1" x14ac:dyDescent="0.3">
      <c r="A693" s="660" t="s">
        <v>4638</v>
      </c>
      <c r="B693" s="661" t="s">
        <v>4388</v>
      </c>
      <c r="C693" s="661" t="s">
        <v>2643</v>
      </c>
      <c r="D693" s="661" t="s">
        <v>2513</v>
      </c>
      <c r="E693" s="661" t="s">
        <v>2644</v>
      </c>
      <c r="F693" s="664"/>
      <c r="G693" s="664"/>
      <c r="H693" s="677"/>
      <c r="I693" s="664">
        <v>1</v>
      </c>
      <c r="J693" s="664">
        <v>0</v>
      </c>
      <c r="K693" s="677"/>
      <c r="L693" s="664">
        <v>1</v>
      </c>
      <c r="M693" s="665">
        <v>0</v>
      </c>
    </row>
    <row r="694" spans="1:13" ht="14.4" customHeight="1" x14ac:dyDescent="0.3">
      <c r="A694" s="660" t="s">
        <v>4638</v>
      </c>
      <c r="B694" s="661" t="s">
        <v>4388</v>
      </c>
      <c r="C694" s="661" t="s">
        <v>2512</v>
      </c>
      <c r="D694" s="661" t="s">
        <v>2513</v>
      </c>
      <c r="E694" s="661" t="s">
        <v>2514</v>
      </c>
      <c r="F694" s="664"/>
      <c r="G694" s="664"/>
      <c r="H694" s="677"/>
      <c r="I694" s="664">
        <v>1</v>
      </c>
      <c r="J694" s="664">
        <v>0</v>
      </c>
      <c r="K694" s="677"/>
      <c r="L694" s="664">
        <v>1</v>
      </c>
      <c r="M694" s="665">
        <v>0</v>
      </c>
    </row>
    <row r="695" spans="1:13" ht="14.4" customHeight="1" x14ac:dyDescent="0.3">
      <c r="A695" s="660" t="s">
        <v>4638</v>
      </c>
      <c r="B695" s="661" t="s">
        <v>4391</v>
      </c>
      <c r="C695" s="661" t="s">
        <v>6278</v>
      </c>
      <c r="D695" s="661" t="s">
        <v>6279</v>
      </c>
      <c r="E695" s="661" t="s">
        <v>630</v>
      </c>
      <c r="F695" s="664">
        <v>1</v>
      </c>
      <c r="G695" s="664">
        <v>65.75</v>
      </c>
      <c r="H695" s="677">
        <v>1</v>
      </c>
      <c r="I695" s="664"/>
      <c r="J695" s="664"/>
      <c r="K695" s="677">
        <v>0</v>
      </c>
      <c r="L695" s="664">
        <v>1</v>
      </c>
      <c r="M695" s="665">
        <v>65.75</v>
      </c>
    </row>
    <row r="696" spans="1:13" ht="14.4" customHeight="1" x14ac:dyDescent="0.3">
      <c r="A696" s="660" t="s">
        <v>4638</v>
      </c>
      <c r="B696" s="661" t="s">
        <v>4397</v>
      </c>
      <c r="C696" s="661" t="s">
        <v>2661</v>
      </c>
      <c r="D696" s="661" t="s">
        <v>4398</v>
      </c>
      <c r="E696" s="661" t="s">
        <v>4399</v>
      </c>
      <c r="F696" s="664"/>
      <c r="G696" s="664"/>
      <c r="H696" s="677">
        <v>0</v>
      </c>
      <c r="I696" s="664">
        <v>12</v>
      </c>
      <c r="J696" s="664">
        <v>1573.3999999999999</v>
      </c>
      <c r="K696" s="677">
        <v>1</v>
      </c>
      <c r="L696" s="664">
        <v>12</v>
      </c>
      <c r="M696" s="665">
        <v>1573.3999999999999</v>
      </c>
    </row>
    <row r="697" spans="1:13" ht="14.4" customHeight="1" x14ac:dyDescent="0.3">
      <c r="A697" s="660" t="s">
        <v>4638</v>
      </c>
      <c r="B697" s="661" t="s">
        <v>4397</v>
      </c>
      <c r="C697" s="661" t="s">
        <v>5026</v>
      </c>
      <c r="D697" s="661" t="s">
        <v>5027</v>
      </c>
      <c r="E697" s="661" t="s">
        <v>3405</v>
      </c>
      <c r="F697" s="664"/>
      <c r="G697" s="664"/>
      <c r="H697" s="677">
        <v>0</v>
      </c>
      <c r="I697" s="664">
        <v>1</v>
      </c>
      <c r="J697" s="664">
        <v>193.14</v>
      </c>
      <c r="K697" s="677">
        <v>1</v>
      </c>
      <c r="L697" s="664">
        <v>1</v>
      </c>
      <c r="M697" s="665">
        <v>193.14</v>
      </c>
    </row>
    <row r="698" spans="1:13" ht="14.4" customHeight="1" x14ac:dyDescent="0.3">
      <c r="A698" s="660" t="s">
        <v>4638</v>
      </c>
      <c r="B698" s="661" t="s">
        <v>4400</v>
      </c>
      <c r="C698" s="661" t="s">
        <v>5463</v>
      </c>
      <c r="D698" s="661" t="s">
        <v>2479</v>
      </c>
      <c r="E698" s="661" t="s">
        <v>5464</v>
      </c>
      <c r="F698" s="664"/>
      <c r="G698" s="664"/>
      <c r="H698" s="677"/>
      <c r="I698" s="664">
        <v>1</v>
      </c>
      <c r="J698" s="664">
        <v>0</v>
      </c>
      <c r="K698" s="677"/>
      <c r="L698" s="664">
        <v>1</v>
      </c>
      <c r="M698" s="665">
        <v>0</v>
      </c>
    </row>
    <row r="699" spans="1:13" ht="14.4" customHeight="1" x14ac:dyDescent="0.3">
      <c r="A699" s="660" t="s">
        <v>4638</v>
      </c>
      <c r="B699" s="661" t="s">
        <v>4400</v>
      </c>
      <c r="C699" s="661" t="s">
        <v>2688</v>
      </c>
      <c r="D699" s="661" t="s">
        <v>2479</v>
      </c>
      <c r="E699" s="661" t="s">
        <v>2689</v>
      </c>
      <c r="F699" s="664"/>
      <c r="G699" s="664"/>
      <c r="H699" s="677">
        <v>0</v>
      </c>
      <c r="I699" s="664">
        <v>11</v>
      </c>
      <c r="J699" s="664">
        <v>5158.5599999999995</v>
      </c>
      <c r="K699" s="677">
        <v>1</v>
      </c>
      <c r="L699" s="664">
        <v>11</v>
      </c>
      <c r="M699" s="665">
        <v>5158.5599999999995</v>
      </c>
    </row>
    <row r="700" spans="1:13" ht="14.4" customHeight="1" x14ac:dyDescent="0.3">
      <c r="A700" s="660" t="s">
        <v>4638</v>
      </c>
      <c r="B700" s="661" t="s">
        <v>4400</v>
      </c>
      <c r="C700" s="661" t="s">
        <v>2691</v>
      </c>
      <c r="D700" s="661" t="s">
        <v>2479</v>
      </c>
      <c r="E700" s="661" t="s">
        <v>2692</v>
      </c>
      <c r="F700" s="664"/>
      <c r="G700" s="664"/>
      <c r="H700" s="677">
        <v>0</v>
      </c>
      <c r="I700" s="664">
        <v>7</v>
      </c>
      <c r="J700" s="664">
        <v>4377.03</v>
      </c>
      <c r="K700" s="677">
        <v>1</v>
      </c>
      <c r="L700" s="664">
        <v>7</v>
      </c>
      <c r="M700" s="665">
        <v>4377.03</v>
      </c>
    </row>
    <row r="701" spans="1:13" ht="14.4" customHeight="1" x14ac:dyDescent="0.3">
      <c r="A701" s="660" t="s">
        <v>4638</v>
      </c>
      <c r="B701" s="661" t="s">
        <v>4400</v>
      </c>
      <c r="C701" s="661" t="s">
        <v>2478</v>
      </c>
      <c r="D701" s="661" t="s">
        <v>2479</v>
      </c>
      <c r="E701" s="661" t="s">
        <v>2480</v>
      </c>
      <c r="F701" s="664"/>
      <c r="G701" s="664"/>
      <c r="H701" s="677">
        <v>0</v>
      </c>
      <c r="I701" s="664">
        <v>17</v>
      </c>
      <c r="J701" s="664">
        <v>15944.810000000001</v>
      </c>
      <c r="K701" s="677">
        <v>1</v>
      </c>
      <c r="L701" s="664">
        <v>17</v>
      </c>
      <c r="M701" s="665">
        <v>15944.810000000001</v>
      </c>
    </row>
    <row r="702" spans="1:13" ht="14.4" customHeight="1" x14ac:dyDescent="0.3">
      <c r="A702" s="660" t="s">
        <v>4638</v>
      </c>
      <c r="B702" s="661" t="s">
        <v>4400</v>
      </c>
      <c r="C702" s="661" t="s">
        <v>4156</v>
      </c>
      <c r="D702" s="661" t="s">
        <v>2562</v>
      </c>
      <c r="E702" s="661" t="s">
        <v>2480</v>
      </c>
      <c r="F702" s="664"/>
      <c r="G702" s="664"/>
      <c r="H702" s="677">
        <v>0</v>
      </c>
      <c r="I702" s="664">
        <v>33</v>
      </c>
      <c r="J702" s="664">
        <v>57739.77</v>
      </c>
      <c r="K702" s="677">
        <v>1</v>
      </c>
      <c r="L702" s="664">
        <v>33</v>
      </c>
      <c r="M702" s="665">
        <v>57739.77</v>
      </c>
    </row>
    <row r="703" spans="1:13" ht="14.4" customHeight="1" x14ac:dyDescent="0.3">
      <c r="A703" s="660" t="s">
        <v>4638</v>
      </c>
      <c r="B703" s="661" t="s">
        <v>4400</v>
      </c>
      <c r="C703" s="661" t="s">
        <v>2561</v>
      </c>
      <c r="D703" s="661" t="s">
        <v>2562</v>
      </c>
      <c r="E703" s="661" t="s">
        <v>2483</v>
      </c>
      <c r="F703" s="664"/>
      <c r="G703" s="664"/>
      <c r="H703" s="677">
        <v>0</v>
      </c>
      <c r="I703" s="664">
        <v>3</v>
      </c>
      <c r="J703" s="664">
        <v>6998.76</v>
      </c>
      <c r="K703" s="677">
        <v>1</v>
      </c>
      <c r="L703" s="664">
        <v>3</v>
      </c>
      <c r="M703" s="665">
        <v>6998.76</v>
      </c>
    </row>
    <row r="704" spans="1:13" ht="14.4" customHeight="1" x14ac:dyDescent="0.3">
      <c r="A704" s="660" t="s">
        <v>4638</v>
      </c>
      <c r="B704" s="661" t="s">
        <v>4400</v>
      </c>
      <c r="C704" s="661" t="s">
        <v>4159</v>
      </c>
      <c r="D704" s="661" t="s">
        <v>2562</v>
      </c>
      <c r="E704" s="661" t="s">
        <v>2486</v>
      </c>
      <c r="F704" s="664"/>
      <c r="G704" s="664"/>
      <c r="H704" s="677">
        <v>0</v>
      </c>
      <c r="I704" s="664">
        <v>5</v>
      </c>
      <c r="J704" s="664">
        <v>14580.8</v>
      </c>
      <c r="K704" s="677">
        <v>1</v>
      </c>
      <c r="L704" s="664">
        <v>5</v>
      </c>
      <c r="M704" s="665">
        <v>14580.8</v>
      </c>
    </row>
    <row r="705" spans="1:13" ht="14.4" customHeight="1" x14ac:dyDescent="0.3">
      <c r="A705" s="660" t="s">
        <v>4638</v>
      </c>
      <c r="B705" s="661" t="s">
        <v>6875</v>
      </c>
      <c r="C705" s="661" t="s">
        <v>5542</v>
      </c>
      <c r="D705" s="661" t="s">
        <v>4704</v>
      </c>
      <c r="E705" s="661"/>
      <c r="F705" s="664">
        <v>1</v>
      </c>
      <c r="G705" s="664">
        <v>0</v>
      </c>
      <c r="H705" s="677"/>
      <c r="I705" s="664"/>
      <c r="J705" s="664"/>
      <c r="K705" s="677"/>
      <c r="L705" s="664">
        <v>1</v>
      </c>
      <c r="M705" s="665">
        <v>0</v>
      </c>
    </row>
    <row r="706" spans="1:13" ht="14.4" customHeight="1" x14ac:dyDescent="0.3">
      <c r="A706" s="660" t="s">
        <v>4638</v>
      </c>
      <c r="B706" s="661" t="s">
        <v>4401</v>
      </c>
      <c r="C706" s="661" t="s">
        <v>2537</v>
      </c>
      <c r="D706" s="661" t="s">
        <v>2538</v>
      </c>
      <c r="E706" s="661" t="s">
        <v>4402</v>
      </c>
      <c r="F706" s="664"/>
      <c r="G706" s="664"/>
      <c r="H706" s="677">
        <v>0</v>
      </c>
      <c r="I706" s="664">
        <v>2</v>
      </c>
      <c r="J706" s="664">
        <v>334.76</v>
      </c>
      <c r="K706" s="677">
        <v>1</v>
      </c>
      <c r="L706" s="664">
        <v>2</v>
      </c>
      <c r="M706" s="665">
        <v>334.76</v>
      </c>
    </row>
    <row r="707" spans="1:13" ht="14.4" customHeight="1" x14ac:dyDescent="0.3">
      <c r="A707" s="660" t="s">
        <v>4638</v>
      </c>
      <c r="B707" s="661" t="s">
        <v>4403</v>
      </c>
      <c r="C707" s="661" t="s">
        <v>4149</v>
      </c>
      <c r="D707" s="661" t="s">
        <v>2601</v>
      </c>
      <c r="E707" s="661" t="s">
        <v>4593</v>
      </c>
      <c r="F707" s="664"/>
      <c r="G707" s="664"/>
      <c r="H707" s="677">
        <v>0</v>
      </c>
      <c r="I707" s="664">
        <v>1</v>
      </c>
      <c r="J707" s="664">
        <v>150.55000000000001</v>
      </c>
      <c r="K707" s="677">
        <v>1</v>
      </c>
      <c r="L707" s="664">
        <v>1</v>
      </c>
      <c r="M707" s="665">
        <v>150.55000000000001</v>
      </c>
    </row>
    <row r="708" spans="1:13" ht="14.4" customHeight="1" x14ac:dyDescent="0.3">
      <c r="A708" s="660" t="s">
        <v>4638</v>
      </c>
      <c r="B708" s="661" t="s">
        <v>6876</v>
      </c>
      <c r="C708" s="661" t="s">
        <v>6308</v>
      </c>
      <c r="D708" s="661" t="s">
        <v>6309</v>
      </c>
      <c r="E708" s="661" t="s">
        <v>6310</v>
      </c>
      <c r="F708" s="664"/>
      <c r="G708" s="664"/>
      <c r="H708" s="677">
        <v>0</v>
      </c>
      <c r="I708" s="664">
        <v>1</v>
      </c>
      <c r="J708" s="664">
        <v>99.83</v>
      </c>
      <c r="K708" s="677">
        <v>1</v>
      </c>
      <c r="L708" s="664">
        <v>1</v>
      </c>
      <c r="M708" s="665">
        <v>99.83</v>
      </c>
    </row>
    <row r="709" spans="1:13" ht="14.4" customHeight="1" x14ac:dyDescent="0.3">
      <c r="A709" s="660" t="s">
        <v>4638</v>
      </c>
      <c r="B709" s="661" t="s">
        <v>6876</v>
      </c>
      <c r="C709" s="661" t="s">
        <v>6313</v>
      </c>
      <c r="D709" s="661" t="s">
        <v>1834</v>
      </c>
      <c r="E709" s="661" t="s">
        <v>5178</v>
      </c>
      <c r="F709" s="664">
        <v>1</v>
      </c>
      <c r="G709" s="664">
        <v>200.07</v>
      </c>
      <c r="H709" s="677">
        <v>1</v>
      </c>
      <c r="I709" s="664"/>
      <c r="J709" s="664"/>
      <c r="K709" s="677">
        <v>0</v>
      </c>
      <c r="L709" s="664">
        <v>1</v>
      </c>
      <c r="M709" s="665">
        <v>200.07</v>
      </c>
    </row>
    <row r="710" spans="1:13" ht="14.4" customHeight="1" x14ac:dyDescent="0.3">
      <c r="A710" s="660" t="s">
        <v>4638</v>
      </c>
      <c r="B710" s="661" t="s">
        <v>4406</v>
      </c>
      <c r="C710" s="661" t="s">
        <v>6243</v>
      </c>
      <c r="D710" s="661" t="s">
        <v>6244</v>
      </c>
      <c r="E710" s="661" t="s">
        <v>6245</v>
      </c>
      <c r="F710" s="664">
        <v>1</v>
      </c>
      <c r="G710" s="664">
        <v>62.16</v>
      </c>
      <c r="H710" s="677">
        <v>1</v>
      </c>
      <c r="I710" s="664"/>
      <c r="J710" s="664"/>
      <c r="K710" s="677">
        <v>0</v>
      </c>
      <c r="L710" s="664">
        <v>1</v>
      </c>
      <c r="M710" s="665">
        <v>62.16</v>
      </c>
    </row>
    <row r="711" spans="1:13" ht="14.4" customHeight="1" x14ac:dyDescent="0.3">
      <c r="A711" s="660" t="s">
        <v>4638</v>
      </c>
      <c r="B711" s="661" t="s">
        <v>4406</v>
      </c>
      <c r="C711" s="661" t="s">
        <v>2533</v>
      </c>
      <c r="D711" s="661" t="s">
        <v>2534</v>
      </c>
      <c r="E711" s="661" t="s">
        <v>2535</v>
      </c>
      <c r="F711" s="664"/>
      <c r="G711" s="664"/>
      <c r="H711" s="677">
        <v>0</v>
      </c>
      <c r="I711" s="664">
        <v>3</v>
      </c>
      <c r="J711" s="664">
        <v>125.67</v>
      </c>
      <c r="K711" s="677">
        <v>1</v>
      </c>
      <c r="L711" s="664">
        <v>3</v>
      </c>
      <c r="M711" s="665">
        <v>125.67</v>
      </c>
    </row>
    <row r="712" spans="1:13" ht="14.4" customHeight="1" x14ac:dyDescent="0.3">
      <c r="A712" s="660" t="s">
        <v>4638</v>
      </c>
      <c r="B712" s="661" t="s">
        <v>4406</v>
      </c>
      <c r="C712" s="661" t="s">
        <v>3851</v>
      </c>
      <c r="D712" s="661" t="s">
        <v>2534</v>
      </c>
      <c r="E712" s="661" t="s">
        <v>3852</v>
      </c>
      <c r="F712" s="664"/>
      <c r="G712" s="664"/>
      <c r="H712" s="677">
        <v>0</v>
      </c>
      <c r="I712" s="664">
        <v>2</v>
      </c>
      <c r="J712" s="664">
        <v>293.26</v>
      </c>
      <c r="K712" s="677">
        <v>1</v>
      </c>
      <c r="L712" s="664">
        <v>2</v>
      </c>
      <c r="M712" s="665">
        <v>293.26</v>
      </c>
    </row>
    <row r="713" spans="1:13" ht="14.4" customHeight="1" x14ac:dyDescent="0.3">
      <c r="A713" s="660" t="s">
        <v>4638</v>
      </c>
      <c r="B713" s="661" t="s">
        <v>4407</v>
      </c>
      <c r="C713" s="661" t="s">
        <v>5786</v>
      </c>
      <c r="D713" s="661" t="s">
        <v>5787</v>
      </c>
      <c r="E713" s="661" t="s">
        <v>5788</v>
      </c>
      <c r="F713" s="664">
        <v>1</v>
      </c>
      <c r="G713" s="664">
        <v>31.43</v>
      </c>
      <c r="H713" s="677">
        <v>1</v>
      </c>
      <c r="I713" s="664"/>
      <c r="J713" s="664"/>
      <c r="K713" s="677">
        <v>0</v>
      </c>
      <c r="L713" s="664">
        <v>1</v>
      </c>
      <c r="M713" s="665">
        <v>31.43</v>
      </c>
    </row>
    <row r="714" spans="1:13" ht="14.4" customHeight="1" x14ac:dyDescent="0.3">
      <c r="A714" s="660" t="s">
        <v>4638</v>
      </c>
      <c r="B714" s="661" t="s">
        <v>4408</v>
      </c>
      <c r="C714" s="661" t="s">
        <v>6286</v>
      </c>
      <c r="D714" s="661" t="s">
        <v>2615</v>
      </c>
      <c r="E714" s="661" t="s">
        <v>6287</v>
      </c>
      <c r="F714" s="664"/>
      <c r="G714" s="664"/>
      <c r="H714" s="677">
        <v>0</v>
      </c>
      <c r="I714" s="664">
        <v>1</v>
      </c>
      <c r="J714" s="664">
        <v>83.56</v>
      </c>
      <c r="K714" s="677">
        <v>1</v>
      </c>
      <c r="L714" s="664">
        <v>1</v>
      </c>
      <c r="M714" s="665">
        <v>83.56</v>
      </c>
    </row>
    <row r="715" spans="1:13" ht="14.4" customHeight="1" x14ac:dyDescent="0.3">
      <c r="A715" s="660" t="s">
        <v>4638</v>
      </c>
      <c r="B715" s="661" t="s">
        <v>4408</v>
      </c>
      <c r="C715" s="661" t="s">
        <v>6288</v>
      </c>
      <c r="D715" s="661" t="s">
        <v>6053</v>
      </c>
      <c r="E715" s="661" t="s">
        <v>6289</v>
      </c>
      <c r="F715" s="664">
        <v>1</v>
      </c>
      <c r="G715" s="664">
        <v>33.68</v>
      </c>
      <c r="H715" s="677">
        <v>1</v>
      </c>
      <c r="I715" s="664"/>
      <c r="J715" s="664"/>
      <c r="K715" s="677">
        <v>0</v>
      </c>
      <c r="L715" s="664">
        <v>1</v>
      </c>
      <c r="M715" s="665">
        <v>33.68</v>
      </c>
    </row>
    <row r="716" spans="1:13" ht="14.4" customHeight="1" x14ac:dyDescent="0.3">
      <c r="A716" s="660" t="s">
        <v>4638</v>
      </c>
      <c r="B716" s="661" t="s">
        <v>6885</v>
      </c>
      <c r="C716" s="661" t="s">
        <v>5784</v>
      </c>
      <c r="D716" s="661" t="s">
        <v>1300</v>
      </c>
      <c r="E716" s="661" t="s">
        <v>1301</v>
      </c>
      <c r="F716" s="664"/>
      <c r="G716" s="664"/>
      <c r="H716" s="677">
        <v>0</v>
      </c>
      <c r="I716" s="664">
        <v>1</v>
      </c>
      <c r="J716" s="664">
        <v>81.209999999999994</v>
      </c>
      <c r="K716" s="677">
        <v>1</v>
      </c>
      <c r="L716" s="664">
        <v>1</v>
      </c>
      <c r="M716" s="665">
        <v>81.209999999999994</v>
      </c>
    </row>
    <row r="717" spans="1:13" ht="14.4" customHeight="1" x14ac:dyDescent="0.3">
      <c r="A717" s="660" t="s">
        <v>4638</v>
      </c>
      <c r="B717" s="661" t="s">
        <v>6885</v>
      </c>
      <c r="C717" s="661" t="s">
        <v>6235</v>
      </c>
      <c r="D717" s="661" t="s">
        <v>1300</v>
      </c>
      <c r="E717" s="661" t="s">
        <v>3408</v>
      </c>
      <c r="F717" s="664"/>
      <c r="G717" s="664"/>
      <c r="H717" s="677">
        <v>0</v>
      </c>
      <c r="I717" s="664">
        <v>1</v>
      </c>
      <c r="J717" s="664">
        <v>270.69</v>
      </c>
      <c r="K717" s="677">
        <v>1</v>
      </c>
      <c r="L717" s="664">
        <v>1</v>
      </c>
      <c r="M717" s="665">
        <v>270.69</v>
      </c>
    </row>
    <row r="718" spans="1:13" ht="14.4" customHeight="1" x14ac:dyDescent="0.3">
      <c r="A718" s="660" t="s">
        <v>4638</v>
      </c>
      <c r="B718" s="661" t="s">
        <v>6885</v>
      </c>
      <c r="C718" s="661" t="s">
        <v>6236</v>
      </c>
      <c r="D718" s="661" t="s">
        <v>5716</v>
      </c>
      <c r="E718" s="661" t="s">
        <v>3303</v>
      </c>
      <c r="F718" s="664">
        <v>1</v>
      </c>
      <c r="G718" s="664">
        <v>0</v>
      </c>
      <c r="H718" s="677"/>
      <c r="I718" s="664"/>
      <c r="J718" s="664"/>
      <c r="K718" s="677"/>
      <c r="L718" s="664">
        <v>1</v>
      </c>
      <c r="M718" s="665">
        <v>0</v>
      </c>
    </row>
    <row r="719" spans="1:13" ht="14.4" customHeight="1" x14ac:dyDescent="0.3">
      <c r="A719" s="660" t="s">
        <v>4638</v>
      </c>
      <c r="B719" s="661" t="s">
        <v>4574</v>
      </c>
      <c r="C719" s="661" t="s">
        <v>5885</v>
      </c>
      <c r="D719" s="661" t="s">
        <v>3879</v>
      </c>
      <c r="E719" s="661" t="s">
        <v>5866</v>
      </c>
      <c r="F719" s="664"/>
      <c r="G719" s="664"/>
      <c r="H719" s="677">
        <v>0</v>
      </c>
      <c r="I719" s="664">
        <v>1</v>
      </c>
      <c r="J719" s="664">
        <v>184.61</v>
      </c>
      <c r="K719" s="677">
        <v>1</v>
      </c>
      <c r="L719" s="664">
        <v>1</v>
      </c>
      <c r="M719" s="665">
        <v>184.61</v>
      </c>
    </row>
    <row r="720" spans="1:13" ht="14.4" customHeight="1" x14ac:dyDescent="0.3">
      <c r="A720" s="660" t="s">
        <v>4638</v>
      </c>
      <c r="B720" s="661" t="s">
        <v>4413</v>
      </c>
      <c r="C720" s="661" t="s">
        <v>5364</v>
      </c>
      <c r="D720" s="661" t="s">
        <v>2443</v>
      </c>
      <c r="E720" s="661" t="s">
        <v>5365</v>
      </c>
      <c r="F720" s="664"/>
      <c r="G720" s="664"/>
      <c r="H720" s="677">
        <v>0</v>
      </c>
      <c r="I720" s="664">
        <v>2</v>
      </c>
      <c r="J720" s="664">
        <v>73.040000000000006</v>
      </c>
      <c r="K720" s="677">
        <v>1</v>
      </c>
      <c r="L720" s="664">
        <v>2</v>
      </c>
      <c r="M720" s="665">
        <v>73.040000000000006</v>
      </c>
    </row>
    <row r="721" spans="1:13" ht="14.4" customHeight="1" x14ac:dyDescent="0.3">
      <c r="A721" s="660" t="s">
        <v>4638</v>
      </c>
      <c r="B721" s="661" t="s">
        <v>4413</v>
      </c>
      <c r="C721" s="661" t="s">
        <v>2545</v>
      </c>
      <c r="D721" s="661" t="s">
        <v>4414</v>
      </c>
      <c r="E721" s="661" t="s">
        <v>1297</v>
      </c>
      <c r="F721" s="664"/>
      <c r="G721" s="664"/>
      <c r="H721" s="677">
        <v>0</v>
      </c>
      <c r="I721" s="664">
        <v>1</v>
      </c>
      <c r="J721" s="664">
        <v>50.47</v>
      </c>
      <c r="K721" s="677">
        <v>1</v>
      </c>
      <c r="L721" s="664">
        <v>1</v>
      </c>
      <c r="M721" s="665">
        <v>50.47</v>
      </c>
    </row>
    <row r="722" spans="1:13" ht="14.4" customHeight="1" x14ac:dyDescent="0.3">
      <c r="A722" s="660" t="s">
        <v>4638</v>
      </c>
      <c r="B722" s="661" t="s">
        <v>4413</v>
      </c>
      <c r="C722" s="661" t="s">
        <v>5209</v>
      </c>
      <c r="D722" s="661" t="s">
        <v>4414</v>
      </c>
      <c r="E722" s="661" t="s">
        <v>4532</v>
      </c>
      <c r="F722" s="664"/>
      <c r="G722" s="664"/>
      <c r="H722" s="677">
        <v>0</v>
      </c>
      <c r="I722" s="664">
        <v>1</v>
      </c>
      <c r="J722" s="664">
        <v>112.36</v>
      </c>
      <c r="K722" s="677">
        <v>1</v>
      </c>
      <c r="L722" s="664">
        <v>1</v>
      </c>
      <c r="M722" s="665">
        <v>112.36</v>
      </c>
    </row>
    <row r="723" spans="1:13" ht="14.4" customHeight="1" x14ac:dyDescent="0.3">
      <c r="A723" s="660" t="s">
        <v>4638</v>
      </c>
      <c r="B723" s="661" t="s">
        <v>4575</v>
      </c>
      <c r="C723" s="661" t="s">
        <v>6321</v>
      </c>
      <c r="D723" s="661" t="s">
        <v>3862</v>
      </c>
      <c r="E723" s="661" t="s">
        <v>933</v>
      </c>
      <c r="F723" s="664">
        <v>1</v>
      </c>
      <c r="G723" s="664">
        <v>0</v>
      </c>
      <c r="H723" s="677"/>
      <c r="I723" s="664"/>
      <c r="J723" s="664"/>
      <c r="K723" s="677"/>
      <c r="L723" s="664">
        <v>1</v>
      </c>
      <c r="M723" s="665">
        <v>0</v>
      </c>
    </row>
    <row r="724" spans="1:13" ht="14.4" customHeight="1" x14ac:dyDescent="0.3">
      <c r="A724" s="660" t="s">
        <v>4638</v>
      </c>
      <c r="B724" s="661" t="s">
        <v>4415</v>
      </c>
      <c r="C724" s="661" t="s">
        <v>2565</v>
      </c>
      <c r="D724" s="661" t="s">
        <v>2566</v>
      </c>
      <c r="E724" s="661" t="s">
        <v>1258</v>
      </c>
      <c r="F724" s="664"/>
      <c r="G724" s="664"/>
      <c r="H724" s="677">
        <v>0</v>
      </c>
      <c r="I724" s="664">
        <v>2</v>
      </c>
      <c r="J724" s="664">
        <v>180.64</v>
      </c>
      <c r="K724" s="677">
        <v>1</v>
      </c>
      <c r="L724" s="664">
        <v>2</v>
      </c>
      <c r="M724" s="665">
        <v>180.64</v>
      </c>
    </row>
    <row r="725" spans="1:13" ht="14.4" customHeight="1" x14ac:dyDescent="0.3">
      <c r="A725" s="660" t="s">
        <v>4638</v>
      </c>
      <c r="B725" s="661" t="s">
        <v>4417</v>
      </c>
      <c r="C725" s="661" t="s">
        <v>6297</v>
      </c>
      <c r="D725" s="661" t="s">
        <v>6298</v>
      </c>
      <c r="E725" s="661" t="s">
        <v>6299</v>
      </c>
      <c r="F725" s="664">
        <v>1</v>
      </c>
      <c r="G725" s="664">
        <v>0</v>
      </c>
      <c r="H725" s="677"/>
      <c r="I725" s="664"/>
      <c r="J725" s="664"/>
      <c r="K725" s="677"/>
      <c r="L725" s="664">
        <v>1</v>
      </c>
      <c r="M725" s="665">
        <v>0</v>
      </c>
    </row>
    <row r="726" spans="1:13" ht="14.4" customHeight="1" x14ac:dyDescent="0.3">
      <c r="A726" s="660" t="s">
        <v>4638</v>
      </c>
      <c r="B726" s="661" t="s">
        <v>4417</v>
      </c>
      <c r="C726" s="661" t="s">
        <v>6300</v>
      </c>
      <c r="D726" s="661" t="s">
        <v>4418</v>
      </c>
      <c r="E726" s="661" t="s">
        <v>6301</v>
      </c>
      <c r="F726" s="664"/>
      <c r="G726" s="664"/>
      <c r="H726" s="677"/>
      <c r="I726" s="664">
        <v>1</v>
      </c>
      <c r="J726" s="664">
        <v>0</v>
      </c>
      <c r="K726" s="677"/>
      <c r="L726" s="664">
        <v>1</v>
      </c>
      <c r="M726" s="665">
        <v>0</v>
      </c>
    </row>
    <row r="727" spans="1:13" ht="14.4" customHeight="1" x14ac:dyDescent="0.3">
      <c r="A727" s="660" t="s">
        <v>4638</v>
      </c>
      <c r="B727" s="661" t="s">
        <v>4417</v>
      </c>
      <c r="C727" s="661" t="s">
        <v>6302</v>
      </c>
      <c r="D727" s="661" t="s">
        <v>4418</v>
      </c>
      <c r="E727" s="661" t="s">
        <v>6303</v>
      </c>
      <c r="F727" s="664">
        <v>1</v>
      </c>
      <c r="G727" s="664">
        <v>0</v>
      </c>
      <c r="H727" s="677"/>
      <c r="I727" s="664"/>
      <c r="J727" s="664"/>
      <c r="K727" s="677"/>
      <c r="L727" s="664">
        <v>1</v>
      </c>
      <c r="M727" s="665">
        <v>0</v>
      </c>
    </row>
    <row r="728" spans="1:13" ht="14.4" customHeight="1" x14ac:dyDescent="0.3">
      <c r="A728" s="660" t="s">
        <v>4638</v>
      </c>
      <c r="B728" s="661" t="s">
        <v>4420</v>
      </c>
      <c r="C728" s="661" t="s">
        <v>6304</v>
      </c>
      <c r="D728" s="661" t="s">
        <v>5741</v>
      </c>
      <c r="E728" s="661" t="s">
        <v>6305</v>
      </c>
      <c r="F728" s="664">
        <v>2</v>
      </c>
      <c r="G728" s="664">
        <v>309.81</v>
      </c>
      <c r="H728" s="677">
        <v>1</v>
      </c>
      <c r="I728" s="664"/>
      <c r="J728" s="664"/>
      <c r="K728" s="677">
        <v>0</v>
      </c>
      <c r="L728" s="664">
        <v>2</v>
      </c>
      <c r="M728" s="665">
        <v>309.81</v>
      </c>
    </row>
    <row r="729" spans="1:13" ht="14.4" customHeight="1" x14ac:dyDescent="0.3">
      <c r="A729" s="660" t="s">
        <v>4638</v>
      </c>
      <c r="B729" s="661" t="s">
        <v>4422</v>
      </c>
      <c r="C729" s="661" t="s">
        <v>6237</v>
      </c>
      <c r="D729" s="661" t="s">
        <v>6238</v>
      </c>
      <c r="E729" s="661" t="s">
        <v>2606</v>
      </c>
      <c r="F729" s="664"/>
      <c r="G729" s="664"/>
      <c r="H729" s="677">
        <v>0</v>
      </c>
      <c r="I729" s="664">
        <v>1</v>
      </c>
      <c r="J729" s="664">
        <v>391.77</v>
      </c>
      <c r="K729" s="677">
        <v>1</v>
      </c>
      <c r="L729" s="664">
        <v>1</v>
      </c>
      <c r="M729" s="665">
        <v>391.77</v>
      </c>
    </row>
    <row r="730" spans="1:13" ht="14.4" customHeight="1" x14ac:dyDescent="0.3">
      <c r="A730" s="660" t="s">
        <v>4638</v>
      </c>
      <c r="B730" s="661" t="s">
        <v>4429</v>
      </c>
      <c r="C730" s="661" t="s">
        <v>2650</v>
      </c>
      <c r="D730" s="661" t="s">
        <v>2464</v>
      </c>
      <c r="E730" s="661" t="s">
        <v>2651</v>
      </c>
      <c r="F730" s="664"/>
      <c r="G730" s="664"/>
      <c r="H730" s="677">
        <v>0</v>
      </c>
      <c r="I730" s="664">
        <v>1</v>
      </c>
      <c r="J730" s="664">
        <v>492.45</v>
      </c>
      <c r="K730" s="677">
        <v>1</v>
      </c>
      <c r="L730" s="664">
        <v>1</v>
      </c>
      <c r="M730" s="665">
        <v>492.45</v>
      </c>
    </row>
    <row r="731" spans="1:13" ht="14.4" customHeight="1" x14ac:dyDescent="0.3">
      <c r="A731" s="660" t="s">
        <v>4638</v>
      </c>
      <c r="B731" s="661" t="s">
        <v>4432</v>
      </c>
      <c r="C731" s="661" t="s">
        <v>6307</v>
      </c>
      <c r="D731" s="661" t="s">
        <v>2505</v>
      </c>
      <c r="E731" s="661" t="s">
        <v>630</v>
      </c>
      <c r="F731" s="664">
        <v>1</v>
      </c>
      <c r="G731" s="664">
        <v>0</v>
      </c>
      <c r="H731" s="677"/>
      <c r="I731" s="664"/>
      <c r="J731" s="664"/>
      <c r="K731" s="677"/>
      <c r="L731" s="664">
        <v>1</v>
      </c>
      <c r="M731" s="665">
        <v>0</v>
      </c>
    </row>
    <row r="732" spans="1:13" ht="14.4" customHeight="1" x14ac:dyDescent="0.3">
      <c r="A732" s="660" t="s">
        <v>4638</v>
      </c>
      <c r="B732" s="661" t="s">
        <v>4432</v>
      </c>
      <c r="C732" s="661" t="s">
        <v>2504</v>
      </c>
      <c r="D732" s="661" t="s">
        <v>2505</v>
      </c>
      <c r="E732" s="661" t="s">
        <v>630</v>
      </c>
      <c r="F732" s="664"/>
      <c r="G732" s="664"/>
      <c r="H732" s="677">
        <v>0</v>
      </c>
      <c r="I732" s="664">
        <v>4</v>
      </c>
      <c r="J732" s="664">
        <v>152.52000000000001</v>
      </c>
      <c r="K732" s="677">
        <v>1</v>
      </c>
      <c r="L732" s="664">
        <v>4</v>
      </c>
      <c r="M732" s="665">
        <v>152.52000000000001</v>
      </c>
    </row>
    <row r="733" spans="1:13" ht="14.4" customHeight="1" x14ac:dyDescent="0.3">
      <c r="A733" s="660" t="s">
        <v>4638</v>
      </c>
      <c r="B733" s="661" t="s">
        <v>4432</v>
      </c>
      <c r="C733" s="661" t="s">
        <v>2508</v>
      </c>
      <c r="D733" s="661" t="s">
        <v>2509</v>
      </c>
      <c r="E733" s="661" t="s">
        <v>4433</v>
      </c>
      <c r="F733" s="664"/>
      <c r="G733" s="664"/>
      <c r="H733" s="677">
        <v>0</v>
      </c>
      <c r="I733" s="664">
        <v>1</v>
      </c>
      <c r="J733" s="664">
        <v>254.23</v>
      </c>
      <c r="K733" s="677">
        <v>1</v>
      </c>
      <c r="L733" s="664">
        <v>1</v>
      </c>
      <c r="M733" s="665">
        <v>254.23</v>
      </c>
    </row>
    <row r="734" spans="1:13" ht="14.4" customHeight="1" x14ac:dyDescent="0.3">
      <c r="A734" s="660" t="s">
        <v>4638</v>
      </c>
      <c r="B734" s="661" t="s">
        <v>4442</v>
      </c>
      <c r="C734" s="661" t="s">
        <v>2909</v>
      </c>
      <c r="D734" s="661" t="s">
        <v>4443</v>
      </c>
      <c r="E734" s="661" t="s">
        <v>4444</v>
      </c>
      <c r="F734" s="664"/>
      <c r="G734" s="664"/>
      <c r="H734" s="677">
        <v>0</v>
      </c>
      <c r="I734" s="664">
        <v>27</v>
      </c>
      <c r="J734" s="664">
        <v>7940.6699999999992</v>
      </c>
      <c r="K734" s="677">
        <v>1</v>
      </c>
      <c r="L734" s="664">
        <v>27</v>
      </c>
      <c r="M734" s="665">
        <v>7940.6699999999992</v>
      </c>
    </row>
    <row r="735" spans="1:13" ht="14.4" customHeight="1" x14ac:dyDescent="0.3">
      <c r="A735" s="660" t="s">
        <v>4638</v>
      </c>
      <c r="B735" s="661" t="s">
        <v>4449</v>
      </c>
      <c r="C735" s="661" t="s">
        <v>3042</v>
      </c>
      <c r="D735" s="661" t="s">
        <v>3043</v>
      </c>
      <c r="E735" s="661" t="s">
        <v>4451</v>
      </c>
      <c r="F735" s="664"/>
      <c r="G735" s="664"/>
      <c r="H735" s="677">
        <v>0</v>
      </c>
      <c r="I735" s="664">
        <v>11</v>
      </c>
      <c r="J735" s="664">
        <v>2020.4700000000003</v>
      </c>
      <c r="K735" s="677">
        <v>1</v>
      </c>
      <c r="L735" s="664">
        <v>11</v>
      </c>
      <c r="M735" s="665">
        <v>2020.4700000000003</v>
      </c>
    </row>
    <row r="736" spans="1:13" ht="14.4" customHeight="1" x14ac:dyDescent="0.3">
      <c r="A736" s="660" t="s">
        <v>4638</v>
      </c>
      <c r="B736" s="661" t="s">
        <v>4456</v>
      </c>
      <c r="C736" s="661" t="s">
        <v>3073</v>
      </c>
      <c r="D736" s="661" t="s">
        <v>3074</v>
      </c>
      <c r="E736" s="661" t="s">
        <v>4457</v>
      </c>
      <c r="F736" s="664"/>
      <c r="G736" s="664"/>
      <c r="H736" s="677">
        <v>0</v>
      </c>
      <c r="I736" s="664">
        <v>2</v>
      </c>
      <c r="J736" s="664">
        <v>350.38</v>
      </c>
      <c r="K736" s="677">
        <v>1</v>
      </c>
      <c r="L736" s="664">
        <v>2</v>
      </c>
      <c r="M736" s="665">
        <v>350.38</v>
      </c>
    </row>
    <row r="737" spans="1:13" ht="14.4" customHeight="1" x14ac:dyDescent="0.3">
      <c r="A737" s="660" t="s">
        <v>4638</v>
      </c>
      <c r="B737" s="661" t="s">
        <v>4456</v>
      </c>
      <c r="C737" s="661" t="s">
        <v>5547</v>
      </c>
      <c r="D737" s="661" t="s">
        <v>3074</v>
      </c>
      <c r="E737" s="661" t="s">
        <v>5548</v>
      </c>
      <c r="F737" s="664"/>
      <c r="G737" s="664"/>
      <c r="H737" s="677">
        <v>0</v>
      </c>
      <c r="I737" s="664">
        <v>1</v>
      </c>
      <c r="J737" s="664">
        <v>175.19</v>
      </c>
      <c r="K737" s="677">
        <v>1</v>
      </c>
      <c r="L737" s="664">
        <v>1</v>
      </c>
      <c r="M737" s="665">
        <v>175.19</v>
      </c>
    </row>
    <row r="738" spans="1:13" ht="14.4" customHeight="1" x14ac:dyDescent="0.3">
      <c r="A738" s="660" t="s">
        <v>4638</v>
      </c>
      <c r="B738" s="661" t="s">
        <v>4460</v>
      </c>
      <c r="C738" s="661" t="s">
        <v>6239</v>
      </c>
      <c r="D738" s="661" t="s">
        <v>6240</v>
      </c>
      <c r="E738" s="661" t="s">
        <v>3083</v>
      </c>
      <c r="F738" s="664">
        <v>1</v>
      </c>
      <c r="G738" s="664">
        <v>125.13</v>
      </c>
      <c r="H738" s="677">
        <v>1</v>
      </c>
      <c r="I738" s="664"/>
      <c r="J738" s="664"/>
      <c r="K738" s="677">
        <v>0</v>
      </c>
      <c r="L738" s="664">
        <v>1</v>
      </c>
      <c r="M738" s="665">
        <v>125.13</v>
      </c>
    </row>
    <row r="739" spans="1:13" ht="14.4" customHeight="1" x14ac:dyDescent="0.3">
      <c r="A739" s="660" t="s">
        <v>4638</v>
      </c>
      <c r="B739" s="661" t="s">
        <v>4460</v>
      </c>
      <c r="C739" s="661" t="s">
        <v>3081</v>
      </c>
      <c r="D739" s="661" t="s">
        <v>3082</v>
      </c>
      <c r="E739" s="661" t="s">
        <v>3083</v>
      </c>
      <c r="F739" s="664"/>
      <c r="G739" s="664"/>
      <c r="H739" s="677">
        <v>0</v>
      </c>
      <c r="I739" s="664">
        <v>16</v>
      </c>
      <c r="J739" s="664">
        <v>3264.67</v>
      </c>
      <c r="K739" s="677">
        <v>1</v>
      </c>
      <c r="L739" s="664">
        <v>16</v>
      </c>
      <c r="M739" s="665">
        <v>3264.67</v>
      </c>
    </row>
    <row r="740" spans="1:13" ht="14.4" customHeight="1" x14ac:dyDescent="0.3">
      <c r="A740" s="660" t="s">
        <v>4638</v>
      </c>
      <c r="B740" s="661" t="s">
        <v>4460</v>
      </c>
      <c r="C740" s="661" t="s">
        <v>5589</v>
      </c>
      <c r="D740" s="661" t="s">
        <v>3082</v>
      </c>
      <c r="E740" s="661" t="s">
        <v>5590</v>
      </c>
      <c r="F740" s="664"/>
      <c r="G740" s="664"/>
      <c r="H740" s="677"/>
      <c r="I740" s="664">
        <v>1</v>
      </c>
      <c r="J740" s="664">
        <v>0</v>
      </c>
      <c r="K740" s="677"/>
      <c r="L740" s="664">
        <v>1</v>
      </c>
      <c r="M740" s="665">
        <v>0</v>
      </c>
    </row>
    <row r="741" spans="1:13" ht="14.4" customHeight="1" x14ac:dyDescent="0.3">
      <c r="A741" s="660" t="s">
        <v>4638</v>
      </c>
      <c r="B741" s="661" t="s">
        <v>4461</v>
      </c>
      <c r="C741" s="661" t="s">
        <v>3069</v>
      </c>
      <c r="D741" s="661" t="s">
        <v>3070</v>
      </c>
      <c r="E741" s="661" t="s">
        <v>3071</v>
      </c>
      <c r="F741" s="664"/>
      <c r="G741" s="664"/>
      <c r="H741" s="677">
        <v>0</v>
      </c>
      <c r="I741" s="664">
        <v>2</v>
      </c>
      <c r="J741" s="664">
        <v>308.02</v>
      </c>
      <c r="K741" s="677">
        <v>1</v>
      </c>
      <c r="L741" s="664">
        <v>2</v>
      </c>
      <c r="M741" s="665">
        <v>308.02</v>
      </c>
    </row>
    <row r="742" spans="1:13" ht="14.4" customHeight="1" x14ac:dyDescent="0.3">
      <c r="A742" s="660" t="s">
        <v>4638</v>
      </c>
      <c r="B742" s="661" t="s">
        <v>4464</v>
      </c>
      <c r="C742" s="661" t="s">
        <v>3057</v>
      </c>
      <c r="D742" s="661" t="s">
        <v>3058</v>
      </c>
      <c r="E742" s="661" t="s">
        <v>4465</v>
      </c>
      <c r="F742" s="664"/>
      <c r="G742" s="664"/>
      <c r="H742" s="677">
        <v>0</v>
      </c>
      <c r="I742" s="664">
        <v>12</v>
      </c>
      <c r="J742" s="664">
        <v>838.32</v>
      </c>
      <c r="K742" s="677">
        <v>1</v>
      </c>
      <c r="L742" s="664">
        <v>12</v>
      </c>
      <c r="M742" s="665">
        <v>838.32</v>
      </c>
    </row>
    <row r="743" spans="1:13" ht="14.4" customHeight="1" x14ac:dyDescent="0.3">
      <c r="A743" s="660" t="s">
        <v>4638</v>
      </c>
      <c r="B743" s="661" t="s">
        <v>4466</v>
      </c>
      <c r="C743" s="661" t="s">
        <v>4869</v>
      </c>
      <c r="D743" s="661" t="s">
        <v>4870</v>
      </c>
      <c r="E743" s="661" t="s">
        <v>4451</v>
      </c>
      <c r="F743" s="664">
        <v>1</v>
      </c>
      <c r="G743" s="664">
        <v>69.86</v>
      </c>
      <c r="H743" s="677">
        <v>1</v>
      </c>
      <c r="I743" s="664"/>
      <c r="J743" s="664"/>
      <c r="K743" s="677">
        <v>0</v>
      </c>
      <c r="L743" s="664">
        <v>1</v>
      </c>
      <c r="M743" s="665">
        <v>69.86</v>
      </c>
    </row>
    <row r="744" spans="1:13" ht="14.4" customHeight="1" x14ac:dyDescent="0.3">
      <c r="A744" s="660" t="s">
        <v>4638</v>
      </c>
      <c r="B744" s="661" t="s">
        <v>4466</v>
      </c>
      <c r="C744" s="661" t="s">
        <v>4806</v>
      </c>
      <c r="D744" s="661" t="s">
        <v>4807</v>
      </c>
      <c r="E744" s="661" t="s">
        <v>4450</v>
      </c>
      <c r="F744" s="664"/>
      <c r="G744" s="664"/>
      <c r="H744" s="677">
        <v>0</v>
      </c>
      <c r="I744" s="664">
        <v>1</v>
      </c>
      <c r="J744" s="664">
        <v>52.4</v>
      </c>
      <c r="K744" s="677">
        <v>1</v>
      </c>
      <c r="L744" s="664">
        <v>1</v>
      </c>
      <c r="M744" s="665">
        <v>52.4</v>
      </c>
    </row>
    <row r="745" spans="1:13" ht="14.4" customHeight="1" x14ac:dyDescent="0.3">
      <c r="A745" s="660" t="s">
        <v>4638</v>
      </c>
      <c r="B745" s="661" t="s">
        <v>4466</v>
      </c>
      <c r="C745" s="661" t="s">
        <v>3046</v>
      </c>
      <c r="D745" s="661" t="s">
        <v>3047</v>
      </c>
      <c r="E745" s="661" t="s">
        <v>4451</v>
      </c>
      <c r="F745" s="664"/>
      <c r="G745" s="664"/>
      <c r="H745" s="677">
        <v>0</v>
      </c>
      <c r="I745" s="664">
        <v>8</v>
      </c>
      <c r="J745" s="664">
        <v>558.88</v>
      </c>
      <c r="K745" s="677">
        <v>1</v>
      </c>
      <c r="L745" s="664">
        <v>8</v>
      </c>
      <c r="M745" s="665">
        <v>558.88</v>
      </c>
    </row>
    <row r="746" spans="1:13" ht="14.4" customHeight="1" x14ac:dyDescent="0.3">
      <c r="A746" s="660" t="s">
        <v>4638</v>
      </c>
      <c r="B746" s="661" t="s">
        <v>4477</v>
      </c>
      <c r="C746" s="661" t="s">
        <v>3132</v>
      </c>
      <c r="D746" s="661" t="s">
        <v>3133</v>
      </c>
      <c r="E746" s="661" t="s">
        <v>4480</v>
      </c>
      <c r="F746" s="664"/>
      <c r="G746" s="664"/>
      <c r="H746" s="677">
        <v>0</v>
      </c>
      <c r="I746" s="664">
        <v>48</v>
      </c>
      <c r="J746" s="664">
        <v>150105.12</v>
      </c>
      <c r="K746" s="677">
        <v>1</v>
      </c>
      <c r="L746" s="664">
        <v>48</v>
      </c>
      <c r="M746" s="665">
        <v>150105.12</v>
      </c>
    </row>
    <row r="747" spans="1:13" ht="14.4" customHeight="1" x14ac:dyDescent="0.3">
      <c r="A747" s="660" t="s">
        <v>4638</v>
      </c>
      <c r="B747" s="661" t="s">
        <v>4477</v>
      </c>
      <c r="C747" s="661" t="s">
        <v>4672</v>
      </c>
      <c r="D747" s="661" t="s">
        <v>3133</v>
      </c>
      <c r="E747" s="661" t="s">
        <v>4673</v>
      </c>
      <c r="F747" s="664"/>
      <c r="G747" s="664"/>
      <c r="H747" s="677">
        <v>0</v>
      </c>
      <c r="I747" s="664">
        <v>1</v>
      </c>
      <c r="J747" s="664">
        <v>782.22</v>
      </c>
      <c r="K747" s="677">
        <v>1</v>
      </c>
      <c r="L747" s="664">
        <v>1</v>
      </c>
      <c r="M747" s="665">
        <v>782.22</v>
      </c>
    </row>
    <row r="748" spans="1:13" ht="14.4" customHeight="1" x14ac:dyDescent="0.3">
      <c r="A748" s="660" t="s">
        <v>4638</v>
      </c>
      <c r="B748" s="661" t="s">
        <v>4483</v>
      </c>
      <c r="C748" s="661" t="s">
        <v>2768</v>
      </c>
      <c r="D748" s="661" t="s">
        <v>2769</v>
      </c>
      <c r="E748" s="661" t="s">
        <v>4484</v>
      </c>
      <c r="F748" s="664"/>
      <c r="G748" s="664"/>
      <c r="H748" s="677">
        <v>0</v>
      </c>
      <c r="I748" s="664">
        <v>19</v>
      </c>
      <c r="J748" s="664">
        <v>28350.090000000004</v>
      </c>
      <c r="K748" s="677">
        <v>1</v>
      </c>
      <c r="L748" s="664">
        <v>19</v>
      </c>
      <c r="M748" s="665">
        <v>28350.090000000004</v>
      </c>
    </row>
    <row r="749" spans="1:13" ht="14.4" customHeight="1" x14ac:dyDescent="0.3">
      <c r="A749" s="660" t="s">
        <v>4638</v>
      </c>
      <c r="B749" s="661" t="s">
        <v>4487</v>
      </c>
      <c r="C749" s="661" t="s">
        <v>4732</v>
      </c>
      <c r="D749" s="661" t="s">
        <v>4733</v>
      </c>
      <c r="E749" s="661" t="s">
        <v>1142</v>
      </c>
      <c r="F749" s="664"/>
      <c r="G749" s="664"/>
      <c r="H749" s="677">
        <v>0</v>
      </c>
      <c r="I749" s="664">
        <v>5</v>
      </c>
      <c r="J749" s="664">
        <v>65844.2</v>
      </c>
      <c r="K749" s="677">
        <v>1</v>
      </c>
      <c r="L749" s="664">
        <v>5</v>
      </c>
      <c r="M749" s="665">
        <v>65844.2</v>
      </c>
    </row>
    <row r="750" spans="1:13" ht="14.4" customHeight="1" x14ac:dyDescent="0.3">
      <c r="A750" s="660" t="s">
        <v>4638</v>
      </c>
      <c r="B750" s="661" t="s">
        <v>6871</v>
      </c>
      <c r="C750" s="661" t="s">
        <v>5763</v>
      </c>
      <c r="D750" s="661" t="s">
        <v>5764</v>
      </c>
      <c r="E750" s="661" t="s">
        <v>5765</v>
      </c>
      <c r="F750" s="664"/>
      <c r="G750" s="664"/>
      <c r="H750" s="677">
        <v>0</v>
      </c>
      <c r="I750" s="664">
        <v>5</v>
      </c>
      <c r="J750" s="664">
        <v>24498.899999999998</v>
      </c>
      <c r="K750" s="677">
        <v>1</v>
      </c>
      <c r="L750" s="664">
        <v>5</v>
      </c>
      <c r="M750" s="665">
        <v>24498.899999999998</v>
      </c>
    </row>
    <row r="751" spans="1:13" ht="14.4" customHeight="1" x14ac:dyDescent="0.3">
      <c r="A751" s="660" t="s">
        <v>4638</v>
      </c>
      <c r="B751" s="661" t="s">
        <v>6871</v>
      </c>
      <c r="C751" s="661" t="s">
        <v>5157</v>
      </c>
      <c r="D751" s="661" t="s">
        <v>5158</v>
      </c>
      <c r="E751" s="661" t="s">
        <v>5159</v>
      </c>
      <c r="F751" s="664"/>
      <c r="G751" s="664"/>
      <c r="H751" s="677">
        <v>0</v>
      </c>
      <c r="I751" s="664">
        <v>18</v>
      </c>
      <c r="J751" s="664">
        <v>42901.93</v>
      </c>
      <c r="K751" s="677">
        <v>1</v>
      </c>
      <c r="L751" s="664">
        <v>18</v>
      </c>
      <c r="M751" s="665">
        <v>42901.93</v>
      </c>
    </row>
    <row r="752" spans="1:13" ht="14.4" customHeight="1" x14ac:dyDescent="0.3">
      <c r="A752" s="660" t="s">
        <v>4638</v>
      </c>
      <c r="B752" s="661" t="s">
        <v>4497</v>
      </c>
      <c r="C752" s="661" t="s">
        <v>2460</v>
      </c>
      <c r="D752" s="661" t="s">
        <v>812</v>
      </c>
      <c r="E752" s="661" t="s">
        <v>4499</v>
      </c>
      <c r="F752" s="664"/>
      <c r="G752" s="664"/>
      <c r="H752" s="677">
        <v>0</v>
      </c>
      <c r="I752" s="664">
        <v>3</v>
      </c>
      <c r="J752" s="664">
        <v>178.64999999999998</v>
      </c>
      <c r="K752" s="677">
        <v>1</v>
      </c>
      <c r="L752" s="664">
        <v>3</v>
      </c>
      <c r="M752" s="665">
        <v>178.64999999999998</v>
      </c>
    </row>
    <row r="753" spans="1:13" ht="14.4" customHeight="1" x14ac:dyDescent="0.3">
      <c r="A753" s="660" t="s">
        <v>4638</v>
      </c>
      <c r="B753" s="661" t="s">
        <v>4500</v>
      </c>
      <c r="C753" s="661" t="s">
        <v>1268</v>
      </c>
      <c r="D753" s="661" t="s">
        <v>1269</v>
      </c>
      <c r="E753" s="661" t="s">
        <v>1270</v>
      </c>
      <c r="F753" s="664"/>
      <c r="G753" s="664"/>
      <c r="H753" s="677">
        <v>0</v>
      </c>
      <c r="I753" s="664">
        <v>6</v>
      </c>
      <c r="J753" s="664">
        <v>571.5</v>
      </c>
      <c r="K753" s="677">
        <v>1</v>
      </c>
      <c r="L753" s="664">
        <v>6</v>
      </c>
      <c r="M753" s="665">
        <v>571.5</v>
      </c>
    </row>
    <row r="754" spans="1:13" ht="14.4" customHeight="1" x14ac:dyDescent="0.3">
      <c r="A754" s="660" t="s">
        <v>4638</v>
      </c>
      <c r="B754" s="661" t="s">
        <v>4502</v>
      </c>
      <c r="C754" s="661" t="s">
        <v>2557</v>
      </c>
      <c r="D754" s="661" t="s">
        <v>2558</v>
      </c>
      <c r="E754" s="661" t="s">
        <v>4503</v>
      </c>
      <c r="F754" s="664"/>
      <c r="G754" s="664"/>
      <c r="H754" s="677">
        <v>0</v>
      </c>
      <c r="I754" s="664">
        <v>2</v>
      </c>
      <c r="J754" s="664">
        <v>327.45999999999998</v>
      </c>
      <c r="K754" s="677">
        <v>1</v>
      </c>
      <c r="L754" s="664">
        <v>2</v>
      </c>
      <c r="M754" s="665">
        <v>327.45999999999998</v>
      </c>
    </row>
    <row r="755" spans="1:13" ht="14.4" customHeight="1" x14ac:dyDescent="0.3">
      <c r="A755" s="660" t="s">
        <v>4638</v>
      </c>
      <c r="B755" s="661" t="s">
        <v>4504</v>
      </c>
      <c r="C755" s="661" t="s">
        <v>640</v>
      </c>
      <c r="D755" s="661" t="s">
        <v>641</v>
      </c>
      <c r="E755" s="661" t="s">
        <v>4505</v>
      </c>
      <c r="F755" s="664">
        <v>1</v>
      </c>
      <c r="G755" s="664">
        <v>94.72</v>
      </c>
      <c r="H755" s="677">
        <v>1</v>
      </c>
      <c r="I755" s="664"/>
      <c r="J755" s="664"/>
      <c r="K755" s="677">
        <v>0</v>
      </c>
      <c r="L755" s="664">
        <v>1</v>
      </c>
      <c r="M755" s="665">
        <v>94.72</v>
      </c>
    </row>
    <row r="756" spans="1:13" ht="14.4" customHeight="1" x14ac:dyDescent="0.3">
      <c r="A756" s="660" t="s">
        <v>4638</v>
      </c>
      <c r="B756" s="661" t="s">
        <v>6878</v>
      </c>
      <c r="C756" s="661" t="s">
        <v>6294</v>
      </c>
      <c r="D756" s="661" t="s">
        <v>6295</v>
      </c>
      <c r="E756" s="661" t="s">
        <v>6296</v>
      </c>
      <c r="F756" s="664">
        <v>1</v>
      </c>
      <c r="G756" s="664">
        <v>0</v>
      </c>
      <c r="H756" s="677"/>
      <c r="I756" s="664"/>
      <c r="J756" s="664"/>
      <c r="K756" s="677"/>
      <c r="L756" s="664">
        <v>1</v>
      </c>
      <c r="M756" s="665">
        <v>0</v>
      </c>
    </row>
    <row r="757" spans="1:13" ht="14.4" customHeight="1" x14ac:dyDescent="0.3">
      <c r="A757" s="660" t="s">
        <v>4638</v>
      </c>
      <c r="B757" s="661" t="s">
        <v>4517</v>
      </c>
      <c r="C757" s="661" t="s">
        <v>6233</v>
      </c>
      <c r="D757" s="661" t="s">
        <v>6234</v>
      </c>
      <c r="E757" s="661" t="s">
        <v>5121</v>
      </c>
      <c r="F757" s="664">
        <v>2</v>
      </c>
      <c r="G757" s="664">
        <v>21.46</v>
      </c>
      <c r="H757" s="677">
        <v>1</v>
      </c>
      <c r="I757" s="664"/>
      <c r="J757" s="664"/>
      <c r="K757" s="677">
        <v>0</v>
      </c>
      <c r="L757" s="664">
        <v>2</v>
      </c>
      <c r="M757" s="665">
        <v>21.46</v>
      </c>
    </row>
    <row r="758" spans="1:13" ht="14.4" customHeight="1" x14ac:dyDescent="0.3">
      <c r="A758" s="660" t="s">
        <v>4638</v>
      </c>
      <c r="B758" s="661" t="s">
        <v>4517</v>
      </c>
      <c r="C758" s="661" t="s">
        <v>4921</v>
      </c>
      <c r="D758" s="661" t="s">
        <v>4922</v>
      </c>
      <c r="E758" s="661" t="s">
        <v>4923</v>
      </c>
      <c r="F758" s="664"/>
      <c r="G758" s="664"/>
      <c r="H758" s="677">
        <v>0</v>
      </c>
      <c r="I758" s="664">
        <v>1</v>
      </c>
      <c r="J758" s="664">
        <v>17.690000000000001</v>
      </c>
      <c r="K758" s="677">
        <v>1</v>
      </c>
      <c r="L758" s="664">
        <v>1</v>
      </c>
      <c r="M758" s="665">
        <v>17.690000000000001</v>
      </c>
    </row>
    <row r="759" spans="1:13" ht="14.4" customHeight="1" x14ac:dyDescent="0.3">
      <c r="A759" s="660" t="s">
        <v>4638</v>
      </c>
      <c r="B759" s="661" t="s">
        <v>4522</v>
      </c>
      <c r="C759" s="661" t="s">
        <v>2628</v>
      </c>
      <c r="D759" s="661" t="s">
        <v>2629</v>
      </c>
      <c r="E759" s="661" t="s">
        <v>4523</v>
      </c>
      <c r="F759" s="664"/>
      <c r="G759" s="664"/>
      <c r="H759" s="677">
        <v>0</v>
      </c>
      <c r="I759" s="664">
        <v>5</v>
      </c>
      <c r="J759" s="664">
        <v>531.23</v>
      </c>
      <c r="K759" s="677">
        <v>1</v>
      </c>
      <c r="L759" s="664">
        <v>5</v>
      </c>
      <c r="M759" s="665">
        <v>531.23</v>
      </c>
    </row>
    <row r="760" spans="1:13" ht="14.4" customHeight="1" x14ac:dyDescent="0.3">
      <c r="A760" s="660" t="s">
        <v>4638</v>
      </c>
      <c r="B760" s="661" t="s">
        <v>4522</v>
      </c>
      <c r="C760" s="661" t="s">
        <v>2705</v>
      </c>
      <c r="D760" s="661" t="s">
        <v>2475</v>
      </c>
      <c r="E760" s="661" t="s">
        <v>4524</v>
      </c>
      <c r="F760" s="664"/>
      <c r="G760" s="664"/>
      <c r="H760" s="677">
        <v>0</v>
      </c>
      <c r="I760" s="664">
        <v>2</v>
      </c>
      <c r="J760" s="664">
        <v>432.32</v>
      </c>
      <c r="K760" s="677">
        <v>1</v>
      </c>
      <c r="L760" s="664">
        <v>2</v>
      </c>
      <c r="M760" s="665">
        <v>432.32</v>
      </c>
    </row>
    <row r="761" spans="1:13" ht="14.4" customHeight="1" x14ac:dyDescent="0.3">
      <c r="A761" s="660" t="s">
        <v>4638</v>
      </c>
      <c r="B761" s="661" t="s">
        <v>4522</v>
      </c>
      <c r="C761" s="661" t="s">
        <v>2474</v>
      </c>
      <c r="D761" s="661" t="s">
        <v>2475</v>
      </c>
      <c r="E761" s="661" t="s">
        <v>4525</v>
      </c>
      <c r="F761" s="664"/>
      <c r="G761" s="664"/>
      <c r="H761" s="677">
        <v>0</v>
      </c>
      <c r="I761" s="664">
        <v>7</v>
      </c>
      <c r="J761" s="664">
        <v>2400.96</v>
      </c>
      <c r="K761" s="677">
        <v>1</v>
      </c>
      <c r="L761" s="664">
        <v>7</v>
      </c>
      <c r="M761" s="665">
        <v>2400.96</v>
      </c>
    </row>
    <row r="762" spans="1:13" ht="14.4" customHeight="1" x14ac:dyDescent="0.3">
      <c r="A762" s="660" t="s">
        <v>4638</v>
      </c>
      <c r="B762" s="661" t="s">
        <v>4522</v>
      </c>
      <c r="C762" s="661" t="s">
        <v>6254</v>
      </c>
      <c r="D762" s="661" t="s">
        <v>2475</v>
      </c>
      <c r="E762" s="661" t="s">
        <v>6255</v>
      </c>
      <c r="F762" s="664">
        <v>3</v>
      </c>
      <c r="G762" s="664">
        <v>0</v>
      </c>
      <c r="H762" s="677"/>
      <c r="I762" s="664"/>
      <c r="J762" s="664"/>
      <c r="K762" s="677"/>
      <c r="L762" s="664">
        <v>3</v>
      </c>
      <c r="M762" s="665">
        <v>0</v>
      </c>
    </row>
    <row r="763" spans="1:13" ht="14.4" customHeight="1" x14ac:dyDescent="0.3">
      <c r="A763" s="660" t="s">
        <v>4638</v>
      </c>
      <c r="B763" s="661" t="s">
        <v>4522</v>
      </c>
      <c r="C763" s="661" t="s">
        <v>6256</v>
      </c>
      <c r="D763" s="661" t="s">
        <v>2475</v>
      </c>
      <c r="E763" s="661" t="s">
        <v>6257</v>
      </c>
      <c r="F763" s="664">
        <v>1</v>
      </c>
      <c r="G763" s="664">
        <v>0</v>
      </c>
      <c r="H763" s="677"/>
      <c r="I763" s="664"/>
      <c r="J763" s="664"/>
      <c r="K763" s="677"/>
      <c r="L763" s="664">
        <v>1</v>
      </c>
      <c r="M763" s="665">
        <v>0</v>
      </c>
    </row>
    <row r="764" spans="1:13" ht="14.4" customHeight="1" x14ac:dyDescent="0.3">
      <c r="A764" s="660" t="s">
        <v>4638</v>
      </c>
      <c r="B764" s="661" t="s">
        <v>4522</v>
      </c>
      <c r="C764" s="661" t="s">
        <v>6252</v>
      </c>
      <c r="D764" s="661" t="s">
        <v>2629</v>
      </c>
      <c r="E764" s="661" t="s">
        <v>6253</v>
      </c>
      <c r="F764" s="664">
        <v>1</v>
      </c>
      <c r="G764" s="664">
        <v>0</v>
      </c>
      <c r="H764" s="677"/>
      <c r="I764" s="664"/>
      <c r="J764" s="664"/>
      <c r="K764" s="677"/>
      <c r="L764" s="664">
        <v>1</v>
      </c>
      <c r="M764" s="665">
        <v>0</v>
      </c>
    </row>
    <row r="765" spans="1:13" ht="14.4" customHeight="1" x14ac:dyDescent="0.3">
      <c r="A765" s="660" t="s">
        <v>4638</v>
      </c>
      <c r="B765" s="661" t="s">
        <v>4526</v>
      </c>
      <c r="C765" s="661" t="s">
        <v>6216</v>
      </c>
      <c r="D765" s="661" t="s">
        <v>2611</v>
      </c>
      <c r="E765" s="661" t="s">
        <v>6217</v>
      </c>
      <c r="F765" s="664"/>
      <c r="G765" s="664"/>
      <c r="H765" s="677">
        <v>0</v>
      </c>
      <c r="I765" s="664">
        <v>2</v>
      </c>
      <c r="J765" s="664">
        <v>2260.86</v>
      </c>
      <c r="K765" s="677">
        <v>1</v>
      </c>
      <c r="L765" s="664">
        <v>2</v>
      </c>
      <c r="M765" s="665">
        <v>2260.86</v>
      </c>
    </row>
    <row r="766" spans="1:13" ht="14.4" customHeight="1" x14ac:dyDescent="0.3">
      <c r="A766" s="660" t="s">
        <v>4638</v>
      </c>
      <c r="B766" s="661" t="s">
        <v>4526</v>
      </c>
      <c r="C766" s="661" t="s">
        <v>6330</v>
      </c>
      <c r="D766" s="661" t="s">
        <v>6331</v>
      </c>
      <c r="E766" s="661" t="s">
        <v>5092</v>
      </c>
      <c r="F766" s="664">
        <v>1</v>
      </c>
      <c r="G766" s="664">
        <v>0</v>
      </c>
      <c r="H766" s="677"/>
      <c r="I766" s="664"/>
      <c r="J766" s="664"/>
      <c r="K766" s="677"/>
      <c r="L766" s="664">
        <v>1</v>
      </c>
      <c r="M766" s="665">
        <v>0</v>
      </c>
    </row>
    <row r="767" spans="1:13" ht="14.4" customHeight="1" x14ac:dyDescent="0.3">
      <c r="A767" s="660" t="s">
        <v>4638</v>
      </c>
      <c r="B767" s="661" t="s">
        <v>4530</v>
      </c>
      <c r="C767" s="661" t="s">
        <v>2449</v>
      </c>
      <c r="D767" s="661" t="s">
        <v>2450</v>
      </c>
      <c r="E767" s="661" t="s">
        <v>4532</v>
      </c>
      <c r="F767" s="664"/>
      <c r="G767" s="664"/>
      <c r="H767" s="677"/>
      <c r="I767" s="664">
        <v>2</v>
      </c>
      <c r="J767" s="664">
        <v>0</v>
      </c>
      <c r="K767" s="677"/>
      <c r="L767" s="664">
        <v>2</v>
      </c>
      <c r="M767" s="665">
        <v>0</v>
      </c>
    </row>
    <row r="768" spans="1:13" ht="14.4" customHeight="1" x14ac:dyDescent="0.3">
      <c r="A768" s="660" t="s">
        <v>4638</v>
      </c>
      <c r="B768" s="661" t="s">
        <v>4534</v>
      </c>
      <c r="C768" s="661" t="s">
        <v>2639</v>
      </c>
      <c r="D768" s="661" t="s">
        <v>2640</v>
      </c>
      <c r="E768" s="661" t="s">
        <v>4535</v>
      </c>
      <c r="F768" s="664"/>
      <c r="G768" s="664"/>
      <c r="H768" s="677">
        <v>0</v>
      </c>
      <c r="I768" s="664">
        <v>3</v>
      </c>
      <c r="J768" s="664">
        <v>284.39999999999998</v>
      </c>
      <c r="K768" s="677">
        <v>1</v>
      </c>
      <c r="L768" s="664">
        <v>3</v>
      </c>
      <c r="M768" s="665">
        <v>284.39999999999998</v>
      </c>
    </row>
    <row r="769" spans="1:13" ht="14.4" customHeight="1" x14ac:dyDescent="0.3">
      <c r="A769" s="660" t="s">
        <v>4638</v>
      </c>
      <c r="B769" s="661" t="s">
        <v>4538</v>
      </c>
      <c r="C769" s="661" t="s">
        <v>2568</v>
      </c>
      <c r="D769" s="661" t="s">
        <v>2453</v>
      </c>
      <c r="E769" s="661" t="s">
        <v>1229</v>
      </c>
      <c r="F769" s="664"/>
      <c r="G769" s="664"/>
      <c r="H769" s="677">
        <v>0</v>
      </c>
      <c r="I769" s="664">
        <v>6</v>
      </c>
      <c r="J769" s="664">
        <v>731.83999999999992</v>
      </c>
      <c r="K769" s="677">
        <v>1</v>
      </c>
      <c r="L769" s="664">
        <v>6</v>
      </c>
      <c r="M769" s="665">
        <v>731.83999999999992</v>
      </c>
    </row>
    <row r="770" spans="1:13" ht="14.4" customHeight="1" x14ac:dyDescent="0.3">
      <c r="A770" s="660" t="s">
        <v>4638</v>
      </c>
      <c r="B770" s="661" t="s">
        <v>4538</v>
      </c>
      <c r="C770" s="661" t="s">
        <v>6250</v>
      </c>
      <c r="D770" s="661" t="s">
        <v>6251</v>
      </c>
      <c r="E770" s="661" t="s">
        <v>1229</v>
      </c>
      <c r="F770" s="664">
        <v>1</v>
      </c>
      <c r="G770" s="664">
        <v>0</v>
      </c>
      <c r="H770" s="677"/>
      <c r="I770" s="664"/>
      <c r="J770" s="664"/>
      <c r="K770" s="677"/>
      <c r="L770" s="664">
        <v>1</v>
      </c>
      <c r="M770" s="665">
        <v>0</v>
      </c>
    </row>
    <row r="771" spans="1:13" ht="14.4" customHeight="1" x14ac:dyDescent="0.3">
      <c r="A771" s="660" t="s">
        <v>4638</v>
      </c>
      <c r="B771" s="661" t="s">
        <v>4540</v>
      </c>
      <c r="C771" s="661" t="s">
        <v>5738</v>
      </c>
      <c r="D771" s="661" t="s">
        <v>2598</v>
      </c>
      <c r="E771" s="661" t="s">
        <v>1242</v>
      </c>
      <c r="F771" s="664"/>
      <c r="G771" s="664"/>
      <c r="H771" s="677"/>
      <c r="I771" s="664">
        <v>1</v>
      </c>
      <c r="J771" s="664">
        <v>0</v>
      </c>
      <c r="K771" s="677"/>
      <c r="L771" s="664">
        <v>1</v>
      </c>
      <c r="M771" s="665">
        <v>0</v>
      </c>
    </row>
    <row r="772" spans="1:13" ht="14.4" customHeight="1" x14ac:dyDescent="0.3">
      <c r="A772" s="660" t="s">
        <v>4638</v>
      </c>
      <c r="B772" s="661" t="s">
        <v>4546</v>
      </c>
      <c r="C772" s="661" t="s">
        <v>2831</v>
      </c>
      <c r="D772" s="661" t="s">
        <v>2832</v>
      </c>
      <c r="E772" s="661" t="s">
        <v>2833</v>
      </c>
      <c r="F772" s="664"/>
      <c r="G772" s="664"/>
      <c r="H772" s="677">
        <v>0</v>
      </c>
      <c r="I772" s="664">
        <v>9</v>
      </c>
      <c r="J772" s="664">
        <v>1748.34</v>
      </c>
      <c r="K772" s="677">
        <v>1</v>
      </c>
      <c r="L772" s="664">
        <v>9</v>
      </c>
      <c r="M772" s="665">
        <v>1748.34</v>
      </c>
    </row>
    <row r="773" spans="1:13" ht="14.4" customHeight="1" x14ac:dyDescent="0.3">
      <c r="A773" s="660" t="s">
        <v>4638</v>
      </c>
      <c r="B773" s="661" t="s">
        <v>4546</v>
      </c>
      <c r="C773" s="661" t="s">
        <v>4182</v>
      </c>
      <c r="D773" s="661" t="s">
        <v>4598</v>
      </c>
      <c r="E773" s="661" t="s">
        <v>2502</v>
      </c>
      <c r="F773" s="664"/>
      <c r="G773" s="664"/>
      <c r="H773" s="677">
        <v>0</v>
      </c>
      <c r="I773" s="664">
        <v>6</v>
      </c>
      <c r="J773" s="664">
        <v>189.54</v>
      </c>
      <c r="K773" s="677">
        <v>1</v>
      </c>
      <c r="L773" s="664">
        <v>6</v>
      </c>
      <c r="M773" s="665">
        <v>189.54</v>
      </c>
    </row>
    <row r="774" spans="1:13" ht="14.4" customHeight="1" x14ac:dyDescent="0.3">
      <c r="A774" s="660" t="s">
        <v>4638</v>
      </c>
      <c r="B774" s="661" t="s">
        <v>4546</v>
      </c>
      <c r="C774" s="661" t="s">
        <v>6322</v>
      </c>
      <c r="D774" s="661" t="s">
        <v>6323</v>
      </c>
      <c r="E774" s="661" t="s">
        <v>6324</v>
      </c>
      <c r="F774" s="664">
        <v>3</v>
      </c>
      <c r="G774" s="664">
        <v>2274.75</v>
      </c>
      <c r="H774" s="677">
        <v>1</v>
      </c>
      <c r="I774" s="664"/>
      <c r="J774" s="664"/>
      <c r="K774" s="677">
        <v>0</v>
      </c>
      <c r="L774" s="664">
        <v>3</v>
      </c>
      <c r="M774" s="665">
        <v>2274.75</v>
      </c>
    </row>
    <row r="775" spans="1:13" ht="14.4" customHeight="1" x14ac:dyDescent="0.3">
      <c r="A775" s="660" t="s">
        <v>4638</v>
      </c>
      <c r="B775" s="661" t="s">
        <v>4546</v>
      </c>
      <c r="C775" s="661" t="s">
        <v>6325</v>
      </c>
      <c r="D775" s="661" t="s">
        <v>6326</v>
      </c>
      <c r="E775" s="661" t="s">
        <v>6324</v>
      </c>
      <c r="F775" s="664">
        <v>1</v>
      </c>
      <c r="G775" s="664">
        <v>758.25</v>
      </c>
      <c r="H775" s="677">
        <v>1</v>
      </c>
      <c r="I775" s="664"/>
      <c r="J775" s="664"/>
      <c r="K775" s="677">
        <v>0</v>
      </c>
      <c r="L775" s="664">
        <v>1</v>
      </c>
      <c r="M775" s="665">
        <v>758.25</v>
      </c>
    </row>
    <row r="776" spans="1:13" ht="14.4" customHeight="1" x14ac:dyDescent="0.3">
      <c r="A776" s="660" t="s">
        <v>4638</v>
      </c>
      <c r="B776" s="661" t="s">
        <v>4546</v>
      </c>
      <c r="C776" s="661" t="s">
        <v>6327</v>
      </c>
      <c r="D776" s="661" t="s">
        <v>6328</v>
      </c>
      <c r="E776" s="661" t="s">
        <v>2833</v>
      </c>
      <c r="F776" s="664">
        <v>2</v>
      </c>
      <c r="G776" s="664">
        <v>388.52</v>
      </c>
      <c r="H776" s="677">
        <v>1</v>
      </c>
      <c r="I776" s="664"/>
      <c r="J776" s="664"/>
      <c r="K776" s="677">
        <v>0</v>
      </c>
      <c r="L776" s="664">
        <v>2</v>
      </c>
      <c r="M776" s="665">
        <v>388.52</v>
      </c>
    </row>
    <row r="777" spans="1:13" ht="14.4" customHeight="1" x14ac:dyDescent="0.3">
      <c r="A777" s="660" t="s">
        <v>4639</v>
      </c>
      <c r="B777" s="661" t="s">
        <v>4553</v>
      </c>
      <c r="C777" s="661" t="s">
        <v>6410</v>
      </c>
      <c r="D777" s="661" t="s">
        <v>6411</v>
      </c>
      <c r="E777" s="661" t="s">
        <v>4555</v>
      </c>
      <c r="F777" s="664">
        <v>1</v>
      </c>
      <c r="G777" s="664">
        <v>37.65</v>
      </c>
      <c r="H777" s="677">
        <v>1</v>
      </c>
      <c r="I777" s="664"/>
      <c r="J777" s="664"/>
      <c r="K777" s="677">
        <v>0</v>
      </c>
      <c r="L777" s="664">
        <v>1</v>
      </c>
      <c r="M777" s="665">
        <v>37.65</v>
      </c>
    </row>
    <row r="778" spans="1:13" ht="14.4" customHeight="1" x14ac:dyDescent="0.3">
      <c r="A778" s="660" t="s">
        <v>4639</v>
      </c>
      <c r="B778" s="661" t="s">
        <v>4381</v>
      </c>
      <c r="C778" s="661" t="s">
        <v>5007</v>
      </c>
      <c r="D778" s="661" t="s">
        <v>4153</v>
      </c>
      <c r="E778" s="661" t="s">
        <v>5008</v>
      </c>
      <c r="F778" s="664"/>
      <c r="G778" s="664"/>
      <c r="H778" s="677">
        <v>0</v>
      </c>
      <c r="I778" s="664">
        <v>1</v>
      </c>
      <c r="J778" s="664">
        <v>174.94</v>
      </c>
      <c r="K778" s="677">
        <v>1</v>
      </c>
      <c r="L778" s="664">
        <v>1</v>
      </c>
      <c r="M778" s="665">
        <v>174.94</v>
      </c>
    </row>
    <row r="779" spans="1:13" ht="14.4" customHeight="1" x14ac:dyDescent="0.3">
      <c r="A779" s="660" t="s">
        <v>4639</v>
      </c>
      <c r="B779" s="661" t="s">
        <v>4592</v>
      </c>
      <c r="C779" s="661" t="s">
        <v>5363</v>
      </c>
      <c r="D779" s="661" t="s">
        <v>4162</v>
      </c>
      <c r="E779" s="661" t="s">
        <v>5092</v>
      </c>
      <c r="F779" s="664"/>
      <c r="G779" s="664"/>
      <c r="H779" s="677">
        <v>0</v>
      </c>
      <c r="I779" s="664">
        <v>1</v>
      </c>
      <c r="J779" s="664">
        <v>140.03</v>
      </c>
      <c r="K779" s="677">
        <v>1</v>
      </c>
      <c r="L779" s="664">
        <v>1</v>
      </c>
      <c r="M779" s="665">
        <v>140.03</v>
      </c>
    </row>
    <row r="780" spans="1:13" ht="14.4" customHeight="1" x14ac:dyDescent="0.3">
      <c r="A780" s="660" t="s">
        <v>4639</v>
      </c>
      <c r="B780" s="661" t="s">
        <v>4384</v>
      </c>
      <c r="C780" s="661" t="s">
        <v>2701</v>
      </c>
      <c r="D780" s="661" t="s">
        <v>2702</v>
      </c>
      <c r="E780" s="661" t="s">
        <v>2703</v>
      </c>
      <c r="F780" s="664"/>
      <c r="G780" s="664"/>
      <c r="H780" s="677">
        <v>0</v>
      </c>
      <c r="I780" s="664">
        <v>21</v>
      </c>
      <c r="J780" s="664">
        <v>10445.4</v>
      </c>
      <c r="K780" s="677">
        <v>1</v>
      </c>
      <c r="L780" s="664">
        <v>21</v>
      </c>
      <c r="M780" s="665">
        <v>10445.4</v>
      </c>
    </row>
    <row r="781" spans="1:13" ht="14.4" customHeight="1" x14ac:dyDescent="0.3">
      <c r="A781" s="660" t="s">
        <v>4639</v>
      </c>
      <c r="B781" s="661" t="s">
        <v>4384</v>
      </c>
      <c r="C781" s="661" t="s">
        <v>3908</v>
      </c>
      <c r="D781" s="661" t="s">
        <v>3909</v>
      </c>
      <c r="E781" s="661" t="s">
        <v>4568</v>
      </c>
      <c r="F781" s="664"/>
      <c r="G781" s="664"/>
      <c r="H781" s="677">
        <v>0</v>
      </c>
      <c r="I781" s="664">
        <v>2</v>
      </c>
      <c r="J781" s="664">
        <v>2719.22</v>
      </c>
      <c r="K781" s="677">
        <v>1</v>
      </c>
      <c r="L781" s="664">
        <v>2</v>
      </c>
      <c r="M781" s="665">
        <v>2719.22</v>
      </c>
    </row>
    <row r="782" spans="1:13" ht="14.4" customHeight="1" x14ac:dyDescent="0.3">
      <c r="A782" s="660" t="s">
        <v>4639</v>
      </c>
      <c r="B782" s="661" t="s">
        <v>4384</v>
      </c>
      <c r="C782" s="661" t="s">
        <v>2757</v>
      </c>
      <c r="D782" s="661" t="s">
        <v>2758</v>
      </c>
      <c r="E782" s="661" t="s">
        <v>4385</v>
      </c>
      <c r="F782" s="664"/>
      <c r="G782" s="664"/>
      <c r="H782" s="677">
        <v>0</v>
      </c>
      <c r="I782" s="664">
        <v>6</v>
      </c>
      <c r="J782" s="664">
        <v>8157.6599999999989</v>
      </c>
      <c r="K782" s="677">
        <v>1</v>
      </c>
      <c r="L782" s="664">
        <v>6</v>
      </c>
      <c r="M782" s="665">
        <v>8157.6599999999989</v>
      </c>
    </row>
    <row r="783" spans="1:13" ht="14.4" customHeight="1" x14ac:dyDescent="0.3">
      <c r="A783" s="660" t="s">
        <v>4639</v>
      </c>
      <c r="B783" s="661" t="s">
        <v>4388</v>
      </c>
      <c r="C783" s="661" t="s">
        <v>2512</v>
      </c>
      <c r="D783" s="661" t="s">
        <v>2513</v>
      </c>
      <c r="E783" s="661" t="s">
        <v>2514</v>
      </c>
      <c r="F783" s="664"/>
      <c r="G783" s="664"/>
      <c r="H783" s="677"/>
      <c r="I783" s="664">
        <v>2</v>
      </c>
      <c r="J783" s="664">
        <v>0</v>
      </c>
      <c r="K783" s="677"/>
      <c r="L783" s="664">
        <v>2</v>
      </c>
      <c r="M783" s="665">
        <v>0</v>
      </c>
    </row>
    <row r="784" spans="1:13" ht="14.4" customHeight="1" x14ac:dyDescent="0.3">
      <c r="A784" s="660" t="s">
        <v>4639</v>
      </c>
      <c r="B784" s="661" t="s">
        <v>4569</v>
      </c>
      <c r="C784" s="661" t="s">
        <v>3916</v>
      </c>
      <c r="D784" s="661" t="s">
        <v>3917</v>
      </c>
      <c r="E784" s="661" t="s">
        <v>2447</v>
      </c>
      <c r="F784" s="664"/>
      <c r="G784" s="664"/>
      <c r="H784" s="677"/>
      <c r="I784" s="664">
        <v>4</v>
      </c>
      <c r="J784" s="664">
        <v>0</v>
      </c>
      <c r="K784" s="677"/>
      <c r="L784" s="664">
        <v>4</v>
      </c>
      <c r="M784" s="665">
        <v>0</v>
      </c>
    </row>
    <row r="785" spans="1:13" ht="14.4" customHeight="1" x14ac:dyDescent="0.3">
      <c r="A785" s="660" t="s">
        <v>4639</v>
      </c>
      <c r="B785" s="661" t="s">
        <v>4389</v>
      </c>
      <c r="C785" s="661" t="s">
        <v>2789</v>
      </c>
      <c r="D785" s="661" t="s">
        <v>2790</v>
      </c>
      <c r="E785" s="661" t="s">
        <v>2791</v>
      </c>
      <c r="F785" s="664"/>
      <c r="G785" s="664"/>
      <c r="H785" s="677">
        <v>0</v>
      </c>
      <c r="I785" s="664">
        <v>1</v>
      </c>
      <c r="J785" s="664">
        <v>106.3</v>
      </c>
      <c r="K785" s="677">
        <v>1</v>
      </c>
      <c r="L785" s="664">
        <v>1</v>
      </c>
      <c r="M785" s="665">
        <v>106.3</v>
      </c>
    </row>
    <row r="786" spans="1:13" ht="14.4" customHeight="1" x14ac:dyDescent="0.3">
      <c r="A786" s="660" t="s">
        <v>4639</v>
      </c>
      <c r="B786" s="661" t="s">
        <v>4397</v>
      </c>
      <c r="C786" s="661" t="s">
        <v>6434</v>
      </c>
      <c r="D786" s="661" t="s">
        <v>5777</v>
      </c>
      <c r="E786" s="661" t="s">
        <v>6435</v>
      </c>
      <c r="F786" s="664"/>
      <c r="G786" s="664"/>
      <c r="H786" s="677">
        <v>0</v>
      </c>
      <c r="I786" s="664">
        <v>6</v>
      </c>
      <c r="J786" s="664">
        <v>622.08000000000004</v>
      </c>
      <c r="K786" s="677">
        <v>1</v>
      </c>
      <c r="L786" s="664">
        <v>6</v>
      </c>
      <c r="M786" s="665">
        <v>622.08000000000004</v>
      </c>
    </row>
    <row r="787" spans="1:13" ht="14.4" customHeight="1" x14ac:dyDescent="0.3">
      <c r="A787" s="660" t="s">
        <v>4639</v>
      </c>
      <c r="B787" s="661" t="s">
        <v>4397</v>
      </c>
      <c r="C787" s="661" t="s">
        <v>5514</v>
      </c>
      <c r="D787" s="661" t="s">
        <v>5515</v>
      </c>
      <c r="E787" s="661" t="s">
        <v>3405</v>
      </c>
      <c r="F787" s="664"/>
      <c r="G787" s="664"/>
      <c r="H787" s="677">
        <v>0</v>
      </c>
      <c r="I787" s="664">
        <v>7</v>
      </c>
      <c r="J787" s="664">
        <v>1351.98</v>
      </c>
      <c r="K787" s="677">
        <v>1</v>
      </c>
      <c r="L787" s="664">
        <v>7</v>
      </c>
      <c r="M787" s="665">
        <v>1351.98</v>
      </c>
    </row>
    <row r="788" spans="1:13" ht="14.4" customHeight="1" x14ac:dyDescent="0.3">
      <c r="A788" s="660" t="s">
        <v>4639</v>
      </c>
      <c r="B788" s="661" t="s">
        <v>4397</v>
      </c>
      <c r="C788" s="661" t="s">
        <v>2661</v>
      </c>
      <c r="D788" s="661" t="s">
        <v>4398</v>
      </c>
      <c r="E788" s="661" t="s">
        <v>4399</v>
      </c>
      <c r="F788" s="664"/>
      <c r="G788" s="664"/>
      <c r="H788" s="677">
        <v>0</v>
      </c>
      <c r="I788" s="664">
        <v>6</v>
      </c>
      <c r="J788" s="664">
        <v>877.18000000000006</v>
      </c>
      <c r="K788" s="677">
        <v>1</v>
      </c>
      <c r="L788" s="664">
        <v>6</v>
      </c>
      <c r="M788" s="665">
        <v>877.18000000000006</v>
      </c>
    </row>
    <row r="789" spans="1:13" ht="14.4" customHeight="1" x14ac:dyDescent="0.3">
      <c r="A789" s="660" t="s">
        <v>4639</v>
      </c>
      <c r="B789" s="661" t="s">
        <v>4397</v>
      </c>
      <c r="C789" s="661" t="s">
        <v>5026</v>
      </c>
      <c r="D789" s="661" t="s">
        <v>5027</v>
      </c>
      <c r="E789" s="661" t="s">
        <v>3405</v>
      </c>
      <c r="F789" s="664"/>
      <c r="G789" s="664"/>
      <c r="H789" s="677">
        <v>0</v>
      </c>
      <c r="I789" s="664">
        <v>20</v>
      </c>
      <c r="J789" s="664">
        <v>3862.7999999999997</v>
      </c>
      <c r="K789" s="677">
        <v>1</v>
      </c>
      <c r="L789" s="664">
        <v>20</v>
      </c>
      <c r="M789" s="665">
        <v>3862.7999999999997</v>
      </c>
    </row>
    <row r="790" spans="1:13" ht="14.4" customHeight="1" x14ac:dyDescent="0.3">
      <c r="A790" s="660" t="s">
        <v>4639</v>
      </c>
      <c r="B790" s="661" t="s">
        <v>4400</v>
      </c>
      <c r="C790" s="661" t="s">
        <v>2688</v>
      </c>
      <c r="D790" s="661" t="s">
        <v>2479</v>
      </c>
      <c r="E790" s="661" t="s">
        <v>2689</v>
      </c>
      <c r="F790" s="664"/>
      <c r="G790" s="664"/>
      <c r="H790" s="677">
        <v>0</v>
      </c>
      <c r="I790" s="664">
        <v>67</v>
      </c>
      <c r="J790" s="664">
        <v>31420.32</v>
      </c>
      <c r="K790" s="677">
        <v>1</v>
      </c>
      <c r="L790" s="664">
        <v>67</v>
      </c>
      <c r="M790" s="665">
        <v>31420.32</v>
      </c>
    </row>
    <row r="791" spans="1:13" ht="14.4" customHeight="1" x14ac:dyDescent="0.3">
      <c r="A791" s="660" t="s">
        <v>4639</v>
      </c>
      <c r="B791" s="661" t="s">
        <v>4400</v>
      </c>
      <c r="C791" s="661" t="s">
        <v>2691</v>
      </c>
      <c r="D791" s="661" t="s">
        <v>2479</v>
      </c>
      <c r="E791" s="661" t="s">
        <v>2692</v>
      </c>
      <c r="F791" s="664"/>
      <c r="G791" s="664"/>
      <c r="H791" s="677">
        <v>0</v>
      </c>
      <c r="I791" s="664">
        <v>80</v>
      </c>
      <c r="J791" s="664">
        <v>50023.199999999997</v>
      </c>
      <c r="K791" s="677">
        <v>1</v>
      </c>
      <c r="L791" s="664">
        <v>80</v>
      </c>
      <c r="M791" s="665">
        <v>50023.199999999997</v>
      </c>
    </row>
    <row r="792" spans="1:13" ht="14.4" customHeight="1" x14ac:dyDescent="0.3">
      <c r="A792" s="660" t="s">
        <v>4639</v>
      </c>
      <c r="B792" s="661" t="s">
        <v>4400</v>
      </c>
      <c r="C792" s="661" t="s">
        <v>2478</v>
      </c>
      <c r="D792" s="661" t="s">
        <v>2479</v>
      </c>
      <c r="E792" s="661" t="s">
        <v>2480</v>
      </c>
      <c r="F792" s="664"/>
      <c r="G792" s="664"/>
      <c r="H792" s="677">
        <v>0</v>
      </c>
      <c r="I792" s="664">
        <v>21</v>
      </c>
      <c r="J792" s="664">
        <v>19696.53</v>
      </c>
      <c r="K792" s="677">
        <v>1</v>
      </c>
      <c r="L792" s="664">
        <v>21</v>
      </c>
      <c r="M792" s="665">
        <v>19696.53</v>
      </c>
    </row>
    <row r="793" spans="1:13" ht="14.4" customHeight="1" x14ac:dyDescent="0.3">
      <c r="A793" s="660" t="s">
        <v>4639</v>
      </c>
      <c r="B793" s="661" t="s">
        <v>4400</v>
      </c>
      <c r="C793" s="661" t="s">
        <v>2482</v>
      </c>
      <c r="D793" s="661" t="s">
        <v>2479</v>
      </c>
      <c r="E793" s="661" t="s">
        <v>2483</v>
      </c>
      <c r="F793" s="664"/>
      <c r="G793" s="664"/>
      <c r="H793" s="677">
        <v>0</v>
      </c>
      <c r="I793" s="664">
        <v>3</v>
      </c>
      <c r="J793" s="664">
        <v>3499.41</v>
      </c>
      <c r="K793" s="677">
        <v>1</v>
      </c>
      <c r="L793" s="664">
        <v>3</v>
      </c>
      <c r="M793" s="665">
        <v>3499.41</v>
      </c>
    </row>
    <row r="794" spans="1:13" ht="14.4" customHeight="1" x14ac:dyDescent="0.3">
      <c r="A794" s="660" t="s">
        <v>4639</v>
      </c>
      <c r="B794" s="661" t="s">
        <v>4400</v>
      </c>
      <c r="C794" s="661" t="s">
        <v>4156</v>
      </c>
      <c r="D794" s="661" t="s">
        <v>2562</v>
      </c>
      <c r="E794" s="661" t="s">
        <v>2480</v>
      </c>
      <c r="F794" s="664"/>
      <c r="G794" s="664"/>
      <c r="H794" s="677">
        <v>0</v>
      </c>
      <c r="I794" s="664">
        <v>25</v>
      </c>
      <c r="J794" s="664">
        <v>43742.25</v>
      </c>
      <c r="K794" s="677">
        <v>1</v>
      </c>
      <c r="L794" s="664">
        <v>25</v>
      </c>
      <c r="M794" s="665">
        <v>43742.25</v>
      </c>
    </row>
    <row r="795" spans="1:13" ht="14.4" customHeight="1" x14ac:dyDescent="0.3">
      <c r="A795" s="660" t="s">
        <v>4639</v>
      </c>
      <c r="B795" s="661" t="s">
        <v>4400</v>
      </c>
      <c r="C795" s="661" t="s">
        <v>2561</v>
      </c>
      <c r="D795" s="661" t="s">
        <v>2562</v>
      </c>
      <c r="E795" s="661" t="s">
        <v>2483</v>
      </c>
      <c r="F795" s="664"/>
      <c r="G795" s="664"/>
      <c r="H795" s="677">
        <v>0</v>
      </c>
      <c r="I795" s="664">
        <v>6</v>
      </c>
      <c r="J795" s="664">
        <v>13997.52</v>
      </c>
      <c r="K795" s="677">
        <v>1</v>
      </c>
      <c r="L795" s="664">
        <v>6</v>
      </c>
      <c r="M795" s="665">
        <v>13997.52</v>
      </c>
    </row>
    <row r="796" spans="1:13" ht="14.4" customHeight="1" x14ac:dyDescent="0.3">
      <c r="A796" s="660" t="s">
        <v>4639</v>
      </c>
      <c r="B796" s="661" t="s">
        <v>4400</v>
      </c>
      <c r="C796" s="661" t="s">
        <v>4159</v>
      </c>
      <c r="D796" s="661" t="s">
        <v>2562</v>
      </c>
      <c r="E796" s="661" t="s">
        <v>2486</v>
      </c>
      <c r="F796" s="664"/>
      <c r="G796" s="664"/>
      <c r="H796" s="677">
        <v>0</v>
      </c>
      <c r="I796" s="664">
        <v>7</v>
      </c>
      <c r="J796" s="664">
        <v>20413.12</v>
      </c>
      <c r="K796" s="677">
        <v>1</v>
      </c>
      <c r="L796" s="664">
        <v>7</v>
      </c>
      <c r="M796" s="665">
        <v>20413.12</v>
      </c>
    </row>
    <row r="797" spans="1:13" ht="14.4" customHeight="1" x14ac:dyDescent="0.3">
      <c r="A797" s="660" t="s">
        <v>4639</v>
      </c>
      <c r="B797" s="661" t="s">
        <v>6875</v>
      </c>
      <c r="C797" s="661" t="s">
        <v>6389</v>
      </c>
      <c r="D797" s="661" t="s">
        <v>5653</v>
      </c>
      <c r="E797" s="661" t="s">
        <v>6178</v>
      </c>
      <c r="F797" s="664">
        <v>1</v>
      </c>
      <c r="G797" s="664">
        <v>0</v>
      </c>
      <c r="H797" s="677"/>
      <c r="I797" s="664"/>
      <c r="J797" s="664"/>
      <c r="K797" s="677"/>
      <c r="L797" s="664">
        <v>1</v>
      </c>
      <c r="M797" s="665">
        <v>0</v>
      </c>
    </row>
    <row r="798" spans="1:13" ht="14.4" customHeight="1" x14ac:dyDescent="0.3">
      <c r="A798" s="660" t="s">
        <v>4639</v>
      </c>
      <c r="B798" s="661" t="s">
        <v>6886</v>
      </c>
      <c r="C798" s="661" t="s">
        <v>6370</v>
      </c>
      <c r="D798" s="661" t="s">
        <v>6371</v>
      </c>
      <c r="E798" s="661" t="s">
        <v>6372</v>
      </c>
      <c r="F798" s="664"/>
      <c r="G798" s="664"/>
      <c r="H798" s="677">
        <v>0</v>
      </c>
      <c r="I798" s="664">
        <v>2</v>
      </c>
      <c r="J798" s="664">
        <v>4236.8599999999997</v>
      </c>
      <c r="K798" s="677">
        <v>1</v>
      </c>
      <c r="L798" s="664">
        <v>2</v>
      </c>
      <c r="M798" s="665">
        <v>4236.8599999999997</v>
      </c>
    </row>
    <row r="799" spans="1:13" ht="14.4" customHeight="1" x14ac:dyDescent="0.3">
      <c r="A799" s="660" t="s">
        <v>4639</v>
      </c>
      <c r="B799" s="661" t="s">
        <v>4401</v>
      </c>
      <c r="C799" s="661" t="s">
        <v>6406</v>
      </c>
      <c r="D799" s="661" t="s">
        <v>4572</v>
      </c>
      <c r="E799" s="661" t="s">
        <v>5207</v>
      </c>
      <c r="F799" s="664">
        <v>2</v>
      </c>
      <c r="G799" s="664">
        <v>669.52</v>
      </c>
      <c r="H799" s="677">
        <v>1</v>
      </c>
      <c r="I799" s="664"/>
      <c r="J799" s="664"/>
      <c r="K799" s="677">
        <v>0</v>
      </c>
      <c r="L799" s="664">
        <v>2</v>
      </c>
      <c r="M799" s="665">
        <v>669.52</v>
      </c>
    </row>
    <row r="800" spans="1:13" ht="14.4" customHeight="1" x14ac:dyDescent="0.3">
      <c r="A800" s="660" t="s">
        <v>4639</v>
      </c>
      <c r="B800" s="661" t="s">
        <v>4401</v>
      </c>
      <c r="C800" s="661" t="s">
        <v>3308</v>
      </c>
      <c r="D800" s="661" t="s">
        <v>4572</v>
      </c>
      <c r="E800" s="661" t="s">
        <v>4402</v>
      </c>
      <c r="F800" s="664">
        <v>2</v>
      </c>
      <c r="G800" s="664">
        <v>334.76</v>
      </c>
      <c r="H800" s="677">
        <v>1</v>
      </c>
      <c r="I800" s="664"/>
      <c r="J800" s="664"/>
      <c r="K800" s="677">
        <v>0</v>
      </c>
      <c r="L800" s="664">
        <v>2</v>
      </c>
      <c r="M800" s="665">
        <v>334.76</v>
      </c>
    </row>
    <row r="801" spans="1:13" ht="14.4" customHeight="1" x14ac:dyDescent="0.3">
      <c r="A801" s="660" t="s">
        <v>4639</v>
      </c>
      <c r="B801" s="661" t="s">
        <v>4404</v>
      </c>
      <c r="C801" s="661" t="s">
        <v>5882</v>
      </c>
      <c r="D801" s="661" t="s">
        <v>5770</v>
      </c>
      <c r="E801" s="661" t="s">
        <v>5883</v>
      </c>
      <c r="F801" s="664">
        <v>1</v>
      </c>
      <c r="G801" s="664">
        <v>480.18</v>
      </c>
      <c r="H801" s="677">
        <v>1</v>
      </c>
      <c r="I801" s="664"/>
      <c r="J801" s="664"/>
      <c r="K801" s="677">
        <v>0</v>
      </c>
      <c r="L801" s="664">
        <v>1</v>
      </c>
      <c r="M801" s="665">
        <v>480.18</v>
      </c>
    </row>
    <row r="802" spans="1:13" ht="14.4" customHeight="1" x14ac:dyDescent="0.3">
      <c r="A802" s="660" t="s">
        <v>4639</v>
      </c>
      <c r="B802" s="661" t="s">
        <v>4406</v>
      </c>
      <c r="C802" s="661" t="s">
        <v>3851</v>
      </c>
      <c r="D802" s="661" t="s">
        <v>2534</v>
      </c>
      <c r="E802" s="661" t="s">
        <v>3852</v>
      </c>
      <c r="F802" s="664"/>
      <c r="G802" s="664"/>
      <c r="H802" s="677">
        <v>0</v>
      </c>
      <c r="I802" s="664">
        <v>1</v>
      </c>
      <c r="J802" s="664">
        <v>146.63</v>
      </c>
      <c r="K802" s="677">
        <v>1</v>
      </c>
      <c r="L802" s="664">
        <v>1</v>
      </c>
      <c r="M802" s="665">
        <v>146.63</v>
      </c>
    </row>
    <row r="803" spans="1:13" ht="14.4" customHeight="1" x14ac:dyDescent="0.3">
      <c r="A803" s="660" t="s">
        <v>4639</v>
      </c>
      <c r="B803" s="661" t="s">
        <v>4407</v>
      </c>
      <c r="C803" s="661" t="s">
        <v>6363</v>
      </c>
      <c r="D803" s="661" t="s">
        <v>6364</v>
      </c>
      <c r="E803" s="661" t="s">
        <v>1225</v>
      </c>
      <c r="F803" s="664">
        <v>1</v>
      </c>
      <c r="G803" s="664">
        <v>44.89</v>
      </c>
      <c r="H803" s="677">
        <v>1</v>
      </c>
      <c r="I803" s="664"/>
      <c r="J803" s="664"/>
      <c r="K803" s="677">
        <v>0</v>
      </c>
      <c r="L803" s="664">
        <v>1</v>
      </c>
      <c r="M803" s="665">
        <v>44.89</v>
      </c>
    </row>
    <row r="804" spans="1:13" ht="14.4" customHeight="1" x14ac:dyDescent="0.3">
      <c r="A804" s="660" t="s">
        <v>4639</v>
      </c>
      <c r="B804" s="661" t="s">
        <v>4408</v>
      </c>
      <c r="C804" s="661" t="s">
        <v>2614</v>
      </c>
      <c r="D804" s="661" t="s">
        <v>2615</v>
      </c>
      <c r="E804" s="661" t="s">
        <v>2616</v>
      </c>
      <c r="F804" s="664"/>
      <c r="G804" s="664"/>
      <c r="H804" s="677">
        <v>0</v>
      </c>
      <c r="I804" s="664">
        <v>1</v>
      </c>
      <c r="J804" s="664">
        <v>25.07</v>
      </c>
      <c r="K804" s="677">
        <v>1</v>
      </c>
      <c r="L804" s="664">
        <v>1</v>
      </c>
      <c r="M804" s="665">
        <v>25.07</v>
      </c>
    </row>
    <row r="805" spans="1:13" ht="14.4" customHeight="1" x14ac:dyDescent="0.3">
      <c r="A805" s="660" t="s">
        <v>4639</v>
      </c>
      <c r="B805" s="661" t="s">
        <v>4408</v>
      </c>
      <c r="C805" s="661" t="s">
        <v>6286</v>
      </c>
      <c r="D805" s="661" t="s">
        <v>2615</v>
      </c>
      <c r="E805" s="661" t="s">
        <v>6287</v>
      </c>
      <c r="F805" s="664"/>
      <c r="G805" s="664"/>
      <c r="H805" s="677">
        <v>0</v>
      </c>
      <c r="I805" s="664">
        <v>1</v>
      </c>
      <c r="J805" s="664">
        <v>83.56</v>
      </c>
      <c r="K805" s="677">
        <v>1</v>
      </c>
      <c r="L805" s="664">
        <v>1</v>
      </c>
      <c r="M805" s="665">
        <v>83.56</v>
      </c>
    </row>
    <row r="806" spans="1:13" ht="14.4" customHeight="1" x14ac:dyDescent="0.3">
      <c r="A806" s="660" t="s">
        <v>4639</v>
      </c>
      <c r="B806" s="661" t="s">
        <v>6885</v>
      </c>
      <c r="C806" s="661" t="s">
        <v>6235</v>
      </c>
      <c r="D806" s="661" t="s">
        <v>1300</v>
      </c>
      <c r="E806" s="661" t="s">
        <v>3408</v>
      </c>
      <c r="F806" s="664"/>
      <c r="G806" s="664"/>
      <c r="H806" s="677">
        <v>0</v>
      </c>
      <c r="I806" s="664">
        <v>1</v>
      </c>
      <c r="J806" s="664">
        <v>270.69</v>
      </c>
      <c r="K806" s="677">
        <v>1</v>
      </c>
      <c r="L806" s="664">
        <v>1</v>
      </c>
      <c r="M806" s="665">
        <v>270.69</v>
      </c>
    </row>
    <row r="807" spans="1:13" ht="14.4" customHeight="1" x14ac:dyDescent="0.3">
      <c r="A807" s="660" t="s">
        <v>4639</v>
      </c>
      <c r="B807" s="661" t="s">
        <v>4574</v>
      </c>
      <c r="C807" s="661" t="s">
        <v>3878</v>
      </c>
      <c r="D807" s="661" t="s">
        <v>3879</v>
      </c>
      <c r="E807" s="661" t="s">
        <v>1528</v>
      </c>
      <c r="F807" s="664"/>
      <c r="G807" s="664"/>
      <c r="H807" s="677">
        <v>0</v>
      </c>
      <c r="I807" s="664">
        <v>1</v>
      </c>
      <c r="J807" s="664">
        <v>55.38</v>
      </c>
      <c r="K807" s="677">
        <v>1</v>
      </c>
      <c r="L807" s="664">
        <v>1</v>
      </c>
      <c r="M807" s="665">
        <v>55.38</v>
      </c>
    </row>
    <row r="808" spans="1:13" ht="14.4" customHeight="1" x14ac:dyDescent="0.3">
      <c r="A808" s="660" t="s">
        <v>4639</v>
      </c>
      <c r="B808" s="661" t="s">
        <v>6873</v>
      </c>
      <c r="C808" s="661" t="s">
        <v>6425</v>
      </c>
      <c r="D808" s="661" t="s">
        <v>6426</v>
      </c>
      <c r="E808" s="661" t="s">
        <v>5685</v>
      </c>
      <c r="F808" s="664"/>
      <c r="G808" s="664"/>
      <c r="H808" s="677">
        <v>0</v>
      </c>
      <c r="I808" s="664">
        <v>1</v>
      </c>
      <c r="J808" s="664">
        <v>479.04</v>
      </c>
      <c r="K808" s="677">
        <v>1</v>
      </c>
      <c r="L808" s="664">
        <v>1</v>
      </c>
      <c r="M808" s="665">
        <v>479.04</v>
      </c>
    </row>
    <row r="809" spans="1:13" ht="14.4" customHeight="1" x14ac:dyDescent="0.3">
      <c r="A809" s="660" t="s">
        <v>4639</v>
      </c>
      <c r="B809" s="661" t="s">
        <v>4422</v>
      </c>
      <c r="C809" s="661" t="s">
        <v>5851</v>
      </c>
      <c r="D809" s="661" t="s">
        <v>4423</v>
      </c>
      <c r="E809" s="661" t="s">
        <v>5679</v>
      </c>
      <c r="F809" s="664"/>
      <c r="G809" s="664"/>
      <c r="H809" s="677">
        <v>0</v>
      </c>
      <c r="I809" s="664">
        <v>1</v>
      </c>
      <c r="J809" s="664">
        <v>435.3</v>
      </c>
      <c r="K809" s="677">
        <v>1</v>
      </c>
      <c r="L809" s="664">
        <v>1</v>
      </c>
      <c r="M809" s="665">
        <v>435.3</v>
      </c>
    </row>
    <row r="810" spans="1:13" ht="14.4" customHeight="1" x14ac:dyDescent="0.3">
      <c r="A810" s="660" t="s">
        <v>4639</v>
      </c>
      <c r="B810" s="661" t="s">
        <v>4424</v>
      </c>
      <c r="C810" s="661" t="s">
        <v>5674</v>
      </c>
      <c r="D810" s="661" t="s">
        <v>2673</v>
      </c>
      <c r="E810" s="661" t="s">
        <v>2683</v>
      </c>
      <c r="F810" s="664"/>
      <c r="G810" s="664"/>
      <c r="H810" s="677">
        <v>0</v>
      </c>
      <c r="I810" s="664">
        <v>2</v>
      </c>
      <c r="J810" s="664">
        <v>783.54</v>
      </c>
      <c r="K810" s="677">
        <v>1</v>
      </c>
      <c r="L810" s="664">
        <v>2</v>
      </c>
      <c r="M810" s="665">
        <v>783.54</v>
      </c>
    </row>
    <row r="811" spans="1:13" ht="14.4" customHeight="1" x14ac:dyDescent="0.3">
      <c r="A811" s="660" t="s">
        <v>4639</v>
      </c>
      <c r="B811" s="661" t="s">
        <v>4425</v>
      </c>
      <c r="C811" s="661" t="s">
        <v>2553</v>
      </c>
      <c r="D811" s="661" t="s">
        <v>4427</v>
      </c>
      <c r="E811" s="661" t="s">
        <v>4428</v>
      </c>
      <c r="F811" s="664"/>
      <c r="G811" s="664"/>
      <c r="H811" s="677">
        <v>0</v>
      </c>
      <c r="I811" s="664">
        <v>1</v>
      </c>
      <c r="J811" s="664">
        <v>145.15</v>
      </c>
      <c r="K811" s="677">
        <v>1</v>
      </c>
      <c r="L811" s="664">
        <v>1</v>
      </c>
      <c r="M811" s="665">
        <v>145.15</v>
      </c>
    </row>
    <row r="812" spans="1:13" ht="14.4" customHeight="1" x14ac:dyDescent="0.3">
      <c r="A812" s="660" t="s">
        <v>4639</v>
      </c>
      <c r="B812" s="661" t="s">
        <v>4429</v>
      </c>
      <c r="C812" s="661" t="s">
        <v>6423</v>
      </c>
      <c r="D812" s="661" t="s">
        <v>6118</v>
      </c>
      <c r="E812" s="661" t="s">
        <v>6424</v>
      </c>
      <c r="F812" s="664">
        <v>1</v>
      </c>
      <c r="G812" s="664">
        <v>547.16999999999996</v>
      </c>
      <c r="H812" s="677">
        <v>1</v>
      </c>
      <c r="I812" s="664"/>
      <c r="J812" s="664"/>
      <c r="K812" s="677">
        <v>0</v>
      </c>
      <c r="L812" s="664">
        <v>1</v>
      </c>
      <c r="M812" s="665">
        <v>547.16999999999996</v>
      </c>
    </row>
    <row r="813" spans="1:13" ht="14.4" customHeight="1" x14ac:dyDescent="0.3">
      <c r="A813" s="660" t="s">
        <v>4639</v>
      </c>
      <c r="B813" s="661" t="s">
        <v>4432</v>
      </c>
      <c r="C813" s="661" t="s">
        <v>2504</v>
      </c>
      <c r="D813" s="661" t="s">
        <v>2505</v>
      </c>
      <c r="E813" s="661" t="s">
        <v>630</v>
      </c>
      <c r="F813" s="664"/>
      <c r="G813" s="664"/>
      <c r="H813" s="677">
        <v>0</v>
      </c>
      <c r="I813" s="664">
        <v>7</v>
      </c>
      <c r="J813" s="664">
        <v>268.35000000000002</v>
      </c>
      <c r="K813" s="677">
        <v>1</v>
      </c>
      <c r="L813" s="664">
        <v>7</v>
      </c>
      <c r="M813" s="665">
        <v>268.35000000000002</v>
      </c>
    </row>
    <row r="814" spans="1:13" ht="14.4" customHeight="1" x14ac:dyDescent="0.3">
      <c r="A814" s="660" t="s">
        <v>4639</v>
      </c>
      <c r="B814" s="661" t="s">
        <v>4432</v>
      </c>
      <c r="C814" s="661" t="s">
        <v>2508</v>
      </c>
      <c r="D814" s="661" t="s">
        <v>2509</v>
      </c>
      <c r="E814" s="661" t="s">
        <v>4433</v>
      </c>
      <c r="F814" s="664"/>
      <c r="G814" s="664"/>
      <c r="H814" s="677">
        <v>0</v>
      </c>
      <c r="I814" s="664">
        <v>2</v>
      </c>
      <c r="J814" s="664">
        <v>508.46</v>
      </c>
      <c r="K814" s="677">
        <v>1</v>
      </c>
      <c r="L814" s="664">
        <v>2</v>
      </c>
      <c r="M814" s="665">
        <v>508.46</v>
      </c>
    </row>
    <row r="815" spans="1:13" ht="14.4" customHeight="1" x14ac:dyDescent="0.3">
      <c r="A815" s="660" t="s">
        <v>4639</v>
      </c>
      <c r="B815" s="661" t="s">
        <v>4439</v>
      </c>
      <c r="C815" s="661" t="s">
        <v>5115</v>
      </c>
      <c r="D815" s="661" t="s">
        <v>651</v>
      </c>
      <c r="E815" s="661" t="s">
        <v>5116</v>
      </c>
      <c r="F815" s="664"/>
      <c r="G815" s="664"/>
      <c r="H815" s="677">
        <v>0</v>
      </c>
      <c r="I815" s="664">
        <v>1</v>
      </c>
      <c r="J815" s="664">
        <v>50.57</v>
      </c>
      <c r="K815" s="677">
        <v>1</v>
      </c>
      <c r="L815" s="664">
        <v>1</v>
      </c>
      <c r="M815" s="665">
        <v>50.57</v>
      </c>
    </row>
    <row r="816" spans="1:13" ht="14.4" customHeight="1" x14ac:dyDescent="0.3">
      <c r="A816" s="660" t="s">
        <v>4639</v>
      </c>
      <c r="B816" s="661" t="s">
        <v>6883</v>
      </c>
      <c r="C816" s="661" t="s">
        <v>6150</v>
      </c>
      <c r="D816" s="661" t="s">
        <v>6151</v>
      </c>
      <c r="E816" s="661" t="s">
        <v>6152</v>
      </c>
      <c r="F816" s="664"/>
      <c r="G816" s="664"/>
      <c r="H816" s="677">
        <v>0</v>
      </c>
      <c r="I816" s="664">
        <v>3</v>
      </c>
      <c r="J816" s="664">
        <v>124.64999999999999</v>
      </c>
      <c r="K816" s="677">
        <v>1</v>
      </c>
      <c r="L816" s="664">
        <v>3</v>
      </c>
      <c r="M816" s="665">
        <v>124.64999999999999</v>
      </c>
    </row>
    <row r="817" spans="1:13" ht="14.4" customHeight="1" x14ac:dyDescent="0.3">
      <c r="A817" s="660" t="s">
        <v>4639</v>
      </c>
      <c r="B817" s="661" t="s">
        <v>4442</v>
      </c>
      <c r="C817" s="661" t="s">
        <v>2909</v>
      </c>
      <c r="D817" s="661" t="s">
        <v>4443</v>
      </c>
      <c r="E817" s="661" t="s">
        <v>4444</v>
      </c>
      <c r="F817" s="664"/>
      <c r="G817" s="664"/>
      <c r="H817" s="677">
        <v>0</v>
      </c>
      <c r="I817" s="664">
        <v>20</v>
      </c>
      <c r="J817" s="664">
        <v>4019.4500000000007</v>
      </c>
      <c r="K817" s="677">
        <v>1</v>
      </c>
      <c r="L817" s="664">
        <v>20</v>
      </c>
      <c r="M817" s="665">
        <v>4019.4500000000007</v>
      </c>
    </row>
    <row r="818" spans="1:13" ht="14.4" customHeight="1" x14ac:dyDescent="0.3">
      <c r="A818" s="660" t="s">
        <v>4639</v>
      </c>
      <c r="B818" s="661" t="s">
        <v>4449</v>
      </c>
      <c r="C818" s="661" t="s">
        <v>3042</v>
      </c>
      <c r="D818" s="661" t="s">
        <v>3043</v>
      </c>
      <c r="E818" s="661" t="s">
        <v>4451</v>
      </c>
      <c r="F818" s="664"/>
      <c r="G818" s="664"/>
      <c r="H818" s="677">
        <v>0</v>
      </c>
      <c r="I818" s="664">
        <v>12</v>
      </c>
      <c r="J818" s="664">
        <v>2186.84</v>
      </c>
      <c r="K818" s="677">
        <v>1</v>
      </c>
      <c r="L818" s="664">
        <v>12</v>
      </c>
      <c r="M818" s="665">
        <v>2186.84</v>
      </c>
    </row>
    <row r="819" spans="1:13" ht="14.4" customHeight="1" x14ac:dyDescent="0.3">
      <c r="A819" s="660" t="s">
        <v>4639</v>
      </c>
      <c r="B819" s="661" t="s">
        <v>4456</v>
      </c>
      <c r="C819" s="661" t="s">
        <v>3049</v>
      </c>
      <c r="D819" s="661" t="s">
        <v>3050</v>
      </c>
      <c r="E819" s="661" t="s">
        <v>4458</v>
      </c>
      <c r="F819" s="664"/>
      <c r="G819" s="664"/>
      <c r="H819" s="677">
        <v>0</v>
      </c>
      <c r="I819" s="664">
        <v>1</v>
      </c>
      <c r="J819" s="664">
        <v>116.8</v>
      </c>
      <c r="K819" s="677">
        <v>1</v>
      </c>
      <c r="L819" s="664">
        <v>1</v>
      </c>
      <c r="M819" s="665">
        <v>116.8</v>
      </c>
    </row>
    <row r="820" spans="1:13" ht="14.4" customHeight="1" x14ac:dyDescent="0.3">
      <c r="A820" s="660" t="s">
        <v>4639</v>
      </c>
      <c r="B820" s="661" t="s">
        <v>4456</v>
      </c>
      <c r="C820" s="661" t="s">
        <v>5647</v>
      </c>
      <c r="D820" s="661" t="s">
        <v>3050</v>
      </c>
      <c r="E820" s="661" t="s">
        <v>5648</v>
      </c>
      <c r="F820" s="664"/>
      <c r="G820" s="664"/>
      <c r="H820" s="677"/>
      <c r="I820" s="664">
        <v>7</v>
      </c>
      <c r="J820" s="664">
        <v>0</v>
      </c>
      <c r="K820" s="677"/>
      <c r="L820" s="664">
        <v>7</v>
      </c>
      <c r="M820" s="665">
        <v>0</v>
      </c>
    </row>
    <row r="821" spans="1:13" ht="14.4" customHeight="1" x14ac:dyDescent="0.3">
      <c r="A821" s="660" t="s">
        <v>4639</v>
      </c>
      <c r="B821" s="661" t="s">
        <v>4460</v>
      </c>
      <c r="C821" s="661" t="s">
        <v>3081</v>
      </c>
      <c r="D821" s="661" t="s">
        <v>3082</v>
      </c>
      <c r="E821" s="661" t="s">
        <v>3083</v>
      </c>
      <c r="F821" s="664"/>
      <c r="G821" s="664"/>
      <c r="H821" s="677">
        <v>0</v>
      </c>
      <c r="I821" s="664">
        <v>8</v>
      </c>
      <c r="J821" s="664">
        <v>1680.8899999999999</v>
      </c>
      <c r="K821" s="677">
        <v>1</v>
      </c>
      <c r="L821" s="664">
        <v>8</v>
      </c>
      <c r="M821" s="665">
        <v>1680.8899999999999</v>
      </c>
    </row>
    <row r="822" spans="1:13" ht="14.4" customHeight="1" x14ac:dyDescent="0.3">
      <c r="A822" s="660" t="s">
        <v>4639</v>
      </c>
      <c r="B822" s="661" t="s">
        <v>4460</v>
      </c>
      <c r="C822" s="661" t="s">
        <v>5589</v>
      </c>
      <c r="D822" s="661" t="s">
        <v>3082</v>
      </c>
      <c r="E822" s="661" t="s">
        <v>5590</v>
      </c>
      <c r="F822" s="664"/>
      <c r="G822" s="664"/>
      <c r="H822" s="677"/>
      <c r="I822" s="664">
        <v>2</v>
      </c>
      <c r="J822" s="664">
        <v>0</v>
      </c>
      <c r="K822" s="677"/>
      <c r="L822" s="664">
        <v>2</v>
      </c>
      <c r="M822" s="665">
        <v>0</v>
      </c>
    </row>
    <row r="823" spans="1:13" ht="14.4" customHeight="1" x14ac:dyDescent="0.3">
      <c r="A823" s="660" t="s">
        <v>4639</v>
      </c>
      <c r="B823" s="661" t="s">
        <v>4461</v>
      </c>
      <c r="C823" s="661" t="s">
        <v>6380</v>
      </c>
      <c r="D823" s="661" t="s">
        <v>6381</v>
      </c>
      <c r="E823" s="661" t="s">
        <v>6382</v>
      </c>
      <c r="F823" s="664"/>
      <c r="G823" s="664"/>
      <c r="H823" s="677">
        <v>0</v>
      </c>
      <c r="I823" s="664">
        <v>1</v>
      </c>
      <c r="J823" s="664">
        <v>77.010000000000005</v>
      </c>
      <c r="K823" s="677">
        <v>1</v>
      </c>
      <c r="L823" s="664">
        <v>1</v>
      </c>
      <c r="M823" s="665">
        <v>77.010000000000005</v>
      </c>
    </row>
    <row r="824" spans="1:13" ht="14.4" customHeight="1" x14ac:dyDescent="0.3">
      <c r="A824" s="660" t="s">
        <v>4639</v>
      </c>
      <c r="B824" s="661" t="s">
        <v>4461</v>
      </c>
      <c r="C824" s="661" t="s">
        <v>6383</v>
      </c>
      <c r="D824" s="661" t="s">
        <v>4462</v>
      </c>
      <c r="E824" s="661" t="s">
        <v>6384</v>
      </c>
      <c r="F824" s="664"/>
      <c r="G824" s="664"/>
      <c r="H824" s="677">
        <v>0</v>
      </c>
      <c r="I824" s="664">
        <v>2</v>
      </c>
      <c r="J824" s="664">
        <v>165.84</v>
      </c>
      <c r="K824" s="677">
        <v>1</v>
      </c>
      <c r="L824" s="664">
        <v>2</v>
      </c>
      <c r="M824" s="665">
        <v>165.84</v>
      </c>
    </row>
    <row r="825" spans="1:13" ht="14.4" customHeight="1" x14ac:dyDescent="0.3">
      <c r="A825" s="660" t="s">
        <v>4639</v>
      </c>
      <c r="B825" s="661" t="s">
        <v>4464</v>
      </c>
      <c r="C825" s="661" t="s">
        <v>3057</v>
      </c>
      <c r="D825" s="661" t="s">
        <v>3058</v>
      </c>
      <c r="E825" s="661" t="s">
        <v>4465</v>
      </c>
      <c r="F825" s="664"/>
      <c r="G825" s="664"/>
      <c r="H825" s="677">
        <v>0</v>
      </c>
      <c r="I825" s="664">
        <v>2</v>
      </c>
      <c r="J825" s="664">
        <v>139.72</v>
      </c>
      <c r="K825" s="677">
        <v>1</v>
      </c>
      <c r="L825" s="664">
        <v>2</v>
      </c>
      <c r="M825" s="665">
        <v>139.72</v>
      </c>
    </row>
    <row r="826" spans="1:13" ht="14.4" customHeight="1" x14ac:dyDescent="0.3">
      <c r="A826" s="660" t="s">
        <v>4639</v>
      </c>
      <c r="B826" s="661" t="s">
        <v>4466</v>
      </c>
      <c r="C826" s="661" t="s">
        <v>3046</v>
      </c>
      <c r="D826" s="661" t="s">
        <v>3047</v>
      </c>
      <c r="E826" s="661" t="s">
        <v>4451</v>
      </c>
      <c r="F826" s="664"/>
      <c r="G826" s="664"/>
      <c r="H826" s="677">
        <v>0</v>
      </c>
      <c r="I826" s="664">
        <v>22</v>
      </c>
      <c r="J826" s="664">
        <v>1536.9199999999998</v>
      </c>
      <c r="K826" s="677">
        <v>1</v>
      </c>
      <c r="L826" s="664">
        <v>22</v>
      </c>
      <c r="M826" s="665">
        <v>1536.9199999999998</v>
      </c>
    </row>
    <row r="827" spans="1:13" ht="14.4" customHeight="1" x14ac:dyDescent="0.3">
      <c r="A827" s="660" t="s">
        <v>4639</v>
      </c>
      <c r="B827" s="661" t="s">
        <v>4477</v>
      </c>
      <c r="C827" s="661" t="s">
        <v>3132</v>
      </c>
      <c r="D827" s="661" t="s">
        <v>3133</v>
      </c>
      <c r="E827" s="661" t="s">
        <v>4480</v>
      </c>
      <c r="F827" s="664"/>
      <c r="G827" s="664"/>
      <c r="H827" s="677">
        <v>0</v>
      </c>
      <c r="I827" s="664">
        <v>52</v>
      </c>
      <c r="J827" s="664">
        <v>162613.88</v>
      </c>
      <c r="K827" s="677">
        <v>1</v>
      </c>
      <c r="L827" s="664">
        <v>52</v>
      </c>
      <c r="M827" s="665">
        <v>162613.88</v>
      </c>
    </row>
    <row r="828" spans="1:13" ht="14.4" customHeight="1" x14ac:dyDescent="0.3">
      <c r="A828" s="660" t="s">
        <v>4639</v>
      </c>
      <c r="B828" s="661" t="s">
        <v>4477</v>
      </c>
      <c r="C828" s="661" t="s">
        <v>4672</v>
      </c>
      <c r="D828" s="661" t="s">
        <v>3133</v>
      </c>
      <c r="E828" s="661" t="s">
        <v>4673</v>
      </c>
      <c r="F828" s="664"/>
      <c r="G828" s="664"/>
      <c r="H828" s="677">
        <v>0</v>
      </c>
      <c r="I828" s="664">
        <v>10</v>
      </c>
      <c r="J828" s="664">
        <v>7822.2000000000007</v>
      </c>
      <c r="K828" s="677">
        <v>1</v>
      </c>
      <c r="L828" s="664">
        <v>10</v>
      </c>
      <c r="M828" s="665">
        <v>7822.2000000000007</v>
      </c>
    </row>
    <row r="829" spans="1:13" ht="14.4" customHeight="1" x14ac:dyDescent="0.3">
      <c r="A829" s="660" t="s">
        <v>4639</v>
      </c>
      <c r="B829" s="661" t="s">
        <v>4483</v>
      </c>
      <c r="C829" s="661" t="s">
        <v>2768</v>
      </c>
      <c r="D829" s="661" t="s">
        <v>2769</v>
      </c>
      <c r="E829" s="661" t="s">
        <v>4484</v>
      </c>
      <c r="F829" s="664"/>
      <c r="G829" s="664"/>
      <c r="H829" s="677">
        <v>0</v>
      </c>
      <c r="I829" s="664">
        <v>16</v>
      </c>
      <c r="J829" s="664">
        <v>23873.760000000002</v>
      </c>
      <c r="K829" s="677">
        <v>1</v>
      </c>
      <c r="L829" s="664">
        <v>16</v>
      </c>
      <c r="M829" s="665">
        <v>23873.760000000002</v>
      </c>
    </row>
    <row r="830" spans="1:13" ht="14.4" customHeight="1" x14ac:dyDescent="0.3">
      <c r="A830" s="660" t="s">
        <v>4639</v>
      </c>
      <c r="B830" s="661" t="s">
        <v>4487</v>
      </c>
      <c r="C830" s="661" t="s">
        <v>4732</v>
      </c>
      <c r="D830" s="661" t="s">
        <v>4733</v>
      </c>
      <c r="E830" s="661" t="s">
        <v>1142</v>
      </c>
      <c r="F830" s="664"/>
      <c r="G830" s="664"/>
      <c r="H830" s="677">
        <v>0</v>
      </c>
      <c r="I830" s="664">
        <v>1</v>
      </c>
      <c r="J830" s="664">
        <v>13168.84</v>
      </c>
      <c r="K830" s="677">
        <v>1</v>
      </c>
      <c r="L830" s="664">
        <v>1</v>
      </c>
      <c r="M830" s="665">
        <v>13168.84</v>
      </c>
    </row>
    <row r="831" spans="1:13" ht="14.4" customHeight="1" x14ac:dyDescent="0.3">
      <c r="A831" s="660" t="s">
        <v>4639</v>
      </c>
      <c r="B831" s="661" t="s">
        <v>6871</v>
      </c>
      <c r="C831" s="661" t="s">
        <v>5157</v>
      </c>
      <c r="D831" s="661" t="s">
        <v>5158</v>
      </c>
      <c r="E831" s="661" t="s">
        <v>5159</v>
      </c>
      <c r="F831" s="664"/>
      <c r="G831" s="664"/>
      <c r="H831" s="677">
        <v>0</v>
      </c>
      <c r="I831" s="664">
        <v>19</v>
      </c>
      <c r="J831" s="664">
        <v>45180.95</v>
      </c>
      <c r="K831" s="677">
        <v>1</v>
      </c>
      <c r="L831" s="664">
        <v>19</v>
      </c>
      <c r="M831" s="665">
        <v>45180.95</v>
      </c>
    </row>
    <row r="832" spans="1:13" ht="14.4" customHeight="1" x14ac:dyDescent="0.3">
      <c r="A832" s="660" t="s">
        <v>4639</v>
      </c>
      <c r="B832" s="661" t="s">
        <v>4497</v>
      </c>
      <c r="C832" s="661" t="s">
        <v>2460</v>
      </c>
      <c r="D832" s="661" t="s">
        <v>812</v>
      </c>
      <c r="E832" s="661" t="s">
        <v>4499</v>
      </c>
      <c r="F832" s="664"/>
      <c r="G832" s="664"/>
      <c r="H832" s="677">
        <v>0</v>
      </c>
      <c r="I832" s="664">
        <v>1</v>
      </c>
      <c r="J832" s="664">
        <v>96.63</v>
      </c>
      <c r="K832" s="677">
        <v>1</v>
      </c>
      <c r="L832" s="664">
        <v>1</v>
      </c>
      <c r="M832" s="665">
        <v>96.63</v>
      </c>
    </row>
    <row r="833" spans="1:13" ht="14.4" customHeight="1" x14ac:dyDescent="0.3">
      <c r="A833" s="660" t="s">
        <v>4639</v>
      </c>
      <c r="B833" s="661" t="s">
        <v>4500</v>
      </c>
      <c r="C833" s="661" t="s">
        <v>1268</v>
      </c>
      <c r="D833" s="661" t="s">
        <v>1269</v>
      </c>
      <c r="E833" s="661" t="s">
        <v>1270</v>
      </c>
      <c r="F833" s="664"/>
      <c r="G833" s="664"/>
      <c r="H833" s="677">
        <v>0</v>
      </c>
      <c r="I833" s="664">
        <v>17</v>
      </c>
      <c r="J833" s="664">
        <v>1619.25</v>
      </c>
      <c r="K833" s="677">
        <v>1</v>
      </c>
      <c r="L833" s="664">
        <v>17</v>
      </c>
      <c r="M833" s="665">
        <v>1619.25</v>
      </c>
    </row>
    <row r="834" spans="1:13" ht="14.4" customHeight="1" x14ac:dyDescent="0.3">
      <c r="A834" s="660" t="s">
        <v>4639</v>
      </c>
      <c r="B834" s="661" t="s">
        <v>4502</v>
      </c>
      <c r="C834" s="661" t="s">
        <v>2488</v>
      </c>
      <c r="D834" s="661" t="s">
        <v>2489</v>
      </c>
      <c r="E834" s="661" t="s">
        <v>2490</v>
      </c>
      <c r="F834" s="664"/>
      <c r="G834" s="664"/>
      <c r="H834" s="677">
        <v>0</v>
      </c>
      <c r="I834" s="664">
        <v>2</v>
      </c>
      <c r="J834" s="664">
        <v>65.48</v>
      </c>
      <c r="K834" s="677">
        <v>1</v>
      </c>
      <c r="L834" s="664">
        <v>2</v>
      </c>
      <c r="M834" s="665">
        <v>65.48</v>
      </c>
    </row>
    <row r="835" spans="1:13" ht="14.4" customHeight="1" x14ac:dyDescent="0.3">
      <c r="A835" s="660" t="s">
        <v>4639</v>
      </c>
      <c r="B835" s="661" t="s">
        <v>4504</v>
      </c>
      <c r="C835" s="661" t="s">
        <v>6420</v>
      </c>
      <c r="D835" s="661" t="s">
        <v>6421</v>
      </c>
      <c r="E835" s="661" t="s">
        <v>6422</v>
      </c>
      <c r="F835" s="664">
        <v>10</v>
      </c>
      <c r="G835" s="664">
        <v>0</v>
      </c>
      <c r="H835" s="677"/>
      <c r="I835" s="664"/>
      <c r="J835" s="664"/>
      <c r="K835" s="677"/>
      <c r="L835" s="664">
        <v>10</v>
      </c>
      <c r="M835" s="665">
        <v>0</v>
      </c>
    </row>
    <row r="836" spans="1:13" ht="14.4" customHeight="1" x14ac:dyDescent="0.3">
      <c r="A836" s="660" t="s">
        <v>4639</v>
      </c>
      <c r="B836" s="661" t="s">
        <v>4517</v>
      </c>
      <c r="C836" s="661" t="s">
        <v>5119</v>
      </c>
      <c r="D836" s="661" t="s">
        <v>5120</v>
      </c>
      <c r="E836" s="661" t="s">
        <v>5121</v>
      </c>
      <c r="F836" s="664">
        <v>1</v>
      </c>
      <c r="G836" s="664">
        <v>10.73</v>
      </c>
      <c r="H836" s="677">
        <v>1</v>
      </c>
      <c r="I836" s="664"/>
      <c r="J836" s="664"/>
      <c r="K836" s="677">
        <v>0</v>
      </c>
      <c r="L836" s="664">
        <v>1</v>
      </c>
      <c r="M836" s="665">
        <v>10.73</v>
      </c>
    </row>
    <row r="837" spans="1:13" ht="14.4" customHeight="1" x14ac:dyDescent="0.3">
      <c r="A837" s="660" t="s">
        <v>4639</v>
      </c>
      <c r="B837" s="661" t="s">
        <v>4517</v>
      </c>
      <c r="C837" s="661" t="s">
        <v>5241</v>
      </c>
      <c r="D837" s="661" t="s">
        <v>5242</v>
      </c>
      <c r="E837" s="661" t="s">
        <v>4923</v>
      </c>
      <c r="F837" s="664">
        <v>4</v>
      </c>
      <c r="G837" s="664">
        <v>70.760000000000005</v>
      </c>
      <c r="H837" s="677">
        <v>1</v>
      </c>
      <c r="I837" s="664"/>
      <c r="J837" s="664"/>
      <c r="K837" s="677">
        <v>0</v>
      </c>
      <c r="L837" s="664">
        <v>4</v>
      </c>
      <c r="M837" s="665">
        <v>70.760000000000005</v>
      </c>
    </row>
    <row r="838" spans="1:13" ht="14.4" customHeight="1" x14ac:dyDescent="0.3">
      <c r="A838" s="660" t="s">
        <v>4639</v>
      </c>
      <c r="B838" s="661" t="s">
        <v>4517</v>
      </c>
      <c r="C838" s="661" t="s">
        <v>2578</v>
      </c>
      <c r="D838" s="661" t="s">
        <v>4520</v>
      </c>
      <c r="E838" s="661" t="s">
        <v>4521</v>
      </c>
      <c r="F838" s="664"/>
      <c r="G838" s="664"/>
      <c r="H838" s="677">
        <v>0</v>
      </c>
      <c r="I838" s="664">
        <v>2</v>
      </c>
      <c r="J838" s="664">
        <v>13.96</v>
      </c>
      <c r="K838" s="677">
        <v>1</v>
      </c>
      <c r="L838" s="664">
        <v>2</v>
      </c>
      <c r="M838" s="665">
        <v>13.96</v>
      </c>
    </row>
    <row r="839" spans="1:13" ht="14.4" customHeight="1" x14ac:dyDescent="0.3">
      <c r="A839" s="660" t="s">
        <v>4639</v>
      </c>
      <c r="B839" s="661" t="s">
        <v>6887</v>
      </c>
      <c r="C839" s="661" t="s">
        <v>6398</v>
      </c>
      <c r="D839" s="661" t="s">
        <v>6399</v>
      </c>
      <c r="E839" s="661" t="s">
        <v>6400</v>
      </c>
      <c r="F839" s="664"/>
      <c r="G839" s="664"/>
      <c r="H839" s="677"/>
      <c r="I839" s="664">
        <v>1</v>
      </c>
      <c r="J839" s="664">
        <v>0</v>
      </c>
      <c r="K839" s="677"/>
      <c r="L839" s="664">
        <v>1</v>
      </c>
      <c r="M839" s="665">
        <v>0</v>
      </c>
    </row>
    <row r="840" spans="1:13" ht="14.4" customHeight="1" x14ac:dyDescent="0.3">
      <c r="A840" s="660" t="s">
        <v>4639</v>
      </c>
      <c r="B840" s="661" t="s">
        <v>4522</v>
      </c>
      <c r="C840" s="661" t="s">
        <v>6368</v>
      </c>
      <c r="D840" s="661" t="s">
        <v>2475</v>
      </c>
      <c r="E840" s="661" t="s">
        <v>1239</v>
      </c>
      <c r="F840" s="664"/>
      <c r="G840" s="664"/>
      <c r="H840" s="677">
        <v>0</v>
      </c>
      <c r="I840" s="664">
        <v>1</v>
      </c>
      <c r="J840" s="664">
        <v>138</v>
      </c>
      <c r="K840" s="677">
        <v>1</v>
      </c>
      <c r="L840" s="664">
        <v>1</v>
      </c>
      <c r="M840" s="665">
        <v>138</v>
      </c>
    </row>
    <row r="841" spans="1:13" ht="14.4" customHeight="1" x14ac:dyDescent="0.3">
      <c r="A841" s="660" t="s">
        <v>4639</v>
      </c>
      <c r="B841" s="661" t="s">
        <v>4522</v>
      </c>
      <c r="C841" s="661" t="s">
        <v>5042</v>
      </c>
      <c r="D841" s="661" t="s">
        <v>2475</v>
      </c>
      <c r="E841" s="661" t="s">
        <v>2476</v>
      </c>
      <c r="F841" s="664"/>
      <c r="G841" s="664"/>
      <c r="H841" s="677">
        <v>0</v>
      </c>
      <c r="I841" s="664">
        <v>2</v>
      </c>
      <c r="J841" s="664">
        <v>864.64</v>
      </c>
      <c r="K841" s="677">
        <v>1</v>
      </c>
      <c r="L841" s="664">
        <v>2</v>
      </c>
      <c r="M841" s="665">
        <v>864.64</v>
      </c>
    </row>
    <row r="842" spans="1:13" ht="14.4" customHeight="1" x14ac:dyDescent="0.3">
      <c r="A842" s="660" t="s">
        <v>4639</v>
      </c>
      <c r="B842" s="661" t="s">
        <v>4522</v>
      </c>
      <c r="C842" s="661" t="s">
        <v>2474</v>
      </c>
      <c r="D842" s="661" t="s">
        <v>2475</v>
      </c>
      <c r="E842" s="661" t="s">
        <v>4525</v>
      </c>
      <c r="F842" s="664"/>
      <c r="G842" s="664"/>
      <c r="H842" s="677">
        <v>0</v>
      </c>
      <c r="I842" s="664">
        <v>1</v>
      </c>
      <c r="J842" s="664">
        <v>432.32</v>
      </c>
      <c r="K842" s="677">
        <v>1</v>
      </c>
      <c r="L842" s="664">
        <v>1</v>
      </c>
      <c r="M842" s="665">
        <v>432.32</v>
      </c>
    </row>
    <row r="843" spans="1:13" ht="14.4" customHeight="1" x14ac:dyDescent="0.3">
      <c r="A843" s="660" t="s">
        <v>4639</v>
      </c>
      <c r="B843" s="661" t="s">
        <v>4597</v>
      </c>
      <c r="C843" s="661" t="s">
        <v>4172</v>
      </c>
      <c r="D843" s="661" t="s">
        <v>4173</v>
      </c>
      <c r="E843" s="661" t="s">
        <v>1239</v>
      </c>
      <c r="F843" s="664"/>
      <c r="G843" s="664"/>
      <c r="H843" s="677">
        <v>0</v>
      </c>
      <c r="I843" s="664">
        <v>1</v>
      </c>
      <c r="J843" s="664">
        <v>339.13</v>
      </c>
      <c r="K843" s="677">
        <v>1</v>
      </c>
      <c r="L843" s="664">
        <v>1</v>
      </c>
      <c r="M843" s="665">
        <v>339.13</v>
      </c>
    </row>
    <row r="844" spans="1:13" ht="14.4" customHeight="1" x14ac:dyDescent="0.3">
      <c r="A844" s="660" t="s">
        <v>4639</v>
      </c>
      <c r="B844" s="661" t="s">
        <v>4526</v>
      </c>
      <c r="C844" s="661" t="s">
        <v>2708</v>
      </c>
      <c r="D844" s="661" t="s">
        <v>4527</v>
      </c>
      <c r="E844" s="661" t="s">
        <v>4235</v>
      </c>
      <c r="F844" s="664"/>
      <c r="G844" s="664"/>
      <c r="H844" s="677">
        <v>0</v>
      </c>
      <c r="I844" s="664">
        <v>2</v>
      </c>
      <c r="J844" s="664">
        <v>403.5</v>
      </c>
      <c r="K844" s="677">
        <v>1</v>
      </c>
      <c r="L844" s="664">
        <v>2</v>
      </c>
      <c r="M844" s="665">
        <v>403.5</v>
      </c>
    </row>
    <row r="845" spans="1:13" ht="14.4" customHeight="1" x14ac:dyDescent="0.3">
      <c r="A845" s="660" t="s">
        <v>4639</v>
      </c>
      <c r="B845" s="661" t="s">
        <v>4529</v>
      </c>
      <c r="C845" s="661" t="s">
        <v>2711</v>
      </c>
      <c r="D845" s="661" t="s">
        <v>637</v>
      </c>
      <c r="E845" s="661" t="s">
        <v>2712</v>
      </c>
      <c r="F845" s="664"/>
      <c r="G845" s="664"/>
      <c r="H845" s="677">
        <v>0</v>
      </c>
      <c r="I845" s="664">
        <v>3</v>
      </c>
      <c r="J845" s="664">
        <v>1255.1100000000001</v>
      </c>
      <c r="K845" s="677">
        <v>1</v>
      </c>
      <c r="L845" s="664">
        <v>3</v>
      </c>
      <c r="M845" s="665">
        <v>1255.1100000000001</v>
      </c>
    </row>
    <row r="846" spans="1:13" ht="14.4" customHeight="1" x14ac:dyDescent="0.3">
      <c r="A846" s="660" t="s">
        <v>4639</v>
      </c>
      <c r="B846" s="661" t="s">
        <v>4534</v>
      </c>
      <c r="C846" s="661" t="s">
        <v>2639</v>
      </c>
      <c r="D846" s="661" t="s">
        <v>2640</v>
      </c>
      <c r="E846" s="661" t="s">
        <v>4535</v>
      </c>
      <c r="F846" s="664"/>
      <c r="G846" s="664"/>
      <c r="H846" s="677">
        <v>0</v>
      </c>
      <c r="I846" s="664">
        <v>1</v>
      </c>
      <c r="J846" s="664">
        <v>94.8</v>
      </c>
      <c r="K846" s="677">
        <v>1</v>
      </c>
      <c r="L846" s="664">
        <v>1</v>
      </c>
      <c r="M846" s="665">
        <v>94.8</v>
      </c>
    </row>
    <row r="847" spans="1:13" ht="14.4" customHeight="1" x14ac:dyDescent="0.3">
      <c r="A847" s="660" t="s">
        <v>4639</v>
      </c>
      <c r="B847" s="661" t="s">
        <v>4538</v>
      </c>
      <c r="C847" s="661" t="s">
        <v>6365</v>
      </c>
      <c r="D847" s="661" t="s">
        <v>2453</v>
      </c>
      <c r="E847" s="661" t="s">
        <v>6366</v>
      </c>
      <c r="F847" s="664"/>
      <c r="G847" s="664"/>
      <c r="H847" s="677"/>
      <c r="I847" s="664">
        <v>1</v>
      </c>
      <c r="J847" s="664">
        <v>0</v>
      </c>
      <c r="K847" s="677"/>
      <c r="L847" s="664">
        <v>1</v>
      </c>
      <c r="M847" s="665">
        <v>0</v>
      </c>
    </row>
    <row r="848" spans="1:13" ht="14.4" customHeight="1" x14ac:dyDescent="0.3">
      <c r="A848" s="660" t="s">
        <v>4639</v>
      </c>
      <c r="B848" s="661" t="s">
        <v>4538</v>
      </c>
      <c r="C848" s="661" t="s">
        <v>2452</v>
      </c>
      <c r="D848" s="661" t="s">
        <v>2453</v>
      </c>
      <c r="E848" s="661" t="s">
        <v>4539</v>
      </c>
      <c r="F848" s="664"/>
      <c r="G848" s="664"/>
      <c r="H848" s="677">
        <v>0</v>
      </c>
      <c r="I848" s="664">
        <v>1</v>
      </c>
      <c r="J848" s="664">
        <v>237.65</v>
      </c>
      <c r="K848" s="677">
        <v>1</v>
      </c>
      <c r="L848" s="664">
        <v>1</v>
      </c>
      <c r="M848" s="665">
        <v>237.65</v>
      </c>
    </row>
    <row r="849" spans="1:13" ht="14.4" customHeight="1" x14ac:dyDescent="0.3">
      <c r="A849" s="660" t="s">
        <v>4639</v>
      </c>
      <c r="B849" s="661" t="s">
        <v>4538</v>
      </c>
      <c r="C849" s="661" t="s">
        <v>2568</v>
      </c>
      <c r="D849" s="661" t="s">
        <v>2453</v>
      </c>
      <c r="E849" s="661" t="s">
        <v>1229</v>
      </c>
      <c r="F849" s="664"/>
      <c r="G849" s="664"/>
      <c r="H849" s="677">
        <v>0</v>
      </c>
      <c r="I849" s="664">
        <v>1</v>
      </c>
      <c r="J849" s="664">
        <v>118.82</v>
      </c>
      <c r="K849" s="677">
        <v>1</v>
      </c>
      <c r="L849" s="664">
        <v>1</v>
      </c>
      <c r="M849" s="665">
        <v>118.82</v>
      </c>
    </row>
    <row r="850" spans="1:13" ht="14.4" customHeight="1" x14ac:dyDescent="0.3">
      <c r="A850" s="660" t="s">
        <v>4639</v>
      </c>
      <c r="B850" s="661" t="s">
        <v>4538</v>
      </c>
      <c r="C850" s="661" t="s">
        <v>6367</v>
      </c>
      <c r="D850" s="661" t="s">
        <v>6251</v>
      </c>
      <c r="E850" s="661" t="s">
        <v>1142</v>
      </c>
      <c r="F850" s="664">
        <v>1</v>
      </c>
      <c r="G850" s="664">
        <v>0</v>
      </c>
      <c r="H850" s="677"/>
      <c r="I850" s="664"/>
      <c r="J850" s="664"/>
      <c r="K850" s="677"/>
      <c r="L850" s="664">
        <v>1</v>
      </c>
      <c r="M850" s="665">
        <v>0</v>
      </c>
    </row>
    <row r="851" spans="1:13" ht="14.4" customHeight="1" x14ac:dyDescent="0.3">
      <c r="A851" s="660" t="s">
        <v>4639</v>
      </c>
      <c r="B851" s="661" t="s">
        <v>4540</v>
      </c>
      <c r="C851" s="661" t="s">
        <v>6392</v>
      </c>
      <c r="D851" s="661" t="s">
        <v>4890</v>
      </c>
      <c r="E851" s="661" t="s">
        <v>5426</v>
      </c>
      <c r="F851" s="664">
        <v>3</v>
      </c>
      <c r="G851" s="664">
        <v>0</v>
      </c>
      <c r="H851" s="677"/>
      <c r="I851" s="664"/>
      <c r="J851" s="664"/>
      <c r="K851" s="677"/>
      <c r="L851" s="664">
        <v>3</v>
      </c>
      <c r="M851" s="665">
        <v>0</v>
      </c>
    </row>
    <row r="852" spans="1:13" ht="14.4" customHeight="1" x14ac:dyDescent="0.3">
      <c r="A852" s="660" t="s">
        <v>4639</v>
      </c>
      <c r="B852" s="661" t="s">
        <v>4540</v>
      </c>
      <c r="C852" s="661" t="s">
        <v>5738</v>
      </c>
      <c r="D852" s="661" t="s">
        <v>2598</v>
      </c>
      <c r="E852" s="661" t="s">
        <v>1242</v>
      </c>
      <c r="F852" s="664"/>
      <c r="G852" s="664"/>
      <c r="H852" s="677"/>
      <c r="I852" s="664">
        <v>1</v>
      </c>
      <c r="J852" s="664">
        <v>0</v>
      </c>
      <c r="K852" s="677"/>
      <c r="L852" s="664">
        <v>1</v>
      </c>
      <c r="M852" s="665">
        <v>0</v>
      </c>
    </row>
    <row r="853" spans="1:13" ht="14.4" customHeight="1" x14ac:dyDescent="0.3">
      <c r="A853" s="660" t="s">
        <v>4639</v>
      </c>
      <c r="B853" s="661" t="s">
        <v>4546</v>
      </c>
      <c r="C853" s="661" t="s">
        <v>2831</v>
      </c>
      <c r="D853" s="661" t="s">
        <v>2832</v>
      </c>
      <c r="E853" s="661" t="s">
        <v>2833</v>
      </c>
      <c r="F853" s="664"/>
      <c r="G853" s="664"/>
      <c r="H853" s="677">
        <v>0</v>
      </c>
      <c r="I853" s="664">
        <v>1</v>
      </c>
      <c r="J853" s="664">
        <v>194.26</v>
      </c>
      <c r="K853" s="677">
        <v>1</v>
      </c>
      <c r="L853" s="664">
        <v>1</v>
      </c>
      <c r="M853" s="665">
        <v>194.26</v>
      </c>
    </row>
    <row r="854" spans="1:13" ht="14.4" customHeight="1" x14ac:dyDescent="0.3">
      <c r="A854" s="660" t="s">
        <v>4650</v>
      </c>
      <c r="B854" s="661" t="s">
        <v>4400</v>
      </c>
      <c r="C854" s="661" t="s">
        <v>2688</v>
      </c>
      <c r="D854" s="661" t="s">
        <v>2479</v>
      </c>
      <c r="E854" s="661" t="s">
        <v>2689</v>
      </c>
      <c r="F854" s="664"/>
      <c r="G854" s="664"/>
      <c r="H854" s="677">
        <v>0</v>
      </c>
      <c r="I854" s="664">
        <v>1</v>
      </c>
      <c r="J854" s="664">
        <v>468.96</v>
      </c>
      <c r="K854" s="677">
        <v>1</v>
      </c>
      <c r="L854" s="664">
        <v>1</v>
      </c>
      <c r="M854" s="665">
        <v>468.96</v>
      </c>
    </row>
    <row r="855" spans="1:13" ht="14.4" customHeight="1" x14ac:dyDescent="0.3">
      <c r="A855" s="660" t="s">
        <v>4650</v>
      </c>
      <c r="B855" s="661" t="s">
        <v>4400</v>
      </c>
      <c r="C855" s="661" t="s">
        <v>2691</v>
      </c>
      <c r="D855" s="661" t="s">
        <v>2479</v>
      </c>
      <c r="E855" s="661" t="s">
        <v>2692</v>
      </c>
      <c r="F855" s="664"/>
      <c r="G855" s="664"/>
      <c r="H855" s="677">
        <v>0</v>
      </c>
      <c r="I855" s="664">
        <v>6</v>
      </c>
      <c r="J855" s="664">
        <v>3751.74</v>
      </c>
      <c r="K855" s="677">
        <v>1</v>
      </c>
      <c r="L855" s="664">
        <v>6</v>
      </c>
      <c r="M855" s="665">
        <v>3751.74</v>
      </c>
    </row>
    <row r="856" spans="1:13" ht="14.4" customHeight="1" x14ac:dyDescent="0.3">
      <c r="A856" s="660" t="s">
        <v>4650</v>
      </c>
      <c r="B856" s="661" t="s">
        <v>4400</v>
      </c>
      <c r="C856" s="661" t="s">
        <v>5465</v>
      </c>
      <c r="D856" s="661" t="s">
        <v>2479</v>
      </c>
      <c r="E856" s="661" t="s">
        <v>5070</v>
      </c>
      <c r="F856" s="664"/>
      <c r="G856" s="664"/>
      <c r="H856" s="677">
        <v>0</v>
      </c>
      <c r="I856" s="664">
        <v>4</v>
      </c>
      <c r="J856" s="664">
        <v>750.36</v>
      </c>
      <c r="K856" s="677">
        <v>1</v>
      </c>
      <c r="L856" s="664">
        <v>4</v>
      </c>
      <c r="M856" s="665">
        <v>750.36</v>
      </c>
    </row>
    <row r="857" spans="1:13" ht="14.4" customHeight="1" x14ac:dyDescent="0.3">
      <c r="A857" s="660" t="s">
        <v>4650</v>
      </c>
      <c r="B857" s="661" t="s">
        <v>4400</v>
      </c>
      <c r="C857" s="661" t="s">
        <v>2478</v>
      </c>
      <c r="D857" s="661" t="s">
        <v>2479</v>
      </c>
      <c r="E857" s="661" t="s">
        <v>2480</v>
      </c>
      <c r="F857" s="664"/>
      <c r="G857" s="664"/>
      <c r="H857" s="677">
        <v>0</v>
      </c>
      <c r="I857" s="664">
        <v>4</v>
      </c>
      <c r="J857" s="664">
        <v>3751.72</v>
      </c>
      <c r="K857" s="677">
        <v>1</v>
      </c>
      <c r="L857" s="664">
        <v>4</v>
      </c>
      <c r="M857" s="665">
        <v>3751.72</v>
      </c>
    </row>
    <row r="858" spans="1:13" ht="14.4" customHeight="1" x14ac:dyDescent="0.3">
      <c r="A858" s="660" t="s">
        <v>4650</v>
      </c>
      <c r="B858" s="661" t="s">
        <v>4400</v>
      </c>
      <c r="C858" s="661" t="s">
        <v>5666</v>
      </c>
      <c r="D858" s="661" t="s">
        <v>2479</v>
      </c>
      <c r="E858" s="661" t="s">
        <v>2749</v>
      </c>
      <c r="F858" s="664"/>
      <c r="G858" s="664"/>
      <c r="H858" s="677"/>
      <c r="I858" s="664">
        <v>2</v>
      </c>
      <c r="J858" s="664">
        <v>0</v>
      </c>
      <c r="K858" s="677"/>
      <c r="L858" s="664">
        <v>2</v>
      </c>
      <c r="M858" s="665">
        <v>0</v>
      </c>
    </row>
    <row r="859" spans="1:13" ht="14.4" customHeight="1" x14ac:dyDescent="0.3">
      <c r="A859" s="660" t="s">
        <v>4650</v>
      </c>
      <c r="B859" s="661" t="s">
        <v>4400</v>
      </c>
      <c r="C859" s="661" t="s">
        <v>2482</v>
      </c>
      <c r="D859" s="661" t="s">
        <v>2479</v>
      </c>
      <c r="E859" s="661" t="s">
        <v>2483</v>
      </c>
      <c r="F859" s="664"/>
      <c r="G859" s="664"/>
      <c r="H859" s="677">
        <v>0</v>
      </c>
      <c r="I859" s="664">
        <v>2</v>
      </c>
      <c r="J859" s="664">
        <v>2332.94</v>
      </c>
      <c r="K859" s="677">
        <v>1</v>
      </c>
      <c r="L859" s="664">
        <v>2</v>
      </c>
      <c r="M859" s="665">
        <v>2332.94</v>
      </c>
    </row>
    <row r="860" spans="1:13" ht="14.4" customHeight="1" x14ac:dyDescent="0.3">
      <c r="A860" s="660" t="s">
        <v>4650</v>
      </c>
      <c r="B860" s="661" t="s">
        <v>4400</v>
      </c>
      <c r="C860" s="661" t="s">
        <v>4159</v>
      </c>
      <c r="D860" s="661" t="s">
        <v>2562</v>
      </c>
      <c r="E860" s="661" t="s">
        <v>2486</v>
      </c>
      <c r="F860" s="664"/>
      <c r="G860" s="664"/>
      <c r="H860" s="677">
        <v>0</v>
      </c>
      <c r="I860" s="664">
        <v>1</v>
      </c>
      <c r="J860" s="664">
        <v>2916.16</v>
      </c>
      <c r="K860" s="677">
        <v>1</v>
      </c>
      <c r="L860" s="664">
        <v>1</v>
      </c>
      <c r="M860" s="665">
        <v>2916.16</v>
      </c>
    </row>
    <row r="861" spans="1:13" ht="14.4" customHeight="1" x14ac:dyDescent="0.3">
      <c r="A861" s="660" t="s">
        <v>4650</v>
      </c>
      <c r="B861" s="661" t="s">
        <v>4401</v>
      </c>
      <c r="C861" s="661" t="s">
        <v>2537</v>
      </c>
      <c r="D861" s="661" t="s">
        <v>2538</v>
      </c>
      <c r="E861" s="661" t="s">
        <v>4402</v>
      </c>
      <c r="F861" s="664"/>
      <c r="G861" s="664"/>
      <c r="H861" s="677">
        <v>0</v>
      </c>
      <c r="I861" s="664">
        <v>2</v>
      </c>
      <c r="J861" s="664">
        <v>334.76</v>
      </c>
      <c r="K861" s="677">
        <v>1</v>
      </c>
      <c r="L861" s="664">
        <v>2</v>
      </c>
      <c r="M861" s="665">
        <v>334.76</v>
      </c>
    </row>
    <row r="862" spans="1:13" ht="14.4" customHeight="1" x14ac:dyDescent="0.3">
      <c r="A862" s="660" t="s">
        <v>4650</v>
      </c>
      <c r="B862" s="661" t="s">
        <v>4403</v>
      </c>
      <c r="C862" s="661" t="s">
        <v>4149</v>
      </c>
      <c r="D862" s="661" t="s">
        <v>2601</v>
      </c>
      <c r="E862" s="661" t="s">
        <v>4593</v>
      </c>
      <c r="F862" s="664"/>
      <c r="G862" s="664"/>
      <c r="H862" s="677">
        <v>0</v>
      </c>
      <c r="I862" s="664">
        <v>1</v>
      </c>
      <c r="J862" s="664">
        <v>150.55000000000001</v>
      </c>
      <c r="K862" s="677">
        <v>1</v>
      </c>
      <c r="L862" s="664">
        <v>1</v>
      </c>
      <c r="M862" s="665">
        <v>150.55000000000001</v>
      </c>
    </row>
    <row r="863" spans="1:13" ht="14.4" customHeight="1" x14ac:dyDescent="0.3">
      <c r="A863" s="660" t="s">
        <v>4650</v>
      </c>
      <c r="B863" s="661" t="s">
        <v>4417</v>
      </c>
      <c r="C863" s="661" t="s">
        <v>5108</v>
      </c>
      <c r="D863" s="661" t="s">
        <v>2594</v>
      </c>
      <c r="E863" s="661" t="s">
        <v>2595</v>
      </c>
      <c r="F863" s="664"/>
      <c r="G863" s="664"/>
      <c r="H863" s="677">
        <v>0</v>
      </c>
      <c r="I863" s="664">
        <v>1</v>
      </c>
      <c r="J863" s="664">
        <v>71.86</v>
      </c>
      <c r="K863" s="677">
        <v>1</v>
      </c>
      <c r="L863" s="664">
        <v>1</v>
      </c>
      <c r="M863" s="665">
        <v>71.86</v>
      </c>
    </row>
    <row r="864" spans="1:13" ht="14.4" customHeight="1" x14ac:dyDescent="0.3">
      <c r="A864" s="660" t="s">
        <v>4650</v>
      </c>
      <c r="B864" s="661" t="s">
        <v>4429</v>
      </c>
      <c r="C864" s="661" t="s">
        <v>2650</v>
      </c>
      <c r="D864" s="661" t="s">
        <v>2464</v>
      </c>
      <c r="E864" s="661" t="s">
        <v>2651</v>
      </c>
      <c r="F864" s="664"/>
      <c r="G864" s="664"/>
      <c r="H864" s="677">
        <v>0</v>
      </c>
      <c r="I864" s="664">
        <v>2</v>
      </c>
      <c r="J864" s="664">
        <v>984.9</v>
      </c>
      <c r="K864" s="677">
        <v>1</v>
      </c>
      <c r="L864" s="664">
        <v>2</v>
      </c>
      <c r="M864" s="665">
        <v>984.9</v>
      </c>
    </row>
    <row r="865" spans="1:13" ht="14.4" customHeight="1" x14ac:dyDescent="0.3">
      <c r="A865" s="660" t="s">
        <v>4650</v>
      </c>
      <c r="B865" s="661" t="s">
        <v>4442</v>
      </c>
      <c r="C865" s="661" t="s">
        <v>2909</v>
      </c>
      <c r="D865" s="661" t="s">
        <v>4443</v>
      </c>
      <c r="E865" s="661" t="s">
        <v>4444</v>
      </c>
      <c r="F865" s="664"/>
      <c r="G865" s="664"/>
      <c r="H865" s="677">
        <v>0</v>
      </c>
      <c r="I865" s="664">
        <v>5</v>
      </c>
      <c r="J865" s="664">
        <v>784.30000000000007</v>
      </c>
      <c r="K865" s="677">
        <v>1</v>
      </c>
      <c r="L865" s="664">
        <v>5</v>
      </c>
      <c r="M865" s="665">
        <v>784.30000000000007</v>
      </c>
    </row>
    <row r="866" spans="1:13" ht="14.4" customHeight="1" x14ac:dyDescent="0.3">
      <c r="A866" s="660" t="s">
        <v>4650</v>
      </c>
      <c r="B866" s="661" t="s">
        <v>4449</v>
      </c>
      <c r="C866" s="661" t="s">
        <v>4866</v>
      </c>
      <c r="D866" s="661" t="s">
        <v>3043</v>
      </c>
      <c r="E866" s="661" t="s">
        <v>4451</v>
      </c>
      <c r="F866" s="664">
        <v>1</v>
      </c>
      <c r="G866" s="664">
        <v>184.22</v>
      </c>
      <c r="H866" s="677">
        <v>1</v>
      </c>
      <c r="I866" s="664"/>
      <c r="J866" s="664"/>
      <c r="K866" s="677">
        <v>0</v>
      </c>
      <c r="L866" s="664">
        <v>1</v>
      </c>
      <c r="M866" s="665">
        <v>184.22</v>
      </c>
    </row>
    <row r="867" spans="1:13" ht="14.4" customHeight="1" x14ac:dyDescent="0.3">
      <c r="A867" s="660" t="s">
        <v>4650</v>
      </c>
      <c r="B867" s="661" t="s">
        <v>4449</v>
      </c>
      <c r="C867" s="661" t="s">
        <v>3042</v>
      </c>
      <c r="D867" s="661" t="s">
        <v>3043</v>
      </c>
      <c r="E867" s="661" t="s">
        <v>4451</v>
      </c>
      <c r="F867" s="664"/>
      <c r="G867" s="664"/>
      <c r="H867" s="677">
        <v>0</v>
      </c>
      <c r="I867" s="664">
        <v>8</v>
      </c>
      <c r="J867" s="664">
        <v>1461.8600000000001</v>
      </c>
      <c r="K867" s="677">
        <v>1</v>
      </c>
      <c r="L867" s="664">
        <v>8</v>
      </c>
      <c r="M867" s="665">
        <v>1461.8600000000001</v>
      </c>
    </row>
    <row r="868" spans="1:13" ht="14.4" customHeight="1" x14ac:dyDescent="0.3">
      <c r="A868" s="660" t="s">
        <v>4650</v>
      </c>
      <c r="B868" s="661" t="s">
        <v>4456</v>
      </c>
      <c r="C868" s="661" t="s">
        <v>3049</v>
      </c>
      <c r="D868" s="661" t="s">
        <v>3050</v>
      </c>
      <c r="E868" s="661" t="s">
        <v>4458</v>
      </c>
      <c r="F868" s="664"/>
      <c r="G868" s="664"/>
      <c r="H868" s="677">
        <v>0</v>
      </c>
      <c r="I868" s="664">
        <v>4</v>
      </c>
      <c r="J868" s="664">
        <v>467.2</v>
      </c>
      <c r="K868" s="677">
        <v>1</v>
      </c>
      <c r="L868" s="664">
        <v>4</v>
      </c>
      <c r="M868" s="665">
        <v>467.2</v>
      </c>
    </row>
    <row r="869" spans="1:13" ht="14.4" customHeight="1" x14ac:dyDescent="0.3">
      <c r="A869" s="660" t="s">
        <v>4650</v>
      </c>
      <c r="B869" s="661" t="s">
        <v>4461</v>
      </c>
      <c r="C869" s="661" t="s">
        <v>3069</v>
      </c>
      <c r="D869" s="661" t="s">
        <v>3070</v>
      </c>
      <c r="E869" s="661" t="s">
        <v>3071</v>
      </c>
      <c r="F869" s="664"/>
      <c r="G869" s="664"/>
      <c r="H869" s="677">
        <v>0</v>
      </c>
      <c r="I869" s="664">
        <v>2</v>
      </c>
      <c r="J869" s="664">
        <v>308.02</v>
      </c>
      <c r="K869" s="677">
        <v>1</v>
      </c>
      <c r="L869" s="664">
        <v>2</v>
      </c>
      <c r="M869" s="665">
        <v>308.02</v>
      </c>
    </row>
    <row r="870" spans="1:13" ht="14.4" customHeight="1" x14ac:dyDescent="0.3">
      <c r="A870" s="660" t="s">
        <v>4650</v>
      </c>
      <c r="B870" s="661" t="s">
        <v>4464</v>
      </c>
      <c r="C870" s="661" t="s">
        <v>3057</v>
      </c>
      <c r="D870" s="661" t="s">
        <v>3058</v>
      </c>
      <c r="E870" s="661" t="s">
        <v>4465</v>
      </c>
      <c r="F870" s="664"/>
      <c r="G870" s="664"/>
      <c r="H870" s="677">
        <v>0</v>
      </c>
      <c r="I870" s="664">
        <v>2</v>
      </c>
      <c r="J870" s="664">
        <v>139.72</v>
      </c>
      <c r="K870" s="677">
        <v>1</v>
      </c>
      <c r="L870" s="664">
        <v>2</v>
      </c>
      <c r="M870" s="665">
        <v>139.72</v>
      </c>
    </row>
    <row r="871" spans="1:13" ht="14.4" customHeight="1" x14ac:dyDescent="0.3">
      <c r="A871" s="660" t="s">
        <v>4650</v>
      </c>
      <c r="B871" s="661" t="s">
        <v>4466</v>
      </c>
      <c r="C871" s="661" t="s">
        <v>3046</v>
      </c>
      <c r="D871" s="661" t="s">
        <v>3047</v>
      </c>
      <c r="E871" s="661" t="s">
        <v>4451</v>
      </c>
      <c r="F871" s="664"/>
      <c r="G871" s="664"/>
      <c r="H871" s="677">
        <v>0</v>
      </c>
      <c r="I871" s="664">
        <v>10</v>
      </c>
      <c r="J871" s="664">
        <v>698.6</v>
      </c>
      <c r="K871" s="677">
        <v>1</v>
      </c>
      <c r="L871" s="664">
        <v>10</v>
      </c>
      <c r="M871" s="665">
        <v>698.6</v>
      </c>
    </row>
    <row r="872" spans="1:13" ht="14.4" customHeight="1" x14ac:dyDescent="0.3">
      <c r="A872" s="660" t="s">
        <v>4650</v>
      </c>
      <c r="B872" s="661" t="s">
        <v>4477</v>
      </c>
      <c r="C872" s="661" t="s">
        <v>3132</v>
      </c>
      <c r="D872" s="661" t="s">
        <v>3133</v>
      </c>
      <c r="E872" s="661" t="s">
        <v>4480</v>
      </c>
      <c r="F872" s="664"/>
      <c r="G872" s="664"/>
      <c r="H872" s="677">
        <v>0</v>
      </c>
      <c r="I872" s="664">
        <v>21</v>
      </c>
      <c r="J872" s="664">
        <v>65670.990000000005</v>
      </c>
      <c r="K872" s="677">
        <v>1</v>
      </c>
      <c r="L872" s="664">
        <v>21</v>
      </c>
      <c r="M872" s="665">
        <v>65670.990000000005</v>
      </c>
    </row>
    <row r="873" spans="1:13" ht="14.4" customHeight="1" x14ac:dyDescent="0.3">
      <c r="A873" s="660" t="s">
        <v>4650</v>
      </c>
      <c r="B873" s="661" t="s">
        <v>4477</v>
      </c>
      <c r="C873" s="661" t="s">
        <v>4672</v>
      </c>
      <c r="D873" s="661" t="s">
        <v>3133</v>
      </c>
      <c r="E873" s="661" t="s">
        <v>4673</v>
      </c>
      <c r="F873" s="664"/>
      <c r="G873" s="664"/>
      <c r="H873" s="677">
        <v>0</v>
      </c>
      <c r="I873" s="664">
        <v>2</v>
      </c>
      <c r="J873" s="664">
        <v>1564.44</v>
      </c>
      <c r="K873" s="677">
        <v>1</v>
      </c>
      <c r="L873" s="664">
        <v>2</v>
      </c>
      <c r="M873" s="665">
        <v>1564.44</v>
      </c>
    </row>
    <row r="874" spans="1:13" ht="14.4" customHeight="1" x14ac:dyDescent="0.3">
      <c r="A874" s="660" t="s">
        <v>4650</v>
      </c>
      <c r="B874" s="661" t="s">
        <v>4483</v>
      </c>
      <c r="C874" s="661" t="s">
        <v>2768</v>
      </c>
      <c r="D874" s="661" t="s">
        <v>2769</v>
      </c>
      <c r="E874" s="661" t="s">
        <v>4484</v>
      </c>
      <c r="F874" s="664"/>
      <c r="G874" s="664"/>
      <c r="H874" s="677">
        <v>0</v>
      </c>
      <c r="I874" s="664">
        <v>3</v>
      </c>
      <c r="J874" s="664">
        <v>4476.33</v>
      </c>
      <c r="K874" s="677">
        <v>1</v>
      </c>
      <c r="L874" s="664">
        <v>3</v>
      </c>
      <c r="M874" s="665">
        <v>4476.33</v>
      </c>
    </row>
    <row r="875" spans="1:13" ht="14.4" customHeight="1" x14ac:dyDescent="0.3">
      <c r="A875" s="660" t="s">
        <v>4650</v>
      </c>
      <c r="B875" s="661" t="s">
        <v>4522</v>
      </c>
      <c r="C875" s="661" t="s">
        <v>2628</v>
      </c>
      <c r="D875" s="661" t="s">
        <v>2629</v>
      </c>
      <c r="E875" s="661" t="s">
        <v>4523</v>
      </c>
      <c r="F875" s="664"/>
      <c r="G875" s="664"/>
      <c r="H875" s="677">
        <v>0</v>
      </c>
      <c r="I875" s="664">
        <v>1</v>
      </c>
      <c r="J875" s="664">
        <v>68.989999999999995</v>
      </c>
      <c r="K875" s="677">
        <v>1</v>
      </c>
      <c r="L875" s="664">
        <v>1</v>
      </c>
      <c r="M875" s="665">
        <v>68.989999999999995</v>
      </c>
    </row>
    <row r="876" spans="1:13" ht="14.4" customHeight="1" x14ac:dyDescent="0.3">
      <c r="A876" s="660" t="s">
        <v>4650</v>
      </c>
      <c r="B876" s="661" t="s">
        <v>4522</v>
      </c>
      <c r="C876" s="661" t="s">
        <v>2705</v>
      </c>
      <c r="D876" s="661" t="s">
        <v>2475</v>
      </c>
      <c r="E876" s="661" t="s">
        <v>4524</v>
      </c>
      <c r="F876" s="664"/>
      <c r="G876" s="664"/>
      <c r="H876" s="677">
        <v>0</v>
      </c>
      <c r="I876" s="664">
        <v>1</v>
      </c>
      <c r="J876" s="664">
        <v>138</v>
      </c>
      <c r="K876" s="677">
        <v>1</v>
      </c>
      <c r="L876" s="664">
        <v>1</v>
      </c>
      <c r="M876" s="665">
        <v>138</v>
      </c>
    </row>
    <row r="877" spans="1:13" ht="14.4" customHeight="1" x14ac:dyDescent="0.3">
      <c r="A877" s="660" t="s">
        <v>4650</v>
      </c>
      <c r="B877" s="661" t="s">
        <v>4538</v>
      </c>
      <c r="C877" s="661" t="s">
        <v>2682</v>
      </c>
      <c r="D877" s="661" t="s">
        <v>2453</v>
      </c>
      <c r="E877" s="661" t="s">
        <v>2683</v>
      </c>
      <c r="F877" s="664"/>
      <c r="G877" s="664"/>
      <c r="H877" s="677">
        <v>0</v>
      </c>
      <c r="I877" s="664">
        <v>1</v>
      </c>
      <c r="J877" s="664">
        <v>356.47</v>
      </c>
      <c r="K877" s="677">
        <v>1</v>
      </c>
      <c r="L877" s="664">
        <v>1</v>
      </c>
      <c r="M877" s="665">
        <v>356.47</v>
      </c>
    </row>
    <row r="878" spans="1:13" ht="14.4" customHeight="1" x14ac:dyDescent="0.3">
      <c r="A878" s="660" t="s">
        <v>4650</v>
      </c>
      <c r="B878" s="661" t="s">
        <v>4546</v>
      </c>
      <c r="C878" s="661" t="s">
        <v>2885</v>
      </c>
      <c r="D878" s="661" t="s">
        <v>2886</v>
      </c>
      <c r="E878" s="661" t="s">
        <v>2842</v>
      </c>
      <c r="F878" s="664"/>
      <c r="G878" s="664"/>
      <c r="H878" s="677">
        <v>0</v>
      </c>
      <c r="I878" s="664">
        <v>7</v>
      </c>
      <c r="J878" s="664">
        <v>574.28000000000009</v>
      </c>
      <c r="K878" s="677">
        <v>1</v>
      </c>
      <c r="L878" s="664">
        <v>7</v>
      </c>
      <c r="M878" s="665">
        <v>574.28000000000009</v>
      </c>
    </row>
    <row r="879" spans="1:13" ht="14.4" customHeight="1" x14ac:dyDescent="0.3">
      <c r="A879" s="660" t="s">
        <v>4650</v>
      </c>
      <c r="B879" s="661" t="s">
        <v>4546</v>
      </c>
      <c r="C879" s="661" t="s">
        <v>2881</v>
      </c>
      <c r="D879" s="661" t="s">
        <v>2882</v>
      </c>
      <c r="E879" s="661" t="s">
        <v>2842</v>
      </c>
      <c r="F879" s="664"/>
      <c r="G879" s="664"/>
      <c r="H879" s="677">
        <v>0</v>
      </c>
      <c r="I879" s="664">
        <v>7</v>
      </c>
      <c r="J879" s="664">
        <v>574.28000000000009</v>
      </c>
      <c r="K879" s="677">
        <v>1</v>
      </c>
      <c r="L879" s="664">
        <v>7</v>
      </c>
      <c r="M879" s="665">
        <v>574.28000000000009</v>
      </c>
    </row>
    <row r="880" spans="1:13" ht="14.4" customHeight="1" x14ac:dyDescent="0.3">
      <c r="A880" s="660" t="s">
        <v>4650</v>
      </c>
      <c r="B880" s="661" t="s">
        <v>4546</v>
      </c>
      <c r="C880" s="661" t="s">
        <v>2883</v>
      </c>
      <c r="D880" s="661" t="s">
        <v>2884</v>
      </c>
      <c r="E880" s="661" t="s">
        <v>2842</v>
      </c>
      <c r="F880" s="664"/>
      <c r="G880" s="664"/>
      <c r="H880" s="677">
        <v>0</v>
      </c>
      <c r="I880" s="664">
        <v>7</v>
      </c>
      <c r="J880" s="664">
        <v>574.28000000000009</v>
      </c>
      <c r="K880" s="677">
        <v>1</v>
      </c>
      <c r="L880" s="664">
        <v>7</v>
      </c>
      <c r="M880" s="665">
        <v>574.28000000000009</v>
      </c>
    </row>
    <row r="881" spans="1:13" ht="14.4" customHeight="1" x14ac:dyDescent="0.3">
      <c r="A881" s="660" t="s">
        <v>4650</v>
      </c>
      <c r="B881" s="661" t="s">
        <v>4481</v>
      </c>
      <c r="C881" s="661" t="s">
        <v>3140</v>
      </c>
      <c r="D881" s="661" t="s">
        <v>3137</v>
      </c>
      <c r="E881" s="661" t="s">
        <v>4482</v>
      </c>
      <c r="F881" s="664"/>
      <c r="G881" s="664"/>
      <c r="H881" s="677">
        <v>0</v>
      </c>
      <c r="I881" s="664">
        <v>6</v>
      </c>
      <c r="J881" s="664">
        <v>86872.62</v>
      </c>
      <c r="K881" s="677">
        <v>1</v>
      </c>
      <c r="L881" s="664">
        <v>6</v>
      </c>
      <c r="M881" s="665">
        <v>86872.62</v>
      </c>
    </row>
    <row r="882" spans="1:13" ht="14.4" customHeight="1" x14ac:dyDescent="0.3">
      <c r="A882" s="660" t="s">
        <v>4640</v>
      </c>
      <c r="B882" s="661" t="s">
        <v>4384</v>
      </c>
      <c r="C882" s="661" t="s">
        <v>2757</v>
      </c>
      <c r="D882" s="661" t="s">
        <v>2758</v>
      </c>
      <c r="E882" s="661" t="s">
        <v>4385</v>
      </c>
      <c r="F882" s="664"/>
      <c r="G882" s="664"/>
      <c r="H882" s="677">
        <v>0</v>
      </c>
      <c r="I882" s="664">
        <v>5</v>
      </c>
      <c r="J882" s="664">
        <v>6798.0499999999993</v>
      </c>
      <c r="K882" s="677">
        <v>1</v>
      </c>
      <c r="L882" s="664">
        <v>5</v>
      </c>
      <c r="M882" s="665">
        <v>6798.0499999999993</v>
      </c>
    </row>
    <row r="883" spans="1:13" ht="14.4" customHeight="1" x14ac:dyDescent="0.3">
      <c r="A883" s="660" t="s">
        <v>4640</v>
      </c>
      <c r="B883" s="661" t="s">
        <v>4397</v>
      </c>
      <c r="C883" s="661" t="s">
        <v>5026</v>
      </c>
      <c r="D883" s="661" t="s">
        <v>5027</v>
      </c>
      <c r="E883" s="661" t="s">
        <v>3405</v>
      </c>
      <c r="F883" s="664"/>
      <c r="G883" s="664"/>
      <c r="H883" s="677">
        <v>0</v>
      </c>
      <c r="I883" s="664">
        <v>8</v>
      </c>
      <c r="J883" s="664">
        <v>1545.12</v>
      </c>
      <c r="K883" s="677">
        <v>1</v>
      </c>
      <c r="L883" s="664">
        <v>8</v>
      </c>
      <c r="M883" s="665">
        <v>1545.12</v>
      </c>
    </row>
    <row r="884" spans="1:13" ht="14.4" customHeight="1" x14ac:dyDescent="0.3">
      <c r="A884" s="660" t="s">
        <v>4640</v>
      </c>
      <c r="B884" s="661" t="s">
        <v>4400</v>
      </c>
      <c r="C884" s="661" t="s">
        <v>2688</v>
      </c>
      <c r="D884" s="661" t="s">
        <v>2479</v>
      </c>
      <c r="E884" s="661" t="s">
        <v>2689</v>
      </c>
      <c r="F884" s="664"/>
      <c r="G884" s="664"/>
      <c r="H884" s="677">
        <v>0</v>
      </c>
      <c r="I884" s="664">
        <v>1</v>
      </c>
      <c r="J884" s="664">
        <v>468.96</v>
      </c>
      <c r="K884" s="677">
        <v>1</v>
      </c>
      <c r="L884" s="664">
        <v>1</v>
      </c>
      <c r="M884" s="665">
        <v>468.96</v>
      </c>
    </row>
    <row r="885" spans="1:13" ht="14.4" customHeight="1" x14ac:dyDescent="0.3">
      <c r="A885" s="660" t="s">
        <v>4640</v>
      </c>
      <c r="B885" s="661" t="s">
        <v>4400</v>
      </c>
      <c r="C885" s="661" t="s">
        <v>2478</v>
      </c>
      <c r="D885" s="661" t="s">
        <v>2479</v>
      </c>
      <c r="E885" s="661" t="s">
        <v>2480</v>
      </c>
      <c r="F885" s="664"/>
      <c r="G885" s="664"/>
      <c r="H885" s="677">
        <v>0</v>
      </c>
      <c r="I885" s="664">
        <v>2</v>
      </c>
      <c r="J885" s="664">
        <v>1875.86</v>
      </c>
      <c r="K885" s="677">
        <v>1</v>
      </c>
      <c r="L885" s="664">
        <v>2</v>
      </c>
      <c r="M885" s="665">
        <v>1875.86</v>
      </c>
    </row>
    <row r="886" spans="1:13" ht="14.4" customHeight="1" x14ac:dyDescent="0.3">
      <c r="A886" s="660" t="s">
        <v>4640</v>
      </c>
      <c r="B886" s="661" t="s">
        <v>4400</v>
      </c>
      <c r="C886" s="661" t="s">
        <v>4156</v>
      </c>
      <c r="D886" s="661" t="s">
        <v>2562</v>
      </c>
      <c r="E886" s="661" t="s">
        <v>2480</v>
      </c>
      <c r="F886" s="664"/>
      <c r="G886" s="664"/>
      <c r="H886" s="677">
        <v>0</v>
      </c>
      <c r="I886" s="664">
        <v>5</v>
      </c>
      <c r="J886" s="664">
        <v>8748.4500000000007</v>
      </c>
      <c r="K886" s="677">
        <v>1</v>
      </c>
      <c r="L886" s="664">
        <v>5</v>
      </c>
      <c r="M886" s="665">
        <v>8748.4500000000007</v>
      </c>
    </row>
    <row r="887" spans="1:13" ht="14.4" customHeight="1" x14ac:dyDescent="0.3">
      <c r="A887" s="660" t="s">
        <v>4640</v>
      </c>
      <c r="B887" s="661" t="s">
        <v>4407</v>
      </c>
      <c r="C887" s="661" t="s">
        <v>4964</v>
      </c>
      <c r="D887" s="661" t="s">
        <v>4965</v>
      </c>
      <c r="E887" s="661" t="s">
        <v>1229</v>
      </c>
      <c r="F887" s="664">
        <v>3</v>
      </c>
      <c r="G887" s="664">
        <v>180.06</v>
      </c>
      <c r="H887" s="677">
        <v>1</v>
      </c>
      <c r="I887" s="664"/>
      <c r="J887" s="664"/>
      <c r="K887" s="677">
        <v>0</v>
      </c>
      <c r="L887" s="664">
        <v>3</v>
      </c>
      <c r="M887" s="665">
        <v>180.06</v>
      </c>
    </row>
    <row r="888" spans="1:13" ht="14.4" customHeight="1" x14ac:dyDescent="0.3">
      <c r="A888" s="660" t="s">
        <v>4640</v>
      </c>
      <c r="B888" s="661" t="s">
        <v>4407</v>
      </c>
      <c r="C888" s="661" t="s">
        <v>6441</v>
      </c>
      <c r="D888" s="661" t="s">
        <v>6442</v>
      </c>
      <c r="E888" s="661" t="s">
        <v>1229</v>
      </c>
      <c r="F888" s="664">
        <v>1</v>
      </c>
      <c r="G888" s="664">
        <v>60.01</v>
      </c>
      <c r="H888" s="677">
        <v>1</v>
      </c>
      <c r="I888" s="664"/>
      <c r="J888" s="664"/>
      <c r="K888" s="677">
        <v>0</v>
      </c>
      <c r="L888" s="664">
        <v>1</v>
      </c>
      <c r="M888" s="665">
        <v>60.01</v>
      </c>
    </row>
    <row r="889" spans="1:13" ht="14.4" customHeight="1" x14ac:dyDescent="0.3">
      <c r="A889" s="660" t="s">
        <v>4640</v>
      </c>
      <c r="B889" s="661" t="s">
        <v>6885</v>
      </c>
      <c r="C889" s="661" t="s">
        <v>4995</v>
      </c>
      <c r="D889" s="661" t="s">
        <v>1296</v>
      </c>
      <c r="E889" s="661" t="s">
        <v>1297</v>
      </c>
      <c r="F889" s="664"/>
      <c r="G889" s="664"/>
      <c r="H889" s="677"/>
      <c r="I889" s="664">
        <v>1</v>
      </c>
      <c r="J889" s="664">
        <v>0</v>
      </c>
      <c r="K889" s="677"/>
      <c r="L889" s="664">
        <v>1</v>
      </c>
      <c r="M889" s="665">
        <v>0</v>
      </c>
    </row>
    <row r="890" spans="1:13" ht="14.4" customHeight="1" x14ac:dyDescent="0.3">
      <c r="A890" s="660" t="s">
        <v>4640</v>
      </c>
      <c r="B890" s="661" t="s">
        <v>4576</v>
      </c>
      <c r="C890" s="661" t="s">
        <v>3864</v>
      </c>
      <c r="D890" s="661" t="s">
        <v>3865</v>
      </c>
      <c r="E890" s="661" t="s">
        <v>1146</v>
      </c>
      <c r="F890" s="664"/>
      <c r="G890" s="664"/>
      <c r="H890" s="677">
        <v>0</v>
      </c>
      <c r="I890" s="664">
        <v>1</v>
      </c>
      <c r="J890" s="664">
        <v>109.53</v>
      </c>
      <c r="K890" s="677">
        <v>1</v>
      </c>
      <c r="L890" s="664">
        <v>1</v>
      </c>
      <c r="M890" s="665">
        <v>109.53</v>
      </c>
    </row>
    <row r="891" spans="1:13" ht="14.4" customHeight="1" x14ac:dyDescent="0.3">
      <c r="A891" s="660" t="s">
        <v>4640</v>
      </c>
      <c r="B891" s="661" t="s">
        <v>4429</v>
      </c>
      <c r="C891" s="661" t="s">
        <v>6475</v>
      </c>
      <c r="D891" s="661" t="s">
        <v>6476</v>
      </c>
      <c r="E891" s="661" t="s">
        <v>6477</v>
      </c>
      <c r="F891" s="664">
        <v>2</v>
      </c>
      <c r="G891" s="664">
        <v>0</v>
      </c>
      <c r="H891" s="677"/>
      <c r="I891" s="664"/>
      <c r="J891" s="664"/>
      <c r="K891" s="677"/>
      <c r="L891" s="664">
        <v>2</v>
      </c>
      <c r="M891" s="665">
        <v>0</v>
      </c>
    </row>
    <row r="892" spans="1:13" ht="14.4" customHeight="1" x14ac:dyDescent="0.3">
      <c r="A892" s="660" t="s">
        <v>4640</v>
      </c>
      <c r="B892" s="661" t="s">
        <v>4439</v>
      </c>
      <c r="C892" s="661" t="s">
        <v>5809</v>
      </c>
      <c r="D892" s="661" t="s">
        <v>5810</v>
      </c>
      <c r="E892" s="661" t="s">
        <v>5811</v>
      </c>
      <c r="F892" s="664"/>
      <c r="G892" s="664"/>
      <c r="H892" s="677">
        <v>0</v>
      </c>
      <c r="I892" s="664">
        <v>3</v>
      </c>
      <c r="J892" s="664">
        <v>195.20999999999998</v>
      </c>
      <c r="K892" s="677">
        <v>1</v>
      </c>
      <c r="L892" s="664">
        <v>3</v>
      </c>
      <c r="M892" s="665">
        <v>195.20999999999998</v>
      </c>
    </row>
    <row r="893" spans="1:13" ht="14.4" customHeight="1" x14ac:dyDescent="0.3">
      <c r="A893" s="660" t="s">
        <v>4640</v>
      </c>
      <c r="B893" s="661" t="s">
        <v>4439</v>
      </c>
      <c r="C893" s="661" t="s">
        <v>5115</v>
      </c>
      <c r="D893" s="661" t="s">
        <v>651</v>
      </c>
      <c r="E893" s="661" t="s">
        <v>5116</v>
      </c>
      <c r="F893" s="664"/>
      <c r="G893" s="664"/>
      <c r="H893" s="677">
        <v>0</v>
      </c>
      <c r="I893" s="664">
        <v>3</v>
      </c>
      <c r="J893" s="664">
        <v>151.71</v>
      </c>
      <c r="K893" s="677">
        <v>1</v>
      </c>
      <c r="L893" s="664">
        <v>3</v>
      </c>
      <c r="M893" s="665">
        <v>151.71</v>
      </c>
    </row>
    <row r="894" spans="1:13" ht="14.4" customHeight="1" x14ac:dyDescent="0.3">
      <c r="A894" s="660" t="s">
        <v>4640</v>
      </c>
      <c r="B894" s="661" t="s">
        <v>4439</v>
      </c>
      <c r="C894" s="661" t="s">
        <v>2520</v>
      </c>
      <c r="D894" s="661" t="s">
        <v>2521</v>
      </c>
      <c r="E894" s="661" t="s">
        <v>4440</v>
      </c>
      <c r="F894" s="664"/>
      <c r="G894" s="664"/>
      <c r="H894" s="677">
        <v>0</v>
      </c>
      <c r="I894" s="664">
        <v>5</v>
      </c>
      <c r="J894" s="664">
        <v>433.8</v>
      </c>
      <c r="K894" s="677">
        <v>1</v>
      </c>
      <c r="L894" s="664">
        <v>5</v>
      </c>
      <c r="M894" s="665">
        <v>433.8</v>
      </c>
    </row>
    <row r="895" spans="1:13" ht="14.4" customHeight="1" x14ac:dyDescent="0.3">
      <c r="A895" s="660" t="s">
        <v>4640</v>
      </c>
      <c r="B895" s="661" t="s">
        <v>4442</v>
      </c>
      <c r="C895" s="661" t="s">
        <v>2909</v>
      </c>
      <c r="D895" s="661" t="s">
        <v>4443</v>
      </c>
      <c r="E895" s="661" t="s">
        <v>4444</v>
      </c>
      <c r="F895" s="664"/>
      <c r="G895" s="664"/>
      <c r="H895" s="677">
        <v>0</v>
      </c>
      <c r="I895" s="664">
        <v>3</v>
      </c>
      <c r="J895" s="664">
        <v>647.03</v>
      </c>
      <c r="K895" s="677">
        <v>1</v>
      </c>
      <c r="L895" s="664">
        <v>3</v>
      </c>
      <c r="M895" s="665">
        <v>647.03</v>
      </c>
    </row>
    <row r="896" spans="1:13" ht="14.4" customHeight="1" x14ac:dyDescent="0.3">
      <c r="A896" s="660" t="s">
        <v>4640</v>
      </c>
      <c r="B896" s="661" t="s">
        <v>4442</v>
      </c>
      <c r="C896" s="661" t="s">
        <v>5416</v>
      </c>
      <c r="D896" s="661" t="s">
        <v>5417</v>
      </c>
      <c r="E896" s="661" t="s">
        <v>5418</v>
      </c>
      <c r="F896" s="664"/>
      <c r="G896" s="664"/>
      <c r="H896" s="677">
        <v>0</v>
      </c>
      <c r="I896" s="664">
        <v>25</v>
      </c>
      <c r="J896" s="664">
        <v>6334.05</v>
      </c>
      <c r="K896" s="677">
        <v>1</v>
      </c>
      <c r="L896" s="664">
        <v>25</v>
      </c>
      <c r="M896" s="665">
        <v>6334.05</v>
      </c>
    </row>
    <row r="897" spans="1:13" ht="14.4" customHeight="1" x14ac:dyDescent="0.3">
      <c r="A897" s="660" t="s">
        <v>4640</v>
      </c>
      <c r="B897" s="661" t="s">
        <v>4449</v>
      </c>
      <c r="C897" s="661" t="s">
        <v>3042</v>
      </c>
      <c r="D897" s="661" t="s">
        <v>3043</v>
      </c>
      <c r="E897" s="661" t="s">
        <v>4451</v>
      </c>
      <c r="F897" s="664"/>
      <c r="G897" s="664"/>
      <c r="H897" s="677">
        <v>0</v>
      </c>
      <c r="I897" s="664">
        <v>2</v>
      </c>
      <c r="J897" s="664">
        <v>368.44</v>
      </c>
      <c r="K897" s="677">
        <v>1</v>
      </c>
      <c r="L897" s="664">
        <v>2</v>
      </c>
      <c r="M897" s="665">
        <v>368.44</v>
      </c>
    </row>
    <row r="898" spans="1:13" ht="14.4" customHeight="1" x14ac:dyDescent="0.3">
      <c r="A898" s="660" t="s">
        <v>4640</v>
      </c>
      <c r="B898" s="661" t="s">
        <v>4456</v>
      </c>
      <c r="C898" s="661" t="s">
        <v>3073</v>
      </c>
      <c r="D898" s="661" t="s">
        <v>3074</v>
      </c>
      <c r="E898" s="661" t="s">
        <v>4457</v>
      </c>
      <c r="F898" s="664"/>
      <c r="G898" s="664"/>
      <c r="H898" s="677">
        <v>0</v>
      </c>
      <c r="I898" s="664">
        <v>2</v>
      </c>
      <c r="J898" s="664">
        <v>350.38</v>
      </c>
      <c r="K898" s="677">
        <v>1</v>
      </c>
      <c r="L898" s="664">
        <v>2</v>
      </c>
      <c r="M898" s="665">
        <v>350.38</v>
      </c>
    </row>
    <row r="899" spans="1:13" ht="14.4" customHeight="1" x14ac:dyDescent="0.3">
      <c r="A899" s="660" t="s">
        <v>4640</v>
      </c>
      <c r="B899" s="661" t="s">
        <v>4456</v>
      </c>
      <c r="C899" s="661" t="s">
        <v>4756</v>
      </c>
      <c r="D899" s="661" t="s">
        <v>3074</v>
      </c>
      <c r="E899" s="661" t="s">
        <v>4757</v>
      </c>
      <c r="F899" s="664"/>
      <c r="G899" s="664"/>
      <c r="H899" s="677">
        <v>0</v>
      </c>
      <c r="I899" s="664">
        <v>2</v>
      </c>
      <c r="J899" s="664">
        <v>175.2</v>
      </c>
      <c r="K899" s="677">
        <v>1</v>
      </c>
      <c r="L899" s="664">
        <v>2</v>
      </c>
      <c r="M899" s="665">
        <v>175.2</v>
      </c>
    </row>
    <row r="900" spans="1:13" ht="14.4" customHeight="1" x14ac:dyDescent="0.3">
      <c r="A900" s="660" t="s">
        <v>4640</v>
      </c>
      <c r="B900" s="661" t="s">
        <v>4456</v>
      </c>
      <c r="C900" s="661" t="s">
        <v>5547</v>
      </c>
      <c r="D900" s="661" t="s">
        <v>3074</v>
      </c>
      <c r="E900" s="661" t="s">
        <v>5548</v>
      </c>
      <c r="F900" s="664"/>
      <c r="G900" s="664"/>
      <c r="H900" s="677">
        <v>0</v>
      </c>
      <c r="I900" s="664">
        <v>1</v>
      </c>
      <c r="J900" s="664">
        <v>175.19</v>
      </c>
      <c r="K900" s="677">
        <v>1</v>
      </c>
      <c r="L900" s="664">
        <v>1</v>
      </c>
      <c r="M900" s="665">
        <v>175.19</v>
      </c>
    </row>
    <row r="901" spans="1:13" ht="14.4" customHeight="1" x14ac:dyDescent="0.3">
      <c r="A901" s="660" t="s">
        <v>4640</v>
      </c>
      <c r="B901" s="661" t="s">
        <v>4460</v>
      </c>
      <c r="C901" s="661" t="s">
        <v>3081</v>
      </c>
      <c r="D901" s="661" t="s">
        <v>3082</v>
      </c>
      <c r="E901" s="661" t="s">
        <v>3083</v>
      </c>
      <c r="F901" s="664"/>
      <c r="G901" s="664"/>
      <c r="H901" s="677">
        <v>0</v>
      </c>
      <c r="I901" s="664">
        <v>10</v>
      </c>
      <c r="J901" s="664">
        <v>1736.95</v>
      </c>
      <c r="K901" s="677">
        <v>1</v>
      </c>
      <c r="L901" s="664">
        <v>10</v>
      </c>
      <c r="M901" s="665">
        <v>1736.95</v>
      </c>
    </row>
    <row r="902" spans="1:13" ht="14.4" customHeight="1" x14ac:dyDescent="0.3">
      <c r="A902" s="660" t="s">
        <v>4640</v>
      </c>
      <c r="B902" s="661" t="s">
        <v>4460</v>
      </c>
      <c r="C902" s="661" t="s">
        <v>5589</v>
      </c>
      <c r="D902" s="661" t="s">
        <v>3082</v>
      </c>
      <c r="E902" s="661" t="s">
        <v>5590</v>
      </c>
      <c r="F902" s="664"/>
      <c r="G902" s="664"/>
      <c r="H902" s="677"/>
      <c r="I902" s="664">
        <v>4</v>
      </c>
      <c r="J902" s="664">
        <v>0</v>
      </c>
      <c r="K902" s="677"/>
      <c r="L902" s="664">
        <v>4</v>
      </c>
      <c r="M902" s="665">
        <v>0</v>
      </c>
    </row>
    <row r="903" spans="1:13" ht="14.4" customHeight="1" x14ac:dyDescent="0.3">
      <c r="A903" s="660" t="s">
        <v>4640</v>
      </c>
      <c r="B903" s="661" t="s">
        <v>4460</v>
      </c>
      <c r="C903" s="661" t="s">
        <v>6438</v>
      </c>
      <c r="D903" s="661" t="s">
        <v>6439</v>
      </c>
      <c r="E903" s="661" t="s">
        <v>6440</v>
      </c>
      <c r="F903" s="664">
        <v>3</v>
      </c>
      <c r="G903" s="664">
        <v>0</v>
      </c>
      <c r="H903" s="677"/>
      <c r="I903" s="664"/>
      <c r="J903" s="664"/>
      <c r="K903" s="677"/>
      <c r="L903" s="664">
        <v>3</v>
      </c>
      <c r="M903" s="665">
        <v>0</v>
      </c>
    </row>
    <row r="904" spans="1:13" ht="14.4" customHeight="1" x14ac:dyDescent="0.3">
      <c r="A904" s="660" t="s">
        <v>4640</v>
      </c>
      <c r="B904" s="661" t="s">
        <v>4466</v>
      </c>
      <c r="C904" s="661" t="s">
        <v>3046</v>
      </c>
      <c r="D904" s="661" t="s">
        <v>3047</v>
      </c>
      <c r="E904" s="661" t="s">
        <v>4451</v>
      </c>
      <c r="F904" s="664"/>
      <c r="G904" s="664"/>
      <c r="H904" s="677">
        <v>0</v>
      </c>
      <c r="I904" s="664">
        <v>6</v>
      </c>
      <c r="J904" s="664">
        <v>419.15999999999997</v>
      </c>
      <c r="K904" s="677">
        <v>1</v>
      </c>
      <c r="L904" s="664">
        <v>6</v>
      </c>
      <c r="M904" s="665">
        <v>419.15999999999997</v>
      </c>
    </row>
    <row r="905" spans="1:13" ht="14.4" customHeight="1" x14ac:dyDescent="0.3">
      <c r="A905" s="660" t="s">
        <v>4640</v>
      </c>
      <c r="B905" s="661" t="s">
        <v>4477</v>
      </c>
      <c r="C905" s="661" t="s">
        <v>3132</v>
      </c>
      <c r="D905" s="661" t="s">
        <v>3133</v>
      </c>
      <c r="E905" s="661" t="s">
        <v>4480</v>
      </c>
      <c r="F905" s="664"/>
      <c r="G905" s="664"/>
      <c r="H905" s="677">
        <v>0</v>
      </c>
      <c r="I905" s="664">
        <v>82</v>
      </c>
      <c r="J905" s="664">
        <v>256429.58</v>
      </c>
      <c r="K905" s="677">
        <v>1</v>
      </c>
      <c r="L905" s="664">
        <v>82</v>
      </c>
      <c r="M905" s="665">
        <v>256429.58</v>
      </c>
    </row>
    <row r="906" spans="1:13" ht="14.4" customHeight="1" x14ac:dyDescent="0.3">
      <c r="A906" s="660" t="s">
        <v>4640</v>
      </c>
      <c r="B906" s="661" t="s">
        <v>4477</v>
      </c>
      <c r="C906" s="661" t="s">
        <v>4672</v>
      </c>
      <c r="D906" s="661" t="s">
        <v>3133</v>
      </c>
      <c r="E906" s="661" t="s">
        <v>4673</v>
      </c>
      <c r="F906" s="664"/>
      <c r="G906" s="664"/>
      <c r="H906" s="677">
        <v>0</v>
      </c>
      <c r="I906" s="664">
        <v>4</v>
      </c>
      <c r="J906" s="664">
        <v>3128.88</v>
      </c>
      <c r="K906" s="677">
        <v>1</v>
      </c>
      <c r="L906" s="664">
        <v>4</v>
      </c>
      <c r="M906" s="665">
        <v>3128.88</v>
      </c>
    </row>
    <row r="907" spans="1:13" ht="14.4" customHeight="1" x14ac:dyDescent="0.3">
      <c r="A907" s="660" t="s">
        <v>4640</v>
      </c>
      <c r="B907" s="661" t="s">
        <v>4483</v>
      </c>
      <c r="C907" s="661" t="s">
        <v>2768</v>
      </c>
      <c r="D907" s="661" t="s">
        <v>2769</v>
      </c>
      <c r="E907" s="661" t="s">
        <v>4484</v>
      </c>
      <c r="F907" s="664"/>
      <c r="G907" s="664"/>
      <c r="H907" s="677">
        <v>0</v>
      </c>
      <c r="I907" s="664">
        <v>71</v>
      </c>
      <c r="J907" s="664">
        <v>105939.81000000001</v>
      </c>
      <c r="K907" s="677">
        <v>1</v>
      </c>
      <c r="L907" s="664">
        <v>71</v>
      </c>
      <c r="M907" s="665">
        <v>105939.81000000001</v>
      </c>
    </row>
    <row r="908" spans="1:13" ht="14.4" customHeight="1" x14ac:dyDescent="0.3">
      <c r="A908" s="660" t="s">
        <v>4640</v>
      </c>
      <c r="B908" s="661" t="s">
        <v>6871</v>
      </c>
      <c r="C908" s="661" t="s">
        <v>5157</v>
      </c>
      <c r="D908" s="661" t="s">
        <v>5158</v>
      </c>
      <c r="E908" s="661" t="s">
        <v>5159</v>
      </c>
      <c r="F908" s="664"/>
      <c r="G908" s="664"/>
      <c r="H908" s="677">
        <v>0</v>
      </c>
      <c r="I908" s="664">
        <v>20</v>
      </c>
      <c r="J908" s="664">
        <v>46605.619999999995</v>
      </c>
      <c r="K908" s="677">
        <v>1</v>
      </c>
      <c r="L908" s="664">
        <v>20</v>
      </c>
      <c r="M908" s="665">
        <v>46605.619999999995</v>
      </c>
    </row>
    <row r="909" spans="1:13" ht="14.4" customHeight="1" x14ac:dyDescent="0.3">
      <c r="A909" s="660" t="s">
        <v>4640</v>
      </c>
      <c r="B909" s="661" t="s">
        <v>4502</v>
      </c>
      <c r="C909" s="661" t="s">
        <v>2488</v>
      </c>
      <c r="D909" s="661" t="s">
        <v>2489</v>
      </c>
      <c r="E909" s="661" t="s">
        <v>2490</v>
      </c>
      <c r="F909" s="664"/>
      <c r="G909" s="664"/>
      <c r="H909" s="677">
        <v>0</v>
      </c>
      <c r="I909" s="664">
        <v>1</v>
      </c>
      <c r="J909" s="664">
        <v>32.74</v>
      </c>
      <c r="K909" s="677">
        <v>1</v>
      </c>
      <c r="L909" s="664">
        <v>1</v>
      </c>
      <c r="M909" s="665">
        <v>32.74</v>
      </c>
    </row>
    <row r="910" spans="1:13" ht="14.4" customHeight="1" x14ac:dyDescent="0.3">
      <c r="A910" s="660" t="s">
        <v>4640</v>
      </c>
      <c r="B910" s="661" t="s">
        <v>4502</v>
      </c>
      <c r="C910" s="661" t="s">
        <v>2694</v>
      </c>
      <c r="D910" s="661" t="s">
        <v>2695</v>
      </c>
      <c r="E910" s="661" t="s">
        <v>2696</v>
      </c>
      <c r="F910" s="664"/>
      <c r="G910" s="664"/>
      <c r="H910" s="677">
        <v>0</v>
      </c>
      <c r="I910" s="664">
        <v>1</v>
      </c>
      <c r="J910" s="664">
        <v>314.33999999999997</v>
      </c>
      <c r="K910" s="677">
        <v>1</v>
      </c>
      <c r="L910" s="664">
        <v>1</v>
      </c>
      <c r="M910" s="665">
        <v>314.33999999999997</v>
      </c>
    </row>
    <row r="911" spans="1:13" ht="14.4" customHeight="1" x14ac:dyDescent="0.3">
      <c r="A911" s="660" t="s">
        <v>4640</v>
      </c>
      <c r="B911" s="661" t="s">
        <v>4508</v>
      </c>
      <c r="C911" s="661" t="s">
        <v>2574</v>
      </c>
      <c r="D911" s="661" t="s">
        <v>4509</v>
      </c>
      <c r="E911" s="661" t="s">
        <v>4510</v>
      </c>
      <c r="F911" s="664"/>
      <c r="G911" s="664"/>
      <c r="H911" s="677">
        <v>0</v>
      </c>
      <c r="I911" s="664">
        <v>1</v>
      </c>
      <c r="J911" s="664">
        <v>443.52</v>
      </c>
      <c r="K911" s="677">
        <v>1</v>
      </c>
      <c r="L911" s="664">
        <v>1</v>
      </c>
      <c r="M911" s="665">
        <v>443.52</v>
      </c>
    </row>
    <row r="912" spans="1:13" ht="14.4" customHeight="1" x14ac:dyDescent="0.3">
      <c r="A912" s="660" t="s">
        <v>4640</v>
      </c>
      <c r="B912" s="661" t="s">
        <v>4508</v>
      </c>
      <c r="C912" s="661" t="s">
        <v>4970</v>
      </c>
      <c r="D912" s="661" t="s">
        <v>4509</v>
      </c>
      <c r="E912" s="661" t="s">
        <v>4971</v>
      </c>
      <c r="F912" s="664"/>
      <c r="G912" s="664"/>
      <c r="H912" s="677">
        <v>0</v>
      </c>
      <c r="I912" s="664">
        <v>3</v>
      </c>
      <c r="J912" s="664">
        <v>2661.1499999999996</v>
      </c>
      <c r="K912" s="677">
        <v>1</v>
      </c>
      <c r="L912" s="664">
        <v>3</v>
      </c>
      <c r="M912" s="665">
        <v>2661.1499999999996</v>
      </c>
    </row>
    <row r="913" spans="1:13" ht="14.4" customHeight="1" x14ac:dyDescent="0.3">
      <c r="A913" s="660" t="s">
        <v>4640</v>
      </c>
      <c r="B913" s="661" t="s">
        <v>4522</v>
      </c>
      <c r="C913" s="661" t="s">
        <v>6445</v>
      </c>
      <c r="D913" s="661" t="s">
        <v>6446</v>
      </c>
      <c r="E913" s="661" t="s">
        <v>6447</v>
      </c>
      <c r="F913" s="664">
        <v>1</v>
      </c>
      <c r="G913" s="664">
        <v>0</v>
      </c>
      <c r="H913" s="677"/>
      <c r="I913" s="664"/>
      <c r="J913" s="664"/>
      <c r="K913" s="677"/>
      <c r="L913" s="664">
        <v>1</v>
      </c>
      <c r="M913" s="665">
        <v>0</v>
      </c>
    </row>
    <row r="914" spans="1:13" ht="14.4" customHeight="1" x14ac:dyDescent="0.3">
      <c r="A914" s="660" t="s">
        <v>4640</v>
      </c>
      <c r="B914" s="661" t="s">
        <v>4522</v>
      </c>
      <c r="C914" s="661" t="s">
        <v>2705</v>
      </c>
      <c r="D914" s="661" t="s">
        <v>2475</v>
      </c>
      <c r="E914" s="661" t="s">
        <v>4524</v>
      </c>
      <c r="F914" s="664"/>
      <c r="G914" s="664"/>
      <c r="H914" s="677">
        <v>0</v>
      </c>
      <c r="I914" s="664">
        <v>3</v>
      </c>
      <c r="J914" s="664">
        <v>492.15999999999997</v>
      </c>
      <c r="K914" s="677">
        <v>1</v>
      </c>
      <c r="L914" s="664">
        <v>3</v>
      </c>
      <c r="M914" s="665">
        <v>492.15999999999997</v>
      </c>
    </row>
    <row r="915" spans="1:13" ht="14.4" customHeight="1" x14ac:dyDescent="0.3">
      <c r="A915" s="660" t="s">
        <v>4640</v>
      </c>
      <c r="B915" s="661" t="s">
        <v>4526</v>
      </c>
      <c r="C915" s="661" t="s">
        <v>2708</v>
      </c>
      <c r="D915" s="661" t="s">
        <v>4527</v>
      </c>
      <c r="E915" s="661" t="s">
        <v>4235</v>
      </c>
      <c r="F915" s="664"/>
      <c r="G915" s="664"/>
      <c r="H915" s="677">
        <v>0</v>
      </c>
      <c r="I915" s="664">
        <v>3</v>
      </c>
      <c r="J915" s="664">
        <v>605.25</v>
      </c>
      <c r="K915" s="677">
        <v>1</v>
      </c>
      <c r="L915" s="664">
        <v>3</v>
      </c>
      <c r="M915" s="665">
        <v>605.25</v>
      </c>
    </row>
    <row r="916" spans="1:13" ht="14.4" customHeight="1" x14ac:dyDescent="0.3">
      <c r="A916" s="660" t="s">
        <v>4640</v>
      </c>
      <c r="B916" s="661" t="s">
        <v>4538</v>
      </c>
      <c r="C916" s="661" t="s">
        <v>5420</v>
      </c>
      <c r="D916" s="661" t="s">
        <v>2453</v>
      </c>
      <c r="E916" s="661" t="s">
        <v>1139</v>
      </c>
      <c r="F916" s="664"/>
      <c r="G916" s="664"/>
      <c r="H916" s="677"/>
      <c r="I916" s="664">
        <v>2</v>
      </c>
      <c r="J916" s="664">
        <v>0</v>
      </c>
      <c r="K916" s="677"/>
      <c r="L916" s="664">
        <v>2</v>
      </c>
      <c r="M916" s="665">
        <v>0</v>
      </c>
    </row>
    <row r="917" spans="1:13" ht="14.4" customHeight="1" x14ac:dyDescent="0.3">
      <c r="A917" s="660" t="s">
        <v>4640</v>
      </c>
      <c r="B917" s="661" t="s">
        <v>4538</v>
      </c>
      <c r="C917" s="661" t="s">
        <v>2568</v>
      </c>
      <c r="D917" s="661" t="s">
        <v>2453</v>
      </c>
      <c r="E917" s="661" t="s">
        <v>1229</v>
      </c>
      <c r="F917" s="664"/>
      <c r="G917" s="664"/>
      <c r="H917" s="677">
        <v>0</v>
      </c>
      <c r="I917" s="664">
        <v>3</v>
      </c>
      <c r="J917" s="664">
        <v>375.38</v>
      </c>
      <c r="K917" s="677">
        <v>1</v>
      </c>
      <c r="L917" s="664">
        <v>3</v>
      </c>
      <c r="M917" s="665">
        <v>375.38</v>
      </c>
    </row>
    <row r="918" spans="1:13" ht="14.4" customHeight="1" x14ac:dyDescent="0.3">
      <c r="A918" s="660" t="s">
        <v>4640</v>
      </c>
      <c r="B918" s="661" t="s">
        <v>4540</v>
      </c>
      <c r="C918" s="661" t="s">
        <v>2597</v>
      </c>
      <c r="D918" s="661" t="s">
        <v>2598</v>
      </c>
      <c r="E918" s="661" t="s">
        <v>1225</v>
      </c>
      <c r="F918" s="664"/>
      <c r="G918" s="664"/>
      <c r="H918" s="677">
        <v>0</v>
      </c>
      <c r="I918" s="664">
        <v>1</v>
      </c>
      <c r="J918" s="664">
        <v>118.82</v>
      </c>
      <c r="K918" s="677">
        <v>1</v>
      </c>
      <c r="L918" s="664">
        <v>1</v>
      </c>
      <c r="M918" s="665">
        <v>118.82</v>
      </c>
    </row>
    <row r="919" spans="1:13" ht="14.4" customHeight="1" x14ac:dyDescent="0.3">
      <c r="A919" s="660" t="s">
        <v>4640</v>
      </c>
      <c r="B919" s="661" t="s">
        <v>4546</v>
      </c>
      <c r="C919" s="661" t="s">
        <v>2885</v>
      </c>
      <c r="D919" s="661" t="s">
        <v>2886</v>
      </c>
      <c r="E919" s="661" t="s">
        <v>2842</v>
      </c>
      <c r="F919" s="664"/>
      <c r="G919" s="664"/>
      <c r="H919" s="677">
        <v>0</v>
      </c>
      <c r="I919" s="664">
        <v>10</v>
      </c>
      <c r="J919" s="664">
        <v>820.40000000000009</v>
      </c>
      <c r="K919" s="677">
        <v>1</v>
      </c>
      <c r="L919" s="664">
        <v>10</v>
      </c>
      <c r="M919" s="665">
        <v>820.40000000000009</v>
      </c>
    </row>
    <row r="920" spans="1:13" ht="14.4" customHeight="1" x14ac:dyDescent="0.3">
      <c r="A920" s="660" t="s">
        <v>4640</v>
      </c>
      <c r="B920" s="661" t="s">
        <v>4546</v>
      </c>
      <c r="C920" s="661" t="s">
        <v>2883</v>
      </c>
      <c r="D920" s="661" t="s">
        <v>2884</v>
      </c>
      <c r="E920" s="661" t="s">
        <v>2842</v>
      </c>
      <c r="F920" s="664"/>
      <c r="G920" s="664"/>
      <c r="H920" s="677">
        <v>0</v>
      </c>
      <c r="I920" s="664">
        <v>10</v>
      </c>
      <c r="J920" s="664">
        <v>820.40000000000009</v>
      </c>
      <c r="K920" s="677">
        <v>1</v>
      </c>
      <c r="L920" s="664">
        <v>10</v>
      </c>
      <c r="M920" s="665">
        <v>820.40000000000009</v>
      </c>
    </row>
    <row r="921" spans="1:13" ht="14.4" customHeight="1" x14ac:dyDescent="0.3">
      <c r="A921" s="660" t="s">
        <v>4640</v>
      </c>
      <c r="B921" s="661" t="s">
        <v>4481</v>
      </c>
      <c r="C921" s="661" t="s">
        <v>3140</v>
      </c>
      <c r="D921" s="661" t="s">
        <v>3137</v>
      </c>
      <c r="E921" s="661" t="s">
        <v>4482</v>
      </c>
      <c r="F921" s="664"/>
      <c r="G921" s="664"/>
      <c r="H921" s="677">
        <v>0</v>
      </c>
      <c r="I921" s="664">
        <v>1</v>
      </c>
      <c r="J921" s="664">
        <v>14478.77</v>
      </c>
      <c r="K921" s="677">
        <v>1</v>
      </c>
      <c r="L921" s="664">
        <v>1</v>
      </c>
      <c r="M921" s="665">
        <v>14478.77</v>
      </c>
    </row>
    <row r="922" spans="1:13" ht="14.4" customHeight="1" x14ac:dyDescent="0.3">
      <c r="A922" s="660" t="s">
        <v>4641</v>
      </c>
      <c r="B922" s="661" t="s">
        <v>4381</v>
      </c>
      <c r="C922" s="661" t="s">
        <v>5007</v>
      </c>
      <c r="D922" s="661" t="s">
        <v>4153</v>
      </c>
      <c r="E922" s="661" t="s">
        <v>5008</v>
      </c>
      <c r="F922" s="664"/>
      <c r="G922" s="664"/>
      <c r="H922" s="677">
        <v>0</v>
      </c>
      <c r="I922" s="664">
        <v>1</v>
      </c>
      <c r="J922" s="664">
        <v>174.94</v>
      </c>
      <c r="K922" s="677">
        <v>1</v>
      </c>
      <c r="L922" s="664">
        <v>1</v>
      </c>
      <c r="M922" s="665">
        <v>174.94</v>
      </c>
    </row>
    <row r="923" spans="1:13" ht="14.4" customHeight="1" x14ac:dyDescent="0.3">
      <c r="A923" s="660" t="s">
        <v>4641</v>
      </c>
      <c r="B923" s="661" t="s">
        <v>4384</v>
      </c>
      <c r="C923" s="661" t="s">
        <v>2701</v>
      </c>
      <c r="D923" s="661" t="s">
        <v>2702</v>
      </c>
      <c r="E923" s="661" t="s">
        <v>2703</v>
      </c>
      <c r="F923" s="664"/>
      <c r="G923" s="664"/>
      <c r="H923" s="677">
        <v>0</v>
      </c>
      <c r="I923" s="664">
        <v>8</v>
      </c>
      <c r="J923" s="664">
        <v>3979.2000000000003</v>
      </c>
      <c r="K923" s="677">
        <v>1</v>
      </c>
      <c r="L923" s="664">
        <v>8</v>
      </c>
      <c r="M923" s="665">
        <v>3979.2000000000003</v>
      </c>
    </row>
    <row r="924" spans="1:13" ht="14.4" customHeight="1" x14ac:dyDescent="0.3">
      <c r="A924" s="660" t="s">
        <v>4641</v>
      </c>
      <c r="B924" s="661" t="s">
        <v>4384</v>
      </c>
      <c r="C924" s="661" t="s">
        <v>3908</v>
      </c>
      <c r="D924" s="661" t="s">
        <v>3909</v>
      </c>
      <c r="E924" s="661" t="s">
        <v>4568</v>
      </c>
      <c r="F924" s="664"/>
      <c r="G924" s="664"/>
      <c r="H924" s="677">
        <v>0</v>
      </c>
      <c r="I924" s="664">
        <v>10</v>
      </c>
      <c r="J924" s="664">
        <v>13596.099999999999</v>
      </c>
      <c r="K924" s="677">
        <v>1</v>
      </c>
      <c r="L924" s="664">
        <v>10</v>
      </c>
      <c r="M924" s="665">
        <v>13596.099999999999</v>
      </c>
    </row>
    <row r="925" spans="1:13" ht="14.4" customHeight="1" x14ac:dyDescent="0.3">
      <c r="A925" s="660" t="s">
        <v>4641</v>
      </c>
      <c r="B925" s="661" t="s">
        <v>4384</v>
      </c>
      <c r="C925" s="661" t="s">
        <v>4977</v>
      </c>
      <c r="D925" s="661" t="s">
        <v>4978</v>
      </c>
      <c r="E925" s="661" t="s">
        <v>4979</v>
      </c>
      <c r="F925" s="664"/>
      <c r="G925" s="664"/>
      <c r="H925" s="677">
        <v>0</v>
      </c>
      <c r="I925" s="664">
        <v>6</v>
      </c>
      <c r="J925" s="664">
        <v>6114.66</v>
      </c>
      <c r="K925" s="677">
        <v>1</v>
      </c>
      <c r="L925" s="664">
        <v>6</v>
      </c>
      <c r="M925" s="665">
        <v>6114.66</v>
      </c>
    </row>
    <row r="926" spans="1:13" ht="14.4" customHeight="1" x14ac:dyDescent="0.3">
      <c r="A926" s="660" t="s">
        <v>4641</v>
      </c>
      <c r="B926" s="661" t="s">
        <v>4384</v>
      </c>
      <c r="C926" s="661" t="s">
        <v>2757</v>
      </c>
      <c r="D926" s="661" t="s">
        <v>2758</v>
      </c>
      <c r="E926" s="661" t="s">
        <v>4385</v>
      </c>
      <c r="F926" s="664"/>
      <c r="G926" s="664"/>
      <c r="H926" s="677">
        <v>0</v>
      </c>
      <c r="I926" s="664">
        <v>12</v>
      </c>
      <c r="J926" s="664">
        <v>16315.32</v>
      </c>
      <c r="K926" s="677">
        <v>1</v>
      </c>
      <c r="L926" s="664">
        <v>12</v>
      </c>
      <c r="M926" s="665">
        <v>16315.32</v>
      </c>
    </row>
    <row r="927" spans="1:13" ht="14.4" customHeight="1" x14ac:dyDescent="0.3">
      <c r="A927" s="660" t="s">
        <v>4641</v>
      </c>
      <c r="B927" s="661" t="s">
        <v>4388</v>
      </c>
      <c r="C927" s="661" t="s">
        <v>2643</v>
      </c>
      <c r="D927" s="661" t="s">
        <v>2513</v>
      </c>
      <c r="E927" s="661" t="s">
        <v>2644</v>
      </c>
      <c r="F927" s="664"/>
      <c r="G927" s="664"/>
      <c r="H927" s="677"/>
      <c r="I927" s="664">
        <v>2</v>
      </c>
      <c r="J927" s="664">
        <v>0</v>
      </c>
      <c r="K927" s="677"/>
      <c r="L927" s="664">
        <v>2</v>
      </c>
      <c r="M927" s="665">
        <v>0</v>
      </c>
    </row>
    <row r="928" spans="1:13" ht="14.4" customHeight="1" x14ac:dyDescent="0.3">
      <c r="A928" s="660" t="s">
        <v>4641</v>
      </c>
      <c r="B928" s="661" t="s">
        <v>4397</v>
      </c>
      <c r="C928" s="661" t="s">
        <v>2661</v>
      </c>
      <c r="D928" s="661" t="s">
        <v>4398</v>
      </c>
      <c r="E928" s="661" t="s">
        <v>4399</v>
      </c>
      <c r="F928" s="664"/>
      <c r="G928" s="664"/>
      <c r="H928" s="677">
        <v>0</v>
      </c>
      <c r="I928" s="664">
        <v>3</v>
      </c>
      <c r="J928" s="664">
        <v>408.43</v>
      </c>
      <c r="K928" s="677">
        <v>1</v>
      </c>
      <c r="L928" s="664">
        <v>3</v>
      </c>
      <c r="M928" s="665">
        <v>408.43</v>
      </c>
    </row>
    <row r="929" spans="1:13" ht="14.4" customHeight="1" x14ac:dyDescent="0.3">
      <c r="A929" s="660" t="s">
        <v>4641</v>
      </c>
      <c r="B929" s="661" t="s">
        <v>4400</v>
      </c>
      <c r="C929" s="661" t="s">
        <v>2688</v>
      </c>
      <c r="D929" s="661" t="s">
        <v>2479</v>
      </c>
      <c r="E929" s="661" t="s">
        <v>2689</v>
      </c>
      <c r="F929" s="664"/>
      <c r="G929" s="664"/>
      <c r="H929" s="677">
        <v>0</v>
      </c>
      <c r="I929" s="664">
        <v>2</v>
      </c>
      <c r="J929" s="664">
        <v>937.92</v>
      </c>
      <c r="K929" s="677">
        <v>1</v>
      </c>
      <c r="L929" s="664">
        <v>2</v>
      </c>
      <c r="M929" s="665">
        <v>937.92</v>
      </c>
    </row>
    <row r="930" spans="1:13" ht="14.4" customHeight="1" x14ac:dyDescent="0.3">
      <c r="A930" s="660" t="s">
        <v>4641</v>
      </c>
      <c r="B930" s="661" t="s">
        <v>4400</v>
      </c>
      <c r="C930" s="661" t="s">
        <v>2691</v>
      </c>
      <c r="D930" s="661" t="s">
        <v>2479</v>
      </c>
      <c r="E930" s="661" t="s">
        <v>2692</v>
      </c>
      <c r="F930" s="664"/>
      <c r="G930" s="664"/>
      <c r="H930" s="677">
        <v>0</v>
      </c>
      <c r="I930" s="664">
        <v>17</v>
      </c>
      <c r="J930" s="664">
        <v>10629.93</v>
      </c>
      <c r="K930" s="677">
        <v>1</v>
      </c>
      <c r="L930" s="664">
        <v>17</v>
      </c>
      <c r="M930" s="665">
        <v>10629.93</v>
      </c>
    </row>
    <row r="931" spans="1:13" ht="14.4" customHeight="1" x14ac:dyDescent="0.3">
      <c r="A931" s="660" t="s">
        <v>4641</v>
      </c>
      <c r="B931" s="661" t="s">
        <v>4400</v>
      </c>
      <c r="C931" s="661" t="s">
        <v>5465</v>
      </c>
      <c r="D931" s="661" t="s">
        <v>2479</v>
      </c>
      <c r="E931" s="661" t="s">
        <v>5070</v>
      </c>
      <c r="F931" s="664"/>
      <c r="G931" s="664"/>
      <c r="H931" s="677">
        <v>0</v>
      </c>
      <c r="I931" s="664">
        <v>5</v>
      </c>
      <c r="J931" s="664">
        <v>937.95</v>
      </c>
      <c r="K931" s="677">
        <v>1</v>
      </c>
      <c r="L931" s="664">
        <v>5</v>
      </c>
      <c r="M931" s="665">
        <v>937.95</v>
      </c>
    </row>
    <row r="932" spans="1:13" ht="14.4" customHeight="1" x14ac:dyDescent="0.3">
      <c r="A932" s="660" t="s">
        <v>4641</v>
      </c>
      <c r="B932" s="661" t="s">
        <v>4400</v>
      </c>
      <c r="C932" s="661" t="s">
        <v>2478</v>
      </c>
      <c r="D932" s="661" t="s">
        <v>2479</v>
      </c>
      <c r="E932" s="661" t="s">
        <v>2480</v>
      </c>
      <c r="F932" s="664"/>
      <c r="G932" s="664"/>
      <c r="H932" s="677">
        <v>0</v>
      </c>
      <c r="I932" s="664">
        <v>9</v>
      </c>
      <c r="J932" s="664">
        <v>8441.3700000000008</v>
      </c>
      <c r="K932" s="677">
        <v>1</v>
      </c>
      <c r="L932" s="664">
        <v>9</v>
      </c>
      <c r="M932" s="665">
        <v>8441.3700000000008</v>
      </c>
    </row>
    <row r="933" spans="1:13" ht="14.4" customHeight="1" x14ac:dyDescent="0.3">
      <c r="A933" s="660" t="s">
        <v>4641</v>
      </c>
      <c r="B933" s="661" t="s">
        <v>4400</v>
      </c>
      <c r="C933" s="661" t="s">
        <v>2482</v>
      </c>
      <c r="D933" s="661" t="s">
        <v>2479</v>
      </c>
      <c r="E933" s="661" t="s">
        <v>2483</v>
      </c>
      <c r="F933" s="664"/>
      <c r="G933" s="664"/>
      <c r="H933" s="677">
        <v>0</v>
      </c>
      <c r="I933" s="664">
        <v>4</v>
      </c>
      <c r="J933" s="664">
        <v>4665.88</v>
      </c>
      <c r="K933" s="677">
        <v>1</v>
      </c>
      <c r="L933" s="664">
        <v>4</v>
      </c>
      <c r="M933" s="665">
        <v>4665.88</v>
      </c>
    </row>
    <row r="934" spans="1:13" ht="14.4" customHeight="1" x14ac:dyDescent="0.3">
      <c r="A934" s="660" t="s">
        <v>4641</v>
      </c>
      <c r="B934" s="661" t="s">
        <v>4400</v>
      </c>
      <c r="C934" s="661" t="s">
        <v>2561</v>
      </c>
      <c r="D934" s="661" t="s">
        <v>2562</v>
      </c>
      <c r="E934" s="661" t="s">
        <v>2483</v>
      </c>
      <c r="F934" s="664"/>
      <c r="G934" s="664"/>
      <c r="H934" s="677">
        <v>0</v>
      </c>
      <c r="I934" s="664">
        <v>6</v>
      </c>
      <c r="J934" s="664">
        <v>13997.52</v>
      </c>
      <c r="K934" s="677">
        <v>1</v>
      </c>
      <c r="L934" s="664">
        <v>6</v>
      </c>
      <c r="M934" s="665">
        <v>13997.52</v>
      </c>
    </row>
    <row r="935" spans="1:13" ht="14.4" customHeight="1" x14ac:dyDescent="0.3">
      <c r="A935" s="660" t="s">
        <v>4641</v>
      </c>
      <c r="B935" s="661" t="s">
        <v>4406</v>
      </c>
      <c r="C935" s="661" t="s">
        <v>3851</v>
      </c>
      <c r="D935" s="661" t="s">
        <v>2534</v>
      </c>
      <c r="E935" s="661" t="s">
        <v>3852</v>
      </c>
      <c r="F935" s="664"/>
      <c r="G935" s="664"/>
      <c r="H935" s="677">
        <v>0</v>
      </c>
      <c r="I935" s="664">
        <v>2</v>
      </c>
      <c r="J935" s="664">
        <v>293.26</v>
      </c>
      <c r="K935" s="677">
        <v>1</v>
      </c>
      <c r="L935" s="664">
        <v>2</v>
      </c>
      <c r="M935" s="665">
        <v>293.26</v>
      </c>
    </row>
    <row r="936" spans="1:13" ht="14.4" customHeight="1" x14ac:dyDescent="0.3">
      <c r="A936" s="660" t="s">
        <v>4641</v>
      </c>
      <c r="B936" s="661" t="s">
        <v>4408</v>
      </c>
      <c r="C936" s="661" t="s">
        <v>6498</v>
      </c>
      <c r="D936" s="661" t="s">
        <v>6499</v>
      </c>
      <c r="E936" s="661" t="s">
        <v>6500</v>
      </c>
      <c r="F936" s="664">
        <v>2</v>
      </c>
      <c r="G936" s="664">
        <v>50.14</v>
      </c>
      <c r="H936" s="677">
        <v>1</v>
      </c>
      <c r="I936" s="664"/>
      <c r="J936" s="664"/>
      <c r="K936" s="677">
        <v>0</v>
      </c>
      <c r="L936" s="664">
        <v>2</v>
      </c>
      <c r="M936" s="665">
        <v>50.14</v>
      </c>
    </row>
    <row r="937" spans="1:13" ht="14.4" customHeight="1" x14ac:dyDescent="0.3">
      <c r="A937" s="660" t="s">
        <v>4641</v>
      </c>
      <c r="B937" s="661" t="s">
        <v>6885</v>
      </c>
      <c r="C937" s="661" t="s">
        <v>4995</v>
      </c>
      <c r="D937" s="661" t="s">
        <v>1296</v>
      </c>
      <c r="E937" s="661" t="s">
        <v>1297</v>
      </c>
      <c r="F937" s="664"/>
      <c r="G937" s="664"/>
      <c r="H937" s="677"/>
      <c r="I937" s="664">
        <v>2</v>
      </c>
      <c r="J937" s="664">
        <v>0</v>
      </c>
      <c r="K937" s="677"/>
      <c r="L937" s="664">
        <v>2</v>
      </c>
      <c r="M937" s="665">
        <v>0</v>
      </c>
    </row>
    <row r="938" spans="1:13" ht="14.4" customHeight="1" x14ac:dyDescent="0.3">
      <c r="A938" s="660" t="s">
        <v>4641</v>
      </c>
      <c r="B938" s="661" t="s">
        <v>6885</v>
      </c>
      <c r="C938" s="661" t="s">
        <v>1295</v>
      </c>
      <c r="D938" s="661" t="s">
        <v>1296</v>
      </c>
      <c r="E938" s="661" t="s">
        <v>1297</v>
      </c>
      <c r="F938" s="664"/>
      <c r="G938" s="664"/>
      <c r="H938" s="677">
        <v>0</v>
      </c>
      <c r="I938" s="664">
        <v>1</v>
      </c>
      <c r="J938" s="664">
        <v>60.92</v>
      </c>
      <c r="K938" s="677">
        <v>1</v>
      </c>
      <c r="L938" s="664">
        <v>1</v>
      </c>
      <c r="M938" s="665">
        <v>60.92</v>
      </c>
    </row>
    <row r="939" spans="1:13" ht="14.4" customHeight="1" x14ac:dyDescent="0.3">
      <c r="A939" s="660" t="s">
        <v>4641</v>
      </c>
      <c r="B939" s="661" t="s">
        <v>4415</v>
      </c>
      <c r="C939" s="661" t="s">
        <v>6488</v>
      </c>
      <c r="D939" s="661" t="s">
        <v>6489</v>
      </c>
      <c r="E939" s="661" t="s">
        <v>1258</v>
      </c>
      <c r="F939" s="664"/>
      <c r="G939" s="664"/>
      <c r="H939" s="677">
        <v>0</v>
      </c>
      <c r="I939" s="664">
        <v>1</v>
      </c>
      <c r="J939" s="664">
        <v>74.87</v>
      </c>
      <c r="K939" s="677">
        <v>1</v>
      </c>
      <c r="L939" s="664">
        <v>1</v>
      </c>
      <c r="M939" s="665">
        <v>74.87</v>
      </c>
    </row>
    <row r="940" spans="1:13" ht="14.4" customHeight="1" x14ac:dyDescent="0.3">
      <c r="A940" s="660" t="s">
        <v>4641</v>
      </c>
      <c r="B940" s="661" t="s">
        <v>4417</v>
      </c>
      <c r="C940" s="661" t="s">
        <v>6073</v>
      </c>
      <c r="D940" s="661" t="s">
        <v>2594</v>
      </c>
      <c r="E940" s="661" t="s">
        <v>5339</v>
      </c>
      <c r="F940" s="664"/>
      <c r="G940" s="664"/>
      <c r="H940" s="677">
        <v>0</v>
      </c>
      <c r="I940" s="664">
        <v>1</v>
      </c>
      <c r="J940" s="664">
        <v>215.56</v>
      </c>
      <c r="K940" s="677">
        <v>1</v>
      </c>
      <c r="L940" s="664">
        <v>1</v>
      </c>
      <c r="M940" s="665">
        <v>215.56</v>
      </c>
    </row>
    <row r="941" spans="1:13" ht="14.4" customHeight="1" x14ac:dyDescent="0.3">
      <c r="A941" s="660" t="s">
        <v>4641</v>
      </c>
      <c r="B941" s="661" t="s">
        <v>4421</v>
      </c>
      <c r="C941" s="661" t="s">
        <v>5677</v>
      </c>
      <c r="D941" s="661" t="s">
        <v>5678</v>
      </c>
      <c r="E941" s="661" t="s">
        <v>5679</v>
      </c>
      <c r="F941" s="664"/>
      <c r="G941" s="664"/>
      <c r="H941" s="677">
        <v>0</v>
      </c>
      <c r="I941" s="664">
        <v>1</v>
      </c>
      <c r="J941" s="664">
        <v>217.65</v>
      </c>
      <c r="K941" s="677">
        <v>1</v>
      </c>
      <c r="L941" s="664">
        <v>1</v>
      </c>
      <c r="M941" s="665">
        <v>217.65</v>
      </c>
    </row>
    <row r="942" spans="1:13" ht="14.4" customHeight="1" x14ac:dyDescent="0.3">
      <c r="A942" s="660" t="s">
        <v>4641</v>
      </c>
      <c r="B942" s="661" t="s">
        <v>4439</v>
      </c>
      <c r="C942" s="661" t="s">
        <v>2520</v>
      </c>
      <c r="D942" s="661" t="s">
        <v>2521</v>
      </c>
      <c r="E942" s="661" t="s">
        <v>4440</v>
      </c>
      <c r="F942" s="664"/>
      <c r="G942" s="664"/>
      <c r="H942" s="677">
        <v>0</v>
      </c>
      <c r="I942" s="664">
        <v>3</v>
      </c>
      <c r="J942" s="664">
        <v>260.28000000000003</v>
      </c>
      <c r="K942" s="677">
        <v>1</v>
      </c>
      <c r="L942" s="664">
        <v>3</v>
      </c>
      <c r="M942" s="665">
        <v>260.28000000000003</v>
      </c>
    </row>
    <row r="943" spans="1:13" ht="14.4" customHeight="1" x14ac:dyDescent="0.3">
      <c r="A943" s="660" t="s">
        <v>4641</v>
      </c>
      <c r="B943" s="661" t="s">
        <v>4442</v>
      </c>
      <c r="C943" s="661" t="s">
        <v>2909</v>
      </c>
      <c r="D943" s="661" t="s">
        <v>4443</v>
      </c>
      <c r="E943" s="661" t="s">
        <v>4444</v>
      </c>
      <c r="F943" s="664"/>
      <c r="G943" s="664"/>
      <c r="H943" s="677">
        <v>0</v>
      </c>
      <c r="I943" s="664">
        <v>32</v>
      </c>
      <c r="J943" s="664">
        <v>7666.2699999999995</v>
      </c>
      <c r="K943" s="677">
        <v>1</v>
      </c>
      <c r="L943" s="664">
        <v>32</v>
      </c>
      <c r="M943" s="665">
        <v>7666.2699999999995</v>
      </c>
    </row>
    <row r="944" spans="1:13" ht="14.4" customHeight="1" x14ac:dyDescent="0.3">
      <c r="A944" s="660" t="s">
        <v>4641</v>
      </c>
      <c r="B944" s="661" t="s">
        <v>4449</v>
      </c>
      <c r="C944" s="661" t="s">
        <v>3077</v>
      </c>
      <c r="D944" s="661" t="s">
        <v>3078</v>
      </c>
      <c r="E944" s="661" t="s">
        <v>4450</v>
      </c>
      <c r="F944" s="664"/>
      <c r="G944" s="664"/>
      <c r="H944" s="677">
        <v>0</v>
      </c>
      <c r="I944" s="664">
        <v>1</v>
      </c>
      <c r="J944" s="664">
        <v>138.16</v>
      </c>
      <c r="K944" s="677">
        <v>1</v>
      </c>
      <c r="L944" s="664">
        <v>1</v>
      </c>
      <c r="M944" s="665">
        <v>138.16</v>
      </c>
    </row>
    <row r="945" spans="1:13" ht="14.4" customHeight="1" x14ac:dyDescent="0.3">
      <c r="A945" s="660" t="s">
        <v>4641</v>
      </c>
      <c r="B945" s="661" t="s">
        <v>4449</v>
      </c>
      <c r="C945" s="661" t="s">
        <v>3042</v>
      </c>
      <c r="D945" s="661" t="s">
        <v>3043</v>
      </c>
      <c r="E945" s="661" t="s">
        <v>4451</v>
      </c>
      <c r="F945" s="664"/>
      <c r="G945" s="664"/>
      <c r="H945" s="677">
        <v>0</v>
      </c>
      <c r="I945" s="664">
        <v>32</v>
      </c>
      <c r="J945" s="664">
        <v>5829.5900000000011</v>
      </c>
      <c r="K945" s="677">
        <v>1</v>
      </c>
      <c r="L945" s="664">
        <v>32</v>
      </c>
      <c r="M945" s="665">
        <v>5829.5900000000011</v>
      </c>
    </row>
    <row r="946" spans="1:13" ht="14.4" customHeight="1" x14ac:dyDescent="0.3">
      <c r="A946" s="660" t="s">
        <v>4641</v>
      </c>
      <c r="B946" s="661" t="s">
        <v>4456</v>
      </c>
      <c r="C946" s="661" t="s">
        <v>3049</v>
      </c>
      <c r="D946" s="661" t="s">
        <v>3050</v>
      </c>
      <c r="E946" s="661" t="s">
        <v>4458</v>
      </c>
      <c r="F946" s="664"/>
      <c r="G946" s="664"/>
      <c r="H946" s="677">
        <v>0</v>
      </c>
      <c r="I946" s="664">
        <v>15</v>
      </c>
      <c r="J946" s="664">
        <v>1751.9999999999998</v>
      </c>
      <c r="K946" s="677">
        <v>1</v>
      </c>
      <c r="L946" s="664">
        <v>15</v>
      </c>
      <c r="M946" s="665">
        <v>1751.9999999999998</v>
      </c>
    </row>
    <row r="947" spans="1:13" ht="14.4" customHeight="1" x14ac:dyDescent="0.3">
      <c r="A947" s="660" t="s">
        <v>4641</v>
      </c>
      <c r="B947" s="661" t="s">
        <v>4460</v>
      </c>
      <c r="C947" s="661" t="s">
        <v>3081</v>
      </c>
      <c r="D947" s="661" t="s">
        <v>3082</v>
      </c>
      <c r="E947" s="661" t="s">
        <v>3083</v>
      </c>
      <c r="F947" s="664"/>
      <c r="G947" s="664"/>
      <c r="H947" s="677">
        <v>0</v>
      </c>
      <c r="I947" s="664">
        <v>1</v>
      </c>
      <c r="J947" s="664">
        <v>222.25</v>
      </c>
      <c r="K947" s="677">
        <v>1</v>
      </c>
      <c r="L947" s="664">
        <v>1</v>
      </c>
      <c r="M947" s="665">
        <v>222.25</v>
      </c>
    </row>
    <row r="948" spans="1:13" ht="14.4" customHeight="1" x14ac:dyDescent="0.3">
      <c r="A948" s="660" t="s">
        <v>4641</v>
      </c>
      <c r="B948" s="661" t="s">
        <v>4460</v>
      </c>
      <c r="C948" s="661" t="s">
        <v>5589</v>
      </c>
      <c r="D948" s="661" t="s">
        <v>3082</v>
      </c>
      <c r="E948" s="661" t="s">
        <v>5590</v>
      </c>
      <c r="F948" s="664"/>
      <c r="G948" s="664"/>
      <c r="H948" s="677"/>
      <c r="I948" s="664">
        <v>1</v>
      </c>
      <c r="J948" s="664">
        <v>0</v>
      </c>
      <c r="K948" s="677"/>
      <c r="L948" s="664">
        <v>1</v>
      </c>
      <c r="M948" s="665">
        <v>0</v>
      </c>
    </row>
    <row r="949" spans="1:13" ht="14.4" customHeight="1" x14ac:dyDescent="0.3">
      <c r="A949" s="660" t="s">
        <v>4641</v>
      </c>
      <c r="B949" s="661" t="s">
        <v>4461</v>
      </c>
      <c r="C949" s="661" t="s">
        <v>3069</v>
      </c>
      <c r="D949" s="661" t="s">
        <v>3070</v>
      </c>
      <c r="E949" s="661" t="s">
        <v>3071</v>
      </c>
      <c r="F949" s="664"/>
      <c r="G949" s="664"/>
      <c r="H949" s="677">
        <v>0</v>
      </c>
      <c r="I949" s="664">
        <v>4</v>
      </c>
      <c r="J949" s="664">
        <v>616.04</v>
      </c>
      <c r="K949" s="677">
        <v>1</v>
      </c>
      <c r="L949" s="664">
        <v>4</v>
      </c>
      <c r="M949" s="665">
        <v>616.04</v>
      </c>
    </row>
    <row r="950" spans="1:13" ht="14.4" customHeight="1" x14ac:dyDescent="0.3">
      <c r="A950" s="660" t="s">
        <v>4641</v>
      </c>
      <c r="B950" s="661" t="s">
        <v>4464</v>
      </c>
      <c r="C950" s="661" t="s">
        <v>3057</v>
      </c>
      <c r="D950" s="661" t="s">
        <v>3058</v>
      </c>
      <c r="E950" s="661" t="s">
        <v>4465</v>
      </c>
      <c r="F950" s="664"/>
      <c r="G950" s="664"/>
      <c r="H950" s="677">
        <v>0</v>
      </c>
      <c r="I950" s="664">
        <v>1</v>
      </c>
      <c r="J950" s="664">
        <v>69.86</v>
      </c>
      <c r="K950" s="677">
        <v>1</v>
      </c>
      <c r="L950" s="664">
        <v>1</v>
      </c>
      <c r="M950" s="665">
        <v>69.86</v>
      </c>
    </row>
    <row r="951" spans="1:13" ht="14.4" customHeight="1" x14ac:dyDescent="0.3">
      <c r="A951" s="660" t="s">
        <v>4641</v>
      </c>
      <c r="B951" s="661" t="s">
        <v>4466</v>
      </c>
      <c r="C951" s="661" t="s">
        <v>3046</v>
      </c>
      <c r="D951" s="661" t="s">
        <v>3047</v>
      </c>
      <c r="E951" s="661" t="s">
        <v>4451</v>
      </c>
      <c r="F951" s="664"/>
      <c r="G951" s="664"/>
      <c r="H951" s="677">
        <v>0</v>
      </c>
      <c r="I951" s="664">
        <v>9</v>
      </c>
      <c r="J951" s="664">
        <v>628.74</v>
      </c>
      <c r="K951" s="677">
        <v>1</v>
      </c>
      <c r="L951" s="664">
        <v>9</v>
      </c>
      <c r="M951" s="665">
        <v>628.74</v>
      </c>
    </row>
    <row r="952" spans="1:13" ht="14.4" customHeight="1" x14ac:dyDescent="0.3">
      <c r="A952" s="660" t="s">
        <v>4641</v>
      </c>
      <c r="B952" s="661" t="s">
        <v>4477</v>
      </c>
      <c r="C952" s="661" t="s">
        <v>3132</v>
      </c>
      <c r="D952" s="661" t="s">
        <v>3133</v>
      </c>
      <c r="E952" s="661" t="s">
        <v>4480</v>
      </c>
      <c r="F952" s="664"/>
      <c r="G952" s="664"/>
      <c r="H952" s="677">
        <v>0</v>
      </c>
      <c r="I952" s="664">
        <v>73</v>
      </c>
      <c r="J952" s="664">
        <v>228284.86999999997</v>
      </c>
      <c r="K952" s="677">
        <v>1</v>
      </c>
      <c r="L952" s="664">
        <v>73</v>
      </c>
      <c r="M952" s="665">
        <v>228284.86999999997</v>
      </c>
    </row>
    <row r="953" spans="1:13" ht="14.4" customHeight="1" x14ac:dyDescent="0.3">
      <c r="A953" s="660" t="s">
        <v>4641</v>
      </c>
      <c r="B953" s="661" t="s">
        <v>4477</v>
      </c>
      <c r="C953" s="661" t="s">
        <v>4672</v>
      </c>
      <c r="D953" s="661" t="s">
        <v>3133</v>
      </c>
      <c r="E953" s="661" t="s">
        <v>4673</v>
      </c>
      <c r="F953" s="664"/>
      <c r="G953" s="664"/>
      <c r="H953" s="677">
        <v>0</v>
      </c>
      <c r="I953" s="664">
        <v>1</v>
      </c>
      <c r="J953" s="664">
        <v>782.22</v>
      </c>
      <c r="K953" s="677">
        <v>1</v>
      </c>
      <c r="L953" s="664">
        <v>1</v>
      </c>
      <c r="M953" s="665">
        <v>782.22</v>
      </c>
    </row>
    <row r="954" spans="1:13" ht="14.4" customHeight="1" x14ac:dyDescent="0.3">
      <c r="A954" s="660" t="s">
        <v>4641</v>
      </c>
      <c r="B954" s="661" t="s">
        <v>4483</v>
      </c>
      <c r="C954" s="661" t="s">
        <v>2768</v>
      </c>
      <c r="D954" s="661" t="s">
        <v>2769</v>
      </c>
      <c r="E954" s="661" t="s">
        <v>4484</v>
      </c>
      <c r="F954" s="664"/>
      <c r="G954" s="664"/>
      <c r="H954" s="677">
        <v>0</v>
      </c>
      <c r="I954" s="664">
        <v>39</v>
      </c>
      <c r="J954" s="664">
        <v>58192.290000000008</v>
      </c>
      <c r="K954" s="677">
        <v>1</v>
      </c>
      <c r="L954" s="664">
        <v>39</v>
      </c>
      <c r="M954" s="665">
        <v>58192.290000000008</v>
      </c>
    </row>
    <row r="955" spans="1:13" ht="14.4" customHeight="1" x14ac:dyDescent="0.3">
      <c r="A955" s="660" t="s">
        <v>4641</v>
      </c>
      <c r="B955" s="661" t="s">
        <v>6871</v>
      </c>
      <c r="C955" s="661" t="s">
        <v>5157</v>
      </c>
      <c r="D955" s="661" t="s">
        <v>5158</v>
      </c>
      <c r="E955" s="661" t="s">
        <v>5159</v>
      </c>
      <c r="F955" s="664"/>
      <c r="G955" s="664"/>
      <c r="H955" s="677">
        <v>0</v>
      </c>
      <c r="I955" s="664">
        <v>4</v>
      </c>
      <c r="J955" s="664">
        <v>9116.08</v>
      </c>
      <c r="K955" s="677">
        <v>1</v>
      </c>
      <c r="L955" s="664">
        <v>4</v>
      </c>
      <c r="M955" s="665">
        <v>9116.08</v>
      </c>
    </row>
    <row r="956" spans="1:13" ht="14.4" customHeight="1" x14ac:dyDescent="0.3">
      <c r="A956" s="660" t="s">
        <v>4641</v>
      </c>
      <c r="B956" s="661" t="s">
        <v>4500</v>
      </c>
      <c r="C956" s="661" t="s">
        <v>4854</v>
      </c>
      <c r="D956" s="661" t="s">
        <v>4656</v>
      </c>
      <c r="E956" s="661" t="s">
        <v>1270</v>
      </c>
      <c r="F956" s="664">
        <v>1</v>
      </c>
      <c r="G956" s="664">
        <v>95.25</v>
      </c>
      <c r="H956" s="677">
        <v>1</v>
      </c>
      <c r="I956" s="664"/>
      <c r="J956" s="664"/>
      <c r="K956" s="677">
        <v>0</v>
      </c>
      <c r="L956" s="664">
        <v>1</v>
      </c>
      <c r="M956" s="665">
        <v>95.25</v>
      </c>
    </row>
    <row r="957" spans="1:13" ht="14.4" customHeight="1" x14ac:dyDescent="0.3">
      <c r="A957" s="660" t="s">
        <v>4641</v>
      </c>
      <c r="B957" s="661" t="s">
        <v>4502</v>
      </c>
      <c r="C957" s="661" t="s">
        <v>2488</v>
      </c>
      <c r="D957" s="661" t="s">
        <v>2489</v>
      </c>
      <c r="E957" s="661" t="s">
        <v>2490</v>
      </c>
      <c r="F957" s="664"/>
      <c r="G957" s="664"/>
      <c r="H957" s="677">
        <v>0</v>
      </c>
      <c r="I957" s="664">
        <v>2</v>
      </c>
      <c r="J957" s="664">
        <v>65.48</v>
      </c>
      <c r="K957" s="677">
        <v>1</v>
      </c>
      <c r="L957" s="664">
        <v>2</v>
      </c>
      <c r="M957" s="665">
        <v>65.48</v>
      </c>
    </row>
    <row r="958" spans="1:13" ht="14.4" customHeight="1" x14ac:dyDescent="0.3">
      <c r="A958" s="660" t="s">
        <v>4641</v>
      </c>
      <c r="B958" s="661" t="s">
        <v>4522</v>
      </c>
      <c r="C958" s="661" t="s">
        <v>6482</v>
      </c>
      <c r="D958" s="661" t="s">
        <v>6446</v>
      </c>
      <c r="E958" s="661" t="s">
        <v>5679</v>
      </c>
      <c r="F958" s="664">
        <v>1</v>
      </c>
      <c r="G958" s="664">
        <v>720.54</v>
      </c>
      <c r="H958" s="677">
        <v>1</v>
      </c>
      <c r="I958" s="664"/>
      <c r="J958" s="664"/>
      <c r="K958" s="677">
        <v>0</v>
      </c>
      <c r="L958" s="664">
        <v>1</v>
      </c>
      <c r="M958" s="665">
        <v>720.54</v>
      </c>
    </row>
    <row r="959" spans="1:13" ht="14.4" customHeight="1" x14ac:dyDescent="0.3">
      <c r="A959" s="660" t="s">
        <v>4641</v>
      </c>
      <c r="B959" s="661" t="s">
        <v>4522</v>
      </c>
      <c r="C959" s="661" t="s">
        <v>2628</v>
      </c>
      <c r="D959" s="661" t="s">
        <v>2629</v>
      </c>
      <c r="E959" s="661" t="s">
        <v>4523</v>
      </c>
      <c r="F959" s="664"/>
      <c r="G959" s="664"/>
      <c r="H959" s="677">
        <v>0</v>
      </c>
      <c r="I959" s="664">
        <v>2</v>
      </c>
      <c r="J959" s="664">
        <v>324.26</v>
      </c>
      <c r="K959" s="677">
        <v>1</v>
      </c>
      <c r="L959" s="664">
        <v>2</v>
      </c>
      <c r="M959" s="665">
        <v>324.26</v>
      </c>
    </row>
    <row r="960" spans="1:13" ht="14.4" customHeight="1" x14ac:dyDescent="0.3">
      <c r="A960" s="660" t="s">
        <v>4641</v>
      </c>
      <c r="B960" s="661" t="s">
        <v>4533</v>
      </c>
      <c r="C960" s="661" t="s">
        <v>1461</v>
      </c>
      <c r="D960" s="661" t="s">
        <v>5592</v>
      </c>
      <c r="E960" s="661" t="s">
        <v>5593</v>
      </c>
      <c r="F960" s="664"/>
      <c r="G960" s="664"/>
      <c r="H960" s="677">
        <v>0</v>
      </c>
      <c r="I960" s="664">
        <v>1</v>
      </c>
      <c r="J960" s="664">
        <v>137.6</v>
      </c>
      <c r="K960" s="677">
        <v>1</v>
      </c>
      <c r="L960" s="664">
        <v>1</v>
      </c>
      <c r="M960" s="665">
        <v>137.6</v>
      </c>
    </row>
    <row r="961" spans="1:13" ht="14.4" customHeight="1" x14ac:dyDescent="0.3">
      <c r="A961" s="660" t="s">
        <v>4641</v>
      </c>
      <c r="B961" s="661" t="s">
        <v>4538</v>
      </c>
      <c r="C961" s="661" t="s">
        <v>6365</v>
      </c>
      <c r="D961" s="661" t="s">
        <v>2453</v>
      </c>
      <c r="E961" s="661" t="s">
        <v>6366</v>
      </c>
      <c r="F961" s="664"/>
      <c r="G961" s="664"/>
      <c r="H961" s="677"/>
      <c r="I961" s="664">
        <v>6</v>
      </c>
      <c r="J961" s="664">
        <v>0</v>
      </c>
      <c r="K961" s="677"/>
      <c r="L961" s="664">
        <v>6</v>
      </c>
      <c r="M961" s="665">
        <v>0</v>
      </c>
    </row>
    <row r="962" spans="1:13" ht="14.4" customHeight="1" x14ac:dyDescent="0.3">
      <c r="A962" s="660" t="s">
        <v>4641</v>
      </c>
      <c r="B962" s="661" t="s">
        <v>4538</v>
      </c>
      <c r="C962" s="661" t="s">
        <v>2452</v>
      </c>
      <c r="D962" s="661" t="s">
        <v>2453</v>
      </c>
      <c r="E962" s="661" t="s">
        <v>4539</v>
      </c>
      <c r="F962" s="664"/>
      <c r="G962" s="664"/>
      <c r="H962" s="677">
        <v>0</v>
      </c>
      <c r="I962" s="664">
        <v>3</v>
      </c>
      <c r="J962" s="664">
        <v>750.78</v>
      </c>
      <c r="K962" s="677">
        <v>1</v>
      </c>
      <c r="L962" s="664">
        <v>3</v>
      </c>
      <c r="M962" s="665">
        <v>750.78</v>
      </c>
    </row>
    <row r="963" spans="1:13" ht="14.4" customHeight="1" x14ac:dyDescent="0.3">
      <c r="A963" s="660" t="s">
        <v>4641</v>
      </c>
      <c r="B963" s="661" t="s">
        <v>4538</v>
      </c>
      <c r="C963" s="661" t="s">
        <v>2568</v>
      </c>
      <c r="D963" s="661" t="s">
        <v>2453</v>
      </c>
      <c r="E963" s="661" t="s">
        <v>1229</v>
      </c>
      <c r="F963" s="664"/>
      <c r="G963" s="664"/>
      <c r="H963" s="677">
        <v>0</v>
      </c>
      <c r="I963" s="664">
        <v>1</v>
      </c>
      <c r="J963" s="664">
        <v>118.82</v>
      </c>
      <c r="K963" s="677">
        <v>1</v>
      </c>
      <c r="L963" s="664">
        <v>1</v>
      </c>
      <c r="M963" s="665">
        <v>118.82</v>
      </c>
    </row>
    <row r="964" spans="1:13" ht="14.4" customHeight="1" x14ac:dyDescent="0.3">
      <c r="A964" s="660" t="s">
        <v>4641</v>
      </c>
      <c r="B964" s="661" t="s">
        <v>4538</v>
      </c>
      <c r="C964" s="661" t="s">
        <v>6367</v>
      </c>
      <c r="D964" s="661" t="s">
        <v>6251</v>
      </c>
      <c r="E964" s="661" t="s">
        <v>1142</v>
      </c>
      <c r="F964" s="664">
        <v>1</v>
      </c>
      <c r="G964" s="664">
        <v>0</v>
      </c>
      <c r="H964" s="677"/>
      <c r="I964" s="664"/>
      <c r="J964" s="664"/>
      <c r="K964" s="677"/>
      <c r="L964" s="664">
        <v>1</v>
      </c>
      <c r="M964" s="665">
        <v>0</v>
      </c>
    </row>
    <row r="965" spans="1:13" ht="14.4" customHeight="1" x14ac:dyDescent="0.3">
      <c r="A965" s="660" t="s">
        <v>4649</v>
      </c>
      <c r="B965" s="661" t="s">
        <v>4384</v>
      </c>
      <c r="C965" s="661" t="s">
        <v>2701</v>
      </c>
      <c r="D965" s="661" t="s">
        <v>2702</v>
      </c>
      <c r="E965" s="661" t="s">
        <v>2703</v>
      </c>
      <c r="F965" s="664"/>
      <c r="G965" s="664"/>
      <c r="H965" s="677">
        <v>0</v>
      </c>
      <c r="I965" s="664">
        <v>3</v>
      </c>
      <c r="J965" s="664">
        <v>1492.1999999999998</v>
      </c>
      <c r="K965" s="677">
        <v>1</v>
      </c>
      <c r="L965" s="664">
        <v>3</v>
      </c>
      <c r="M965" s="665">
        <v>1492.1999999999998</v>
      </c>
    </row>
    <row r="966" spans="1:13" ht="14.4" customHeight="1" x14ac:dyDescent="0.3">
      <c r="A966" s="660" t="s">
        <v>4649</v>
      </c>
      <c r="B966" s="661" t="s">
        <v>4384</v>
      </c>
      <c r="C966" s="661" t="s">
        <v>2757</v>
      </c>
      <c r="D966" s="661" t="s">
        <v>2758</v>
      </c>
      <c r="E966" s="661" t="s">
        <v>4385</v>
      </c>
      <c r="F966" s="664"/>
      <c r="G966" s="664"/>
      <c r="H966" s="677">
        <v>0</v>
      </c>
      <c r="I966" s="664">
        <v>1</v>
      </c>
      <c r="J966" s="664">
        <v>1359.61</v>
      </c>
      <c r="K966" s="677">
        <v>1</v>
      </c>
      <c r="L966" s="664">
        <v>1</v>
      </c>
      <c r="M966" s="665">
        <v>1359.61</v>
      </c>
    </row>
    <row r="967" spans="1:13" ht="14.4" customHeight="1" x14ac:dyDescent="0.3">
      <c r="A967" s="660" t="s">
        <v>4649</v>
      </c>
      <c r="B967" s="661" t="s">
        <v>4397</v>
      </c>
      <c r="C967" s="661" t="s">
        <v>2661</v>
      </c>
      <c r="D967" s="661" t="s">
        <v>4398</v>
      </c>
      <c r="E967" s="661" t="s">
        <v>4399</v>
      </c>
      <c r="F967" s="664"/>
      <c r="G967" s="664"/>
      <c r="H967" s="677">
        <v>0</v>
      </c>
      <c r="I967" s="664">
        <v>3</v>
      </c>
      <c r="J967" s="664">
        <v>408.43000000000006</v>
      </c>
      <c r="K967" s="677">
        <v>1</v>
      </c>
      <c r="L967" s="664">
        <v>3</v>
      </c>
      <c r="M967" s="665">
        <v>408.43000000000006</v>
      </c>
    </row>
    <row r="968" spans="1:13" ht="14.4" customHeight="1" x14ac:dyDescent="0.3">
      <c r="A968" s="660" t="s">
        <v>4649</v>
      </c>
      <c r="B968" s="661" t="s">
        <v>4400</v>
      </c>
      <c r="C968" s="661" t="s">
        <v>2691</v>
      </c>
      <c r="D968" s="661" t="s">
        <v>2479</v>
      </c>
      <c r="E968" s="661" t="s">
        <v>2692</v>
      </c>
      <c r="F968" s="664"/>
      <c r="G968" s="664"/>
      <c r="H968" s="677">
        <v>0</v>
      </c>
      <c r="I968" s="664">
        <v>1</v>
      </c>
      <c r="J968" s="664">
        <v>625.29</v>
      </c>
      <c r="K968" s="677">
        <v>1</v>
      </c>
      <c r="L968" s="664">
        <v>1</v>
      </c>
      <c r="M968" s="665">
        <v>625.29</v>
      </c>
    </row>
    <row r="969" spans="1:13" ht="14.4" customHeight="1" x14ac:dyDescent="0.3">
      <c r="A969" s="660" t="s">
        <v>4649</v>
      </c>
      <c r="B969" s="661" t="s">
        <v>4400</v>
      </c>
      <c r="C969" s="661" t="s">
        <v>4156</v>
      </c>
      <c r="D969" s="661" t="s">
        <v>2562</v>
      </c>
      <c r="E969" s="661" t="s">
        <v>2480</v>
      </c>
      <c r="F969" s="664"/>
      <c r="G969" s="664"/>
      <c r="H969" s="677">
        <v>0</v>
      </c>
      <c r="I969" s="664">
        <v>10</v>
      </c>
      <c r="J969" s="664">
        <v>17496.900000000001</v>
      </c>
      <c r="K969" s="677">
        <v>1</v>
      </c>
      <c r="L969" s="664">
        <v>10</v>
      </c>
      <c r="M969" s="665">
        <v>17496.900000000001</v>
      </c>
    </row>
    <row r="970" spans="1:13" ht="14.4" customHeight="1" x14ac:dyDescent="0.3">
      <c r="A970" s="660" t="s">
        <v>4649</v>
      </c>
      <c r="B970" s="661" t="s">
        <v>4406</v>
      </c>
      <c r="C970" s="661" t="s">
        <v>5929</v>
      </c>
      <c r="D970" s="661" t="s">
        <v>5930</v>
      </c>
      <c r="E970" s="661" t="s">
        <v>2476</v>
      </c>
      <c r="F970" s="664">
        <v>1</v>
      </c>
      <c r="G970" s="664">
        <v>89.77</v>
      </c>
      <c r="H970" s="677">
        <v>1</v>
      </c>
      <c r="I970" s="664"/>
      <c r="J970" s="664"/>
      <c r="K970" s="677">
        <v>0</v>
      </c>
      <c r="L970" s="664">
        <v>1</v>
      </c>
      <c r="M970" s="665">
        <v>89.77</v>
      </c>
    </row>
    <row r="971" spans="1:13" ht="14.4" customHeight="1" x14ac:dyDescent="0.3">
      <c r="A971" s="660" t="s">
        <v>4649</v>
      </c>
      <c r="B971" s="661" t="s">
        <v>4406</v>
      </c>
      <c r="C971" s="661" t="s">
        <v>2533</v>
      </c>
      <c r="D971" s="661" t="s">
        <v>2534</v>
      </c>
      <c r="E971" s="661" t="s">
        <v>2535</v>
      </c>
      <c r="F971" s="664"/>
      <c r="G971" s="664"/>
      <c r="H971" s="677">
        <v>0</v>
      </c>
      <c r="I971" s="664">
        <v>2</v>
      </c>
      <c r="J971" s="664">
        <v>83.78</v>
      </c>
      <c r="K971" s="677">
        <v>1</v>
      </c>
      <c r="L971" s="664">
        <v>2</v>
      </c>
      <c r="M971" s="665">
        <v>83.78</v>
      </c>
    </row>
    <row r="972" spans="1:13" ht="14.4" customHeight="1" x14ac:dyDescent="0.3">
      <c r="A972" s="660" t="s">
        <v>4649</v>
      </c>
      <c r="B972" s="661" t="s">
        <v>6885</v>
      </c>
      <c r="C972" s="661" t="s">
        <v>3404</v>
      </c>
      <c r="D972" s="661" t="s">
        <v>1296</v>
      </c>
      <c r="E972" s="661" t="s">
        <v>3405</v>
      </c>
      <c r="F972" s="664"/>
      <c r="G972" s="664"/>
      <c r="H972" s="677">
        <v>0</v>
      </c>
      <c r="I972" s="664">
        <v>1</v>
      </c>
      <c r="J972" s="664">
        <v>203.07</v>
      </c>
      <c r="K972" s="677">
        <v>1</v>
      </c>
      <c r="L972" s="664">
        <v>1</v>
      </c>
      <c r="M972" s="665">
        <v>203.07</v>
      </c>
    </row>
    <row r="973" spans="1:13" ht="14.4" customHeight="1" x14ac:dyDescent="0.3">
      <c r="A973" s="660" t="s">
        <v>4649</v>
      </c>
      <c r="B973" s="661" t="s">
        <v>4412</v>
      </c>
      <c r="C973" s="661" t="s">
        <v>2622</v>
      </c>
      <c r="D973" s="661" t="s">
        <v>2623</v>
      </c>
      <c r="E973" s="661" t="s">
        <v>630</v>
      </c>
      <c r="F973" s="664"/>
      <c r="G973" s="664"/>
      <c r="H973" s="677">
        <v>0</v>
      </c>
      <c r="I973" s="664">
        <v>3</v>
      </c>
      <c r="J973" s="664">
        <v>202.26</v>
      </c>
      <c r="K973" s="677">
        <v>1</v>
      </c>
      <c r="L973" s="664">
        <v>3</v>
      </c>
      <c r="M973" s="665">
        <v>202.26</v>
      </c>
    </row>
    <row r="974" spans="1:13" ht="14.4" customHeight="1" x14ac:dyDescent="0.3">
      <c r="A974" s="660" t="s">
        <v>4649</v>
      </c>
      <c r="B974" s="661" t="s">
        <v>4412</v>
      </c>
      <c r="C974" s="661" t="s">
        <v>6815</v>
      </c>
      <c r="D974" s="661" t="s">
        <v>2623</v>
      </c>
      <c r="E974" s="661" t="s">
        <v>5458</v>
      </c>
      <c r="F974" s="664"/>
      <c r="G974" s="664"/>
      <c r="H974" s="677">
        <v>0</v>
      </c>
      <c r="I974" s="664">
        <v>2</v>
      </c>
      <c r="J974" s="664">
        <v>392.92</v>
      </c>
      <c r="K974" s="677">
        <v>1</v>
      </c>
      <c r="L974" s="664">
        <v>2</v>
      </c>
      <c r="M974" s="665">
        <v>392.92</v>
      </c>
    </row>
    <row r="975" spans="1:13" ht="14.4" customHeight="1" x14ac:dyDescent="0.3">
      <c r="A975" s="660" t="s">
        <v>4649</v>
      </c>
      <c r="B975" s="661" t="s">
        <v>4417</v>
      </c>
      <c r="C975" s="661" t="s">
        <v>6073</v>
      </c>
      <c r="D975" s="661" t="s">
        <v>2594</v>
      </c>
      <c r="E975" s="661" t="s">
        <v>5339</v>
      </c>
      <c r="F975" s="664"/>
      <c r="G975" s="664"/>
      <c r="H975" s="677">
        <v>0</v>
      </c>
      <c r="I975" s="664">
        <v>2</v>
      </c>
      <c r="J975" s="664">
        <v>646.86</v>
      </c>
      <c r="K975" s="677">
        <v>1</v>
      </c>
      <c r="L975" s="664">
        <v>2</v>
      </c>
      <c r="M975" s="665">
        <v>646.86</v>
      </c>
    </row>
    <row r="976" spans="1:13" ht="14.4" customHeight="1" x14ac:dyDescent="0.3">
      <c r="A976" s="660" t="s">
        <v>4649</v>
      </c>
      <c r="B976" s="661" t="s">
        <v>4417</v>
      </c>
      <c r="C976" s="661" t="s">
        <v>5108</v>
      </c>
      <c r="D976" s="661" t="s">
        <v>2594</v>
      </c>
      <c r="E976" s="661" t="s">
        <v>2595</v>
      </c>
      <c r="F976" s="664"/>
      <c r="G976" s="664"/>
      <c r="H976" s="677">
        <v>0</v>
      </c>
      <c r="I976" s="664">
        <v>2</v>
      </c>
      <c r="J976" s="664">
        <v>143.72</v>
      </c>
      <c r="K976" s="677">
        <v>1</v>
      </c>
      <c r="L976" s="664">
        <v>2</v>
      </c>
      <c r="M976" s="665">
        <v>143.72</v>
      </c>
    </row>
    <row r="977" spans="1:13" ht="14.4" customHeight="1" x14ac:dyDescent="0.3">
      <c r="A977" s="660" t="s">
        <v>4649</v>
      </c>
      <c r="B977" s="661" t="s">
        <v>4420</v>
      </c>
      <c r="C977" s="661" t="s">
        <v>6189</v>
      </c>
      <c r="D977" s="661" t="s">
        <v>2468</v>
      </c>
      <c r="E977" s="661" t="s">
        <v>1378</v>
      </c>
      <c r="F977" s="664"/>
      <c r="G977" s="664"/>
      <c r="H977" s="677">
        <v>0</v>
      </c>
      <c r="I977" s="664">
        <v>1</v>
      </c>
      <c r="J977" s="664">
        <v>250.62</v>
      </c>
      <c r="K977" s="677">
        <v>1</v>
      </c>
      <c r="L977" s="664">
        <v>1</v>
      </c>
      <c r="M977" s="665">
        <v>250.62</v>
      </c>
    </row>
    <row r="978" spans="1:13" ht="14.4" customHeight="1" x14ac:dyDescent="0.3">
      <c r="A978" s="660" t="s">
        <v>4649</v>
      </c>
      <c r="B978" s="661" t="s">
        <v>4442</v>
      </c>
      <c r="C978" s="661" t="s">
        <v>2909</v>
      </c>
      <c r="D978" s="661" t="s">
        <v>4443</v>
      </c>
      <c r="E978" s="661" t="s">
        <v>4444</v>
      </c>
      <c r="F978" s="664"/>
      <c r="G978" s="664"/>
      <c r="H978" s="677">
        <v>0</v>
      </c>
      <c r="I978" s="664">
        <v>4</v>
      </c>
      <c r="J978" s="664">
        <v>980.34</v>
      </c>
      <c r="K978" s="677">
        <v>1</v>
      </c>
      <c r="L978" s="664">
        <v>4</v>
      </c>
      <c r="M978" s="665">
        <v>980.34</v>
      </c>
    </row>
    <row r="979" spans="1:13" ht="14.4" customHeight="1" x14ac:dyDescent="0.3">
      <c r="A979" s="660" t="s">
        <v>4649</v>
      </c>
      <c r="B979" s="661" t="s">
        <v>4442</v>
      </c>
      <c r="C979" s="661" t="s">
        <v>5416</v>
      </c>
      <c r="D979" s="661" t="s">
        <v>5417</v>
      </c>
      <c r="E979" s="661" t="s">
        <v>5418</v>
      </c>
      <c r="F979" s="664"/>
      <c r="G979" s="664"/>
      <c r="H979" s="677">
        <v>0</v>
      </c>
      <c r="I979" s="664">
        <v>30</v>
      </c>
      <c r="J979" s="664">
        <v>6365.3</v>
      </c>
      <c r="K979" s="677">
        <v>1</v>
      </c>
      <c r="L979" s="664">
        <v>30</v>
      </c>
      <c r="M979" s="665">
        <v>6365.3</v>
      </c>
    </row>
    <row r="980" spans="1:13" ht="14.4" customHeight="1" x14ac:dyDescent="0.3">
      <c r="A980" s="660" t="s">
        <v>4649</v>
      </c>
      <c r="B980" s="661" t="s">
        <v>4449</v>
      </c>
      <c r="C980" s="661" t="s">
        <v>3042</v>
      </c>
      <c r="D980" s="661" t="s">
        <v>3043</v>
      </c>
      <c r="E980" s="661" t="s">
        <v>4451</v>
      </c>
      <c r="F980" s="664"/>
      <c r="G980" s="664"/>
      <c r="H980" s="677">
        <v>0</v>
      </c>
      <c r="I980" s="664">
        <v>4</v>
      </c>
      <c r="J980" s="664">
        <v>730.93000000000006</v>
      </c>
      <c r="K980" s="677">
        <v>1</v>
      </c>
      <c r="L980" s="664">
        <v>4</v>
      </c>
      <c r="M980" s="665">
        <v>730.93000000000006</v>
      </c>
    </row>
    <row r="981" spans="1:13" ht="14.4" customHeight="1" x14ac:dyDescent="0.3">
      <c r="A981" s="660" t="s">
        <v>4649</v>
      </c>
      <c r="B981" s="661" t="s">
        <v>4456</v>
      </c>
      <c r="C981" s="661" t="s">
        <v>3073</v>
      </c>
      <c r="D981" s="661" t="s">
        <v>3074</v>
      </c>
      <c r="E981" s="661" t="s">
        <v>4457</v>
      </c>
      <c r="F981" s="664"/>
      <c r="G981" s="664"/>
      <c r="H981" s="677">
        <v>0</v>
      </c>
      <c r="I981" s="664">
        <v>1</v>
      </c>
      <c r="J981" s="664">
        <v>175.19</v>
      </c>
      <c r="K981" s="677">
        <v>1</v>
      </c>
      <c r="L981" s="664">
        <v>1</v>
      </c>
      <c r="M981" s="665">
        <v>175.19</v>
      </c>
    </row>
    <row r="982" spans="1:13" ht="14.4" customHeight="1" x14ac:dyDescent="0.3">
      <c r="A982" s="660" t="s">
        <v>4649</v>
      </c>
      <c r="B982" s="661" t="s">
        <v>4456</v>
      </c>
      <c r="C982" s="661" t="s">
        <v>4756</v>
      </c>
      <c r="D982" s="661" t="s">
        <v>3074</v>
      </c>
      <c r="E982" s="661" t="s">
        <v>4757</v>
      </c>
      <c r="F982" s="664"/>
      <c r="G982" s="664"/>
      <c r="H982" s="677">
        <v>0</v>
      </c>
      <c r="I982" s="664">
        <v>2</v>
      </c>
      <c r="J982" s="664">
        <v>175.2</v>
      </c>
      <c r="K982" s="677">
        <v>1</v>
      </c>
      <c r="L982" s="664">
        <v>2</v>
      </c>
      <c r="M982" s="665">
        <v>175.2</v>
      </c>
    </row>
    <row r="983" spans="1:13" ht="14.4" customHeight="1" x14ac:dyDescent="0.3">
      <c r="A983" s="660" t="s">
        <v>4649</v>
      </c>
      <c r="B983" s="661" t="s">
        <v>4456</v>
      </c>
      <c r="C983" s="661" t="s">
        <v>3049</v>
      </c>
      <c r="D983" s="661" t="s">
        <v>3050</v>
      </c>
      <c r="E983" s="661" t="s">
        <v>4458</v>
      </c>
      <c r="F983" s="664"/>
      <c r="G983" s="664"/>
      <c r="H983" s="677">
        <v>0</v>
      </c>
      <c r="I983" s="664">
        <v>1</v>
      </c>
      <c r="J983" s="664">
        <v>116.8</v>
      </c>
      <c r="K983" s="677">
        <v>1</v>
      </c>
      <c r="L983" s="664">
        <v>1</v>
      </c>
      <c r="M983" s="665">
        <v>116.8</v>
      </c>
    </row>
    <row r="984" spans="1:13" ht="14.4" customHeight="1" x14ac:dyDescent="0.3">
      <c r="A984" s="660" t="s">
        <v>4649</v>
      </c>
      <c r="B984" s="661" t="s">
        <v>4456</v>
      </c>
      <c r="C984" s="661" t="s">
        <v>5647</v>
      </c>
      <c r="D984" s="661" t="s">
        <v>3050</v>
      </c>
      <c r="E984" s="661" t="s">
        <v>5648</v>
      </c>
      <c r="F984" s="664"/>
      <c r="G984" s="664"/>
      <c r="H984" s="677"/>
      <c r="I984" s="664">
        <v>2</v>
      </c>
      <c r="J984" s="664">
        <v>0</v>
      </c>
      <c r="K984" s="677"/>
      <c r="L984" s="664">
        <v>2</v>
      </c>
      <c r="M984" s="665">
        <v>0</v>
      </c>
    </row>
    <row r="985" spans="1:13" ht="14.4" customHeight="1" x14ac:dyDescent="0.3">
      <c r="A985" s="660" t="s">
        <v>4649</v>
      </c>
      <c r="B985" s="661" t="s">
        <v>4460</v>
      </c>
      <c r="C985" s="661" t="s">
        <v>3081</v>
      </c>
      <c r="D985" s="661" t="s">
        <v>3082</v>
      </c>
      <c r="E985" s="661" t="s">
        <v>3083</v>
      </c>
      <c r="F985" s="664"/>
      <c r="G985" s="664"/>
      <c r="H985" s="677">
        <v>0</v>
      </c>
      <c r="I985" s="664">
        <v>2</v>
      </c>
      <c r="J985" s="664">
        <v>444.5</v>
      </c>
      <c r="K985" s="677">
        <v>1</v>
      </c>
      <c r="L985" s="664">
        <v>2</v>
      </c>
      <c r="M985" s="665">
        <v>444.5</v>
      </c>
    </row>
    <row r="986" spans="1:13" ht="14.4" customHeight="1" x14ac:dyDescent="0.3">
      <c r="A986" s="660" t="s">
        <v>4649</v>
      </c>
      <c r="B986" s="661" t="s">
        <v>4461</v>
      </c>
      <c r="C986" s="661" t="s">
        <v>3069</v>
      </c>
      <c r="D986" s="661" t="s">
        <v>3070</v>
      </c>
      <c r="E986" s="661" t="s">
        <v>3071</v>
      </c>
      <c r="F986" s="664"/>
      <c r="G986" s="664"/>
      <c r="H986" s="677">
        <v>0</v>
      </c>
      <c r="I986" s="664">
        <v>2</v>
      </c>
      <c r="J986" s="664">
        <v>308.02</v>
      </c>
      <c r="K986" s="677">
        <v>1</v>
      </c>
      <c r="L986" s="664">
        <v>2</v>
      </c>
      <c r="M986" s="665">
        <v>308.02</v>
      </c>
    </row>
    <row r="987" spans="1:13" ht="14.4" customHeight="1" x14ac:dyDescent="0.3">
      <c r="A987" s="660" t="s">
        <v>4649</v>
      </c>
      <c r="B987" s="661" t="s">
        <v>4466</v>
      </c>
      <c r="C987" s="661" t="s">
        <v>3046</v>
      </c>
      <c r="D987" s="661" t="s">
        <v>3047</v>
      </c>
      <c r="E987" s="661" t="s">
        <v>4451</v>
      </c>
      <c r="F987" s="664"/>
      <c r="G987" s="664"/>
      <c r="H987" s="677">
        <v>0</v>
      </c>
      <c r="I987" s="664">
        <v>5</v>
      </c>
      <c r="J987" s="664">
        <v>349.29999999999995</v>
      </c>
      <c r="K987" s="677">
        <v>1</v>
      </c>
      <c r="L987" s="664">
        <v>5</v>
      </c>
      <c r="M987" s="665">
        <v>349.29999999999995</v>
      </c>
    </row>
    <row r="988" spans="1:13" ht="14.4" customHeight="1" x14ac:dyDescent="0.3">
      <c r="A988" s="660" t="s">
        <v>4649</v>
      </c>
      <c r="B988" s="661" t="s">
        <v>4477</v>
      </c>
      <c r="C988" s="661" t="s">
        <v>3132</v>
      </c>
      <c r="D988" s="661" t="s">
        <v>3133</v>
      </c>
      <c r="E988" s="661" t="s">
        <v>4480</v>
      </c>
      <c r="F988" s="664"/>
      <c r="G988" s="664"/>
      <c r="H988" s="677">
        <v>0</v>
      </c>
      <c r="I988" s="664">
        <v>97</v>
      </c>
      <c r="J988" s="664">
        <v>303337.43000000005</v>
      </c>
      <c r="K988" s="677">
        <v>1</v>
      </c>
      <c r="L988" s="664">
        <v>97</v>
      </c>
      <c r="M988" s="665">
        <v>303337.43000000005</v>
      </c>
    </row>
    <row r="989" spans="1:13" ht="14.4" customHeight="1" x14ac:dyDescent="0.3">
      <c r="A989" s="660" t="s">
        <v>4649</v>
      </c>
      <c r="B989" s="661" t="s">
        <v>4477</v>
      </c>
      <c r="C989" s="661" t="s">
        <v>4672</v>
      </c>
      <c r="D989" s="661" t="s">
        <v>3133</v>
      </c>
      <c r="E989" s="661" t="s">
        <v>4673</v>
      </c>
      <c r="F989" s="664"/>
      <c r="G989" s="664"/>
      <c r="H989" s="677">
        <v>0</v>
      </c>
      <c r="I989" s="664">
        <v>1</v>
      </c>
      <c r="J989" s="664">
        <v>782.22</v>
      </c>
      <c r="K989" s="677">
        <v>1</v>
      </c>
      <c r="L989" s="664">
        <v>1</v>
      </c>
      <c r="M989" s="665">
        <v>782.22</v>
      </c>
    </row>
    <row r="990" spans="1:13" ht="14.4" customHeight="1" x14ac:dyDescent="0.3">
      <c r="A990" s="660" t="s">
        <v>4649</v>
      </c>
      <c r="B990" s="661" t="s">
        <v>4483</v>
      </c>
      <c r="C990" s="661" t="s">
        <v>2768</v>
      </c>
      <c r="D990" s="661" t="s">
        <v>2769</v>
      </c>
      <c r="E990" s="661" t="s">
        <v>4484</v>
      </c>
      <c r="F990" s="664"/>
      <c r="G990" s="664"/>
      <c r="H990" s="677">
        <v>0</v>
      </c>
      <c r="I990" s="664">
        <v>139</v>
      </c>
      <c r="J990" s="664">
        <v>207403.28999999998</v>
      </c>
      <c r="K990" s="677">
        <v>1</v>
      </c>
      <c r="L990" s="664">
        <v>139</v>
      </c>
      <c r="M990" s="665">
        <v>207403.28999999998</v>
      </c>
    </row>
    <row r="991" spans="1:13" ht="14.4" customHeight="1" x14ac:dyDescent="0.3">
      <c r="A991" s="660" t="s">
        <v>4649</v>
      </c>
      <c r="B991" s="661" t="s">
        <v>4500</v>
      </c>
      <c r="C991" s="661" t="s">
        <v>1268</v>
      </c>
      <c r="D991" s="661" t="s">
        <v>1269</v>
      </c>
      <c r="E991" s="661" t="s">
        <v>1270</v>
      </c>
      <c r="F991" s="664"/>
      <c r="G991" s="664"/>
      <c r="H991" s="677">
        <v>0</v>
      </c>
      <c r="I991" s="664">
        <v>2</v>
      </c>
      <c r="J991" s="664">
        <v>190.5</v>
      </c>
      <c r="K991" s="677">
        <v>1</v>
      </c>
      <c r="L991" s="664">
        <v>2</v>
      </c>
      <c r="M991" s="665">
        <v>190.5</v>
      </c>
    </row>
    <row r="992" spans="1:13" ht="14.4" customHeight="1" x14ac:dyDescent="0.3">
      <c r="A992" s="660" t="s">
        <v>4649</v>
      </c>
      <c r="B992" s="661" t="s">
        <v>4508</v>
      </c>
      <c r="C992" s="661" t="s">
        <v>2574</v>
      </c>
      <c r="D992" s="661" t="s">
        <v>4509</v>
      </c>
      <c r="E992" s="661" t="s">
        <v>4510</v>
      </c>
      <c r="F992" s="664"/>
      <c r="G992" s="664"/>
      <c r="H992" s="677">
        <v>0</v>
      </c>
      <c r="I992" s="664">
        <v>1</v>
      </c>
      <c r="J992" s="664">
        <v>443.52</v>
      </c>
      <c r="K992" s="677">
        <v>1</v>
      </c>
      <c r="L992" s="664">
        <v>1</v>
      </c>
      <c r="M992" s="665">
        <v>443.52</v>
      </c>
    </row>
    <row r="993" spans="1:13" ht="14.4" customHeight="1" x14ac:dyDescent="0.3">
      <c r="A993" s="660" t="s">
        <v>4649</v>
      </c>
      <c r="B993" s="661" t="s">
        <v>4522</v>
      </c>
      <c r="C993" s="661" t="s">
        <v>5042</v>
      </c>
      <c r="D993" s="661" t="s">
        <v>2475</v>
      </c>
      <c r="E993" s="661" t="s">
        <v>2476</v>
      </c>
      <c r="F993" s="664"/>
      <c r="G993" s="664"/>
      <c r="H993" s="677">
        <v>0</v>
      </c>
      <c r="I993" s="664">
        <v>2</v>
      </c>
      <c r="J993" s="664">
        <v>864.64</v>
      </c>
      <c r="K993" s="677">
        <v>1</v>
      </c>
      <c r="L993" s="664">
        <v>2</v>
      </c>
      <c r="M993" s="665">
        <v>864.64</v>
      </c>
    </row>
    <row r="994" spans="1:13" ht="14.4" customHeight="1" x14ac:dyDescent="0.3">
      <c r="A994" s="660" t="s">
        <v>4649</v>
      </c>
      <c r="B994" s="661" t="s">
        <v>4522</v>
      </c>
      <c r="C994" s="661" t="s">
        <v>2628</v>
      </c>
      <c r="D994" s="661" t="s">
        <v>2629</v>
      </c>
      <c r="E994" s="661" t="s">
        <v>4523</v>
      </c>
      <c r="F994" s="664"/>
      <c r="G994" s="664"/>
      <c r="H994" s="677">
        <v>0</v>
      </c>
      <c r="I994" s="664">
        <v>1</v>
      </c>
      <c r="J994" s="664">
        <v>162.13</v>
      </c>
      <c r="K994" s="677">
        <v>1</v>
      </c>
      <c r="L994" s="664">
        <v>1</v>
      </c>
      <c r="M994" s="665">
        <v>162.13</v>
      </c>
    </row>
    <row r="995" spans="1:13" ht="14.4" customHeight="1" x14ac:dyDescent="0.3">
      <c r="A995" s="660" t="s">
        <v>4649</v>
      </c>
      <c r="B995" s="661" t="s">
        <v>4522</v>
      </c>
      <c r="C995" s="661" t="s">
        <v>2705</v>
      </c>
      <c r="D995" s="661" t="s">
        <v>2475</v>
      </c>
      <c r="E995" s="661" t="s">
        <v>4524</v>
      </c>
      <c r="F995" s="664"/>
      <c r="G995" s="664"/>
      <c r="H995" s="677">
        <v>0</v>
      </c>
      <c r="I995" s="664">
        <v>8</v>
      </c>
      <c r="J995" s="664">
        <v>1651.12</v>
      </c>
      <c r="K995" s="677">
        <v>1</v>
      </c>
      <c r="L995" s="664">
        <v>8</v>
      </c>
      <c r="M995" s="665">
        <v>1651.12</v>
      </c>
    </row>
    <row r="996" spans="1:13" ht="14.4" customHeight="1" x14ac:dyDescent="0.3">
      <c r="A996" s="660" t="s">
        <v>4649</v>
      </c>
      <c r="B996" s="661" t="s">
        <v>4522</v>
      </c>
      <c r="C996" s="661" t="s">
        <v>2474</v>
      </c>
      <c r="D996" s="661" t="s">
        <v>2475</v>
      </c>
      <c r="E996" s="661" t="s">
        <v>4525</v>
      </c>
      <c r="F996" s="664"/>
      <c r="G996" s="664"/>
      <c r="H996" s="677">
        <v>0</v>
      </c>
      <c r="I996" s="664">
        <v>6</v>
      </c>
      <c r="J996" s="664">
        <v>2281.2799999999997</v>
      </c>
      <c r="K996" s="677">
        <v>1</v>
      </c>
      <c r="L996" s="664">
        <v>6</v>
      </c>
      <c r="M996" s="665">
        <v>2281.2799999999997</v>
      </c>
    </row>
    <row r="997" spans="1:13" ht="14.4" customHeight="1" x14ac:dyDescent="0.3">
      <c r="A997" s="660" t="s">
        <v>4649</v>
      </c>
      <c r="B997" s="661" t="s">
        <v>4526</v>
      </c>
      <c r="C997" s="661" t="s">
        <v>2708</v>
      </c>
      <c r="D997" s="661" t="s">
        <v>4527</v>
      </c>
      <c r="E997" s="661" t="s">
        <v>4235</v>
      </c>
      <c r="F997" s="664"/>
      <c r="G997" s="664"/>
      <c r="H997" s="677">
        <v>0</v>
      </c>
      <c r="I997" s="664">
        <v>7</v>
      </c>
      <c r="J997" s="664">
        <v>1266.3499999999999</v>
      </c>
      <c r="K997" s="677">
        <v>1</v>
      </c>
      <c r="L997" s="664">
        <v>7</v>
      </c>
      <c r="M997" s="665">
        <v>1266.3499999999999</v>
      </c>
    </row>
    <row r="998" spans="1:13" ht="14.4" customHeight="1" x14ac:dyDescent="0.3">
      <c r="A998" s="660" t="s">
        <v>4649</v>
      </c>
      <c r="B998" s="661" t="s">
        <v>4538</v>
      </c>
      <c r="C998" s="661" t="s">
        <v>6365</v>
      </c>
      <c r="D998" s="661" t="s">
        <v>2453</v>
      </c>
      <c r="E998" s="661" t="s">
        <v>6366</v>
      </c>
      <c r="F998" s="664"/>
      <c r="G998" s="664"/>
      <c r="H998" s="677"/>
      <c r="I998" s="664">
        <v>1</v>
      </c>
      <c r="J998" s="664">
        <v>0</v>
      </c>
      <c r="K998" s="677"/>
      <c r="L998" s="664">
        <v>1</v>
      </c>
      <c r="M998" s="665">
        <v>0</v>
      </c>
    </row>
    <row r="999" spans="1:13" ht="14.4" customHeight="1" x14ac:dyDescent="0.3">
      <c r="A999" s="660" t="s">
        <v>4649</v>
      </c>
      <c r="B999" s="661" t="s">
        <v>4538</v>
      </c>
      <c r="C999" s="661" t="s">
        <v>5420</v>
      </c>
      <c r="D999" s="661" t="s">
        <v>2453</v>
      </c>
      <c r="E999" s="661" t="s">
        <v>1139</v>
      </c>
      <c r="F999" s="664"/>
      <c r="G999" s="664"/>
      <c r="H999" s="677"/>
      <c r="I999" s="664">
        <v>1</v>
      </c>
      <c r="J999" s="664">
        <v>0</v>
      </c>
      <c r="K999" s="677"/>
      <c r="L999" s="664">
        <v>1</v>
      </c>
      <c r="M999" s="665">
        <v>0</v>
      </c>
    </row>
    <row r="1000" spans="1:13" ht="14.4" customHeight="1" x14ac:dyDescent="0.3">
      <c r="A1000" s="660" t="s">
        <v>4649</v>
      </c>
      <c r="B1000" s="661" t="s">
        <v>4538</v>
      </c>
      <c r="C1000" s="661" t="s">
        <v>2568</v>
      </c>
      <c r="D1000" s="661" t="s">
        <v>2453</v>
      </c>
      <c r="E1000" s="661" t="s">
        <v>1229</v>
      </c>
      <c r="F1000" s="664"/>
      <c r="G1000" s="664"/>
      <c r="H1000" s="677">
        <v>0</v>
      </c>
      <c r="I1000" s="664">
        <v>3</v>
      </c>
      <c r="J1000" s="664">
        <v>375.38</v>
      </c>
      <c r="K1000" s="677">
        <v>1</v>
      </c>
      <c r="L1000" s="664">
        <v>3</v>
      </c>
      <c r="M1000" s="665">
        <v>375.38</v>
      </c>
    </row>
    <row r="1001" spans="1:13" ht="14.4" customHeight="1" x14ac:dyDescent="0.3">
      <c r="A1001" s="660" t="s">
        <v>4649</v>
      </c>
      <c r="B1001" s="661" t="s">
        <v>4546</v>
      </c>
      <c r="C1001" s="661" t="s">
        <v>2885</v>
      </c>
      <c r="D1001" s="661" t="s">
        <v>2886</v>
      </c>
      <c r="E1001" s="661" t="s">
        <v>2842</v>
      </c>
      <c r="F1001" s="664"/>
      <c r="G1001" s="664"/>
      <c r="H1001" s="677">
        <v>0</v>
      </c>
      <c r="I1001" s="664">
        <v>7</v>
      </c>
      <c r="J1001" s="664">
        <v>574.28000000000009</v>
      </c>
      <c r="K1001" s="677">
        <v>1</v>
      </c>
      <c r="L1001" s="664">
        <v>7</v>
      </c>
      <c r="M1001" s="665">
        <v>574.28000000000009</v>
      </c>
    </row>
    <row r="1002" spans="1:13" ht="14.4" customHeight="1" x14ac:dyDescent="0.3">
      <c r="A1002" s="660" t="s">
        <v>4649</v>
      </c>
      <c r="B1002" s="661" t="s">
        <v>4546</v>
      </c>
      <c r="C1002" s="661" t="s">
        <v>2881</v>
      </c>
      <c r="D1002" s="661" t="s">
        <v>2882</v>
      </c>
      <c r="E1002" s="661" t="s">
        <v>2842</v>
      </c>
      <c r="F1002" s="664"/>
      <c r="G1002" s="664"/>
      <c r="H1002" s="677">
        <v>0</v>
      </c>
      <c r="I1002" s="664">
        <v>7</v>
      </c>
      <c r="J1002" s="664">
        <v>574.28000000000009</v>
      </c>
      <c r="K1002" s="677">
        <v>1</v>
      </c>
      <c r="L1002" s="664">
        <v>7</v>
      </c>
      <c r="M1002" s="665">
        <v>574.28000000000009</v>
      </c>
    </row>
    <row r="1003" spans="1:13" ht="14.4" customHeight="1" x14ac:dyDescent="0.3">
      <c r="A1003" s="660" t="s">
        <v>4649</v>
      </c>
      <c r="B1003" s="661" t="s">
        <v>4546</v>
      </c>
      <c r="C1003" s="661" t="s">
        <v>2883</v>
      </c>
      <c r="D1003" s="661" t="s">
        <v>2884</v>
      </c>
      <c r="E1003" s="661" t="s">
        <v>2842</v>
      </c>
      <c r="F1003" s="664"/>
      <c r="G1003" s="664"/>
      <c r="H1003" s="677">
        <v>0</v>
      </c>
      <c r="I1003" s="664">
        <v>7</v>
      </c>
      <c r="J1003" s="664">
        <v>574.28000000000009</v>
      </c>
      <c r="K1003" s="677">
        <v>1</v>
      </c>
      <c r="L1003" s="664">
        <v>7</v>
      </c>
      <c r="M1003" s="665">
        <v>574.28000000000009</v>
      </c>
    </row>
    <row r="1004" spans="1:13" ht="14.4" customHeight="1" x14ac:dyDescent="0.3">
      <c r="A1004" s="660" t="s">
        <v>4642</v>
      </c>
      <c r="B1004" s="661" t="s">
        <v>4381</v>
      </c>
      <c r="C1004" s="661" t="s">
        <v>5477</v>
      </c>
      <c r="D1004" s="661" t="s">
        <v>4153</v>
      </c>
      <c r="E1004" s="661" t="s">
        <v>5478</v>
      </c>
      <c r="F1004" s="664"/>
      <c r="G1004" s="664"/>
      <c r="H1004" s="677"/>
      <c r="I1004" s="664">
        <v>1</v>
      </c>
      <c r="J1004" s="664">
        <v>0</v>
      </c>
      <c r="K1004" s="677"/>
      <c r="L1004" s="664">
        <v>1</v>
      </c>
      <c r="M1004" s="665">
        <v>0</v>
      </c>
    </row>
    <row r="1005" spans="1:13" ht="14.4" customHeight="1" x14ac:dyDescent="0.3">
      <c r="A1005" s="660" t="s">
        <v>4642</v>
      </c>
      <c r="B1005" s="661" t="s">
        <v>4381</v>
      </c>
      <c r="C1005" s="661" t="s">
        <v>6581</v>
      </c>
      <c r="D1005" s="661" t="s">
        <v>4153</v>
      </c>
      <c r="E1005" s="661" t="s">
        <v>4881</v>
      </c>
      <c r="F1005" s="664"/>
      <c r="G1005" s="664"/>
      <c r="H1005" s="677"/>
      <c r="I1005" s="664">
        <v>1</v>
      </c>
      <c r="J1005" s="664">
        <v>0</v>
      </c>
      <c r="K1005" s="677"/>
      <c r="L1005" s="664">
        <v>1</v>
      </c>
      <c r="M1005" s="665">
        <v>0</v>
      </c>
    </row>
    <row r="1006" spans="1:13" ht="14.4" customHeight="1" x14ac:dyDescent="0.3">
      <c r="A1006" s="660" t="s">
        <v>4642</v>
      </c>
      <c r="B1006" s="661" t="s">
        <v>4381</v>
      </c>
      <c r="C1006" s="661" t="s">
        <v>6582</v>
      </c>
      <c r="D1006" s="661" t="s">
        <v>2530</v>
      </c>
      <c r="E1006" s="661" t="s">
        <v>6583</v>
      </c>
      <c r="F1006" s="664"/>
      <c r="G1006" s="664"/>
      <c r="H1006" s="677"/>
      <c r="I1006" s="664">
        <v>1</v>
      </c>
      <c r="J1006" s="664">
        <v>0</v>
      </c>
      <c r="K1006" s="677"/>
      <c r="L1006" s="664">
        <v>1</v>
      </c>
      <c r="M1006" s="665">
        <v>0</v>
      </c>
    </row>
    <row r="1007" spans="1:13" ht="14.4" customHeight="1" x14ac:dyDescent="0.3">
      <c r="A1007" s="660" t="s">
        <v>4642</v>
      </c>
      <c r="B1007" s="661" t="s">
        <v>6880</v>
      </c>
      <c r="C1007" s="661" t="s">
        <v>6537</v>
      </c>
      <c r="D1007" s="661" t="s">
        <v>6266</v>
      </c>
      <c r="E1007" s="661" t="s">
        <v>6538</v>
      </c>
      <c r="F1007" s="664">
        <v>2</v>
      </c>
      <c r="G1007" s="664">
        <v>699.76</v>
      </c>
      <c r="H1007" s="677">
        <v>1</v>
      </c>
      <c r="I1007" s="664"/>
      <c r="J1007" s="664"/>
      <c r="K1007" s="677">
        <v>0</v>
      </c>
      <c r="L1007" s="664">
        <v>2</v>
      </c>
      <c r="M1007" s="665">
        <v>699.76</v>
      </c>
    </row>
    <row r="1008" spans="1:13" ht="14.4" customHeight="1" x14ac:dyDescent="0.3">
      <c r="A1008" s="660" t="s">
        <v>4642</v>
      </c>
      <c r="B1008" s="661" t="s">
        <v>4592</v>
      </c>
      <c r="C1008" s="661" t="s">
        <v>5363</v>
      </c>
      <c r="D1008" s="661" t="s">
        <v>4162</v>
      </c>
      <c r="E1008" s="661" t="s">
        <v>5092</v>
      </c>
      <c r="F1008" s="664"/>
      <c r="G1008" s="664"/>
      <c r="H1008" s="677">
        <v>0</v>
      </c>
      <c r="I1008" s="664">
        <v>2</v>
      </c>
      <c r="J1008" s="664">
        <v>280.06</v>
      </c>
      <c r="K1008" s="677">
        <v>1</v>
      </c>
      <c r="L1008" s="664">
        <v>2</v>
      </c>
      <c r="M1008" s="665">
        <v>280.06</v>
      </c>
    </row>
    <row r="1009" spans="1:13" ht="14.4" customHeight="1" x14ac:dyDescent="0.3">
      <c r="A1009" s="660" t="s">
        <v>4642</v>
      </c>
      <c r="B1009" s="661" t="s">
        <v>4384</v>
      </c>
      <c r="C1009" s="661" t="s">
        <v>2701</v>
      </c>
      <c r="D1009" s="661" t="s">
        <v>2702</v>
      </c>
      <c r="E1009" s="661" t="s">
        <v>2703</v>
      </c>
      <c r="F1009" s="664"/>
      <c r="G1009" s="664"/>
      <c r="H1009" s="677">
        <v>0</v>
      </c>
      <c r="I1009" s="664">
        <v>7</v>
      </c>
      <c r="J1009" s="664">
        <v>3481.8</v>
      </c>
      <c r="K1009" s="677">
        <v>1</v>
      </c>
      <c r="L1009" s="664">
        <v>7</v>
      </c>
      <c r="M1009" s="665">
        <v>3481.8</v>
      </c>
    </row>
    <row r="1010" spans="1:13" ht="14.4" customHeight="1" x14ac:dyDescent="0.3">
      <c r="A1010" s="660" t="s">
        <v>4642</v>
      </c>
      <c r="B1010" s="661" t="s">
        <v>4384</v>
      </c>
      <c r="C1010" s="661" t="s">
        <v>3908</v>
      </c>
      <c r="D1010" s="661" t="s">
        <v>3909</v>
      </c>
      <c r="E1010" s="661" t="s">
        <v>4568</v>
      </c>
      <c r="F1010" s="664"/>
      <c r="G1010" s="664"/>
      <c r="H1010" s="677">
        <v>0</v>
      </c>
      <c r="I1010" s="664">
        <v>1</v>
      </c>
      <c r="J1010" s="664">
        <v>1359.61</v>
      </c>
      <c r="K1010" s="677">
        <v>1</v>
      </c>
      <c r="L1010" s="664">
        <v>1</v>
      </c>
      <c r="M1010" s="665">
        <v>1359.61</v>
      </c>
    </row>
    <row r="1011" spans="1:13" ht="14.4" customHeight="1" x14ac:dyDescent="0.3">
      <c r="A1011" s="660" t="s">
        <v>4642</v>
      </c>
      <c r="B1011" s="661" t="s">
        <v>4384</v>
      </c>
      <c r="C1011" s="661" t="s">
        <v>2757</v>
      </c>
      <c r="D1011" s="661" t="s">
        <v>2758</v>
      </c>
      <c r="E1011" s="661" t="s">
        <v>4385</v>
      </c>
      <c r="F1011" s="664"/>
      <c r="G1011" s="664"/>
      <c r="H1011" s="677">
        <v>0</v>
      </c>
      <c r="I1011" s="664">
        <v>1</v>
      </c>
      <c r="J1011" s="664">
        <v>1359.61</v>
      </c>
      <c r="K1011" s="677">
        <v>1</v>
      </c>
      <c r="L1011" s="664">
        <v>1</v>
      </c>
      <c r="M1011" s="665">
        <v>1359.61</v>
      </c>
    </row>
    <row r="1012" spans="1:13" ht="14.4" customHeight="1" x14ac:dyDescent="0.3">
      <c r="A1012" s="660" t="s">
        <v>4642</v>
      </c>
      <c r="B1012" s="661" t="s">
        <v>4386</v>
      </c>
      <c r="C1012" s="661" t="s">
        <v>2740</v>
      </c>
      <c r="D1012" s="661" t="s">
        <v>2741</v>
      </c>
      <c r="E1012" s="661" t="s">
        <v>4387</v>
      </c>
      <c r="F1012" s="664"/>
      <c r="G1012" s="664"/>
      <c r="H1012" s="677">
        <v>0</v>
      </c>
      <c r="I1012" s="664">
        <v>1</v>
      </c>
      <c r="J1012" s="664">
        <v>664.23</v>
      </c>
      <c r="K1012" s="677">
        <v>1</v>
      </c>
      <c r="L1012" s="664">
        <v>1</v>
      </c>
      <c r="M1012" s="665">
        <v>664.23</v>
      </c>
    </row>
    <row r="1013" spans="1:13" ht="14.4" customHeight="1" x14ac:dyDescent="0.3">
      <c r="A1013" s="660" t="s">
        <v>4642</v>
      </c>
      <c r="B1013" s="661" t="s">
        <v>4388</v>
      </c>
      <c r="C1013" s="661" t="s">
        <v>2512</v>
      </c>
      <c r="D1013" s="661" t="s">
        <v>2513</v>
      </c>
      <c r="E1013" s="661" t="s">
        <v>2514</v>
      </c>
      <c r="F1013" s="664"/>
      <c r="G1013" s="664"/>
      <c r="H1013" s="677"/>
      <c r="I1013" s="664">
        <v>1</v>
      </c>
      <c r="J1013" s="664">
        <v>0</v>
      </c>
      <c r="K1013" s="677"/>
      <c r="L1013" s="664">
        <v>1</v>
      </c>
      <c r="M1013" s="665">
        <v>0</v>
      </c>
    </row>
    <row r="1014" spans="1:13" ht="14.4" customHeight="1" x14ac:dyDescent="0.3">
      <c r="A1014" s="660" t="s">
        <v>4642</v>
      </c>
      <c r="B1014" s="661" t="s">
        <v>4397</v>
      </c>
      <c r="C1014" s="661" t="s">
        <v>5514</v>
      </c>
      <c r="D1014" s="661" t="s">
        <v>5515</v>
      </c>
      <c r="E1014" s="661" t="s">
        <v>3405</v>
      </c>
      <c r="F1014" s="664"/>
      <c r="G1014" s="664"/>
      <c r="H1014" s="677">
        <v>0</v>
      </c>
      <c r="I1014" s="664">
        <v>4</v>
      </c>
      <c r="J1014" s="664">
        <v>772.56</v>
      </c>
      <c r="K1014" s="677">
        <v>1</v>
      </c>
      <c r="L1014" s="664">
        <v>4</v>
      </c>
      <c r="M1014" s="665">
        <v>772.56</v>
      </c>
    </row>
    <row r="1015" spans="1:13" ht="14.4" customHeight="1" x14ac:dyDescent="0.3">
      <c r="A1015" s="660" t="s">
        <v>4642</v>
      </c>
      <c r="B1015" s="661" t="s">
        <v>4397</v>
      </c>
      <c r="C1015" s="661" t="s">
        <v>2661</v>
      </c>
      <c r="D1015" s="661" t="s">
        <v>4398</v>
      </c>
      <c r="E1015" s="661" t="s">
        <v>4399</v>
      </c>
      <c r="F1015" s="664"/>
      <c r="G1015" s="664"/>
      <c r="H1015" s="677">
        <v>0</v>
      </c>
      <c r="I1015" s="664">
        <v>4</v>
      </c>
      <c r="J1015" s="664">
        <v>504.36</v>
      </c>
      <c r="K1015" s="677">
        <v>1</v>
      </c>
      <c r="L1015" s="664">
        <v>4</v>
      </c>
      <c r="M1015" s="665">
        <v>504.36</v>
      </c>
    </row>
    <row r="1016" spans="1:13" ht="14.4" customHeight="1" x14ac:dyDescent="0.3">
      <c r="A1016" s="660" t="s">
        <v>4642</v>
      </c>
      <c r="B1016" s="661" t="s">
        <v>4400</v>
      </c>
      <c r="C1016" s="661" t="s">
        <v>2688</v>
      </c>
      <c r="D1016" s="661" t="s">
        <v>2479</v>
      </c>
      <c r="E1016" s="661" t="s">
        <v>2689</v>
      </c>
      <c r="F1016" s="664"/>
      <c r="G1016" s="664"/>
      <c r="H1016" s="677">
        <v>0</v>
      </c>
      <c r="I1016" s="664">
        <v>16</v>
      </c>
      <c r="J1016" s="664">
        <v>7503.36</v>
      </c>
      <c r="K1016" s="677">
        <v>1</v>
      </c>
      <c r="L1016" s="664">
        <v>16</v>
      </c>
      <c r="M1016" s="665">
        <v>7503.36</v>
      </c>
    </row>
    <row r="1017" spans="1:13" ht="14.4" customHeight="1" x14ac:dyDescent="0.3">
      <c r="A1017" s="660" t="s">
        <v>4642</v>
      </c>
      <c r="B1017" s="661" t="s">
        <v>4400</v>
      </c>
      <c r="C1017" s="661" t="s">
        <v>2691</v>
      </c>
      <c r="D1017" s="661" t="s">
        <v>2479</v>
      </c>
      <c r="E1017" s="661" t="s">
        <v>2692</v>
      </c>
      <c r="F1017" s="664"/>
      <c r="G1017" s="664"/>
      <c r="H1017" s="677">
        <v>0</v>
      </c>
      <c r="I1017" s="664">
        <v>10</v>
      </c>
      <c r="J1017" s="664">
        <v>6252.9</v>
      </c>
      <c r="K1017" s="677">
        <v>1</v>
      </c>
      <c r="L1017" s="664">
        <v>10</v>
      </c>
      <c r="M1017" s="665">
        <v>6252.9</v>
      </c>
    </row>
    <row r="1018" spans="1:13" ht="14.4" customHeight="1" x14ac:dyDescent="0.3">
      <c r="A1018" s="660" t="s">
        <v>4642</v>
      </c>
      <c r="B1018" s="661" t="s">
        <v>4400</v>
      </c>
      <c r="C1018" s="661" t="s">
        <v>2478</v>
      </c>
      <c r="D1018" s="661" t="s">
        <v>2479</v>
      </c>
      <c r="E1018" s="661" t="s">
        <v>2480</v>
      </c>
      <c r="F1018" s="664"/>
      <c r="G1018" s="664"/>
      <c r="H1018" s="677">
        <v>0</v>
      </c>
      <c r="I1018" s="664">
        <v>15</v>
      </c>
      <c r="J1018" s="664">
        <v>14068.949999999999</v>
      </c>
      <c r="K1018" s="677">
        <v>1</v>
      </c>
      <c r="L1018" s="664">
        <v>15</v>
      </c>
      <c r="M1018" s="665">
        <v>14068.949999999999</v>
      </c>
    </row>
    <row r="1019" spans="1:13" ht="14.4" customHeight="1" x14ac:dyDescent="0.3">
      <c r="A1019" s="660" t="s">
        <v>4642</v>
      </c>
      <c r="B1019" s="661" t="s">
        <v>4400</v>
      </c>
      <c r="C1019" s="661" t="s">
        <v>2482</v>
      </c>
      <c r="D1019" s="661" t="s">
        <v>2479</v>
      </c>
      <c r="E1019" s="661" t="s">
        <v>2483</v>
      </c>
      <c r="F1019" s="664"/>
      <c r="G1019" s="664"/>
      <c r="H1019" s="677">
        <v>0</v>
      </c>
      <c r="I1019" s="664">
        <v>5</v>
      </c>
      <c r="J1019" s="664">
        <v>5832.35</v>
      </c>
      <c r="K1019" s="677">
        <v>1</v>
      </c>
      <c r="L1019" s="664">
        <v>5</v>
      </c>
      <c r="M1019" s="665">
        <v>5832.35</v>
      </c>
    </row>
    <row r="1020" spans="1:13" ht="14.4" customHeight="1" x14ac:dyDescent="0.3">
      <c r="A1020" s="660" t="s">
        <v>4642</v>
      </c>
      <c r="B1020" s="661" t="s">
        <v>4400</v>
      </c>
      <c r="C1020" s="661" t="s">
        <v>2485</v>
      </c>
      <c r="D1020" s="661" t="s">
        <v>2479</v>
      </c>
      <c r="E1020" s="661" t="s">
        <v>2486</v>
      </c>
      <c r="F1020" s="664"/>
      <c r="G1020" s="664"/>
      <c r="H1020" s="677">
        <v>0</v>
      </c>
      <c r="I1020" s="664">
        <v>1</v>
      </c>
      <c r="J1020" s="664">
        <v>1458.07</v>
      </c>
      <c r="K1020" s="677">
        <v>1</v>
      </c>
      <c r="L1020" s="664">
        <v>1</v>
      </c>
      <c r="M1020" s="665">
        <v>1458.07</v>
      </c>
    </row>
    <row r="1021" spans="1:13" ht="14.4" customHeight="1" x14ac:dyDescent="0.3">
      <c r="A1021" s="660" t="s">
        <v>4642</v>
      </c>
      <c r="B1021" s="661" t="s">
        <v>4400</v>
      </c>
      <c r="C1021" s="661" t="s">
        <v>4156</v>
      </c>
      <c r="D1021" s="661" t="s">
        <v>2562</v>
      </c>
      <c r="E1021" s="661" t="s">
        <v>2480</v>
      </c>
      <c r="F1021" s="664"/>
      <c r="G1021" s="664"/>
      <c r="H1021" s="677">
        <v>0</v>
      </c>
      <c r="I1021" s="664">
        <v>10</v>
      </c>
      <c r="J1021" s="664">
        <v>17496.900000000001</v>
      </c>
      <c r="K1021" s="677">
        <v>1</v>
      </c>
      <c r="L1021" s="664">
        <v>10</v>
      </c>
      <c r="M1021" s="665">
        <v>17496.900000000001</v>
      </c>
    </row>
    <row r="1022" spans="1:13" ht="14.4" customHeight="1" x14ac:dyDescent="0.3">
      <c r="A1022" s="660" t="s">
        <v>4642</v>
      </c>
      <c r="B1022" s="661" t="s">
        <v>4400</v>
      </c>
      <c r="C1022" s="661" t="s">
        <v>2561</v>
      </c>
      <c r="D1022" s="661" t="s">
        <v>2562</v>
      </c>
      <c r="E1022" s="661" t="s">
        <v>2483</v>
      </c>
      <c r="F1022" s="664"/>
      <c r="G1022" s="664"/>
      <c r="H1022" s="677">
        <v>0</v>
      </c>
      <c r="I1022" s="664">
        <v>2</v>
      </c>
      <c r="J1022" s="664">
        <v>4665.84</v>
      </c>
      <c r="K1022" s="677">
        <v>1</v>
      </c>
      <c r="L1022" s="664">
        <v>2</v>
      </c>
      <c r="M1022" s="665">
        <v>4665.84</v>
      </c>
    </row>
    <row r="1023" spans="1:13" ht="14.4" customHeight="1" x14ac:dyDescent="0.3">
      <c r="A1023" s="660" t="s">
        <v>4642</v>
      </c>
      <c r="B1023" s="661" t="s">
        <v>4400</v>
      </c>
      <c r="C1023" s="661" t="s">
        <v>4159</v>
      </c>
      <c r="D1023" s="661" t="s">
        <v>2562</v>
      </c>
      <c r="E1023" s="661" t="s">
        <v>2486</v>
      </c>
      <c r="F1023" s="664"/>
      <c r="G1023" s="664"/>
      <c r="H1023" s="677">
        <v>0</v>
      </c>
      <c r="I1023" s="664">
        <v>3</v>
      </c>
      <c r="J1023" s="664">
        <v>8748.48</v>
      </c>
      <c r="K1023" s="677">
        <v>1</v>
      </c>
      <c r="L1023" s="664">
        <v>3</v>
      </c>
      <c r="M1023" s="665">
        <v>8748.48</v>
      </c>
    </row>
    <row r="1024" spans="1:13" ht="14.4" customHeight="1" x14ac:dyDescent="0.3">
      <c r="A1024" s="660" t="s">
        <v>4642</v>
      </c>
      <c r="B1024" s="661" t="s">
        <v>6875</v>
      </c>
      <c r="C1024" s="661" t="s">
        <v>5542</v>
      </c>
      <c r="D1024" s="661" t="s">
        <v>4704</v>
      </c>
      <c r="E1024" s="661"/>
      <c r="F1024" s="664">
        <v>1</v>
      </c>
      <c r="G1024" s="664">
        <v>0</v>
      </c>
      <c r="H1024" s="677"/>
      <c r="I1024" s="664"/>
      <c r="J1024" s="664"/>
      <c r="K1024" s="677"/>
      <c r="L1024" s="664">
        <v>1</v>
      </c>
      <c r="M1024" s="665">
        <v>0</v>
      </c>
    </row>
    <row r="1025" spans="1:13" ht="14.4" customHeight="1" x14ac:dyDescent="0.3">
      <c r="A1025" s="660" t="s">
        <v>4642</v>
      </c>
      <c r="B1025" s="661" t="s">
        <v>4404</v>
      </c>
      <c r="C1025" s="661" t="s">
        <v>6574</v>
      </c>
      <c r="D1025" s="661" t="s">
        <v>5770</v>
      </c>
      <c r="E1025" s="661" t="s">
        <v>5883</v>
      </c>
      <c r="F1025" s="664">
        <v>1</v>
      </c>
      <c r="G1025" s="664">
        <v>480.18</v>
      </c>
      <c r="H1025" s="677">
        <v>1</v>
      </c>
      <c r="I1025" s="664"/>
      <c r="J1025" s="664"/>
      <c r="K1025" s="677">
        <v>0</v>
      </c>
      <c r="L1025" s="664">
        <v>1</v>
      </c>
      <c r="M1025" s="665">
        <v>480.18</v>
      </c>
    </row>
    <row r="1026" spans="1:13" ht="14.4" customHeight="1" x14ac:dyDescent="0.3">
      <c r="A1026" s="660" t="s">
        <v>4642</v>
      </c>
      <c r="B1026" s="661" t="s">
        <v>6872</v>
      </c>
      <c r="C1026" s="661" t="s">
        <v>2068</v>
      </c>
      <c r="D1026" s="661" t="s">
        <v>2069</v>
      </c>
      <c r="E1026" s="661" t="s">
        <v>1146</v>
      </c>
      <c r="F1026" s="664">
        <v>3</v>
      </c>
      <c r="G1026" s="664">
        <v>101.19</v>
      </c>
      <c r="H1026" s="677">
        <v>1</v>
      </c>
      <c r="I1026" s="664"/>
      <c r="J1026" s="664"/>
      <c r="K1026" s="677">
        <v>0</v>
      </c>
      <c r="L1026" s="664">
        <v>3</v>
      </c>
      <c r="M1026" s="665">
        <v>101.19</v>
      </c>
    </row>
    <row r="1027" spans="1:13" ht="14.4" customHeight="1" x14ac:dyDescent="0.3">
      <c r="A1027" s="660" t="s">
        <v>4642</v>
      </c>
      <c r="B1027" s="661" t="s">
        <v>6872</v>
      </c>
      <c r="C1027" s="661" t="s">
        <v>1144</v>
      </c>
      <c r="D1027" s="661" t="s">
        <v>1145</v>
      </c>
      <c r="E1027" s="661" t="s">
        <v>1146</v>
      </c>
      <c r="F1027" s="664">
        <v>1</v>
      </c>
      <c r="G1027" s="664">
        <v>33.729999999999997</v>
      </c>
      <c r="H1027" s="677">
        <v>1</v>
      </c>
      <c r="I1027" s="664"/>
      <c r="J1027" s="664"/>
      <c r="K1027" s="677">
        <v>0</v>
      </c>
      <c r="L1027" s="664">
        <v>1</v>
      </c>
      <c r="M1027" s="665">
        <v>33.729999999999997</v>
      </c>
    </row>
    <row r="1028" spans="1:13" ht="14.4" customHeight="1" x14ac:dyDescent="0.3">
      <c r="A1028" s="660" t="s">
        <v>4642</v>
      </c>
      <c r="B1028" s="661" t="s">
        <v>6872</v>
      </c>
      <c r="C1028" s="661" t="s">
        <v>5301</v>
      </c>
      <c r="D1028" s="661" t="s">
        <v>1145</v>
      </c>
      <c r="E1028" s="661" t="s">
        <v>1281</v>
      </c>
      <c r="F1028" s="664">
        <v>3</v>
      </c>
      <c r="G1028" s="664">
        <v>0</v>
      </c>
      <c r="H1028" s="677"/>
      <c r="I1028" s="664"/>
      <c r="J1028" s="664"/>
      <c r="K1028" s="677"/>
      <c r="L1028" s="664">
        <v>3</v>
      </c>
      <c r="M1028" s="665">
        <v>0</v>
      </c>
    </row>
    <row r="1029" spans="1:13" ht="14.4" customHeight="1" x14ac:dyDescent="0.3">
      <c r="A1029" s="660" t="s">
        <v>4642</v>
      </c>
      <c r="B1029" s="661" t="s">
        <v>4407</v>
      </c>
      <c r="C1029" s="661" t="s">
        <v>6514</v>
      </c>
      <c r="D1029" s="661" t="s">
        <v>5787</v>
      </c>
      <c r="E1029" s="661" t="s">
        <v>6515</v>
      </c>
      <c r="F1029" s="664">
        <v>1</v>
      </c>
      <c r="G1029" s="664">
        <v>0</v>
      </c>
      <c r="H1029" s="677"/>
      <c r="I1029" s="664"/>
      <c r="J1029" s="664"/>
      <c r="K1029" s="677"/>
      <c r="L1029" s="664">
        <v>1</v>
      </c>
      <c r="M1029" s="665">
        <v>0</v>
      </c>
    </row>
    <row r="1030" spans="1:13" ht="14.4" customHeight="1" x14ac:dyDescent="0.3">
      <c r="A1030" s="660" t="s">
        <v>4642</v>
      </c>
      <c r="B1030" s="661" t="s">
        <v>4408</v>
      </c>
      <c r="C1030" s="661" t="s">
        <v>6286</v>
      </c>
      <c r="D1030" s="661" t="s">
        <v>2615</v>
      </c>
      <c r="E1030" s="661" t="s">
        <v>6287</v>
      </c>
      <c r="F1030" s="664"/>
      <c r="G1030" s="664"/>
      <c r="H1030" s="677">
        <v>0</v>
      </c>
      <c r="I1030" s="664">
        <v>1</v>
      </c>
      <c r="J1030" s="664">
        <v>83.56</v>
      </c>
      <c r="K1030" s="677">
        <v>1</v>
      </c>
      <c r="L1030" s="664">
        <v>1</v>
      </c>
      <c r="M1030" s="665">
        <v>83.56</v>
      </c>
    </row>
    <row r="1031" spans="1:13" ht="14.4" customHeight="1" x14ac:dyDescent="0.3">
      <c r="A1031" s="660" t="s">
        <v>4642</v>
      </c>
      <c r="B1031" s="661" t="s">
        <v>6885</v>
      </c>
      <c r="C1031" s="661" t="s">
        <v>3404</v>
      </c>
      <c r="D1031" s="661" t="s">
        <v>1296</v>
      </c>
      <c r="E1031" s="661" t="s">
        <v>3405</v>
      </c>
      <c r="F1031" s="664"/>
      <c r="G1031" s="664"/>
      <c r="H1031" s="677">
        <v>0</v>
      </c>
      <c r="I1031" s="664">
        <v>1</v>
      </c>
      <c r="J1031" s="664">
        <v>203.07</v>
      </c>
      <c r="K1031" s="677">
        <v>1</v>
      </c>
      <c r="L1031" s="664">
        <v>1</v>
      </c>
      <c r="M1031" s="665">
        <v>203.07</v>
      </c>
    </row>
    <row r="1032" spans="1:13" ht="14.4" customHeight="1" x14ac:dyDescent="0.3">
      <c r="A1032" s="660" t="s">
        <v>4642</v>
      </c>
      <c r="B1032" s="661" t="s">
        <v>4574</v>
      </c>
      <c r="C1032" s="661" t="s">
        <v>6578</v>
      </c>
      <c r="D1032" s="661" t="s">
        <v>6087</v>
      </c>
      <c r="E1032" s="661" t="s">
        <v>6579</v>
      </c>
      <c r="F1032" s="664">
        <v>1</v>
      </c>
      <c r="G1032" s="664">
        <v>180.92</v>
      </c>
      <c r="H1032" s="677">
        <v>1</v>
      </c>
      <c r="I1032" s="664"/>
      <c r="J1032" s="664"/>
      <c r="K1032" s="677">
        <v>0</v>
      </c>
      <c r="L1032" s="664">
        <v>1</v>
      </c>
      <c r="M1032" s="665">
        <v>180.92</v>
      </c>
    </row>
    <row r="1033" spans="1:13" ht="14.4" customHeight="1" x14ac:dyDescent="0.3">
      <c r="A1033" s="660" t="s">
        <v>4642</v>
      </c>
      <c r="B1033" s="661" t="s">
        <v>4413</v>
      </c>
      <c r="C1033" s="661" t="s">
        <v>2445</v>
      </c>
      <c r="D1033" s="661" t="s">
        <v>2446</v>
      </c>
      <c r="E1033" s="661" t="s">
        <v>2447</v>
      </c>
      <c r="F1033" s="664"/>
      <c r="G1033" s="664"/>
      <c r="H1033" s="677">
        <v>0</v>
      </c>
      <c r="I1033" s="664">
        <v>1</v>
      </c>
      <c r="J1033" s="664">
        <v>16.82</v>
      </c>
      <c r="K1033" s="677">
        <v>1</v>
      </c>
      <c r="L1033" s="664">
        <v>1</v>
      </c>
      <c r="M1033" s="665">
        <v>16.82</v>
      </c>
    </row>
    <row r="1034" spans="1:13" ht="14.4" customHeight="1" x14ac:dyDescent="0.3">
      <c r="A1034" s="660" t="s">
        <v>4642</v>
      </c>
      <c r="B1034" s="661" t="s">
        <v>4413</v>
      </c>
      <c r="C1034" s="661" t="s">
        <v>2545</v>
      </c>
      <c r="D1034" s="661" t="s">
        <v>4414</v>
      </c>
      <c r="E1034" s="661" t="s">
        <v>1297</v>
      </c>
      <c r="F1034" s="664"/>
      <c r="G1034" s="664"/>
      <c r="H1034" s="677">
        <v>0</v>
      </c>
      <c r="I1034" s="664">
        <v>1</v>
      </c>
      <c r="J1034" s="664">
        <v>67.42</v>
      </c>
      <c r="K1034" s="677">
        <v>1</v>
      </c>
      <c r="L1034" s="664">
        <v>1</v>
      </c>
      <c r="M1034" s="665">
        <v>67.42</v>
      </c>
    </row>
    <row r="1035" spans="1:13" ht="14.4" customHeight="1" x14ac:dyDescent="0.3">
      <c r="A1035" s="660" t="s">
        <v>4642</v>
      </c>
      <c r="B1035" s="661" t="s">
        <v>4413</v>
      </c>
      <c r="C1035" s="661" t="s">
        <v>6593</v>
      </c>
      <c r="D1035" s="661" t="s">
        <v>4414</v>
      </c>
      <c r="E1035" s="661" t="s">
        <v>3405</v>
      </c>
      <c r="F1035" s="664">
        <v>1</v>
      </c>
      <c r="G1035" s="664">
        <v>224.71</v>
      </c>
      <c r="H1035" s="677">
        <v>1</v>
      </c>
      <c r="I1035" s="664"/>
      <c r="J1035" s="664"/>
      <c r="K1035" s="677">
        <v>0</v>
      </c>
      <c r="L1035" s="664">
        <v>1</v>
      </c>
      <c r="M1035" s="665">
        <v>224.71</v>
      </c>
    </row>
    <row r="1036" spans="1:13" ht="14.4" customHeight="1" x14ac:dyDescent="0.3">
      <c r="A1036" s="660" t="s">
        <v>4642</v>
      </c>
      <c r="B1036" s="661" t="s">
        <v>4413</v>
      </c>
      <c r="C1036" s="661" t="s">
        <v>1818</v>
      </c>
      <c r="D1036" s="661" t="s">
        <v>2446</v>
      </c>
      <c r="E1036" s="661" t="s">
        <v>6594</v>
      </c>
      <c r="F1036" s="664">
        <v>1</v>
      </c>
      <c r="G1036" s="664">
        <v>0</v>
      </c>
      <c r="H1036" s="677"/>
      <c r="I1036" s="664"/>
      <c r="J1036" s="664"/>
      <c r="K1036" s="677"/>
      <c r="L1036" s="664">
        <v>1</v>
      </c>
      <c r="M1036" s="665">
        <v>0</v>
      </c>
    </row>
    <row r="1037" spans="1:13" ht="14.4" customHeight="1" x14ac:dyDescent="0.3">
      <c r="A1037" s="660" t="s">
        <v>4642</v>
      </c>
      <c r="B1037" s="661" t="s">
        <v>4417</v>
      </c>
      <c r="C1037" s="661" t="s">
        <v>2593</v>
      </c>
      <c r="D1037" s="661" t="s">
        <v>2594</v>
      </c>
      <c r="E1037" s="661" t="s">
        <v>2595</v>
      </c>
      <c r="F1037" s="664"/>
      <c r="G1037" s="664"/>
      <c r="H1037" s="677">
        <v>0</v>
      </c>
      <c r="I1037" s="664">
        <v>2</v>
      </c>
      <c r="J1037" s="664">
        <v>143.72</v>
      </c>
      <c r="K1037" s="677">
        <v>1</v>
      </c>
      <c r="L1037" s="664">
        <v>2</v>
      </c>
      <c r="M1037" s="665">
        <v>143.72</v>
      </c>
    </row>
    <row r="1038" spans="1:13" ht="14.4" customHeight="1" x14ac:dyDescent="0.3">
      <c r="A1038" s="660" t="s">
        <v>4642</v>
      </c>
      <c r="B1038" s="661" t="s">
        <v>4417</v>
      </c>
      <c r="C1038" s="661" t="s">
        <v>5338</v>
      </c>
      <c r="D1038" s="661" t="s">
        <v>2594</v>
      </c>
      <c r="E1038" s="661" t="s">
        <v>5339</v>
      </c>
      <c r="F1038" s="664"/>
      <c r="G1038" s="664"/>
      <c r="H1038" s="677"/>
      <c r="I1038" s="664">
        <v>1</v>
      </c>
      <c r="J1038" s="664">
        <v>0</v>
      </c>
      <c r="K1038" s="677"/>
      <c r="L1038" s="664">
        <v>1</v>
      </c>
      <c r="M1038" s="665">
        <v>0</v>
      </c>
    </row>
    <row r="1039" spans="1:13" ht="14.4" customHeight="1" x14ac:dyDescent="0.3">
      <c r="A1039" s="660" t="s">
        <v>4642</v>
      </c>
      <c r="B1039" s="661" t="s">
        <v>4421</v>
      </c>
      <c r="C1039" s="661" t="s">
        <v>5677</v>
      </c>
      <c r="D1039" s="661" t="s">
        <v>5678</v>
      </c>
      <c r="E1039" s="661" t="s">
        <v>5679</v>
      </c>
      <c r="F1039" s="664"/>
      <c r="G1039" s="664"/>
      <c r="H1039" s="677">
        <v>0</v>
      </c>
      <c r="I1039" s="664">
        <v>2</v>
      </c>
      <c r="J1039" s="664">
        <v>435.3</v>
      </c>
      <c r="K1039" s="677">
        <v>1</v>
      </c>
      <c r="L1039" s="664">
        <v>2</v>
      </c>
      <c r="M1039" s="665">
        <v>435.3</v>
      </c>
    </row>
    <row r="1040" spans="1:13" ht="14.4" customHeight="1" x14ac:dyDescent="0.3">
      <c r="A1040" s="660" t="s">
        <v>4642</v>
      </c>
      <c r="B1040" s="661" t="s">
        <v>4422</v>
      </c>
      <c r="C1040" s="661" t="s">
        <v>6510</v>
      </c>
      <c r="D1040" s="661" t="s">
        <v>6511</v>
      </c>
      <c r="E1040" s="661" t="s">
        <v>2683</v>
      </c>
      <c r="F1040" s="664">
        <v>1</v>
      </c>
      <c r="G1040" s="664">
        <v>195.89</v>
      </c>
      <c r="H1040" s="677">
        <v>1</v>
      </c>
      <c r="I1040" s="664"/>
      <c r="J1040" s="664"/>
      <c r="K1040" s="677">
        <v>0</v>
      </c>
      <c r="L1040" s="664">
        <v>1</v>
      </c>
      <c r="M1040" s="665">
        <v>195.89</v>
      </c>
    </row>
    <row r="1041" spans="1:13" ht="14.4" customHeight="1" x14ac:dyDescent="0.3">
      <c r="A1041" s="660" t="s">
        <v>4642</v>
      </c>
      <c r="B1041" s="661" t="s">
        <v>6877</v>
      </c>
      <c r="C1041" s="661" t="s">
        <v>6512</v>
      </c>
      <c r="D1041" s="661" t="s">
        <v>6513</v>
      </c>
      <c r="E1041" s="661" t="s">
        <v>1378</v>
      </c>
      <c r="F1041" s="664">
        <v>2</v>
      </c>
      <c r="G1041" s="664">
        <v>2059.2800000000002</v>
      </c>
      <c r="H1041" s="677">
        <v>1</v>
      </c>
      <c r="I1041" s="664"/>
      <c r="J1041" s="664"/>
      <c r="K1041" s="677">
        <v>0</v>
      </c>
      <c r="L1041" s="664">
        <v>2</v>
      </c>
      <c r="M1041" s="665">
        <v>2059.2800000000002</v>
      </c>
    </row>
    <row r="1042" spans="1:13" ht="14.4" customHeight="1" x14ac:dyDescent="0.3">
      <c r="A1042" s="660" t="s">
        <v>4642</v>
      </c>
      <c r="B1042" s="661" t="s">
        <v>4432</v>
      </c>
      <c r="C1042" s="661" t="s">
        <v>2508</v>
      </c>
      <c r="D1042" s="661" t="s">
        <v>2509</v>
      </c>
      <c r="E1042" s="661" t="s">
        <v>4433</v>
      </c>
      <c r="F1042" s="664"/>
      <c r="G1042" s="664"/>
      <c r="H1042" s="677">
        <v>0</v>
      </c>
      <c r="I1042" s="664">
        <v>1</v>
      </c>
      <c r="J1042" s="664">
        <v>259.04000000000002</v>
      </c>
      <c r="K1042" s="677">
        <v>1</v>
      </c>
      <c r="L1042" s="664">
        <v>1</v>
      </c>
      <c r="M1042" s="665">
        <v>259.04000000000002</v>
      </c>
    </row>
    <row r="1043" spans="1:13" ht="14.4" customHeight="1" x14ac:dyDescent="0.3">
      <c r="A1043" s="660" t="s">
        <v>4642</v>
      </c>
      <c r="B1043" s="661" t="s">
        <v>4439</v>
      </c>
      <c r="C1043" s="661" t="s">
        <v>5809</v>
      </c>
      <c r="D1043" s="661" t="s">
        <v>5810</v>
      </c>
      <c r="E1043" s="661" t="s">
        <v>5811</v>
      </c>
      <c r="F1043" s="664"/>
      <c r="G1043" s="664"/>
      <c r="H1043" s="677">
        <v>0</v>
      </c>
      <c r="I1043" s="664">
        <v>3</v>
      </c>
      <c r="J1043" s="664">
        <v>195.20999999999998</v>
      </c>
      <c r="K1043" s="677">
        <v>1</v>
      </c>
      <c r="L1043" s="664">
        <v>3</v>
      </c>
      <c r="M1043" s="665">
        <v>195.20999999999998</v>
      </c>
    </row>
    <row r="1044" spans="1:13" ht="14.4" customHeight="1" x14ac:dyDescent="0.3">
      <c r="A1044" s="660" t="s">
        <v>4642</v>
      </c>
      <c r="B1044" s="661" t="s">
        <v>6883</v>
      </c>
      <c r="C1044" s="661" t="s">
        <v>6150</v>
      </c>
      <c r="D1044" s="661" t="s">
        <v>6151</v>
      </c>
      <c r="E1044" s="661" t="s">
        <v>6152</v>
      </c>
      <c r="F1044" s="664"/>
      <c r="G1044" s="664"/>
      <c r="H1044" s="677">
        <v>0</v>
      </c>
      <c r="I1044" s="664">
        <v>1</v>
      </c>
      <c r="J1044" s="664">
        <v>41.55</v>
      </c>
      <c r="K1044" s="677">
        <v>1</v>
      </c>
      <c r="L1044" s="664">
        <v>1</v>
      </c>
      <c r="M1044" s="665">
        <v>41.55</v>
      </c>
    </row>
    <row r="1045" spans="1:13" ht="14.4" customHeight="1" x14ac:dyDescent="0.3">
      <c r="A1045" s="660" t="s">
        <v>4642</v>
      </c>
      <c r="B1045" s="661" t="s">
        <v>4442</v>
      </c>
      <c r="C1045" s="661" t="s">
        <v>2909</v>
      </c>
      <c r="D1045" s="661" t="s">
        <v>4443</v>
      </c>
      <c r="E1045" s="661" t="s">
        <v>4444</v>
      </c>
      <c r="F1045" s="664"/>
      <c r="G1045" s="664"/>
      <c r="H1045" s="677">
        <v>0</v>
      </c>
      <c r="I1045" s="664">
        <v>4</v>
      </c>
      <c r="J1045" s="664">
        <v>627.44000000000005</v>
      </c>
      <c r="K1045" s="677">
        <v>1</v>
      </c>
      <c r="L1045" s="664">
        <v>4</v>
      </c>
      <c r="M1045" s="665">
        <v>627.44000000000005</v>
      </c>
    </row>
    <row r="1046" spans="1:13" ht="14.4" customHeight="1" x14ac:dyDescent="0.3">
      <c r="A1046" s="660" t="s">
        <v>4642</v>
      </c>
      <c r="B1046" s="661" t="s">
        <v>4449</v>
      </c>
      <c r="C1046" s="661" t="s">
        <v>3077</v>
      </c>
      <c r="D1046" s="661" t="s">
        <v>3078</v>
      </c>
      <c r="E1046" s="661" t="s">
        <v>4450</v>
      </c>
      <c r="F1046" s="664"/>
      <c r="G1046" s="664"/>
      <c r="H1046" s="677">
        <v>0</v>
      </c>
      <c r="I1046" s="664">
        <v>2</v>
      </c>
      <c r="J1046" s="664">
        <v>276.32</v>
      </c>
      <c r="K1046" s="677">
        <v>1</v>
      </c>
      <c r="L1046" s="664">
        <v>2</v>
      </c>
      <c r="M1046" s="665">
        <v>276.32</v>
      </c>
    </row>
    <row r="1047" spans="1:13" ht="14.4" customHeight="1" x14ac:dyDescent="0.3">
      <c r="A1047" s="660" t="s">
        <v>4642</v>
      </c>
      <c r="B1047" s="661" t="s">
        <v>4449</v>
      </c>
      <c r="C1047" s="661" t="s">
        <v>3042</v>
      </c>
      <c r="D1047" s="661" t="s">
        <v>3043</v>
      </c>
      <c r="E1047" s="661" t="s">
        <v>4451</v>
      </c>
      <c r="F1047" s="664"/>
      <c r="G1047" s="664"/>
      <c r="H1047" s="677">
        <v>0</v>
      </c>
      <c r="I1047" s="664">
        <v>18</v>
      </c>
      <c r="J1047" s="664">
        <v>3280.2599999999998</v>
      </c>
      <c r="K1047" s="677">
        <v>1</v>
      </c>
      <c r="L1047" s="664">
        <v>18</v>
      </c>
      <c r="M1047" s="665">
        <v>3280.2599999999998</v>
      </c>
    </row>
    <row r="1048" spans="1:13" ht="14.4" customHeight="1" x14ac:dyDescent="0.3">
      <c r="A1048" s="660" t="s">
        <v>4642</v>
      </c>
      <c r="B1048" s="661" t="s">
        <v>4456</v>
      </c>
      <c r="C1048" s="661" t="s">
        <v>3049</v>
      </c>
      <c r="D1048" s="661" t="s">
        <v>3050</v>
      </c>
      <c r="E1048" s="661" t="s">
        <v>4458</v>
      </c>
      <c r="F1048" s="664"/>
      <c r="G1048" s="664"/>
      <c r="H1048" s="677">
        <v>0</v>
      </c>
      <c r="I1048" s="664">
        <v>1</v>
      </c>
      <c r="J1048" s="664">
        <v>116.8</v>
      </c>
      <c r="K1048" s="677">
        <v>1</v>
      </c>
      <c r="L1048" s="664">
        <v>1</v>
      </c>
      <c r="M1048" s="665">
        <v>116.8</v>
      </c>
    </row>
    <row r="1049" spans="1:13" ht="14.4" customHeight="1" x14ac:dyDescent="0.3">
      <c r="A1049" s="660" t="s">
        <v>4642</v>
      </c>
      <c r="B1049" s="661" t="s">
        <v>4456</v>
      </c>
      <c r="C1049" s="661" t="s">
        <v>5647</v>
      </c>
      <c r="D1049" s="661" t="s">
        <v>3050</v>
      </c>
      <c r="E1049" s="661" t="s">
        <v>5648</v>
      </c>
      <c r="F1049" s="664"/>
      <c r="G1049" s="664"/>
      <c r="H1049" s="677"/>
      <c r="I1049" s="664">
        <v>3</v>
      </c>
      <c r="J1049" s="664">
        <v>0</v>
      </c>
      <c r="K1049" s="677"/>
      <c r="L1049" s="664">
        <v>3</v>
      </c>
      <c r="M1049" s="665">
        <v>0</v>
      </c>
    </row>
    <row r="1050" spans="1:13" ht="14.4" customHeight="1" x14ac:dyDescent="0.3">
      <c r="A1050" s="660" t="s">
        <v>4642</v>
      </c>
      <c r="B1050" s="661" t="s">
        <v>4460</v>
      </c>
      <c r="C1050" s="661" t="s">
        <v>3081</v>
      </c>
      <c r="D1050" s="661" t="s">
        <v>3082</v>
      </c>
      <c r="E1050" s="661" t="s">
        <v>3083</v>
      </c>
      <c r="F1050" s="664"/>
      <c r="G1050" s="664"/>
      <c r="H1050" s="677">
        <v>0</v>
      </c>
      <c r="I1050" s="664">
        <v>10</v>
      </c>
      <c r="J1050" s="664">
        <v>2125.39</v>
      </c>
      <c r="K1050" s="677">
        <v>1</v>
      </c>
      <c r="L1050" s="664">
        <v>10</v>
      </c>
      <c r="M1050" s="665">
        <v>2125.39</v>
      </c>
    </row>
    <row r="1051" spans="1:13" ht="14.4" customHeight="1" x14ac:dyDescent="0.3">
      <c r="A1051" s="660" t="s">
        <v>4642</v>
      </c>
      <c r="B1051" s="661" t="s">
        <v>4461</v>
      </c>
      <c r="C1051" s="661" t="s">
        <v>3069</v>
      </c>
      <c r="D1051" s="661" t="s">
        <v>3070</v>
      </c>
      <c r="E1051" s="661" t="s">
        <v>3071</v>
      </c>
      <c r="F1051" s="664"/>
      <c r="G1051" s="664"/>
      <c r="H1051" s="677">
        <v>0</v>
      </c>
      <c r="I1051" s="664">
        <v>3</v>
      </c>
      <c r="J1051" s="664">
        <v>462.03</v>
      </c>
      <c r="K1051" s="677">
        <v>1</v>
      </c>
      <c r="L1051" s="664">
        <v>3</v>
      </c>
      <c r="M1051" s="665">
        <v>462.03</v>
      </c>
    </row>
    <row r="1052" spans="1:13" ht="14.4" customHeight="1" x14ac:dyDescent="0.3">
      <c r="A1052" s="660" t="s">
        <v>4642</v>
      </c>
      <c r="B1052" s="661" t="s">
        <v>4461</v>
      </c>
      <c r="C1052" s="661" t="s">
        <v>6380</v>
      </c>
      <c r="D1052" s="661" t="s">
        <v>6381</v>
      </c>
      <c r="E1052" s="661" t="s">
        <v>6382</v>
      </c>
      <c r="F1052" s="664"/>
      <c r="G1052" s="664"/>
      <c r="H1052" s="677">
        <v>0</v>
      </c>
      <c r="I1052" s="664">
        <v>3</v>
      </c>
      <c r="J1052" s="664">
        <v>231.03000000000003</v>
      </c>
      <c r="K1052" s="677">
        <v>1</v>
      </c>
      <c r="L1052" s="664">
        <v>3</v>
      </c>
      <c r="M1052" s="665">
        <v>231.03000000000003</v>
      </c>
    </row>
    <row r="1053" spans="1:13" ht="14.4" customHeight="1" x14ac:dyDescent="0.3">
      <c r="A1053" s="660" t="s">
        <v>4642</v>
      </c>
      <c r="B1053" s="661" t="s">
        <v>4464</v>
      </c>
      <c r="C1053" s="661" t="s">
        <v>3057</v>
      </c>
      <c r="D1053" s="661" t="s">
        <v>3058</v>
      </c>
      <c r="E1053" s="661" t="s">
        <v>4465</v>
      </c>
      <c r="F1053" s="664"/>
      <c r="G1053" s="664"/>
      <c r="H1053" s="677">
        <v>0</v>
      </c>
      <c r="I1053" s="664">
        <v>16</v>
      </c>
      <c r="J1053" s="664">
        <v>1117.76</v>
      </c>
      <c r="K1053" s="677">
        <v>1</v>
      </c>
      <c r="L1053" s="664">
        <v>16</v>
      </c>
      <c r="M1053" s="665">
        <v>1117.76</v>
      </c>
    </row>
    <row r="1054" spans="1:13" ht="14.4" customHeight="1" x14ac:dyDescent="0.3">
      <c r="A1054" s="660" t="s">
        <v>4642</v>
      </c>
      <c r="B1054" s="661" t="s">
        <v>4466</v>
      </c>
      <c r="C1054" s="661" t="s">
        <v>3046</v>
      </c>
      <c r="D1054" s="661" t="s">
        <v>3047</v>
      </c>
      <c r="E1054" s="661" t="s">
        <v>4451</v>
      </c>
      <c r="F1054" s="664"/>
      <c r="G1054" s="664"/>
      <c r="H1054" s="677">
        <v>0</v>
      </c>
      <c r="I1054" s="664">
        <v>45</v>
      </c>
      <c r="J1054" s="664">
        <v>3143.7</v>
      </c>
      <c r="K1054" s="677">
        <v>1</v>
      </c>
      <c r="L1054" s="664">
        <v>45</v>
      </c>
      <c r="M1054" s="665">
        <v>3143.7</v>
      </c>
    </row>
    <row r="1055" spans="1:13" ht="14.4" customHeight="1" x14ac:dyDescent="0.3">
      <c r="A1055" s="660" t="s">
        <v>4642</v>
      </c>
      <c r="B1055" s="661" t="s">
        <v>4477</v>
      </c>
      <c r="C1055" s="661" t="s">
        <v>3132</v>
      </c>
      <c r="D1055" s="661" t="s">
        <v>3133</v>
      </c>
      <c r="E1055" s="661" t="s">
        <v>4480</v>
      </c>
      <c r="F1055" s="664"/>
      <c r="G1055" s="664"/>
      <c r="H1055" s="677">
        <v>0</v>
      </c>
      <c r="I1055" s="664">
        <v>69</v>
      </c>
      <c r="J1055" s="664">
        <v>215776.11000000002</v>
      </c>
      <c r="K1055" s="677">
        <v>1</v>
      </c>
      <c r="L1055" s="664">
        <v>69</v>
      </c>
      <c r="M1055" s="665">
        <v>215776.11000000002</v>
      </c>
    </row>
    <row r="1056" spans="1:13" ht="14.4" customHeight="1" x14ac:dyDescent="0.3">
      <c r="A1056" s="660" t="s">
        <v>4642</v>
      </c>
      <c r="B1056" s="661" t="s">
        <v>4477</v>
      </c>
      <c r="C1056" s="661" t="s">
        <v>4672</v>
      </c>
      <c r="D1056" s="661" t="s">
        <v>3133</v>
      </c>
      <c r="E1056" s="661" t="s">
        <v>4673</v>
      </c>
      <c r="F1056" s="664"/>
      <c r="G1056" s="664"/>
      <c r="H1056" s="677">
        <v>0</v>
      </c>
      <c r="I1056" s="664">
        <v>2</v>
      </c>
      <c r="J1056" s="664">
        <v>1564.44</v>
      </c>
      <c r="K1056" s="677">
        <v>1</v>
      </c>
      <c r="L1056" s="664">
        <v>2</v>
      </c>
      <c r="M1056" s="665">
        <v>1564.44</v>
      </c>
    </row>
    <row r="1057" spans="1:13" ht="14.4" customHeight="1" x14ac:dyDescent="0.3">
      <c r="A1057" s="660" t="s">
        <v>4642</v>
      </c>
      <c r="B1057" s="661" t="s">
        <v>4483</v>
      </c>
      <c r="C1057" s="661" t="s">
        <v>2768</v>
      </c>
      <c r="D1057" s="661" t="s">
        <v>2769</v>
      </c>
      <c r="E1057" s="661" t="s">
        <v>4484</v>
      </c>
      <c r="F1057" s="664"/>
      <c r="G1057" s="664"/>
      <c r="H1057" s="677">
        <v>0</v>
      </c>
      <c r="I1057" s="664">
        <v>20</v>
      </c>
      <c r="J1057" s="664">
        <v>29842.2</v>
      </c>
      <c r="K1057" s="677">
        <v>1</v>
      </c>
      <c r="L1057" s="664">
        <v>20</v>
      </c>
      <c r="M1057" s="665">
        <v>29842.2</v>
      </c>
    </row>
    <row r="1058" spans="1:13" ht="14.4" customHeight="1" x14ac:dyDescent="0.3">
      <c r="A1058" s="660" t="s">
        <v>4642</v>
      </c>
      <c r="B1058" s="661" t="s">
        <v>4487</v>
      </c>
      <c r="C1058" s="661" t="s">
        <v>4732</v>
      </c>
      <c r="D1058" s="661" t="s">
        <v>4733</v>
      </c>
      <c r="E1058" s="661" t="s">
        <v>1142</v>
      </c>
      <c r="F1058" s="664"/>
      <c r="G1058" s="664"/>
      <c r="H1058" s="677">
        <v>0</v>
      </c>
      <c r="I1058" s="664">
        <v>1</v>
      </c>
      <c r="J1058" s="664">
        <v>13168.84</v>
      </c>
      <c r="K1058" s="677">
        <v>1</v>
      </c>
      <c r="L1058" s="664">
        <v>1</v>
      </c>
      <c r="M1058" s="665">
        <v>13168.84</v>
      </c>
    </row>
    <row r="1059" spans="1:13" ht="14.4" customHeight="1" x14ac:dyDescent="0.3">
      <c r="A1059" s="660" t="s">
        <v>4642</v>
      </c>
      <c r="B1059" s="661" t="s">
        <v>6871</v>
      </c>
      <c r="C1059" s="661" t="s">
        <v>5157</v>
      </c>
      <c r="D1059" s="661" t="s">
        <v>5158</v>
      </c>
      <c r="E1059" s="661" t="s">
        <v>5159</v>
      </c>
      <c r="F1059" s="664"/>
      <c r="G1059" s="664"/>
      <c r="H1059" s="677">
        <v>0</v>
      </c>
      <c r="I1059" s="664">
        <v>44</v>
      </c>
      <c r="J1059" s="664">
        <v>101302.09999999999</v>
      </c>
      <c r="K1059" s="677">
        <v>1</v>
      </c>
      <c r="L1059" s="664">
        <v>44</v>
      </c>
      <c r="M1059" s="665">
        <v>101302.09999999999</v>
      </c>
    </row>
    <row r="1060" spans="1:13" ht="14.4" customHeight="1" x14ac:dyDescent="0.3">
      <c r="A1060" s="660" t="s">
        <v>4642</v>
      </c>
      <c r="B1060" s="661" t="s">
        <v>4497</v>
      </c>
      <c r="C1060" s="661" t="s">
        <v>2625</v>
      </c>
      <c r="D1060" s="661" t="s">
        <v>812</v>
      </c>
      <c r="E1060" s="661" t="s">
        <v>4498</v>
      </c>
      <c r="F1060" s="664"/>
      <c r="G1060" s="664"/>
      <c r="H1060" s="677">
        <v>0</v>
      </c>
      <c r="I1060" s="664">
        <v>1</v>
      </c>
      <c r="J1060" s="664">
        <v>29.78</v>
      </c>
      <c r="K1060" s="677">
        <v>1</v>
      </c>
      <c r="L1060" s="664">
        <v>1</v>
      </c>
      <c r="M1060" s="665">
        <v>29.78</v>
      </c>
    </row>
    <row r="1061" spans="1:13" ht="14.4" customHeight="1" x14ac:dyDescent="0.3">
      <c r="A1061" s="660" t="s">
        <v>4642</v>
      </c>
      <c r="B1061" s="661" t="s">
        <v>4497</v>
      </c>
      <c r="C1061" s="661" t="s">
        <v>2460</v>
      </c>
      <c r="D1061" s="661" t="s">
        <v>812</v>
      </c>
      <c r="E1061" s="661" t="s">
        <v>4499</v>
      </c>
      <c r="F1061" s="664"/>
      <c r="G1061" s="664"/>
      <c r="H1061" s="677">
        <v>0</v>
      </c>
      <c r="I1061" s="664">
        <v>2</v>
      </c>
      <c r="J1061" s="664">
        <v>193.26</v>
      </c>
      <c r="K1061" s="677">
        <v>1</v>
      </c>
      <c r="L1061" s="664">
        <v>2</v>
      </c>
      <c r="M1061" s="665">
        <v>193.26</v>
      </c>
    </row>
    <row r="1062" spans="1:13" ht="14.4" customHeight="1" x14ac:dyDescent="0.3">
      <c r="A1062" s="660" t="s">
        <v>4642</v>
      </c>
      <c r="B1062" s="661" t="s">
        <v>4497</v>
      </c>
      <c r="C1062" s="661" t="s">
        <v>5180</v>
      </c>
      <c r="D1062" s="661" t="s">
        <v>5181</v>
      </c>
      <c r="E1062" s="661" t="s">
        <v>5182</v>
      </c>
      <c r="F1062" s="664">
        <v>1</v>
      </c>
      <c r="G1062" s="664">
        <v>50.62</v>
      </c>
      <c r="H1062" s="677">
        <v>1</v>
      </c>
      <c r="I1062" s="664"/>
      <c r="J1062" s="664"/>
      <c r="K1062" s="677">
        <v>0</v>
      </c>
      <c r="L1062" s="664">
        <v>1</v>
      </c>
      <c r="M1062" s="665">
        <v>50.62</v>
      </c>
    </row>
    <row r="1063" spans="1:13" ht="14.4" customHeight="1" x14ac:dyDescent="0.3">
      <c r="A1063" s="660" t="s">
        <v>4642</v>
      </c>
      <c r="B1063" s="661" t="s">
        <v>4500</v>
      </c>
      <c r="C1063" s="661" t="s">
        <v>1268</v>
      </c>
      <c r="D1063" s="661" t="s">
        <v>1269</v>
      </c>
      <c r="E1063" s="661" t="s">
        <v>1270</v>
      </c>
      <c r="F1063" s="664"/>
      <c r="G1063" s="664"/>
      <c r="H1063" s="677">
        <v>0</v>
      </c>
      <c r="I1063" s="664">
        <v>7</v>
      </c>
      <c r="J1063" s="664">
        <v>666.75</v>
      </c>
      <c r="K1063" s="677">
        <v>1</v>
      </c>
      <c r="L1063" s="664">
        <v>7</v>
      </c>
      <c r="M1063" s="665">
        <v>666.75</v>
      </c>
    </row>
    <row r="1064" spans="1:13" ht="14.4" customHeight="1" x14ac:dyDescent="0.3">
      <c r="A1064" s="660" t="s">
        <v>4642</v>
      </c>
      <c r="B1064" s="661" t="s">
        <v>4500</v>
      </c>
      <c r="C1064" s="661" t="s">
        <v>4854</v>
      </c>
      <c r="D1064" s="661" t="s">
        <v>4656</v>
      </c>
      <c r="E1064" s="661" t="s">
        <v>1270</v>
      </c>
      <c r="F1064" s="664">
        <v>2</v>
      </c>
      <c r="G1064" s="664">
        <v>190.5</v>
      </c>
      <c r="H1064" s="677">
        <v>1</v>
      </c>
      <c r="I1064" s="664"/>
      <c r="J1064" s="664"/>
      <c r="K1064" s="677">
        <v>0</v>
      </c>
      <c r="L1064" s="664">
        <v>2</v>
      </c>
      <c r="M1064" s="665">
        <v>190.5</v>
      </c>
    </row>
    <row r="1065" spans="1:13" ht="14.4" customHeight="1" x14ac:dyDescent="0.3">
      <c r="A1065" s="660" t="s">
        <v>4642</v>
      </c>
      <c r="B1065" s="661" t="s">
        <v>4502</v>
      </c>
      <c r="C1065" s="661" t="s">
        <v>6607</v>
      </c>
      <c r="D1065" s="661" t="s">
        <v>5084</v>
      </c>
      <c r="E1065" s="661" t="s">
        <v>6608</v>
      </c>
      <c r="F1065" s="664">
        <v>2</v>
      </c>
      <c r="G1065" s="664">
        <v>0</v>
      </c>
      <c r="H1065" s="677"/>
      <c r="I1065" s="664"/>
      <c r="J1065" s="664"/>
      <c r="K1065" s="677"/>
      <c r="L1065" s="664">
        <v>2</v>
      </c>
      <c r="M1065" s="665">
        <v>0</v>
      </c>
    </row>
    <row r="1066" spans="1:13" ht="14.4" customHeight="1" x14ac:dyDescent="0.3">
      <c r="A1066" s="660" t="s">
        <v>4642</v>
      </c>
      <c r="B1066" s="661" t="s">
        <v>4502</v>
      </c>
      <c r="C1066" s="661" t="s">
        <v>2488</v>
      </c>
      <c r="D1066" s="661" t="s">
        <v>2489</v>
      </c>
      <c r="E1066" s="661" t="s">
        <v>2490</v>
      </c>
      <c r="F1066" s="664"/>
      <c r="G1066" s="664"/>
      <c r="H1066" s="677">
        <v>0</v>
      </c>
      <c r="I1066" s="664">
        <v>2</v>
      </c>
      <c r="J1066" s="664">
        <v>65.48</v>
      </c>
      <c r="K1066" s="677">
        <v>1</v>
      </c>
      <c r="L1066" s="664">
        <v>2</v>
      </c>
      <c r="M1066" s="665">
        <v>65.48</v>
      </c>
    </row>
    <row r="1067" spans="1:13" ht="14.4" customHeight="1" x14ac:dyDescent="0.3">
      <c r="A1067" s="660" t="s">
        <v>4642</v>
      </c>
      <c r="B1067" s="661" t="s">
        <v>4502</v>
      </c>
      <c r="C1067" s="661" t="s">
        <v>6220</v>
      </c>
      <c r="D1067" s="661" t="s">
        <v>6221</v>
      </c>
      <c r="E1067" s="661" t="s">
        <v>1835</v>
      </c>
      <c r="F1067" s="664"/>
      <c r="G1067" s="664"/>
      <c r="H1067" s="677">
        <v>0</v>
      </c>
      <c r="I1067" s="664">
        <v>1</v>
      </c>
      <c r="J1067" s="664">
        <v>196.46</v>
      </c>
      <c r="K1067" s="677">
        <v>1</v>
      </c>
      <c r="L1067" s="664">
        <v>1</v>
      </c>
      <c r="M1067" s="665">
        <v>196.46</v>
      </c>
    </row>
    <row r="1068" spans="1:13" ht="14.4" customHeight="1" x14ac:dyDescent="0.3">
      <c r="A1068" s="660" t="s">
        <v>4642</v>
      </c>
      <c r="B1068" s="661" t="s">
        <v>4502</v>
      </c>
      <c r="C1068" s="661" t="s">
        <v>6605</v>
      </c>
      <c r="D1068" s="661" t="s">
        <v>2558</v>
      </c>
      <c r="E1068" s="661" t="s">
        <v>6606</v>
      </c>
      <c r="F1068" s="664"/>
      <c r="G1068" s="664"/>
      <c r="H1068" s="677">
        <v>0</v>
      </c>
      <c r="I1068" s="664">
        <v>1</v>
      </c>
      <c r="J1068" s="664">
        <v>32.74</v>
      </c>
      <c r="K1068" s="677">
        <v>1</v>
      </c>
      <c r="L1068" s="664">
        <v>1</v>
      </c>
      <c r="M1068" s="665">
        <v>32.74</v>
      </c>
    </row>
    <row r="1069" spans="1:13" ht="14.4" customHeight="1" x14ac:dyDescent="0.3">
      <c r="A1069" s="660" t="s">
        <v>4642</v>
      </c>
      <c r="B1069" s="661" t="s">
        <v>4508</v>
      </c>
      <c r="C1069" s="661" t="s">
        <v>4970</v>
      </c>
      <c r="D1069" s="661" t="s">
        <v>4509</v>
      </c>
      <c r="E1069" s="661" t="s">
        <v>4971</v>
      </c>
      <c r="F1069" s="664"/>
      <c r="G1069" s="664"/>
      <c r="H1069" s="677">
        <v>0</v>
      </c>
      <c r="I1069" s="664">
        <v>1</v>
      </c>
      <c r="J1069" s="664">
        <v>887.05</v>
      </c>
      <c r="K1069" s="677">
        <v>1</v>
      </c>
      <c r="L1069" s="664">
        <v>1</v>
      </c>
      <c r="M1069" s="665">
        <v>887.05</v>
      </c>
    </row>
    <row r="1070" spans="1:13" ht="14.4" customHeight="1" x14ac:dyDescent="0.3">
      <c r="A1070" s="660" t="s">
        <v>4642</v>
      </c>
      <c r="B1070" s="661" t="s">
        <v>4517</v>
      </c>
      <c r="C1070" s="661" t="s">
        <v>5241</v>
      </c>
      <c r="D1070" s="661" t="s">
        <v>5242</v>
      </c>
      <c r="E1070" s="661" t="s">
        <v>4923</v>
      </c>
      <c r="F1070" s="664">
        <v>1</v>
      </c>
      <c r="G1070" s="664">
        <v>17.690000000000001</v>
      </c>
      <c r="H1070" s="677">
        <v>1</v>
      </c>
      <c r="I1070" s="664"/>
      <c r="J1070" s="664"/>
      <c r="K1070" s="677">
        <v>0</v>
      </c>
      <c r="L1070" s="664">
        <v>1</v>
      </c>
      <c r="M1070" s="665">
        <v>17.690000000000001</v>
      </c>
    </row>
    <row r="1071" spans="1:13" ht="14.4" customHeight="1" x14ac:dyDescent="0.3">
      <c r="A1071" s="660" t="s">
        <v>4642</v>
      </c>
      <c r="B1071" s="661" t="s">
        <v>4517</v>
      </c>
      <c r="C1071" s="661" t="s">
        <v>5579</v>
      </c>
      <c r="D1071" s="661" t="s">
        <v>5580</v>
      </c>
      <c r="E1071" s="661" t="s">
        <v>5121</v>
      </c>
      <c r="F1071" s="664"/>
      <c r="G1071" s="664"/>
      <c r="H1071" s="677">
        <v>0</v>
      </c>
      <c r="I1071" s="664">
        <v>1</v>
      </c>
      <c r="J1071" s="664">
        <v>10.73</v>
      </c>
      <c r="K1071" s="677">
        <v>1</v>
      </c>
      <c r="L1071" s="664">
        <v>1</v>
      </c>
      <c r="M1071" s="665">
        <v>10.73</v>
      </c>
    </row>
    <row r="1072" spans="1:13" ht="14.4" customHeight="1" x14ac:dyDescent="0.3">
      <c r="A1072" s="660" t="s">
        <v>4642</v>
      </c>
      <c r="B1072" s="661" t="s">
        <v>4517</v>
      </c>
      <c r="C1072" s="661" t="s">
        <v>5122</v>
      </c>
      <c r="D1072" s="661" t="s">
        <v>5123</v>
      </c>
      <c r="E1072" s="661" t="s">
        <v>4521</v>
      </c>
      <c r="F1072" s="664">
        <v>7</v>
      </c>
      <c r="G1072" s="664">
        <v>37.589999999999996</v>
      </c>
      <c r="H1072" s="677">
        <v>1</v>
      </c>
      <c r="I1072" s="664"/>
      <c r="J1072" s="664"/>
      <c r="K1072" s="677">
        <v>0</v>
      </c>
      <c r="L1072" s="664">
        <v>7</v>
      </c>
      <c r="M1072" s="665">
        <v>37.589999999999996</v>
      </c>
    </row>
    <row r="1073" spans="1:13" ht="14.4" customHeight="1" x14ac:dyDescent="0.3">
      <c r="A1073" s="660" t="s">
        <v>4642</v>
      </c>
      <c r="B1073" s="661" t="s">
        <v>4522</v>
      </c>
      <c r="C1073" s="661" t="s">
        <v>6482</v>
      </c>
      <c r="D1073" s="661" t="s">
        <v>6446</v>
      </c>
      <c r="E1073" s="661" t="s">
        <v>5679</v>
      </c>
      <c r="F1073" s="664">
        <v>1</v>
      </c>
      <c r="G1073" s="664">
        <v>720.54</v>
      </c>
      <c r="H1073" s="677">
        <v>1</v>
      </c>
      <c r="I1073" s="664"/>
      <c r="J1073" s="664"/>
      <c r="K1073" s="677">
        <v>0</v>
      </c>
      <c r="L1073" s="664">
        <v>1</v>
      </c>
      <c r="M1073" s="665">
        <v>720.54</v>
      </c>
    </row>
    <row r="1074" spans="1:13" ht="14.4" customHeight="1" x14ac:dyDescent="0.3">
      <c r="A1074" s="660" t="s">
        <v>4642</v>
      </c>
      <c r="B1074" s="661" t="s">
        <v>4522</v>
      </c>
      <c r="C1074" s="661" t="s">
        <v>6368</v>
      </c>
      <c r="D1074" s="661" t="s">
        <v>2475</v>
      </c>
      <c r="E1074" s="661" t="s">
        <v>1239</v>
      </c>
      <c r="F1074" s="664"/>
      <c r="G1074" s="664"/>
      <c r="H1074" s="677">
        <v>0</v>
      </c>
      <c r="I1074" s="664">
        <v>3</v>
      </c>
      <c r="J1074" s="664">
        <v>414</v>
      </c>
      <c r="K1074" s="677">
        <v>1</v>
      </c>
      <c r="L1074" s="664">
        <v>3</v>
      </c>
      <c r="M1074" s="665">
        <v>414</v>
      </c>
    </row>
    <row r="1075" spans="1:13" ht="14.4" customHeight="1" x14ac:dyDescent="0.3">
      <c r="A1075" s="660" t="s">
        <v>4642</v>
      </c>
      <c r="B1075" s="661" t="s">
        <v>4522</v>
      </c>
      <c r="C1075" s="661" t="s">
        <v>5042</v>
      </c>
      <c r="D1075" s="661" t="s">
        <v>2475</v>
      </c>
      <c r="E1075" s="661" t="s">
        <v>2476</v>
      </c>
      <c r="F1075" s="664"/>
      <c r="G1075" s="664"/>
      <c r="H1075" s="677">
        <v>0</v>
      </c>
      <c r="I1075" s="664">
        <v>5</v>
      </c>
      <c r="J1075" s="664">
        <v>1848.9599999999998</v>
      </c>
      <c r="K1075" s="677">
        <v>1</v>
      </c>
      <c r="L1075" s="664">
        <v>5</v>
      </c>
      <c r="M1075" s="665">
        <v>1848.9599999999998</v>
      </c>
    </row>
    <row r="1076" spans="1:13" ht="14.4" customHeight="1" x14ac:dyDescent="0.3">
      <c r="A1076" s="660" t="s">
        <v>4642</v>
      </c>
      <c r="B1076" s="661" t="s">
        <v>4522</v>
      </c>
      <c r="C1076" s="661" t="s">
        <v>2628</v>
      </c>
      <c r="D1076" s="661" t="s">
        <v>2629</v>
      </c>
      <c r="E1076" s="661" t="s">
        <v>4523</v>
      </c>
      <c r="F1076" s="664"/>
      <c r="G1076" s="664"/>
      <c r="H1076" s="677">
        <v>0</v>
      </c>
      <c r="I1076" s="664">
        <v>1</v>
      </c>
      <c r="J1076" s="664">
        <v>162.13</v>
      </c>
      <c r="K1076" s="677">
        <v>1</v>
      </c>
      <c r="L1076" s="664">
        <v>1</v>
      </c>
      <c r="M1076" s="665">
        <v>162.13</v>
      </c>
    </row>
    <row r="1077" spans="1:13" ht="14.4" customHeight="1" x14ac:dyDescent="0.3">
      <c r="A1077" s="660" t="s">
        <v>4642</v>
      </c>
      <c r="B1077" s="661" t="s">
        <v>4522</v>
      </c>
      <c r="C1077" s="661" t="s">
        <v>2705</v>
      </c>
      <c r="D1077" s="661" t="s">
        <v>2475</v>
      </c>
      <c r="E1077" s="661" t="s">
        <v>4524</v>
      </c>
      <c r="F1077" s="664"/>
      <c r="G1077" s="664"/>
      <c r="H1077" s="677">
        <v>0</v>
      </c>
      <c r="I1077" s="664">
        <v>3</v>
      </c>
      <c r="J1077" s="664">
        <v>648.48</v>
      </c>
      <c r="K1077" s="677">
        <v>1</v>
      </c>
      <c r="L1077" s="664">
        <v>3</v>
      </c>
      <c r="M1077" s="665">
        <v>648.48</v>
      </c>
    </row>
    <row r="1078" spans="1:13" ht="14.4" customHeight="1" x14ac:dyDescent="0.3">
      <c r="A1078" s="660" t="s">
        <v>4642</v>
      </c>
      <c r="B1078" s="661" t="s">
        <v>4522</v>
      </c>
      <c r="C1078" s="661" t="s">
        <v>2474</v>
      </c>
      <c r="D1078" s="661" t="s">
        <v>2475</v>
      </c>
      <c r="E1078" s="661" t="s">
        <v>4525</v>
      </c>
      <c r="F1078" s="664"/>
      <c r="G1078" s="664"/>
      <c r="H1078" s="677">
        <v>0</v>
      </c>
      <c r="I1078" s="664">
        <v>4</v>
      </c>
      <c r="J1078" s="664">
        <v>1729.28</v>
      </c>
      <c r="K1078" s="677">
        <v>1</v>
      </c>
      <c r="L1078" s="664">
        <v>4</v>
      </c>
      <c r="M1078" s="665">
        <v>1729.28</v>
      </c>
    </row>
    <row r="1079" spans="1:13" ht="14.4" customHeight="1" x14ac:dyDescent="0.3">
      <c r="A1079" s="660" t="s">
        <v>4642</v>
      </c>
      <c r="B1079" s="661" t="s">
        <v>4522</v>
      </c>
      <c r="C1079" s="661" t="s">
        <v>6254</v>
      </c>
      <c r="D1079" s="661" t="s">
        <v>2475</v>
      </c>
      <c r="E1079" s="661" t="s">
        <v>6255</v>
      </c>
      <c r="F1079" s="664">
        <v>1</v>
      </c>
      <c r="G1079" s="664">
        <v>0</v>
      </c>
      <c r="H1079" s="677"/>
      <c r="I1079" s="664"/>
      <c r="J1079" s="664"/>
      <c r="K1079" s="677"/>
      <c r="L1079" s="664">
        <v>1</v>
      </c>
      <c r="M1079" s="665">
        <v>0</v>
      </c>
    </row>
    <row r="1080" spans="1:13" ht="14.4" customHeight="1" x14ac:dyDescent="0.3">
      <c r="A1080" s="660" t="s">
        <v>4642</v>
      </c>
      <c r="B1080" s="661" t="s">
        <v>4522</v>
      </c>
      <c r="C1080" s="661" t="s">
        <v>6256</v>
      </c>
      <c r="D1080" s="661" t="s">
        <v>2475</v>
      </c>
      <c r="E1080" s="661" t="s">
        <v>6257</v>
      </c>
      <c r="F1080" s="664">
        <v>3</v>
      </c>
      <c r="G1080" s="664">
        <v>0</v>
      </c>
      <c r="H1080" s="677"/>
      <c r="I1080" s="664"/>
      <c r="J1080" s="664"/>
      <c r="K1080" s="677"/>
      <c r="L1080" s="664">
        <v>3</v>
      </c>
      <c r="M1080" s="665">
        <v>0</v>
      </c>
    </row>
    <row r="1081" spans="1:13" ht="14.4" customHeight="1" x14ac:dyDescent="0.3">
      <c r="A1081" s="660" t="s">
        <v>4642</v>
      </c>
      <c r="B1081" s="661" t="s">
        <v>4522</v>
      </c>
      <c r="C1081" s="661" t="s">
        <v>5857</v>
      </c>
      <c r="D1081" s="661" t="s">
        <v>2629</v>
      </c>
      <c r="E1081" s="661" t="s">
        <v>5858</v>
      </c>
      <c r="F1081" s="664">
        <v>1</v>
      </c>
      <c r="G1081" s="664">
        <v>0</v>
      </c>
      <c r="H1081" s="677"/>
      <c r="I1081" s="664"/>
      <c r="J1081" s="664"/>
      <c r="K1081" s="677"/>
      <c r="L1081" s="664">
        <v>1</v>
      </c>
      <c r="M1081" s="665">
        <v>0</v>
      </c>
    </row>
    <row r="1082" spans="1:13" ht="14.4" customHeight="1" x14ac:dyDescent="0.3">
      <c r="A1082" s="660" t="s">
        <v>4642</v>
      </c>
      <c r="B1082" s="661" t="s">
        <v>4522</v>
      </c>
      <c r="C1082" s="661" t="s">
        <v>6517</v>
      </c>
      <c r="D1082" s="661" t="s">
        <v>6518</v>
      </c>
      <c r="E1082" s="661" t="s">
        <v>5679</v>
      </c>
      <c r="F1082" s="664">
        <v>1</v>
      </c>
      <c r="G1082" s="664">
        <v>0</v>
      </c>
      <c r="H1082" s="677"/>
      <c r="I1082" s="664"/>
      <c r="J1082" s="664"/>
      <c r="K1082" s="677"/>
      <c r="L1082" s="664">
        <v>1</v>
      </c>
      <c r="M1082" s="665">
        <v>0</v>
      </c>
    </row>
    <row r="1083" spans="1:13" ht="14.4" customHeight="1" x14ac:dyDescent="0.3">
      <c r="A1083" s="660" t="s">
        <v>4642</v>
      </c>
      <c r="B1083" s="661" t="s">
        <v>4528</v>
      </c>
      <c r="C1083" s="661" t="s">
        <v>5937</v>
      </c>
      <c r="D1083" s="661" t="s">
        <v>5280</v>
      </c>
      <c r="E1083" s="661" t="s">
        <v>5938</v>
      </c>
      <c r="F1083" s="664">
        <v>1</v>
      </c>
      <c r="G1083" s="664">
        <v>0</v>
      </c>
      <c r="H1083" s="677"/>
      <c r="I1083" s="664"/>
      <c r="J1083" s="664"/>
      <c r="K1083" s="677"/>
      <c r="L1083" s="664">
        <v>1</v>
      </c>
      <c r="M1083" s="665">
        <v>0</v>
      </c>
    </row>
    <row r="1084" spans="1:13" ht="14.4" customHeight="1" x14ac:dyDescent="0.3">
      <c r="A1084" s="660" t="s">
        <v>4642</v>
      </c>
      <c r="B1084" s="661" t="s">
        <v>4529</v>
      </c>
      <c r="C1084" s="661" t="s">
        <v>5877</v>
      </c>
      <c r="D1084" s="661" t="s">
        <v>5878</v>
      </c>
      <c r="E1084" s="661" t="s">
        <v>5879</v>
      </c>
      <c r="F1084" s="664"/>
      <c r="G1084" s="664"/>
      <c r="H1084" s="677">
        <v>0</v>
      </c>
      <c r="I1084" s="664">
        <v>1</v>
      </c>
      <c r="J1084" s="664">
        <v>185.9</v>
      </c>
      <c r="K1084" s="677">
        <v>1</v>
      </c>
      <c r="L1084" s="664">
        <v>1</v>
      </c>
      <c r="M1084" s="665">
        <v>185.9</v>
      </c>
    </row>
    <row r="1085" spans="1:13" ht="14.4" customHeight="1" x14ac:dyDescent="0.3">
      <c r="A1085" s="660" t="s">
        <v>4642</v>
      </c>
      <c r="B1085" s="661" t="s">
        <v>4538</v>
      </c>
      <c r="C1085" s="661" t="s">
        <v>6365</v>
      </c>
      <c r="D1085" s="661" t="s">
        <v>2453</v>
      </c>
      <c r="E1085" s="661" t="s">
        <v>6366</v>
      </c>
      <c r="F1085" s="664"/>
      <c r="G1085" s="664"/>
      <c r="H1085" s="677"/>
      <c r="I1085" s="664">
        <v>1</v>
      </c>
      <c r="J1085" s="664">
        <v>0</v>
      </c>
      <c r="K1085" s="677"/>
      <c r="L1085" s="664">
        <v>1</v>
      </c>
      <c r="M1085" s="665">
        <v>0</v>
      </c>
    </row>
    <row r="1086" spans="1:13" ht="14.4" customHeight="1" x14ac:dyDescent="0.3">
      <c r="A1086" s="660" t="s">
        <v>4642</v>
      </c>
      <c r="B1086" s="661" t="s">
        <v>4538</v>
      </c>
      <c r="C1086" s="661" t="s">
        <v>5420</v>
      </c>
      <c r="D1086" s="661" t="s">
        <v>2453</v>
      </c>
      <c r="E1086" s="661" t="s">
        <v>1139</v>
      </c>
      <c r="F1086" s="664"/>
      <c r="G1086" s="664"/>
      <c r="H1086" s="677"/>
      <c r="I1086" s="664">
        <v>1</v>
      </c>
      <c r="J1086" s="664">
        <v>0</v>
      </c>
      <c r="K1086" s="677"/>
      <c r="L1086" s="664">
        <v>1</v>
      </c>
      <c r="M1086" s="665">
        <v>0</v>
      </c>
    </row>
    <row r="1087" spans="1:13" ht="14.4" customHeight="1" x14ac:dyDescent="0.3">
      <c r="A1087" s="660" t="s">
        <v>4642</v>
      </c>
      <c r="B1087" s="661" t="s">
        <v>4538</v>
      </c>
      <c r="C1087" s="661" t="s">
        <v>2568</v>
      </c>
      <c r="D1087" s="661" t="s">
        <v>2453</v>
      </c>
      <c r="E1087" s="661" t="s">
        <v>1229</v>
      </c>
      <c r="F1087" s="664"/>
      <c r="G1087" s="664"/>
      <c r="H1087" s="677">
        <v>0</v>
      </c>
      <c r="I1087" s="664">
        <v>1</v>
      </c>
      <c r="J1087" s="664">
        <v>118.82</v>
      </c>
      <c r="K1087" s="677">
        <v>1</v>
      </c>
      <c r="L1087" s="664">
        <v>1</v>
      </c>
      <c r="M1087" s="665">
        <v>118.82</v>
      </c>
    </row>
    <row r="1088" spans="1:13" ht="14.4" customHeight="1" x14ac:dyDescent="0.3">
      <c r="A1088" s="660" t="s">
        <v>4642</v>
      </c>
      <c r="B1088" s="661" t="s">
        <v>4540</v>
      </c>
      <c r="C1088" s="661" t="s">
        <v>6563</v>
      </c>
      <c r="D1088" s="661" t="s">
        <v>2598</v>
      </c>
      <c r="E1088" s="661" t="s">
        <v>6520</v>
      </c>
      <c r="F1088" s="664"/>
      <c r="G1088" s="664"/>
      <c r="H1088" s="677"/>
      <c r="I1088" s="664">
        <v>1</v>
      </c>
      <c r="J1088" s="664">
        <v>0</v>
      </c>
      <c r="K1088" s="677"/>
      <c r="L1088" s="664">
        <v>1</v>
      </c>
      <c r="M1088" s="665">
        <v>0</v>
      </c>
    </row>
    <row r="1089" spans="1:13" ht="14.4" customHeight="1" x14ac:dyDescent="0.3">
      <c r="A1089" s="660" t="s">
        <v>4642</v>
      </c>
      <c r="B1089" s="661" t="s">
        <v>4540</v>
      </c>
      <c r="C1089" s="661" t="s">
        <v>2597</v>
      </c>
      <c r="D1089" s="661" t="s">
        <v>2598</v>
      </c>
      <c r="E1089" s="661" t="s">
        <v>1225</v>
      </c>
      <c r="F1089" s="664"/>
      <c r="G1089" s="664"/>
      <c r="H1089" s="677">
        <v>0</v>
      </c>
      <c r="I1089" s="664">
        <v>1</v>
      </c>
      <c r="J1089" s="664">
        <v>137.74</v>
      </c>
      <c r="K1089" s="677">
        <v>1</v>
      </c>
      <c r="L1089" s="664">
        <v>1</v>
      </c>
      <c r="M1089" s="665">
        <v>137.74</v>
      </c>
    </row>
    <row r="1090" spans="1:13" ht="14.4" customHeight="1" x14ac:dyDescent="0.3">
      <c r="A1090" s="660" t="s">
        <v>4642</v>
      </c>
      <c r="B1090" s="661" t="s">
        <v>4540</v>
      </c>
      <c r="C1090" s="661" t="s">
        <v>5737</v>
      </c>
      <c r="D1090" s="661" t="s">
        <v>2598</v>
      </c>
      <c r="E1090" s="661" t="s">
        <v>1242</v>
      </c>
      <c r="F1090" s="664"/>
      <c r="G1090" s="664"/>
      <c r="H1090" s="677">
        <v>0</v>
      </c>
      <c r="I1090" s="664">
        <v>1</v>
      </c>
      <c r="J1090" s="664">
        <v>413.22</v>
      </c>
      <c r="K1090" s="677">
        <v>1</v>
      </c>
      <c r="L1090" s="664">
        <v>1</v>
      </c>
      <c r="M1090" s="665">
        <v>413.22</v>
      </c>
    </row>
    <row r="1091" spans="1:13" ht="14.4" customHeight="1" x14ac:dyDescent="0.3">
      <c r="A1091" s="660" t="s">
        <v>4642</v>
      </c>
      <c r="B1091" s="661" t="s">
        <v>4540</v>
      </c>
      <c r="C1091" s="661" t="s">
        <v>6564</v>
      </c>
      <c r="D1091" s="661" t="s">
        <v>2598</v>
      </c>
      <c r="E1091" s="661" t="s">
        <v>6520</v>
      </c>
      <c r="F1091" s="664"/>
      <c r="G1091" s="664"/>
      <c r="H1091" s="677"/>
      <c r="I1091" s="664">
        <v>1</v>
      </c>
      <c r="J1091" s="664">
        <v>0</v>
      </c>
      <c r="K1091" s="677"/>
      <c r="L1091" s="664">
        <v>1</v>
      </c>
      <c r="M1091" s="665">
        <v>0</v>
      </c>
    </row>
    <row r="1092" spans="1:13" ht="14.4" customHeight="1" x14ac:dyDescent="0.3">
      <c r="A1092" s="660" t="s">
        <v>4642</v>
      </c>
      <c r="B1092" s="661" t="s">
        <v>4546</v>
      </c>
      <c r="C1092" s="661" t="s">
        <v>6588</v>
      </c>
      <c r="D1092" s="661" t="s">
        <v>2884</v>
      </c>
      <c r="E1092" s="661" t="s">
        <v>6589</v>
      </c>
      <c r="F1092" s="664">
        <v>5</v>
      </c>
      <c r="G1092" s="664">
        <v>100</v>
      </c>
      <c r="H1092" s="677">
        <v>1</v>
      </c>
      <c r="I1092" s="664"/>
      <c r="J1092" s="664"/>
      <c r="K1092" s="677">
        <v>0</v>
      </c>
      <c r="L1092" s="664">
        <v>5</v>
      </c>
      <c r="M1092" s="665">
        <v>100</v>
      </c>
    </row>
    <row r="1093" spans="1:13" ht="14.4" customHeight="1" x14ac:dyDescent="0.3">
      <c r="A1093" s="660" t="s">
        <v>4642</v>
      </c>
      <c r="B1093" s="661" t="s">
        <v>4546</v>
      </c>
      <c r="C1093" s="661" t="s">
        <v>2885</v>
      </c>
      <c r="D1093" s="661" t="s">
        <v>2886</v>
      </c>
      <c r="E1093" s="661" t="s">
        <v>2842</v>
      </c>
      <c r="F1093" s="664"/>
      <c r="G1093" s="664"/>
      <c r="H1093" s="677">
        <v>0</v>
      </c>
      <c r="I1093" s="664">
        <v>42</v>
      </c>
      <c r="J1093" s="664">
        <v>3445.6800000000003</v>
      </c>
      <c r="K1093" s="677">
        <v>1</v>
      </c>
      <c r="L1093" s="664">
        <v>42</v>
      </c>
      <c r="M1093" s="665">
        <v>3445.6800000000003</v>
      </c>
    </row>
    <row r="1094" spans="1:13" ht="14.4" customHeight="1" x14ac:dyDescent="0.3">
      <c r="A1094" s="660" t="s">
        <v>4642</v>
      </c>
      <c r="B1094" s="661" t="s">
        <v>4546</v>
      </c>
      <c r="C1094" s="661" t="s">
        <v>2881</v>
      </c>
      <c r="D1094" s="661" t="s">
        <v>2882</v>
      </c>
      <c r="E1094" s="661" t="s">
        <v>2842</v>
      </c>
      <c r="F1094" s="664"/>
      <c r="G1094" s="664"/>
      <c r="H1094" s="677">
        <v>0</v>
      </c>
      <c r="I1094" s="664">
        <v>49</v>
      </c>
      <c r="J1094" s="664">
        <v>4019.96</v>
      </c>
      <c r="K1094" s="677">
        <v>1</v>
      </c>
      <c r="L1094" s="664">
        <v>49</v>
      </c>
      <c r="M1094" s="665">
        <v>4019.96</v>
      </c>
    </row>
    <row r="1095" spans="1:13" ht="14.4" customHeight="1" x14ac:dyDescent="0.3">
      <c r="A1095" s="660" t="s">
        <v>4642</v>
      </c>
      <c r="B1095" s="661" t="s">
        <v>4546</v>
      </c>
      <c r="C1095" s="661" t="s">
        <v>6584</v>
      </c>
      <c r="D1095" s="661" t="s">
        <v>2884</v>
      </c>
      <c r="E1095" s="661" t="s">
        <v>2502</v>
      </c>
      <c r="F1095" s="664">
        <v>10</v>
      </c>
      <c r="G1095" s="664">
        <v>320</v>
      </c>
      <c r="H1095" s="677">
        <v>1</v>
      </c>
      <c r="I1095" s="664"/>
      <c r="J1095" s="664"/>
      <c r="K1095" s="677">
        <v>0</v>
      </c>
      <c r="L1095" s="664">
        <v>10</v>
      </c>
      <c r="M1095" s="665">
        <v>320</v>
      </c>
    </row>
    <row r="1096" spans="1:13" ht="14.4" customHeight="1" x14ac:dyDescent="0.3">
      <c r="A1096" s="660" t="s">
        <v>4642</v>
      </c>
      <c r="B1096" s="661" t="s">
        <v>4546</v>
      </c>
      <c r="C1096" s="661" t="s">
        <v>6586</v>
      </c>
      <c r="D1096" s="661" t="s">
        <v>6587</v>
      </c>
      <c r="E1096" s="661" t="s">
        <v>2502</v>
      </c>
      <c r="F1096" s="664">
        <v>10</v>
      </c>
      <c r="G1096" s="664">
        <v>320</v>
      </c>
      <c r="H1096" s="677">
        <v>1</v>
      </c>
      <c r="I1096" s="664"/>
      <c r="J1096" s="664"/>
      <c r="K1096" s="677">
        <v>0</v>
      </c>
      <c r="L1096" s="664">
        <v>10</v>
      </c>
      <c r="M1096" s="665">
        <v>320</v>
      </c>
    </row>
    <row r="1097" spans="1:13" ht="14.4" customHeight="1" x14ac:dyDescent="0.3">
      <c r="A1097" s="660" t="s">
        <v>4642</v>
      </c>
      <c r="B1097" s="661" t="s">
        <v>4546</v>
      </c>
      <c r="C1097" s="661" t="s">
        <v>6585</v>
      </c>
      <c r="D1097" s="661" t="s">
        <v>2886</v>
      </c>
      <c r="E1097" s="661" t="s">
        <v>2502</v>
      </c>
      <c r="F1097" s="664">
        <v>10</v>
      </c>
      <c r="G1097" s="664">
        <v>320</v>
      </c>
      <c r="H1097" s="677">
        <v>1</v>
      </c>
      <c r="I1097" s="664"/>
      <c r="J1097" s="664"/>
      <c r="K1097" s="677">
        <v>0</v>
      </c>
      <c r="L1097" s="664">
        <v>10</v>
      </c>
      <c r="M1097" s="665">
        <v>320</v>
      </c>
    </row>
    <row r="1098" spans="1:13" ht="14.4" customHeight="1" x14ac:dyDescent="0.3">
      <c r="A1098" s="660" t="s">
        <v>4642</v>
      </c>
      <c r="B1098" s="661" t="s">
        <v>4546</v>
      </c>
      <c r="C1098" s="661" t="s">
        <v>2883</v>
      </c>
      <c r="D1098" s="661" t="s">
        <v>2884</v>
      </c>
      <c r="E1098" s="661" t="s">
        <v>2842</v>
      </c>
      <c r="F1098" s="664"/>
      <c r="G1098" s="664"/>
      <c r="H1098" s="677">
        <v>0</v>
      </c>
      <c r="I1098" s="664">
        <v>31</v>
      </c>
      <c r="J1098" s="664">
        <v>2543.2399999999998</v>
      </c>
      <c r="K1098" s="677">
        <v>1</v>
      </c>
      <c r="L1098" s="664">
        <v>31</v>
      </c>
      <c r="M1098" s="665">
        <v>2543.2399999999998</v>
      </c>
    </row>
    <row r="1099" spans="1:13" ht="14.4" customHeight="1" x14ac:dyDescent="0.3">
      <c r="A1099" s="660" t="s">
        <v>4643</v>
      </c>
      <c r="B1099" s="661" t="s">
        <v>4381</v>
      </c>
      <c r="C1099" s="661" t="s">
        <v>4152</v>
      </c>
      <c r="D1099" s="661" t="s">
        <v>4153</v>
      </c>
      <c r="E1099" s="661" t="s">
        <v>4591</v>
      </c>
      <c r="F1099" s="664"/>
      <c r="G1099" s="664"/>
      <c r="H1099" s="677">
        <v>0</v>
      </c>
      <c r="I1099" s="664">
        <v>1</v>
      </c>
      <c r="J1099" s="664">
        <v>48.98</v>
      </c>
      <c r="K1099" s="677">
        <v>1</v>
      </c>
      <c r="L1099" s="664">
        <v>1</v>
      </c>
      <c r="M1099" s="665">
        <v>48.98</v>
      </c>
    </row>
    <row r="1100" spans="1:13" ht="14.4" customHeight="1" x14ac:dyDescent="0.3">
      <c r="A1100" s="660" t="s">
        <v>4643</v>
      </c>
      <c r="B1100" s="661" t="s">
        <v>6880</v>
      </c>
      <c r="C1100" s="661" t="s">
        <v>6620</v>
      </c>
      <c r="D1100" s="661" t="s">
        <v>5993</v>
      </c>
      <c r="E1100" s="661" t="s">
        <v>6621</v>
      </c>
      <c r="F1100" s="664">
        <v>1</v>
      </c>
      <c r="G1100" s="664">
        <v>0</v>
      </c>
      <c r="H1100" s="677"/>
      <c r="I1100" s="664"/>
      <c r="J1100" s="664"/>
      <c r="K1100" s="677"/>
      <c r="L1100" s="664">
        <v>1</v>
      </c>
      <c r="M1100" s="665">
        <v>0</v>
      </c>
    </row>
    <row r="1101" spans="1:13" ht="14.4" customHeight="1" x14ac:dyDescent="0.3">
      <c r="A1101" s="660" t="s">
        <v>4643</v>
      </c>
      <c r="B1101" s="661" t="s">
        <v>4384</v>
      </c>
      <c r="C1101" s="661" t="s">
        <v>4977</v>
      </c>
      <c r="D1101" s="661" t="s">
        <v>4978</v>
      </c>
      <c r="E1101" s="661" t="s">
        <v>4979</v>
      </c>
      <c r="F1101" s="664"/>
      <c r="G1101" s="664"/>
      <c r="H1101" s="677">
        <v>0</v>
      </c>
      <c r="I1101" s="664">
        <v>1</v>
      </c>
      <c r="J1101" s="664">
        <v>1019.11</v>
      </c>
      <c r="K1101" s="677">
        <v>1</v>
      </c>
      <c r="L1101" s="664">
        <v>1</v>
      </c>
      <c r="M1101" s="665">
        <v>1019.11</v>
      </c>
    </row>
    <row r="1102" spans="1:13" ht="14.4" customHeight="1" x14ac:dyDescent="0.3">
      <c r="A1102" s="660" t="s">
        <v>4643</v>
      </c>
      <c r="B1102" s="661" t="s">
        <v>4388</v>
      </c>
      <c r="C1102" s="661" t="s">
        <v>2643</v>
      </c>
      <c r="D1102" s="661" t="s">
        <v>2513</v>
      </c>
      <c r="E1102" s="661" t="s">
        <v>2644</v>
      </c>
      <c r="F1102" s="664"/>
      <c r="G1102" s="664"/>
      <c r="H1102" s="677"/>
      <c r="I1102" s="664">
        <v>2</v>
      </c>
      <c r="J1102" s="664">
        <v>0</v>
      </c>
      <c r="K1102" s="677"/>
      <c r="L1102" s="664">
        <v>2</v>
      </c>
      <c r="M1102" s="665">
        <v>0</v>
      </c>
    </row>
    <row r="1103" spans="1:13" ht="14.4" customHeight="1" x14ac:dyDescent="0.3">
      <c r="A1103" s="660" t="s">
        <v>4643</v>
      </c>
      <c r="B1103" s="661" t="s">
        <v>4569</v>
      </c>
      <c r="C1103" s="661" t="s">
        <v>3916</v>
      </c>
      <c r="D1103" s="661" t="s">
        <v>3917</v>
      </c>
      <c r="E1103" s="661" t="s">
        <v>2447</v>
      </c>
      <c r="F1103" s="664"/>
      <c r="G1103" s="664"/>
      <c r="H1103" s="677"/>
      <c r="I1103" s="664">
        <v>2</v>
      </c>
      <c r="J1103" s="664">
        <v>0</v>
      </c>
      <c r="K1103" s="677"/>
      <c r="L1103" s="664">
        <v>2</v>
      </c>
      <c r="M1103" s="665">
        <v>0</v>
      </c>
    </row>
    <row r="1104" spans="1:13" ht="14.4" customHeight="1" x14ac:dyDescent="0.3">
      <c r="A1104" s="660" t="s">
        <v>4643</v>
      </c>
      <c r="B1104" s="661" t="s">
        <v>4397</v>
      </c>
      <c r="C1104" s="661" t="s">
        <v>2661</v>
      </c>
      <c r="D1104" s="661" t="s">
        <v>4398</v>
      </c>
      <c r="E1104" s="661" t="s">
        <v>4399</v>
      </c>
      <c r="F1104" s="664"/>
      <c r="G1104" s="664"/>
      <c r="H1104" s="677">
        <v>0</v>
      </c>
      <c r="I1104" s="664">
        <v>2</v>
      </c>
      <c r="J1104" s="664">
        <v>252.18</v>
      </c>
      <c r="K1104" s="677">
        <v>1</v>
      </c>
      <c r="L1104" s="664">
        <v>2</v>
      </c>
      <c r="M1104" s="665">
        <v>252.18</v>
      </c>
    </row>
    <row r="1105" spans="1:13" ht="14.4" customHeight="1" x14ac:dyDescent="0.3">
      <c r="A1105" s="660" t="s">
        <v>4643</v>
      </c>
      <c r="B1105" s="661" t="s">
        <v>4400</v>
      </c>
      <c r="C1105" s="661" t="s">
        <v>2478</v>
      </c>
      <c r="D1105" s="661" t="s">
        <v>2479</v>
      </c>
      <c r="E1105" s="661" t="s">
        <v>2480</v>
      </c>
      <c r="F1105" s="664"/>
      <c r="G1105" s="664"/>
      <c r="H1105" s="677">
        <v>0</v>
      </c>
      <c r="I1105" s="664">
        <v>6</v>
      </c>
      <c r="J1105" s="664">
        <v>5627.58</v>
      </c>
      <c r="K1105" s="677">
        <v>1</v>
      </c>
      <c r="L1105" s="664">
        <v>6</v>
      </c>
      <c r="M1105" s="665">
        <v>5627.58</v>
      </c>
    </row>
    <row r="1106" spans="1:13" ht="14.4" customHeight="1" x14ac:dyDescent="0.3">
      <c r="A1106" s="660" t="s">
        <v>4643</v>
      </c>
      <c r="B1106" s="661" t="s">
        <v>4400</v>
      </c>
      <c r="C1106" s="661" t="s">
        <v>2482</v>
      </c>
      <c r="D1106" s="661" t="s">
        <v>2479</v>
      </c>
      <c r="E1106" s="661" t="s">
        <v>2483</v>
      </c>
      <c r="F1106" s="664"/>
      <c r="G1106" s="664"/>
      <c r="H1106" s="677">
        <v>0</v>
      </c>
      <c r="I1106" s="664">
        <v>1</v>
      </c>
      <c r="J1106" s="664">
        <v>1166.47</v>
      </c>
      <c r="K1106" s="677">
        <v>1</v>
      </c>
      <c r="L1106" s="664">
        <v>1</v>
      </c>
      <c r="M1106" s="665">
        <v>1166.47</v>
      </c>
    </row>
    <row r="1107" spans="1:13" ht="14.4" customHeight="1" x14ac:dyDescent="0.3">
      <c r="A1107" s="660" t="s">
        <v>4643</v>
      </c>
      <c r="B1107" s="661" t="s">
        <v>4400</v>
      </c>
      <c r="C1107" s="661" t="s">
        <v>4156</v>
      </c>
      <c r="D1107" s="661" t="s">
        <v>2562</v>
      </c>
      <c r="E1107" s="661" t="s">
        <v>2480</v>
      </c>
      <c r="F1107" s="664"/>
      <c r="G1107" s="664"/>
      <c r="H1107" s="677">
        <v>0</v>
      </c>
      <c r="I1107" s="664">
        <v>3</v>
      </c>
      <c r="J1107" s="664">
        <v>5249.07</v>
      </c>
      <c r="K1107" s="677">
        <v>1</v>
      </c>
      <c r="L1107" s="664">
        <v>3</v>
      </c>
      <c r="M1107" s="665">
        <v>5249.07</v>
      </c>
    </row>
    <row r="1108" spans="1:13" ht="14.4" customHeight="1" x14ac:dyDescent="0.3">
      <c r="A1108" s="660" t="s">
        <v>4643</v>
      </c>
      <c r="B1108" s="661" t="s">
        <v>4400</v>
      </c>
      <c r="C1108" s="661" t="s">
        <v>2561</v>
      </c>
      <c r="D1108" s="661" t="s">
        <v>2562</v>
      </c>
      <c r="E1108" s="661" t="s">
        <v>2483</v>
      </c>
      <c r="F1108" s="664"/>
      <c r="G1108" s="664"/>
      <c r="H1108" s="677">
        <v>0</v>
      </c>
      <c r="I1108" s="664">
        <v>7</v>
      </c>
      <c r="J1108" s="664">
        <v>16330.44</v>
      </c>
      <c r="K1108" s="677">
        <v>1</v>
      </c>
      <c r="L1108" s="664">
        <v>7</v>
      </c>
      <c r="M1108" s="665">
        <v>16330.44</v>
      </c>
    </row>
    <row r="1109" spans="1:13" ht="14.4" customHeight="1" x14ac:dyDescent="0.3">
      <c r="A1109" s="660" t="s">
        <v>4643</v>
      </c>
      <c r="B1109" s="661" t="s">
        <v>4400</v>
      </c>
      <c r="C1109" s="661" t="s">
        <v>4159</v>
      </c>
      <c r="D1109" s="661" t="s">
        <v>2562</v>
      </c>
      <c r="E1109" s="661" t="s">
        <v>2486</v>
      </c>
      <c r="F1109" s="664"/>
      <c r="G1109" s="664"/>
      <c r="H1109" s="677">
        <v>0</v>
      </c>
      <c r="I1109" s="664">
        <v>1</v>
      </c>
      <c r="J1109" s="664">
        <v>2916.16</v>
      </c>
      <c r="K1109" s="677">
        <v>1</v>
      </c>
      <c r="L1109" s="664">
        <v>1</v>
      </c>
      <c r="M1109" s="665">
        <v>2916.16</v>
      </c>
    </row>
    <row r="1110" spans="1:13" ht="14.4" customHeight="1" x14ac:dyDescent="0.3">
      <c r="A1110" s="660" t="s">
        <v>4643</v>
      </c>
      <c r="B1110" s="661" t="s">
        <v>6872</v>
      </c>
      <c r="C1110" s="661" t="s">
        <v>1144</v>
      </c>
      <c r="D1110" s="661" t="s">
        <v>1145</v>
      </c>
      <c r="E1110" s="661" t="s">
        <v>1146</v>
      </c>
      <c r="F1110" s="664">
        <v>1</v>
      </c>
      <c r="G1110" s="664">
        <v>33.729999999999997</v>
      </c>
      <c r="H1110" s="677">
        <v>1</v>
      </c>
      <c r="I1110" s="664"/>
      <c r="J1110" s="664"/>
      <c r="K1110" s="677">
        <v>0</v>
      </c>
      <c r="L1110" s="664">
        <v>1</v>
      </c>
      <c r="M1110" s="665">
        <v>33.729999999999997</v>
      </c>
    </row>
    <row r="1111" spans="1:13" ht="14.4" customHeight="1" x14ac:dyDescent="0.3">
      <c r="A1111" s="660" t="s">
        <v>4643</v>
      </c>
      <c r="B1111" s="661" t="s">
        <v>4417</v>
      </c>
      <c r="C1111" s="661" t="s">
        <v>6629</v>
      </c>
      <c r="D1111" s="661" t="s">
        <v>6630</v>
      </c>
      <c r="E1111" s="661" t="s">
        <v>4235</v>
      </c>
      <c r="F1111" s="664">
        <v>1</v>
      </c>
      <c r="G1111" s="664">
        <v>67.069999999999993</v>
      </c>
      <c r="H1111" s="677">
        <v>1</v>
      </c>
      <c r="I1111" s="664"/>
      <c r="J1111" s="664"/>
      <c r="K1111" s="677">
        <v>0</v>
      </c>
      <c r="L1111" s="664">
        <v>1</v>
      </c>
      <c r="M1111" s="665">
        <v>67.069999999999993</v>
      </c>
    </row>
    <row r="1112" spans="1:13" ht="14.4" customHeight="1" x14ac:dyDescent="0.3">
      <c r="A1112" s="660" t="s">
        <v>4643</v>
      </c>
      <c r="B1112" s="661" t="s">
        <v>4417</v>
      </c>
      <c r="C1112" s="661" t="s">
        <v>5338</v>
      </c>
      <c r="D1112" s="661" t="s">
        <v>2594</v>
      </c>
      <c r="E1112" s="661" t="s">
        <v>5339</v>
      </c>
      <c r="F1112" s="664"/>
      <c r="G1112" s="664"/>
      <c r="H1112" s="677"/>
      <c r="I1112" s="664">
        <v>1</v>
      </c>
      <c r="J1112" s="664">
        <v>0</v>
      </c>
      <c r="K1112" s="677"/>
      <c r="L1112" s="664">
        <v>1</v>
      </c>
      <c r="M1112" s="665">
        <v>0</v>
      </c>
    </row>
    <row r="1113" spans="1:13" ht="14.4" customHeight="1" x14ac:dyDescent="0.3">
      <c r="A1113" s="660" t="s">
        <v>4643</v>
      </c>
      <c r="B1113" s="661" t="s">
        <v>4442</v>
      </c>
      <c r="C1113" s="661" t="s">
        <v>4856</v>
      </c>
      <c r="D1113" s="661" t="s">
        <v>4844</v>
      </c>
      <c r="E1113" s="661" t="s">
        <v>4444</v>
      </c>
      <c r="F1113" s="664">
        <v>1</v>
      </c>
      <c r="G1113" s="664">
        <v>333.31</v>
      </c>
      <c r="H1113" s="677">
        <v>1</v>
      </c>
      <c r="I1113" s="664"/>
      <c r="J1113" s="664"/>
      <c r="K1113" s="677">
        <v>0</v>
      </c>
      <c r="L1113" s="664">
        <v>1</v>
      </c>
      <c r="M1113" s="665">
        <v>333.31</v>
      </c>
    </row>
    <row r="1114" spans="1:13" ht="14.4" customHeight="1" x14ac:dyDescent="0.3">
      <c r="A1114" s="660" t="s">
        <v>4643</v>
      </c>
      <c r="B1114" s="661" t="s">
        <v>4442</v>
      </c>
      <c r="C1114" s="661" t="s">
        <v>2909</v>
      </c>
      <c r="D1114" s="661" t="s">
        <v>4443</v>
      </c>
      <c r="E1114" s="661" t="s">
        <v>4444</v>
      </c>
      <c r="F1114" s="664"/>
      <c r="G1114" s="664"/>
      <c r="H1114" s="677">
        <v>0</v>
      </c>
      <c r="I1114" s="664">
        <v>13</v>
      </c>
      <c r="J1114" s="664">
        <v>3274.33</v>
      </c>
      <c r="K1114" s="677">
        <v>1</v>
      </c>
      <c r="L1114" s="664">
        <v>13</v>
      </c>
      <c r="M1114" s="665">
        <v>3274.33</v>
      </c>
    </row>
    <row r="1115" spans="1:13" ht="14.4" customHeight="1" x14ac:dyDescent="0.3">
      <c r="A1115" s="660" t="s">
        <v>4643</v>
      </c>
      <c r="B1115" s="661" t="s">
        <v>4449</v>
      </c>
      <c r="C1115" s="661" t="s">
        <v>3077</v>
      </c>
      <c r="D1115" s="661" t="s">
        <v>3078</v>
      </c>
      <c r="E1115" s="661" t="s">
        <v>4450</v>
      </c>
      <c r="F1115" s="664"/>
      <c r="G1115" s="664"/>
      <c r="H1115" s="677">
        <v>0</v>
      </c>
      <c r="I1115" s="664">
        <v>3</v>
      </c>
      <c r="J1115" s="664">
        <v>316.44</v>
      </c>
      <c r="K1115" s="677">
        <v>1</v>
      </c>
      <c r="L1115" s="664">
        <v>3</v>
      </c>
      <c r="M1115" s="665">
        <v>316.44</v>
      </c>
    </row>
    <row r="1116" spans="1:13" ht="14.4" customHeight="1" x14ac:dyDescent="0.3">
      <c r="A1116" s="660" t="s">
        <v>4643</v>
      </c>
      <c r="B1116" s="661" t="s">
        <v>4449</v>
      </c>
      <c r="C1116" s="661" t="s">
        <v>3042</v>
      </c>
      <c r="D1116" s="661" t="s">
        <v>3043</v>
      </c>
      <c r="E1116" s="661" t="s">
        <v>4451</v>
      </c>
      <c r="F1116" s="664"/>
      <c r="G1116" s="664"/>
      <c r="H1116" s="677">
        <v>0</v>
      </c>
      <c r="I1116" s="664">
        <v>5</v>
      </c>
      <c r="J1116" s="664">
        <v>915.15000000000009</v>
      </c>
      <c r="K1116" s="677">
        <v>1</v>
      </c>
      <c r="L1116" s="664">
        <v>5</v>
      </c>
      <c r="M1116" s="665">
        <v>915.15000000000009</v>
      </c>
    </row>
    <row r="1117" spans="1:13" ht="14.4" customHeight="1" x14ac:dyDescent="0.3">
      <c r="A1117" s="660" t="s">
        <v>4643</v>
      </c>
      <c r="B1117" s="661" t="s">
        <v>4449</v>
      </c>
      <c r="C1117" s="661" t="s">
        <v>6611</v>
      </c>
      <c r="D1117" s="661" t="s">
        <v>6612</v>
      </c>
      <c r="E1117" s="661" t="s">
        <v>6613</v>
      </c>
      <c r="F1117" s="664"/>
      <c r="G1117" s="664"/>
      <c r="H1117" s="677">
        <v>0</v>
      </c>
      <c r="I1117" s="664">
        <v>1</v>
      </c>
      <c r="J1117" s="664">
        <v>103.71</v>
      </c>
      <c r="K1117" s="677">
        <v>1</v>
      </c>
      <c r="L1117" s="664">
        <v>1</v>
      </c>
      <c r="M1117" s="665">
        <v>103.71</v>
      </c>
    </row>
    <row r="1118" spans="1:13" ht="14.4" customHeight="1" x14ac:dyDescent="0.3">
      <c r="A1118" s="660" t="s">
        <v>4643</v>
      </c>
      <c r="B1118" s="661" t="s">
        <v>4449</v>
      </c>
      <c r="C1118" s="661" t="s">
        <v>4868</v>
      </c>
      <c r="D1118" s="661" t="s">
        <v>3043</v>
      </c>
      <c r="E1118" s="661" t="s">
        <v>4451</v>
      </c>
      <c r="F1118" s="664">
        <v>1</v>
      </c>
      <c r="G1118" s="664">
        <v>184.22</v>
      </c>
      <c r="H1118" s="677">
        <v>1</v>
      </c>
      <c r="I1118" s="664"/>
      <c r="J1118" s="664"/>
      <c r="K1118" s="677">
        <v>0</v>
      </c>
      <c r="L1118" s="664">
        <v>1</v>
      </c>
      <c r="M1118" s="665">
        <v>184.22</v>
      </c>
    </row>
    <row r="1119" spans="1:13" ht="14.4" customHeight="1" x14ac:dyDescent="0.3">
      <c r="A1119" s="660" t="s">
        <v>4643</v>
      </c>
      <c r="B1119" s="661" t="s">
        <v>4460</v>
      </c>
      <c r="C1119" s="661" t="s">
        <v>3081</v>
      </c>
      <c r="D1119" s="661" t="s">
        <v>3082</v>
      </c>
      <c r="E1119" s="661" t="s">
        <v>3083</v>
      </c>
      <c r="F1119" s="664"/>
      <c r="G1119" s="664"/>
      <c r="H1119" s="677">
        <v>0</v>
      </c>
      <c r="I1119" s="664">
        <v>7</v>
      </c>
      <c r="J1119" s="664">
        <v>1264.42</v>
      </c>
      <c r="K1119" s="677">
        <v>1</v>
      </c>
      <c r="L1119" s="664">
        <v>7</v>
      </c>
      <c r="M1119" s="665">
        <v>1264.42</v>
      </c>
    </row>
    <row r="1120" spans="1:13" ht="14.4" customHeight="1" x14ac:dyDescent="0.3">
      <c r="A1120" s="660" t="s">
        <v>4643</v>
      </c>
      <c r="B1120" s="661" t="s">
        <v>4460</v>
      </c>
      <c r="C1120" s="661" t="s">
        <v>5589</v>
      </c>
      <c r="D1120" s="661" t="s">
        <v>3082</v>
      </c>
      <c r="E1120" s="661" t="s">
        <v>5590</v>
      </c>
      <c r="F1120" s="664"/>
      <c r="G1120" s="664"/>
      <c r="H1120" s="677"/>
      <c r="I1120" s="664">
        <v>1</v>
      </c>
      <c r="J1120" s="664">
        <v>0</v>
      </c>
      <c r="K1120" s="677"/>
      <c r="L1120" s="664">
        <v>1</v>
      </c>
      <c r="M1120" s="665">
        <v>0</v>
      </c>
    </row>
    <row r="1121" spans="1:13" ht="14.4" customHeight="1" x14ac:dyDescent="0.3">
      <c r="A1121" s="660" t="s">
        <v>4643</v>
      </c>
      <c r="B1121" s="661" t="s">
        <v>4466</v>
      </c>
      <c r="C1121" s="661" t="s">
        <v>3046</v>
      </c>
      <c r="D1121" s="661" t="s">
        <v>3047</v>
      </c>
      <c r="E1121" s="661" t="s">
        <v>4451</v>
      </c>
      <c r="F1121" s="664"/>
      <c r="G1121" s="664"/>
      <c r="H1121" s="677">
        <v>0</v>
      </c>
      <c r="I1121" s="664">
        <v>14</v>
      </c>
      <c r="J1121" s="664">
        <v>978.04</v>
      </c>
      <c r="K1121" s="677">
        <v>1</v>
      </c>
      <c r="L1121" s="664">
        <v>14</v>
      </c>
      <c r="M1121" s="665">
        <v>978.04</v>
      </c>
    </row>
    <row r="1122" spans="1:13" ht="14.4" customHeight="1" x14ac:dyDescent="0.3">
      <c r="A1122" s="660" t="s">
        <v>4643</v>
      </c>
      <c r="B1122" s="661" t="s">
        <v>4477</v>
      </c>
      <c r="C1122" s="661" t="s">
        <v>3132</v>
      </c>
      <c r="D1122" s="661" t="s">
        <v>3133</v>
      </c>
      <c r="E1122" s="661" t="s">
        <v>4480</v>
      </c>
      <c r="F1122" s="664"/>
      <c r="G1122" s="664"/>
      <c r="H1122" s="677">
        <v>0</v>
      </c>
      <c r="I1122" s="664">
        <v>26</v>
      </c>
      <c r="J1122" s="664">
        <v>81306.939999999988</v>
      </c>
      <c r="K1122" s="677">
        <v>1</v>
      </c>
      <c r="L1122" s="664">
        <v>26</v>
      </c>
      <c r="M1122" s="665">
        <v>81306.939999999988</v>
      </c>
    </row>
    <row r="1123" spans="1:13" ht="14.4" customHeight="1" x14ac:dyDescent="0.3">
      <c r="A1123" s="660" t="s">
        <v>4643</v>
      </c>
      <c r="B1123" s="661" t="s">
        <v>4477</v>
      </c>
      <c r="C1123" s="661" t="s">
        <v>4672</v>
      </c>
      <c r="D1123" s="661" t="s">
        <v>3133</v>
      </c>
      <c r="E1123" s="661" t="s">
        <v>4673</v>
      </c>
      <c r="F1123" s="664"/>
      <c r="G1123" s="664"/>
      <c r="H1123" s="677">
        <v>0</v>
      </c>
      <c r="I1123" s="664">
        <v>22</v>
      </c>
      <c r="J1123" s="664">
        <v>17208.84</v>
      </c>
      <c r="K1123" s="677">
        <v>1</v>
      </c>
      <c r="L1123" s="664">
        <v>22</v>
      </c>
      <c r="M1123" s="665">
        <v>17208.84</v>
      </c>
    </row>
    <row r="1124" spans="1:13" ht="14.4" customHeight="1" x14ac:dyDescent="0.3">
      <c r="A1124" s="660" t="s">
        <v>4643</v>
      </c>
      <c r="B1124" s="661" t="s">
        <v>4483</v>
      </c>
      <c r="C1124" s="661" t="s">
        <v>2768</v>
      </c>
      <c r="D1124" s="661" t="s">
        <v>2769</v>
      </c>
      <c r="E1124" s="661" t="s">
        <v>4484</v>
      </c>
      <c r="F1124" s="664"/>
      <c r="G1124" s="664"/>
      <c r="H1124" s="677">
        <v>0</v>
      </c>
      <c r="I1124" s="664">
        <v>38</v>
      </c>
      <c r="J1124" s="664">
        <v>56700.18</v>
      </c>
      <c r="K1124" s="677">
        <v>1</v>
      </c>
      <c r="L1124" s="664">
        <v>38</v>
      </c>
      <c r="M1124" s="665">
        <v>56700.18</v>
      </c>
    </row>
    <row r="1125" spans="1:13" ht="14.4" customHeight="1" x14ac:dyDescent="0.3">
      <c r="A1125" s="660" t="s">
        <v>4643</v>
      </c>
      <c r="B1125" s="661" t="s">
        <v>6871</v>
      </c>
      <c r="C1125" s="661" t="s">
        <v>5157</v>
      </c>
      <c r="D1125" s="661" t="s">
        <v>5158</v>
      </c>
      <c r="E1125" s="661" t="s">
        <v>5159</v>
      </c>
      <c r="F1125" s="664"/>
      <c r="G1125" s="664"/>
      <c r="H1125" s="677">
        <v>0</v>
      </c>
      <c r="I1125" s="664">
        <v>15</v>
      </c>
      <c r="J1125" s="664">
        <v>34185.300000000003</v>
      </c>
      <c r="K1125" s="677">
        <v>1</v>
      </c>
      <c r="L1125" s="664">
        <v>15</v>
      </c>
      <c r="M1125" s="665">
        <v>34185.300000000003</v>
      </c>
    </row>
    <row r="1126" spans="1:13" ht="14.4" customHeight="1" x14ac:dyDescent="0.3">
      <c r="A1126" s="660" t="s">
        <v>4643</v>
      </c>
      <c r="B1126" s="661" t="s">
        <v>4595</v>
      </c>
      <c r="C1126" s="661" t="s">
        <v>4169</v>
      </c>
      <c r="D1126" s="661" t="s">
        <v>4170</v>
      </c>
      <c r="E1126" s="661" t="s">
        <v>2762</v>
      </c>
      <c r="F1126" s="664"/>
      <c r="G1126" s="664"/>
      <c r="H1126" s="677">
        <v>0</v>
      </c>
      <c r="I1126" s="664">
        <v>1</v>
      </c>
      <c r="J1126" s="664">
        <v>1334.5</v>
      </c>
      <c r="K1126" s="677">
        <v>1</v>
      </c>
      <c r="L1126" s="664">
        <v>1</v>
      </c>
      <c r="M1126" s="665">
        <v>1334.5</v>
      </c>
    </row>
    <row r="1127" spans="1:13" ht="14.4" customHeight="1" x14ac:dyDescent="0.3">
      <c r="A1127" s="660" t="s">
        <v>4643</v>
      </c>
      <c r="B1127" s="661" t="s">
        <v>4500</v>
      </c>
      <c r="C1127" s="661" t="s">
        <v>1268</v>
      </c>
      <c r="D1127" s="661" t="s">
        <v>1269</v>
      </c>
      <c r="E1127" s="661" t="s">
        <v>1270</v>
      </c>
      <c r="F1127" s="664"/>
      <c r="G1127" s="664"/>
      <c r="H1127" s="677">
        <v>0</v>
      </c>
      <c r="I1127" s="664">
        <v>6</v>
      </c>
      <c r="J1127" s="664">
        <v>571.5</v>
      </c>
      <c r="K1127" s="677">
        <v>1</v>
      </c>
      <c r="L1127" s="664">
        <v>6</v>
      </c>
      <c r="M1127" s="665">
        <v>571.5</v>
      </c>
    </row>
    <row r="1128" spans="1:13" ht="14.4" customHeight="1" x14ac:dyDescent="0.3">
      <c r="A1128" s="660" t="s">
        <v>4643</v>
      </c>
      <c r="B1128" s="661" t="s">
        <v>4502</v>
      </c>
      <c r="C1128" s="661" t="s">
        <v>2488</v>
      </c>
      <c r="D1128" s="661" t="s">
        <v>2489</v>
      </c>
      <c r="E1128" s="661" t="s">
        <v>2490</v>
      </c>
      <c r="F1128" s="664"/>
      <c r="G1128" s="664"/>
      <c r="H1128" s="677">
        <v>0</v>
      </c>
      <c r="I1128" s="664">
        <v>1</v>
      </c>
      <c r="J1128" s="664">
        <v>32.74</v>
      </c>
      <c r="K1128" s="677">
        <v>1</v>
      </c>
      <c r="L1128" s="664">
        <v>1</v>
      </c>
      <c r="M1128" s="665">
        <v>32.74</v>
      </c>
    </row>
    <row r="1129" spans="1:13" ht="14.4" customHeight="1" x14ac:dyDescent="0.3">
      <c r="A1129" s="660" t="s">
        <v>4643</v>
      </c>
      <c r="B1129" s="661" t="s">
        <v>4502</v>
      </c>
      <c r="C1129" s="661" t="s">
        <v>5949</v>
      </c>
      <c r="D1129" s="661" t="s">
        <v>5084</v>
      </c>
      <c r="E1129" s="661" t="s">
        <v>5085</v>
      </c>
      <c r="F1129" s="664">
        <v>1</v>
      </c>
      <c r="G1129" s="664">
        <v>32.74</v>
      </c>
      <c r="H1129" s="677">
        <v>1</v>
      </c>
      <c r="I1129" s="664"/>
      <c r="J1129" s="664"/>
      <c r="K1129" s="677">
        <v>0</v>
      </c>
      <c r="L1129" s="664">
        <v>1</v>
      </c>
      <c r="M1129" s="665">
        <v>32.74</v>
      </c>
    </row>
    <row r="1130" spans="1:13" ht="14.4" customHeight="1" x14ac:dyDescent="0.3">
      <c r="A1130" s="660" t="s">
        <v>4643</v>
      </c>
      <c r="B1130" s="661" t="s">
        <v>4508</v>
      </c>
      <c r="C1130" s="661" t="s">
        <v>2574</v>
      </c>
      <c r="D1130" s="661" t="s">
        <v>4509</v>
      </c>
      <c r="E1130" s="661" t="s">
        <v>4510</v>
      </c>
      <c r="F1130" s="664"/>
      <c r="G1130" s="664"/>
      <c r="H1130" s="677">
        <v>0</v>
      </c>
      <c r="I1130" s="664">
        <v>1</v>
      </c>
      <c r="J1130" s="664">
        <v>443.52</v>
      </c>
      <c r="K1130" s="677">
        <v>1</v>
      </c>
      <c r="L1130" s="664">
        <v>1</v>
      </c>
      <c r="M1130" s="665">
        <v>443.52</v>
      </c>
    </row>
    <row r="1131" spans="1:13" ht="14.4" customHeight="1" x14ac:dyDescent="0.3">
      <c r="A1131" s="660" t="s">
        <v>4643</v>
      </c>
      <c r="B1131" s="661" t="s">
        <v>4522</v>
      </c>
      <c r="C1131" s="661" t="s">
        <v>2628</v>
      </c>
      <c r="D1131" s="661" t="s">
        <v>2629</v>
      </c>
      <c r="E1131" s="661" t="s">
        <v>4523</v>
      </c>
      <c r="F1131" s="664"/>
      <c r="G1131" s="664"/>
      <c r="H1131" s="677">
        <v>0</v>
      </c>
      <c r="I1131" s="664">
        <v>2</v>
      </c>
      <c r="J1131" s="664">
        <v>231.12</v>
      </c>
      <c r="K1131" s="677">
        <v>1</v>
      </c>
      <c r="L1131" s="664">
        <v>2</v>
      </c>
      <c r="M1131" s="665">
        <v>231.12</v>
      </c>
    </row>
    <row r="1132" spans="1:13" ht="14.4" customHeight="1" x14ac:dyDescent="0.3">
      <c r="A1132" s="660" t="s">
        <v>4643</v>
      </c>
      <c r="B1132" s="661" t="s">
        <v>4522</v>
      </c>
      <c r="C1132" s="661" t="s">
        <v>2474</v>
      </c>
      <c r="D1132" s="661" t="s">
        <v>2475</v>
      </c>
      <c r="E1132" s="661" t="s">
        <v>4525</v>
      </c>
      <c r="F1132" s="664"/>
      <c r="G1132" s="664"/>
      <c r="H1132" s="677">
        <v>0</v>
      </c>
      <c r="I1132" s="664">
        <v>1</v>
      </c>
      <c r="J1132" s="664">
        <v>432.32</v>
      </c>
      <c r="K1132" s="677">
        <v>1</v>
      </c>
      <c r="L1132" s="664">
        <v>1</v>
      </c>
      <c r="M1132" s="665">
        <v>432.32</v>
      </c>
    </row>
    <row r="1133" spans="1:13" ht="14.4" customHeight="1" x14ac:dyDescent="0.3">
      <c r="A1133" s="660" t="s">
        <v>4643</v>
      </c>
      <c r="B1133" s="661" t="s">
        <v>4522</v>
      </c>
      <c r="C1133" s="661" t="s">
        <v>6614</v>
      </c>
      <c r="D1133" s="661" t="s">
        <v>2629</v>
      </c>
      <c r="E1133" s="661" t="s">
        <v>6615</v>
      </c>
      <c r="F1133" s="664">
        <v>1</v>
      </c>
      <c r="G1133" s="664">
        <v>0</v>
      </c>
      <c r="H1133" s="677"/>
      <c r="I1133" s="664"/>
      <c r="J1133" s="664"/>
      <c r="K1133" s="677"/>
      <c r="L1133" s="664">
        <v>1</v>
      </c>
      <c r="M1133" s="665">
        <v>0</v>
      </c>
    </row>
    <row r="1134" spans="1:13" ht="14.4" customHeight="1" x14ac:dyDescent="0.3">
      <c r="A1134" s="660" t="s">
        <v>4643</v>
      </c>
      <c r="B1134" s="661" t="s">
        <v>4526</v>
      </c>
      <c r="C1134" s="661" t="s">
        <v>2610</v>
      </c>
      <c r="D1134" s="661" t="s">
        <v>2611</v>
      </c>
      <c r="E1134" s="661" t="s">
        <v>2612</v>
      </c>
      <c r="F1134" s="664"/>
      <c r="G1134" s="664"/>
      <c r="H1134" s="677">
        <v>0</v>
      </c>
      <c r="I1134" s="664">
        <v>1</v>
      </c>
      <c r="J1134" s="664">
        <v>339.13</v>
      </c>
      <c r="K1134" s="677">
        <v>1</v>
      </c>
      <c r="L1134" s="664">
        <v>1</v>
      </c>
      <c r="M1134" s="665">
        <v>339.13</v>
      </c>
    </row>
    <row r="1135" spans="1:13" ht="14.4" customHeight="1" x14ac:dyDescent="0.3">
      <c r="A1135" s="660" t="s">
        <v>4643</v>
      </c>
      <c r="B1135" s="661" t="s">
        <v>4526</v>
      </c>
      <c r="C1135" s="661" t="s">
        <v>2708</v>
      </c>
      <c r="D1135" s="661" t="s">
        <v>4527</v>
      </c>
      <c r="E1135" s="661" t="s">
        <v>4235</v>
      </c>
      <c r="F1135" s="664"/>
      <c r="G1135" s="664"/>
      <c r="H1135" s="677">
        <v>0</v>
      </c>
      <c r="I1135" s="664">
        <v>1</v>
      </c>
      <c r="J1135" s="664">
        <v>201.75</v>
      </c>
      <c r="K1135" s="677">
        <v>1</v>
      </c>
      <c r="L1135" s="664">
        <v>1</v>
      </c>
      <c r="M1135" s="665">
        <v>201.75</v>
      </c>
    </row>
    <row r="1136" spans="1:13" ht="14.4" customHeight="1" x14ac:dyDescent="0.3">
      <c r="A1136" s="660" t="s">
        <v>4643</v>
      </c>
      <c r="B1136" s="661" t="s">
        <v>4528</v>
      </c>
      <c r="C1136" s="661" t="s">
        <v>2675</v>
      </c>
      <c r="D1136" s="661" t="s">
        <v>2676</v>
      </c>
      <c r="E1136" s="661" t="s">
        <v>1229</v>
      </c>
      <c r="F1136" s="664"/>
      <c r="G1136" s="664"/>
      <c r="H1136" s="677">
        <v>0</v>
      </c>
      <c r="I1136" s="664">
        <v>1</v>
      </c>
      <c r="J1136" s="664">
        <v>138</v>
      </c>
      <c r="K1136" s="677">
        <v>1</v>
      </c>
      <c r="L1136" s="664">
        <v>1</v>
      </c>
      <c r="M1136" s="665">
        <v>138</v>
      </c>
    </row>
    <row r="1137" spans="1:13" ht="14.4" customHeight="1" x14ac:dyDescent="0.3">
      <c r="A1137" s="660" t="s">
        <v>4643</v>
      </c>
      <c r="B1137" s="661" t="s">
        <v>4538</v>
      </c>
      <c r="C1137" s="661" t="s">
        <v>2568</v>
      </c>
      <c r="D1137" s="661" t="s">
        <v>2453</v>
      </c>
      <c r="E1137" s="661" t="s">
        <v>1229</v>
      </c>
      <c r="F1137" s="664"/>
      <c r="G1137" s="664"/>
      <c r="H1137" s="677">
        <v>0</v>
      </c>
      <c r="I1137" s="664">
        <v>2</v>
      </c>
      <c r="J1137" s="664">
        <v>237.64</v>
      </c>
      <c r="K1137" s="677">
        <v>1</v>
      </c>
      <c r="L1137" s="664">
        <v>2</v>
      </c>
      <c r="M1137" s="665">
        <v>237.64</v>
      </c>
    </row>
    <row r="1138" spans="1:13" ht="14.4" customHeight="1" x14ac:dyDescent="0.3">
      <c r="A1138" s="660" t="s">
        <v>4643</v>
      </c>
      <c r="B1138" s="661" t="s">
        <v>4543</v>
      </c>
      <c r="C1138" s="661" t="s">
        <v>6628</v>
      </c>
      <c r="D1138" s="661" t="s">
        <v>4544</v>
      </c>
      <c r="E1138" s="661" t="s">
        <v>4545</v>
      </c>
      <c r="F1138" s="664">
        <v>1</v>
      </c>
      <c r="G1138" s="664">
        <v>691.25</v>
      </c>
      <c r="H1138" s="677">
        <v>1</v>
      </c>
      <c r="I1138" s="664"/>
      <c r="J1138" s="664"/>
      <c r="K1138" s="677">
        <v>0</v>
      </c>
      <c r="L1138" s="664">
        <v>1</v>
      </c>
      <c r="M1138" s="665">
        <v>691.25</v>
      </c>
    </row>
    <row r="1139" spans="1:13" ht="14.4" customHeight="1" x14ac:dyDescent="0.3">
      <c r="A1139" s="660" t="s">
        <v>4644</v>
      </c>
      <c r="B1139" s="661" t="s">
        <v>4384</v>
      </c>
      <c r="C1139" s="661" t="s">
        <v>2701</v>
      </c>
      <c r="D1139" s="661" t="s">
        <v>2702</v>
      </c>
      <c r="E1139" s="661" t="s">
        <v>2703</v>
      </c>
      <c r="F1139" s="664"/>
      <c r="G1139" s="664"/>
      <c r="H1139" s="677">
        <v>0</v>
      </c>
      <c r="I1139" s="664">
        <v>3</v>
      </c>
      <c r="J1139" s="664">
        <v>1492.1999999999998</v>
      </c>
      <c r="K1139" s="677">
        <v>1</v>
      </c>
      <c r="L1139" s="664">
        <v>3</v>
      </c>
      <c r="M1139" s="665">
        <v>1492.1999999999998</v>
      </c>
    </row>
    <row r="1140" spans="1:13" ht="14.4" customHeight="1" x14ac:dyDescent="0.3">
      <c r="A1140" s="660" t="s">
        <v>4644</v>
      </c>
      <c r="B1140" s="661" t="s">
        <v>4384</v>
      </c>
      <c r="C1140" s="661" t="s">
        <v>3908</v>
      </c>
      <c r="D1140" s="661" t="s">
        <v>3909</v>
      </c>
      <c r="E1140" s="661" t="s">
        <v>4568</v>
      </c>
      <c r="F1140" s="664"/>
      <c r="G1140" s="664"/>
      <c r="H1140" s="677">
        <v>0</v>
      </c>
      <c r="I1140" s="664">
        <v>3</v>
      </c>
      <c r="J1140" s="664">
        <v>4078.83</v>
      </c>
      <c r="K1140" s="677">
        <v>1</v>
      </c>
      <c r="L1140" s="664">
        <v>3</v>
      </c>
      <c r="M1140" s="665">
        <v>4078.83</v>
      </c>
    </row>
    <row r="1141" spans="1:13" ht="14.4" customHeight="1" x14ac:dyDescent="0.3">
      <c r="A1141" s="660" t="s">
        <v>4644</v>
      </c>
      <c r="B1141" s="661" t="s">
        <v>4397</v>
      </c>
      <c r="C1141" s="661" t="s">
        <v>5514</v>
      </c>
      <c r="D1141" s="661" t="s">
        <v>5515</v>
      </c>
      <c r="E1141" s="661" t="s">
        <v>3405</v>
      </c>
      <c r="F1141" s="664"/>
      <c r="G1141" s="664"/>
      <c r="H1141" s="677">
        <v>0</v>
      </c>
      <c r="I1141" s="664">
        <v>2</v>
      </c>
      <c r="J1141" s="664">
        <v>386.28</v>
      </c>
      <c r="K1141" s="677">
        <v>1</v>
      </c>
      <c r="L1141" s="664">
        <v>2</v>
      </c>
      <c r="M1141" s="665">
        <v>386.28</v>
      </c>
    </row>
    <row r="1142" spans="1:13" ht="14.4" customHeight="1" x14ac:dyDescent="0.3">
      <c r="A1142" s="660" t="s">
        <v>4644</v>
      </c>
      <c r="B1142" s="661" t="s">
        <v>4397</v>
      </c>
      <c r="C1142" s="661" t="s">
        <v>2661</v>
      </c>
      <c r="D1142" s="661" t="s">
        <v>4398</v>
      </c>
      <c r="E1142" s="661" t="s">
        <v>4399</v>
      </c>
      <c r="F1142" s="664"/>
      <c r="G1142" s="664"/>
      <c r="H1142" s="677">
        <v>0</v>
      </c>
      <c r="I1142" s="664">
        <v>1</v>
      </c>
      <c r="J1142" s="664">
        <v>126.09</v>
      </c>
      <c r="K1142" s="677">
        <v>1</v>
      </c>
      <c r="L1142" s="664">
        <v>1</v>
      </c>
      <c r="M1142" s="665">
        <v>126.09</v>
      </c>
    </row>
    <row r="1143" spans="1:13" ht="14.4" customHeight="1" x14ac:dyDescent="0.3">
      <c r="A1143" s="660" t="s">
        <v>4644</v>
      </c>
      <c r="B1143" s="661" t="s">
        <v>4397</v>
      </c>
      <c r="C1143" s="661" t="s">
        <v>5026</v>
      </c>
      <c r="D1143" s="661" t="s">
        <v>5027</v>
      </c>
      <c r="E1143" s="661" t="s">
        <v>3405</v>
      </c>
      <c r="F1143" s="664"/>
      <c r="G1143" s="664"/>
      <c r="H1143" s="677">
        <v>0</v>
      </c>
      <c r="I1143" s="664">
        <v>1</v>
      </c>
      <c r="J1143" s="664">
        <v>193.14</v>
      </c>
      <c r="K1143" s="677">
        <v>1</v>
      </c>
      <c r="L1143" s="664">
        <v>1</v>
      </c>
      <c r="M1143" s="665">
        <v>193.14</v>
      </c>
    </row>
    <row r="1144" spans="1:13" ht="14.4" customHeight="1" x14ac:dyDescent="0.3">
      <c r="A1144" s="660" t="s">
        <v>4644</v>
      </c>
      <c r="B1144" s="661" t="s">
        <v>4400</v>
      </c>
      <c r="C1144" s="661" t="s">
        <v>2691</v>
      </c>
      <c r="D1144" s="661" t="s">
        <v>2479</v>
      </c>
      <c r="E1144" s="661" t="s">
        <v>2692</v>
      </c>
      <c r="F1144" s="664"/>
      <c r="G1144" s="664"/>
      <c r="H1144" s="677">
        <v>0</v>
      </c>
      <c r="I1144" s="664">
        <v>3</v>
      </c>
      <c r="J1144" s="664">
        <v>1875.87</v>
      </c>
      <c r="K1144" s="677">
        <v>1</v>
      </c>
      <c r="L1144" s="664">
        <v>3</v>
      </c>
      <c r="M1144" s="665">
        <v>1875.87</v>
      </c>
    </row>
    <row r="1145" spans="1:13" ht="14.4" customHeight="1" x14ac:dyDescent="0.3">
      <c r="A1145" s="660" t="s">
        <v>4644</v>
      </c>
      <c r="B1145" s="661" t="s">
        <v>4400</v>
      </c>
      <c r="C1145" s="661" t="s">
        <v>2478</v>
      </c>
      <c r="D1145" s="661" t="s">
        <v>2479</v>
      </c>
      <c r="E1145" s="661" t="s">
        <v>2480</v>
      </c>
      <c r="F1145" s="664"/>
      <c r="G1145" s="664"/>
      <c r="H1145" s="677">
        <v>0</v>
      </c>
      <c r="I1145" s="664">
        <v>4</v>
      </c>
      <c r="J1145" s="664">
        <v>3751.72</v>
      </c>
      <c r="K1145" s="677">
        <v>1</v>
      </c>
      <c r="L1145" s="664">
        <v>4</v>
      </c>
      <c r="M1145" s="665">
        <v>3751.72</v>
      </c>
    </row>
    <row r="1146" spans="1:13" ht="14.4" customHeight="1" x14ac:dyDescent="0.3">
      <c r="A1146" s="660" t="s">
        <v>4644</v>
      </c>
      <c r="B1146" s="661" t="s">
        <v>4400</v>
      </c>
      <c r="C1146" s="661" t="s">
        <v>5666</v>
      </c>
      <c r="D1146" s="661" t="s">
        <v>2479</v>
      </c>
      <c r="E1146" s="661" t="s">
        <v>2749</v>
      </c>
      <c r="F1146" s="664"/>
      <c r="G1146" s="664"/>
      <c r="H1146" s="677"/>
      <c r="I1146" s="664">
        <v>3</v>
      </c>
      <c r="J1146" s="664">
        <v>0</v>
      </c>
      <c r="K1146" s="677"/>
      <c r="L1146" s="664">
        <v>3</v>
      </c>
      <c r="M1146" s="665">
        <v>0</v>
      </c>
    </row>
    <row r="1147" spans="1:13" ht="14.4" customHeight="1" x14ac:dyDescent="0.3">
      <c r="A1147" s="660" t="s">
        <v>4644</v>
      </c>
      <c r="B1147" s="661" t="s">
        <v>4400</v>
      </c>
      <c r="C1147" s="661" t="s">
        <v>2482</v>
      </c>
      <c r="D1147" s="661" t="s">
        <v>2479</v>
      </c>
      <c r="E1147" s="661" t="s">
        <v>2483</v>
      </c>
      <c r="F1147" s="664"/>
      <c r="G1147" s="664"/>
      <c r="H1147" s="677">
        <v>0</v>
      </c>
      <c r="I1147" s="664">
        <v>6</v>
      </c>
      <c r="J1147" s="664">
        <v>6998.82</v>
      </c>
      <c r="K1147" s="677">
        <v>1</v>
      </c>
      <c r="L1147" s="664">
        <v>6</v>
      </c>
      <c r="M1147" s="665">
        <v>6998.82</v>
      </c>
    </row>
    <row r="1148" spans="1:13" ht="14.4" customHeight="1" x14ac:dyDescent="0.3">
      <c r="A1148" s="660" t="s">
        <v>4644</v>
      </c>
      <c r="B1148" s="661" t="s">
        <v>4400</v>
      </c>
      <c r="C1148" s="661" t="s">
        <v>5069</v>
      </c>
      <c r="D1148" s="661" t="s">
        <v>2562</v>
      </c>
      <c r="E1148" s="661" t="s">
        <v>5070</v>
      </c>
      <c r="F1148" s="664"/>
      <c r="G1148" s="664"/>
      <c r="H1148" s="677">
        <v>0</v>
      </c>
      <c r="I1148" s="664">
        <v>3</v>
      </c>
      <c r="J1148" s="664">
        <v>1049.82</v>
      </c>
      <c r="K1148" s="677">
        <v>1</v>
      </c>
      <c r="L1148" s="664">
        <v>3</v>
      </c>
      <c r="M1148" s="665">
        <v>1049.82</v>
      </c>
    </row>
    <row r="1149" spans="1:13" ht="14.4" customHeight="1" x14ac:dyDescent="0.3">
      <c r="A1149" s="660" t="s">
        <v>4644</v>
      </c>
      <c r="B1149" s="661" t="s">
        <v>4400</v>
      </c>
      <c r="C1149" s="661" t="s">
        <v>4156</v>
      </c>
      <c r="D1149" s="661" t="s">
        <v>2562</v>
      </c>
      <c r="E1149" s="661" t="s">
        <v>2480</v>
      </c>
      <c r="F1149" s="664"/>
      <c r="G1149" s="664"/>
      <c r="H1149" s="677">
        <v>0</v>
      </c>
      <c r="I1149" s="664">
        <v>11</v>
      </c>
      <c r="J1149" s="664">
        <v>19246.59</v>
      </c>
      <c r="K1149" s="677">
        <v>1</v>
      </c>
      <c r="L1149" s="664">
        <v>11</v>
      </c>
      <c r="M1149" s="665">
        <v>19246.59</v>
      </c>
    </row>
    <row r="1150" spans="1:13" ht="14.4" customHeight="1" x14ac:dyDescent="0.3">
      <c r="A1150" s="660" t="s">
        <v>4644</v>
      </c>
      <c r="B1150" s="661" t="s">
        <v>4400</v>
      </c>
      <c r="C1150" s="661" t="s">
        <v>2561</v>
      </c>
      <c r="D1150" s="661" t="s">
        <v>2562</v>
      </c>
      <c r="E1150" s="661" t="s">
        <v>2483</v>
      </c>
      <c r="F1150" s="664"/>
      <c r="G1150" s="664"/>
      <c r="H1150" s="677">
        <v>0</v>
      </c>
      <c r="I1150" s="664">
        <v>17</v>
      </c>
      <c r="J1150" s="664">
        <v>39659.64</v>
      </c>
      <c r="K1150" s="677">
        <v>1</v>
      </c>
      <c r="L1150" s="664">
        <v>17</v>
      </c>
      <c r="M1150" s="665">
        <v>39659.64</v>
      </c>
    </row>
    <row r="1151" spans="1:13" ht="14.4" customHeight="1" x14ac:dyDescent="0.3">
      <c r="A1151" s="660" t="s">
        <v>4644</v>
      </c>
      <c r="B1151" s="661" t="s">
        <v>4400</v>
      </c>
      <c r="C1151" s="661" t="s">
        <v>4159</v>
      </c>
      <c r="D1151" s="661" t="s">
        <v>2562</v>
      </c>
      <c r="E1151" s="661" t="s">
        <v>2486</v>
      </c>
      <c r="F1151" s="664"/>
      <c r="G1151" s="664"/>
      <c r="H1151" s="677">
        <v>0</v>
      </c>
      <c r="I1151" s="664">
        <v>2</v>
      </c>
      <c r="J1151" s="664">
        <v>5832.32</v>
      </c>
      <c r="K1151" s="677">
        <v>1</v>
      </c>
      <c r="L1151" s="664">
        <v>2</v>
      </c>
      <c r="M1151" s="665">
        <v>5832.32</v>
      </c>
    </row>
    <row r="1152" spans="1:13" ht="14.4" customHeight="1" x14ac:dyDescent="0.3">
      <c r="A1152" s="660" t="s">
        <v>4644</v>
      </c>
      <c r="B1152" s="661" t="s">
        <v>4403</v>
      </c>
      <c r="C1152" s="661" t="s">
        <v>3844</v>
      </c>
      <c r="D1152" s="661" t="s">
        <v>2601</v>
      </c>
      <c r="E1152" s="661" t="s">
        <v>4573</v>
      </c>
      <c r="F1152" s="664"/>
      <c r="G1152" s="664"/>
      <c r="H1152" s="677">
        <v>0</v>
      </c>
      <c r="I1152" s="664">
        <v>1</v>
      </c>
      <c r="J1152" s="664">
        <v>75.28</v>
      </c>
      <c r="K1152" s="677">
        <v>1</v>
      </c>
      <c r="L1152" s="664">
        <v>1</v>
      </c>
      <c r="M1152" s="665">
        <v>75.28</v>
      </c>
    </row>
    <row r="1153" spans="1:13" ht="14.4" customHeight="1" x14ac:dyDescent="0.3">
      <c r="A1153" s="660" t="s">
        <v>4644</v>
      </c>
      <c r="B1153" s="661" t="s">
        <v>4406</v>
      </c>
      <c r="C1153" s="661" t="s">
        <v>2533</v>
      </c>
      <c r="D1153" s="661" t="s">
        <v>2534</v>
      </c>
      <c r="E1153" s="661" t="s">
        <v>2535</v>
      </c>
      <c r="F1153" s="664"/>
      <c r="G1153" s="664"/>
      <c r="H1153" s="677">
        <v>0</v>
      </c>
      <c r="I1153" s="664">
        <v>2</v>
      </c>
      <c r="J1153" s="664">
        <v>83.78</v>
      </c>
      <c r="K1153" s="677">
        <v>1</v>
      </c>
      <c r="L1153" s="664">
        <v>2</v>
      </c>
      <c r="M1153" s="665">
        <v>83.78</v>
      </c>
    </row>
    <row r="1154" spans="1:13" ht="14.4" customHeight="1" x14ac:dyDescent="0.3">
      <c r="A1154" s="660" t="s">
        <v>4644</v>
      </c>
      <c r="B1154" s="661" t="s">
        <v>4406</v>
      </c>
      <c r="C1154" s="661" t="s">
        <v>3851</v>
      </c>
      <c r="D1154" s="661" t="s">
        <v>2534</v>
      </c>
      <c r="E1154" s="661" t="s">
        <v>3852</v>
      </c>
      <c r="F1154" s="664"/>
      <c r="G1154" s="664"/>
      <c r="H1154" s="677">
        <v>0</v>
      </c>
      <c r="I1154" s="664">
        <v>1</v>
      </c>
      <c r="J1154" s="664">
        <v>146.63</v>
      </c>
      <c r="K1154" s="677">
        <v>1</v>
      </c>
      <c r="L1154" s="664">
        <v>1</v>
      </c>
      <c r="M1154" s="665">
        <v>146.63</v>
      </c>
    </row>
    <row r="1155" spans="1:13" ht="14.4" customHeight="1" x14ac:dyDescent="0.3">
      <c r="A1155" s="660" t="s">
        <v>4644</v>
      </c>
      <c r="B1155" s="661" t="s">
        <v>4407</v>
      </c>
      <c r="C1155" s="661" t="s">
        <v>2523</v>
      </c>
      <c r="D1155" s="661" t="s">
        <v>2524</v>
      </c>
      <c r="E1155" s="661" t="s">
        <v>1225</v>
      </c>
      <c r="F1155" s="664"/>
      <c r="G1155" s="664"/>
      <c r="H1155" s="677">
        <v>0</v>
      </c>
      <c r="I1155" s="664">
        <v>1</v>
      </c>
      <c r="J1155" s="664">
        <v>44.89</v>
      </c>
      <c r="K1155" s="677">
        <v>1</v>
      </c>
      <c r="L1155" s="664">
        <v>1</v>
      </c>
      <c r="M1155" s="665">
        <v>44.89</v>
      </c>
    </row>
    <row r="1156" spans="1:13" ht="14.4" customHeight="1" x14ac:dyDescent="0.3">
      <c r="A1156" s="660" t="s">
        <v>4644</v>
      </c>
      <c r="B1156" s="661" t="s">
        <v>4408</v>
      </c>
      <c r="C1156" s="661" t="s">
        <v>2614</v>
      </c>
      <c r="D1156" s="661" t="s">
        <v>2615</v>
      </c>
      <c r="E1156" s="661" t="s">
        <v>2616</v>
      </c>
      <c r="F1156" s="664"/>
      <c r="G1156" s="664"/>
      <c r="H1156" s="677">
        <v>0</v>
      </c>
      <c r="I1156" s="664">
        <v>1</v>
      </c>
      <c r="J1156" s="664">
        <v>25.07</v>
      </c>
      <c r="K1156" s="677">
        <v>1</v>
      </c>
      <c r="L1156" s="664">
        <v>1</v>
      </c>
      <c r="M1156" s="665">
        <v>25.07</v>
      </c>
    </row>
    <row r="1157" spans="1:13" ht="14.4" customHeight="1" x14ac:dyDescent="0.3">
      <c r="A1157" s="660" t="s">
        <v>4644</v>
      </c>
      <c r="B1157" s="661" t="s">
        <v>4408</v>
      </c>
      <c r="C1157" s="661" t="s">
        <v>6286</v>
      </c>
      <c r="D1157" s="661" t="s">
        <v>2615</v>
      </c>
      <c r="E1157" s="661" t="s">
        <v>6287</v>
      </c>
      <c r="F1157" s="664"/>
      <c r="G1157" s="664"/>
      <c r="H1157" s="677">
        <v>0</v>
      </c>
      <c r="I1157" s="664">
        <v>1</v>
      </c>
      <c r="J1157" s="664">
        <v>83.56</v>
      </c>
      <c r="K1157" s="677">
        <v>1</v>
      </c>
      <c r="L1157" s="664">
        <v>1</v>
      </c>
      <c r="M1157" s="665">
        <v>83.56</v>
      </c>
    </row>
    <row r="1158" spans="1:13" ht="14.4" customHeight="1" x14ac:dyDescent="0.3">
      <c r="A1158" s="660" t="s">
        <v>4644</v>
      </c>
      <c r="B1158" s="661" t="s">
        <v>4412</v>
      </c>
      <c r="C1158" s="661" t="s">
        <v>6650</v>
      </c>
      <c r="D1158" s="661" t="s">
        <v>3882</v>
      </c>
      <c r="E1158" s="661" t="s">
        <v>4589</v>
      </c>
      <c r="F1158" s="664"/>
      <c r="G1158" s="664"/>
      <c r="H1158" s="677">
        <v>0</v>
      </c>
      <c r="I1158" s="664">
        <v>2</v>
      </c>
      <c r="J1158" s="664">
        <v>785.85</v>
      </c>
      <c r="K1158" s="677">
        <v>1</v>
      </c>
      <c r="L1158" s="664">
        <v>2</v>
      </c>
      <c r="M1158" s="665">
        <v>785.85</v>
      </c>
    </row>
    <row r="1159" spans="1:13" ht="14.4" customHeight="1" x14ac:dyDescent="0.3">
      <c r="A1159" s="660" t="s">
        <v>4644</v>
      </c>
      <c r="B1159" s="661" t="s">
        <v>4413</v>
      </c>
      <c r="C1159" s="661" t="s">
        <v>6653</v>
      </c>
      <c r="D1159" s="661" t="s">
        <v>6652</v>
      </c>
      <c r="E1159" s="661" t="s">
        <v>6654</v>
      </c>
      <c r="F1159" s="664">
        <v>1</v>
      </c>
      <c r="G1159" s="664">
        <v>224.71</v>
      </c>
      <c r="H1159" s="677">
        <v>1</v>
      </c>
      <c r="I1159" s="664"/>
      <c r="J1159" s="664"/>
      <c r="K1159" s="677">
        <v>0</v>
      </c>
      <c r="L1159" s="664">
        <v>1</v>
      </c>
      <c r="M1159" s="665">
        <v>224.71</v>
      </c>
    </row>
    <row r="1160" spans="1:13" ht="14.4" customHeight="1" x14ac:dyDescent="0.3">
      <c r="A1160" s="660" t="s">
        <v>4644</v>
      </c>
      <c r="B1160" s="661" t="s">
        <v>4413</v>
      </c>
      <c r="C1160" s="661" t="s">
        <v>6651</v>
      </c>
      <c r="D1160" s="661" t="s">
        <v>6652</v>
      </c>
      <c r="E1160" s="661" t="s">
        <v>3405</v>
      </c>
      <c r="F1160" s="664">
        <v>1</v>
      </c>
      <c r="G1160" s="664">
        <v>0</v>
      </c>
      <c r="H1160" s="677"/>
      <c r="I1160" s="664"/>
      <c r="J1160" s="664"/>
      <c r="K1160" s="677"/>
      <c r="L1160" s="664">
        <v>1</v>
      </c>
      <c r="M1160" s="665">
        <v>0</v>
      </c>
    </row>
    <row r="1161" spans="1:13" ht="14.4" customHeight="1" x14ac:dyDescent="0.3">
      <c r="A1161" s="660" t="s">
        <v>4644</v>
      </c>
      <c r="B1161" s="661" t="s">
        <v>4413</v>
      </c>
      <c r="C1161" s="661" t="s">
        <v>5074</v>
      </c>
      <c r="D1161" s="661" t="s">
        <v>2446</v>
      </c>
      <c r="E1161" s="661" t="s">
        <v>5075</v>
      </c>
      <c r="F1161" s="664"/>
      <c r="G1161" s="664"/>
      <c r="H1161" s="677">
        <v>0</v>
      </c>
      <c r="I1161" s="664">
        <v>1</v>
      </c>
      <c r="J1161" s="664">
        <v>56.18</v>
      </c>
      <c r="K1161" s="677">
        <v>1</v>
      </c>
      <c r="L1161" s="664">
        <v>1</v>
      </c>
      <c r="M1161" s="665">
        <v>56.18</v>
      </c>
    </row>
    <row r="1162" spans="1:13" ht="14.4" customHeight="1" x14ac:dyDescent="0.3">
      <c r="A1162" s="660" t="s">
        <v>4644</v>
      </c>
      <c r="B1162" s="661" t="s">
        <v>4422</v>
      </c>
      <c r="C1162" s="661" t="s">
        <v>6637</v>
      </c>
      <c r="D1162" s="661" t="s">
        <v>6238</v>
      </c>
      <c r="E1162" s="661" t="s">
        <v>1239</v>
      </c>
      <c r="F1162" s="664"/>
      <c r="G1162" s="664"/>
      <c r="H1162" s="677">
        <v>0</v>
      </c>
      <c r="I1162" s="664">
        <v>1</v>
      </c>
      <c r="J1162" s="664">
        <v>130.59</v>
      </c>
      <c r="K1162" s="677">
        <v>1</v>
      </c>
      <c r="L1162" s="664">
        <v>1</v>
      </c>
      <c r="M1162" s="665">
        <v>130.59</v>
      </c>
    </row>
    <row r="1163" spans="1:13" ht="14.4" customHeight="1" x14ac:dyDescent="0.3">
      <c r="A1163" s="660" t="s">
        <v>4644</v>
      </c>
      <c r="B1163" s="661" t="s">
        <v>4422</v>
      </c>
      <c r="C1163" s="661" t="s">
        <v>6638</v>
      </c>
      <c r="D1163" s="661" t="s">
        <v>6238</v>
      </c>
      <c r="E1163" s="661" t="s">
        <v>2606</v>
      </c>
      <c r="F1163" s="664"/>
      <c r="G1163" s="664"/>
      <c r="H1163" s="677">
        <v>0</v>
      </c>
      <c r="I1163" s="664">
        <v>1</v>
      </c>
      <c r="J1163" s="664">
        <v>391.77</v>
      </c>
      <c r="K1163" s="677">
        <v>1</v>
      </c>
      <c r="L1163" s="664">
        <v>1</v>
      </c>
      <c r="M1163" s="665">
        <v>391.77</v>
      </c>
    </row>
    <row r="1164" spans="1:13" ht="14.4" customHeight="1" x14ac:dyDescent="0.3">
      <c r="A1164" s="660" t="s">
        <v>4644</v>
      </c>
      <c r="B1164" s="661" t="s">
        <v>4422</v>
      </c>
      <c r="C1164" s="661" t="s">
        <v>2678</v>
      </c>
      <c r="D1164" s="661" t="s">
        <v>2679</v>
      </c>
      <c r="E1164" s="661" t="s">
        <v>1869</v>
      </c>
      <c r="F1164" s="664"/>
      <c r="G1164" s="664"/>
      <c r="H1164" s="677">
        <v>0</v>
      </c>
      <c r="I1164" s="664">
        <v>1</v>
      </c>
      <c r="J1164" s="664">
        <v>217.65</v>
      </c>
      <c r="K1164" s="677">
        <v>1</v>
      </c>
      <c r="L1164" s="664">
        <v>1</v>
      </c>
      <c r="M1164" s="665">
        <v>217.65</v>
      </c>
    </row>
    <row r="1165" spans="1:13" ht="14.4" customHeight="1" x14ac:dyDescent="0.3">
      <c r="A1165" s="660" t="s">
        <v>4644</v>
      </c>
      <c r="B1165" s="661" t="s">
        <v>4432</v>
      </c>
      <c r="C1165" s="661" t="s">
        <v>2504</v>
      </c>
      <c r="D1165" s="661" t="s">
        <v>2505</v>
      </c>
      <c r="E1165" s="661" t="s">
        <v>630</v>
      </c>
      <c r="F1165" s="664"/>
      <c r="G1165" s="664"/>
      <c r="H1165" s="677">
        <v>0</v>
      </c>
      <c r="I1165" s="664">
        <v>5</v>
      </c>
      <c r="J1165" s="664">
        <v>192.81</v>
      </c>
      <c r="K1165" s="677">
        <v>1</v>
      </c>
      <c r="L1165" s="664">
        <v>5</v>
      </c>
      <c r="M1165" s="665">
        <v>192.81</v>
      </c>
    </row>
    <row r="1166" spans="1:13" ht="14.4" customHeight="1" x14ac:dyDescent="0.3">
      <c r="A1166" s="660" t="s">
        <v>4644</v>
      </c>
      <c r="B1166" s="661" t="s">
        <v>4442</v>
      </c>
      <c r="C1166" s="661" t="s">
        <v>2909</v>
      </c>
      <c r="D1166" s="661" t="s">
        <v>4443</v>
      </c>
      <c r="E1166" s="661" t="s">
        <v>4444</v>
      </c>
      <c r="F1166" s="664"/>
      <c r="G1166" s="664"/>
      <c r="H1166" s="677">
        <v>0</v>
      </c>
      <c r="I1166" s="664">
        <v>23</v>
      </c>
      <c r="J1166" s="664">
        <v>4842.93</v>
      </c>
      <c r="K1166" s="677">
        <v>1</v>
      </c>
      <c r="L1166" s="664">
        <v>23</v>
      </c>
      <c r="M1166" s="665">
        <v>4842.93</v>
      </c>
    </row>
    <row r="1167" spans="1:13" ht="14.4" customHeight="1" x14ac:dyDescent="0.3">
      <c r="A1167" s="660" t="s">
        <v>4644</v>
      </c>
      <c r="B1167" s="661" t="s">
        <v>4449</v>
      </c>
      <c r="C1167" s="661" t="s">
        <v>3042</v>
      </c>
      <c r="D1167" s="661" t="s">
        <v>3043</v>
      </c>
      <c r="E1167" s="661" t="s">
        <v>4451</v>
      </c>
      <c r="F1167" s="664"/>
      <c r="G1167" s="664"/>
      <c r="H1167" s="677">
        <v>0</v>
      </c>
      <c r="I1167" s="664">
        <v>17</v>
      </c>
      <c r="J1167" s="664">
        <v>3119.8399999999997</v>
      </c>
      <c r="K1167" s="677">
        <v>1</v>
      </c>
      <c r="L1167" s="664">
        <v>17</v>
      </c>
      <c r="M1167" s="665">
        <v>3119.8399999999997</v>
      </c>
    </row>
    <row r="1168" spans="1:13" ht="14.4" customHeight="1" x14ac:dyDescent="0.3">
      <c r="A1168" s="660" t="s">
        <v>4644</v>
      </c>
      <c r="B1168" s="661" t="s">
        <v>4460</v>
      </c>
      <c r="C1168" s="661" t="s">
        <v>5589</v>
      </c>
      <c r="D1168" s="661" t="s">
        <v>3082</v>
      </c>
      <c r="E1168" s="661" t="s">
        <v>5590</v>
      </c>
      <c r="F1168" s="664"/>
      <c r="G1168" s="664"/>
      <c r="H1168" s="677"/>
      <c r="I1168" s="664">
        <v>1</v>
      </c>
      <c r="J1168" s="664">
        <v>0</v>
      </c>
      <c r="K1168" s="677"/>
      <c r="L1168" s="664">
        <v>1</v>
      </c>
      <c r="M1168" s="665">
        <v>0</v>
      </c>
    </row>
    <row r="1169" spans="1:13" ht="14.4" customHeight="1" x14ac:dyDescent="0.3">
      <c r="A1169" s="660" t="s">
        <v>4644</v>
      </c>
      <c r="B1169" s="661" t="s">
        <v>4461</v>
      </c>
      <c r="C1169" s="661" t="s">
        <v>3069</v>
      </c>
      <c r="D1169" s="661" t="s">
        <v>3070</v>
      </c>
      <c r="E1169" s="661" t="s">
        <v>3071</v>
      </c>
      <c r="F1169" s="664"/>
      <c r="G1169" s="664"/>
      <c r="H1169" s="677">
        <v>0</v>
      </c>
      <c r="I1169" s="664">
        <v>1</v>
      </c>
      <c r="J1169" s="664">
        <v>154.01</v>
      </c>
      <c r="K1169" s="677">
        <v>1</v>
      </c>
      <c r="L1169" s="664">
        <v>1</v>
      </c>
      <c r="M1169" s="665">
        <v>154.01</v>
      </c>
    </row>
    <row r="1170" spans="1:13" ht="14.4" customHeight="1" x14ac:dyDescent="0.3">
      <c r="A1170" s="660" t="s">
        <v>4644</v>
      </c>
      <c r="B1170" s="661" t="s">
        <v>4464</v>
      </c>
      <c r="C1170" s="661" t="s">
        <v>3057</v>
      </c>
      <c r="D1170" s="661" t="s">
        <v>3058</v>
      </c>
      <c r="E1170" s="661" t="s">
        <v>4465</v>
      </c>
      <c r="F1170" s="664"/>
      <c r="G1170" s="664"/>
      <c r="H1170" s="677">
        <v>0</v>
      </c>
      <c r="I1170" s="664">
        <v>5</v>
      </c>
      <c r="J1170" s="664">
        <v>349.29999999999995</v>
      </c>
      <c r="K1170" s="677">
        <v>1</v>
      </c>
      <c r="L1170" s="664">
        <v>5</v>
      </c>
      <c r="M1170" s="665">
        <v>349.29999999999995</v>
      </c>
    </row>
    <row r="1171" spans="1:13" ht="14.4" customHeight="1" x14ac:dyDescent="0.3">
      <c r="A1171" s="660" t="s">
        <v>4644</v>
      </c>
      <c r="B1171" s="661" t="s">
        <v>4466</v>
      </c>
      <c r="C1171" s="661" t="s">
        <v>3046</v>
      </c>
      <c r="D1171" s="661" t="s">
        <v>3047</v>
      </c>
      <c r="E1171" s="661" t="s">
        <v>4451</v>
      </c>
      <c r="F1171" s="664"/>
      <c r="G1171" s="664"/>
      <c r="H1171" s="677">
        <v>0</v>
      </c>
      <c r="I1171" s="664">
        <v>17</v>
      </c>
      <c r="J1171" s="664">
        <v>1187.6199999999999</v>
      </c>
      <c r="K1171" s="677">
        <v>1</v>
      </c>
      <c r="L1171" s="664">
        <v>17</v>
      </c>
      <c r="M1171" s="665">
        <v>1187.6199999999999</v>
      </c>
    </row>
    <row r="1172" spans="1:13" ht="14.4" customHeight="1" x14ac:dyDescent="0.3">
      <c r="A1172" s="660" t="s">
        <v>4644</v>
      </c>
      <c r="B1172" s="661" t="s">
        <v>4477</v>
      </c>
      <c r="C1172" s="661" t="s">
        <v>3132</v>
      </c>
      <c r="D1172" s="661" t="s">
        <v>3133</v>
      </c>
      <c r="E1172" s="661" t="s">
        <v>4480</v>
      </c>
      <c r="F1172" s="664"/>
      <c r="G1172" s="664"/>
      <c r="H1172" s="677">
        <v>0</v>
      </c>
      <c r="I1172" s="664">
        <v>11</v>
      </c>
      <c r="J1172" s="664">
        <v>34399.089999999997</v>
      </c>
      <c r="K1172" s="677">
        <v>1</v>
      </c>
      <c r="L1172" s="664">
        <v>11</v>
      </c>
      <c r="M1172" s="665">
        <v>34399.089999999997</v>
      </c>
    </row>
    <row r="1173" spans="1:13" ht="14.4" customHeight="1" x14ac:dyDescent="0.3">
      <c r="A1173" s="660" t="s">
        <v>4644</v>
      </c>
      <c r="B1173" s="661" t="s">
        <v>4477</v>
      </c>
      <c r="C1173" s="661" t="s">
        <v>4672</v>
      </c>
      <c r="D1173" s="661" t="s">
        <v>3133</v>
      </c>
      <c r="E1173" s="661" t="s">
        <v>4673</v>
      </c>
      <c r="F1173" s="664"/>
      <c r="G1173" s="664"/>
      <c r="H1173" s="677">
        <v>0</v>
      </c>
      <c r="I1173" s="664">
        <v>25</v>
      </c>
      <c r="J1173" s="664">
        <v>19555.5</v>
      </c>
      <c r="K1173" s="677">
        <v>1</v>
      </c>
      <c r="L1173" s="664">
        <v>25</v>
      </c>
      <c r="M1173" s="665">
        <v>19555.5</v>
      </c>
    </row>
    <row r="1174" spans="1:13" ht="14.4" customHeight="1" x14ac:dyDescent="0.3">
      <c r="A1174" s="660" t="s">
        <v>4644</v>
      </c>
      <c r="B1174" s="661" t="s">
        <v>4483</v>
      </c>
      <c r="C1174" s="661" t="s">
        <v>2768</v>
      </c>
      <c r="D1174" s="661" t="s">
        <v>2769</v>
      </c>
      <c r="E1174" s="661" t="s">
        <v>4484</v>
      </c>
      <c r="F1174" s="664"/>
      <c r="G1174" s="664"/>
      <c r="H1174" s="677">
        <v>0</v>
      </c>
      <c r="I1174" s="664">
        <v>13</v>
      </c>
      <c r="J1174" s="664">
        <v>19397.43</v>
      </c>
      <c r="K1174" s="677">
        <v>1</v>
      </c>
      <c r="L1174" s="664">
        <v>13</v>
      </c>
      <c r="M1174" s="665">
        <v>19397.43</v>
      </c>
    </row>
    <row r="1175" spans="1:13" ht="14.4" customHeight="1" x14ac:dyDescent="0.3">
      <c r="A1175" s="660" t="s">
        <v>4644</v>
      </c>
      <c r="B1175" s="661" t="s">
        <v>6871</v>
      </c>
      <c r="C1175" s="661" t="s">
        <v>5157</v>
      </c>
      <c r="D1175" s="661" t="s">
        <v>5158</v>
      </c>
      <c r="E1175" s="661" t="s">
        <v>5159</v>
      </c>
      <c r="F1175" s="664"/>
      <c r="G1175" s="664"/>
      <c r="H1175" s="677">
        <v>0</v>
      </c>
      <c r="I1175" s="664">
        <v>24</v>
      </c>
      <c r="J1175" s="664">
        <v>55550.829999999994</v>
      </c>
      <c r="K1175" s="677">
        <v>1</v>
      </c>
      <c r="L1175" s="664">
        <v>24</v>
      </c>
      <c r="M1175" s="665">
        <v>55550.829999999994</v>
      </c>
    </row>
    <row r="1176" spans="1:13" ht="14.4" customHeight="1" x14ac:dyDescent="0.3">
      <c r="A1176" s="660" t="s">
        <v>4644</v>
      </c>
      <c r="B1176" s="661" t="s">
        <v>4497</v>
      </c>
      <c r="C1176" s="661" t="s">
        <v>2460</v>
      </c>
      <c r="D1176" s="661" t="s">
        <v>812</v>
      </c>
      <c r="E1176" s="661" t="s">
        <v>4499</v>
      </c>
      <c r="F1176" s="664"/>
      <c r="G1176" s="664"/>
      <c r="H1176" s="677">
        <v>0</v>
      </c>
      <c r="I1176" s="664">
        <v>1</v>
      </c>
      <c r="J1176" s="664">
        <v>96.63</v>
      </c>
      <c r="K1176" s="677">
        <v>1</v>
      </c>
      <c r="L1176" s="664">
        <v>1</v>
      </c>
      <c r="M1176" s="665">
        <v>96.63</v>
      </c>
    </row>
    <row r="1177" spans="1:13" ht="14.4" customHeight="1" x14ac:dyDescent="0.3">
      <c r="A1177" s="660" t="s">
        <v>4644</v>
      </c>
      <c r="B1177" s="661" t="s">
        <v>4500</v>
      </c>
      <c r="C1177" s="661" t="s">
        <v>1268</v>
      </c>
      <c r="D1177" s="661" t="s">
        <v>1269</v>
      </c>
      <c r="E1177" s="661" t="s">
        <v>1270</v>
      </c>
      <c r="F1177" s="664"/>
      <c r="G1177" s="664"/>
      <c r="H1177" s="677">
        <v>0</v>
      </c>
      <c r="I1177" s="664">
        <v>4</v>
      </c>
      <c r="J1177" s="664">
        <v>381</v>
      </c>
      <c r="K1177" s="677">
        <v>1</v>
      </c>
      <c r="L1177" s="664">
        <v>4</v>
      </c>
      <c r="M1177" s="665">
        <v>381</v>
      </c>
    </row>
    <row r="1178" spans="1:13" ht="14.4" customHeight="1" x14ac:dyDescent="0.3">
      <c r="A1178" s="660" t="s">
        <v>4644</v>
      </c>
      <c r="B1178" s="661" t="s">
        <v>4502</v>
      </c>
      <c r="C1178" s="661" t="s">
        <v>2488</v>
      </c>
      <c r="D1178" s="661" t="s">
        <v>2489</v>
      </c>
      <c r="E1178" s="661" t="s">
        <v>2490</v>
      </c>
      <c r="F1178" s="664"/>
      <c r="G1178" s="664"/>
      <c r="H1178" s="677">
        <v>0</v>
      </c>
      <c r="I1178" s="664">
        <v>5</v>
      </c>
      <c r="J1178" s="664">
        <v>163.70000000000002</v>
      </c>
      <c r="K1178" s="677">
        <v>1</v>
      </c>
      <c r="L1178" s="664">
        <v>5</v>
      </c>
      <c r="M1178" s="665">
        <v>163.70000000000002</v>
      </c>
    </row>
    <row r="1179" spans="1:13" ht="14.4" customHeight="1" x14ac:dyDescent="0.3">
      <c r="A1179" s="660" t="s">
        <v>4644</v>
      </c>
      <c r="B1179" s="661" t="s">
        <v>4502</v>
      </c>
      <c r="C1179" s="661" t="s">
        <v>2557</v>
      </c>
      <c r="D1179" s="661" t="s">
        <v>2558</v>
      </c>
      <c r="E1179" s="661" t="s">
        <v>4503</v>
      </c>
      <c r="F1179" s="664"/>
      <c r="G1179" s="664"/>
      <c r="H1179" s="677">
        <v>0</v>
      </c>
      <c r="I1179" s="664">
        <v>1</v>
      </c>
      <c r="J1179" s="664">
        <v>163.72999999999999</v>
      </c>
      <c r="K1179" s="677">
        <v>1</v>
      </c>
      <c r="L1179" s="664">
        <v>1</v>
      </c>
      <c r="M1179" s="665">
        <v>163.72999999999999</v>
      </c>
    </row>
    <row r="1180" spans="1:13" ht="14.4" customHeight="1" x14ac:dyDescent="0.3">
      <c r="A1180" s="660" t="s">
        <v>4644</v>
      </c>
      <c r="B1180" s="661" t="s">
        <v>4586</v>
      </c>
      <c r="C1180" s="661" t="s">
        <v>6841</v>
      </c>
      <c r="D1180" s="661" t="s">
        <v>6842</v>
      </c>
      <c r="E1180" s="661" t="s">
        <v>6822</v>
      </c>
      <c r="F1180" s="664">
        <v>1</v>
      </c>
      <c r="G1180" s="664">
        <v>0</v>
      </c>
      <c r="H1180" s="677"/>
      <c r="I1180" s="664"/>
      <c r="J1180" s="664"/>
      <c r="K1180" s="677"/>
      <c r="L1180" s="664">
        <v>1</v>
      </c>
      <c r="M1180" s="665">
        <v>0</v>
      </c>
    </row>
    <row r="1181" spans="1:13" ht="14.4" customHeight="1" x14ac:dyDescent="0.3">
      <c r="A1181" s="660" t="s">
        <v>4644</v>
      </c>
      <c r="B1181" s="661" t="s">
        <v>4522</v>
      </c>
      <c r="C1181" s="661" t="s">
        <v>5042</v>
      </c>
      <c r="D1181" s="661" t="s">
        <v>2475</v>
      </c>
      <c r="E1181" s="661" t="s">
        <v>2476</v>
      </c>
      <c r="F1181" s="664"/>
      <c r="G1181" s="664"/>
      <c r="H1181" s="677">
        <v>0</v>
      </c>
      <c r="I1181" s="664">
        <v>2</v>
      </c>
      <c r="J1181" s="664">
        <v>552</v>
      </c>
      <c r="K1181" s="677">
        <v>1</v>
      </c>
      <c r="L1181" s="664">
        <v>2</v>
      </c>
      <c r="M1181" s="665">
        <v>552</v>
      </c>
    </row>
    <row r="1182" spans="1:13" ht="14.4" customHeight="1" x14ac:dyDescent="0.3">
      <c r="A1182" s="660" t="s">
        <v>4644</v>
      </c>
      <c r="B1182" s="661" t="s">
        <v>4522</v>
      </c>
      <c r="C1182" s="661" t="s">
        <v>2628</v>
      </c>
      <c r="D1182" s="661" t="s">
        <v>2629</v>
      </c>
      <c r="E1182" s="661" t="s">
        <v>4523</v>
      </c>
      <c r="F1182" s="664"/>
      <c r="G1182" s="664"/>
      <c r="H1182" s="677">
        <v>0</v>
      </c>
      <c r="I1182" s="664">
        <v>16</v>
      </c>
      <c r="J1182" s="664">
        <v>1476.4</v>
      </c>
      <c r="K1182" s="677">
        <v>1</v>
      </c>
      <c r="L1182" s="664">
        <v>16</v>
      </c>
      <c r="M1182" s="665">
        <v>1476.4</v>
      </c>
    </row>
    <row r="1183" spans="1:13" ht="14.4" customHeight="1" x14ac:dyDescent="0.3">
      <c r="A1183" s="660" t="s">
        <v>4644</v>
      </c>
      <c r="B1183" s="661" t="s">
        <v>4522</v>
      </c>
      <c r="C1183" s="661" t="s">
        <v>2474</v>
      </c>
      <c r="D1183" s="661" t="s">
        <v>2475</v>
      </c>
      <c r="E1183" s="661" t="s">
        <v>4525</v>
      </c>
      <c r="F1183" s="664"/>
      <c r="G1183" s="664"/>
      <c r="H1183" s="677">
        <v>0</v>
      </c>
      <c r="I1183" s="664">
        <v>6</v>
      </c>
      <c r="J1183" s="664">
        <v>2281.2799999999997</v>
      </c>
      <c r="K1183" s="677">
        <v>1</v>
      </c>
      <c r="L1183" s="664">
        <v>6</v>
      </c>
      <c r="M1183" s="665">
        <v>2281.2799999999997</v>
      </c>
    </row>
    <row r="1184" spans="1:13" ht="14.4" customHeight="1" x14ac:dyDescent="0.3">
      <c r="A1184" s="660" t="s">
        <v>4644</v>
      </c>
      <c r="B1184" s="661" t="s">
        <v>4529</v>
      </c>
      <c r="C1184" s="661" t="s">
        <v>2711</v>
      </c>
      <c r="D1184" s="661" t="s">
        <v>637</v>
      </c>
      <c r="E1184" s="661" t="s">
        <v>2712</v>
      </c>
      <c r="F1184" s="664"/>
      <c r="G1184" s="664"/>
      <c r="H1184" s="677">
        <v>0</v>
      </c>
      <c r="I1184" s="664">
        <v>1</v>
      </c>
      <c r="J1184" s="664">
        <v>418.37</v>
      </c>
      <c r="K1184" s="677">
        <v>1</v>
      </c>
      <c r="L1184" s="664">
        <v>1</v>
      </c>
      <c r="M1184" s="665">
        <v>418.37</v>
      </c>
    </row>
    <row r="1185" spans="1:13" ht="14.4" customHeight="1" x14ac:dyDescent="0.3">
      <c r="A1185" s="660" t="s">
        <v>4644</v>
      </c>
      <c r="B1185" s="661" t="s">
        <v>4529</v>
      </c>
      <c r="C1185" s="661" t="s">
        <v>5877</v>
      </c>
      <c r="D1185" s="661" t="s">
        <v>5878</v>
      </c>
      <c r="E1185" s="661" t="s">
        <v>5879</v>
      </c>
      <c r="F1185" s="664"/>
      <c r="G1185" s="664"/>
      <c r="H1185" s="677">
        <v>0</v>
      </c>
      <c r="I1185" s="664">
        <v>1</v>
      </c>
      <c r="J1185" s="664">
        <v>185.9</v>
      </c>
      <c r="K1185" s="677">
        <v>1</v>
      </c>
      <c r="L1185" s="664">
        <v>1</v>
      </c>
      <c r="M1185" s="665">
        <v>185.9</v>
      </c>
    </row>
    <row r="1186" spans="1:13" ht="14.4" customHeight="1" x14ac:dyDescent="0.3">
      <c r="A1186" s="660" t="s">
        <v>4644</v>
      </c>
      <c r="B1186" s="661" t="s">
        <v>4538</v>
      </c>
      <c r="C1186" s="661" t="s">
        <v>2682</v>
      </c>
      <c r="D1186" s="661" t="s">
        <v>2453</v>
      </c>
      <c r="E1186" s="661" t="s">
        <v>2683</v>
      </c>
      <c r="F1186" s="664"/>
      <c r="G1186" s="664"/>
      <c r="H1186" s="677">
        <v>0</v>
      </c>
      <c r="I1186" s="664">
        <v>1</v>
      </c>
      <c r="J1186" s="664">
        <v>356.47</v>
      </c>
      <c r="K1186" s="677">
        <v>1</v>
      </c>
      <c r="L1186" s="664">
        <v>1</v>
      </c>
      <c r="M1186" s="665">
        <v>356.47</v>
      </c>
    </row>
    <row r="1187" spans="1:13" ht="14.4" customHeight="1" x14ac:dyDescent="0.3">
      <c r="A1187" s="660" t="s">
        <v>4644</v>
      </c>
      <c r="B1187" s="661" t="s">
        <v>4481</v>
      </c>
      <c r="C1187" s="661" t="s">
        <v>3140</v>
      </c>
      <c r="D1187" s="661" t="s">
        <v>3137</v>
      </c>
      <c r="E1187" s="661" t="s">
        <v>4482</v>
      </c>
      <c r="F1187" s="664"/>
      <c r="G1187" s="664"/>
      <c r="H1187" s="677">
        <v>0</v>
      </c>
      <c r="I1187" s="664">
        <v>3</v>
      </c>
      <c r="J1187" s="664">
        <v>43436.31</v>
      </c>
      <c r="K1187" s="677">
        <v>1</v>
      </c>
      <c r="L1187" s="664">
        <v>3</v>
      </c>
      <c r="M1187" s="665">
        <v>43436.31</v>
      </c>
    </row>
    <row r="1188" spans="1:13" ht="14.4" customHeight="1" x14ac:dyDescent="0.3">
      <c r="A1188" s="660" t="s">
        <v>4645</v>
      </c>
      <c r="B1188" s="661" t="s">
        <v>4381</v>
      </c>
      <c r="C1188" s="661" t="s">
        <v>4152</v>
      </c>
      <c r="D1188" s="661" t="s">
        <v>4153</v>
      </c>
      <c r="E1188" s="661" t="s">
        <v>4591</v>
      </c>
      <c r="F1188" s="664"/>
      <c r="G1188" s="664"/>
      <c r="H1188" s="677">
        <v>0</v>
      </c>
      <c r="I1188" s="664">
        <v>3</v>
      </c>
      <c r="J1188" s="664">
        <v>146.94</v>
      </c>
      <c r="K1188" s="677">
        <v>1</v>
      </c>
      <c r="L1188" s="664">
        <v>3</v>
      </c>
      <c r="M1188" s="665">
        <v>146.94</v>
      </c>
    </row>
    <row r="1189" spans="1:13" ht="14.4" customHeight="1" x14ac:dyDescent="0.3">
      <c r="A1189" s="660" t="s">
        <v>4645</v>
      </c>
      <c r="B1189" s="661" t="s">
        <v>4381</v>
      </c>
      <c r="C1189" s="661" t="s">
        <v>5007</v>
      </c>
      <c r="D1189" s="661" t="s">
        <v>4153</v>
      </c>
      <c r="E1189" s="661" t="s">
        <v>5008</v>
      </c>
      <c r="F1189" s="664"/>
      <c r="G1189" s="664"/>
      <c r="H1189" s="677">
        <v>0</v>
      </c>
      <c r="I1189" s="664">
        <v>3</v>
      </c>
      <c r="J1189" s="664">
        <v>524.81999999999994</v>
      </c>
      <c r="K1189" s="677">
        <v>1</v>
      </c>
      <c r="L1189" s="664">
        <v>3</v>
      </c>
      <c r="M1189" s="665">
        <v>524.81999999999994</v>
      </c>
    </row>
    <row r="1190" spans="1:13" ht="14.4" customHeight="1" x14ac:dyDescent="0.3">
      <c r="A1190" s="660" t="s">
        <v>4645</v>
      </c>
      <c r="B1190" s="661" t="s">
        <v>4381</v>
      </c>
      <c r="C1190" s="661" t="s">
        <v>5359</v>
      </c>
      <c r="D1190" s="661" t="s">
        <v>4153</v>
      </c>
      <c r="E1190" s="661" t="s">
        <v>5360</v>
      </c>
      <c r="F1190" s="664"/>
      <c r="G1190" s="664"/>
      <c r="H1190" s="677"/>
      <c r="I1190" s="664">
        <v>1</v>
      </c>
      <c r="J1190" s="664">
        <v>0</v>
      </c>
      <c r="K1190" s="677"/>
      <c r="L1190" s="664">
        <v>1</v>
      </c>
      <c r="M1190" s="665">
        <v>0</v>
      </c>
    </row>
    <row r="1191" spans="1:13" ht="14.4" customHeight="1" x14ac:dyDescent="0.3">
      <c r="A1191" s="660" t="s">
        <v>4645</v>
      </c>
      <c r="B1191" s="661" t="s">
        <v>4383</v>
      </c>
      <c r="C1191" s="661" t="s">
        <v>5448</v>
      </c>
      <c r="D1191" s="661" t="s">
        <v>4566</v>
      </c>
      <c r="E1191" s="661" t="s">
        <v>5449</v>
      </c>
      <c r="F1191" s="664"/>
      <c r="G1191" s="664"/>
      <c r="H1191" s="677">
        <v>0</v>
      </c>
      <c r="I1191" s="664">
        <v>1</v>
      </c>
      <c r="J1191" s="664">
        <v>195.92</v>
      </c>
      <c r="K1191" s="677">
        <v>1</v>
      </c>
      <c r="L1191" s="664">
        <v>1</v>
      </c>
      <c r="M1191" s="665">
        <v>195.92</v>
      </c>
    </row>
    <row r="1192" spans="1:13" ht="14.4" customHeight="1" x14ac:dyDescent="0.3">
      <c r="A1192" s="660" t="s">
        <v>4645</v>
      </c>
      <c r="B1192" s="661" t="s">
        <v>4592</v>
      </c>
      <c r="C1192" s="661" t="s">
        <v>5363</v>
      </c>
      <c r="D1192" s="661" t="s">
        <v>4162</v>
      </c>
      <c r="E1192" s="661" t="s">
        <v>5092</v>
      </c>
      <c r="F1192" s="664"/>
      <c r="G1192" s="664"/>
      <c r="H1192" s="677">
        <v>0</v>
      </c>
      <c r="I1192" s="664">
        <v>1</v>
      </c>
      <c r="J1192" s="664">
        <v>140.03</v>
      </c>
      <c r="K1192" s="677">
        <v>1</v>
      </c>
      <c r="L1192" s="664">
        <v>1</v>
      </c>
      <c r="M1192" s="665">
        <v>140.03</v>
      </c>
    </row>
    <row r="1193" spans="1:13" ht="14.4" customHeight="1" x14ac:dyDescent="0.3">
      <c r="A1193" s="660" t="s">
        <v>4645</v>
      </c>
      <c r="B1193" s="661" t="s">
        <v>4389</v>
      </c>
      <c r="C1193" s="661" t="s">
        <v>5659</v>
      </c>
      <c r="D1193" s="661" t="s">
        <v>2790</v>
      </c>
      <c r="E1193" s="661" t="s">
        <v>2791</v>
      </c>
      <c r="F1193" s="664"/>
      <c r="G1193" s="664"/>
      <c r="H1193" s="677">
        <v>0</v>
      </c>
      <c r="I1193" s="664">
        <v>1</v>
      </c>
      <c r="J1193" s="664">
        <v>106.3</v>
      </c>
      <c r="K1193" s="677">
        <v>1</v>
      </c>
      <c r="L1193" s="664">
        <v>1</v>
      </c>
      <c r="M1193" s="665">
        <v>106.3</v>
      </c>
    </row>
    <row r="1194" spans="1:13" ht="14.4" customHeight="1" x14ac:dyDescent="0.3">
      <c r="A1194" s="660" t="s">
        <v>4645</v>
      </c>
      <c r="B1194" s="661" t="s">
        <v>4389</v>
      </c>
      <c r="C1194" s="661" t="s">
        <v>5064</v>
      </c>
      <c r="D1194" s="661" t="s">
        <v>5065</v>
      </c>
      <c r="E1194" s="661" t="s">
        <v>5066</v>
      </c>
      <c r="F1194" s="664"/>
      <c r="G1194" s="664"/>
      <c r="H1194" s="677">
        <v>0</v>
      </c>
      <c r="I1194" s="664">
        <v>2</v>
      </c>
      <c r="J1194" s="664">
        <v>180.7</v>
      </c>
      <c r="K1194" s="677">
        <v>1</v>
      </c>
      <c r="L1194" s="664">
        <v>2</v>
      </c>
      <c r="M1194" s="665">
        <v>180.7</v>
      </c>
    </row>
    <row r="1195" spans="1:13" ht="14.4" customHeight="1" x14ac:dyDescent="0.3">
      <c r="A1195" s="660" t="s">
        <v>4645</v>
      </c>
      <c r="B1195" s="661" t="s">
        <v>4400</v>
      </c>
      <c r="C1195" s="661" t="s">
        <v>2691</v>
      </c>
      <c r="D1195" s="661" t="s">
        <v>2479</v>
      </c>
      <c r="E1195" s="661" t="s">
        <v>2692</v>
      </c>
      <c r="F1195" s="664"/>
      <c r="G1195" s="664"/>
      <c r="H1195" s="677">
        <v>0</v>
      </c>
      <c r="I1195" s="664">
        <v>79</v>
      </c>
      <c r="J1195" s="664">
        <v>49397.909999999996</v>
      </c>
      <c r="K1195" s="677">
        <v>1</v>
      </c>
      <c r="L1195" s="664">
        <v>79</v>
      </c>
      <c r="M1195" s="665">
        <v>49397.909999999996</v>
      </c>
    </row>
    <row r="1196" spans="1:13" ht="14.4" customHeight="1" x14ac:dyDescent="0.3">
      <c r="A1196" s="660" t="s">
        <v>4645</v>
      </c>
      <c r="B1196" s="661" t="s">
        <v>6875</v>
      </c>
      <c r="C1196" s="661" t="s">
        <v>6674</v>
      </c>
      <c r="D1196" s="661" t="s">
        <v>6675</v>
      </c>
      <c r="E1196" s="661" t="s">
        <v>5552</v>
      </c>
      <c r="F1196" s="664">
        <v>1</v>
      </c>
      <c r="G1196" s="664">
        <v>104.66</v>
      </c>
      <c r="H1196" s="677">
        <v>1</v>
      </c>
      <c r="I1196" s="664"/>
      <c r="J1196" s="664"/>
      <c r="K1196" s="677">
        <v>0</v>
      </c>
      <c r="L1196" s="664">
        <v>1</v>
      </c>
      <c r="M1196" s="665">
        <v>104.66</v>
      </c>
    </row>
    <row r="1197" spans="1:13" ht="14.4" customHeight="1" x14ac:dyDescent="0.3">
      <c r="A1197" s="660" t="s">
        <v>4645</v>
      </c>
      <c r="B1197" s="661" t="s">
        <v>4406</v>
      </c>
      <c r="C1197" s="661" t="s">
        <v>2533</v>
      </c>
      <c r="D1197" s="661" t="s">
        <v>2534</v>
      </c>
      <c r="E1197" s="661" t="s">
        <v>2535</v>
      </c>
      <c r="F1197" s="664"/>
      <c r="G1197" s="664"/>
      <c r="H1197" s="677">
        <v>0</v>
      </c>
      <c r="I1197" s="664">
        <v>2</v>
      </c>
      <c r="J1197" s="664">
        <v>83.78</v>
      </c>
      <c r="K1197" s="677">
        <v>1</v>
      </c>
      <c r="L1197" s="664">
        <v>2</v>
      </c>
      <c r="M1197" s="665">
        <v>83.78</v>
      </c>
    </row>
    <row r="1198" spans="1:13" ht="14.4" customHeight="1" x14ac:dyDescent="0.3">
      <c r="A1198" s="660" t="s">
        <v>4645</v>
      </c>
      <c r="B1198" s="661" t="s">
        <v>4409</v>
      </c>
      <c r="C1198" s="661" t="s">
        <v>6684</v>
      </c>
      <c r="D1198" s="661" t="s">
        <v>6685</v>
      </c>
      <c r="E1198" s="661" t="s">
        <v>6686</v>
      </c>
      <c r="F1198" s="664"/>
      <c r="G1198" s="664"/>
      <c r="H1198" s="677">
        <v>0</v>
      </c>
      <c r="I1198" s="664">
        <v>1</v>
      </c>
      <c r="J1198" s="664">
        <v>23.55</v>
      </c>
      <c r="K1198" s="677">
        <v>1</v>
      </c>
      <c r="L1198" s="664">
        <v>1</v>
      </c>
      <c r="M1198" s="665">
        <v>23.55</v>
      </c>
    </row>
    <row r="1199" spans="1:13" ht="14.4" customHeight="1" x14ac:dyDescent="0.3">
      <c r="A1199" s="660" t="s">
        <v>4645</v>
      </c>
      <c r="B1199" s="661" t="s">
        <v>4409</v>
      </c>
      <c r="C1199" s="661" t="s">
        <v>6687</v>
      </c>
      <c r="D1199" s="661" t="s">
        <v>6688</v>
      </c>
      <c r="E1199" s="661" t="s">
        <v>6024</v>
      </c>
      <c r="F1199" s="664"/>
      <c r="G1199" s="664"/>
      <c r="H1199" s="677">
        <v>0</v>
      </c>
      <c r="I1199" s="664">
        <v>2</v>
      </c>
      <c r="J1199" s="664">
        <v>94.2</v>
      </c>
      <c r="K1199" s="677">
        <v>1</v>
      </c>
      <c r="L1199" s="664">
        <v>2</v>
      </c>
      <c r="M1199" s="665">
        <v>94.2</v>
      </c>
    </row>
    <row r="1200" spans="1:13" ht="14.4" customHeight="1" x14ac:dyDescent="0.3">
      <c r="A1200" s="660" t="s">
        <v>4645</v>
      </c>
      <c r="B1200" s="661" t="s">
        <v>6888</v>
      </c>
      <c r="C1200" s="661" t="s">
        <v>6706</v>
      </c>
      <c r="D1200" s="661" t="s">
        <v>6707</v>
      </c>
      <c r="E1200" s="661" t="s">
        <v>1146</v>
      </c>
      <c r="F1200" s="664">
        <v>2</v>
      </c>
      <c r="G1200" s="664">
        <v>271.18</v>
      </c>
      <c r="H1200" s="677">
        <v>1</v>
      </c>
      <c r="I1200" s="664"/>
      <c r="J1200" s="664"/>
      <c r="K1200" s="677">
        <v>0</v>
      </c>
      <c r="L1200" s="664">
        <v>2</v>
      </c>
      <c r="M1200" s="665">
        <v>271.18</v>
      </c>
    </row>
    <row r="1201" spans="1:13" ht="14.4" customHeight="1" x14ac:dyDescent="0.3">
      <c r="A1201" s="660" t="s">
        <v>4645</v>
      </c>
      <c r="B1201" s="661" t="s">
        <v>4416</v>
      </c>
      <c r="C1201" s="661" t="s">
        <v>6701</v>
      </c>
      <c r="D1201" s="661" t="s">
        <v>6702</v>
      </c>
      <c r="E1201" s="661" t="s">
        <v>1146</v>
      </c>
      <c r="F1201" s="664"/>
      <c r="G1201" s="664"/>
      <c r="H1201" s="677">
        <v>0</v>
      </c>
      <c r="I1201" s="664">
        <v>2</v>
      </c>
      <c r="J1201" s="664">
        <v>283.68</v>
      </c>
      <c r="K1201" s="677">
        <v>1</v>
      </c>
      <c r="L1201" s="664">
        <v>2</v>
      </c>
      <c r="M1201" s="665">
        <v>283.68</v>
      </c>
    </row>
    <row r="1202" spans="1:13" ht="14.4" customHeight="1" x14ac:dyDescent="0.3">
      <c r="A1202" s="660" t="s">
        <v>4645</v>
      </c>
      <c r="B1202" s="661" t="s">
        <v>4416</v>
      </c>
      <c r="C1202" s="661" t="s">
        <v>6703</v>
      </c>
      <c r="D1202" s="661" t="s">
        <v>6702</v>
      </c>
      <c r="E1202" s="661" t="s">
        <v>875</v>
      </c>
      <c r="F1202" s="664">
        <v>2</v>
      </c>
      <c r="G1202" s="664">
        <v>0</v>
      </c>
      <c r="H1202" s="677"/>
      <c r="I1202" s="664"/>
      <c r="J1202" s="664"/>
      <c r="K1202" s="677"/>
      <c r="L1202" s="664">
        <v>2</v>
      </c>
      <c r="M1202" s="665">
        <v>0</v>
      </c>
    </row>
    <row r="1203" spans="1:13" ht="14.4" customHeight="1" x14ac:dyDescent="0.3">
      <c r="A1203" s="660" t="s">
        <v>4645</v>
      </c>
      <c r="B1203" s="661" t="s">
        <v>6873</v>
      </c>
      <c r="C1203" s="661" t="s">
        <v>6717</v>
      </c>
      <c r="D1203" s="661" t="s">
        <v>5497</v>
      </c>
      <c r="E1203" s="661" t="s">
        <v>6718</v>
      </c>
      <c r="F1203" s="664">
        <v>3</v>
      </c>
      <c r="G1203" s="664">
        <v>402.36</v>
      </c>
      <c r="H1203" s="677">
        <v>1</v>
      </c>
      <c r="I1203" s="664"/>
      <c r="J1203" s="664"/>
      <c r="K1203" s="677">
        <v>0</v>
      </c>
      <c r="L1203" s="664">
        <v>3</v>
      </c>
      <c r="M1203" s="665">
        <v>402.36</v>
      </c>
    </row>
    <row r="1204" spans="1:13" ht="14.4" customHeight="1" x14ac:dyDescent="0.3">
      <c r="A1204" s="660" t="s">
        <v>4645</v>
      </c>
      <c r="B1204" s="661" t="s">
        <v>4421</v>
      </c>
      <c r="C1204" s="661" t="s">
        <v>5677</v>
      </c>
      <c r="D1204" s="661" t="s">
        <v>5678</v>
      </c>
      <c r="E1204" s="661" t="s">
        <v>5679</v>
      </c>
      <c r="F1204" s="664"/>
      <c r="G1204" s="664"/>
      <c r="H1204" s="677">
        <v>0</v>
      </c>
      <c r="I1204" s="664">
        <v>1</v>
      </c>
      <c r="J1204" s="664">
        <v>217.65</v>
      </c>
      <c r="K1204" s="677">
        <v>1</v>
      </c>
      <c r="L1204" s="664">
        <v>1</v>
      </c>
      <c r="M1204" s="665">
        <v>217.65</v>
      </c>
    </row>
    <row r="1205" spans="1:13" ht="14.4" customHeight="1" x14ac:dyDescent="0.3">
      <c r="A1205" s="660" t="s">
        <v>4645</v>
      </c>
      <c r="B1205" s="661" t="s">
        <v>4422</v>
      </c>
      <c r="C1205" s="661" t="s">
        <v>6657</v>
      </c>
      <c r="D1205" s="661" t="s">
        <v>5960</v>
      </c>
      <c r="E1205" s="661" t="s">
        <v>1229</v>
      </c>
      <c r="F1205" s="664"/>
      <c r="G1205" s="664"/>
      <c r="H1205" s="677">
        <v>0</v>
      </c>
      <c r="I1205" s="664">
        <v>2</v>
      </c>
      <c r="J1205" s="664">
        <v>130.6</v>
      </c>
      <c r="K1205" s="677">
        <v>1</v>
      </c>
      <c r="L1205" s="664">
        <v>2</v>
      </c>
      <c r="M1205" s="665">
        <v>130.6</v>
      </c>
    </row>
    <row r="1206" spans="1:13" ht="14.4" customHeight="1" x14ac:dyDescent="0.3">
      <c r="A1206" s="660" t="s">
        <v>4645</v>
      </c>
      <c r="B1206" s="661" t="s">
        <v>4422</v>
      </c>
      <c r="C1206" s="661" t="s">
        <v>2582</v>
      </c>
      <c r="D1206" s="661" t="s">
        <v>2679</v>
      </c>
      <c r="E1206" s="661" t="s">
        <v>1229</v>
      </c>
      <c r="F1206" s="664"/>
      <c r="G1206" s="664"/>
      <c r="H1206" s="677">
        <v>0</v>
      </c>
      <c r="I1206" s="664">
        <v>5</v>
      </c>
      <c r="J1206" s="664">
        <v>326.5</v>
      </c>
      <c r="K1206" s="677">
        <v>1</v>
      </c>
      <c r="L1206" s="664">
        <v>5</v>
      </c>
      <c r="M1206" s="665">
        <v>326.5</v>
      </c>
    </row>
    <row r="1207" spans="1:13" ht="14.4" customHeight="1" x14ac:dyDescent="0.3">
      <c r="A1207" s="660" t="s">
        <v>4645</v>
      </c>
      <c r="B1207" s="661" t="s">
        <v>4422</v>
      </c>
      <c r="C1207" s="661" t="s">
        <v>2678</v>
      </c>
      <c r="D1207" s="661" t="s">
        <v>2679</v>
      </c>
      <c r="E1207" s="661" t="s">
        <v>1869</v>
      </c>
      <c r="F1207" s="664"/>
      <c r="G1207" s="664"/>
      <c r="H1207" s="677">
        <v>0</v>
      </c>
      <c r="I1207" s="664">
        <v>1</v>
      </c>
      <c r="J1207" s="664">
        <v>217.65</v>
      </c>
      <c r="K1207" s="677">
        <v>1</v>
      </c>
      <c r="L1207" s="664">
        <v>1</v>
      </c>
      <c r="M1207" s="665">
        <v>217.65</v>
      </c>
    </row>
    <row r="1208" spans="1:13" ht="14.4" customHeight="1" x14ac:dyDescent="0.3">
      <c r="A1208" s="660" t="s">
        <v>4645</v>
      </c>
      <c r="B1208" s="661" t="s">
        <v>4422</v>
      </c>
      <c r="C1208" s="661" t="s">
        <v>5851</v>
      </c>
      <c r="D1208" s="661" t="s">
        <v>4423</v>
      </c>
      <c r="E1208" s="661" t="s">
        <v>5679</v>
      </c>
      <c r="F1208" s="664"/>
      <c r="G1208" s="664"/>
      <c r="H1208" s="677">
        <v>0</v>
      </c>
      <c r="I1208" s="664">
        <v>2</v>
      </c>
      <c r="J1208" s="664">
        <v>870.6</v>
      </c>
      <c r="K1208" s="677">
        <v>1</v>
      </c>
      <c r="L1208" s="664">
        <v>2</v>
      </c>
      <c r="M1208" s="665">
        <v>870.6</v>
      </c>
    </row>
    <row r="1209" spans="1:13" ht="14.4" customHeight="1" x14ac:dyDescent="0.3">
      <c r="A1209" s="660" t="s">
        <v>4645</v>
      </c>
      <c r="B1209" s="661" t="s">
        <v>4422</v>
      </c>
      <c r="C1209" s="661" t="s">
        <v>3874</v>
      </c>
      <c r="D1209" s="661" t="s">
        <v>4577</v>
      </c>
      <c r="E1209" s="661" t="s">
        <v>2633</v>
      </c>
      <c r="F1209" s="664"/>
      <c r="G1209" s="664"/>
      <c r="H1209" s="677">
        <v>0</v>
      </c>
      <c r="I1209" s="664">
        <v>2</v>
      </c>
      <c r="J1209" s="664">
        <v>403.76</v>
      </c>
      <c r="K1209" s="677">
        <v>1</v>
      </c>
      <c r="L1209" s="664">
        <v>2</v>
      </c>
      <c r="M1209" s="665">
        <v>403.76</v>
      </c>
    </row>
    <row r="1210" spans="1:13" ht="14.4" customHeight="1" x14ac:dyDescent="0.3">
      <c r="A1210" s="660" t="s">
        <v>4645</v>
      </c>
      <c r="B1210" s="661" t="s">
        <v>4424</v>
      </c>
      <c r="C1210" s="661" t="s">
        <v>2672</v>
      </c>
      <c r="D1210" s="661" t="s">
        <v>2673</v>
      </c>
      <c r="E1210" s="661" t="s">
        <v>1229</v>
      </c>
      <c r="F1210" s="664"/>
      <c r="G1210" s="664"/>
      <c r="H1210" s="677">
        <v>0</v>
      </c>
      <c r="I1210" s="664">
        <v>4</v>
      </c>
      <c r="J1210" s="664">
        <v>522.36</v>
      </c>
      <c r="K1210" s="677">
        <v>1</v>
      </c>
      <c r="L1210" s="664">
        <v>4</v>
      </c>
      <c r="M1210" s="665">
        <v>522.36</v>
      </c>
    </row>
    <row r="1211" spans="1:13" ht="14.4" customHeight="1" x14ac:dyDescent="0.3">
      <c r="A1211" s="660" t="s">
        <v>4645</v>
      </c>
      <c r="B1211" s="661" t="s">
        <v>4424</v>
      </c>
      <c r="C1211" s="661" t="s">
        <v>5674</v>
      </c>
      <c r="D1211" s="661" t="s">
        <v>2673</v>
      </c>
      <c r="E1211" s="661" t="s">
        <v>2683</v>
      </c>
      <c r="F1211" s="664"/>
      <c r="G1211" s="664"/>
      <c r="H1211" s="677">
        <v>0</v>
      </c>
      <c r="I1211" s="664">
        <v>4</v>
      </c>
      <c r="J1211" s="664">
        <v>1567.08</v>
      </c>
      <c r="K1211" s="677">
        <v>1</v>
      </c>
      <c r="L1211" s="664">
        <v>4</v>
      </c>
      <c r="M1211" s="665">
        <v>1567.08</v>
      </c>
    </row>
    <row r="1212" spans="1:13" ht="14.4" customHeight="1" x14ac:dyDescent="0.3">
      <c r="A1212" s="660" t="s">
        <v>4645</v>
      </c>
      <c r="B1212" s="661" t="s">
        <v>4439</v>
      </c>
      <c r="C1212" s="661" t="s">
        <v>5115</v>
      </c>
      <c r="D1212" s="661" t="s">
        <v>651</v>
      </c>
      <c r="E1212" s="661" t="s">
        <v>5116</v>
      </c>
      <c r="F1212" s="664"/>
      <c r="G1212" s="664"/>
      <c r="H1212" s="677">
        <v>0</v>
      </c>
      <c r="I1212" s="664">
        <v>2</v>
      </c>
      <c r="J1212" s="664">
        <v>101.14</v>
      </c>
      <c r="K1212" s="677">
        <v>1</v>
      </c>
      <c r="L1212" s="664">
        <v>2</v>
      </c>
      <c r="M1212" s="665">
        <v>101.14</v>
      </c>
    </row>
    <row r="1213" spans="1:13" ht="14.4" customHeight="1" x14ac:dyDescent="0.3">
      <c r="A1213" s="660" t="s">
        <v>4645</v>
      </c>
      <c r="B1213" s="661" t="s">
        <v>4439</v>
      </c>
      <c r="C1213" s="661" t="s">
        <v>2520</v>
      </c>
      <c r="D1213" s="661" t="s">
        <v>2521</v>
      </c>
      <c r="E1213" s="661" t="s">
        <v>4440</v>
      </c>
      <c r="F1213" s="664"/>
      <c r="G1213" s="664"/>
      <c r="H1213" s="677">
        <v>0</v>
      </c>
      <c r="I1213" s="664">
        <v>1</v>
      </c>
      <c r="J1213" s="664">
        <v>86.76</v>
      </c>
      <c r="K1213" s="677">
        <v>1</v>
      </c>
      <c r="L1213" s="664">
        <v>1</v>
      </c>
      <c r="M1213" s="665">
        <v>86.76</v>
      </c>
    </row>
    <row r="1214" spans="1:13" ht="14.4" customHeight="1" x14ac:dyDescent="0.3">
      <c r="A1214" s="660" t="s">
        <v>4645</v>
      </c>
      <c r="B1214" s="661" t="s">
        <v>4456</v>
      </c>
      <c r="C1214" s="661" t="s">
        <v>6672</v>
      </c>
      <c r="D1214" s="661" t="s">
        <v>6673</v>
      </c>
      <c r="E1214" s="661" t="s">
        <v>5548</v>
      </c>
      <c r="F1214" s="664">
        <v>8</v>
      </c>
      <c r="G1214" s="664">
        <v>1401.52</v>
      </c>
      <c r="H1214" s="677">
        <v>1</v>
      </c>
      <c r="I1214" s="664"/>
      <c r="J1214" s="664"/>
      <c r="K1214" s="677">
        <v>0</v>
      </c>
      <c r="L1214" s="664">
        <v>8</v>
      </c>
      <c r="M1214" s="665">
        <v>1401.52</v>
      </c>
    </row>
    <row r="1215" spans="1:13" ht="14.4" customHeight="1" x14ac:dyDescent="0.3">
      <c r="A1215" s="660" t="s">
        <v>4645</v>
      </c>
      <c r="B1215" s="661" t="s">
        <v>4456</v>
      </c>
      <c r="C1215" s="661" t="s">
        <v>3049</v>
      </c>
      <c r="D1215" s="661" t="s">
        <v>3050</v>
      </c>
      <c r="E1215" s="661" t="s">
        <v>4458</v>
      </c>
      <c r="F1215" s="664"/>
      <c r="G1215" s="664"/>
      <c r="H1215" s="677">
        <v>0</v>
      </c>
      <c r="I1215" s="664">
        <v>38</v>
      </c>
      <c r="J1215" s="664">
        <v>4438.3999999999996</v>
      </c>
      <c r="K1215" s="677">
        <v>1</v>
      </c>
      <c r="L1215" s="664">
        <v>38</v>
      </c>
      <c r="M1215" s="665">
        <v>4438.3999999999996</v>
      </c>
    </row>
    <row r="1216" spans="1:13" ht="14.4" customHeight="1" x14ac:dyDescent="0.3">
      <c r="A1216" s="660" t="s">
        <v>4645</v>
      </c>
      <c r="B1216" s="661" t="s">
        <v>4456</v>
      </c>
      <c r="C1216" s="661" t="s">
        <v>5647</v>
      </c>
      <c r="D1216" s="661" t="s">
        <v>3050</v>
      </c>
      <c r="E1216" s="661" t="s">
        <v>5648</v>
      </c>
      <c r="F1216" s="664"/>
      <c r="G1216" s="664"/>
      <c r="H1216" s="677"/>
      <c r="I1216" s="664">
        <v>12</v>
      </c>
      <c r="J1216" s="664">
        <v>0</v>
      </c>
      <c r="K1216" s="677"/>
      <c r="L1216" s="664">
        <v>12</v>
      </c>
      <c r="M1216" s="665">
        <v>0</v>
      </c>
    </row>
    <row r="1217" spans="1:13" ht="14.4" customHeight="1" x14ac:dyDescent="0.3">
      <c r="A1217" s="660" t="s">
        <v>4645</v>
      </c>
      <c r="B1217" s="661" t="s">
        <v>4464</v>
      </c>
      <c r="C1217" s="661" t="s">
        <v>3057</v>
      </c>
      <c r="D1217" s="661" t="s">
        <v>3058</v>
      </c>
      <c r="E1217" s="661" t="s">
        <v>4465</v>
      </c>
      <c r="F1217" s="664"/>
      <c r="G1217" s="664"/>
      <c r="H1217" s="677">
        <v>0</v>
      </c>
      <c r="I1217" s="664">
        <v>4</v>
      </c>
      <c r="J1217" s="664">
        <v>279.44</v>
      </c>
      <c r="K1217" s="677">
        <v>1</v>
      </c>
      <c r="L1217" s="664">
        <v>4</v>
      </c>
      <c r="M1217" s="665">
        <v>279.44</v>
      </c>
    </row>
    <row r="1218" spans="1:13" ht="14.4" customHeight="1" x14ac:dyDescent="0.3">
      <c r="A1218" s="660" t="s">
        <v>4645</v>
      </c>
      <c r="B1218" s="661" t="s">
        <v>4483</v>
      </c>
      <c r="C1218" s="661" t="s">
        <v>2768</v>
      </c>
      <c r="D1218" s="661" t="s">
        <v>2769</v>
      </c>
      <c r="E1218" s="661" t="s">
        <v>4484</v>
      </c>
      <c r="F1218" s="664"/>
      <c r="G1218" s="664"/>
      <c r="H1218" s="677">
        <v>0</v>
      </c>
      <c r="I1218" s="664">
        <v>4</v>
      </c>
      <c r="J1218" s="664">
        <v>5968.44</v>
      </c>
      <c r="K1218" s="677">
        <v>1</v>
      </c>
      <c r="L1218" s="664">
        <v>4</v>
      </c>
      <c r="M1218" s="665">
        <v>5968.44</v>
      </c>
    </row>
    <row r="1219" spans="1:13" ht="14.4" customHeight="1" x14ac:dyDescent="0.3">
      <c r="A1219" s="660" t="s">
        <v>4645</v>
      </c>
      <c r="B1219" s="661" t="s">
        <v>4497</v>
      </c>
      <c r="C1219" s="661" t="s">
        <v>2460</v>
      </c>
      <c r="D1219" s="661" t="s">
        <v>812</v>
      </c>
      <c r="E1219" s="661" t="s">
        <v>4499</v>
      </c>
      <c r="F1219" s="664"/>
      <c r="G1219" s="664"/>
      <c r="H1219" s="677">
        <v>0</v>
      </c>
      <c r="I1219" s="664">
        <v>2</v>
      </c>
      <c r="J1219" s="664">
        <v>119.1</v>
      </c>
      <c r="K1219" s="677">
        <v>1</v>
      </c>
      <c r="L1219" s="664">
        <v>2</v>
      </c>
      <c r="M1219" s="665">
        <v>119.1</v>
      </c>
    </row>
    <row r="1220" spans="1:13" ht="14.4" customHeight="1" x14ac:dyDescent="0.3">
      <c r="A1220" s="660" t="s">
        <v>4645</v>
      </c>
      <c r="B1220" s="661" t="s">
        <v>4497</v>
      </c>
      <c r="C1220" s="661" t="s">
        <v>6194</v>
      </c>
      <c r="D1220" s="661" t="s">
        <v>812</v>
      </c>
      <c r="E1220" s="661" t="s">
        <v>6195</v>
      </c>
      <c r="F1220" s="664"/>
      <c r="G1220" s="664"/>
      <c r="H1220" s="677"/>
      <c r="I1220" s="664">
        <v>1</v>
      </c>
      <c r="J1220" s="664">
        <v>0</v>
      </c>
      <c r="K1220" s="677"/>
      <c r="L1220" s="664">
        <v>1</v>
      </c>
      <c r="M1220" s="665">
        <v>0</v>
      </c>
    </row>
    <row r="1221" spans="1:13" ht="14.4" customHeight="1" x14ac:dyDescent="0.3">
      <c r="A1221" s="660" t="s">
        <v>4645</v>
      </c>
      <c r="B1221" s="661" t="s">
        <v>4502</v>
      </c>
      <c r="C1221" s="661" t="s">
        <v>2488</v>
      </c>
      <c r="D1221" s="661" t="s">
        <v>2489</v>
      </c>
      <c r="E1221" s="661" t="s">
        <v>2490</v>
      </c>
      <c r="F1221" s="664"/>
      <c r="G1221" s="664"/>
      <c r="H1221" s="677">
        <v>0</v>
      </c>
      <c r="I1221" s="664">
        <v>2</v>
      </c>
      <c r="J1221" s="664">
        <v>65.48</v>
      </c>
      <c r="K1221" s="677">
        <v>1</v>
      </c>
      <c r="L1221" s="664">
        <v>2</v>
      </c>
      <c r="M1221" s="665">
        <v>65.48</v>
      </c>
    </row>
    <row r="1222" spans="1:13" ht="14.4" customHeight="1" x14ac:dyDescent="0.3">
      <c r="A1222" s="660" t="s">
        <v>4645</v>
      </c>
      <c r="B1222" s="661" t="s">
        <v>4502</v>
      </c>
      <c r="C1222" s="661" t="s">
        <v>2516</v>
      </c>
      <c r="D1222" s="661" t="s">
        <v>2517</v>
      </c>
      <c r="E1222" s="661" t="s">
        <v>2378</v>
      </c>
      <c r="F1222" s="664"/>
      <c r="G1222" s="664"/>
      <c r="H1222" s="677">
        <v>0</v>
      </c>
      <c r="I1222" s="664">
        <v>6</v>
      </c>
      <c r="J1222" s="664">
        <v>884.16000000000008</v>
      </c>
      <c r="K1222" s="677">
        <v>1</v>
      </c>
      <c r="L1222" s="664">
        <v>6</v>
      </c>
      <c r="M1222" s="665">
        <v>884.16000000000008</v>
      </c>
    </row>
    <row r="1223" spans="1:13" ht="14.4" customHeight="1" x14ac:dyDescent="0.3">
      <c r="A1223" s="660" t="s">
        <v>4645</v>
      </c>
      <c r="B1223" s="661" t="s">
        <v>4502</v>
      </c>
      <c r="C1223" s="661" t="s">
        <v>6220</v>
      </c>
      <c r="D1223" s="661" t="s">
        <v>6221</v>
      </c>
      <c r="E1223" s="661" t="s">
        <v>1835</v>
      </c>
      <c r="F1223" s="664"/>
      <c r="G1223" s="664"/>
      <c r="H1223" s="677">
        <v>0</v>
      </c>
      <c r="I1223" s="664">
        <v>5</v>
      </c>
      <c r="J1223" s="664">
        <v>982.3</v>
      </c>
      <c r="K1223" s="677">
        <v>1</v>
      </c>
      <c r="L1223" s="664">
        <v>5</v>
      </c>
      <c r="M1223" s="665">
        <v>982.3</v>
      </c>
    </row>
    <row r="1224" spans="1:13" ht="14.4" customHeight="1" x14ac:dyDescent="0.3">
      <c r="A1224" s="660" t="s">
        <v>4645</v>
      </c>
      <c r="B1224" s="661" t="s">
        <v>4502</v>
      </c>
      <c r="C1224" s="661" t="s">
        <v>5949</v>
      </c>
      <c r="D1224" s="661" t="s">
        <v>5084</v>
      </c>
      <c r="E1224" s="661" t="s">
        <v>5085</v>
      </c>
      <c r="F1224" s="664">
        <v>1</v>
      </c>
      <c r="G1224" s="664">
        <v>32.74</v>
      </c>
      <c r="H1224" s="677">
        <v>1</v>
      </c>
      <c r="I1224" s="664"/>
      <c r="J1224" s="664"/>
      <c r="K1224" s="677">
        <v>0</v>
      </c>
      <c r="L1224" s="664">
        <v>1</v>
      </c>
      <c r="M1224" s="665">
        <v>32.74</v>
      </c>
    </row>
    <row r="1225" spans="1:13" ht="14.4" customHeight="1" x14ac:dyDescent="0.3">
      <c r="A1225" s="660" t="s">
        <v>4645</v>
      </c>
      <c r="B1225" s="661" t="s">
        <v>4502</v>
      </c>
      <c r="C1225" s="661" t="s">
        <v>3858</v>
      </c>
      <c r="D1225" s="661" t="s">
        <v>2558</v>
      </c>
      <c r="E1225" s="661" t="s">
        <v>4583</v>
      </c>
      <c r="F1225" s="664"/>
      <c r="G1225" s="664"/>
      <c r="H1225" s="677">
        <v>0</v>
      </c>
      <c r="I1225" s="664">
        <v>2</v>
      </c>
      <c r="J1225" s="664">
        <v>196.46</v>
      </c>
      <c r="K1225" s="677">
        <v>1</v>
      </c>
      <c r="L1225" s="664">
        <v>2</v>
      </c>
      <c r="M1225" s="665">
        <v>196.46</v>
      </c>
    </row>
    <row r="1226" spans="1:13" ht="14.4" customHeight="1" x14ac:dyDescent="0.3">
      <c r="A1226" s="660" t="s">
        <v>4645</v>
      </c>
      <c r="B1226" s="661" t="s">
        <v>4502</v>
      </c>
      <c r="C1226" s="661" t="s">
        <v>2557</v>
      </c>
      <c r="D1226" s="661" t="s">
        <v>2558</v>
      </c>
      <c r="E1226" s="661" t="s">
        <v>4503</v>
      </c>
      <c r="F1226" s="664"/>
      <c r="G1226" s="664"/>
      <c r="H1226" s="677">
        <v>0</v>
      </c>
      <c r="I1226" s="664">
        <v>4</v>
      </c>
      <c r="J1226" s="664">
        <v>654.91999999999996</v>
      </c>
      <c r="K1226" s="677">
        <v>1</v>
      </c>
      <c r="L1226" s="664">
        <v>4</v>
      </c>
      <c r="M1226" s="665">
        <v>654.91999999999996</v>
      </c>
    </row>
    <row r="1227" spans="1:13" ht="14.4" customHeight="1" x14ac:dyDescent="0.3">
      <c r="A1227" s="660" t="s">
        <v>4645</v>
      </c>
      <c r="B1227" s="661" t="s">
        <v>4513</v>
      </c>
      <c r="C1227" s="661" t="s">
        <v>2720</v>
      </c>
      <c r="D1227" s="661" t="s">
        <v>2721</v>
      </c>
      <c r="E1227" s="661" t="s">
        <v>4515</v>
      </c>
      <c r="F1227" s="664"/>
      <c r="G1227" s="664"/>
      <c r="H1227" s="677">
        <v>0</v>
      </c>
      <c r="I1227" s="664">
        <v>4</v>
      </c>
      <c r="J1227" s="664">
        <v>7173.84</v>
      </c>
      <c r="K1227" s="677">
        <v>1</v>
      </c>
      <c r="L1227" s="664">
        <v>4</v>
      </c>
      <c r="M1227" s="665">
        <v>7173.84</v>
      </c>
    </row>
    <row r="1228" spans="1:13" ht="14.4" customHeight="1" x14ac:dyDescent="0.3">
      <c r="A1228" s="660" t="s">
        <v>4645</v>
      </c>
      <c r="B1228" s="661" t="s">
        <v>4522</v>
      </c>
      <c r="C1228" s="661" t="s">
        <v>2628</v>
      </c>
      <c r="D1228" s="661" t="s">
        <v>2629</v>
      </c>
      <c r="E1228" s="661" t="s">
        <v>4523</v>
      </c>
      <c r="F1228" s="664"/>
      <c r="G1228" s="664"/>
      <c r="H1228" s="677">
        <v>0</v>
      </c>
      <c r="I1228" s="664">
        <v>5</v>
      </c>
      <c r="J1228" s="664">
        <v>438.09</v>
      </c>
      <c r="K1228" s="677">
        <v>1</v>
      </c>
      <c r="L1228" s="664">
        <v>5</v>
      </c>
      <c r="M1228" s="665">
        <v>438.09</v>
      </c>
    </row>
    <row r="1229" spans="1:13" ht="14.4" customHeight="1" x14ac:dyDescent="0.3">
      <c r="A1229" s="660" t="s">
        <v>4645</v>
      </c>
      <c r="B1229" s="661" t="s">
        <v>4522</v>
      </c>
      <c r="C1229" s="661" t="s">
        <v>2705</v>
      </c>
      <c r="D1229" s="661" t="s">
        <v>2475</v>
      </c>
      <c r="E1229" s="661" t="s">
        <v>4524</v>
      </c>
      <c r="F1229" s="664"/>
      <c r="G1229" s="664"/>
      <c r="H1229" s="677">
        <v>0</v>
      </c>
      <c r="I1229" s="664">
        <v>1</v>
      </c>
      <c r="J1229" s="664">
        <v>138</v>
      </c>
      <c r="K1229" s="677">
        <v>1</v>
      </c>
      <c r="L1229" s="664">
        <v>1</v>
      </c>
      <c r="M1229" s="665">
        <v>138</v>
      </c>
    </row>
    <row r="1230" spans="1:13" ht="14.4" customHeight="1" x14ac:dyDescent="0.3">
      <c r="A1230" s="660" t="s">
        <v>4646</v>
      </c>
      <c r="B1230" s="661" t="s">
        <v>4381</v>
      </c>
      <c r="C1230" s="661" t="s">
        <v>5007</v>
      </c>
      <c r="D1230" s="661" t="s">
        <v>4153</v>
      </c>
      <c r="E1230" s="661" t="s">
        <v>5008</v>
      </c>
      <c r="F1230" s="664"/>
      <c r="G1230" s="664"/>
      <c r="H1230" s="677">
        <v>0</v>
      </c>
      <c r="I1230" s="664">
        <v>1</v>
      </c>
      <c r="J1230" s="664">
        <v>174.94</v>
      </c>
      <c r="K1230" s="677">
        <v>1</v>
      </c>
      <c r="L1230" s="664">
        <v>1</v>
      </c>
      <c r="M1230" s="665">
        <v>174.94</v>
      </c>
    </row>
    <row r="1231" spans="1:13" ht="14.4" customHeight="1" x14ac:dyDescent="0.3">
      <c r="A1231" s="660" t="s">
        <v>4646</v>
      </c>
      <c r="B1231" s="661" t="s">
        <v>4384</v>
      </c>
      <c r="C1231" s="661" t="s">
        <v>2701</v>
      </c>
      <c r="D1231" s="661" t="s">
        <v>2702</v>
      </c>
      <c r="E1231" s="661" t="s">
        <v>2703</v>
      </c>
      <c r="F1231" s="664"/>
      <c r="G1231" s="664"/>
      <c r="H1231" s="677">
        <v>0</v>
      </c>
      <c r="I1231" s="664">
        <v>4</v>
      </c>
      <c r="J1231" s="664">
        <v>1989.6</v>
      </c>
      <c r="K1231" s="677">
        <v>1</v>
      </c>
      <c r="L1231" s="664">
        <v>4</v>
      </c>
      <c r="M1231" s="665">
        <v>1989.6</v>
      </c>
    </row>
    <row r="1232" spans="1:13" ht="14.4" customHeight="1" x14ac:dyDescent="0.3">
      <c r="A1232" s="660" t="s">
        <v>4646</v>
      </c>
      <c r="B1232" s="661" t="s">
        <v>4384</v>
      </c>
      <c r="C1232" s="661" t="s">
        <v>2757</v>
      </c>
      <c r="D1232" s="661" t="s">
        <v>2758</v>
      </c>
      <c r="E1232" s="661" t="s">
        <v>4385</v>
      </c>
      <c r="F1232" s="664"/>
      <c r="G1232" s="664"/>
      <c r="H1232" s="677">
        <v>0</v>
      </c>
      <c r="I1232" s="664">
        <v>1</v>
      </c>
      <c r="J1232" s="664">
        <v>1359.61</v>
      </c>
      <c r="K1232" s="677">
        <v>1</v>
      </c>
      <c r="L1232" s="664">
        <v>1</v>
      </c>
      <c r="M1232" s="665">
        <v>1359.61</v>
      </c>
    </row>
    <row r="1233" spans="1:13" ht="14.4" customHeight="1" x14ac:dyDescent="0.3">
      <c r="A1233" s="660" t="s">
        <v>4646</v>
      </c>
      <c r="B1233" s="661" t="s">
        <v>4397</v>
      </c>
      <c r="C1233" s="661" t="s">
        <v>2661</v>
      </c>
      <c r="D1233" s="661" t="s">
        <v>4398</v>
      </c>
      <c r="E1233" s="661" t="s">
        <v>4399</v>
      </c>
      <c r="F1233" s="664"/>
      <c r="G1233" s="664"/>
      <c r="H1233" s="677">
        <v>0</v>
      </c>
      <c r="I1233" s="664">
        <v>2</v>
      </c>
      <c r="J1233" s="664">
        <v>282.34000000000003</v>
      </c>
      <c r="K1233" s="677">
        <v>1</v>
      </c>
      <c r="L1233" s="664">
        <v>2</v>
      </c>
      <c r="M1233" s="665">
        <v>282.34000000000003</v>
      </c>
    </row>
    <row r="1234" spans="1:13" ht="14.4" customHeight="1" x14ac:dyDescent="0.3">
      <c r="A1234" s="660" t="s">
        <v>4646</v>
      </c>
      <c r="B1234" s="661" t="s">
        <v>4400</v>
      </c>
      <c r="C1234" s="661" t="s">
        <v>2688</v>
      </c>
      <c r="D1234" s="661" t="s">
        <v>2479</v>
      </c>
      <c r="E1234" s="661" t="s">
        <v>2689</v>
      </c>
      <c r="F1234" s="664"/>
      <c r="G1234" s="664"/>
      <c r="H1234" s="677">
        <v>0</v>
      </c>
      <c r="I1234" s="664">
        <v>5</v>
      </c>
      <c r="J1234" s="664">
        <v>2344.7999999999997</v>
      </c>
      <c r="K1234" s="677">
        <v>1</v>
      </c>
      <c r="L1234" s="664">
        <v>5</v>
      </c>
      <c r="M1234" s="665">
        <v>2344.7999999999997</v>
      </c>
    </row>
    <row r="1235" spans="1:13" ht="14.4" customHeight="1" x14ac:dyDescent="0.3">
      <c r="A1235" s="660" t="s">
        <v>4646</v>
      </c>
      <c r="B1235" s="661" t="s">
        <v>4400</v>
      </c>
      <c r="C1235" s="661" t="s">
        <v>2691</v>
      </c>
      <c r="D1235" s="661" t="s">
        <v>2479</v>
      </c>
      <c r="E1235" s="661" t="s">
        <v>2692</v>
      </c>
      <c r="F1235" s="664"/>
      <c r="G1235" s="664"/>
      <c r="H1235" s="677">
        <v>0</v>
      </c>
      <c r="I1235" s="664">
        <v>10</v>
      </c>
      <c r="J1235" s="664">
        <v>6252.9</v>
      </c>
      <c r="K1235" s="677">
        <v>1</v>
      </c>
      <c r="L1235" s="664">
        <v>10</v>
      </c>
      <c r="M1235" s="665">
        <v>6252.9</v>
      </c>
    </row>
    <row r="1236" spans="1:13" ht="14.4" customHeight="1" x14ac:dyDescent="0.3">
      <c r="A1236" s="660" t="s">
        <v>4646</v>
      </c>
      <c r="B1236" s="661" t="s">
        <v>4400</v>
      </c>
      <c r="C1236" s="661" t="s">
        <v>5465</v>
      </c>
      <c r="D1236" s="661" t="s">
        <v>2479</v>
      </c>
      <c r="E1236" s="661" t="s">
        <v>5070</v>
      </c>
      <c r="F1236" s="664"/>
      <c r="G1236" s="664"/>
      <c r="H1236" s="677">
        <v>0</v>
      </c>
      <c r="I1236" s="664">
        <v>11</v>
      </c>
      <c r="J1236" s="664">
        <v>2063.4900000000002</v>
      </c>
      <c r="K1236" s="677">
        <v>1</v>
      </c>
      <c r="L1236" s="664">
        <v>11</v>
      </c>
      <c r="M1236" s="665">
        <v>2063.4900000000002</v>
      </c>
    </row>
    <row r="1237" spans="1:13" ht="14.4" customHeight="1" x14ac:dyDescent="0.3">
      <c r="A1237" s="660" t="s">
        <v>4646</v>
      </c>
      <c r="B1237" s="661" t="s">
        <v>4400</v>
      </c>
      <c r="C1237" s="661" t="s">
        <v>2478</v>
      </c>
      <c r="D1237" s="661" t="s">
        <v>2479</v>
      </c>
      <c r="E1237" s="661" t="s">
        <v>2480</v>
      </c>
      <c r="F1237" s="664"/>
      <c r="G1237" s="664"/>
      <c r="H1237" s="677">
        <v>0</v>
      </c>
      <c r="I1237" s="664">
        <v>1</v>
      </c>
      <c r="J1237" s="664">
        <v>937.93</v>
      </c>
      <c r="K1237" s="677">
        <v>1</v>
      </c>
      <c r="L1237" s="664">
        <v>1</v>
      </c>
      <c r="M1237" s="665">
        <v>937.93</v>
      </c>
    </row>
    <row r="1238" spans="1:13" ht="14.4" customHeight="1" x14ac:dyDescent="0.3">
      <c r="A1238" s="660" t="s">
        <v>4646</v>
      </c>
      <c r="B1238" s="661" t="s">
        <v>4400</v>
      </c>
      <c r="C1238" s="661" t="s">
        <v>4156</v>
      </c>
      <c r="D1238" s="661" t="s">
        <v>2562</v>
      </c>
      <c r="E1238" s="661" t="s">
        <v>2480</v>
      </c>
      <c r="F1238" s="664"/>
      <c r="G1238" s="664"/>
      <c r="H1238" s="677">
        <v>0</v>
      </c>
      <c r="I1238" s="664">
        <v>3</v>
      </c>
      <c r="J1238" s="664">
        <v>5249.07</v>
      </c>
      <c r="K1238" s="677">
        <v>1</v>
      </c>
      <c r="L1238" s="664">
        <v>3</v>
      </c>
      <c r="M1238" s="665">
        <v>5249.07</v>
      </c>
    </row>
    <row r="1239" spans="1:13" ht="14.4" customHeight="1" x14ac:dyDescent="0.3">
      <c r="A1239" s="660" t="s">
        <v>4646</v>
      </c>
      <c r="B1239" s="661" t="s">
        <v>4400</v>
      </c>
      <c r="C1239" s="661" t="s">
        <v>2561</v>
      </c>
      <c r="D1239" s="661" t="s">
        <v>2562</v>
      </c>
      <c r="E1239" s="661" t="s">
        <v>2483</v>
      </c>
      <c r="F1239" s="664"/>
      <c r="G1239" s="664"/>
      <c r="H1239" s="677">
        <v>0</v>
      </c>
      <c r="I1239" s="664">
        <v>5</v>
      </c>
      <c r="J1239" s="664">
        <v>11664.6</v>
      </c>
      <c r="K1239" s="677">
        <v>1</v>
      </c>
      <c r="L1239" s="664">
        <v>5</v>
      </c>
      <c r="M1239" s="665">
        <v>11664.6</v>
      </c>
    </row>
    <row r="1240" spans="1:13" ht="14.4" customHeight="1" x14ac:dyDescent="0.3">
      <c r="A1240" s="660" t="s">
        <v>4646</v>
      </c>
      <c r="B1240" s="661" t="s">
        <v>4400</v>
      </c>
      <c r="C1240" s="661" t="s">
        <v>4159</v>
      </c>
      <c r="D1240" s="661" t="s">
        <v>2562</v>
      </c>
      <c r="E1240" s="661" t="s">
        <v>2486</v>
      </c>
      <c r="F1240" s="664"/>
      <c r="G1240" s="664"/>
      <c r="H1240" s="677">
        <v>0</v>
      </c>
      <c r="I1240" s="664">
        <v>1</v>
      </c>
      <c r="J1240" s="664">
        <v>2916.16</v>
      </c>
      <c r="K1240" s="677">
        <v>1</v>
      </c>
      <c r="L1240" s="664">
        <v>1</v>
      </c>
      <c r="M1240" s="665">
        <v>2916.16</v>
      </c>
    </row>
    <row r="1241" spans="1:13" ht="14.4" customHeight="1" x14ac:dyDescent="0.3">
      <c r="A1241" s="660" t="s">
        <v>4646</v>
      </c>
      <c r="B1241" s="661" t="s">
        <v>4406</v>
      </c>
      <c r="C1241" s="661" t="s">
        <v>3851</v>
      </c>
      <c r="D1241" s="661" t="s">
        <v>2534</v>
      </c>
      <c r="E1241" s="661" t="s">
        <v>3852</v>
      </c>
      <c r="F1241" s="664"/>
      <c r="G1241" s="664"/>
      <c r="H1241" s="677">
        <v>0</v>
      </c>
      <c r="I1241" s="664">
        <v>1</v>
      </c>
      <c r="J1241" s="664">
        <v>146.63</v>
      </c>
      <c r="K1241" s="677">
        <v>1</v>
      </c>
      <c r="L1241" s="664">
        <v>1</v>
      </c>
      <c r="M1241" s="665">
        <v>146.63</v>
      </c>
    </row>
    <row r="1242" spans="1:13" ht="14.4" customHeight="1" x14ac:dyDescent="0.3">
      <c r="A1242" s="660" t="s">
        <v>4646</v>
      </c>
      <c r="B1242" s="661" t="s">
        <v>4407</v>
      </c>
      <c r="C1242" s="661" t="s">
        <v>2523</v>
      </c>
      <c r="D1242" s="661" t="s">
        <v>2524</v>
      </c>
      <c r="E1242" s="661" t="s">
        <v>1225</v>
      </c>
      <c r="F1242" s="664"/>
      <c r="G1242" s="664"/>
      <c r="H1242" s="677">
        <v>0</v>
      </c>
      <c r="I1242" s="664">
        <v>2</v>
      </c>
      <c r="J1242" s="664">
        <v>89.78</v>
      </c>
      <c r="K1242" s="677">
        <v>1</v>
      </c>
      <c r="L1242" s="664">
        <v>2</v>
      </c>
      <c r="M1242" s="665">
        <v>89.78</v>
      </c>
    </row>
    <row r="1243" spans="1:13" ht="14.4" customHeight="1" x14ac:dyDescent="0.3">
      <c r="A1243" s="660" t="s">
        <v>4646</v>
      </c>
      <c r="B1243" s="661" t="s">
        <v>6885</v>
      </c>
      <c r="C1243" s="661" t="s">
        <v>4995</v>
      </c>
      <c r="D1243" s="661" t="s">
        <v>1296</v>
      </c>
      <c r="E1243" s="661" t="s">
        <v>1297</v>
      </c>
      <c r="F1243" s="664"/>
      <c r="G1243" s="664"/>
      <c r="H1243" s="677"/>
      <c r="I1243" s="664">
        <v>1</v>
      </c>
      <c r="J1243" s="664">
        <v>0</v>
      </c>
      <c r="K1243" s="677"/>
      <c r="L1243" s="664">
        <v>1</v>
      </c>
      <c r="M1243" s="665">
        <v>0</v>
      </c>
    </row>
    <row r="1244" spans="1:13" ht="14.4" customHeight="1" x14ac:dyDescent="0.3">
      <c r="A1244" s="660" t="s">
        <v>4646</v>
      </c>
      <c r="B1244" s="661" t="s">
        <v>4432</v>
      </c>
      <c r="C1244" s="661" t="s">
        <v>2504</v>
      </c>
      <c r="D1244" s="661" t="s">
        <v>2505</v>
      </c>
      <c r="E1244" s="661" t="s">
        <v>630</v>
      </c>
      <c r="F1244" s="664"/>
      <c r="G1244" s="664"/>
      <c r="H1244" s="677">
        <v>0</v>
      </c>
      <c r="I1244" s="664">
        <v>6</v>
      </c>
      <c r="J1244" s="664">
        <v>230.94000000000003</v>
      </c>
      <c r="K1244" s="677">
        <v>1</v>
      </c>
      <c r="L1244" s="664">
        <v>6</v>
      </c>
      <c r="M1244" s="665">
        <v>230.94000000000003</v>
      </c>
    </row>
    <row r="1245" spans="1:13" ht="14.4" customHeight="1" x14ac:dyDescent="0.3">
      <c r="A1245" s="660" t="s">
        <v>4646</v>
      </c>
      <c r="B1245" s="661" t="s">
        <v>4439</v>
      </c>
      <c r="C1245" s="661" t="s">
        <v>5115</v>
      </c>
      <c r="D1245" s="661" t="s">
        <v>651</v>
      </c>
      <c r="E1245" s="661" t="s">
        <v>5116</v>
      </c>
      <c r="F1245" s="664"/>
      <c r="G1245" s="664"/>
      <c r="H1245" s="677">
        <v>0</v>
      </c>
      <c r="I1245" s="664">
        <v>1</v>
      </c>
      <c r="J1245" s="664">
        <v>50.57</v>
      </c>
      <c r="K1245" s="677">
        <v>1</v>
      </c>
      <c r="L1245" s="664">
        <v>1</v>
      </c>
      <c r="M1245" s="665">
        <v>50.57</v>
      </c>
    </row>
    <row r="1246" spans="1:13" ht="14.4" customHeight="1" x14ac:dyDescent="0.3">
      <c r="A1246" s="660" t="s">
        <v>4646</v>
      </c>
      <c r="B1246" s="661" t="s">
        <v>4442</v>
      </c>
      <c r="C1246" s="661" t="s">
        <v>2909</v>
      </c>
      <c r="D1246" s="661" t="s">
        <v>4443</v>
      </c>
      <c r="E1246" s="661" t="s">
        <v>4444</v>
      </c>
      <c r="F1246" s="664"/>
      <c r="G1246" s="664"/>
      <c r="H1246" s="677">
        <v>0</v>
      </c>
      <c r="I1246" s="664">
        <v>13</v>
      </c>
      <c r="J1246" s="664">
        <v>4156.58</v>
      </c>
      <c r="K1246" s="677">
        <v>1</v>
      </c>
      <c r="L1246" s="664">
        <v>13</v>
      </c>
      <c r="M1246" s="665">
        <v>4156.58</v>
      </c>
    </row>
    <row r="1247" spans="1:13" ht="14.4" customHeight="1" x14ac:dyDescent="0.3">
      <c r="A1247" s="660" t="s">
        <v>4646</v>
      </c>
      <c r="B1247" s="661" t="s">
        <v>4442</v>
      </c>
      <c r="C1247" s="661" t="s">
        <v>5416</v>
      </c>
      <c r="D1247" s="661" t="s">
        <v>5417</v>
      </c>
      <c r="E1247" s="661" t="s">
        <v>5418</v>
      </c>
      <c r="F1247" s="664"/>
      <c r="G1247" s="664"/>
      <c r="H1247" s="677">
        <v>0</v>
      </c>
      <c r="I1247" s="664">
        <v>4</v>
      </c>
      <c r="J1247" s="664">
        <v>1333.24</v>
      </c>
      <c r="K1247" s="677">
        <v>1</v>
      </c>
      <c r="L1247" s="664">
        <v>4</v>
      </c>
      <c r="M1247" s="665">
        <v>1333.24</v>
      </c>
    </row>
    <row r="1248" spans="1:13" ht="14.4" customHeight="1" x14ac:dyDescent="0.3">
      <c r="A1248" s="660" t="s">
        <v>4646</v>
      </c>
      <c r="B1248" s="661" t="s">
        <v>4442</v>
      </c>
      <c r="C1248" s="661" t="s">
        <v>6725</v>
      </c>
      <c r="D1248" s="661" t="s">
        <v>6726</v>
      </c>
      <c r="E1248" s="661" t="s">
        <v>6727</v>
      </c>
      <c r="F1248" s="664"/>
      <c r="G1248" s="664"/>
      <c r="H1248" s="677">
        <v>0</v>
      </c>
      <c r="I1248" s="664">
        <v>1</v>
      </c>
      <c r="J1248" s="664">
        <v>152.36000000000001</v>
      </c>
      <c r="K1248" s="677">
        <v>1</v>
      </c>
      <c r="L1248" s="664">
        <v>1</v>
      </c>
      <c r="M1248" s="665">
        <v>152.36000000000001</v>
      </c>
    </row>
    <row r="1249" spans="1:13" ht="14.4" customHeight="1" x14ac:dyDescent="0.3">
      <c r="A1249" s="660" t="s">
        <v>4646</v>
      </c>
      <c r="B1249" s="661" t="s">
        <v>4449</v>
      </c>
      <c r="C1249" s="661" t="s">
        <v>3042</v>
      </c>
      <c r="D1249" s="661" t="s">
        <v>3043</v>
      </c>
      <c r="E1249" s="661" t="s">
        <v>4451</v>
      </c>
      <c r="F1249" s="664"/>
      <c r="G1249" s="664"/>
      <c r="H1249" s="677">
        <v>0</v>
      </c>
      <c r="I1249" s="664">
        <v>27</v>
      </c>
      <c r="J1249" s="664">
        <v>4950.1399999999994</v>
      </c>
      <c r="K1249" s="677">
        <v>1</v>
      </c>
      <c r="L1249" s="664">
        <v>27</v>
      </c>
      <c r="M1249" s="665">
        <v>4950.1399999999994</v>
      </c>
    </row>
    <row r="1250" spans="1:13" ht="14.4" customHeight="1" x14ac:dyDescent="0.3">
      <c r="A1250" s="660" t="s">
        <v>4646</v>
      </c>
      <c r="B1250" s="661" t="s">
        <v>4456</v>
      </c>
      <c r="C1250" s="661" t="s">
        <v>4756</v>
      </c>
      <c r="D1250" s="661" t="s">
        <v>3074</v>
      </c>
      <c r="E1250" s="661" t="s">
        <v>4757</v>
      </c>
      <c r="F1250" s="664"/>
      <c r="G1250" s="664"/>
      <c r="H1250" s="677">
        <v>0</v>
      </c>
      <c r="I1250" s="664">
        <v>1</v>
      </c>
      <c r="J1250" s="664">
        <v>87.6</v>
      </c>
      <c r="K1250" s="677">
        <v>1</v>
      </c>
      <c r="L1250" s="664">
        <v>1</v>
      </c>
      <c r="M1250" s="665">
        <v>87.6</v>
      </c>
    </row>
    <row r="1251" spans="1:13" ht="14.4" customHeight="1" x14ac:dyDescent="0.3">
      <c r="A1251" s="660" t="s">
        <v>4646</v>
      </c>
      <c r="B1251" s="661" t="s">
        <v>4456</v>
      </c>
      <c r="C1251" s="661" t="s">
        <v>3049</v>
      </c>
      <c r="D1251" s="661" t="s">
        <v>3050</v>
      </c>
      <c r="E1251" s="661" t="s">
        <v>4458</v>
      </c>
      <c r="F1251" s="664"/>
      <c r="G1251" s="664"/>
      <c r="H1251" s="677">
        <v>0</v>
      </c>
      <c r="I1251" s="664">
        <v>11</v>
      </c>
      <c r="J1251" s="664">
        <v>1284.8</v>
      </c>
      <c r="K1251" s="677">
        <v>1</v>
      </c>
      <c r="L1251" s="664">
        <v>11</v>
      </c>
      <c r="M1251" s="665">
        <v>1284.8</v>
      </c>
    </row>
    <row r="1252" spans="1:13" ht="14.4" customHeight="1" x14ac:dyDescent="0.3">
      <c r="A1252" s="660" t="s">
        <v>4646</v>
      </c>
      <c r="B1252" s="661" t="s">
        <v>4456</v>
      </c>
      <c r="C1252" s="661" t="s">
        <v>5647</v>
      </c>
      <c r="D1252" s="661" t="s">
        <v>3050</v>
      </c>
      <c r="E1252" s="661" t="s">
        <v>5648</v>
      </c>
      <c r="F1252" s="664"/>
      <c r="G1252" s="664"/>
      <c r="H1252" s="677"/>
      <c r="I1252" s="664">
        <v>1</v>
      </c>
      <c r="J1252" s="664">
        <v>0</v>
      </c>
      <c r="K1252" s="677"/>
      <c r="L1252" s="664">
        <v>1</v>
      </c>
      <c r="M1252" s="665">
        <v>0</v>
      </c>
    </row>
    <row r="1253" spans="1:13" ht="14.4" customHeight="1" x14ac:dyDescent="0.3">
      <c r="A1253" s="660" t="s">
        <v>4646</v>
      </c>
      <c r="B1253" s="661" t="s">
        <v>4460</v>
      </c>
      <c r="C1253" s="661" t="s">
        <v>3081</v>
      </c>
      <c r="D1253" s="661" t="s">
        <v>3082</v>
      </c>
      <c r="E1253" s="661" t="s">
        <v>3083</v>
      </c>
      <c r="F1253" s="664"/>
      <c r="G1253" s="664"/>
      <c r="H1253" s="677">
        <v>0</v>
      </c>
      <c r="I1253" s="664">
        <v>3</v>
      </c>
      <c r="J1253" s="664">
        <v>666.75</v>
      </c>
      <c r="K1253" s="677">
        <v>1</v>
      </c>
      <c r="L1253" s="664">
        <v>3</v>
      </c>
      <c r="M1253" s="665">
        <v>666.75</v>
      </c>
    </row>
    <row r="1254" spans="1:13" ht="14.4" customHeight="1" x14ac:dyDescent="0.3">
      <c r="A1254" s="660" t="s">
        <v>4646</v>
      </c>
      <c r="B1254" s="661" t="s">
        <v>4461</v>
      </c>
      <c r="C1254" s="661" t="s">
        <v>3069</v>
      </c>
      <c r="D1254" s="661" t="s">
        <v>3070</v>
      </c>
      <c r="E1254" s="661" t="s">
        <v>3071</v>
      </c>
      <c r="F1254" s="664"/>
      <c r="G1254" s="664"/>
      <c r="H1254" s="677">
        <v>0</v>
      </c>
      <c r="I1254" s="664">
        <v>7</v>
      </c>
      <c r="J1254" s="664">
        <v>1078.07</v>
      </c>
      <c r="K1254" s="677">
        <v>1</v>
      </c>
      <c r="L1254" s="664">
        <v>7</v>
      </c>
      <c r="M1254" s="665">
        <v>1078.07</v>
      </c>
    </row>
    <row r="1255" spans="1:13" ht="14.4" customHeight="1" x14ac:dyDescent="0.3">
      <c r="A1255" s="660" t="s">
        <v>4646</v>
      </c>
      <c r="B1255" s="661" t="s">
        <v>4466</v>
      </c>
      <c r="C1255" s="661" t="s">
        <v>4806</v>
      </c>
      <c r="D1255" s="661" t="s">
        <v>4807</v>
      </c>
      <c r="E1255" s="661" t="s">
        <v>4450</v>
      </c>
      <c r="F1255" s="664"/>
      <c r="G1255" s="664"/>
      <c r="H1255" s="677">
        <v>0</v>
      </c>
      <c r="I1255" s="664">
        <v>1</v>
      </c>
      <c r="J1255" s="664">
        <v>52.4</v>
      </c>
      <c r="K1255" s="677">
        <v>1</v>
      </c>
      <c r="L1255" s="664">
        <v>1</v>
      </c>
      <c r="M1255" s="665">
        <v>52.4</v>
      </c>
    </row>
    <row r="1256" spans="1:13" ht="14.4" customHeight="1" x14ac:dyDescent="0.3">
      <c r="A1256" s="660" t="s">
        <v>4646</v>
      </c>
      <c r="B1256" s="661" t="s">
        <v>4466</v>
      </c>
      <c r="C1256" s="661" t="s">
        <v>3046</v>
      </c>
      <c r="D1256" s="661" t="s">
        <v>3047</v>
      </c>
      <c r="E1256" s="661" t="s">
        <v>4451</v>
      </c>
      <c r="F1256" s="664"/>
      <c r="G1256" s="664"/>
      <c r="H1256" s="677">
        <v>0</v>
      </c>
      <c r="I1256" s="664">
        <v>17</v>
      </c>
      <c r="J1256" s="664">
        <v>1187.6199999999999</v>
      </c>
      <c r="K1256" s="677">
        <v>1</v>
      </c>
      <c r="L1256" s="664">
        <v>17</v>
      </c>
      <c r="M1256" s="665">
        <v>1187.6199999999999</v>
      </c>
    </row>
    <row r="1257" spans="1:13" ht="14.4" customHeight="1" x14ac:dyDescent="0.3">
      <c r="A1257" s="660" t="s">
        <v>4646</v>
      </c>
      <c r="B1257" s="661" t="s">
        <v>4477</v>
      </c>
      <c r="C1257" s="661" t="s">
        <v>3132</v>
      </c>
      <c r="D1257" s="661" t="s">
        <v>3133</v>
      </c>
      <c r="E1257" s="661" t="s">
        <v>4480</v>
      </c>
      <c r="F1257" s="664"/>
      <c r="G1257" s="664"/>
      <c r="H1257" s="677">
        <v>0</v>
      </c>
      <c r="I1257" s="664">
        <v>21</v>
      </c>
      <c r="J1257" s="664">
        <v>65670.990000000005</v>
      </c>
      <c r="K1257" s="677">
        <v>1</v>
      </c>
      <c r="L1257" s="664">
        <v>21</v>
      </c>
      <c r="M1257" s="665">
        <v>65670.990000000005</v>
      </c>
    </row>
    <row r="1258" spans="1:13" ht="14.4" customHeight="1" x14ac:dyDescent="0.3">
      <c r="A1258" s="660" t="s">
        <v>4646</v>
      </c>
      <c r="B1258" s="661" t="s">
        <v>4477</v>
      </c>
      <c r="C1258" s="661" t="s">
        <v>4672</v>
      </c>
      <c r="D1258" s="661" t="s">
        <v>3133</v>
      </c>
      <c r="E1258" s="661" t="s">
        <v>4673</v>
      </c>
      <c r="F1258" s="664"/>
      <c r="G1258" s="664"/>
      <c r="H1258" s="677">
        <v>0</v>
      </c>
      <c r="I1258" s="664">
        <v>19</v>
      </c>
      <c r="J1258" s="664">
        <v>14862.18</v>
      </c>
      <c r="K1258" s="677">
        <v>1</v>
      </c>
      <c r="L1258" s="664">
        <v>19</v>
      </c>
      <c r="M1258" s="665">
        <v>14862.18</v>
      </c>
    </row>
    <row r="1259" spans="1:13" ht="14.4" customHeight="1" x14ac:dyDescent="0.3">
      <c r="A1259" s="660" t="s">
        <v>4646</v>
      </c>
      <c r="B1259" s="661" t="s">
        <v>4483</v>
      </c>
      <c r="C1259" s="661" t="s">
        <v>2768</v>
      </c>
      <c r="D1259" s="661" t="s">
        <v>2769</v>
      </c>
      <c r="E1259" s="661" t="s">
        <v>4484</v>
      </c>
      <c r="F1259" s="664"/>
      <c r="G1259" s="664"/>
      <c r="H1259" s="677">
        <v>0</v>
      </c>
      <c r="I1259" s="664">
        <v>9</v>
      </c>
      <c r="J1259" s="664">
        <v>13428.989999999998</v>
      </c>
      <c r="K1259" s="677">
        <v>1</v>
      </c>
      <c r="L1259" s="664">
        <v>9</v>
      </c>
      <c r="M1259" s="665">
        <v>13428.989999999998</v>
      </c>
    </row>
    <row r="1260" spans="1:13" ht="14.4" customHeight="1" x14ac:dyDescent="0.3">
      <c r="A1260" s="660" t="s">
        <v>4646</v>
      </c>
      <c r="B1260" s="661" t="s">
        <v>4500</v>
      </c>
      <c r="C1260" s="661" t="s">
        <v>1268</v>
      </c>
      <c r="D1260" s="661" t="s">
        <v>1269</v>
      </c>
      <c r="E1260" s="661" t="s">
        <v>1270</v>
      </c>
      <c r="F1260" s="664"/>
      <c r="G1260" s="664"/>
      <c r="H1260" s="677">
        <v>0</v>
      </c>
      <c r="I1260" s="664">
        <v>4</v>
      </c>
      <c r="J1260" s="664">
        <v>381</v>
      </c>
      <c r="K1260" s="677">
        <v>1</v>
      </c>
      <c r="L1260" s="664">
        <v>4</v>
      </c>
      <c r="M1260" s="665">
        <v>381</v>
      </c>
    </row>
    <row r="1261" spans="1:13" ht="14.4" customHeight="1" x14ac:dyDescent="0.3">
      <c r="A1261" s="660" t="s">
        <v>4646</v>
      </c>
      <c r="B1261" s="661" t="s">
        <v>4504</v>
      </c>
      <c r="C1261" s="661" t="s">
        <v>2786</v>
      </c>
      <c r="D1261" s="661" t="s">
        <v>2787</v>
      </c>
      <c r="E1261" s="661" t="s">
        <v>4507</v>
      </c>
      <c r="F1261" s="664"/>
      <c r="G1261" s="664"/>
      <c r="H1261" s="677">
        <v>0</v>
      </c>
      <c r="I1261" s="664">
        <v>1</v>
      </c>
      <c r="J1261" s="664">
        <v>104.19</v>
      </c>
      <c r="K1261" s="677">
        <v>1</v>
      </c>
      <c r="L1261" s="664">
        <v>1</v>
      </c>
      <c r="M1261" s="665">
        <v>104.19</v>
      </c>
    </row>
    <row r="1262" spans="1:13" ht="14.4" customHeight="1" x14ac:dyDescent="0.3">
      <c r="A1262" s="660" t="s">
        <v>4646</v>
      </c>
      <c r="B1262" s="661" t="s">
        <v>4508</v>
      </c>
      <c r="C1262" s="661" t="s">
        <v>4735</v>
      </c>
      <c r="D1262" s="661" t="s">
        <v>4736</v>
      </c>
      <c r="E1262" s="661" t="s">
        <v>4737</v>
      </c>
      <c r="F1262" s="664"/>
      <c r="G1262" s="664"/>
      <c r="H1262" s="677">
        <v>0</v>
      </c>
      <c r="I1262" s="664">
        <v>1</v>
      </c>
      <c r="J1262" s="664">
        <v>561.54</v>
      </c>
      <c r="K1262" s="677">
        <v>1</v>
      </c>
      <c r="L1262" s="664">
        <v>1</v>
      </c>
      <c r="M1262" s="665">
        <v>561.54</v>
      </c>
    </row>
    <row r="1263" spans="1:13" ht="14.4" customHeight="1" x14ac:dyDescent="0.3">
      <c r="A1263" s="660" t="s">
        <v>4646</v>
      </c>
      <c r="B1263" s="661" t="s">
        <v>4508</v>
      </c>
      <c r="C1263" s="661" t="s">
        <v>4970</v>
      </c>
      <c r="D1263" s="661" t="s">
        <v>4509</v>
      </c>
      <c r="E1263" s="661" t="s">
        <v>4971</v>
      </c>
      <c r="F1263" s="664"/>
      <c r="G1263" s="664"/>
      <c r="H1263" s="677">
        <v>0</v>
      </c>
      <c r="I1263" s="664">
        <v>2</v>
      </c>
      <c r="J1263" s="664">
        <v>1774.1</v>
      </c>
      <c r="K1263" s="677">
        <v>1</v>
      </c>
      <c r="L1263" s="664">
        <v>2</v>
      </c>
      <c r="M1263" s="665">
        <v>1774.1</v>
      </c>
    </row>
    <row r="1264" spans="1:13" ht="14.4" customHeight="1" x14ac:dyDescent="0.3">
      <c r="A1264" s="660" t="s">
        <v>4646</v>
      </c>
      <c r="B1264" s="661" t="s">
        <v>4538</v>
      </c>
      <c r="C1264" s="661" t="s">
        <v>2568</v>
      </c>
      <c r="D1264" s="661" t="s">
        <v>2453</v>
      </c>
      <c r="E1264" s="661" t="s">
        <v>1229</v>
      </c>
      <c r="F1264" s="664"/>
      <c r="G1264" s="664"/>
      <c r="H1264" s="677">
        <v>0</v>
      </c>
      <c r="I1264" s="664">
        <v>2</v>
      </c>
      <c r="J1264" s="664">
        <v>275.48</v>
      </c>
      <c r="K1264" s="677">
        <v>1</v>
      </c>
      <c r="L1264" s="664">
        <v>2</v>
      </c>
      <c r="M1264" s="665">
        <v>275.48</v>
      </c>
    </row>
    <row r="1265" spans="1:13" ht="14.4" customHeight="1" x14ac:dyDescent="0.3">
      <c r="A1265" s="660" t="s">
        <v>4646</v>
      </c>
      <c r="B1265" s="661" t="s">
        <v>4481</v>
      </c>
      <c r="C1265" s="661" t="s">
        <v>3140</v>
      </c>
      <c r="D1265" s="661" t="s">
        <v>3137</v>
      </c>
      <c r="E1265" s="661" t="s">
        <v>4482</v>
      </c>
      <c r="F1265" s="664"/>
      <c r="G1265" s="664"/>
      <c r="H1265" s="677">
        <v>0</v>
      </c>
      <c r="I1265" s="664">
        <v>4</v>
      </c>
      <c r="J1265" s="664">
        <v>57915.08</v>
      </c>
      <c r="K1265" s="677">
        <v>1</v>
      </c>
      <c r="L1265" s="664">
        <v>4</v>
      </c>
      <c r="M1265" s="665">
        <v>57915.08</v>
      </c>
    </row>
    <row r="1266" spans="1:13" ht="14.4" customHeight="1" x14ac:dyDescent="0.3">
      <c r="A1266" s="660" t="s">
        <v>4647</v>
      </c>
      <c r="B1266" s="661" t="s">
        <v>4381</v>
      </c>
      <c r="C1266" s="661" t="s">
        <v>6779</v>
      </c>
      <c r="D1266" s="661" t="s">
        <v>2530</v>
      </c>
      <c r="E1266" s="661" t="s">
        <v>6780</v>
      </c>
      <c r="F1266" s="664"/>
      <c r="G1266" s="664"/>
      <c r="H1266" s="677"/>
      <c r="I1266" s="664">
        <v>1</v>
      </c>
      <c r="J1266" s="664">
        <v>0</v>
      </c>
      <c r="K1266" s="677"/>
      <c r="L1266" s="664">
        <v>1</v>
      </c>
      <c r="M1266" s="665">
        <v>0</v>
      </c>
    </row>
    <row r="1267" spans="1:13" ht="14.4" customHeight="1" x14ac:dyDescent="0.3">
      <c r="A1267" s="660" t="s">
        <v>4647</v>
      </c>
      <c r="B1267" s="661" t="s">
        <v>4381</v>
      </c>
      <c r="C1267" s="661" t="s">
        <v>5021</v>
      </c>
      <c r="D1267" s="661" t="s">
        <v>2530</v>
      </c>
      <c r="E1267" s="661" t="s">
        <v>5022</v>
      </c>
      <c r="F1267" s="664"/>
      <c r="G1267" s="664"/>
      <c r="H1267" s="677"/>
      <c r="I1267" s="664">
        <v>1</v>
      </c>
      <c r="J1267" s="664">
        <v>0</v>
      </c>
      <c r="K1267" s="677"/>
      <c r="L1267" s="664">
        <v>1</v>
      </c>
      <c r="M1267" s="665">
        <v>0</v>
      </c>
    </row>
    <row r="1268" spans="1:13" ht="14.4" customHeight="1" x14ac:dyDescent="0.3">
      <c r="A1268" s="660" t="s">
        <v>4647</v>
      </c>
      <c r="B1268" s="661" t="s">
        <v>6880</v>
      </c>
      <c r="C1268" s="661" t="s">
        <v>6772</v>
      </c>
      <c r="D1268" s="661" t="s">
        <v>6266</v>
      </c>
      <c r="E1268" s="661" t="s">
        <v>6773</v>
      </c>
      <c r="F1268" s="664">
        <v>1</v>
      </c>
      <c r="G1268" s="664">
        <v>0</v>
      </c>
      <c r="H1268" s="677"/>
      <c r="I1268" s="664"/>
      <c r="J1268" s="664"/>
      <c r="K1268" s="677"/>
      <c r="L1268" s="664">
        <v>1</v>
      </c>
      <c r="M1268" s="665">
        <v>0</v>
      </c>
    </row>
    <row r="1269" spans="1:13" ht="14.4" customHeight="1" x14ac:dyDescent="0.3">
      <c r="A1269" s="660" t="s">
        <v>4647</v>
      </c>
      <c r="B1269" s="661" t="s">
        <v>4384</v>
      </c>
      <c r="C1269" s="661" t="s">
        <v>2701</v>
      </c>
      <c r="D1269" s="661" t="s">
        <v>2702</v>
      </c>
      <c r="E1269" s="661" t="s">
        <v>2703</v>
      </c>
      <c r="F1269" s="664"/>
      <c r="G1269" s="664"/>
      <c r="H1269" s="677">
        <v>0</v>
      </c>
      <c r="I1269" s="664">
        <v>2</v>
      </c>
      <c r="J1269" s="664">
        <v>994.8</v>
      </c>
      <c r="K1269" s="677">
        <v>1</v>
      </c>
      <c r="L1269" s="664">
        <v>2</v>
      </c>
      <c r="M1269" s="665">
        <v>994.8</v>
      </c>
    </row>
    <row r="1270" spans="1:13" ht="14.4" customHeight="1" x14ac:dyDescent="0.3">
      <c r="A1270" s="660" t="s">
        <v>4647</v>
      </c>
      <c r="B1270" s="661" t="s">
        <v>4384</v>
      </c>
      <c r="C1270" s="661" t="s">
        <v>2757</v>
      </c>
      <c r="D1270" s="661" t="s">
        <v>2758</v>
      </c>
      <c r="E1270" s="661" t="s">
        <v>4385</v>
      </c>
      <c r="F1270" s="664"/>
      <c r="G1270" s="664"/>
      <c r="H1270" s="677">
        <v>0</v>
      </c>
      <c r="I1270" s="664">
        <v>2</v>
      </c>
      <c r="J1270" s="664">
        <v>2719.22</v>
      </c>
      <c r="K1270" s="677">
        <v>1</v>
      </c>
      <c r="L1270" s="664">
        <v>2</v>
      </c>
      <c r="M1270" s="665">
        <v>2719.22</v>
      </c>
    </row>
    <row r="1271" spans="1:13" ht="14.4" customHeight="1" x14ac:dyDescent="0.3">
      <c r="A1271" s="660" t="s">
        <v>4647</v>
      </c>
      <c r="B1271" s="661" t="s">
        <v>4384</v>
      </c>
      <c r="C1271" s="661" t="s">
        <v>4779</v>
      </c>
      <c r="D1271" s="661" t="s">
        <v>4780</v>
      </c>
      <c r="E1271" s="661" t="s">
        <v>4781</v>
      </c>
      <c r="F1271" s="664">
        <v>2</v>
      </c>
      <c r="G1271" s="664">
        <v>0</v>
      </c>
      <c r="H1271" s="677"/>
      <c r="I1271" s="664"/>
      <c r="J1271" s="664"/>
      <c r="K1271" s="677"/>
      <c r="L1271" s="664">
        <v>2</v>
      </c>
      <c r="M1271" s="665">
        <v>0</v>
      </c>
    </row>
    <row r="1272" spans="1:13" ht="14.4" customHeight="1" x14ac:dyDescent="0.3">
      <c r="A1272" s="660" t="s">
        <v>4647</v>
      </c>
      <c r="B1272" s="661" t="s">
        <v>4397</v>
      </c>
      <c r="C1272" s="661" t="s">
        <v>2661</v>
      </c>
      <c r="D1272" s="661" t="s">
        <v>4398</v>
      </c>
      <c r="E1272" s="661" t="s">
        <v>4399</v>
      </c>
      <c r="F1272" s="664"/>
      <c r="G1272" s="664"/>
      <c r="H1272" s="677">
        <v>0</v>
      </c>
      <c r="I1272" s="664">
        <v>1</v>
      </c>
      <c r="J1272" s="664">
        <v>126.09</v>
      </c>
      <c r="K1272" s="677">
        <v>1</v>
      </c>
      <c r="L1272" s="664">
        <v>1</v>
      </c>
      <c r="M1272" s="665">
        <v>126.09</v>
      </c>
    </row>
    <row r="1273" spans="1:13" ht="14.4" customHeight="1" x14ac:dyDescent="0.3">
      <c r="A1273" s="660" t="s">
        <v>4647</v>
      </c>
      <c r="B1273" s="661" t="s">
        <v>4397</v>
      </c>
      <c r="C1273" s="661" t="s">
        <v>5026</v>
      </c>
      <c r="D1273" s="661" t="s">
        <v>5027</v>
      </c>
      <c r="E1273" s="661" t="s">
        <v>3405</v>
      </c>
      <c r="F1273" s="664"/>
      <c r="G1273" s="664"/>
      <c r="H1273" s="677">
        <v>0</v>
      </c>
      <c r="I1273" s="664">
        <v>2</v>
      </c>
      <c r="J1273" s="664">
        <v>386.28</v>
      </c>
      <c r="K1273" s="677">
        <v>1</v>
      </c>
      <c r="L1273" s="664">
        <v>2</v>
      </c>
      <c r="M1273" s="665">
        <v>386.28</v>
      </c>
    </row>
    <row r="1274" spans="1:13" ht="14.4" customHeight="1" x14ac:dyDescent="0.3">
      <c r="A1274" s="660" t="s">
        <v>4647</v>
      </c>
      <c r="B1274" s="661" t="s">
        <v>4400</v>
      </c>
      <c r="C1274" s="661" t="s">
        <v>2688</v>
      </c>
      <c r="D1274" s="661" t="s">
        <v>2479</v>
      </c>
      <c r="E1274" s="661" t="s">
        <v>2689</v>
      </c>
      <c r="F1274" s="664"/>
      <c r="G1274" s="664"/>
      <c r="H1274" s="677">
        <v>0</v>
      </c>
      <c r="I1274" s="664">
        <v>3</v>
      </c>
      <c r="J1274" s="664">
        <v>1406.8799999999999</v>
      </c>
      <c r="K1274" s="677">
        <v>1</v>
      </c>
      <c r="L1274" s="664">
        <v>3</v>
      </c>
      <c r="M1274" s="665">
        <v>1406.8799999999999</v>
      </c>
    </row>
    <row r="1275" spans="1:13" ht="14.4" customHeight="1" x14ac:dyDescent="0.3">
      <c r="A1275" s="660" t="s">
        <v>4647</v>
      </c>
      <c r="B1275" s="661" t="s">
        <v>4400</v>
      </c>
      <c r="C1275" s="661" t="s">
        <v>2691</v>
      </c>
      <c r="D1275" s="661" t="s">
        <v>2479</v>
      </c>
      <c r="E1275" s="661" t="s">
        <v>2692</v>
      </c>
      <c r="F1275" s="664"/>
      <c r="G1275" s="664"/>
      <c r="H1275" s="677">
        <v>0</v>
      </c>
      <c r="I1275" s="664">
        <v>18</v>
      </c>
      <c r="J1275" s="664">
        <v>11255.22</v>
      </c>
      <c r="K1275" s="677">
        <v>1</v>
      </c>
      <c r="L1275" s="664">
        <v>18</v>
      </c>
      <c r="M1275" s="665">
        <v>11255.22</v>
      </c>
    </row>
    <row r="1276" spans="1:13" ht="14.4" customHeight="1" x14ac:dyDescent="0.3">
      <c r="A1276" s="660" t="s">
        <v>4647</v>
      </c>
      <c r="B1276" s="661" t="s">
        <v>4400</v>
      </c>
      <c r="C1276" s="661" t="s">
        <v>2478</v>
      </c>
      <c r="D1276" s="661" t="s">
        <v>2479</v>
      </c>
      <c r="E1276" s="661" t="s">
        <v>2480</v>
      </c>
      <c r="F1276" s="664"/>
      <c r="G1276" s="664"/>
      <c r="H1276" s="677">
        <v>0</v>
      </c>
      <c r="I1276" s="664">
        <v>5</v>
      </c>
      <c r="J1276" s="664">
        <v>4689.6499999999996</v>
      </c>
      <c r="K1276" s="677">
        <v>1</v>
      </c>
      <c r="L1276" s="664">
        <v>5</v>
      </c>
      <c r="M1276" s="665">
        <v>4689.6499999999996</v>
      </c>
    </row>
    <row r="1277" spans="1:13" ht="14.4" customHeight="1" x14ac:dyDescent="0.3">
      <c r="A1277" s="660" t="s">
        <v>4647</v>
      </c>
      <c r="B1277" s="661" t="s">
        <v>4400</v>
      </c>
      <c r="C1277" s="661" t="s">
        <v>2482</v>
      </c>
      <c r="D1277" s="661" t="s">
        <v>2479</v>
      </c>
      <c r="E1277" s="661" t="s">
        <v>2483</v>
      </c>
      <c r="F1277" s="664"/>
      <c r="G1277" s="664"/>
      <c r="H1277" s="677">
        <v>0</v>
      </c>
      <c r="I1277" s="664">
        <v>1</v>
      </c>
      <c r="J1277" s="664">
        <v>1166.47</v>
      </c>
      <c r="K1277" s="677">
        <v>1</v>
      </c>
      <c r="L1277" s="664">
        <v>1</v>
      </c>
      <c r="M1277" s="665">
        <v>1166.47</v>
      </c>
    </row>
    <row r="1278" spans="1:13" ht="14.4" customHeight="1" x14ac:dyDescent="0.3">
      <c r="A1278" s="660" t="s">
        <v>4647</v>
      </c>
      <c r="B1278" s="661" t="s">
        <v>4400</v>
      </c>
      <c r="C1278" s="661" t="s">
        <v>2485</v>
      </c>
      <c r="D1278" s="661" t="s">
        <v>2479</v>
      </c>
      <c r="E1278" s="661" t="s">
        <v>2486</v>
      </c>
      <c r="F1278" s="664"/>
      <c r="G1278" s="664"/>
      <c r="H1278" s="677">
        <v>0</v>
      </c>
      <c r="I1278" s="664">
        <v>2</v>
      </c>
      <c r="J1278" s="664">
        <v>2916.14</v>
      </c>
      <c r="K1278" s="677">
        <v>1</v>
      </c>
      <c r="L1278" s="664">
        <v>2</v>
      </c>
      <c r="M1278" s="665">
        <v>2916.14</v>
      </c>
    </row>
    <row r="1279" spans="1:13" ht="14.4" customHeight="1" x14ac:dyDescent="0.3">
      <c r="A1279" s="660" t="s">
        <v>4647</v>
      </c>
      <c r="B1279" s="661" t="s">
        <v>4400</v>
      </c>
      <c r="C1279" s="661" t="s">
        <v>2561</v>
      </c>
      <c r="D1279" s="661" t="s">
        <v>2562</v>
      </c>
      <c r="E1279" s="661" t="s">
        <v>2483</v>
      </c>
      <c r="F1279" s="664"/>
      <c r="G1279" s="664"/>
      <c r="H1279" s="677">
        <v>0</v>
      </c>
      <c r="I1279" s="664">
        <v>1</v>
      </c>
      <c r="J1279" s="664">
        <v>2332.92</v>
      </c>
      <c r="K1279" s="677">
        <v>1</v>
      </c>
      <c r="L1279" s="664">
        <v>1</v>
      </c>
      <c r="M1279" s="665">
        <v>2332.92</v>
      </c>
    </row>
    <row r="1280" spans="1:13" ht="14.4" customHeight="1" x14ac:dyDescent="0.3">
      <c r="A1280" s="660" t="s">
        <v>4647</v>
      </c>
      <c r="B1280" s="661" t="s">
        <v>4406</v>
      </c>
      <c r="C1280" s="661" t="s">
        <v>2533</v>
      </c>
      <c r="D1280" s="661" t="s">
        <v>2534</v>
      </c>
      <c r="E1280" s="661" t="s">
        <v>2535</v>
      </c>
      <c r="F1280" s="664"/>
      <c r="G1280" s="664"/>
      <c r="H1280" s="677">
        <v>0</v>
      </c>
      <c r="I1280" s="664">
        <v>1</v>
      </c>
      <c r="J1280" s="664">
        <v>41.89</v>
      </c>
      <c r="K1280" s="677">
        <v>1</v>
      </c>
      <c r="L1280" s="664">
        <v>1</v>
      </c>
      <c r="M1280" s="665">
        <v>41.89</v>
      </c>
    </row>
    <row r="1281" spans="1:13" ht="14.4" customHeight="1" x14ac:dyDescent="0.3">
      <c r="A1281" s="660" t="s">
        <v>4647</v>
      </c>
      <c r="B1281" s="661" t="s">
        <v>6885</v>
      </c>
      <c r="C1281" s="661" t="s">
        <v>3404</v>
      </c>
      <c r="D1281" s="661" t="s">
        <v>1296</v>
      </c>
      <c r="E1281" s="661" t="s">
        <v>3405</v>
      </c>
      <c r="F1281" s="664"/>
      <c r="G1281" s="664"/>
      <c r="H1281" s="677">
        <v>0</v>
      </c>
      <c r="I1281" s="664">
        <v>1</v>
      </c>
      <c r="J1281" s="664">
        <v>203.07</v>
      </c>
      <c r="K1281" s="677">
        <v>1</v>
      </c>
      <c r="L1281" s="664">
        <v>1</v>
      </c>
      <c r="M1281" s="665">
        <v>203.07</v>
      </c>
    </row>
    <row r="1282" spans="1:13" ht="14.4" customHeight="1" x14ac:dyDescent="0.3">
      <c r="A1282" s="660" t="s">
        <v>4647</v>
      </c>
      <c r="B1282" s="661" t="s">
        <v>4575</v>
      </c>
      <c r="C1282" s="661" t="s">
        <v>5023</v>
      </c>
      <c r="D1282" s="661" t="s">
        <v>4941</v>
      </c>
      <c r="E1282" s="661" t="s">
        <v>1447</v>
      </c>
      <c r="F1282" s="664">
        <v>1</v>
      </c>
      <c r="G1282" s="664">
        <v>0</v>
      </c>
      <c r="H1282" s="677"/>
      <c r="I1282" s="664"/>
      <c r="J1282" s="664"/>
      <c r="K1282" s="677"/>
      <c r="L1282" s="664">
        <v>1</v>
      </c>
      <c r="M1282" s="665">
        <v>0</v>
      </c>
    </row>
    <row r="1283" spans="1:13" ht="14.4" customHeight="1" x14ac:dyDescent="0.3">
      <c r="A1283" s="660" t="s">
        <v>4647</v>
      </c>
      <c r="B1283" s="661" t="s">
        <v>4432</v>
      </c>
      <c r="C1283" s="661" t="s">
        <v>2508</v>
      </c>
      <c r="D1283" s="661" t="s">
        <v>2509</v>
      </c>
      <c r="E1283" s="661" t="s">
        <v>4433</v>
      </c>
      <c r="F1283" s="664"/>
      <c r="G1283" s="664"/>
      <c r="H1283" s="677">
        <v>0</v>
      </c>
      <c r="I1283" s="664">
        <v>1</v>
      </c>
      <c r="J1283" s="664">
        <v>254.23</v>
      </c>
      <c r="K1283" s="677">
        <v>1</v>
      </c>
      <c r="L1283" s="664">
        <v>1</v>
      </c>
      <c r="M1283" s="665">
        <v>254.23</v>
      </c>
    </row>
    <row r="1284" spans="1:13" ht="14.4" customHeight="1" x14ac:dyDescent="0.3">
      <c r="A1284" s="660" t="s">
        <v>4647</v>
      </c>
      <c r="B1284" s="661" t="s">
        <v>6883</v>
      </c>
      <c r="C1284" s="661" t="s">
        <v>6770</v>
      </c>
      <c r="D1284" s="661" t="s">
        <v>6154</v>
      </c>
      <c r="E1284" s="661" t="s">
        <v>6771</v>
      </c>
      <c r="F1284" s="664">
        <v>4</v>
      </c>
      <c r="G1284" s="664">
        <v>166.2</v>
      </c>
      <c r="H1284" s="677">
        <v>1</v>
      </c>
      <c r="I1284" s="664"/>
      <c r="J1284" s="664"/>
      <c r="K1284" s="677">
        <v>0</v>
      </c>
      <c r="L1284" s="664">
        <v>4</v>
      </c>
      <c r="M1284" s="665">
        <v>166.2</v>
      </c>
    </row>
    <row r="1285" spans="1:13" ht="14.4" customHeight="1" x14ac:dyDescent="0.3">
      <c r="A1285" s="660" t="s">
        <v>4647</v>
      </c>
      <c r="B1285" s="661" t="s">
        <v>4442</v>
      </c>
      <c r="C1285" s="661" t="s">
        <v>4857</v>
      </c>
      <c r="D1285" s="661" t="s">
        <v>4443</v>
      </c>
      <c r="E1285" s="661" t="s">
        <v>4858</v>
      </c>
      <c r="F1285" s="664">
        <v>1</v>
      </c>
      <c r="G1285" s="664">
        <v>0</v>
      </c>
      <c r="H1285" s="677"/>
      <c r="I1285" s="664"/>
      <c r="J1285" s="664"/>
      <c r="K1285" s="677"/>
      <c r="L1285" s="664">
        <v>1</v>
      </c>
      <c r="M1285" s="665">
        <v>0</v>
      </c>
    </row>
    <row r="1286" spans="1:13" ht="14.4" customHeight="1" x14ac:dyDescent="0.3">
      <c r="A1286" s="660" t="s">
        <v>4647</v>
      </c>
      <c r="B1286" s="661" t="s">
        <v>4442</v>
      </c>
      <c r="C1286" s="661" t="s">
        <v>2909</v>
      </c>
      <c r="D1286" s="661" t="s">
        <v>4443</v>
      </c>
      <c r="E1286" s="661" t="s">
        <v>4444</v>
      </c>
      <c r="F1286" s="664"/>
      <c r="G1286" s="664"/>
      <c r="H1286" s="677">
        <v>0</v>
      </c>
      <c r="I1286" s="664">
        <v>10</v>
      </c>
      <c r="J1286" s="664">
        <v>2803.75</v>
      </c>
      <c r="K1286" s="677">
        <v>1</v>
      </c>
      <c r="L1286" s="664">
        <v>10</v>
      </c>
      <c r="M1286" s="665">
        <v>2803.75</v>
      </c>
    </row>
    <row r="1287" spans="1:13" ht="14.4" customHeight="1" x14ac:dyDescent="0.3">
      <c r="A1287" s="660" t="s">
        <v>4647</v>
      </c>
      <c r="B1287" s="661" t="s">
        <v>4449</v>
      </c>
      <c r="C1287" s="661" t="s">
        <v>4866</v>
      </c>
      <c r="D1287" s="661" t="s">
        <v>3043</v>
      </c>
      <c r="E1287" s="661" t="s">
        <v>4451</v>
      </c>
      <c r="F1287" s="664">
        <v>4</v>
      </c>
      <c r="G1287" s="664">
        <v>730.93000000000006</v>
      </c>
      <c r="H1287" s="677">
        <v>1</v>
      </c>
      <c r="I1287" s="664"/>
      <c r="J1287" s="664"/>
      <c r="K1287" s="677">
        <v>0</v>
      </c>
      <c r="L1287" s="664">
        <v>4</v>
      </c>
      <c r="M1287" s="665">
        <v>730.93000000000006</v>
      </c>
    </row>
    <row r="1288" spans="1:13" ht="14.4" customHeight="1" x14ac:dyDescent="0.3">
      <c r="A1288" s="660" t="s">
        <v>4647</v>
      </c>
      <c r="B1288" s="661" t="s">
        <v>4449</v>
      </c>
      <c r="C1288" s="661" t="s">
        <v>3077</v>
      </c>
      <c r="D1288" s="661" t="s">
        <v>3078</v>
      </c>
      <c r="E1288" s="661" t="s">
        <v>4450</v>
      </c>
      <c r="F1288" s="664"/>
      <c r="G1288" s="664"/>
      <c r="H1288" s="677">
        <v>0</v>
      </c>
      <c r="I1288" s="664">
        <v>1</v>
      </c>
      <c r="J1288" s="664">
        <v>89.14</v>
      </c>
      <c r="K1288" s="677">
        <v>1</v>
      </c>
      <c r="L1288" s="664">
        <v>1</v>
      </c>
      <c r="M1288" s="665">
        <v>89.14</v>
      </c>
    </row>
    <row r="1289" spans="1:13" ht="14.4" customHeight="1" x14ac:dyDescent="0.3">
      <c r="A1289" s="660" t="s">
        <v>4647</v>
      </c>
      <c r="B1289" s="661" t="s">
        <v>4449</v>
      </c>
      <c r="C1289" s="661" t="s">
        <v>3042</v>
      </c>
      <c r="D1289" s="661" t="s">
        <v>3043</v>
      </c>
      <c r="E1289" s="661" t="s">
        <v>4451</v>
      </c>
      <c r="F1289" s="664"/>
      <c r="G1289" s="664"/>
      <c r="H1289" s="677">
        <v>0</v>
      </c>
      <c r="I1289" s="664">
        <v>7</v>
      </c>
      <c r="J1289" s="664">
        <v>1289.54</v>
      </c>
      <c r="K1289" s="677">
        <v>1</v>
      </c>
      <c r="L1289" s="664">
        <v>7</v>
      </c>
      <c r="M1289" s="665">
        <v>1289.54</v>
      </c>
    </row>
    <row r="1290" spans="1:13" ht="14.4" customHeight="1" x14ac:dyDescent="0.3">
      <c r="A1290" s="660" t="s">
        <v>4647</v>
      </c>
      <c r="B1290" s="661" t="s">
        <v>4449</v>
      </c>
      <c r="C1290" s="661" t="s">
        <v>4868</v>
      </c>
      <c r="D1290" s="661" t="s">
        <v>3043</v>
      </c>
      <c r="E1290" s="661" t="s">
        <v>4451</v>
      </c>
      <c r="F1290" s="664">
        <v>3</v>
      </c>
      <c r="G1290" s="664">
        <v>552.66</v>
      </c>
      <c r="H1290" s="677">
        <v>1</v>
      </c>
      <c r="I1290" s="664"/>
      <c r="J1290" s="664"/>
      <c r="K1290" s="677">
        <v>0</v>
      </c>
      <c r="L1290" s="664">
        <v>3</v>
      </c>
      <c r="M1290" s="665">
        <v>552.66</v>
      </c>
    </row>
    <row r="1291" spans="1:13" ht="14.4" customHeight="1" x14ac:dyDescent="0.3">
      <c r="A1291" s="660" t="s">
        <v>4647</v>
      </c>
      <c r="B1291" s="661" t="s">
        <v>4449</v>
      </c>
      <c r="C1291" s="661" t="s">
        <v>6768</v>
      </c>
      <c r="D1291" s="661" t="s">
        <v>3043</v>
      </c>
      <c r="E1291" s="661" t="s">
        <v>4451</v>
      </c>
      <c r="F1291" s="664">
        <v>3</v>
      </c>
      <c r="G1291" s="664">
        <v>0</v>
      </c>
      <c r="H1291" s="677"/>
      <c r="I1291" s="664"/>
      <c r="J1291" s="664"/>
      <c r="K1291" s="677"/>
      <c r="L1291" s="664">
        <v>3</v>
      </c>
      <c r="M1291" s="665">
        <v>0</v>
      </c>
    </row>
    <row r="1292" spans="1:13" ht="14.4" customHeight="1" x14ac:dyDescent="0.3">
      <c r="A1292" s="660" t="s">
        <v>4647</v>
      </c>
      <c r="B1292" s="661" t="s">
        <v>4456</v>
      </c>
      <c r="C1292" s="661" t="s">
        <v>3049</v>
      </c>
      <c r="D1292" s="661" t="s">
        <v>3050</v>
      </c>
      <c r="E1292" s="661" t="s">
        <v>4458</v>
      </c>
      <c r="F1292" s="664"/>
      <c r="G1292" s="664"/>
      <c r="H1292" s="677">
        <v>0</v>
      </c>
      <c r="I1292" s="664">
        <v>3</v>
      </c>
      <c r="J1292" s="664">
        <v>350.4</v>
      </c>
      <c r="K1292" s="677">
        <v>1</v>
      </c>
      <c r="L1292" s="664">
        <v>3</v>
      </c>
      <c r="M1292" s="665">
        <v>350.4</v>
      </c>
    </row>
    <row r="1293" spans="1:13" ht="14.4" customHeight="1" x14ac:dyDescent="0.3">
      <c r="A1293" s="660" t="s">
        <v>4647</v>
      </c>
      <c r="B1293" s="661" t="s">
        <v>4460</v>
      </c>
      <c r="C1293" s="661" t="s">
        <v>6764</v>
      </c>
      <c r="D1293" s="661" t="s">
        <v>6765</v>
      </c>
      <c r="E1293" s="661" t="s">
        <v>3083</v>
      </c>
      <c r="F1293" s="664">
        <v>3</v>
      </c>
      <c r="G1293" s="664">
        <v>666.75</v>
      </c>
      <c r="H1293" s="677">
        <v>1</v>
      </c>
      <c r="I1293" s="664"/>
      <c r="J1293" s="664"/>
      <c r="K1293" s="677">
        <v>0</v>
      </c>
      <c r="L1293" s="664">
        <v>3</v>
      </c>
      <c r="M1293" s="665">
        <v>666.75</v>
      </c>
    </row>
    <row r="1294" spans="1:13" ht="14.4" customHeight="1" x14ac:dyDescent="0.3">
      <c r="A1294" s="660" t="s">
        <v>4647</v>
      </c>
      <c r="B1294" s="661" t="s">
        <v>4460</v>
      </c>
      <c r="C1294" s="661" t="s">
        <v>3081</v>
      </c>
      <c r="D1294" s="661" t="s">
        <v>3082</v>
      </c>
      <c r="E1294" s="661" t="s">
        <v>3083</v>
      </c>
      <c r="F1294" s="664"/>
      <c r="G1294" s="664"/>
      <c r="H1294" s="677">
        <v>0</v>
      </c>
      <c r="I1294" s="664">
        <v>1</v>
      </c>
      <c r="J1294" s="664">
        <v>125.14</v>
      </c>
      <c r="K1294" s="677">
        <v>1</v>
      </c>
      <c r="L1294" s="664">
        <v>1</v>
      </c>
      <c r="M1294" s="665">
        <v>125.14</v>
      </c>
    </row>
    <row r="1295" spans="1:13" ht="14.4" customHeight="1" x14ac:dyDescent="0.3">
      <c r="A1295" s="660" t="s">
        <v>4647</v>
      </c>
      <c r="B1295" s="661" t="s">
        <v>4461</v>
      </c>
      <c r="C1295" s="661" t="s">
        <v>3069</v>
      </c>
      <c r="D1295" s="661" t="s">
        <v>3070</v>
      </c>
      <c r="E1295" s="661" t="s">
        <v>3071</v>
      </c>
      <c r="F1295" s="664"/>
      <c r="G1295" s="664"/>
      <c r="H1295" s="677">
        <v>0</v>
      </c>
      <c r="I1295" s="664">
        <v>7</v>
      </c>
      <c r="J1295" s="664">
        <v>1078.07</v>
      </c>
      <c r="K1295" s="677">
        <v>1</v>
      </c>
      <c r="L1295" s="664">
        <v>7</v>
      </c>
      <c r="M1295" s="665">
        <v>1078.07</v>
      </c>
    </row>
    <row r="1296" spans="1:13" ht="14.4" customHeight="1" x14ac:dyDescent="0.3">
      <c r="A1296" s="660" t="s">
        <v>4647</v>
      </c>
      <c r="B1296" s="661" t="s">
        <v>4464</v>
      </c>
      <c r="C1296" s="661" t="s">
        <v>3057</v>
      </c>
      <c r="D1296" s="661" t="s">
        <v>3058</v>
      </c>
      <c r="E1296" s="661" t="s">
        <v>4465</v>
      </c>
      <c r="F1296" s="664"/>
      <c r="G1296" s="664"/>
      <c r="H1296" s="677">
        <v>0</v>
      </c>
      <c r="I1296" s="664">
        <v>3</v>
      </c>
      <c r="J1296" s="664">
        <v>209.57999999999998</v>
      </c>
      <c r="K1296" s="677">
        <v>1</v>
      </c>
      <c r="L1296" s="664">
        <v>3</v>
      </c>
      <c r="M1296" s="665">
        <v>209.57999999999998</v>
      </c>
    </row>
    <row r="1297" spans="1:13" ht="14.4" customHeight="1" x14ac:dyDescent="0.3">
      <c r="A1297" s="660" t="s">
        <v>4647</v>
      </c>
      <c r="B1297" s="661" t="s">
        <v>4464</v>
      </c>
      <c r="C1297" s="661" t="s">
        <v>4695</v>
      </c>
      <c r="D1297" s="661" t="s">
        <v>3058</v>
      </c>
      <c r="E1297" s="661" t="s">
        <v>4696</v>
      </c>
      <c r="F1297" s="664">
        <v>1</v>
      </c>
      <c r="G1297" s="664">
        <v>0</v>
      </c>
      <c r="H1297" s="677"/>
      <c r="I1297" s="664"/>
      <c r="J1297" s="664"/>
      <c r="K1297" s="677"/>
      <c r="L1297" s="664">
        <v>1</v>
      </c>
      <c r="M1297" s="665">
        <v>0</v>
      </c>
    </row>
    <row r="1298" spans="1:13" ht="14.4" customHeight="1" x14ac:dyDescent="0.3">
      <c r="A1298" s="660" t="s">
        <v>4647</v>
      </c>
      <c r="B1298" s="661" t="s">
        <v>4466</v>
      </c>
      <c r="C1298" s="661" t="s">
        <v>4869</v>
      </c>
      <c r="D1298" s="661" t="s">
        <v>4870</v>
      </c>
      <c r="E1298" s="661" t="s">
        <v>4451</v>
      </c>
      <c r="F1298" s="664">
        <v>1</v>
      </c>
      <c r="G1298" s="664">
        <v>69.86</v>
      </c>
      <c r="H1298" s="677">
        <v>1</v>
      </c>
      <c r="I1298" s="664"/>
      <c r="J1298" s="664"/>
      <c r="K1298" s="677">
        <v>0</v>
      </c>
      <c r="L1298" s="664">
        <v>1</v>
      </c>
      <c r="M1298" s="665">
        <v>69.86</v>
      </c>
    </row>
    <row r="1299" spans="1:13" ht="14.4" customHeight="1" x14ac:dyDescent="0.3">
      <c r="A1299" s="660" t="s">
        <v>4647</v>
      </c>
      <c r="B1299" s="661" t="s">
        <v>4466</v>
      </c>
      <c r="C1299" s="661" t="s">
        <v>3046</v>
      </c>
      <c r="D1299" s="661" t="s">
        <v>3047</v>
      </c>
      <c r="E1299" s="661" t="s">
        <v>4451</v>
      </c>
      <c r="F1299" s="664"/>
      <c r="G1299" s="664"/>
      <c r="H1299" s="677">
        <v>0</v>
      </c>
      <c r="I1299" s="664">
        <v>3</v>
      </c>
      <c r="J1299" s="664">
        <v>209.57999999999998</v>
      </c>
      <c r="K1299" s="677">
        <v>1</v>
      </c>
      <c r="L1299" s="664">
        <v>3</v>
      </c>
      <c r="M1299" s="665">
        <v>209.57999999999998</v>
      </c>
    </row>
    <row r="1300" spans="1:13" ht="14.4" customHeight="1" x14ac:dyDescent="0.3">
      <c r="A1300" s="660" t="s">
        <v>4647</v>
      </c>
      <c r="B1300" s="661" t="s">
        <v>4466</v>
      </c>
      <c r="C1300" s="661" t="s">
        <v>4871</v>
      </c>
      <c r="D1300" s="661" t="s">
        <v>4872</v>
      </c>
      <c r="E1300" s="661" t="s">
        <v>4451</v>
      </c>
      <c r="F1300" s="664">
        <v>3</v>
      </c>
      <c r="G1300" s="664">
        <v>209.57999999999998</v>
      </c>
      <c r="H1300" s="677">
        <v>1</v>
      </c>
      <c r="I1300" s="664"/>
      <c r="J1300" s="664"/>
      <c r="K1300" s="677">
        <v>0</v>
      </c>
      <c r="L1300" s="664">
        <v>3</v>
      </c>
      <c r="M1300" s="665">
        <v>209.57999999999998</v>
      </c>
    </row>
    <row r="1301" spans="1:13" ht="14.4" customHeight="1" x14ac:dyDescent="0.3">
      <c r="A1301" s="660" t="s">
        <v>4647</v>
      </c>
      <c r="B1301" s="661" t="s">
        <v>4477</v>
      </c>
      <c r="C1301" s="661" t="s">
        <v>3132</v>
      </c>
      <c r="D1301" s="661" t="s">
        <v>3133</v>
      </c>
      <c r="E1301" s="661" t="s">
        <v>4480</v>
      </c>
      <c r="F1301" s="664"/>
      <c r="G1301" s="664"/>
      <c r="H1301" s="677">
        <v>0</v>
      </c>
      <c r="I1301" s="664">
        <v>22</v>
      </c>
      <c r="J1301" s="664">
        <v>68798.179999999993</v>
      </c>
      <c r="K1301" s="677">
        <v>1</v>
      </c>
      <c r="L1301" s="664">
        <v>22</v>
      </c>
      <c r="M1301" s="665">
        <v>68798.179999999993</v>
      </c>
    </row>
    <row r="1302" spans="1:13" ht="14.4" customHeight="1" x14ac:dyDescent="0.3">
      <c r="A1302" s="660" t="s">
        <v>4647</v>
      </c>
      <c r="B1302" s="661" t="s">
        <v>4477</v>
      </c>
      <c r="C1302" s="661" t="s">
        <v>4672</v>
      </c>
      <c r="D1302" s="661" t="s">
        <v>3133</v>
      </c>
      <c r="E1302" s="661" t="s">
        <v>4673</v>
      </c>
      <c r="F1302" s="664"/>
      <c r="G1302" s="664"/>
      <c r="H1302" s="677">
        <v>0</v>
      </c>
      <c r="I1302" s="664">
        <v>6</v>
      </c>
      <c r="J1302" s="664">
        <v>4693.32</v>
      </c>
      <c r="K1302" s="677">
        <v>1</v>
      </c>
      <c r="L1302" s="664">
        <v>6</v>
      </c>
      <c r="M1302" s="665">
        <v>4693.32</v>
      </c>
    </row>
    <row r="1303" spans="1:13" ht="14.4" customHeight="1" x14ac:dyDescent="0.3">
      <c r="A1303" s="660" t="s">
        <v>4647</v>
      </c>
      <c r="B1303" s="661" t="s">
        <v>4483</v>
      </c>
      <c r="C1303" s="661" t="s">
        <v>5024</v>
      </c>
      <c r="D1303" s="661" t="s">
        <v>2769</v>
      </c>
      <c r="E1303" s="661" t="s">
        <v>5025</v>
      </c>
      <c r="F1303" s="664">
        <v>2</v>
      </c>
      <c r="G1303" s="664">
        <v>0</v>
      </c>
      <c r="H1303" s="677"/>
      <c r="I1303" s="664"/>
      <c r="J1303" s="664"/>
      <c r="K1303" s="677"/>
      <c r="L1303" s="664">
        <v>2</v>
      </c>
      <c r="M1303" s="665">
        <v>0</v>
      </c>
    </row>
    <row r="1304" spans="1:13" ht="14.4" customHeight="1" x14ac:dyDescent="0.3">
      <c r="A1304" s="660" t="s">
        <v>4647</v>
      </c>
      <c r="B1304" s="661" t="s">
        <v>4483</v>
      </c>
      <c r="C1304" s="661" t="s">
        <v>2768</v>
      </c>
      <c r="D1304" s="661" t="s">
        <v>2769</v>
      </c>
      <c r="E1304" s="661" t="s">
        <v>4484</v>
      </c>
      <c r="F1304" s="664"/>
      <c r="G1304" s="664"/>
      <c r="H1304" s="677">
        <v>0</v>
      </c>
      <c r="I1304" s="664">
        <v>3</v>
      </c>
      <c r="J1304" s="664">
        <v>4476.33</v>
      </c>
      <c r="K1304" s="677">
        <v>1</v>
      </c>
      <c r="L1304" s="664">
        <v>3</v>
      </c>
      <c r="M1304" s="665">
        <v>4476.33</v>
      </c>
    </row>
    <row r="1305" spans="1:13" ht="14.4" customHeight="1" x14ac:dyDescent="0.3">
      <c r="A1305" s="660" t="s">
        <v>4647</v>
      </c>
      <c r="B1305" s="661" t="s">
        <v>4483</v>
      </c>
      <c r="C1305" s="661" t="s">
        <v>6789</v>
      </c>
      <c r="D1305" s="661" t="s">
        <v>2769</v>
      </c>
      <c r="E1305" s="661" t="s">
        <v>5112</v>
      </c>
      <c r="F1305" s="664">
        <v>1</v>
      </c>
      <c r="G1305" s="664">
        <v>0</v>
      </c>
      <c r="H1305" s="677"/>
      <c r="I1305" s="664"/>
      <c r="J1305" s="664"/>
      <c r="K1305" s="677"/>
      <c r="L1305" s="664">
        <v>1</v>
      </c>
      <c r="M1305" s="665">
        <v>0</v>
      </c>
    </row>
    <row r="1306" spans="1:13" ht="14.4" customHeight="1" x14ac:dyDescent="0.3">
      <c r="A1306" s="660" t="s">
        <v>4647</v>
      </c>
      <c r="B1306" s="661" t="s">
        <v>4487</v>
      </c>
      <c r="C1306" s="661" t="s">
        <v>4732</v>
      </c>
      <c r="D1306" s="661" t="s">
        <v>4733</v>
      </c>
      <c r="E1306" s="661" t="s">
        <v>1142</v>
      </c>
      <c r="F1306" s="664"/>
      <c r="G1306" s="664"/>
      <c r="H1306" s="677">
        <v>0</v>
      </c>
      <c r="I1306" s="664">
        <v>3</v>
      </c>
      <c r="J1306" s="664">
        <v>39506.520000000004</v>
      </c>
      <c r="K1306" s="677">
        <v>1</v>
      </c>
      <c r="L1306" s="664">
        <v>3</v>
      </c>
      <c r="M1306" s="665">
        <v>39506.520000000004</v>
      </c>
    </row>
    <row r="1307" spans="1:13" ht="14.4" customHeight="1" x14ac:dyDescent="0.3">
      <c r="A1307" s="660" t="s">
        <v>4647</v>
      </c>
      <c r="B1307" s="661" t="s">
        <v>4500</v>
      </c>
      <c r="C1307" s="661" t="s">
        <v>4853</v>
      </c>
      <c r="D1307" s="661" t="s">
        <v>1269</v>
      </c>
      <c r="E1307" s="661" t="s">
        <v>4657</v>
      </c>
      <c r="F1307" s="664">
        <v>2</v>
      </c>
      <c r="G1307" s="664">
        <v>0</v>
      </c>
      <c r="H1307" s="677"/>
      <c r="I1307" s="664"/>
      <c r="J1307" s="664"/>
      <c r="K1307" s="677"/>
      <c r="L1307" s="664">
        <v>2</v>
      </c>
      <c r="M1307" s="665">
        <v>0</v>
      </c>
    </row>
    <row r="1308" spans="1:13" ht="14.4" customHeight="1" x14ac:dyDescent="0.3">
      <c r="A1308" s="660" t="s">
        <v>4647</v>
      </c>
      <c r="B1308" s="661" t="s">
        <v>4500</v>
      </c>
      <c r="C1308" s="661" t="s">
        <v>1268</v>
      </c>
      <c r="D1308" s="661" t="s">
        <v>1269</v>
      </c>
      <c r="E1308" s="661" t="s">
        <v>1270</v>
      </c>
      <c r="F1308" s="664"/>
      <c r="G1308" s="664"/>
      <c r="H1308" s="677">
        <v>0</v>
      </c>
      <c r="I1308" s="664">
        <v>2</v>
      </c>
      <c r="J1308" s="664">
        <v>190.5</v>
      </c>
      <c r="K1308" s="677">
        <v>1</v>
      </c>
      <c r="L1308" s="664">
        <v>2</v>
      </c>
      <c r="M1308" s="665">
        <v>190.5</v>
      </c>
    </row>
    <row r="1309" spans="1:13" ht="14.4" customHeight="1" x14ac:dyDescent="0.3">
      <c r="A1309" s="660" t="s">
        <v>4647</v>
      </c>
      <c r="B1309" s="661" t="s">
        <v>4502</v>
      </c>
      <c r="C1309" s="661" t="s">
        <v>6788</v>
      </c>
      <c r="D1309" s="661" t="s">
        <v>4912</v>
      </c>
      <c r="E1309" s="661" t="s">
        <v>6606</v>
      </c>
      <c r="F1309" s="664">
        <v>1</v>
      </c>
      <c r="G1309" s="664">
        <v>32.74</v>
      </c>
      <c r="H1309" s="677">
        <v>1</v>
      </c>
      <c r="I1309" s="664"/>
      <c r="J1309" s="664"/>
      <c r="K1309" s="677">
        <v>0</v>
      </c>
      <c r="L1309" s="664">
        <v>1</v>
      </c>
      <c r="M1309" s="665">
        <v>32.74</v>
      </c>
    </row>
    <row r="1310" spans="1:13" ht="14.4" customHeight="1" x14ac:dyDescent="0.3">
      <c r="A1310" s="660" t="s">
        <v>4647</v>
      </c>
      <c r="B1310" s="661" t="s">
        <v>4517</v>
      </c>
      <c r="C1310" s="661" t="s">
        <v>5241</v>
      </c>
      <c r="D1310" s="661" t="s">
        <v>5242</v>
      </c>
      <c r="E1310" s="661" t="s">
        <v>4923</v>
      </c>
      <c r="F1310" s="664">
        <v>1</v>
      </c>
      <c r="G1310" s="664">
        <v>17.690000000000001</v>
      </c>
      <c r="H1310" s="677">
        <v>1</v>
      </c>
      <c r="I1310" s="664"/>
      <c r="J1310" s="664"/>
      <c r="K1310" s="677">
        <v>0</v>
      </c>
      <c r="L1310" s="664">
        <v>1</v>
      </c>
      <c r="M1310" s="665">
        <v>17.690000000000001</v>
      </c>
    </row>
    <row r="1311" spans="1:13" ht="14.4" customHeight="1" x14ac:dyDescent="0.3">
      <c r="A1311" s="660" t="s">
        <v>4647</v>
      </c>
      <c r="B1311" s="661" t="s">
        <v>4522</v>
      </c>
      <c r="C1311" s="661" t="s">
        <v>6368</v>
      </c>
      <c r="D1311" s="661" t="s">
        <v>2475</v>
      </c>
      <c r="E1311" s="661" t="s">
        <v>1239</v>
      </c>
      <c r="F1311" s="664"/>
      <c r="G1311" s="664"/>
      <c r="H1311" s="677">
        <v>0</v>
      </c>
      <c r="I1311" s="664">
        <v>1</v>
      </c>
      <c r="J1311" s="664">
        <v>216.16</v>
      </c>
      <c r="K1311" s="677">
        <v>1</v>
      </c>
      <c r="L1311" s="664">
        <v>1</v>
      </c>
      <c r="M1311" s="665">
        <v>216.16</v>
      </c>
    </row>
    <row r="1312" spans="1:13" ht="14.4" customHeight="1" x14ac:dyDescent="0.3">
      <c r="A1312" s="660" t="s">
        <v>4647</v>
      </c>
      <c r="B1312" s="661" t="s">
        <v>4522</v>
      </c>
      <c r="C1312" s="661" t="s">
        <v>2705</v>
      </c>
      <c r="D1312" s="661" t="s">
        <v>2475</v>
      </c>
      <c r="E1312" s="661" t="s">
        <v>4524</v>
      </c>
      <c r="F1312" s="664"/>
      <c r="G1312" s="664"/>
      <c r="H1312" s="677">
        <v>0</v>
      </c>
      <c r="I1312" s="664">
        <v>1</v>
      </c>
      <c r="J1312" s="664">
        <v>216.16</v>
      </c>
      <c r="K1312" s="677">
        <v>1</v>
      </c>
      <c r="L1312" s="664">
        <v>1</v>
      </c>
      <c r="M1312" s="665">
        <v>216.16</v>
      </c>
    </row>
    <row r="1313" spans="1:13" ht="14.4" customHeight="1" x14ac:dyDescent="0.3">
      <c r="A1313" s="660" t="s">
        <v>4647</v>
      </c>
      <c r="B1313" s="661" t="s">
        <v>4522</v>
      </c>
      <c r="C1313" s="661" t="s">
        <v>2474</v>
      </c>
      <c r="D1313" s="661" t="s">
        <v>2475</v>
      </c>
      <c r="E1313" s="661" t="s">
        <v>4525</v>
      </c>
      <c r="F1313" s="664"/>
      <c r="G1313" s="664"/>
      <c r="H1313" s="677">
        <v>0</v>
      </c>
      <c r="I1313" s="664">
        <v>1</v>
      </c>
      <c r="J1313" s="664">
        <v>432.32</v>
      </c>
      <c r="K1313" s="677">
        <v>1</v>
      </c>
      <c r="L1313" s="664">
        <v>1</v>
      </c>
      <c r="M1313" s="665">
        <v>432.32</v>
      </c>
    </row>
    <row r="1314" spans="1:13" ht="14.4" customHeight="1" x14ac:dyDescent="0.3">
      <c r="A1314" s="660" t="s">
        <v>4647</v>
      </c>
      <c r="B1314" s="661" t="s">
        <v>4522</v>
      </c>
      <c r="C1314" s="661" t="s">
        <v>6769</v>
      </c>
      <c r="D1314" s="661" t="s">
        <v>2475</v>
      </c>
      <c r="E1314" s="661" t="s">
        <v>1239</v>
      </c>
      <c r="F1314" s="664">
        <v>1</v>
      </c>
      <c r="G1314" s="664">
        <v>216.16</v>
      </c>
      <c r="H1314" s="677">
        <v>1</v>
      </c>
      <c r="I1314" s="664"/>
      <c r="J1314" s="664"/>
      <c r="K1314" s="677">
        <v>0</v>
      </c>
      <c r="L1314" s="664">
        <v>1</v>
      </c>
      <c r="M1314" s="665">
        <v>216.16</v>
      </c>
    </row>
    <row r="1315" spans="1:13" ht="14.4" customHeight="1" x14ac:dyDescent="0.3">
      <c r="A1315" s="660" t="s">
        <v>4647</v>
      </c>
      <c r="B1315" s="661" t="s">
        <v>4538</v>
      </c>
      <c r="C1315" s="661" t="s">
        <v>6365</v>
      </c>
      <c r="D1315" s="661" t="s">
        <v>2453</v>
      </c>
      <c r="E1315" s="661" t="s">
        <v>6366</v>
      </c>
      <c r="F1315" s="664"/>
      <c r="G1315" s="664"/>
      <c r="H1315" s="677"/>
      <c r="I1315" s="664">
        <v>1</v>
      </c>
      <c r="J1315" s="664">
        <v>0</v>
      </c>
      <c r="K1315" s="677"/>
      <c r="L1315" s="664">
        <v>1</v>
      </c>
      <c r="M1315" s="665">
        <v>0</v>
      </c>
    </row>
    <row r="1316" spans="1:13" ht="14.4" customHeight="1" x14ac:dyDescent="0.3">
      <c r="A1316" s="660" t="s">
        <v>4647</v>
      </c>
      <c r="B1316" s="661" t="s">
        <v>4538</v>
      </c>
      <c r="C1316" s="661" t="s">
        <v>5420</v>
      </c>
      <c r="D1316" s="661" t="s">
        <v>2453</v>
      </c>
      <c r="E1316" s="661" t="s">
        <v>1139</v>
      </c>
      <c r="F1316" s="664"/>
      <c r="G1316" s="664"/>
      <c r="H1316" s="677"/>
      <c r="I1316" s="664">
        <v>2</v>
      </c>
      <c r="J1316" s="664">
        <v>0</v>
      </c>
      <c r="K1316" s="677"/>
      <c r="L1316" s="664">
        <v>2</v>
      </c>
      <c r="M1316" s="665">
        <v>0</v>
      </c>
    </row>
    <row r="1317" spans="1:13" ht="14.4" customHeight="1" x14ac:dyDescent="0.3">
      <c r="A1317" s="660" t="s">
        <v>4647</v>
      </c>
      <c r="B1317" s="661" t="s">
        <v>4538</v>
      </c>
      <c r="C1317" s="661" t="s">
        <v>2568</v>
      </c>
      <c r="D1317" s="661" t="s">
        <v>2453</v>
      </c>
      <c r="E1317" s="661" t="s">
        <v>1229</v>
      </c>
      <c r="F1317" s="664"/>
      <c r="G1317" s="664"/>
      <c r="H1317" s="677">
        <v>0</v>
      </c>
      <c r="I1317" s="664">
        <v>2</v>
      </c>
      <c r="J1317" s="664">
        <v>256.56</v>
      </c>
      <c r="K1317" s="677">
        <v>1</v>
      </c>
      <c r="L1317" s="664">
        <v>2</v>
      </c>
      <c r="M1317" s="665">
        <v>256.56</v>
      </c>
    </row>
    <row r="1318" spans="1:13" ht="14.4" customHeight="1" x14ac:dyDescent="0.3">
      <c r="A1318" s="660" t="s">
        <v>4647</v>
      </c>
      <c r="B1318" s="661" t="s">
        <v>6889</v>
      </c>
      <c r="C1318" s="661" t="s">
        <v>6777</v>
      </c>
      <c r="D1318" s="661" t="s">
        <v>6778</v>
      </c>
      <c r="E1318" s="661" t="s">
        <v>1301</v>
      </c>
      <c r="F1318" s="664">
        <v>1</v>
      </c>
      <c r="G1318" s="664">
        <v>0</v>
      </c>
      <c r="H1318" s="677"/>
      <c r="I1318" s="664"/>
      <c r="J1318" s="664"/>
      <c r="K1318" s="677"/>
      <c r="L1318" s="664">
        <v>1</v>
      </c>
      <c r="M1318" s="665">
        <v>0</v>
      </c>
    </row>
    <row r="1319" spans="1:13" ht="14.4" customHeight="1" x14ac:dyDescent="0.3">
      <c r="A1319" s="660" t="s">
        <v>4647</v>
      </c>
      <c r="B1319" s="661" t="s">
        <v>4546</v>
      </c>
      <c r="C1319" s="661" t="s">
        <v>2885</v>
      </c>
      <c r="D1319" s="661" t="s">
        <v>2886</v>
      </c>
      <c r="E1319" s="661" t="s">
        <v>2842</v>
      </c>
      <c r="F1319" s="664"/>
      <c r="G1319" s="664"/>
      <c r="H1319" s="677">
        <v>0</v>
      </c>
      <c r="I1319" s="664">
        <v>11</v>
      </c>
      <c r="J1319" s="664">
        <v>902.44</v>
      </c>
      <c r="K1319" s="677">
        <v>1</v>
      </c>
      <c r="L1319" s="664">
        <v>11</v>
      </c>
      <c r="M1319" s="665">
        <v>902.44</v>
      </c>
    </row>
    <row r="1320" spans="1:13" ht="14.4" customHeight="1" x14ac:dyDescent="0.3">
      <c r="A1320" s="660" t="s">
        <v>4647</v>
      </c>
      <c r="B1320" s="661" t="s">
        <v>4546</v>
      </c>
      <c r="C1320" s="661" t="s">
        <v>2881</v>
      </c>
      <c r="D1320" s="661" t="s">
        <v>2882</v>
      </c>
      <c r="E1320" s="661" t="s">
        <v>2842</v>
      </c>
      <c r="F1320" s="664"/>
      <c r="G1320" s="664"/>
      <c r="H1320" s="677">
        <v>0</v>
      </c>
      <c r="I1320" s="664">
        <v>14</v>
      </c>
      <c r="J1320" s="664">
        <v>1148.56</v>
      </c>
      <c r="K1320" s="677">
        <v>1</v>
      </c>
      <c r="L1320" s="664">
        <v>14</v>
      </c>
      <c r="M1320" s="665">
        <v>1148.56</v>
      </c>
    </row>
    <row r="1321" spans="1:13" ht="14.4" customHeight="1" x14ac:dyDescent="0.3">
      <c r="A1321" s="660" t="s">
        <v>4647</v>
      </c>
      <c r="B1321" s="661" t="s">
        <v>4546</v>
      </c>
      <c r="C1321" s="661" t="s">
        <v>2883</v>
      </c>
      <c r="D1321" s="661" t="s">
        <v>2884</v>
      </c>
      <c r="E1321" s="661" t="s">
        <v>2842</v>
      </c>
      <c r="F1321" s="664"/>
      <c r="G1321" s="664"/>
      <c r="H1321" s="677">
        <v>0</v>
      </c>
      <c r="I1321" s="664">
        <v>14</v>
      </c>
      <c r="J1321" s="664">
        <v>1148.5600000000002</v>
      </c>
      <c r="K1321" s="677">
        <v>1</v>
      </c>
      <c r="L1321" s="664">
        <v>14</v>
      </c>
      <c r="M1321" s="665">
        <v>1148.5600000000002</v>
      </c>
    </row>
    <row r="1322" spans="1:13" ht="14.4" customHeight="1" x14ac:dyDescent="0.3">
      <c r="A1322" s="660" t="s">
        <v>4647</v>
      </c>
      <c r="B1322" s="661" t="s">
        <v>4481</v>
      </c>
      <c r="C1322" s="661" t="s">
        <v>3140</v>
      </c>
      <c r="D1322" s="661" t="s">
        <v>3137</v>
      </c>
      <c r="E1322" s="661" t="s">
        <v>4482</v>
      </c>
      <c r="F1322" s="664"/>
      <c r="G1322" s="664"/>
      <c r="H1322" s="677">
        <v>0</v>
      </c>
      <c r="I1322" s="664">
        <v>1</v>
      </c>
      <c r="J1322" s="664">
        <v>14478.77</v>
      </c>
      <c r="K1322" s="677">
        <v>1</v>
      </c>
      <c r="L1322" s="664">
        <v>1</v>
      </c>
      <c r="M1322" s="665">
        <v>14478.77</v>
      </c>
    </row>
    <row r="1323" spans="1:13" ht="14.4" customHeight="1" x14ac:dyDescent="0.3">
      <c r="A1323" s="660" t="s">
        <v>4648</v>
      </c>
      <c r="B1323" s="661" t="s">
        <v>4389</v>
      </c>
      <c r="C1323" s="661" t="s">
        <v>5061</v>
      </c>
      <c r="D1323" s="661" t="s">
        <v>5062</v>
      </c>
      <c r="E1323" s="661" t="s">
        <v>5063</v>
      </c>
      <c r="F1323" s="664">
        <v>1</v>
      </c>
      <c r="G1323" s="664">
        <v>0</v>
      </c>
      <c r="H1323" s="677"/>
      <c r="I1323" s="664"/>
      <c r="J1323" s="664"/>
      <c r="K1323" s="677"/>
      <c r="L1323" s="664">
        <v>1</v>
      </c>
      <c r="M1323" s="665">
        <v>0</v>
      </c>
    </row>
    <row r="1324" spans="1:13" ht="14.4" customHeight="1" x14ac:dyDescent="0.3">
      <c r="A1324" s="660" t="s">
        <v>4648</v>
      </c>
      <c r="B1324" s="661" t="s">
        <v>4397</v>
      </c>
      <c r="C1324" s="661" t="s">
        <v>2661</v>
      </c>
      <c r="D1324" s="661" t="s">
        <v>4398</v>
      </c>
      <c r="E1324" s="661" t="s">
        <v>4399</v>
      </c>
      <c r="F1324" s="664"/>
      <c r="G1324" s="664"/>
      <c r="H1324" s="677">
        <v>0</v>
      </c>
      <c r="I1324" s="664">
        <v>2</v>
      </c>
      <c r="J1324" s="664">
        <v>252.18</v>
      </c>
      <c r="K1324" s="677">
        <v>1</v>
      </c>
      <c r="L1324" s="664">
        <v>2</v>
      </c>
      <c r="M1324" s="665">
        <v>252.18</v>
      </c>
    </row>
    <row r="1325" spans="1:13" ht="14.4" customHeight="1" x14ac:dyDescent="0.3">
      <c r="A1325" s="660" t="s">
        <v>4648</v>
      </c>
      <c r="B1325" s="661" t="s">
        <v>4400</v>
      </c>
      <c r="C1325" s="661" t="s">
        <v>2688</v>
      </c>
      <c r="D1325" s="661" t="s">
        <v>2479</v>
      </c>
      <c r="E1325" s="661" t="s">
        <v>2689</v>
      </c>
      <c r="F1325" s="664"/>
      <c r="G1325" s="664"/>
      <c r="H1325" s="677">
        <v>0</v>
      </c>
      <c r="I1325" s="664">
        <v>2</v>
      </c>
      <c r="J1325" s="664">
        <v>937.92</v>
      </c>
      <c r="K1325" s="677">
        <v>1</v>
      </c>
      <c r="L1325" s="664">
        <v>2</v>
      </c>
      <c r="M1325" s="665">
        <v>937.92</v>
      </c>
    </row>
    <row r="1326" spans="1:13" ht="14.4" customHeight="1" x14ac:dyDescent="0.3">
      <c r="A1326" s="660" t="s">
        <v>4648</v>
      </c>
      <c r="B1326" s="661" t="s">
        <v>4400</v>
      </c>
      <c r="C1326" s="661" t="s">
        <v>2691</v>
      </c>
      <c r="D1326" s="661" t="s">
        <v>2479</v>
      </c>
      <c r="E1326" s="661" t="s">
        <v>2692</v>
      </c>
      <c r="F1326" s="664"/>
      <c r="G1326" s="664"/>
      <c r="H1326" s="677">
        <v>0</v>
      </c>
      <c r="I1326" s="664">
        <v>6</v>
      </c>
      <c r="J1326" s="664">
        <v>3751.74</v>
      </c>
      <c r="K1326" s="677">
        <v>1</v>
      </c>
      <c r="L1326" s="664">
        <v>6</v>
      </c>
      <c r="M1326" s="665">
        <v>3751.74</v>
      </c>
    </row>
    <row r="1327" spans="1:13" ht="14.4" customHeight="1" x14ac:dyDescent="0.3">
      <c r="A1327" s="660" t="s">
        <v>4648</v>
      </c>
      <c r="B1327" s="661" t="s">
        <v>4400</v>
      </c>
      <c r="C1327" s="661" t="s">
        <v>2478</v>
      </c>
      <c r="D1327" s="661" t="s">
        <v>2479</v>
      </c>
      <c r="E1327" s="661" t="s">
        <v>2480</v>
      </c>
      <c r="F1327" s="664"/>
      <c r="G1327" s="664"/>
      <c r="H1327" s="677">
        <v>0</v>
      </c>
      <c r="I1327" s="664">
        <v>15</v>
      </c>
      <c r="J1327" s="664">
        <v>14068.949999999999</v>
      </c>
      <c r="K1327" s="677">
        <v>1</v>
      </c>
      <c r="L1327" s="664">
        <v>15</v>
      </c>
      <c r="M1327" s="665">
        <v>14068.949999999999</v>
      </c>
    </row>
    <row r="1328" spans="1:13" ht="14.4" customHeight="1" x14ac:dyDescent="0.3">
      <c r="A1328" s="660" t="s">
        <v>4648</v>
      </c>
      <c r="B1328" s="661" t="s">
        <v>4400</v>
      </c>
      <c r="C1328" s="661" t="s">
        <v>2482</v>
      </c>
      <c r="D1328" s="661" t="s">
        <v>2479</v>
      </c>
      <c r="E1328" s="661" t="s">
        <v>2483</v>
      </c>
      <c r="F1328" s="664"/>
      <c r="G1328" s="664"/>
      <c r="H1328" s="677">
        <v>0</v>
      </c>
      <c r="I1328" s="664">
        <v>4</v>
      </c>
      <c r="J1328" s="664">
        <v>4665.88</v>
      </c>
      <c r="K1328" s="677">
        <v>1</v>
      </c>
      <c r="L1328" s="664">
        <v>4</v>
      </c>
      <c r="M1328" s="665">
        <v>4665.88</v>
      </c>
    </row>
    <row r="1329" spans="1:13" ht="14.4" customHeight="1" x14ac:dyDescent="0.3">
      <c r="A1329" s="660" t="s">
        <v>4648</v>
      </c>
      <c r="B1329" s="661" t="s">
        <v>4400</v>
      </c>
      <c r="C1329" s="661" t="s">
        <v>5069</v>
      </c>
      <c r="D1329" s="661" t="s">
        <v>2562</v>
      </c>
      <c r="E1329" s="661" t="s">
        <v>5070</v>
      </c>
      <c r="F1329" s="664"/>
      <c r="G1329" s="664"/>
      <c r="H1329" s="677">
        <v>0</v>
      </c>
      <c r="I1329" s="664">
        <v>1</v>
      </c>
      <c r="J1329" s="664">
        <v>349.94</v>
      </c>
      <c r="K1329" s="677">
        <v>1</v>
      </c>
      <c r="L1329" s="664">
        <v>1</v>
      </c>
      <c r="M1329" s="665">
        <v>349.94</v>
      </c>
    </row>
    <row r="1330" spans="1:13" ht="14.4" customHeight="1" x14ac:dyDescent="0.3">
      <c r="A1330" s="660" t="s">
        <v>4648</v>
      </c>
      <c r="B1330" s="661" t="s">
        <v>4400</v>
      </c>
      <c r="C1330" s="661" t="s">
        <v>4156</v>
      </c>
      <c r="D1330" s="661" t="s">
        <v>2562</v>
      </c>
      <c r="E1330" s="661" t="s">
        <v>2480</v>
      </c>
      <c r="F1330" s="664"/>
      <c r="G1330" s="664"/>
      <c r="H1330" s="677">
        <v>0</v>
      </c>
      <c r="I1330" s="664">
        <v>1</v>
      </c>
      <c r="J1330" s="664">
        <v>1749.69</v>
      </c>
      <c r="K1330" s="677">
        <v>1</v>
      </c>
      <c r="L1330" s="664">
        <v>1</v>
      </c>
      <c r="M1330" s="665">
        <v>1749.69</v>
      </c>
    </row>
    <row r="1331" spans="1:13" ht="14.4" customHeight="1" x14ac:dyDescent="0.3">
      <c r="A1331" s="660" t="s">
        <v>4648</v>
      </c>
      <c r="B1331" s="661" t="s">
        <v>4403</v>
      </c>
      <c r="C1331" s="661" t="s">
        <v>3844</v>
      </c>
      <c r="D1331" s="661" t="s">
        <v>2601</v>
      </c>
      <c r="E1331" s="661" t="s">
        <v>4573</v>
      </c>
      <c r="F1331" s="664"/>
      <c r="G1331" s="664"/>
      <c r="H1331" s="677">
        <v>0</v>
      </c>
      <c r="I1331" s="664">
        <v>1</v>
      </c>
      <c r="J1331" s="664">
        <v>75.28</v>
      </c>
      <c r="K1331" s="677">
        <v>1</v>
      </c>
      <c r="L1331" s="664">
        <v>1</v>
      </c>
      <c r="M1331" s="665">
        <v>75.28</v>
      </c>
    </row>
    <row r="1332" spans="1:13" ht="14.4" customHeight="1" x14ac:dyDescent="0.3">
      <c r="A1332" s="660" t="s">
        <v>4648</v>
      </c>
      <c r="B1332" s="661" t="s">
        <v>6872</v>
      </c>
      <c r="C1332" s="661" t="s">
        <v>931</v>
      </c>
      <c r="D1332" s="661" t="s">
        <v>932</v>
      </c>
      <c r="E1332" s="661" t="s">
        <v>933</v>
      </c>
      <c r="F1332" s="664">
        <v>1</v>
      </c>
      <c r="G1332" s="664">
        <v>42.18</v>
      </c>
      <c r="H1332" s="677">
        <v>1</v>
      </c>
      <c r="I1332" s="664"/>
      <c r="J1332" s="664"/>
      <c r="K1332" s="677">
        <v>0</v>
      </c>
      <c r="L1332" s="664">
        <v>1</v>
      </c>
      <c r="M1332" s="665">
        <v>42.18</v>
      </c>
    </row>
    <row r="1333" spans="1:13" ht="14.4" customHeight="1" x14ac:dyDescent="0.3">
      <c r="A1333" s="660" t="s">
        <v>4648</v>
      </c>
      <c r="B1333" s="661" t="s">
        <v>4407</v>
      </c>
      <c r="C1333" s="661" t="s">
        <v>2523</v>
      </c>
      <c r="D1333" s="661" t="s">
        <v>2524</v>
      </c>
      <c r="E1333" s="661" t="s">
        <v>1225</v>
      </c>
      <c r="F1333" s="664"/>
      <c r="G1333" s="664"/>
      <c r="H1333" s="677">
        <v>0</v>
      </c>
      <c r="I1333" s="664">
        <v>1</v>
      </c>
      <c r="J1333" s="664">
        <v>44.89</v>
      </c>
      <c r="K1333" s="677">
        <v>1</v>
      </c>
      <c r="L1333" s="664">
        <v>1</v>
      </c>
      <c r="M1333" s="665">
        <v>44.89</v>
      </c>
    </row>
    <row r="1334" spans="1:13" ht="14.4" customHeight="1" x14ac:dyDescent="0.3">
      <c r="A1334" s="660" t="s">
        <v>4648</v>
      </c>
      <c r="B1334" s="661" t="s">
        <v>4412</v>
      </c>
      <c r="C1334" s="661" t="s">
        <v>2622</v>
      </c>
      <c r="D1334" s="661" t="s">
        <v>2623</v>
      </c>
      <c r="E1334" s="661" t="s">
        <v>630</v>
      </c>
      <c r="F1334" s="664"/>
      <c r="G1334" s="664"/>
      <c r="H1334" s="677">
        <v>0</v>
      </c>
      <c r="I1334" s="664">
        <v>1</v>
      </c>
      <c r="J1334" s="664">
        <v>67.42</v>
      </c>
      <c r="K1334" s="677">
        <v>1</v>
      </c>
      <c r="L1334" s="664">
        <v>1</v>
      </c>
      <c r="M1334" s="665">
        <v>67.42</v>
      </c>
    </row>
    <row r="1335" spans="1:13" ht="14.4" customHeight="1" x14ac:dyDescent="0.3">
      <c r="A1335" s="660" t="s">
        <v>4648</v>
      </c>
      <c r="B1335" s="661" t="s">
        <v>4413</v>
      </c>
      <c r="C1335" s="661" t="s">
        <v>5072</v>
      </c>
      <c r="D1335" s="661" t="s">
        <v>2446</v>
      </c>
      <c r="E1335" s="661" t="s">
        <v>5073</v>
      </c>
      <c r="F1335" s="664"/>
      <c r="G1335" s="664"/>
      <c r="H1335" s="677">
        <v>0</v>
      </c>
      <c r="I1335" s="664">
        <v>2</v>
      </c>
      <c r="J1335" s="664">
        <v>50.46</v>
      </c>
      <c r="K1335" s="677">
        <v>1</v>
      </c>
      <c r="L1335" s="664">
        <v>2</v>
      </c>
      <c r="M1335" s="665">
        <v>50.46</v>
      </c>
    </row>
    <row r="1336" spans="1:13" ht="14.4" customHeight="1" x14ac:dyDescent="0.3">
      <c r="A1336" s="660" t="s">
        <v>4648</v>
      </c>
      <c r="B1336" s="661" t="s">
        <v>4413</v>
      </c>
      <c r="C1336" s="661" t="s">
        <v>5074</v>
      </c>
      <c r="D1336" s="661" t="s">
        <v>2446</v>
      </c>
      <c r="E1336" s="661" t="s">
        <v>5075</v>
      </c>
      <c r="F1336" s="664"/>
      <c r="G1336" s="664"/>
      <c r="H1336" s="677">
        <v>0</v>
      </c>
      <c r="I1336" s="664">
        <v>1</v>
      </c>
      <c r="J1336" s="664">
        <v>42.05</v>
      </c>
      <c r="K1336" s="677">
        <v>1</v>
      </c>
      <c r="L1336" s="664">
        <v>1</v>
      </c>
      <c r="M1336" s="665">
        <v>42.05</v>
      </c>
    </row>
    <row r="1337" spans="1:13" ht="14.4" customHeight="1" x14ac:dyDescent="0.3">
      <c r="A1337" s="660" t="s">
        <v>4648</v>
      </c>
      <c r="B1337" s="661" t="s">
        <v>4422</v>
      </c>
      <c r="C1337" s="661" t="s">
        <v>5031</v>
      </c>
      <c r="D1337" s="661" t="s">
        <v>5032</v>
      </c>
      <c r="E1337" s="661" t="s">
        <v>1239</v>
      </c>
      <c r="F1337" s="664">
        <v>1</v>
      </c>
      <c r="G1337" s="664">
        <v>130.59</v>
      </c>
      <c r="H1337" s="677">
        <v>1</v>
      </c>
      <c r="I1337" s="664"/>
      <c r="J1337" s="664"/>
      <c r="K1337" s="677">
        <v>0</v>
      </c>
      <c r="L1337" s="664">
        <v>1</v>
      </c>
      <c r="M1337" s="665">
        <v>130.59</v>
      </c>
    </row>
    <row r="1338" spans="1:13" ht="14.4" customHeight="1" x14ac:dyDescent="0.3">
      <c r="A1338" s="660" t="s">
        <v>4648</v>
      </c>
      <c r="B1338" s="661" t="s">
        <v>4432</v>
      </c>
      <c r="C1338" s="661" t="s">
        <v>2504</v>
      </c>
      <c r="D1338" s="661" t="s">
        <v>2505</v>
      </c>
      <c r="E1338" s="661" t="s">
        <v>630</v>
      </c>
      <c r="F1338" s="664"/>
      <c r="G1338" s="664"/>
      <c r="H1338" s="677">
        <v>0</v>
      </c>
      <c r="I1338" s="664">
        <v>1</v>
      </c>
      <c r="J1338" s="664">
        <v>38.85</v>
      </c>
      <c r="K1338" s="677">
        <v>1</v>
      </c>
      <c r="L1338" s="664">
        <v>1</v>
      </c>
      <c r="M1338" s="665">
        <v>38.85</v>
      </c>
    </row>
    <row r="1339" spans="1:13" ht="14.4" customHeight="1" x14ac:dyDescent="0.3">
      <c r="A1339" s="660" t="s">
        <v>4648</v>
      </c>
      <c r="B1339" s="661" t="s">
        <v>4432</v>
      </c>
      <c r="C1339" s="661" t="s">
        <v>2508</v>
      </c>
      <c r="D1339" s="661" t="s">
        <v>2509</v>
      </c>
      <c r="E1339" s="661" t="s">
        <v>4433</v>
      </c>
      <c r="F1339" s="664"/>
      <c r="G1339" s="664"/>
      <c r="H1339" s="677">
        <v>0</v>
      </c>
      <c r="I1339" s="664">
        <v>1</v>
      </c>
      <c r="J1339" s="664">
        <v>259.04000000000002</v>
      </c>
      <c r="K1339" s="677">
        <v>1</v>
      </c>
      <c r="L1339" s="664">
        <v>1</v>
      </c>
      <c r="M1339" s="665">
        <v>259.04000000000002</v>
      </c>
    </row>
    <row r="1340" spans="1:13" ht="14.4" customHeight="1" x14ac:dyDescent="0.3">
      <c r="A1340" s="660" t="s">
        <v>4648</v>
      </c>
      <c r="B1340" s="661" t="s">
        <v>4442</v>
      </c>
      <c r="C1340" s="661" t="s">
        <v>2909</v>
      </c>
      <c r="D1340" s="661" t="s">
        <v>4443</v>
      </c>
      <c r="E1340" s="661" t="s">
        <v>4444</v>
      </c>
      <c r="F1340" s="664"/>
      <c r="G1340" s="664"/>
      <c r="H1340" s="677">
        <v>0</v>
      </c>
      <c r="I1340" s="664">
        <v>4</v>
      </c>
      <c r="J1340" s="664">
        <v>980.34</v>
      </c>
      <c r="K1340" s="677">
        <v>1</v>
      </c>
      <c r="L1340" s="664">
        <v>4</v>
      </c>
      <c r="M1340" s="665">
        <v>980.34</v>
      </c>
    </row>
    <row r="1341" spans="1:13" ht="14.4" customHeight="1" x14ac:dyDescent="0.3">
      <c r="A1341" s="660" t="s">
        <v>4648</v>
      </c>
      <c r="B1341" s="661" t="s">
        <v>4449</v>
      </c>
      <c r="C1341" s="661" t="s">
        <v>3042</v>
      </c>
      <c r="D1341" s="661" t="s">
        <v>3043</v>
      </c>
      <c r="E1341" s="661" t="s">
        <v>4451</v>
      </c>
      <c r="F1341" s="664"/>
      <c r="G1341" s="664"/>
      <c r="H1341" s="677">
        <v>0</v>
      </c>
      <c r="I1341" s="664">
        <v>6</v>
      </c>
      <c r="J1341" s="664">
        <v>1105.32</v>
      </c>
      <c r="K1341" s="677">
        <v>1</v>
      </c>
      <c r="L1341" s="664">
        <v>6</v>
      </c>
      <c r="M1341" s="665">
        <v>1105.32</v>
      </c>
    </row>
    <row r="1342" spans="1:13" ht="14.4" customHeight="1" x14ac:dyDescent="0.3">
      <c r="A1342" s="660" t="s">
        <v>4648</v>
      </c>
      <c r="B1342" s="661" t="s">
        <v>4449</v>
      </c>
      <c r="C1342" s="661" t="s">
        <v>4867</v>
      </c>
      <c r="D1342" s="661" t="s">
        <v>3043</v>
      </c>
      <c r="E1342" s="661" t="s">
        <v>4458</v>
      </c>
      <c r="F1342" s="664">
        <v>1</v>
      </c>
      <c r="G1342" s="664">
        <v>0</v>
      </c>
      <c r="H1342" s="677"/>
      <c r="I1342" s="664"/>
      <c r="J1342" s="664"/>
      <c r="K1342" s="677"/>
      <c r="L1342" s="664">
        <v>1</v>
      </c>
      <c r="M1342" s="665">
        <v>0</v>
      </c>
    </row>
    <row r="1343" spans="1:13" ht="14.4" customHeight="1" x14ac:dyDescent="0.3">
      <c r="A1343" s="660" t="s">
        <v>4648</v>
      </c>
      <c r="B1343" s="661" t="s">
        <v>4456</v>
      </c>
      <c r="C1343" s="661" t="s">
        <v>4756</v>
      </c>
      <c r="D1343" s="661" t="s">
        <v>3074</v>
      </c>
      <c r="E1343" s="661" t="s">
        <v>4757</v>
      </c>
      <c r="F1343" s="664"/>
      <c r="G1343" s="664"/>
      <c r="H1343" s="677">
        <v>0</v>
      </c>
      <c r="I1343" s="664">
        <v>1</v>
      </c>
      <c r="J1343" s="664">
        <v>87.6</v>
      </c>
      <c r="K1343" s="677">
        <v>1</v>
      </c>
      <c r="L1343" s="664">
        <v>1</v>
      </c>
      <c r="M1343" s="665">
        <v>87.6</v>
      </c>
    </row>
    <row r="1344" spans="1:13" ht="14.4" customHeight="1" x14ac:dyDescent="0.3">
      <c r="A1344" s="660" t="s">
        <v>4648</v>
      </c>
      <c r="B1344" s="661" t="s">
        <v>4456</v>
      </c>
      <c r="C1344" s="661" t="s">
        <v>3049</v>
      </c>
      <c r="D1344" s="661" t="s">
        <v>3050</v>
      </c>
      <c r="E1344" s="661" t="s">
        <v>4458</v>
      </c>
      <c r="F1344" s="664"/>
      <c r="G1344" s="664"/>
      <c r="H1344" s="677">
        <v>0</v>
      </c>
      <c r="I1344" s="664">
        <v>3</v>
      </c>
      <c r="J1344" s="664">
        <v>350.4</v>
      </c>
      <c r="K1344" s="677">
        <v>1</v>
      </c>
      <c r="L1344" s="664">
        <v>3</v>
      </c>
      <c r="M1344" s="665">
        <v>350.4</v>
      </c>
    </row>
    <row r="1345" spans="1:13" ht="14.4" customHeight="1" x14ac:dyDescent="0.3">
      <c r="A1345" s="660" t="s">
        <v>4648</v>
      </c>
      <c r="B1345" s="661" t="s">
        <v>4461</v>
      </c>
      <c r="C1345" s="661" t="s">
        <v>3069</v>
      </c>
      <c r="D1345" s="661" t="s">
        <v>3070</v>
      </c>
      <c r="E1345" s="661" t="s">
        <v>3071</v>
      </c>
      <c r="F1345" s="664"/>
      <c r="G1345" s="664"/>
      <c r="H1345" s="677">
        <v>0</v>
      </c>
      <c r="I1345" s="664">
        <v>4</v>
      </c>
      <c r="J1345" s="664">
        <v>616.04</v>
      </c>
      <c r="K1345" s="677">
        <v>1</v>
      </c>
      <c r="L1345" s="664">
        <v>4</v>
      </c>
      <c r="M1345" s="665">
        <v>616.04</v>
      </c>
    </row>
    <row r="1346" spans="1:13" ht="14.4" customHeight="1" x14ac:dyDescent="0.3">
      <c r="A1346" s="660" t="s">
        <v>4648</v>
      </c>
      <c r="B1346" s="661" t="s">
        <v>4464</v>
      </c>
      <c r="C1346" s="661" t="s">
        <v>5071</v>
      </c>
      <c r="D1346" s="661" t="s">
        <v>3058</v>
      </c>
      <c r="E1346" s="661" t="s">
        <v>4482</v>
      </c>
      <c r="F1346" s="664">
        <v>1</v>
      </c>
      <c r="G1346" s="664">
        <v>0</v>
      </c>
      <c r="H1346" s="677"/>
      <c r="I1346" s="664"/>
      <c r="J1346" s="664"/>
      <c r="K1346" s="677"/>
      <c r="L1346" s="664">
        <v>1</v>
      </c>
      <c r="M1346" s="665">
        <v>0</v>
      </c>
    </row>
    <row r="1347" spans="1:13" ht="14.4" customHeight="1" x14ac:dyDescent="0.3">
      <c r="A1347" s="660" t="s">
        <v>4648</v>
      </c>
      <c r="B1347" s="661" t="s">
        <v>4466</v>
      </c>
      <c r="C1347" s="661" t="s">
        <v>3046</v>
      </c>
      <c r="D1347" s="661" t="s">
        <v>3047</v>
      </c>
      <c r="E1347" s="661" t="s">
        <v>4451</v>
      </c>
      <c r="F1347" s="664"/>
      <c r="G1347" s="664"/>
      <c r="H1347" s="677">
        <v>0</v>
      </c>
      <c r="I1347" s="664">
        <v>8</v>
      </c>
      <c r="J1347" s="664">
        <v>558.88</v>
      </c>
      <c r="K1347" s="677">
        <v>1</v>
      </c>
      <c r="L1347" s="664">
        <v>8</v>
      </c>
      <c r="M1347" s="665">
        <v>558.88</v>
      </c>
    </row>
    <row r="1348" spans="1:13" ht="14.4" customHeight="1" x14ac:dyDescent="0.3">
      <c r="A1348" s="660" t="s">
        <v>4648</v>
      </c>
      <c r="B1348" s="661" t="s">
        <v>4477</v>
      </c>
      <c r="C1348" s="661" t="s">
        <v>4875</v>
      </c>
      <c r="D1348" s="661" t="s">
        <v>3133</v>
      </c>
      <c r="E1348" s="661" t="s">
        <v>4876</v>
      </c>
      <c r="F1348" s="664">
        <v>1</v>
      </c>
      <c r="G1348" s="664">
        <v>0</v>
      </c>
      <c r="H1348" s="677"/>
      <c r="I1348" s="664"/>
      <c r="J1348" s="664"/>
      <c r="K1348" s="677"/>
      <c r="L1348" s="664">
        <v>1</v>
      </c>
      <c r="M1348" s="665">
        <v>0</v>
      </c>
    </row>
    <row r="1349" spans="1:13" ht="14.4" customHeight="1" x14ac:dyDescent="0.3">
      <c r="A1349" s="660" t="s">
        <v>4648</v>
      </c>
      <c r="B1349" s="661" t="s">
        <v>4477</v>
      </c>
      <c r="C1349" s="661" t="s">
        <v>3132</v>
      </c>
      <c r="D1349" s="661" t="s">
        <v>3133</v>
      </c>
      <c r="E1349" s="661" t="s">
        <v>4480</v>
      </c>
      <c r="F1349" s="664"/>
      <c r="G1349" s="664"/>
      <c r="H1349" s="677">
        <v>0</v>
      </c>
      <c r="I1349" s="664">
        <v>14</v>
      </c>
      <c r="J1349" s="664">
        <v>43780.66</v>
      </c>
      <c r="K1349" s="677">
        <v>1</v>
      </c>
      <c r="L1349" s="664">
        <v>14</v>
      </c>
      <c r="M1349" s="665">
        <v>43780.66</v>
      </c>
    </row>
    <row r="1350" spans="1:13" ht="14.4" customHeight="1" x14ac:dyDescent="0.3">
      <c r="A1350" s="660" t="s">
        <v>4648</v>
      </c>
      <c r="B1350" s="661" t="s">
        <v>4477</v>
      </c>
      <c r="C1350" s="661" t="s">
        <v>4672</v>
      </c>
      <c r="D1350" s="661" t="s">
        <v>3133</v>
      </c>
      <c r="E1350" s="661" t="s">
        <v>4673</v>
      </c>
      <c r="F1350" s="664"/>
      <c r="G1350" s="664"/>
      <c r="H1350" s="677">
        <v>0</v>
      </c>
      <c r="I1350" s="664">
        <v>4</v>
      </c>
      <c r="J1350" s="664">
        <v>3128.88</v>
      </c>
      <c r="K1350" s="677">
        <v>1</v>
      </c>
      <c r="L1350" s="664">
        <v>4</v>
      </c>
      <c r="M1350" s="665">
        <v>3128.88</v>
      </c>
    </row>
    <row r="1351" spans="1:13" ht="14.4" customHeight="1" x14ac:dyDescent="0.3">
      <c r="A1351" s="660" t="s">
        <v>4648</v>
      </c>
      <c r="B1351" s="661" t="s">
        <v>4487</v>
      </c>
      <c r="C1351" s="661" t="s">
        <v>4732</v>
      </c>
      <c r="D1351" s="661" t="s">
        <v>4733</v>
      </c>
      <c r="E1351" s="661" t="s">
        <v>1142</v>
      </c>
      <c r="F1351" s="664"/>
      <c r="G1351" s="664"/>
      <c r="H1351" s="677">
        <v>0</v>
      </c>
      <c r="I1351" s="664">
        <v>1</v>
      </c>
      <c r="J1351" s="664">
        <v>13168.84</v>
      </c>
      <c r="K1351" s="677">
        <v>1</v>
      </c>
      <c r="L1351" s="664">
        <v>1</v>
      </c>
      <c r="M1351" s="665">
        <v>13168.84</v>
      </c>
    </row>
    <row r="1352" spans="1:13" ht="14.4" customHeight="1" x14ac:dyDescent="0.3">
      <c r="A1352" s="660" t="s">
        <v>4648</v>
      </c>
      <c r="B1352" s="661" t="s">
        <v>4500</v>
      </c>
      <c r="C1352" s="661" t="s">
        <v>1268</v>
      </c>
      <c r="D1352" s="661" t="s">
        <v>1269</v>
      </c>
      <c r="E1352" s="661" t="s">
        <v>1270</v>
      </c>
      <c r="F1352" s="664"/>
      <c r="G1352" s="664"/>
      <c r="H1352" s="677">
        <v>0</v>
      </c>
      <c r="I1352" s="664">
        <v>2</v>
      </c>
      <c r="J1352" s="664">
        <v>190.5</v>
      </c>
      <c r="K1352" s="677">
        <v>1</v>
      </c>
      <c r="L1352" s="664">
        <v>2</v>
      </c>
      <c r="M1352" s="665">
        <v>190.5</v>
      </c>
    </row>
    <row r="1353" spans="1:13" ht="14.4" customHeight="1" x14ac:dyDescent="0.3">
      <c r="A1353" s="660" t="s">
        <v>4648</v>
      </c>
      <c r="B1353" s="661" t="s">
        <v>4502</v>
      </c>
      <c r="C1353" s="661" t="s">
        <v>2557</v>
      </c>
      <c r="D1353" s="661" t="s">
        <v>2558</v>
      </c>
      <c r="E1353" s="661" t="s">
        <v>4503</v>
      </c>
      <c r="F1353" s="664"/>
      <c r="G1353" s="664"/>
      <c r="H1353" s="677">
        <v>0</v>
      </c>
      <c r="I1353" s="664">
        <v>1</v>
      </c>
      <c r="J1353" s="664">
        <v>163.72999999999999</v>
      </c>
      <c r="K1353" s="677">
        <v>1</v>
      </c>
      <c r="L1353" s="664">
        <v>1</v>
      </c>
      <c r="M1353" s="665">
        <v>163.72999999999999</v>
      </c>
    </row>
    <row r="1354" spans="1:13" ht="14.4" customHeight="1" x14ac:dyDescent="0.3">
      <c r="A1354" s="660" t="s">
        <v>4648</v>
      </c>
      <c r="B1354" s="661" t="s">
        <v>4502</v>
      </c>
      <c r="C1354" s="661" t="s">
        <v>5083</v>
      </c>
      <c r="D1354" s="661" t="s">
        <v>5084</v>
      </c>
      <c r="E1354" s="661" t="s">
        <v>5085</v>
      </c>
      <c r="F1354" s="664">
        <v>1</v>
      </c>
      <c r="G1354" s="664">
        <v>32.74</v>
      </c>
      <c r="H1354" s="677">
        <v>1</v>
      </c>
      <c r="I1354" s="664"/>
      <c r="J1354" s="664"/>
      <c r="K1354" s="677">
        <v>0</v>
      </c>
      <c r="L1354" s="664">
        <v>1</v>
      </c>
      <c r="M1354" s="665">
        <v>32.74</v>
      </c>
    </row>
    <row r="1355" spans="1:13" ht="14.4" customHeight="1" x14ac:dyDescent="0.3">
      <c r="A1355" s="660" t="s">
        <v>4648</v>
      </c>
      <c r="B1355" s="661" t="s">
        <v>4522</v>
      </c>
      <c r="C1355" s="661" t="s">
        <v>5042</v>
      </c>
      <c r="D1355" s="661" t="s">
        <v>2475</v>
      </c>
      <c r="E1355" s="661" t="s">
        <v>2476</v>
      </c>
      <c r="F1355" s="664"/>
      <c r="G1355" s="664"/>
      <c r="H1355" s="677">
        <v>0</v>
      </c>
      <c r="I1355" s="664">
        <v>1</v>
      </c>
      <c r="J1355" s="664">
        <v>432.32</v>
      </c>
      <c r="K1355" s="677">
        <v>1</v>
      </c>
      <c r="L1355" s="664">
        <v>1</v>
      </c>
      <c r="M1355" s="665">
        <v>432.32</v>
      </c>
    </row>
    <row r="1356" spans="1:13" ht="14.4" customHeight="1" x14ac:dyDescent="0.3">
      <c r="A1356" s="660" t="s">
        <v>4648</v>
      </c>
      <c r="B1356" s="661" t="s">
        <v>4522</v>
      </c>
      <c r="C1356" s="661" t="s">
        <v>2628</v>
      </c>
      <c r="D1356" s="661" t="s">
        <v>2629</v>
      </c>
      <c r="E1356" s="661" t="s">
        <v>4523</v>
      </c>
      <c r="F1356" s="664"/>
      <c r="G1356" s="664"/>
      <c r="H1356" s="677">
        <v>0</v>
      </c>
      <c r="I1356" s="664">
        <v>1</v>
      </c>
      <c r="J1356" s="664">
        <v>162.13</v>
      </c>
      <c r="K1356" s="677">
        <v>1</v>
      </c>
      <c r="L1356" s="664">
        <v>1</v>
      </c>
      <c r="M1356" s="665">
        <v>162.13</v>
      </c>
    </row>
    <row r="1357" spans="1:13" ht="14.4" customHeight="1" x14ac:dyDescent="0.3">
      <c r="A1357" s="660" t="s">
        <v>4648</v>
      </c>
      <c r="B1357" s="661" t="s">
        <v>4522</v>
      </c>
      <c r="C1357" s="661" t="s">
        <v>2474</v>
      </c>
      <c r="D1357" s="661" t="s">
        <v>2475</v>
      </c>
      <c r="E1357" s="661" t="s">
        <v>4525</v>
      </c>
      <c r="F1357" s="664"/>
      <c r="G1357" s="664"/>
      <c r="H1357" s="677">
        <v>0</v>
      </c>
      <c r="I1357" s="664">
        <v>1</v>
      </c>
      <c r="J1357" s="664">
        <v>432.32</v>
      </c>
      <c r="K1357" s="677">
        <v>1</v>
      </c>
      <c r="L1357" s="664">
        <v>1</v>
      </c>
      <c r="M1357" s="665">
        <v>432.32</v>
      </c>
    </row>
    <row r="1358" spans="1:13" ht="14.4" customHeight="1" thickBot="1" x14ac:dyDescent="0.35">
      <c r="A1358" s="666" t="s">
        <v>4648</v>
      </c>
      <c r="B1358" s="667" t="s">
        <v>4481</v>
      </c>
      <c r="C1358" s="667" t="s">
        <v>3140</v>
      </c>
      <c r="D1358" s="667" t="s">
        <v>3137</v>
      </c>
      <c r="E1358" s="667" t="s">
        <v>4482</v>
      </c>
      <c r="F1358" s="670"/>
      <c r="G1358" s="670"/>
      <c r="H1358" s="678">
        <v>0</v>
      </c>
      <c r="I1358" s="670">
        <v>2</v>
      </c>
      <c r="J1358" s="670">
        <v>28957.54</v>
      </c>
      <c r="K1358" s="678">
        <v>1</v>
      </c>
      <c r="L1358" s="670">
        <v>2</v>
      </c>
      <c r="M1358" s="671">
        <v>28957.54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586</v>
      </c>
      <c r="B5" s="645" t="s">
        <v>587</v>
      </c>
      <c r="C5" s="646" t="s">
        <v>588</v>
      </c>
      <c r="D5" s="646" t="s">
        <v>588</v>
      </c>
      <c r="E5" s="646"/>
      <c r="F5" s="646" t="s">
        <v>588</v>
      </c>
      <c r="G5" s="646" t="s">
        <v>588</v>
      </c>
      <c r="H5" s="646" t="s">
        <v>588</v>
      </c>
      <c r="I5" s="647" t="s">
        <v>588</v>
      </c>
      <c r="J5" s="648" t="s">
        <v>74</v>
      </c>
    </row>
    <row r="6" spans="1:10" ht="14.4" customHeight="1" x14ac:dyDescent="0.3">
      <c r="A6" s="644" t="s">
        <v>586</v>
      </c>
      <c r="B6" s="645" t="s">
        <v>358</v>
      </c>
      <c r="C6" s="646">
        <v>14230.543579999998</v>
      </c>
      <c r="D6" s="646">
        <v>15267.443360000001</v>
      </c>
      <c r="E6" s="646"/>
      <c r="F6" s="646">
        <v>17630.302720000011</v>
      </c>
      <c r="G6" s="646">
        <v>18175.411684841172</v>
      </c>
      <c r="H6" s="646">
        <v>-545.10896484116165</v>
      </c>
      <c r="I6" s="647">
        <v>0.97000843918733359</v>
      </c>
      <c r="J6" s="648" t="s">
        <v>1</v>
      </c>
    </row>
    <row r="7" spans="1:10" ht="14.4" customHeight="1" x14ac:dyDescent="0.3">
      <c r="A7" s="644" t="s">
        <v>586</v>
      </c>
      <c r="B7" s="645" t="s">
        <v>359</v>
      </c>
      <c r="C7" s="646">
        <v>378.84428000000003</v>
      </c>
      <c r="D7" s="646">
        <v>329.14068000000003</v>
      </c>
      <c r="E7" s="646"/>
      <c r="F7" s="646">
        <v>487.79541999999998</v>
      </c>
      <c r="G7" s="646">
        <v>410.01367170560002</v>
      </c>
      <c r="H7" s="646">
        <v>77.781748294399961</v>
      </c>
      <c r="I7" s="647">
        <v>1.1897052553658483</v>
      </c>
      <c r="J7" s="648" t="s">
        <v>1</v>
      </c>
    </row>
    <row r="8" spans="1:10" ht="14.4" customHeight="1" x14ac:dyDescent="0.3">
      <c r="A8" s="644" t="s">
        <v>586</v>
      </c>
      <c r="B8" s="645" t="s">
        <v>360</v>
      </c>
      <c r="C8" s="646">
        <v>456.87196999999998</v>
      </c>
      <c r="D8" s="646">
        <v>467.33529999999604</v>
      </c>
      <c r="E8" s="646"/>
      <c r="F8" s="646">
        <v>551.60496000000001</v>
      </c>
      <c r="G8" s="646">
        <v>460.98104740621</v>
      </c>
      <c r="H8" s="646">
        <v>90.62391259379001</v>
      </c>
      <c r="I8" s="647">
        <v>1.196589237461499</v>
      </c>
      <c r="J8" s="648" t="s">
        <v>1</v>
      </c>
    </row>
    <row r="9" spans="1:10" ht="14.4" customHeight="1" x14ac:dyDescent="0.3">
      <c r="A9" s="644" t="s">
        <v>586</v>
      </c>
      <c r="B9" s="645" t="s">
        <v>361</v>
      </c>
      <c r="C9" s="646">
        <v>2880.3548700000001</v>
      </c>
      <c r="D9" s="646">
        <v>2460.8929099999964</v>
      </c>
      <c r="E9" s="646"/>
      <c r="F9" s="646">
        <v>2630.3829100000003</v>
      </c>
      <c r="G9" s="646">
        <v>3044.3610547948565</v>
      </c>
      <c r="H9" s="646">
        <v>-413.97814479485623</v>
      </c>
      <c r="I9" s="647">
        <v>0.864018052608168</v>
      </c>
      <c r="J9" s="648" t="s">
        <v>1</v>
      </c>
    </row>
    <row r="10" spans="1:10" ht="14.4" customHeight="1" x14ac:dyDescent="0.3">
      <c r="A10" s="644" t="s">
        <v>586</v>
      </c>
      <c r="B10" s="645" t="s">
        <v>6891</v>
      </c>
      <c r="C10" s="646">
        <v>1.6986000000000001</v>
      </c>
      <c r="D10" s="646" t="s">
        <v>588</v>
      </c>
      <c r="E10" s="646"/>
      <c r="F10" s="646" t="s">
        <v>588</v>
      </c>
      <c r="G10" s="646" t="s">
        <v>588</v>
      </c>
      <c r="H10" s="646" t="s">
        <v>588</v>
      </c>
      <c r="I10" s="647" t="s">
        <v>588</v>
      </c>
      <c r="J10" s="648" t="s">
        <v>1</v>
      </c>
    </row>
    <row r="11" spans="1:10" ht="14.4" customHeight="1" x14ac:dyDescent="0.3">
      <c r="A11" s="644" t="s">
        <v>586</v>
      </c>
      <c r="B11" s="645" t="s">
        <v>362</v>
      </c>
      <c r="C11" s="646">
        <v>836.95637000000011</v>
      </c>
      <c r="D11" s="646">
        <v>1038.720179999998</v>
      </c>
      <c r="E11" s="646"/>
      <c r="F11" s="646">
        <v>1210.35394</v>
      </c>
      <c r="G11" s="646">
        <v>1163.7919820041052</v>
      </c>
      <c r="H11" s="646">
        <v>46.561957995894772</v>
      </c>
      <c r="I11" s="647">
        <v>1.0400088320901755</v>
      </c>
      <c r="J11" s="648" t="s">
        <v>1</v>
      </c>
    </row>
    <row r="12" spans="1:10" ht="14.4" customHeight="1" x14ac:dyDescent="0.3">
      <c r="A12" s="644" t="s">
        <v>586</v>
      </c>
      <c r="B12" s="645" t="s">
        <v>363</v>
      </c>
      <c r="C12" s="646">
        <v>14.99982</v>
      </c>
      <c r="D12" s="646">
        <v>14.073230000000002</v>
      </c>
      <c r="E12" s="646"/>
      <c r="F12" s="646">
        <v>19.874750000000002</v>
      </c>
      <c r="G12" s="646">
        <v>16.430443897683332</v>
      </c>
      <c r="H12" s="646">
        <v>3.4443061023166699</v>
      </c>
      <c r="I12" s="647">
        <v>1.2096295221094002</v>
      </c>
      <c r="J12" s="648" t="s">
        <v>1</v>
      </c>
    </row>
    <row r="13" spans="1:10" ht="14.4" customHeight="1" x14ac:dyDescent="0.3">
      <c r="A13" s="644" t="s">
        <v>586</v>
      </c>
      <c r="B13" s="645" t="s">
        <v>364</v>
      </c>
      <c r="C13" s="646">
        <v>506.21012000000002</v>
      </c>
      <c r="D13" s="646">
        <v>533.60504999999705</v>
      </c>
      <c r="E13" s="646"/>
      <c r="F13" s="646">
        <v>692.19832000000008</v>
      </c>
      <c r="G13" s="646">
        <v>619.13237099531159</v>
      </c>
      <c r="H13" s="646">
        <v>73.065949004688491</v>
      </c>
      <c r="I13" s="647">
        <v>1.1180134530637258</v>
      </c>
      <c r="J13" s="648" t="s">
        <v>1</v>
      </c>
    </row>
    <row r="14" spans="1:10" ht="14.4" customHeight="1" x14ac:dyDescent="0.3">
      <c r="A14" s="644" t="s">
        <v>586</v>
      </c>
      <c r="B14" s="645" t="s">
        <v>365</v>
      </c>
      <c r="C14" s="646">
        <v>261.17376000000002</v>
      </c>
      <c r="D14" s="646">
        <v>291.80588999999799</v>
      </c>
      <c r="E14" s="646"/>
      <c r="F14" s="646">
        <v>334.56747999999999</v>
      </c>
      <c r="G14" s="646">
        <v>322.3574002325625</v>
      </c>
      <c r="H14" s="646">
        <v>12.210079767437492</v>
      </c>
      <c r="I14" s="647">
        <v>1.0378774607272196</v>
      </c>
      <c r="J14" s="648" t="s">
        <v>1</v>
      </c>
    </row>
    <row r="15" spans="1:10" ht="14.4" customHeight="1" x14ac:dyDescent="0.3">
      <c r="A15" s="644" t="s">
        <v>586</v>
      </c>
      <c r="B15" s="645" t="s">
        <v>366</v>
      </c>
      <c r="C15" s="646">
        <v>437.77037000000001</v>
      </c>
      <c r="D15" s="646">
        <v>465.01816999999903</v>
      </c>
      <c r="E15" s="646"/>
      <c r="F15" s="646">
        <v>476.11482999999993</v>
      </c>
      <c r="G15" s="646">
        <v>495.08985366066753</v>
      </c>
      <c r="H15" s="646">
        <v>-18.975023660667603</v>
      </c>
      <c r="I15" s="647">
        <v>0.96167357597743663</v>
      </c>
      <c r="J15" s="648" t="s">
        <v>1</v>
      </c>
    </row>
    <row r="16" spans="1:10" ht="14.4" customHeight="1" x14ac:dyDescent="0.3">
      <c r="A16" s="644" t="s">
        <v>586</v>
      </c>
      <c r="B16" s="645" t="s">
        <v>589</v>
      </c>
      <c r="C16" s="646">
        <v>20005.423739999998</v>
      </c>
      <c r="D16" s="646">
        <v>20868.034769999987</v>
      </c>
      <c r="E16" s="646"/>
      <c r="F16" s="646">
        <v>24033.19533000001</v>
      </c>
      <c r="G16" s="646">
        <v>24707.569509538171</v>
      </c>
      <c r="H16" s="646">
        <v>-674.37417953816112</v>
      </c>
      <c r="I16" s="647">
        <v>0.97270576617105842</v>
      </c>
      <c r="J16" s="648" t="s">
        <v>590</v>
      </c>
    </row>
    <row r="18" spans="1:10" ht="14.4" customHeight="1" x14ac:dyDescent="0.3">
      <c r="A18" s="644" t="s">
        <v>586</v>
      </c>
      <c r="B18" s="645" t="s">
        <v>587</v>
      </c>
      <c r="C18" s="646" t="s">
        <v>588</v>
      </c>
      <c r="D18" s="646" t="s">
        <v>588</v>
      </c>
      <c r="E18" s="646"/>
      <c r="F18" s="646" t="s">
        <v>588</v>
      </c>
      <c r="G18" s="646" t="s">
        <v>588</v>
      </c>
      <c r="H18" s="646" t="s">
        <v>588</v>
      </c>
      <c r="I18" s="647" t="s">
        <v>588</v>
      </c>
      <c r="J18" s="648" t="s">
        <v>74</v>
      </c>
    </row>
    <row r="19" spans="1:10" ht="14.4" customHeight="1" x14ac:dyDescent="0.3">
      <c r="A19" s="644" t="s">
        <v>591</v>
      </c>
      <c r="B19" s="645" t="s">
        <v>592</v>
      </c>
      <c r="C19" s="646" t="s">
        <v>588</v>
      </c>
      <c r="D19" s="646" t="s">
        <v>588</v>
      </c>
      <c r="E19" s="646"/>
      <c r="F19" s="646" t="s">
        <v>588</v>
      </c>
      <c r="G19" s="646" t="s">
        <v>588</v>
      </c>
      <c r="H19" s="646" t="s">
        <v>588</v>
      </c>
      <c r="I19" s="647" t="s">
        <v>588</v>
      </c>
      <c r="J19" s="648" t="s">
        <v>0</v>
      </c>
    </row>
    <row r="20" spans="1:10" ht="14.4" customHeight="1" x14ac:dyDescent="0.3">
      <c r="A20" s="644" t="s">
        <v>591</v>
      </c>
      <c r="B20" s="645" t="s">
        <v>358</v>
      </c>
      <c r="C20" s="646">
        <v>55.022030000000001</v>
      </c>
      <c r="D20" s="646">
        <v>76.830950000000001</v>
      </c>
      <c r="E20" s="646"/>
      <c r="F20" s="646">
        <v>95.971779999999995</v>
      </c>
      <c r="G20" s="646">
        <v>101.37194204722</v>
      </c>
      <c r="H20" s="646">
        <v>-5.4001620472200074</v>
      </c>
      <c r="I20" s="647">
        <v>0.94672922370664891</v>
      </c>
      <c r="J20" s="648" t="s">
        <v>1</v>
      </c>
    </row>
    <row r="21" spans="1:10" ht="14.4" customHeight="1" x14ac:dyDescent="0.3">
      <c r="A21" s="644" t="s">
        <v>591</v>
      </c>
      <c r="B21" s="645" t="s">
        <v>359</v>
      </c>
      <c r="C21" s="646">
        <v>0.23175000000000001</v>
      </c>
      <c r="D21" s="646">
        <v>0.23250000000000001</v>
      </c>
      <c r="E21" s="646"/>
      <c r="F21" s="646">
        <v>0.47175</v>
      </c>
      <c r="G21" s="646">
        <v>0.19476789052416665</v>
      </c>
      <c r="H21" s="646">
        <v>0.27698210947583335</v>
      </c>
      <c r="I21" s="647">
        <v>2.4221138234357249</v>
      </c>
      <c r="J21" s="648" t="s">
        <v>1</v>
      </c>
    </row>
    <row r="22" spans="1:10" ht="14.4" customHeight="1" x14ac:dyDescent="0.3">
      <c r="A22" s="644" t="s">
        <v>591</v>
      </c>
      <c r="B22" s="645" t="s">
        <v>360</v>
      </c>
      <c r="C22" s="646">
        <v>92.407890000000009</v>
      </c>
      <c r="D22" s="646">
        <v>93.372949999998994</v>
      </c>
      <c r="E22" s="646"/>
      <c r="F22" s="646">
        <v>122.89804999999998</v>
      </c>
      <c r="G22" s="646">
        <v>89.052917969389995</v>
      </c>
      <c r="H22" s="646">
        <v>33.845132030609989</v>
      </c>
      <c r="I22" s="647">
        <v>1.3800564069359695</v>
      </c>
      <c r="J22" s="648" t="s">
        <v>1</v>
      </c>
    </row>
    <row r="23" spans="1:10" ht="14.4" customHeight="1" x14ac:dyDescent="0.3">
      <c r="A23" s="644" t="s">
        <v>591</v>
      </c>
      <c r="B23" s="645" t="s">
        <v>361</v>
      </c>
      <c r="C23" s="646">
        <v>244.10283000000001</v>
      </c>
      <c r="D23" s="646">
        <v>226.52326000000002</v>
      </c>
      <c r="E23" s="646"/>
      <c r="F23" s="646">
        <v>339.54401000000007</v>
      </c>
      <c r="G23" s="646">
        <v>400.83220749930831</v>
      </c>
      <c r="H23" s="646">
        <v>-61.288197499308239</v>
      </c>
      <c r="I23" s="647">
        <v>0.84709762251474263</v>
      </c>
      <c r="J23" s="648" t="s">
        <v>1</v>
      </c>
    </row>
    <row r="24" spans="1:10" ht="14.4" customHeight="1" x14ac:dyDescent="0.3">
      <c r="A24" s="644" t="s">
        <v>591</v>
      </c>
      <c r="B24" s="645" t="s">
        <v>362</v>
      </c>
      <c r="C24" s="646">
        <v>72.438000000000002</v>
      </c>
      <c r="D24" s="646">
        <v>92.526999999999006</v>
      </c>
      <c r="E24" s="646"/>
      <c r="F24" s="646">
        <v>145.05170999999999</v>
      </c>
      <c r="G24" s="646">
        <v>94.078883839994177</v>
      </c>
      <c r="H24" s="646">
        <v>50.972826160005809</v>
      </c>
      <c r="I24" s="647">
        <v>1.5418094271473126</v>
      </c>
      <c r="J24" s="648" t="s">
        <v>1</v>
      </c>
    </row>
    <row r="25" spans="1:10" ht="14.4" customHeight="1" x14ac:dyDescent="0.3">
      <c r="A25" s="644" t="s">
        <v>591</v>
      </c>
      <c r="B25" s="645" t="s">
        <v>363</v>
      </c>
      <c r="C25" s="646">
        <v>1.3999200000000001</v>
      </c>
      <c r="D25" s="646">
        <v>2.9697500000000003</v>
      </c>
      <c r="E25" s="646"/>
      <c r="F25" s="646">
        <v>4.9488300000000001</v>
      </c>
      <c r="G25" s="646">
        <v>2.42633468931</v>
      </c>
      <c r="H25" s="646">
        <v>2.5224953106900001</v>
      </c>
      <c r="I25" s="647">
        <v>2.0396320515070188</v>
      </c>
      <c r="J25" s="648" t="s">
        <v>1</v>
      </c>
    </row>
    <row r="26" spans="1:10" ht="14.4" customHeight="1" x14ac:dyDescent="0.3">
      <c r="A26" s="644" t="s">
        <v>591</v>
      </c>
      <c r="B26" s="645" t="s">
        <v>364</v>
      </c>
      <c r="C26" s="646">
        <v>75.093140000000005</v>
      </c>
      <c r="D26" s="646">
        <v>92.029459999999006</v>
      </c>
      <c r="E26" s="646"/>
      <c r="F26" s="646">
        <v>136.2808</v>
      </c>
      <c r="G26" s="646">
        <v>104.92178003877166</v>
      </c>
      <c r="H26" s="646">
        <v>31.359019961228341</v>
      </c>
      <c r="I26" s="647">
        <v>1.2988799842095728</v>
      </c>
      <c r="J26" s="648" t="s">
        <v>1</v>
      </c>
    </row>
    <row r="27" spans="1:10" ht="14.4" customHeight="1" x14ac:dyDescent="0.3">
      <c r="A27" s="644" t="s">
        <v>591</v>
      </c>
      <c r="B27" s="645" t="s">
        <v>365</v>
      </c>
      <c r="C27" s="646">
        <v>61.486699999999999</v>
      </c>
      <c r="D27" s="646">
        <v>73.587999999998985</v>
      </c>
      <c r="E27" s="646"/>
      <c r="F27" s="646">
        <v>89.887</v>
      </c>
      <c r="G27" s="646">
        <v>78.04090629657</v>
      </c>
      <c r="H27" s="646">
        <v>11.84609370343</v>
      </c>
      <c r="I27" s="647">
        <v>1.1517933897181132</v>
      </c>
      <c r="J27" s="648" t="s">
        <v>1</v>
      </c>
    </row>
    <row r="28" spans="1:10" ht="14.4" customHeight="1" x14ac:dyDescent="0.3">
      <c r="A28" s="644" t="s">
        <v>591</v>
      </c>
      <c r="B28" s="645" t="s">
        <v>366</v>
      </c>
      <c r="C28" s="646">
        <v>79.213219999999993</v>
      </c>
      <c r="D28" s="646">
        <v>91.09541999999999</v>
      </c>
      <c r="E28" s="646"/>
      <c r="F28" s="646">
        <v>143.88340000000002</v>
      </c>
      <c r="G28" s="646">
        <v>112.55387453669668</v>
      </c>
      <c r="H28" s="646">
        <v>31.329525463303341</v>
      </c>
      <c r="I28" s="647">
        <v>1.2783513725517177</v>
      </c>
      <c r="J28" s="648" t="s">
        <v>1</v>
      </c>
    </row>
    <row r="29" spans="1:10" ht="14.4" customHeight="1" x14ac:dyDescent="0.3">
      <c r="A29" s="644" t="s">
        <v>591</v>
      </c>
      <c r="B29" s="645" t="s">
        <v>593</v>
      </c>
      <c r="C29" s="646">
        <v>681.39548000000002</v>
      </c>
      <c r="D29" s="646">
        <v>749.16928999999595</v>
      </c>
      <c r="E29" s="646"/>
      <c r="F29" s="646">
        <v>1078.93733</v>
      </c>
      <c r="G29" s="646">
        <v>983.473614807785</v>
      </c>
      <c r="H29" s="646">
        <v>95.463715192214977</v>
      </c>
      <c r="I29" s="647">
        <v>1.0970678966419174</v>
      </c>
      <c r="J29" s="648" t="s">
        <v>594</v>
      </c>
    </row>
    <row r="30" spans="1:10" ht="14.4" customHeight="1" x14ac:dyDescent="0.3">
      <c r="A30" s="644" t="s">
        <v>588</v>
      </c>
      <c r="B30" s="645" t="s">
        <v>588</v>
      </c>
      <c r="C30" s="646" t="s">
        <v>588</v>
      </c>
      <c r="D30" s="646" t="s">
        <v>588</v>
      </c>
      <c r="E30" s="646"/>
      <c r="F30" s="646" t="s">
        <v>588</v>
      </c>
      <c r="G30" s="646" t="s">
        <v>588</v>
      </c>
      <c r="H30" s="646" t="s">
        <v>588</v>
      </c>
      <c r="I30" s="647" t="s">
        <v>588</v>
      </c>
      <c r="J30" s="648" t="s">
        <v>595</v>
      </c>
    </row>
    <row r="31" spans="1:10" ht="14.4" customHeight="1" x14ac:dyDescent="0.3">
      <c r="A31" s="644" t="s">
        <v>596</v>
      </c>
      <c r="B31" s="645" t="s">
        <v>597</v>
      </c>
      <c r="C31" s="646" t="s">
        <v>588</v>
      </c>
      <c r="D31" s="646" t="s">
        <v>588</v>
      </c>
      <c r="E31" s="646"/>
      <c r="F31" s="646" t="s">
        <v>588</v>
      </c>
      <c r="G31" s="646" t="s">
        <v>588</v>
      </c>
      <c r="H31" s="646" t="s">
        <v>588</v>
      </c>
      <c r="I31" s="647" t="s">
        <v>588</v>
      </c>
      <c r="J31" s="648" t="s">
        <v>0</v>
      </c>
    </row>
    <row r="32" spans="1:10" ht="14.4" customHeight="1" x14ac:dyDescent="0.3">
      <c r="A32" s="644" t="s">
        <v>596</v>
      </c>
      <c r="B32" s="645" t="s">
        <v>358</v>
      </c>
      <c r="C32" s="646">
        <v>11.52586</v>
      </c>
      <c r="D32" s="646">
        <v>25.085739999998999</v>
      </c>
      <c r="E32" s="646"/>
      <c r="F32" s="646">
        <v>17.63523</v>
      </c>
      <c r="G32" s="646">
        <v>44.628349531525004</v>
      </c>
      <c r="H32" s="646">
        <v>-26.993119531525004</v>
      </c>
      <c r="I32" s="647">
        <v>0.3951575665495462</v>
      </c>
      <c r="J32" s="648" t="s">
        <v>1</v>
      </c>
    </row>
    <row r="33" spans="1:10" ht="14.4" customHeight="1" x14ac:dyDescent="0.3">
      <c r="A33" s="644" t="s">
        <v>596</v>
      </c>
      <c r="B33" s="645" t="s">
        <v>359</v>
      </c>
      <c r="C33" s="646">
        <v>1.1999</v>
      </c>
      <c r="D33" s="646">
        <v>1.0409999999999999</v>
      </c>
      <c r="E33" s="646"/>
      <c r="F33" s="646">
        <v>2.0314999999999999</v>
      </c>
      <c r="G33" s="646">
        <v>1.0907001869366666</v>
      </c>
      <c r="H33" s="646">
        <v>0.94079981306333327</v>
      </c>
      <c r="I33" s="647">
        <v>1.8625650057928911</v>
      </c>
      <c r="J33" s="648" t="s">
        <v>1</v>
      </c>
    </row>
    <row r="34" spans="1:10" ht="14.4" customHeight="1" x14ac:dyDescent="0.3">
      <c r="A34" s="644" t="s">
        <v>596</v>
      </c>
      <c r="B34" s="645" t="s">
        <v>360</v>
      </c>
      <c r="C34" s="646">
        <v>72.061340000000001</v>
      </c>
      <c r="D34" s="646">
        <v>54.330619999998994</v>
      </c>
      <c r="E34" s="646"/>
      <c r="F34" s="646">
        <v>75.125050000000002</v>
      </c>
      <c r="G34" s="646">
        <v>55.356142378492493</v>
      </c>
      <c r="H34" s="646">
        <v>19.768907621507509</v>
      </c>
      <c r="I34" s="647">
        <v>1.35712220490979</v>
      </c>
      <c r="J34" s="648" t="s">
        <v>1</v>
      </c>
    </row>
    <row r="35" spans="1:10" ht="14.4" customHeight="1" x14ac:dyDescent="0.3">
      <c r="A35" s="644" t="s">
        <v>596</v>
      </c>
      <c r="B35" s="645" t="s">
        <v>361</v>
      </c>
      <c r="C35" s="646">
        <v>216.32988999999995</v>
      </c>
      <c r="D35" s="646">
        <v>229.05747000000002</v>
      </c>
      <c r="E35" s="646"/>
      <c r="F35" s="646">
        <v>306.26254</v>
      </c>
      <c r="G35" s="646">
        <v>401.66562580124753</v>
      </c>
      <c r="H35" s="646">
        <v>-95.403085801247528</v>
      </c>
      <c r="I35" s="647">
        <v>0.76248132856542983</v>
      </c>
      <c r="J35" s="648" t="s">
        <v>1</v>
      </c>
    </row>
    <row r="36" spans="1:10" ht="14.4" customHeight="1" x14ac:dyDescent="0.3">
      <c r="A36" s="644" t="s">
        <v>596</v>
      </c>
      <c r="B36" s="645" t="s">
        <v>362</v>
      </c>
      <c r="C36" s="646">
        <v>25.424000000000003</v>
      </c>
      <c r="D36" s="646">
        <v>21.826900000000002</v>
      </c>
      <c r="E36" s="646"/>
      <c r="F36" s="646">
        <v>24.170999999999999</v>
      </c>
      <c r="G36" s="646">
        <v>20.867550233754997</v>
      </c>
      <c r="H36" s="646">
        <v>3.3034497662450022</v>
      </c>
      <c r="I36" s="647">
        <v>1.1583055859092362</v>
      </c>
      <c r="J36" s="648" t="s">
        <v>1</v>
      </c>
    </row>
    <row r="37" spans="1:10" ht="14.4" customHeight="1" x14ac:dyDescent="0.3">
      <c r="A37" s="644" t="s">
        <v>596</v>
      </c>
      <c r="B37" s="645" t="s">
        <v>364</v>
      </c>
      <c r="C37" s="646">
        <v>295.96565000000004</v>
      </c>
      <c r="D37" s="646">
        <v>324.7878</v>
      </c>
      <c r="E37" s="646"/>
      <c r="F37" s="646">
        <v>460.1789</v>
      </c>
      <c r="G37" s="646">
        <v>397.55301626226668</v>
      </c>
      <c r="H37" s="646">
        <v>62.625883737733318</v>
      </c>
      <c r="I37" s="647">
        <v>1.1575283828218244</v>
      </c>
      <c r="J37" s="648" t="s">
        <v>1</v>
      </c>
    </row>
    <row r="38" spans="1:10" ht="14.4" customHeight="1" x14ac:dyDescent="0.3">
      <c r="A38" s="644" t="s">
        <v>596</v>
      </c>
      <c r="B38" s="645" t="s">
        <v>365</v>
      </c>
      <c r="C38" s="646">
        <v>24.777999999999999</v>
      </c>
      <c r="D38" s="646">
        <v>23.761849999999999</v>
      </c>
      <c r="E38" s="646"/>
      <c r="F38" s="646">
        <v>33.414639999999999</v>
      </c>
      <c r="G38" s="646">
        <v>26.494131994805002</v>
      </c>
      <c r="H38" s="646">
        <v>6.9205080051949963</v>
      </c>
      <c r="I38" s="647">
        <v>1.2612090860931764</v>
      </c>
      <c r="J38" s="648" t="s">
        <v>1</v>
      </c>
    </row>
    <row r="39" spans="1:10" ht="14.4" customHeight="1" x14ac:dyDescent="0.3">
      <c r="A39" s="644" t="s">
        <v>596</v>
      </c>
      <c r="B39" s="645" t="s">
        <v>366</v>
      </c>
      <c r="C39" s="646">
        <v>10.083769999999999</v>
      </c>
      <c r="D39" s="646" t="s">
        <v>588</v>
      </c>
      <c r="E39" s="646"/>
      <c r="F39" s="646" t="s">
        <v>588</v>
      </c>
      <c r="G39" s="646" t="s">
        <v>588</v>
      </c>
      <c r="H39" s="646" t="s">
        <v>588</v>
      </c>
      <c r="I39" s="647" t="s">
        <v>588</v>
      </c>
      <c r="J39" s="648" t="s">
        <v>1</v>
      </c>
    </row>
    <row r="40" spans="1:10" ht="14.4" customHeight="1" x14ac:dyDescent="0.3">
      <c r="A40" s="644" t="s">
        <v>596</v>
      </c>
      <c r="B40" s="645" t="s">
        <v>598</v>
      </c>
      <c r="C40" s="646">
        <v>657.36840999999993</v>
      </c>
      <c r="D40" s="646">
        <v>679.89137999999809</v>
      </c>
      <c r="E40" s="646"/>
      <c r="F40" s="646">
        <v>918.81885999999997</v>
      </c>
      <c r="G40" s="646">
        <v>947.65551638902843</v>
      </c>
      <c r="H40" s="646">
        <v>-28.836656389028462</v>
      </c>
      <c r="I40" s="647">
        <v>0.96957052864641313</v>
      </c>
      <c r="J40" s="648" t="s">
        <v>594</v>
      </c>
    </row>
    <row r="41" spans="1:10" ht="14.4" customHeight="1" x14ac:dyDescent="0.3">
      <c r="A41" s="644" t="s">
        <v>588</v>
      </c>
      <c r="B41" s="645" t="s">
        <v>588</v>
      </c>
      <c r="C41" s="646" t="s">
        <v>588</v>
      </c>
      <c r="D41" s="646" t="s">
        <v>588</v>
      </c>
      <c r="E41" s="646"/>
      <c r="F41" s="646" t="s">
        <v>588</v>
      </c>
      <c r="G41" s="646" t="s">
        <v>588</v>
      </c>
      <c r="H41" s="646" t="s">
        <v>588</v>
      </c>
      <c r="I41" s="647" t="s">
        <v>588</v>
      </c>
      <c r="J41" s="648" t="s">
        <v>595</v>
      </c>
    </row>
    <row r="42" spans="1:10" ht="14.4" customHeight="1" x14ac:dyDescent="0.3">
      <c r="A42" s="644" t="s">
        <v>599</v>
      </c>
      <c r="B42" s="645" t="s">
        <v>600</v>
      </c>
      <c r="C42" s="646" t="s">
        <v>588</v>
      </c>
      <c r="D42" s="646" t="s">
        <v>588</v>
      </c>
      <c r="E42" s="646"/>
      <c r="F42" s="646" t="s">
        <v>588</v>
      </c>
      <c r="G42" s="646" t="s">
        <v>588</v>
      </c>
      <c r="H42" s="646" t="s">
        <v>588</v>
      </c>
      <c r="I42" s="647" t="s">
        <v>588</v>
      </c>
      <c r="J42" s="648" t="s">
        <v>0</v>
      </c>
    </row>
    <row r="43" spans="1:10" ht="14.4" customHeight="1" x14ac:dyDescent="0.3">
      <c r="A43" s="644" t="s">
        <v>599</v>
      </c>
      <c r="B43" s="645" t="s">
        <v>358</v>
      </c>
      <c r="C43" s="646">
        <v>170.45399</v>
      </c>
      <c r="D43" s="646">
        <v>124.70103</v>
      </c>
      <c r="E43" s="646"/>
      <c r="F43" s="646">
        <v>104.90065</v>
      </c>
      <c r="G43" s="646">
        <v>126.79426570548002</v>
      </c>
      <c r="H43" s="646">
        <v>-21.893615705480016</v>
      </c>
      <c r="I43" s="647">
        <v>0.82732960687406087</v>
      </c>
      <c r="J43" s="648" t="s">
        <v>1</v>
      </c>
    </row>
    <row r="44" spans="1:10" ht="14.4" customHeight="1" x14ac:dyDescent="0.3">
      <c r="A44" s="644" t="s">
        <v>599</v>
      </c>
      <c r="B44" s="645" t="s">
        <v>359</v>
      </c>
      <c r="C44" s="646">
        <v>0.92700000000000005</v>
      </c>
      <c r="D44" s="646">
        <v>0.129</v>
      </c>
      <c r="E44" s="646"/>
      <c r="F44" s="646">
        <v>2.25075</v>
      </c>
      <c r="G44" s="646">
        <v>0.48545373143583337</v>
      </c>
      <c r="H44" s="646">
        <v>1.7652962685641667</v>
      </c>
      <c r="I44" s="647">
        <v>4.6363841788648426</v>
      </c>
      <c r="J44" s="648" t="s">
        <v>1</v>
      </c>
    </row>
    <row r="45" spans="1:10" ht="14.4" customHeight="1" x14ac:dyDescent="0.3">
      <c r="A45" s="644" t="s">
        <v>599</v>
      </c>
      <c r="B45" s="645" t="s">
        <v>360</v>
      </c>
      <c r="C45" s="646">
        <v>122.83599000000001</v>
      </c>
      <c r="D45" s="646">
        <v>119.91535</v>
      </c>
      <c r="E45" s="646"/>
      <c r="F45" s="646">
        <v>160.40486000000001</v>
      </c>
      <c r="G45" s="646">
        <v>136.32557536301834</v>
      </c>
      <c r="H45" s="646">
        <v>24.079284636981669</v>
      </c>
      <c r="I45" s="647">
        <v>1.176630720778999</v>
      </c>
      <c r="J45" s="648" t="s">
        <v>1</v>
      </c>
    </row>
    <row r="46" spans="1:10" ht="14.4" customHeight="1" x14ac:dyDescent="0.3">
      <c r="A46" s="644" t="s">
        <v>599</v>
      </c>
      <c r="B46" s="645" t="s">
        <v>361</v>
      </c>
      <c r="C46" s="646">
        <v>422.00241999999997</v>
      </c>
      <c r="D46" s="646">
        <v>366.17306999999903</v>
      </c>
      <c r="E46" s="646"/>
      <c r="F46" s="646">
        <v>395.85766999999998</v>
      </c>
      <c r="G46" s="646">
        <v>592.49792889023661</v>
      </c>
      <c r="H46" s="646">
        <v>-196.64025889023662</v>
      </c>
      <c r="I46" s="647">
        <v>0.66811654640118534</v>
      </c>
      <c r="J46" s="648" t="s">
        <v>1</v>
      </c>
    </row>
    <row r="47" spans="1:10" ht="14.4" customHeight="1" x14ac:dyDescent="0.3">
      <c r="A47" s="644" t="s">
        <v>599</v>
      </c>
      <c r="B47" s="645" t="s">
        <v>362</v>
      </c>
      <c r="C47" s="646">
        <v>127.28937000000001</v>
      </c>
      <c r="D47" s="646">
        <v>222.88607999999999</v>
      </c>
      <c r="E47" s="646"/>
      <c r="F47" s="646">
        <v>235.75893000000002</v>
      </c>
      <c r="G47" s="646">
        <v>203.12584403819753</v>
      </c>
      <c r="H47" s="646">
        <v>32.633085961802493</v>
      </c>
      <c r="I47" s="647">
        <v>1.1606545248652156</v>
      </c>
      <c r="J47" s="648" t="s">
        <v>1</v>
      </c>
    </row>
    <row r="48" spans="1:10" ht="14.4" customHeight="1" x14ac:dyDescent="0.3">
      <c r="A48" s="644" t="s">
        <v>599</v>
      </c>
      <c r="B48" s="645" t="s">
        <v>363</v>
      </c>
      <c r="C48" s="646">
        <v>10.202030000000001</v>
      </c>
      <c r="D48" s="646">
        <v>11.103480000000001</v>
      </c>
      <c r="E48" s="646"/>
      <c r="F48" s="646">
        <v>12.101520000000001</v>
      </c>
      <c r="G48" s="646">
        <v>12.337442541706666</v>
      </c>
      <c r="H48" s="646">
        <v>-0.23592254170666571</v>
      </c>
      <c r="I48" s="647">
        <v>0.9808775164780601</v>
      </c>
      <c r="J48" s="648" t="s">
        <v>1</v>
      </c>
    </row>
    <row r="49" spans="1:10" ht="14.4" customHeight="1" x14ac:dyDescent="0.3">
      <c r="A49" s="644" t="s">
        <v>599</v>
      </c>
      <c r="B49" s="645" t="s">
        <v>364</v>
      </c>
      <c r="C49" s="646">
        <v>75.861080000000015</v>
      </c>
      <c r="D49" s="646">
        <v>91.839239999998995</v>
      </c>
      <c r="E49" s="646"/>
      <c r="F49" s="646">
        <v>69.787120000000016</v>
      </c>
      <c r="G49" s="646">
        <v>84.902899230386666</v>
      </c>
      <c r="H49" s="646">
        <v>-15.11577923038665</v>
      </c>
      <c r="I49" s="647">
        <v>0.82196392152204945</v>
      </c>
      <c r="J49" s="648" t="s">
        <v>1</v>
      </c>
    </row>
    <row r="50" spans="1:10" ht="14.4" customHeight="1" x14ac:dyDescent="0.3">
      <c r="A50" s="644" t="s">
        <v>599</v>
      </c>
      <c r="B50" s="645" t="s">
        <v>365</v>
      </c>
      <c r="C50" s="646">
        <v>55.082499999999996</v>
      </c>
      <c r="D50" s="646">
        <v>63.952499999998992</v>
      </c>
      <c r="E50" s="646"/>
      <c r="F50" s="646">
        <v>84.248839999999987</v>
      </c>
      <c r="G50" s="646">
        <v>76.791914157458336</v>
      </c>
      <c r="H50" s="646">
        <v>7.4569258425416507</v>
      </c>
      <c r="I50" s="647">
        <v>1.0971056122816729</v>
      </c>
      <c r="J50" s="648" t="s">
        <v>1</v>
      </c>
    </row>
    <row r="51" spans="1:10" ht="14.4" customHeight="1" x14ac:dyDescent="0.3">
      <c r="A51" s="644" t="s">
        <v>599</v>
      </c>
      <c r="B51" s="645" t="s">
        <v>366</v>
      </c>
      <c r="C51" s="646">
        <v>210.64188000000001</v>
      </c>
      <c r="D51" s="646">
        <v>280.94825000000003</v>
      </c>
      <c r="E51" s="646"/>
      <c r="F51" s="646">
        <v>289.25638999999995</v>
      </c>
      <c r="G51" s="646">
        <v>294.17140936779333</v>
      </c>
      <c r="H51" s="646">
        <v>-4.9150193677933771</v>
      </c>
      <c r="I51" s="647">
        <v>0.98329198823789066</v>
      </c>
      <c r="J51" s="648" t="s">
        <v>1</v>
      </c>
    </row>
    <row r="52" spans="1:10" ht="14.4" customHeight="1" x14ac:dyDescent="0.3">
      <c r="A52" s="644" t="s">
        <v>599</v>
      </c>
      <c r="B52" s="645" t="s">
        <v>601</v>
      </c>
      <c r="C52" s="646">
        <v>1195.2962600000001</v>
      </c>
      <c r="D52" s="646">
        <v>1281.647999999997</v>
      </c>
      <c r="E52" s="646"/>
      <c r="F52" s="646">
        <v>1354.56673</v>
      </c>
      <c r="G52" s="646">
        <v>1527.4327330257133</v>
      </c>
      <c r="H52" s="646">
        <v>-172.86600302571333</v>
      </c>
      <c r="I52" s="647">
        <v>0.88682578336312035</v>
      </c>
      <c r="J52" s="648" t="s">
        <v>594</v>
      </c>
    </row>
    <row r="53" spans="1:10" ht="14.4" customHeight="1" x14ac:dyDescent="0.3">
      <c r="A53" s="644" t="s">
        <v>588</v>
      </c>
      <c r="B53" s="645" t="s">
        <v>588</v>
      </c>
      <c r="C53" s="646" t="s">
        <v>588</v>
      </c>
      <c r="D53" s="646" t="s">
        <v>588</v>
      </c>
      <c r="E53" s="646"/>
      <c r="F53" s="646" t="s">
        <v>588</v>
      </c>
      <c r="G53" s="646" t="s">
        <v>588</v>
      </c>
      <c r="H53" s="646" t="s">
        <v>588</v>
      </c>
      <c r="I53" s="647" t="s">
        <v>588</v>
      </c>
      <c r="J53" s="648" t="s">
        <v>595</v>
      </c>
    </row>
    <row r="54" spans="1:10" ht="14.4" customHeight="1" x14ac:dyDescent="0.3">
      <c r="A54" s="644" t="s">
        <v>602</v>
      </c>
      <c r="B54" s="645" t="s">
        <v>603</v>
      </c>
      <c r="C54" s="646" t="s">
        <v>588</v>
      </c>
      <c r="D54" s="646" t="s">
        <v>588</v>
      </c>
      <c r="E54" s="646"/>
      <c r="F54" s="646" t="s">
        <v>588</v>
      </c>
      <c r="G54" s="646" t="s">
        <v>588</v>
      </c>
      <c r="H54" s="646" t="s">
        <v>588</v>
      </c>
      <c r="I54" s="647" t="s">
        <v>588</v>
      </c>
      <c r="J54" s="648" t="s">
        <v>0</v>
      </c>
    </row>
    <row r="55" spans="1:10" ht="14.4" customHeight="1" x14ac:dyDescent="0.3">
      <c r="A55" s="644" t="s">
        <v>602</v>
      </c>
      <c r="B55" s="645" t="s">
        <v>358</v>
      </c>
      <c r="C55" s="646">
        <v>375.46860000000004</v>
      </c>
      <c r="D55" s="646">
        <v>298.40864999999997</v>
      </c>
      <c r="E55" s="646"/>
      <c r="F55" s="646">
        <v>71.622509999999991</v>
      </c>
      <c r="G55" s="646">
        <v>235.34962489952918</v>
      </c>
      <c r="H55" s="646">
        <v>-163.72711489952917</v>
      </c>
      <c r="I55" s="647">
        <v>0.30432387572563868</v>
      </c>
      <c r="J55" s="648" t="s">
        <v>1</v>
      </c>
    </row>
    <row r="56" spans="1:10" ht="14.4" customHeight="1" x14ac:dyDescent="0.3">
      <c r="A56" s="644" t="s">
        <v>602</v>
      </c>
      <c r="B56" s="645" t="s">
        <v>359</v>
      </c>
      <c r="C56" s="646">
        <v>1.8420000000000001</v>
      </c>
      <c r="D56" s="646">
        <v>1.1625000000000001</v>
      </c>
      <c r="E56" s="646"/>
      <c r="F56" s="646">
        <v>0.68199999999999994</v>
      </c>
      <c r="G56" s="646">
        <v>0.97383945262250016</v>
      </c>
      <c r="H56" s="646">
        <v>-0.29183945262250022</v>
      </c>
      <c r="I56" s="647">
        <v>0.70032077480883381</v>
      </c>
      <c r="J56" s="648" t="s">
        <v>1</v>
      </c>
    </row>
    <row r="57" spans="1:10" ht="14.4" customHeight="1" x14ac:dyDescent="0.3">
      <c r="A57" s="644" t="s">
        <v>602</v>
      </c>
      <c r="B57" s="645" t="s">
        <v>360</v>
      </c>
      <c r="C57" s="646">
        <v>113.44628999999999</v>
      </c>
      <c r="D57" s="646">
        <v>116.22712999999901</v>
      </c>
      <c r="E57" s="646"/>
      <c r="F57" s="646">
        <v>148.10194999999999</v>
      </c>
      <c r="G57" s="646">
        <v>119.53730758881667</v>
      </c>
      <c r="H57" s="646">
        <v>28.564642411183314</v>
      </c>
      <c r="I57" s="647">
        <v>1.2389600618196932</v>
      </c>
      <c r="J57" s="648" t="s">
        <v>1</v>
      </c>
    </row>
    <row r="58" spans="1:10" ht="14.4" customHeight="1" x14ac:dyDescent="0.3">
      <c r="A58" s="644" t="s">
        <v>602</v>
      </c>
      <c r="B58" s="645" t="s">
        <v>361</v>
      </c>
      <c r="C58" s="646">
        <v>457.17694999999992</v>
      </c>
      <c r="D58" s="646">
        <v>448.20067999999901</v>
      </c>
      <c r="E58" s="646"/>
      <c r="F58" s="646">
        <v>483.44423</v>
      </c>
      <c r="G58" s="646">
        <v>562.49823690143251</v>
      </c>
      <c r="H58" s="646">
        <v>-79.054006901432501</v>
      </c>
      <c r="I58" s="647">
        <v>0.8594591027753119</v>
      </c>
      <c r="J58" s="648" t="s">
        <v>1</v>
      </c>
    </row>
    <row r="59" spans="1:10" ht="14.4" customHeight="1" x14ac:dyDescent="0.3">
      <c r="A59" s="644" t="s">
        <v>602</v>
      </c>
      <c r="B59" s="645" t="s">
        <v>362</v>
      </c>
      <c r="C59" s="646">
        <v>230.047</v>
      </c>
      <c r="D59" s="646">
        <v>302.5462</v>
      </c>
      <c r="E59" s="646"/>
      <c r="F59" s="646">
        <v>201.52179999999998</v>
      </c>
      <c r="G59" s="646">
        <v>283.4750992386592</v>
      </c>
      <c r="H59" s="646">
        <v>-81.953299238659213</v>
      </c>
      <c r="I59" s="647">
        <v>0.71089771391291656</v>
      </c>
      <c r="J59" s="648" t="s">
        <v>1</v>
      </c>
    </row>
    <row r="60" spans="1:10" ht="14.4" customHeight="1" x14ac:dyDescent="0.3">
      <c r="A60" s="644" t="s">
        <v>602</v>
      </c>
      <c r="B60" s="645" t="s">
        <v>363</v>
      </c>
      <c r="C60" s="646">
        <v>3.3978700000000002</v>
      </c>
      <c r="D60" s="646" t="s">
        <v>588</v>
      </c>
      <c r="E60" s="646"/>
      <c r="F60" s="646">
        <v>2.8243999999999998</v>
      </c>
      <c r="G60" s="646">
        <v>1.6666666666666665</v>
      </c>
      <c r="H60" s="646">
        <v>1.1577333333333333</v>
      </c>
      <c r="I60" s="647">
        <v>1.6946399999999999</v>
      </c>
      <c r="J60" s="648" t="s">
        <v>1</v>
      </c>
    </row>
    <row r="61" spans="1:10" ht="14.4" customHeight="1" x14ac:dyDescent="0.3">
      <c r="A61" s="644" t="s">
        <v>602</v>
      </c>
      <c r="B61" s="645" t="s">
        <v>364</v>
      </c>
      <c r="C61" s="646">
        <v>55.965220000000002</v>
      </c>
      <c r="D61" s="646">
        <v>24.796549999999002</v>
      </c>
      <c r="E61" s="646"/>
      <c r="F61" s="646">
        <v>20.802499999999998</v>
      </c>
      <c r="G61" s="646">
        <v>27.431571892997496</v>
      </c>
      <c r="H61" s="646">
        <v>-6.6290718929974979</v>
      </c>
      <c r="I61" s="647">
        <v>0.75834152272222821</v>
      </c>
      <c r="J61" s="648" t="s">
        <v>1</v>
      </c>
    </row>
    <row r="62" spans="1:10" ht="14.4" customHeight="1" x14ac:dyDescent="0.3">
      <c r="A62" s="644" t="s">
        <v>602</v>
      </c>
      <c r="B62" s="645" t="s">
        <v>365</v>
      </c>
      <c r="C62" s="646">
        <v>88.372500000000016</v>
      </c>
      <c r="D62" s="646">
        <v>93.360540000000015</v>
      </c>
      <c r="E62" s="646"/>
      <c r="F62" s="646">
        <v>94.240999999999985</v>
      </c>
      <c r="G62" s="646">
        <v>99.129365856706656</v>
      </c>
      <c r="H62" s="646">
        <v>-4.8883658567066703</v>
      </c>
      <c r="I62" s="647">
        <v>0.95068700566719155</v>
      </c>
      <c r="J62" s="648" t="s">
        <v>1</v>
      </c>
    </row>
    <row r="63" spans="1:10" ht="14.4" customHeight="1" x14ac:dyDescent="0.3">
      <c r="A63" s="644" t="s">
        <v>602</v>
      </c>
      <c r="B63" s="645" t="s">
        <v>366</v>
      </c>
      <c r="C63" s="646">
        <v>65.43610000000001</v>
      </c>
      <c r="D63" s="646">
        <v>83.774499999999009</v>
      </c>
      <c r="E63" s="646"/>
      <c r="F63" s="646">
        <v>42.97504</v>
      </c>
      <c r="G63" s="646">
        <v>82.364604883948331</v>
      </c>
      <c r="H63" s="646">
        <v>-39.389564883948331</v>
      </c>
      <c r="I63" s="647">
        <v>0.52176587334513169</v>
      </c>
      <c r="J63" s="648" t="s">
        <v>1</v>
      </c>
    </row>
    <row r="64" spans="1:10" ht="14.4" customHeight="1" x14ac:dyDescent="0.3">
      <c r="A64" s="644" t="s">
        <v>602</v>
      </c>
      <c r="B64" s="645" t="s">
        <v>604</v>
      </c>
      <c r="C64" s="646">
        <v>1391.1525299999998</v>
      </c>
      <c r="D64" s="646">
        <v>1368.4767499999962</v>
      </c>
      <c r="E64" s="646"/>
      <c r="F64" s="646">
        <v>1066.21543</v>
      </c>
      <c r="G64" s="646">
        <v>1412.4263173813792</v>
      </c>
      <c r="H64" s="646">
        <v>-346.21088738137928</v>
      </c>
      <c r="I64" s="647">
        <v>0.75488216049156465</v>
      </c>
      <c r="J64" s="648" t="s">
        <v>594</v>
      </c>
    </row>
    <row r="65" spans="1:10" ht="14.4" customHeight="1" x14ac:dyDescent="0.3">
      <c r="A65" s="644" t="s">
        <v>588</v>
      </c>
      <c r="B65" s="645" t="s">
        <v>588</v>
      </c>
      <c r="C65" s="646" t="s">
        <v>588</v>
      </c>
      <c r="D65" s="646" t="s">
        <v>588</v>
      </c>
      <c r="E65" s="646"/>
      <c r="F65" s="646" t="s">
        <v>588</v>
      </c>
      <c r="G65" s="646" t="s">
        <v>588</v>
      </c>
      <c r="H65" s="646" t="s">
        <v>588</v>
      </c>
      <c r="I65" s="647" t="s">
        <v>588</v>
      </c>
      <c r="J65" s="648" t="s">
        <v>595</v>
      </c>
    </row>
    <row r="66" spans="1:10" ht="14.4" customHeight="1" x14ac:dyDescent="0.3">
      <c r="A66" s="644" t="s">
        <v>605</v>
      </c>
      <c r="B66" s="645" t="s">
        <v>606</v>
      </c>
      <c r="C66" s="646" t="s">
        <v>588</v>
      </c>
      <c r="D66" s="646" t="s">
        <v>588</v>
      </c>
      <c r="E66" s="646"/>
      <c r="F66" s="646" t="s">
        <v>588</v>
      </c>
      <c r="G66" s="646" t="s">
        <v>588</v>
      </c>
      <c r="H66" s="646" t="s">
        <v>588</v>
      </c>
      <c r="I66" s="647" t="s">
        <v>588</v>
      </c>
      <c r="J66" s="648" t="s">
        <v>0</v>
      </c>
    </row>
    <row r="67" spans="1:10" ht="14.4" customHeight="1" x14ac:dyDescent="0.3">
      <c r="A67" s="644" t="s">
        <v>605</v>
      </c>
      <c r="B67" s="645" t="s">
        <v>358</v>
      </c>
      <c r="C67" s="646">
        <v>13610.252229999998</v>
      </c>
      <c r="D67" s="646">
        <v>14742.416990000002</v>
      </c>
      <c r="E67" s="646"/>
      <c r="F67" s="646">
        <v>10939.248640000011</v>
      </c>
      <c r="G67" s="646">
        <v>15718.100835990752</v>
      </c>
      <c r="H67" s="646">
        <v>-4778.8521959907412</v>
      </c>
      <c r="I67" s="647">
        <v>0.69596503764320594</v>
      </c>
      <c r="J67" s="648" t="s">
        <v>1</v>
      </c>
    </row>
    <row r="68" spans="1:10" ht="14.4" customHeight="1" x14ac:dyDescent="0.3">
      <c r="A68" s="644" t="s">
        <v>605</v>
      </c>
      <c r="B68" s="645" t="s">
        <v>359</v>
      </c>
      <c r="C68" s="646">
        <v>374.64363000000003</v>
      </c>
      <c r="D68" s="646">
        <v>326.57568000000003</v>
      </c>
      <c r="E68" s="646"/>
      <c r="F68" s="646">
        <v>482.35942</v>
      </c>
      <c r="G68" s="646">
        <v>407.26891044408086</v>
      </c>
      <c r="H68" s="646">
        <v>75.090509555919141</v>
      </c>
      <c r="I68" s="647">
        <v>1.1843757469089438</v>
      </c>
      <c r="J68" s="648" t="s">
        <v>1</v>
      </c>
    </row>
    <row r="69" spans="1:10" ht="14.4" customHeight="1" x14ac:dyDescent="0.3">
      <c r="A69" s="644" t="s">
        <v>605</v>
      </c>
      <c r="B69" s="645" t="s">
        <v>360</v>
      </c>
      <c r="C69" s="646">
        <v>55.862660000000005</v>
      </c>
      <c r="D69" s="646">
        <v>83.489249999999004</v>
      </c>
      <c r="E69" s="646"/>
      <c r="F69" s="646">
        <v>45.075049999999997</v>
      </c>
      <c r="G69" s="646">
        <v>60.709104106492504</v>
      </c>
      <c r="H69" s="646">
        <v>-15.634054106492506</v>
      </c>
      <c r="I69" s="647">
        <v>0.74247595419843249</v>
      </c>
      <c r="J69" s="648" t="s">
        <v>1</v>
      </c>
    </row>
    <row r="70" spans="1:10" ht="14.4" customHeight="1" x14ac:dyDescent="0.3">
      <c r="A70" s="644" t="s">
        <v>605</v>
      </c>
      <c r="B70" s="645" t="s">
        <v>361</v>
      </c>
      <c r="C70" s="646">
        <v>1127.31792</v>
      </c>
      <c r="D70" s="646">
        <v>719.28276999999912</v>
      </c>
      <c r="E70" s="646"/>
      <c r="F70" s="646">
        <v>675.38296000000003</v>
      </c>
      <c r="G70" s="646">
        <v>695.45170498914422</v>
      </c>
      <c r="H70" s="646">
        <v>-20.068744989144193</v>
      </c>
      <c r="I70" s="647">
        <v>0.97114286319931098</v>
      </c>
      <c r="J70" s="648" t="s">
        <v>1</v>
      </c>
    </row>
    <row r="71" spans="1:10" ht="14.4" customHeight="1" x14ac:dyDescent="0.3">
      <c r="A71" s="644" t="s">
        <v>605</v>
      </c>
      <c r="B71" s="645" t="s">
        <v>362</v>
      </c>
      <c r="C71" s="646">
        <v>229.91</v>
      </c>
      <c r="D71" s="646">
        <v>38.295000000000002</v>
      </c>
      <c r="E71" s="646"/>
      <c r="F71" s="646">
        <v>0</v>
      </c>
      <c r="G71" s="646">
        <v>23.762266867025833</v>
      </c>
      <c r="H71" s="646">
        <v>-23.762266867025833</v>
      </c>
      <c r="I71" s="647">
        <v>0</v>
      </c>
      <c r="J71" s="648" t="s">
        <v>1</v>
      </c>
    </row>
    <row r="72" spans="1:10" ht="14.4" customHeight="1" x14ac:dyDescent="0.3">
      <c r="A72" s="644" t="s">
        <v>605</v>
      </c>
      <c r="B72" s="645" t="s">
        <v>364</v>
      </c>
      <c r="C72" s="646">
        <v>3.2670300000000001</v>
      </c>
      <c r="D72" s="646">
        <v>0.152</v>
      </c>
      <c r="E72" s="646"/>
      <c r="F72" s="646">
        <v>0.249</v>
      </c>
      <c r="G72" s="646">
        <v>0.15643690422250001</v>
      </c>
      <c r="H72" s="646">
        <v>9.2563095777499993E-2</v>
      </c>
      <c r="I72" s="647">
        <v>1.5916960338581465</v>
      </c>
      <c r="J72" s="648" t="s">
        <v>1</v>
      </c>
    </row>
    <row r="73" spans="1:10" ht="14.4" customHeight="1" x14ac:dyDescent="0.3">
      <c r="A73" s="644" t="s">
        <v>605</v>
      </c>
      <c r="B73" s="645" t="s">
        <v>365</v>
      </c>
      <c r="C73" s="646">
        <v>31.454060000000002</v>
      </c>
      <c r="D73" s="646">
        <v>37.143000000000001</v>
      </c>
      <c r="E73" s="646"/>
      <c r="F73" s="646">
        <v>32.775999999999996</v>
      </c>
      <c r="G73" s="646">
        <v>41.901081927022503</v>
      </c>
      <c r="H73" s="646">
        <v>-9.1250819270225065</v>
      </c>
      <c r="I73" s="647">
        <v>0.78222323846159125</v>
      </c>
      <c r="J73" s="648" t="s">
        <v>1</v>
      </c>
    </row>
    <row r="74" spans="1:10" ht="14.4" customHeight="1" x14ac:dyDescent="0.3">
      <c r="A74" s="644" t="s">
        <v>605</v>
      </c>
      <c r="B74" s="645" t="s">
        <v>366</v>
      </c>
      <c r="C74" s="646">
        <v>33.931799999999996</v>
      </c>
      <c r="D74" s="646" t="s">
        <v>588</v>
      </c>
      <c r="E74" s="646"/>
      <c r="F74" s="646" t="s">
        <v>588</v>
      </c>
      <c r="G74" s="646" t="s">
        <v>588</v>
      </c>
      <c r="H74" s="646" t="s">
        <v>588</v>
      </c>
      <c r="I74" s="647" t="s">
        <v>588</v>
      </c>
      <c r="J74" s="648" t="s">
        <v>1</v>
      </c>
    </row>
    <row r="75" spans="1:10" ht="14.4" customHeight="1" x14ac:dyDescent="0.3">
      <c r="A75" s="644" t="s">
        <v>605</v>
      </c>
      <c r="B75" s="645" t="s">
        <v>607</v>
      </c>
      <c r="C75" s="646">
        <v>15466.63933</v>
      </c>
      <c r="D75" s="646">
        <v>15947.35469</v>
      </c>
      <c r="E75" s="646"/>
      <c r="F75" s="646">
        <v>12175.091070000011</v>
      </c>
      <c r="G75" s="646">
        <v>16947.350341228739</v>
      </c>
      <c r="H75" s="646">
        <v>-4772.2592712287278</v>
      </c>
      <c r="I75" s="647">
        <v>0.7184067612257361</v>
      </c>
      <c r="J75" s="648" t="s">
        <v>594</v>
      </c>
    </row>
    <row r="76" spans="1:10" ht="14.4" customHeight="1" x14ac:dyDescent="0.3">
      <c r="A76" s="644" t="s">
        <v>588</v>
      </c>
      <c r="B76" s="645" t="s">
        <v>588</v>
      </c>
      <c r="C76" s="646" t="s">
        <v>588</v>
      </c>
      <c r="D76" s="646" t="s">
        <v>588</v>
      </c>
      <c r="E76" s="646"/>
      <c r="F76" s="646" t="s">
        <v>588</v>
      </c>
      <c r="G76" s="646" t="s">
        <v>588</v>
      </c>
      <c r="H76" s="646" t="s">
        <v>588</v>
      </c>
      <c r="I76" s="647" t="s">
        <v>588</v>
      </c>
      <c r="J76" s="648" t="s">
        <v>595</v>
      </c>
    </row>
    <row r="77" spans="1:10" ht="14.4" customHeight="1" x14ac:dyDescent="0.3">
      <c r="A77" s="644" t="s">
        <v>6892</v>
      </c>
      <c r="B77" s="645" t="s">
        <v>6893</v>
      </c>
      <c r="C77" s="646" t="s">
        <v>588</v>
      </c>
      <c r="D77" s="646" t="s">
        <v>588</v>
      </c>
      <c r="E77" s="646"/>
      <c r="F77" s="646" t="s">
        <v>588</v>
      </c>
      <c r="G77" s="646" t="s">
        <v>588</v>
      </c>
      <c r="H77" s="646" t="s">
        <v>588</v>
      </c>
      <c r="I77" s="647" t="s">
        <v>588</v>
      </c>
      <c r="J77" s="648" t="s">
        <v>0</v>
      </c>
    </row>
    <row r="78" spans="1:10" ht="14.4" customHeight="1" x14ac:dyDescent="0.3">
      <c r="A78" s="644" t="s">
        <v>6892</v>
      </c>
      <c r="B78" s="645" t="s">
        <v>358</v>
      </c>
      <c r="C78" s="646">
        <v>7.7762799999999999</v>
      </c>
      <c r="D78" s="646">
        <v>0</v>
      </c>
      <c r="E78" s="646"/>
      <c r="F78" s="646" t="s">
        <v>588</v>
      </c>
      <c r="G78" s="646" t="s">
        <v>588</v>
      </c>
      <c r="H78" s="646" t="s">
        <v>588</v>
      </c>
      <c r="I78" s="647" t="s">
        <v>588</v>
      </c>
      <c r="J78" s="648" t="s">
        <v>1</v>
      </c>
    </row>
    <row r="79" spans="1:10" ht="14.4" customHeight="1" x14ac:dyDescent="0.3">
      <c r="A79" s="644" t="s">
        <v>6892</v>
      </c>
      <c r="B79" s="645" t="s">
        <v>360</v>
      </c>
      <c r="C79" s="646">
        <v>0.25779999999999997</v>
      </c>
      <c r="D79" s="646" t="s">
        <v>588</v>
      </c>
      <c r="E79" s="646"/>
      <c r="F79" s="646" t="s">
        <v>588</v>
      </c>
      <c r="G79" s="646" t="s">
        <v>588</v>
      </c>
      <c r="H79" s="646" t="s">
        <v>588</v>
      </c>
      <c r="I79" s="647" t="s">
        <v>588</v>
      </c>
      <c r="J79" s="648" t="s">
        <v>1</v>
      </c>
    </row>
    <row r="80" spans="1:10" ht="14.4" customHeight="1" x14ac:dyDescent="0.3">
      <c r="A80" s="644" t="s">
        <v>6892</v>
      </c>
      <c r="B80" s="645" t="s">
        <v>361</v>
      </c>
      <c r="C80" s="646">
        <v>413.42486000000008</v>
      </c>
      <c r="D80" s="646">
        <v>471.6556599999991</v>
      </c>
      <c r="E80" s="646"/>
      <c r="F80" s="646">
        <v>429.89150000000001</v>
      </c>
      <c r="G80" s="646">
        <v>391.4153507134875</v>
      </c>
      <c r="H80" s="646">
        <v>38.476149286512509</v>
      </c>
      <c r="I80" s="647">
        <v>1.0983000518921311</v>
      </c>
      <c r="J80" s="648" t="s">
        <v>1</v>
      </c>
    </row>
    <row r="81" spans="1:10" ht="14.4" customHeight="1" x14ac:dyDescent="0.3">
      <c r="A81" s="644" t="s">
        <v>6892</v>
      </c>
      <c r="B81" s="645" t="s">
        <v>6891</v>
      </c>
      <c r="C81" s="646">
        <v>1.6986000000000001</v>
      </c>
      <c r="D81" s="646" t="s">
        <v>588</v>
      </c>
      <c r="E81" s="646"/>
      <c r="F81" s="646" t="s">
        <v>588</v>
      </c>
      <c r="G81" s="646" t="s">
        <v>588</v>
      </c>
      <c r="H81" s="646" t="s">
        <v>588</v>
      </c>
      <c r="I81" s="647" t="s">
        <v>588</v>
      </c>
      <c r="J81" s="648" t="s">
        <v>1</v>
      </c>
    </row>
    <row r="82" spans="1:10" ht="14.4" customHeight="1" x14ac:dyDescent="0.3">
      <c r="A82" s="644" t="s">
        <v>6892</v>
      </c>
      <c r="B82" s="645" t="s">
        <v>362</v>
      </c>
      <c r="C82" s="646">
        <v>151.84800000000001</v>
      </c>
      <c r="D82" s="646">
        <v>360.63899999999904</v>
      </c>
      <c r="E82" s="646"/>
      <c r="F82" s="646">
        <v>603.85050000000001</v>
      </c>
      <c r="G82" s="646">
        <v>538.48233778647329</v>
      </c>
      <c r="H82" s="646">
        <v>65.368162213526716</v>
      </c>
      <c r="I82" s="647">
        <v>1.1213933264408154</v>
      </c>
      <c r="J82" s="648" t="s">
        <v>1</v>
      </c>
    </row>
    <row r="83" spans="1:10" ht="14.4" customHeight="1" x14ac:dyDescent="0.3">
      <c r="A83" s="644" t="s">
        <v>6892</v>
      </c>
      <c r="B83" s="645" t="s">
        <v>364</v>
      </c>
      <c r="C83" s="646">
        <v>5.8000000000000003E-2</v>
      </c>
      <c r="D83" s="646" t="s">
        <v>588</v>
      </c>
      <c r="E83" s="646"/>
      <c r="F83" s="646">
        <v>4.9000000000000004</v>
      </c>
      <c r="G83" s="646">
        <v>4.166666666666667</v>
      </c>
      <c r="H83" s="646">
        <v>0.73333333333333339</v>
      </c>
      <c r="I83" s="647">
        <v>1.1759999999999999</v>
      </c>
      <c r="J83" s="648" t="s">
        <v>1</v>
      </c>
    </row>
    <row r="84" spans="1:10" ht="14.4" customHeight="1" x14ac:dyDescent="0.3">
      <c r="A84" s="644" t="s">
        <v>6892</v>
      </c>
      <c r="B84" s="645" t="s">
        <v>365</v>
      </c>
      <c r="C84" s="646">
        <v>0</v>
      </c>
      <c r="D84" s="646">
        <v>0</v>
      </c>
      <c r="E84" s="646"/>
      <c r="F84" s="646" t="s">
        <v>588</v>
      </c>
      <c r="G84" s="646" t="s">
        <v>588</v>
      </c>
      <c r="H84" s="646" t="s">
        <v>588</v>
      </c>
      <c r="I84" s="647" t="s">
        <v>588</v>
      </c>
      <c r="J84" s="648" t="s">
        <v>1</v>
      </c>
    </row>
    <row r="85" spans="1:10" ht="14.4" customHeight="1" x14ac:dyDescent="0.3">
      <c r="A85" s="644" t="s">
        <v>6892</v>
      </c>
      <c r="B85" s="645" t="s">
        <v>366</v>
      </c>
      <c r="C85" s="646">
        <v>38.4636</v>
      </c>
      <c r="D85" s="646">
        <v>9.1999999999999993</v>
      </c>
      <c r="E85" s="646"/>
      <c r="F85" s="646">
        <v>0</v>
      </c>
      <c r="G85" s="646">
        <v>5.9999648722291665</v>
      </c>
      <c r="H85" s="646">
        <v>-5.9999648722291665</v>
      </c>
      <c r="I85" s="647">
        <v>0</v>
      </c>
      <c r="J85" s="648" t="s">
        <v>1</v>
      </c>
    </row>
    <row r="86" spans="1:10" ht="14.4" customHeight="1" x14ac:dyDescent="0.3">
      <c r="A86" s="644" t="s">
        <v>6892</v>
      </c>
      <c r="B86" s="645" t="s">
        <v>6894</v>
      </c>
      <c r="C86" s="646">
        <v>613.52714000000014</v>
      </c>
      <c r="D86" s="646">
        <v>841.49465999999825</v>
      </c>
      <c r="E86" s="646"/>
      <c r="F86" s="646">
        <v>1038.6420000000001</v>
      </c>
      <c r="G86" s="646">
        <v>940.06432003885664</v>
      </c>
      <c r="H86" s="646">
        <v>98.577679961143417</v>
      </c>
      <c r="I86" s="647">
        <v>1.1048626970089332</v>
      </c>
      <c r="J86" s="648" t="s">
        <v>594</v>
      </c>
    </row>
    <row r="87" spans="1:10" ht="14.4" customHeight="1" x14ac:dyDescent="0.3">
      <c r="A87" s="644" t="s">
        <v>588</v>
      </c>
      <c r="B87" s="645" t="s">
        <v>588</v>
      </c>
      <c r="C87" s="646" t="s">
        <v>588</v>
      </c>
      <c r="D87" s="646" t="s">
        <v>588</v>
      </c>
      <c r="E87" s="646"/>
      <c r="F87" s="646" t="s">
        <v>588</v>
      </c>
      <c r="G87" s="646" t="s">
        <v>588</v>
      </c>
      <c r="H87" s="646" t="s">
        <v>588</v>
      </c>
      <c r="I87" s="647" t="s">
        <v>588</v>
      </c>
      <c r="J87" s="648" t="s">
        <v>595</v>
      </c>
    </row>
    <row r="88" spans="1:10" ht="14.4" customHeight="1" x14ac:dyDescent="0.3">
      <c r="A88" s="644" t="s">
        <v>6895</v>
      </c>
      <c r="B88" s="645" t="s">
        <v>6896</v>
      </c>
      <c r="C88" s="646" t="s">
        <v>588</v>
      </c>
      <c r="D88" s="646" t="s">
        <v>588</v>
      </c>
      <c r="E88" s="646"/>
      <c r="F88" s="646" t="s">
        <v>588</v>
      </c>
      <c r="G88" s="646" t="s">
        <v>588</v>
      </c>
      <c r="H88" s="646" t="s">
        <v>588</v>
      </c>
      <c r="I88" s="647" t="s">
        <v>588</v>
      </c>
      <c r="J88" s="648" t="s">
        <v>0</v>
      </c>
    </row>
    <row r="89" spans="1:10" ht="14.4" customHeight="1" x14ac:dyDescent="0.3">
      <c r="A89" s="644" t="s">
        <v>6895</v>
      </c>
      <c r="B89" s="645" t="s">
        <v>358</v>
      </c>
      <c r="C89" s="646">
        <v>4.4589999999999998E-2</v>
      </c>
      <c r="D89" s="646" t="s">
        <v>588</v>
      </c>
      <c r="E89" s="646"/>
      <c r="F89" s="646" t="s">
        <v>588</v>
      </c>
      <c r="G89" s="646" t="s">
        <v>588</v>
      </c>
      <c r="H89" s="646" t="s">
        <v>588</v>
      </c>
      <c r="I89" s="647" t="s">
        <v>588</v>
      </c>
      <c r="J89" s="648" t="s">
        <v>1</v>
      </c>
    </row>
    <row r="90" spans="1:10" ht="14.4" customHeight="1" x14ac:dyDescent="0.3">
      <c r="A90" s="644" t="s">
        <v>6895</v>
      </c>
      <c r="B90" s="645" t="s">
        <v>6897</v>
      </c>
      <c r="C90" s="646">
        <v>4.4589999999999998E-2</v>
      </c>
      <c r="D90" s="646" t="s">
        <v>588</v>
      </c>
      <c r="E90" s="646"/>
      <c r="F90" s="646" t="s">
        <v>588</v>
      </c>
      <c r="G90" s="646" t="s">
        <v>588</v>
      </c>
      <c r="H90" s="646" t="s">
        <v>588</v>
      </c>
      <c r="I90" s="647" t="s">
        <v>588</v>
      </c>
      <c r="J90" s="648" t="s">
        <v>594</v>
      </c>
    </row>
    <row r="91" spans="1:10" ht="14.4" customHeight="1" x14ac:dyDescent="0.3">
      <c r="A91" s="644" t="s">
        <v>588</v>
      </c>
      <c r="B91" s="645" t="s">
        <v>588</v>
      </c>
      <c r="C91" s="646" t="s">
        <v>588</v>
      </c>
      <c r="D91" s="646" t="s">
        <v>588</v>
      </c>
      <c r="E91" s="646"/>
      <c r="F91" s="646" t="s">
        <v>588</v>
      </c>
      <c r="G91" s="646" t="s">
        <v>588</v>
      </c>
      <c r="H91" s="646" t="s">
        <v>588</v>
      </c>
      <c r="I91" s="647" t="s">
        <v>588</v>
      </c>
      <c r="J91" s="648" t="s">
        <v>595</v>
      </c>
    </row>
    <row r="92" spans="1:10" ht="14.4" customHeight="1" x14ac:dyDescent="0.3">
      <c r="A92" s="644" t="s">
        <v>620</v>
      </c>
      <c r="B92" s="645" t="s">
        <v>621</v>
      </c>
      <c r="C92" s="646" t="s">
        <v>588</v>
      </c>
      <c r="D92" s="646" t="s">
        <v>588</v>
      </c>
      <c r="E92" s="646"/>
      <c r="F92" s="646" t="s">
        <v>588</v>
      </c>
      <c r="G92" s="646" t="s">
        <v>588</v>
      </c>
      <c r="H92" s="646" t="s">
        <v>588</v>
      </c>
      <c r="I92" s="647" t="s">
        <v>588</v>
      </c>
      <c r="J92" s="648" t="s">
        <v>0</v>
      </c>
    </row>
    <row r="93" spans="1:10" ht="14.4" customHeight="1" x14ac:dyDescent="0.3">
      <c r="A93" s="644" t="s">
        <v>620</v>
      </c>
      <c r="B93" s="645" t="s">
        <v>358</v>
      </c>
      <c r="C93" s="646" t="s">
        <v>588</v>
      </c>
      <c r="D93" s="646" t="s">
        <v>588</v>
      </c>
      <c r="E93" s="646"/>
      <c r="F93" s="646">
        <v>1677.25119</v>
      </c>
      <c r="G93" s="646">
        <v>81.666666666666657</v>
      </c>
      <c r="H93" s="646">
        <v>1595.5845233333332</v>
      </c>
      <c r="I93" s="647">
        <v>20.537769673469391</v>
      </c>
      <c r="J93" s="648" t="s">
        <v>1</v>
      </c>
    </row>
    <row r="94" spans="1:10" ht="14.4" customHeight="1" x14ac:dyDescent="0.3">
      <c r="A94" s="644" t="s">
        <v>620</v>
      </c>
      <c r="B94" s="645" t="s">
        <v>622</v>
      </c>
      <c r="C94" s="646" t="s">
        <v>588</v>
      </c>
      <c r="D94" s="646" t="s">
        <v>588</v>
      </c>
      <c r="E94" s="646"/>
      <c r="F94" s="646">
        <v>1677.25119</v>
      </c>
      <c r="G94" s="646">
        <v>81.666666666666657</v>
      </c>
      <c r="H94" s="646">
        <v>1595.5845233333332</v>
      </c>
      <c r="I94" s="647">
        <v>20.537769673469391</v>
      </c>
      <c r="J94" s="648" t="s">
        <v>594</v>
      </c>
    </row>
    <row r="95" spans="1:10" ht="14.4" customHeight="1" x14ac:dyDescent="0.3">
      <c r="A95" s="644" t="s">
        <v>588</v>
      </c>
      <c r="B95" s="645" t="s">
        <v>588</v>
      </c>
      <c r="C95" s="646" t="s">
        <v>588</v>
      </c>
      <c r="D95" s="646" t="s">
        <v>588</v>
      </c>
      <c r="E95" s="646"/>
      <c r="F95" s="646" t="s">
        <v>588</v>
      </c>
      <c r="G95" s="646" t="s">
        <v>588</v>
      </c>
      <c r="H95" s="646" t="s">
        <v>588</v>
      </c>
      <c r="I95" s="647" t="s">
        <v>588</v>
      </c>
      <c r="J95" s="648" t="s">
        <v>595</v>
      </c>
    </row>
    <row r="96" spans="1:10" ht="14.4" customHeight="1" x14ac:dyDescent="0.3">
      <c r="A96" s="644" t="s">
        <v>6898</v>
      </c>
      <c r="B96" s="645" t="s">
        <v>6899</v>
      </c>
      <c r="C96" s="646" t="s">
        <v>588</v>
      </c>
      <c r="D96" s="646" t="s">
        <v>588</v>
      </c>
      <c r="E96" s="646"/>
      <c r="F96" s="646" t="s">
        <v>588</v>
      </c>
      <c r="G96" s="646" t="s">
        <v>588</v>
      </c>
      <c r="H96" s="646" t="s">
        <v>588</v>
      </c>
      <c r="I96" s="647" t="s">
        <v>588</v>
      </c>
      <c r="J96" s="648" t="s">
        <v>0</v>
      </c>
    </row>
    <row r="97" spans="1:10" ht="14.4" customHeight="1" x14ac:dyDescent="0.3">
      <c r="A97" s="644" t="s">
        <v>6898</v>
      </c>
      <c r="B97" s="645" t="s">
        <v>358</v>
      </c>
      <c r="C97" s="646" t="s">
        <v>588</v>
      </c>
      <c r="D97" s="646" t="s">
        <v>588</v>
      </c>
      <c r="E97" s="646"/>
      <c r="F97" s="646">
        <v>2328.4964999999997</v>
      </c>
      <c r="G97" s="646">
        <v>797.5</v>
      </c>
      <c r="H97" s="646">
        <v>1530.9964999999997</v>
      </c>
      <c r="I97" s="647">
        <v>2.9197448275862068</v>
      </c>
      <c r="J97" s="648" t="s">
        <v>1</v>
      </c>
    </row>
    <row r="98" spans="1:10" ht="14.4" customHeight="1" x14ac:dyDescent="0.3">
      <c r="A98" s="644" t="s">
        <v>6898</v>
      </c>
      <c r="B98" s="645" t="s">
        <v>6900</v>
      </c>
      <c r="C98" s="646" t="s">
        <v>588</v>
      </c>
      <c r="D98" s="646" t="s">
        <v>588</v>
      </c>
      <c r="E98" s="646"/>
      <c r="F98" s="646">
        <v>2328.4964999999997</v>
      </c>
      <c r="G98" s="646">
        <v>797.5</v>
      </c>
      <c r="H98" s="646">
        <v>1530.9964999999997</v>
      </c>
      <c r="I98" s="647">
        <v>2.9197448275862068</v>
      </c>
      <c r="J98" s="648" t="s">
        <v>594</v>
      </c>
    </row>
    <row r="99" spans="1:10" ht="14.4" customHeight="1" x14ac:dyDescent="0.3">
      <c r="A99" s="644" t="s">
        <v>588</v>
      </c>
      <c r="B99" s="645" t="s">
        <v>588</v>
      </c>
      <c r="C99" s="646" t="s">
        <v>588</v>
      </c>
      <c r="D99" s="646" t="s">
        <v>588</v>
      </c>
      <c r="E99" s="646"/>
      <c r="F99" s="646" t="s">
        <v>588</v>
      </c>
      <c r="G99" s="646" t="s">
        <v>588</v>
      </c>
      <c r="H99" s="646" t="s">
        <v>588</v>
      </c>
      <c r="I99" s="647" t="s">
        <v>588</v>
      </c>
      <c r="J99" s="648" t="s">
        <v>595</v>
      </c>
    </row>
    <row r="100" spans="1:10" ht="14.4" customHeight="1" x14ac:dyDescent="0.3">
      <c r="A100" s="644" t="s">
        <v>611</v>
      </c>
      <c r="B100" s="645" t="s">
        <v>612</v>
      </c>
      <c r="C100" s="646" t="s">
        <v>588</v>
      </c>
      <c r="D100" s="646" t="s">
        <v>588</v>
      </c>
      <c r="E100" s="646"/>
      <c r="F100" s="646" t="s">
        <v>588</v>
      </c>
      <c r="G100" s="646" t="s">
        <v>588</v>
      </c>
      <c r="H100" s="646" t="s">
        <v>588</v>
      </c>
      <c r="I100" s="647" t="s">
        <v>588</v>
      </c>
      <c r="J100" s="648" t="s">
        <v>0</v>
      </c>
    </row>
    <row r="101" spans="1:10" ht="14.4" customHeight="1" x14ac:dyDescent="0.3">
      <c r="A101" s="644" t="s">
        <v>611</v>
      </c>
      <c r="B101" s="645" t="s">
        <v>358</v>
      </c>
      <c r="C101" s="646" t="s">
        <v>588</v>
      </c>
      <c r="D101" s="646" t="s">
        <v>588</v>
      </c>
      <c r="E101" s="646"/>
      <c r="F101" s="646">
        <v>1005.79178</v>
      </c>
      <c r="G101" s="646">
        <v>657.5</v>
      </c>
      <c r="H101" s="646">
        <v>348.29178000000002</v>
      </c>
      <c r="I101" s="647">
        <v>1.5297213384030419</v>
      </c>
      <c r="J101" s="648" t="s">
        <v>1</v>
      </c>
    </row>
    <row r="102" spans="1:10" ht="14.4" customHeight="1" x14ac:dyDescent="0.3">
      <c r="A102" s="644" t="s">
        <v>611</v>
      </c>
      <c r="B102" s="645" t="s">
        <v>613</v>
      </c>
      <c r="C102" s="646" t="s">
        <v>588</v>
      </c>
      <c r="D102" s="646" t="s">
        <v>588</v>
      </c>
      <c r="E102" s="646"/>
      <c r="F102" s="646">
        <v>1005.79178</v>
      </c>
      <c r="G102" s="646">
        <v>657.5</v>
      </c>
      <c r="H102" s="646">
        <v>348.29178000000002</v>
      </c>
      <c r="I102" s="647">
        <v>1.5297213384030419</v>
      </c>
      <c r="J102" s="648" t="s">
        <v>594</v>
      </c>
    </row>
    <row r="103" spans="1:10" ht="14.4" customHeight="1" x14ac:dyDescent="0.3">
      <c r="A103" s="644" t="s">
        <v>588</v>
      </c>
      <c r="B103" s="645" t="s">
        <v>588</v>
      </c>
      <c r="C103" s="646" t="s">
        <v>588</v>
      </c>
      <c r="D103" s="646" t="s">
        <v>588</v>
      </c>
      <c r="E103" s="646"/>
      <c r="F103" s="646" t="s">
        <v>588</v>
      </c>
      <c r="G103" s="646" t="s">
        <v>588</v>
      </c>
      <c r="H103" s="646" t="s">
        <v>588</v>
      </c>
      <c r="I103" s="647" t="s">
        <v>588</v>
      </c>
      <c r="J103" s="648" t="s">
        <v>595</v>
      </c>
    </row>
    <row r="104" spans="1:10" ht="14.4" customHeight="1" x14ac:dyDescent="0.3">
      <c r="A104" s="644" t="s">
        <v>614</v>
      </c>
      <c r="B104" s="645" t="s">
        <v>615</v>
      </c>
      <c r="C104" s="646" t="s">
        <v>588</v>
      </c>
      <c r="D104" s="646" t="s">
        <v>588</v>
      </c>
      <c r="E104" s="646"/>
      <c r="F104" s="646" t="s">
        <v>588</v>
      </c>
      <c r="G104" s="646" t="s">
        <v>588</v>
      </c>
      <c r="H104" s="646" t="s">
        <v>588</v>
      </c>
      <c r="I104" s="647" t="s">
        <v>588</v>
      </c>
      <c r="J104" s="648" t="s">
        <v>0</v>
      </c>
    </row>
    <row r="105" spans="1:10" ht="14.4" customHeight="1" x14ac:dyDescent="0.3">
      <c r="A105" s="644" t="s">
        <v>614</v>
      </c>
      <c r="B105" s="645" t="s">
        <v>358</v>
      </c>
      <c r="C105" s="646" t="s">
        <v>588</v>
      </c>
      <c r="D105" s="646" t="s">
        <v>588</v>
      </c>
      <c r="E105" s="646"/>
      <c r="F105" s="646">
        <v>443.69664</v>
      </c>
      <c r="G105" s="646">
        <v>144.16666666666666</v>
      </c>
      <c r="H105" s="646">
        <v>299.52997333333337</v>
      </c>
      <c r="I105" s="647">
        <v>3.0776645549132948</v>
      </c>
      <c r="J105" s="648" t="s">
        <v>1</v>
      </c>
    </row>
    <row r="106" spans="1:10" ht="14.4" customHeight="1" x14ac:dyDescent="0.3">
      <c r="A106" s="644" t="s">
        <v>614</v>
      </c>
      <c r="B106" s="645" t="s">
        <v>616</v>
      </c>
      <c r="C106" s="646" t="s">
        <v>588</v>
      </c>
      <c r="D106" s="646" t="s">
        <v>588</v>
      </c>
      <c r="E106" s="646"/>
      <c r="F106" s="646">
        <v>443.69664</v>
      </c>
      <c r="G106" s="646">
        <v>144.16666666666666</v>
      </c>
      <c r="H106" s="646">
        <v>299.52997333333337</v>
      </c>
      <c r="I106" s="647">
        <v>3.0776645549132948</v>
      </c>
      <c r="J106" s="648" t="s">
        <v>594</v>
      </c>
    </row>
    <row r="107" spans="1:10" ht="14.4" customHeight="1" x14ac:dyDescent="0.3">
      <c r="A107" s="644" t="s">
        <v>588</v>
      </c>
      <c r="B107" s="645" t="s">
        <v>588</v>
      </c>
      <c r="C107" s="646" t="s">
        <v>588</v>
      </c>
      <c r="D107" s="646" t="s">
        <v>588</v>
      </c>
      <c r="E107" s="646"/>
      <c r="F107" s="646" t="s">
        <v>588</v>
      </c>
      <c r="G107" s="646" t="s">
        <v>588</v>
      </c>
      <c r="H107" s="646" t="s">
        <v>588</v>
      </c>
      <c r="I107" s="647" t="s">
        <v>588</v>
      </c>
      <c r="J107" s="648" t="s">
        <v>595</v>
      </c>
    </row>
    <row r="108" spans="1:10" ht="14.4" customHeight="1" x14ac:dyDescent="0.3">
      <c r="A108" s="644" t="s">
        <v>617</v>
      </c>
      <c r="B108" s="645" t="s">
        <v>618</v>
      </c>
      <c r="C108" s="646" t="s">
        <v>588</v>
      </c>
      <c r="D108" s="646" t="s">
        <v>588</v>
      </c>
      <c r="E108" s="646"/>
      <c r="F108" s="646" t="s">
        <v>588</v>
      </c>
      <c r="G108" s="646" t="s">
        <v>588</v>
      </c>
      <c r="H108" s="646" t="s">
        <v>588</v>
      </c>
      <c r="I108" s="647" t="s">
        <v>588</v>
      </c>
      <c r="J108" s="648" t="s">
        <v>0</v>
      </c>
    </row>
    <row r="109" spans="1:10" ht="14.4" customHeight="1" x14ac:dyDescent="0.3">
      <c r="A109" s="644" t="s">
        <v>617</v>
      </c>
      <c r="B109" s="645" t="s">
        <v>358</v>
      </c>
      <c r="C109" s="646" t="s">
        <v>588</v>
      </c>
      <c r="D109" s="646" t="s">
        <v>588</v>
      </c>
      <c r="E109" s="646"/>
      <c r="F109" s="646">
        <v>621.51561000000004</v>
      </c>
      <c r="G109" s="646">
        <v>268.33333333333331</v>
      </c>
      <c r="H109" s="646">
        <v>353.18227666666672</v>
      </c>
      <c r="I109" s="647">
        <v>2.3162072422360254</v>
      </c>
      <c r="J109" s="648" t="s">
        <v>1</v>
      </c>
    </row>
    <row r="110" spans="1:10" ht="14.4" customHeight="1" x14ac:dyDescent="0.3">
      <c r="A110" s="644" t="s">
        <v>617</v>
      </c>
      <c r="B110" s="645" t="s">
        <v>619</v>
      </c>
      <c r="C110" s="646" t="s">
        <v>588</v>
      </c>
      <c r="D110" s="646" t="s">
        <v>588</v>
      </c>
      <c r="E110" s="646"/>
      <c r="F110" s="646">
        <v>621.51561000000004</v>
      </c>
      <c r="G110" s="646">
        <v>268.33333333333331</v>
      </c>
      <c r="H110" s="646">
        <v>353.18227666666672</v>
      </c>
      <c r="I110" s="647">
        <v>2.3162072422360254</v>
      </c>
      <c r="J110" s="648" t="s">
        <v>594</v>
      </c>
    </row>
    <row r="111" spans="1:10" ht="14.4" customHeight="1" x14ac:dyDescent="0.3">
      <c r="A111" s="644" t="s">
        <v>588</v>
      </c>
      <c r="B111" s="645" t="s">
        <v>588</v>
      </c>
      <c r="C111" s="646" t="s">
        <v>588</v>
      </c>
      <c r="D111" s="646" t="s">
        <v>588</v>
      </c>
      <c r="E111" s="646"/>
      <c r="F111" s="646" t="s">
        <v>588</v>
      </c>
      <c r="G111" s="646" t="s">
        <v>588</v>
      </c>
      <c r="H111" s="646" t="s">
        <v>588</v>
      </c>
      <c r="I111" s="647" t="s">
        <v>588</v>
      </c>
      <c r="J111" s="648" t="s">
        <v>595</v>
      </c>
    </row>
    <row r="112" spans="1:10" ht="14.4" customHeight="1" x14ac:dyDescent="0.3">
      <c r="A112" s="644" t="s">
        <v>623</v>
      </c>
      <c r="B112" s="645" t="s">
        <v>624</v>
      </c>
      <c r="C112" s="646" t="s">
        <v>588</v>
      </c>
      <c r="D112" s="646" t="s">
        <v>588</v>
      </c>
      <c r="E112" s="646"/>
      <c r="F112" s="646" t="s">
        <v>588</v>
      </c>
      <c r="G112" s="646" t="s">
        <v>588</v>
      </c>
      <c r="H112" s="646" t="s">
        <v>588</v>
      </c>
      <c r="I112" s="647" t="s">
        <v>588</v>
      </c>
      <c r="J112" s="648" t="s">
        <v>0</v>
      </c>
    </row>
    <row r="113" spans="1:10" ht="14.4" customHeight="1" x14ac:dyDescent="0.3">
      <c r="A113" s="644" t="s">
        <v>623</v>
      </c>
      <c r="B113" s="645" t="s">
        <v>358</v>
      </c>
      <c r="C113" s="646" t="s">
        <v>588</v>
      </c>
      <c r="D113" s="646" t="s">
        <v>588</v>
      </c>
      <c r="E113" s="646"/>
      <c r="F113" s="646">
        <v>324.17219</v>
      </c>
      <c r="G113" s="646">
        <v>0</v>
      </c>
      <c r="H113" s="646">
        <v>324.17219</v>
      </c>
      <c r="I113" s="647" t="s">
        <v>588</v>
      </c>
      <c r="J113" s="648" t="s">
        <v>1</v>
      </c>
    </row>
    <row r="114" spans="1:10" ht="14.4" customHeight="1" x14ac:dyDescent="0.3">
      <c r="A114" s="644" t="s">
        <v>623</v>
      </c>
      <c r="B114" s="645" t="s">
        <v>625</v>
      </c>
      <c r="C114" s="646" t="s">
        <v>588</v>
      </c>
      <c r="D114" s="646" t="s">
        <v>588</v>
      </c>
      <c r="E114" s="646"/>
      <c r="F114" s="646">
        <v>324.17219</v>
      </c>
      <c r="G114" s="646">
        <v>0</v>
      </c>
      <c r="H114" s="646">
        <v>324.17219</v>
      </c>
      <c r="I114" s="647" t="s">
        <v>588</v>
      </c>
      <c r="J114" s="648" t="s">
        <v>594</v>
      </c>
    </row>
    <row r="115" spans="1:10" ht="14.4" customHeight="1" x14ac:dyDescent="0.3">
      <c r="A115" s="644" t="s">
        <v>588</v>
      </c>
      <c r="B115" s="645" t="s">
        <v>588</v>
      </c>
      <c r="C115" s="646" t="s">
        <v>588</v>
      </c>
      <c r="D115" s="646" t="s">
        <v>588</v>
      </c>
      <c r="E115" s="646"/>
      <c r="F115" s="646" t="s">
        <v>588</v>
      </c>
      <c r="G115" s="646" t="s">
        <v>588</v>
      </c>
      <c r="H115" s="646" t="s">
        <v>588</v>
      </c>
      <c r="I115" s="647" t="s">
        <v>588</v>
      </c>
      <c r="J115" s="648" t="s">
        <v>595</v>
      </c>
    </row>
    <row r="116" spans="1:10" ht="14.4" customHeight="1" x14ac:dyDescent="0.3">
      <c r="A116" s="644" t="s">
        <v>586</v>
      </c>
      <c r="B116" s="645" t="s">
        <v>589</v>
      </c>
      <c r="C116" s="646">
        <v>20005.423739999995</v>
      </c>
      <c r="D116" s="646">
        <v>20868.034769999984</v>
      </c>
      <c r="E116" s="646"/>
      <c r="F116" s="646">
        <v>24033.195330000013</v>
      </c>
      <c r="G116" s="646">
        <v>24707.569509538167</v>
      </c>
      <c r="H116" s="646">
        <v>-674.37417953815384</v>
      </c>
      <c r="I116" s="647">
        <v>0.97270576617105875</v>
      </c>
      <c r="J116" s="648" t="s">
        <v>590</v>
      </c>
    </row>
  </sheetData>
  <mergeCells count="3">
    <mergeCell ref="A1:I1"/>
    <mergeCell ref="F3:I3"/>
    <mergeCell ref="C4:D4"/>
  </mergeCells>
  <conditionalFormatting sqref="F17 F117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6">
    <cfRule type="expression" dxfId="29" priority="5">
      <formula>$H18&gt;0</formula>
    </cfRule>
  </conditionalFormatting>
  <conditionalFormatting sqref="A18:A116">
    <cfRule type="expression" dxfId="28" priority="2">
      <formula>AND($J18&lt;&gt;"mezeraKL",$J18&lt;&gt;"")</formula>
    </cfRule>
  </conditionalFormatting>
  <conditionalFormatting sqref="I18:I116">
    <cfRule type="expression" dxfId="27" priority="6">
      <formula>$I18&gt;1</formula>
    </cfRule>
  </conditionalFormatting>
  <conditionalFormatting sqref="B18:B116">
    <cfRule type="expression" dxfId="26" priority="1">
      <formula>OR($J18="NS",$J18="SumaNS",$J18="Účet")</formula>
    </cfRule>
  </conditionalFormatting>
  <conditionalFormatting sqref="A18:D116 F18:I116">
    <cfRule type="expression" dxfId="25" priority="8">
      <formula>AND($J18&lt;&gt;"",$J18&lt;&gt;"mezeraKL")</formula>
    </cfRule>
  </conditionalFormatting>
  <conditionalFormatting sqref="B18:D116 F18:I116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6 F18:I116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8537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12.032945982784851</v>
      </c>
      <c r="J3" s="207">
        <f>SUBTOTAL(9,J5:J1048576)</f>
        <v>1999150.7258000001</v>
      </c>
      <c r="K3" s="208">
        <f>SUBTOTAL(9,K5:K1048576)</f>
        <v>24055672.694996528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586</v>
      </c>
      <c r="B5" s="734" t="s">
        <v>587</v>
      </c>
      <c r="C5" s="737" t="s">
        <v>591</v>
      </c>
      <c r="D5" s="752" t="s">
        <v>4265</v>
      </c>
      <c r="E5" s="737" t="s">
        <v>8512</v>
      </c>
      <c r="F5" s="752" t="s">
        <v>8513</v>
      </c>
      <c r="G5" s="737" t="s">
        <v>6901</v>
      </c>
      <c r="H5" s="737" t="s">
        <v>6902</v>
      </c>
      <c r="I5" s="229">
        <v>156.11500000000001</v>
      </c>
      <c r="J5" s="229">
        <v>5</v>
      </c>
      <c r="K5" s="747">
        <v>780.57</v>
      </c>
    </row>
    <row r="6" spans="1:11" ht="14.4" customHeight="1" x14ac:dyDescent="0.3">
      <c r="A6" s="660" t="s">
        <v>586</v>
      </c>
      <c r="B6" s="661" t="s">
        <v>587</v>
      </c>
      <c r="C6" s="662" t="s">
        <v>591</v>
      </c>
      <c r="D6" s="663" t="s">
        <v>4265</v>
      </c>
      <c r="E6" s="662" t="s">
        <v>8512</v>
      </c>
      <c r="F6" s="663" t="s">
        <v>8513</v>
      </c>
      <c r="G6" s="662" t="s">
        <v>6903</v>
      </c>
      <c r="H6" s="662" t="s">
        <v>6904</v>
      </c>
      <c r="I6" s="664">
        <v>42.45</v>
      </c>
      <c r="J6" s="664">
        <v>5</v>
      </c>
      <c r="K6" s="665">
        <v>212.25</v>
      </c>
    </row>
    <row r="7" spans="1:11" ht="14.4" customHeight="1" x14ac:dyDescent="0.3">
      <c r="A7" s="660" t="s">
        <v>586</v>
      </c>
      <c r="B7" s="661" t="s">
        <v>587</v>
      </c>
      <c r="C7" s="662" t="s">
        <v>591</v>
      </c>
      <c r="D7" s="663" t="s">
        <v>4265</v>
      </c>
      <c r="E7" s="662" t="s">
        <v>8512</v>
      </c>
      <c r="F7" s="663" t="s">
        <v>8513</v>
      </c>
      <c r="G7" s="662" t="s">
        <v>6905</v>
      </c>
      <c r="H7" s="662" t="s">
        <v>6906</v>
      </c>
      <c r="I7" s="664">
        <v>2.39</v>
      </c>
      <c r="J7" s="664">
        <v>120</v>
      </c>
      <c r="K7" s="665">
        <v>286.79999999999995</v>
      </c>
    </row>
    <row r="8" spans="1:11" ht="14.4" customHeight="1" x14ac:dyDescent="0.3">
      <c r="A8" s="660" t="s">
        <v>586</v>
      </c>
      <c r="B8" s="661" t="s">
        <v>587</v>
      </c>
      <c r="C8" s="662" t="s">
        <v>591</v>
      </c>
      <c r="D8" s="663" t="s">
        <v>4265</v>
      </c>
      <c r="E8" s="662" t="s">
        <v>8512</v>
      </c>
      <c r="F8" s="663" t="s">
        <v>8513</v>
      </c>
      <c r="G8" s="662" t="s">
        <v>6907</v>
      </c>
      <c r="H8" s="662" t="s">
        <v>6908</v>
      </c>
      <c r="I8" s="664">
        <v>3.7866666666666666</v>
      </c>
      <c r="J8" s="664">
        <v>120</v>
      </c>
      <c r="K8" s="665">
        <v>454.6</v>
      </c>
    </row>
    <row r="9" spans="1:11" ht="14.4" customHeight="1" x14ac:dyDescent="0.3">
      <c r="A9" s="660" t="s">
        <v>586</v>
      </c>
      <c r="B9" s="661" t="s">
        <v>587</v>
      </c>
      <c r="C9" s="662" t="s">
        <v>591</v>
      </c>
      <c r="D9" s="663" t="s">
        <v>4265</v>
      </c>
      <c r="E9" s="662" t="s">
        <v>8512</v>
      </c>
      <c r="F9" s="663" t="s">
        <v>8513</v>
      </c>
      <c r="G9" s="662" t="s">
        <v>6909</v>
      </c>
      <c r="H9" s="662" t="s">
        <v>6910</v>
      </c>
      <c r="I9" s="664">
        <v>0.5099999999999999</v>
      </c>
      <c r="J9" s="664">
        <v>67800</v>
      </c>
      <c r="K9" s="665">
        <v>34578</v>
      </c>
    </row>
    <row r="10" spans="1:11" ht="14.4" customHeight="1" x14ac:dyDescent="0.3">
      <c r="A10" s="660" t="s">
        <v>586</v>
      </c>
      <c r="B10" s="661" t="s">
        <v>587</v>
      </c>
      <c r="C10" s="662" t="s">
        <v>591</v>
      </c>
      <c r="D10" s="663" t="s">
        <v>4265</v>
      </c>
      <c r="E10" s="662" t="s">
        <v>8512</v>
      </c>
      <c r="F10" s="663" t="s">
        <v>8513</v>
      </c>
      <c r="G10" s="662" t="s">
        <v>6911</v>
      </c>
      <c r="H10" s="662" t="s">
        <v>6912</v>
      </c>
      <c r="I10" s="664">
        <v>12.08</v>
      </c>
      <c r="J10" s="664">
        <v>90</v>
      </c>
      <c r="K10" s="665">
        <v>1087.2</v>
      </c>
    </row>
    <row r="11" spans="1:11" ht="14.4" customHeight="1" x14ac:dyDescent="0.3">
      <c r="A11" s="660" t="s">
        <v>586</v>
      </c>
      <c r="B11" s="661" t="s">
        <v>587</v>
      </c>
      <c r="C11" s="662" t="s">
        <v>591</v>
      </c>
      <c r="D11" s="663" t="s">
        <v>4265</v>
      </c>
      <c r="E11" s="662" t="s">
        <v>8512</v>
      </c>
      <c r="F11" s="663" t="s">
        <v>8513</v>
      </c>
      <c r="G11" s="662" t="s">
        <v>6913</v>
      </c>
      <c r="H11" s="662" t="s">
        <v>6914</v>
      </c>
      <c r="I11" s="664">
        <v>8.5299999999999994</v>
      </c>
      <c r="J11" s="664">
        <v>100</v>
      </c>
      <c r="K11" s="665">
        <v>853</v>
      </c>
    </row>
    <row r="12" spans="1:11" ht="14.4" customHeight="1" x14ac:dyDescent="0.3">
      <c r="A12" s="660" t="s">
        <v>586</v>
      </c>
      <c r="B12" s="661" t="s">
        <v>587</v>
      </c>
      <c r="C12" s="662" t="s">
        <v>591</v>
      </c>
      <c r="D12" s="663" t="s">
        <v>4265</v>
      </c>
      <c r="E12" s="662" t="s">
        <v>8512</v>
      </c>
      <c r="F12" s="663" t="s">
        <v>8513</v>
      </c>
      <c r="G12" s="662" t="s">
        <v>6915</v>
      </c>
      <c r="H12" s="662" t="s">
        <v>6916</v>
      </c>
      <c r="I12" s="664">
        <v>124.44500000000001</v>
      </c>
      <c r="J12" s="664">
        <v>7</v>
      </c>
      <c r="K12" s="665">
        <v>871.11000000000013</v>
      </c>
    </row>
    <row r="13" spans="1:11" ht="14.4" customHeight="1" x14ac:dyDescent="0.3">
      <c r="A13" s="660" t="s">
        <v>586</v>
      </c>
      <c r="B13" s="661" t="s">
        <v>587</v>
      </c>
      <c r="C13" s="662" t="s">
        <v>591</v>
      </c>
      <c r="D13" s="663" t="s">
        <v>4265</v>
      </c>
      <c r="E13" s="662" t="s">
        <v>8512</v>
      </c>
      <c r="F13" s="663" t="s">
        <v>8513</v>
      </c>
      <c r="G13" s="662" t="s">
        <v>6917</v>
      </c>
      <c r="H13" s="662" t="s">
        <v>6918</v>
      </c>
      <c r="I13" s="664">
        <v>0.40249999999999997</v>
      </c>
      <c r="J13" s="664">
        <v>7200</v>
      </c>
      <c r="K13" s="665">
        <v>2895</v>
      </c>
    </row>
    <row r="14" spans="1:11" ht="14.4" customHeight="1" x14ac:dyDescent="0.3">
      <c r="A14" s="660" t="s">
        <v>586</v>
      </c>
      <c r="B14" s="661" t="s">
        <v>587</v>
      </c>
      <c r="C14" s="662" t="s">
        <v>591</v>
      </c>
      <c r="D14" s="663" t="s">
        <v>4265</v>
      </c>
      <c r="E14" s="662" t="s">
        <v>8512</v>
      </c>
      <c r="F14" s="663" t="s">
        <v>8513</v>
      </c>
      <c r="G14" s="662" t="s">
        <v>6919</v>
      </c>
      <c r="H14" s="662" t="s">
        <v>6920</v>
      </c>
      <c r="I14" s="664">
        <v>27.562857142857144</v>
      </c>
      <c r="J14" s="664">
        <v>101</v>
      </c>
      <c r="K14" s="665">
        <v>2780.4</v>
      </c>
    </row>
    <row r="15" spans="1:11" ht="14.4" customHeight="1" x14ac:dyDescent="0.3">
      <c r="A15" s="660" t="s">
        <v>586</v>
      </c>
      <c r="B15" s="661" t="s">
        <v>587</v>
      </c>
      <c r="C15" s="662" t="s">
        <v>591</v>
      </c>
      <c r="D15" s="663" t="s">
        <v>4265</v>
      </c>
      <c r="E15" s="662" t="s">
        <v>8512</v>
      </c>
      <c r="F15" s="663" t="s">
        <v>8513</v>
      </c>
      <c r="G15" s="662" t="s">
        <v>6921</v>
      </c>
      <c r="H15" s="662" t="s">
        <v>6922</v>
      </c>
      <c r="I15" s="664">
        <v>27.21</v>
      </c>
      <c r="J15" s="664">
        <v>11</v>
      </c>
      <c r="K15" s="665">
        <v>299.31</v>
      </c>
    </row>
    <row r="16" spans="1:11" ht="14.4" customHeight="1" x14ac:dyDescent="0.3">
      <c r="A16" s="660" t="s">
        <v>586</v>
      </c>
      <c r="B16" s="661" t="s">
        <v>587</v>
      </c>
      <c r="C16" s="662" t="s">
        <v>591</v>
      </c>
      <c r="D16" s="663" t="s">
        <v>4265</v>
      </c>
      <c r="E16" s="662" t="s">
        <v>8512</v>
      </c>
      <c r="F16" s="663" t="s">
        <v>8513</v>
      </c>
      <c r="G16" s="662" t="s">
        <v>6923</v>
      </c>
      <c r="H16" s="662" t="s">
        <v>6924</v>
      </c>
      <c r="I16" s="664">
        <v>6.6980000000000004</v>
      </c>
      <c r="J16" s="664">
        <v>450</v>
      </c>
      <c r="K16" s="665">
        <v>3012.87</v>
      </c>
    </row>
    <row r="17" spans="1:11" ht="14.4" customHeight="1" x14ac:dyDescent="0.3">
      <c r="A17" s="660" t="s">
        <v>586</v>
      </c>
      <c r="B17" s="661" t="s">
        <v>587</v>
      </c>
      <c r="C17" s="662" t="s">
        <v>591</v>
      </c>
      <c r="D17" s="663" t="s">
        <v>4265</v>
      </c>
      <c r="E17" s="662" t="s">
        <v>8512</v>
      </c>
      <c r="F17" s="663" t="s">
        <v>8513</v>
      </c>
      <c r="G17" s="662" t="s">
        <v>6925</v>
      </c>
      <c r="H17" s="662" t="s">
        <v>6926</v>
      </c>
      <c r="I17" s="664">
        <v>12.42</v>
      </c>
      <c r="J17" s="664">
        <v>80</v>
      </c>
      <c r="K17" s="665">
        <v>993.6</v>
      </c>
    </row>
    <row r="18" spans="1:11" ht="14.4" customHeight="1" x14ac:dyDescent="0.3">
      <c r="A18" s="660" t="s">
        <v>586</v>
      </c>
      <c r="B18" s="661" t="s">
        <v>587</v>
      </c>
      <c r="C18" s="662" t="s">
        <v>591</v>
      </c>
      <c r="D18" s="663" t="s">
        <v>4265</v>
      </c>
      <c r="E18" s="662" t="s">
        <v>8512</v>
      </c>
      <c r="F18" s="663" t="s">
        <v>8513</v>
      </c>
      <c r="G18" s="662" t="s">
        <v>6927</v>
      </c>
      <c r="H18" s="662" t="s">
        <v>6928</v>
      </c>
      <c r="I18" s="664">
        <v>0.59777777777777774</v>
      </c>
      <c r="J18" s="664">
        <v>7000</v>
      </c>
      <c r="K18" s="665">
        <v>4180</v>
      </c>
    </row>
    <row r="19" spans="1:11" ht="14.4" customHeight="1" x14ac:dyDescent="0.3">
      <c r="A19" s="660" t="s">
        <v>586</v>
      </c>
      <c r="B19" s="661" t="s">
        <v>587</v>
      </c>
      <c r="C19" s="662" t="s">
        <v>591</v>
      </c>
      <c r="D19" s="663" t="s">
        <v>4265</v>
      </c>
      <c r="E19" s="662" t="s">
        <v>8512</v>
      </c>
      <c r="F19" s="663" t="s">
        <v>8513</v>
      </c>
      <c r="G19" s="662" t="s">
        <v>6929</v>
      </c>
      <c r="H19" s="662" t="s">
        <v>6930</v>
      </c>
      <c r="I19" s="664">
        <v>1.21</v>
      </c>
      <c r="J19" s="664">
        <v>1000</v>
      </c>
      <c r="K19" s="665">
        <v>1210</v>
      </c>
    </row>
    <row r="20" spans="1:11" ht="14.4" customHeight="1" x14ac:dyDescent="0.3">
      <c r="A20" s="660" t="s">
        <v>586</v>
      </c>
      <c r="B20" s="661" t="s">
        <v>587</v>
      </c>
      <c r="C20" s="662" t="s">
        <v>591</v>
      </c>
      <c r="D20" s="663" t="s">
        <v>4265</v>
      </c>
      <c r="E20" s="662" t="s">
        <v>8512</v>
      </c>
      <c r="F20" s="663" t="s">
        <v>8513</v>
      </c>
      <c r="G20" s="662" t="s">
        <v>6931</v>
      </c>
      <c r="H20" s="662" t="s">
        <v>6932</v>
      </c>
      <c r="I20" s="664">
        <v>8.5785714285714274</v>
      </c>
      <c r="J20" s="664">
        <v>372</v>
      </c>
      <c r="K20" s="665">
        <v>3191.28</v>
      </c>
    </row>
    <row r="21" spans="1:11" ht="14.4" customHeight="1" x14ac:dyDescent="0.3">
      <c r="A21" s="660" t="s">
        <v>586</v>
      </c>
      <c r="B21" s="661" t="s">
        <v>587</v>
      </c>
      <c r="C21" s="662" t="s">
        <v>591</v>
      </c>
      <c r="D21" s="663" t="s">
        <v>4265</v>
      </c>
      <c r="E21" s="662" t="s">
        <v>8512</v>
      </c>
      <c r="F21" s="663" t="s">
        <v>8513</v>
      </c>
      <c r="G21" s="662" t="s">
        <v>6933</v>
      </c>
      <c r="H21" s="662" t="s">
        <v>6934</v>
      </c>
      <c r="I21" s="664">
        <v>10.004999999999999</v>
      </c>
      <c r="J21" s="664">
        <v>150</v>
      </c>
      <c r="K21" s="665">
        <v>1512.5</v>
      </c>
    </row>
    <row r="22" spans="1:11" ht="14.4" customHeight="1" x14ac:dyDescent="0.3">
      <c r="A22" s="660" t="s">
        <v>586</v>
      </c>
      <c r="B22" s="661" t="s">
        <v>587</v>
      </c>
      <c r="C22" s="662" t="s">
        <v>591</v>
      </c>
      <c r="D22" s="663" t="s">
        <v>4265</v>
      </c>
      <c r="E22" s="662" t="s">
        <v>8512</v>
      </c>
      <c r="F22" s="663" t="s">
        <v>8513</v>
      </c>
      <c r="G22" s="662" t="s">
        <v>6935</v>
      </c>
      <c r="H22" s="662" t="s">
        <v>6936</v>
      </c>
      <c r="I22" s="664">
        <v>2.9849999999999999</v>
      </c>
      <c r="J22" s="664">
        <v>200</v>
      </c>
      <c r="K22" s="665">
        <v>597</v>
      </c>
    </row>
    <row r="23" spans="1:11" ht="14.4" customHeight="1" x14ac:dyDescent="0.3">
      <c r="A23" s="660" t="s">
        <v>586</v>
      </c>
      <c r="B23" s="661" t="s">
        <v>587</v>
      </c>
      <c r="C23" s="662" t="s">
        <v>591</v>
      </c>
      <c r="D23" s="663" t="s">
        <v>4265</v>
      </c>
      <c r="E23" s="662" t="s">
        <v>8512</v>
      </c>
      <c r="F23" s="663" t="s">
        <v>8513</v>
      </c>
      <c r="G23" s="662" t="s">
        <v>6937</v>
      </c>
      <c r="H23" s="662" t="s">
        <v>6938</v>
      </c>
      <c r="I23" s="664">
        <v>0.92666666666666664</v>
      </c>
      <c r="J23" s="664">
        <v>6800</v>
      </c>
      <c r="K23" s="665">
        <v>6301</v>
      </c>
    </row>
    <row r="24" spans="1:11" ht="14.4" customHeight="1" x14ac:dyDescent="0.3">
      <c r="A24" s="660" t="s">
        <v>586</v>
      </c>
      <c r="B24" s="661" t="s">
        <v>587</v>
      </c>
      <c r="C24" s="662" t="s">
        <v>591</v>
      </c>
      <c r="D24" s="663" t="s">
        <v>4265</v>
      </c>
      <c r="E24" s="662" t="s">
        <v>8512</v>
      </c>
      <c r="F24" s="663" t="s">
        <v>8513</v>
      </c>
      <c r="G24" s="662" t="s">
        <v>6939</v>
      </c>
      <c r="H24" s="662" t="s">
        <v>6940</v>
      </c>
      <c r="I24" s="664">
        <v>9.5449999999999999</v>
      </c>
      <c r="J24" s="664">
        <v>300</v>
      </c>
      <c r="K24" s="665">
        <v>2864</v>
      </c>
    </row>
    <row r="25" spans="1:11" ht="14.4" customHeight="1" x14ac:dyDescent="0.3">
      <c r="A25" s="660" t="s">
        <v>586</v>
      </c>
      <c r="B25" s="661" t="s">
        <v>587</v>
      </c>
      <c r="C25" s="662" t="s">
        <v>591</v>
      </c>
      <c r="D25" s="663" t="s">
        <v>4265</v>
      </c>
      <c r="E25" s="662" t="s">
        <v>8512</v>
      </c>
      <c r="F25" s="663" t="s">
        <v>8513</v>
      </c>
      <c r="G25" s="662" t="s">
        <v>6939</v>
      </c>
      <c r="H25" s="662" t="s">
        <v>6941</v>
      </c>
      <c r="I25" s="664">
        <v>9.5459999999999994</v>
      </c>
      <c r="J25" s="664">
        <v>700</v>
      </c>
      <c r="K25" s="665">
        <v>6683</v>
      </c>
    </row>
    <row r="26" spans="1:11" ht="14.4" customHeight="1" x14ac:dyDescent="0.3">
      <c r="A26" s="660" t="s">
        <v>586</v>
      </c>
      <c r="B26" s="661" t="s">
        <v>587</v>
      </c>
      <c r="C26" s="662" t="s">
        <v>591</v>
      </c>
      <c r="D26" s="663" t="s">
        <v>4265</v>
      </c>
      <c r="E26" s="662" t="s">
        <v>8512</v>
      </c>
      <c r="F26" s="663" t="s">
        <v>8513</v>
      </c>
      <c r="G26" s="662" t="s">
        <v>6942</v>
      </c>
      <c r="H26" s="662" t="s">
        <v>6943</v>
      </c>
      <c r="I26" s="664">
        <v>2.66</v>
      </c>
      <c r="J26" s="664">
        <v>1610</v>
      </c>
      <c r="K26" s="665">
        <v>4284.42</v>
      </c>
    </row>
    <row r="27" spans="1:11" ht="14.4" customHeight="1" x14ac:dyDescent="0.3">
      <c r="A27" s="660" t="s">
        <v>586</v>
      </c>
      <c r="B27" s="661" t="s">
        <v>587</v>
      </c>
      <c r="C27" s="662" t="s">
        <v>591</v>
      </c>
      <c r="D27" s="663" t="s">
        <v>4265</v>
      </c>
      <c r="E27" s="662" t="s">
        <v>8512</v>
      </c>
      <c r="F27" s="663" t="s">
        <v>8513</v>
      </c>
      <c r="G27" s="662" t="s">
        <v>6944</v>
      </c>
      <c r="H27" s="662" t="s">
        <v>6945</v>
      </c>
      <c r="I27" s="664">
        <v>1.5142857142857142</v>
      </c>
      <c r="J27" s="664">
        <v>900</v>
      </c>
      <c r="K27" s="665">
        <v>1362</v>
      </c>
    </row>
    <row r="28" spans="1:11" ht="14.4" customHeight="1" x14ac:dyDescent="0.3">
      <c r="A28" s="660" t="s">
        <v>586</v>
      </c>
      <c r="B28" s="661" t="s">
        <v>587</v>
      </c>
      <c r="C28" s="662" t="s">
        <v>591</v>
      </c>
      <c r="D28" s="663" t="s">
        <v>4265</v>
      </c>
      <c r="E28" s="662" t="s">
        <v>8512</v>
      </c>
      <c r="F28" s="663" t="s">
        <v>8513</v>
      </c>
      <c r="G28" s="662" t="s">
        <v>6946</v>
      </c>
      <c r="H28" s="662" t="s">
        <v>6947</v>
      </c>
      <c r="I28" s="664">
        <v>2.0666666666666664</v>
      </c>
      <c r="J28" s="664">
        <v>350</v>
      </c>
      <c r="K28" s="665">
        <v>723.5</v>
      </c>
    </row>
    <row r="29" spans="1:11" ht="14.4" customHeight="1" x14ac:dyDescent="0.3">
      <c r="A29" s="660" t="s">
        <v>586</v>
      </c>
      <c r="B29" s="661" t="s">
        <v>587</v>
      </c>
      <c r="C29" s="662" t="s">
        <v>591</v>
      </c>
      <c r="D29" s="663" t="s">
        <v>4265</v>
      </c>
      <c r="E29" s="662" t="s">
        <v>8512</v>
      </c>
      <c r="F29" s="663" t="s">
        <v>8513</v>
      </c>
      <c r="G29" s="662" t="s">
        <v>6948</v>
      </c>
      <c r="H29" s="662" t="s">
        <v>6949</v>
      </c>
      <c r="I29" s="664">
        <v>64.427999999999997</v>
      </c>
      <c r="J29" s="664">
        <v>270</v>
      </c>
      <c r="K29" s="665">
        <v>17409.830000000002</v>
      </c>
    </row>
    <row r="30" spans="1:11" ht="14.4" customHeight="1" x14ac:dyDescent="0.3">
      <c r="A30" s="660" t="s">
        <v>586</v>
      </c>
      <c r="B30" s="661" t="s">
        <v>587</v>
      </c>
      <c r="C30" s="662" t="s">
        <v>591</v>
      </c>
      <c r="D30" s="663" t="s">
        <v>4265</v>
      </c>
      <c r="E30" s="662" t="s">
        <v>8512</v>
      </c>
      <c r="F30" s="663" t="s">
        <v>8513</v>
      </c>
      <c r="G30" s="662" t="s">
        <v>6950</v>
      </c>
      <c r="H30" s="662" t="s">
        <v>6951</v>
      </c>
      <c r="I30" s="664">
        <v>9.7799999999999994</v>
      </c>
      <c r="J30" s="664">
        <v>20</v>
      </c>
      <c r="K30" s="665">
        <v>195.6</v>
      </c>
    </row>
    <row r="31" spans="1:11" ht="14.4" customHeight="1" x14ac:dyDescent="0.3">
      <c r="A31" s="660" t="s">
        <v>586</v>
      </c>
      <c r="B31" s="661" t="s">
        <v>587</v>
      </c>
      <c r="C31" s="662" t="s">
        <v>591</v>
      </c>
      <c r="D31" s="663" t="s">
        <v>4265</v>
      </c>
      <c r="E31" s="662" t="s">
        <v>8512</v>
      </c>
      <c r="F31" s="663" t="s">
        <v>8513</v>
      </c>
      <c r="G31" s="662" t="s">
        <v>6952</v>
      </c>
      <c r="H31" s="662" t="s">
        <v>6953</v>
      </c>
      <c r="I31" s="664">
        <v>11.996666666666668</v>
      </c>
      <c r="J31" s="664">
        <v>1400</v>
      </c>
      <c r="K31" s="665">
        <v>16794.7</v>
      </c>
    </row>
    <row r="32" spans="1:11" ht="14.4" customHeight="1" x14ac:dyDescent="0.3">
      <c r="A32" s="660" t="s">
        <v>586</v>
      </c>
      <c r="B32" s="661" t="s">
        <v>587</v>
      </c>
      <c r="C32" s="662" t="s">
        <v>591</v>
      </c>
      <c r="D32" s="663" t="s">
        <v>4265</v>
      </c>
      <c r="E32" s="662" t="s">
        <v>8512</v>
      </c>
      <c r="F32" s="663" t="s">
        <v>8513</v>
      </c>
      <c r="G32" s="662" t="s">
        <v>6954</v>
      </c>
      <c r="H32" s="662" t="s">
        <v>6955</v>
      </c>
      <c r="I32" s="664">
        <v>8.6657142857142873</v>
      </c>
      <c r="J32" s="664">
        <v>600</v>
      </c>
      <c r="K32" s="665">
        <v>5214.05</v>
      </c>
    </row>
    <row r="33" spans="1:11" ht="14.4" customHeight="1" x14ac:dyDescent="0.3">
      <c r="A33" s="660" t="s">
        <v>586</v>
      </c>
      <c r="B33" s="661" t="s">
        <v>587</v>
      </c>
      <c r="C33" s="662" t="s">
        <v>591</v>
      </c>
      <c r="D33" s="663" t="s">
        <v>4265</v>
      </c>
      <c r="E33" s="662" t="s">
        <v>8512</v>
      </c>
      <c r="F33" s="663" t="s">
        <v>8513</v>
      </c>
      <c r="G33" s="662" t="s">
        <v>6956</v>
      </c>
      <c r="H33" s="662" t="s">
        <v>6957</v>
      </c>
      <c r="I33" s="664">
        <v>0.31</v>
      </c>
      <c r="J33" s="664">
        <v>3200</v>
      </c>
      <c r="K33" s="665">
        <v>992</v>
      </c>
    </row>
    <row r="34" spans="1:11" ht="14.4" customHeight="1" x14ac:dyDescent="0.3">
      <c r="A34" s="660" t="s">
        <v>586</v>
      </c>
      <c r="B34" s="661" t="s">
        <v>587</v>
      </c>
      <c r="C34" s="662" t="s">
        <v>591</v>
      </c>
      <c r="D34" s="663" t="s">
        <v>4265</v>
      </c>
      <c r="E34" s="662" t="s">
        <v>8512</v>
      </c>
      <c r="F34" s="663" t="s">
        <v>8513</v>
      </c>
      <c r="G34" s="662" t="s">
        <v>6958</v>
      </c>
      <c r="H34" s="662" t="s">
        <v>6959</v>
      </c>
      <c r="I34" s="664">
        <v>3.45</v>
      </c>
      <c r="J34" s="664">
        <v>40</v>
      </c>
      <c r="K34" s="665">
        <v>138</v>
      </c>
    </row>
    <row r="35" spans="1:11" ht="14.4" customHeight="1" x14ac:dyDescent="0.3">
      <c r="A35" s="660" t="s">
        <v>586</v>
      </c>
      <c r="B35" s="661" t="s">
        <v>587</v>
      </c>
      <c r="C35" s="662" t="s">
        <v>591</v>
      </c>
      <c r="D35" s="663" t="s">
        <v>4265</v>
      </c>
      <c r="E35" s="662" t="s">
        <v>8512</v>
      </c>
      <c r="F35" s="663" t="s">
        <v>8513</v>
      </c>
      <c r="G35" s="662" t="s">
        <v>6960</v>
      </c>
      <c r="H35" s="662" t="s">
        <v>6961</v>
      </c>
      <c r="I35" s="664">
        <v>140.46</v>
      </c>
      <c r="J35" s="664">
        <v>1</v>
      </c>
      <c r="K35" s="665">
        <v>140.46</v>
      </c>
    </row>
    <row r="36" spans="1:11" ht="14.4" customHeight="1" x14ac:dyDescent="0.3">
      <c r="A36" s="660" t="s">
        <v>586</v>
      </c>
      <c r="B36" s="661" t="s">
        <v>587</v>
      </c>
      <c r="C36" s="662" t="s">
        <v>591</v>
      </c>
      <c r="D36" s="663" t="s">
        <v>4265</v>
      </c>
      <c r="E36" s="662" t="s">
        <v>8514</v>
      </c>
      <c r="F36" s="663" t="s">
        <v>8515</v>
      </c>
      <c r="G36" s="662" t="s">
        <v>6962</v>
      </c>
      <c r="H36" s="662" t="s">
        <v>6963</v>
      </c>
      <c r="I36" s="664">
        <v>260.14999999999998</v>
      </c>
      <c r="J36" s="664">
        <v>8</v>
      </c>
      <c r="K36" s="665">
        <v>2081.1999999999998</v>
      </c>
    </row>
    <row r="37" spans="1:11" ht="14.4" customHeight="1" x14ac:dyDescent="0.3">
      <c r="A37" s="660" t="s">
        <v>586</v>
      </c>
      <c r="B37" s="661" t="s">
        <v>587</v>
      </c>
      <c r="C37" s="662" t="s">
        <v>591</v>
      </c>
      <c r="D37" s="663" t="s">
        <v>4265</v>
      </c>
      <c r="E37" s="662" t="s">
        <v>8514</v>
      </c>
      <c r="F37" s="663" t="s">
        <v>8515</v>
      </c>
      <c r="G37" s="662" t="s">
        <v>6964</v>
      </c>
      <c r="H37" s="662" t="s">
        <v>6965</v>
      </c>
      <c r="I37" s="664">
        <v>3.2533333333333334</v>
      </c>
      <c r="J37" s="664">
        <v>350</v>
      </c>
      <c r="K37" s="665">
        <v>1074.5</v>
      </c>
    </row>
    <row r="38" spans="1:11" ht="14.4" customHeight="1" x14ac:dyDescent="0.3">
      <c r="A38" s="660" t="s">
        <v>586</v>
      </c>
      <c r="B38" s="661" t="s">
        <v>587</v>
      </c>
      <c r="C38" s="662" t="s">
        <v>591</v>
      </c>
      <c r="D38" s="663" t="s">
        <v>4265</v>
      </c>
      <c r="E38" s="662" t="s">
        <v>8514</v>
      </c>
      <c r="F38" s="663" t="s">
        <v>8515</v>
      </c>
      <c r="G38" s="662" t="s">
        <v>6966</v>
      </c>
      <c r="H38" s="662" t="s">
        <v>6967</v>
      </c>
      <c r="I38" s="664">
        <v>15.926999999999998</v>
      </c>
      <c r="J38" s="664">
        <v>1100</v>
      </c>
      <c r="K38" s="665">
        <v>17521</v>
      </c>
    </row>
    <row r="39" spans="1:11" ht="14.4" customHeight="1" x14ac:dyDescent="0.3">
      <c r="A39" s="660" t="s">
        <v>586</v>
      </c>
      <c r="B39" s="661" t="s">
        <v>587</v>
      </c>
      <c r="C39" s="662" t="s">
        <v>591</v>
      </c>
      <c r="D39" s="663" t="s">
        <v>4265</v>
      </c>
      <c r="E39" s="662" t="s">
        <v>8514</v>
      </c>
      <c r="F39" s="663" t="s">
        <v>8515</v>
      </c>
      <c r="G39" s="662" t="s">
        <v>6968</v>
      </c>
      <c r="H39" s="662" t="s">
        <v>6969</v>
      </c>
      <c r="I39" s="664">
        <v>1.0155555555555555</v>
      </c>
      <c r="J39" s="664">
        <v>15600</v>
      </c>
      <c r="K39" s="665">
        <v>16008</v>
      </c>
    </row>
    <row r="40" spans="1:11" ht="14.4" customHeight="1" x14ac:dyDescent="0.3">
      <c r="A40" s="660" t="s">
        <v>586</v>
      </c>
      <c r="B40" s="661" t="s">
        <v>587</v>
      </c>
      <c r="C40" s="662" t="s">
        <v>591</v>
      </c>
      <c r="D40" s="663" t="s">
        <v>4265</v>
      </c>
      <c r="E40" s="662" t="s">
        <v>8514</v>
      </c>
      <c r="F40" s="663" t="s">
        <v>8515</v>
      </c>
      <c r="G40" s="662" t="s">
        <v>6970</v>
      </c>
      <c r="H40" s="662" t="s">
        <v>6971</v>
      </c>
      <c r="I40" s="664">
        <v>1.5644444444444445</v>
      </c>
      <c r="J40" s="664">
        <v>12800</v>
      </c>
      <c r="K40" s="665">
        <v>20048</v>
      </c>
    </row>
    <row r="41" spans="1:11" ht="14.4" customHeight="1" x14ac:dyDescent="0.3">
      <c r="A41" s="660" t="s">
        <v>586</v>
      </c>
      <c r="B41" s="661" t="s">
        <v>587</v>
      </c>
      <c r="C41" s="662" t="s">
        <v>591</v>
      </c>
      <c r="D41" s="663" t="s">
        <v>4265</v>
      </c>
      <c r="E41" s="662" t="s">
        <v>8514</v>
      </c>
      <c r="F41" s="663" t="s">
        <v>8515</v>
      </c>
      <c r="G41" s="662" t="s">
        <v>6972</v>
      </c>
      <c r="H41" s="662" t="s">
        <v>6973</v>
      </c>
      <c r="I41" s="664">
        <v>0.43999999999999995</v>
      </c>
      <c r="J41" s="664">
        <v>4100</v>
      </c>
      <c r="K41" s="665">
        <v>1847</v>
      </c>
    </row>
    <row r="42" spans="1:11" ht="14.4" customHeight="1" x14ac:dyDescent="0.3">
      <c r="A42" s="660" t="s">
        <v>586</v>
      </c>
      <c r="B42" s="661" t="s">
        <v>587</v>
      </c>
      <c r="C42" s="662" t="s">
        <v>591</v>
      </c>
      <c r="D42" s="663" t="s">
        <v>4265</v>
      </c>
      <c r="E42" s="662" t="s">
        <v>8514</v>
      </c>
      <c r="F42" s="663" t="s">
        <v>8515</v>
      </c>
      <c r="G42" s="662" t="s">
        <v>6974</v>
      </c>
      <c r="H42" s="662" t="s">
        <v>6975</v>
      </c>
      <c r="I42" s="664">
        <v>0.62777777777777777</v>
      </c>
      <c r="J42" s="664">
        <v>22000</v>
      </c>
      <c r="K42" s="665">
        <v>13980</v>
      </c>
    </row>
    <row r="43" spans="1:11" ht="14.4" customHeight="1" x14ac:dyDescent="0.3">
      <c r="A43" s="660" t="s">
        <v>586</v>
      </c>
      <c r="B43" s="661" t="s">
        <v>587</v>
      </c>
      <c r="C43" s="662" t="s">
        <v>591</v>
      </c>
      <c r="D43" s="663" t="s">
        <v>4265</v>
      </c>
      <c r="E43" s="662" t="s">
        <v>8514</v>
      </c>
      <c r="F43" s="663" t="s">
        <v>8515</v>
      </c>
      <c r="G43" s="662" t="s">
        <v>6976</v>
      </c>
      <c r="H43" s="662" t="s">
        <v>6977</v>
      </c>
      <c r="I43" s="664">
        <v>3.14</v>
      </c>
      <c r="J43" s="664">
        <v>100</v>
      </c>
      <c r="K43" s="665">
        <v>314</v>
      </c>
    </row>
    <row r="44" spans="1:11" ht="14.4" customHeight="1" x14ac:dyDescent="0.3">
      <c r="A44" s="660" t="s">
        <v>586</v>
      </c>
      <c r="B44" s="661" t="s">
        <v>587</v>
      </c>
      <c r="C44" s="662" t="s">
        <v>591</v>
      </c>
      <c r="D44" s="663" t="s">
        <v>4265</v>
      </c>
      <c r="E44" s="662" t="s">
        <v>8514</v>
      </c>
      <c r="F44" s="663" t="s">
        <v>8515</v>
      </c>
      <c r="G44" s="662" t="s">
        <v>6978</v>
      </c>
      <c r="H44" s="662" t="s">
        <v>6979</v>
      </c>
      <c r="I44" s="664">
        <v>6.26</v>
      </c>
      <c r="J44" s="664">
        <v>10</v>
      </c>
      <c r="K44" s="665">
        <v>62.6</v>
      </c>
    </row>
    <row r="45" spans="1:11" ht="14.4" customHeight="1" x14ac:dyDescent="0.3">
      <c r="A45" s="660" t="s">
        <v>586</v>
      </c>
      <c r="B45" s="661" t="s">
        <v>587</v>
      </c>
      <c r="C45" s="662" t="s">
        <v>591</v>
      </c>
      <c r="D45" s="663" t="s">
        <v>4265</v>
      </c>
      <c r="E45" s="662" t="s">
        <v>8514</v>
      </c>
      <c r="F45" s="663" t="s">
        <v>8515</v>
      </c>
      <c r="G45" s="662" t="s">
        <v>6980</v>
      </c>
      <c r="H45" s="662" t="s">
        <v>6981</v>
      </c>
      <c r="I45" s="664">
        <v>68.525000000000006</v>
      </c>
      <c r="J45" s="664">
        <v>30</v>
      </c>
      <c r="K45" s="665">
        <v>2055.8000000000002</v>
      </c>
    </row>
    <row r="46" spans="1:11" ht="14.4" customHeight="1" x14ac:dyDescent="0.3">
      <c r="A46" s="660" t="s">
        <v>586</v>
      </c>
      <c r="B46" s="661" t="s">
        <v>587</v>
      </c>
      <c r="C46" s="662" t="s">
        <v>591</v>
      </c>
      <c r="D46" s="663" t="s">
        <v>4265</v>
      </c>
      <c r="E46" s="662" t="s">
        <v>8514</v>
      </c>
      <c r="F46" s="663" t="s">
        <v>8515</v>
      </c>
      <c r="G46" s="662" t="s">
        <v>6982</v>
      </c>
      <c r="H46" s="662" t="s">
        <v>6983</v>
      </c>
      <c r="I46" s="664">
        <v>2.4083333333333332</v>
      </c>
      <c r="J46" s="664">
        <v>1750</v>
      </c>
      <c r="K46" s="665">
        <v>4227</v>
      </c>
    </row>
    <row r="47" spans="1:11" ht="14.4" customHeight="1" x14ac:dyDescent="0.3">
      <c r="A47" s="660" t="s">
        <v>586</v>
      </c>
      <c r="B47" s="661" t="s">
        <v>587</v>
      </c>
      <c r="C47" s="662" t="s">
        <v>591</v>
      </c>
      <c r="D47" s="663" t="s">
        <v>4265</v>
      </c>
      <c r="E47" s="662" t="s">
        <v>8514</v>
      </c>
      <c r="F47" s="663" t="s">
        <v>8515</v>
      </c>
      <c r="G47" s="662" t="s">
        <v>6982</v>
      </c>
      <c r="H47" s="662" t="s">
        <v>6984</v>
      </c>
      <c r="I47" s="664">
        <v>2.46</v>
      </c>
      <c r="J47" s="664">
        <v>1100</v>
      </c>
      <c r="K47" s="665">
        <v>2706</v>
      </c>
    </row>
    <row r="48" spans="1:11" ht="14.4" customHeight="1" x14ac:dyDescent="0.3">
      <c r="A48" s="660" t="s">
        <v>586</v>
      </c>
      <c r="B48" s="661" t="s">
        <v>587</v>
      </c>
      <c r="C48" s="662" t="s">
        <v>591</v>
      </c>
      <c r="D48" s="663" t="s">
        <v>4265</v>
      </c>
      <c r="E48" s="662" t="s">
        <v>8514</v>
      </c>
      <c r="F48" s="663" t="s">
        <v>8515</v>
      </c>
      <c r="G48" s="662" t="s">
        <v>6985</v>
      </c>
      <c r="H48" s="662" t="s">
        <v>6986</v>
      </c>
      <c r="I48" s="664">
        <v>13.92</v>
      </c>
      <c r="J48" s="664">
        <v>100</v>
      </c>
      <c r="K48" s="665">
        <v>1392</v>
      </c>
    </row>
    <row r="49" spans="1:11" ht="14.4" customHeight="1" x14ac:dyDescent="0.3">
      <c r="A49" s="660" t="s">
        <v>586</v>
      </c>
      <c r="B49" s="661" t="s">
        <v>587</v>
      </c>
      <c r="C49" s="662" t="s">
        <v>591</v>
      </c>
      <c r="D49" s="663" t="s">
        <v>4265</v>
      </c>
      <c r="E49" s="662" t="s">
        <v>8514</v>
      </c>
      <c r="F49" s="663" t="s">
        <v>8515</v>
      </c>
      <c r="G49" s="662" t="s">
        <v>6987</v>
      </c>
      <c r="H49" s="662" t="s">
        <v>6988</v>
      </c>
      <c r="I49" s="664">
        <v>94.38</v>
      </c>
      <c r="J49" s="664">
        <v>6</v>
      </c>
      <c r="K49" s="665">
        <v>566.28</v>
      </c>
    </row>
    <row r="50" spans="1:11" ht="14.4" customHeight="1" x14ac:dyDescent="0.3">
      <c r="A50" s="660" t="s">
        <v>586</v>
      </c>
      <c r="B50" s="661" t="s">
        <v>587</v>
      </c>
      <c r="C50" s="662" t="s">
        <v>591</v>
      </c>
      <c r="D50" s="663" t="s">
        <v>4265</v>
      </c>
      <c r="E50" s="662" t="s">
        <v>8514</v>
      </c>
      <c r="F50" s="663" t="s">
        <v>8515</v>
      </c>
      <c r="G50" s="662" t="s">
        <v>6989</v>
      </c>
      <c r="H50" s="662" t="s">
        <v>6990</v>
      </c>
      <c r="I50" s="664">
        <v>5.5679999999999996</v>
      </c>
      <c r="J50" s="664">
        <v>250</v>
      </c>
      <c r="K50" s="665">
        <v>1392</v>
      </c>
    </row>
    <row r="51" spans="1:11" ht="14.4" customHeight="1" x14ac:dyDescent="0.3">
      <c r="A51" s="660" t="s">
        <v>586</v>
      </c>
      <c r="B51" s="661" t="s">
        <v>587</v>
      </c>
      <c r="C51" s="662" t="s">
        <v>591</v>
      </c>
      <c r="D51" s="663" t="s">
        <v>4265</v>
      </c>
      <c r="E51" s="662" t="s">
        <v>8514</v>
      </c>
      <c r="F51" s="663" t="s">
        <v>8515</v>
      </c>
      <c r="G51" s="662" t="s">
        <v>6991</v>
      </c>
      <c r="H51" s="662" t="s">
        <v>6992</v>
      </c>
      <c r="I51" s="664">
        <v>1.84</v>
      </c>
      <c r="J51" s="664">
        <v>20</v>
      </c>
      <c r="K51" s="665">
        <v>36.799999999999997</v>
      </c>
    </row>
    <row r="52" spans="1:11" ht="14.4" customHeight="1" x14ac:dyDescent="0.3">
      <c r="A52" s="660" t="s">
        <v>586</v>
      </c>
      <c r="B52" s="661" t="s">
        <v>587</v>
      </c>
      <c r="C52" s="662" t="s">
        <v>591</v>
      </c>
      <c r="D52" s="663" t="s">
        <v>4265</v>
      </c>
      <c r="E52" s="662" t="s">
        <v>8514</v>
      </c>
      <c r="F52" s="663" t="s">
        <v>8515</v>
      </c>
      <c r="G52" s="662" t="s">
        <v>6993</v>
      </c>
      <c r="H52" s="662" t="s">
        <v>6994</v>
      </c>
      <c r="I52" s="664">
        <v>17.190000000000001</v>
      </c>
      <c r="J52" s="664">
        <v>2</v>
      </c>
      <c r="K52" s="665">
        <v>34.380000000000003</v>
      </c>
    </row>
    <row r="53" spans="1:11" ht="14.4" customHeight="1" x14ac:dyDescent="0.3">
      <c r="A53" s="660" t="s">
        <v>586</v>
      </c>
      <c r="B53" s="661" t="s">
        <v>587</v>
      </c>
      <c r="C53" s="662" t="s">
        <v>591</v>
      </c>
      <c r="D53" s="663" t="s">
        <v>4265</v>
      </c>
      <c r="E53" s="662" t="s">
        <v>8514</v>
      </c>
      <c r="F53" s="663" t="s">
        <v>8515</v>
      </c>
      <c r="G53" s="662" t="s">
        <v>6995</v>
      </c>
      <c r="H53" s="662" t="s">
        <v>6996</v>
      </c>
      <c r="I53" s="664">
        <v>17.88</v>
      </c>
      <c r="J53" s="664">
        <v>2</v>
      </c>
      <c r="K53" s="665">
        <v>35.76</v>
      </c>
    </row>
    <row r="54" spans="1:11" ht="14.4" customHeight="1" x14ac:dyDescent="0.3">
      <c r="A54" s="660" t="s">
        <v>586</v>
      </c>
      <c r="B54" s="661" t="s">
        <v>587</v>
      </c>
      <c r="C54" s="662" t="s">
        <v>591</v>
      </c>
      <c r="D54" s="663" t="s">
        <v>4265</v>
      </c>
      <c r="E54" s="662" t="s">
        <v>8514</v>
      </c>
      <c r="F54" s="663" t="s">
        <v>8515</v>
      </c>
      <c r="G54" s="662" t="s">
        <v>6997</v>
      </c>
      <c r="H54" s="662" t="s">
        <v>6998</v>
      </c>
      <c r="I54" s="664">
        <v>17.899999999999999</v>
      </c>
      <c r="J54" s="664">
        <v>2</v>
      </c>
      <c r="K54" s="665">
        <v>35.799999999999997</v>
      </c>
    </row>
    <row r="55" spans="1:11" ht="14.4" customHeight="1" x14ac:dyDescent="0.3">
      <c r="A55" s="660" t="s">
        <v>586</v>
      </c>
      <c r="B55" s="661" t="s">
        <v>587</v>
      </c>
      <c r="C55" s="662" t="s">
        <v>591</v>
      </c>
      <c r="D55" s="663" t="s">
        <v>4265</v>
      </c>
      <c r="E55" s="662" t="s">
        <v>8514</v>
      </c>
      <c r="F55" s="663" t="s">
        <v>8515</v>
      </c>
      <c r="G55" s="662" t="s">
        <v>6999</v>
      </c>
      <c r="H55" s="662" t="s">
        <v>7000</v>
      </c>
      <c r="I55" s="664">
        <v>2.33</v>
      </c>
      <c r="J55" s="664">
        <v>100</v>
      </c>
      <c r="K55" s="665">
        <v>233</v>
      </c>
    </row>
    <row r="56" spans="1:11" ht="14.4" customHeight="1" x14ac:dyDescent="0.3">
      <c r="A56" s="660" t="s">
        <v>586</v>
      </c>
      <c r="B56" s="661" t="s">
        <v>587</v>
      </c>
      <c r="C56" s="662" t="s">
        <v>591</v>
      </c>
      <c r="D56" s="663" t="s">
        <v>4265</v>
      </c>
      <c r="E56" s="662" t="s">
        <v>8514</v>
      </c>
      <c r="F56" s="663" t="s">
        <v>8515</v>
      </c>
      <c r="G56" s="662" t="s">
        <v>7001</v>
      </c>
      <c r="H56" s="662" t="s">
        <v>7002</v>
      </c>
      <c r="I56" s="664">
        <v>1.8033333333333335</v>
      </c>
      <c r="J56" s="664">
        <v>150</v>
      </c>
      <c r="K56" s="665">
        <v>270.5</v>
      </c>
    </row>
    <row r="57" spans="1:11" ht="14.4" customHeight="1" x14ac:dyDescent="0.3">
      <c r="A57" s="660" t="s">
        <v>586</v>
      </c>
      <c r="B57" s="661" t="s">
        <v>587</v>
      </c>
      <c r="C57" s="662" t="s">
        <v>591</v>
      </c>
      <c r="D57" s="663" t="s">
        <v>4265</v>
      </c>
      <c r="E57" s="662" t="s">
        <v>8514</v>
      </c>
      <c r="F57" s="663" t="s">
        <v>8515</v>
      </c>
      <c r="G57" s="662" t="s">
        <v>7003</v>
      </c>
      <c r="H57" s="662" t="s">
        <v>7004</v>
      </c>
      <c r="I57" s="664">
        <v>1.8599999999999999</v>
      </c>
      <c r="J57" s="664">
        <v>5300</v>
      </c>
      <c r="K57" s="665">
        <v>9914</v>
      </c>
    </row>
    <row r="58" spans="1:11" ht="14.4" customHeight="1" x14ac:dyDescent="0.3">
      <c r="A58" s="660" t="s">
        <v>586</v>
      </c>
      <c r="B58" s="661" t="s">
        <v>587</v>
      </c>
      <c r="C58" s="662" t="s">
        <v>591</v>
      </c>
      <c r="D58" s="663" t="s">
        <v>4265</v>
      </c>
      <c r="E58" s="662" t="s">
        <v>8514</v>
      </c>
      <c r="F58" s="663" t="s">
        <v>8515</v>
      </c>
      <c r="G58" s="662" t="s">
        <v>7005</v>
      </c>
      <c r="H58" s="662" t="s">
        <v>7006</v>
      </c>
      <c r="I58" s="664">
        <v>1.7987500000000003</v>
      </c>
      <c r="J58" s="664">
        <v>950</v>
      </c>
      <c r="K58" s="665">
        <v>1708.5</v>
      </c>
    </row>
    <row r="59" spans="1:11" ht="14.4" customHeight="1" x14ac:dyDescent="0.3">
      <c r="A59" s="660" t="s">
        <v>586</v>
      </c>
      <c r="B59" s="661" t="s">
        <v>587</v>
      </c>
      <c r="C59" s="662" t="s">
        <v>591</v>
      </c>
      <c r="D59" s="663" t="s">
        <v>4265</v>
      </c>
      <c r="E59" s="662" t="s">
        <v>8514</v>
      </c>
      <c r="F59" s="663" t="s">
        <v>8515</v>
      </c>
      <c r="G59" s="662" t="s">
        <v>7007</v>
      </c>
      <c r="H59" s="662" t="s">
        <v>7008</v>
      </c>
      <c r="I59" s="664">
        <v>2.9288888888888898</v>
      </c>
      <c r="J59" s="664">
        <v>3700</v>
      </c>
      <c r="K59" s="665">
        <v>10863</v>
      </c>
    </row>
    <row r="60" spans="1:11" ht="14.4" customHeight="1" x14ac:dyDescent="0.3">
      <c r="A60" s="660" t="s">
        <v>586</v>
      </c>
      <c r="B60" s="661" t="s">
        <v>587</v>
      </c>
      <c r="C60" s="662" t="s">
        <v>591</v>
      </c>
      <c r="D60" s="663" t="s">
        <v>4265</v>
      </c>
      <c r="E60" s="662" t="s">
        <v>8514</v>
      </c>
      <c r="F60" s="663" t="s">
        <v>8515</v>
      </c>
      <c r="G60" s="662" t="s">
        <v>7009</v>
      </c>
      <c r="H60" s="662" t="s">
        <v>7010</v>
      </c>
      <c r="I60" s="664">
        <v>1.8133333333333332</v>
      </c>
      <c r="J60" s="664">
        <v>400</v>
      </c>
      <c r="K60" s="665">
        <v>736</v>
      </c>
    </row>
    <row r="61" spans="1:11" ht="14.4" customHeight="1" x14ac:dyDescent="0.3">
      <c r="A61" s="660" t="s">
        <v>586</v>
      </c>
      <c r="B61" s="661" t="s">
        <v>587</v>
      </c>
      <c r="C61" s="662" t="s">
        <v>591</v>
      </c>
      <c r="D61" s="663" t="s">
        <v>4265</v>
      </c>
      <c r="E61" s="662" t="s">
        <v>8514</v>
      </c>
      <c r="F61" s="663" t="s">
        <v>8515</v>
      </c>
      <c r="G61" s="662" t="s">
        <v>7011</v>
      </c>
      <c r="H61" s="662" t="s">
        <v>7012</v>
      </c>
      <c r="I61" s="664">
        <v>4.8166666666666673</v>
      </c>
      <c r="J61" s="664">
        <v>6200</v>
      </c>
      <c r="K61" s="665">
        <v>29864</v>
      </c>
    </row>
    <row r="62" spans="1:11" ht="14.4" customHeight="1" x14ac:dyDescent="0.3">
      <c r="A62" s="660" t="s">
        <v>586</v>
      </c>
      <c r="B62" s="661" t="s">
        <v>587</v>
      </c>
      <c r="C62" s="662" t="s">
        <v>591</v>
      </c>
      <c r="D62" s="663" t="s">
        <v>4265</v>
      </c>
      <c r="E62" s="662" t="s">
        <v>8514</v>
      </c>
      <c r="F62" s="663" t="s">
        <v>8515</v>
      </c>
      <c r="G62" s="662" t="s">
        <v>7013</v>
      </c>
      <c r="H62" s="662" t="s">
        <v>7014</v>
      </c>
      <c r="I62" s="664">
        <v>2.8416666666666668</v>
      </c>
      <c r="J62" s="664">
        <v>2100</v>
      </c>
      <c r="K62" s="665">
        <v>5985</v>
      </c>
    </row>
    <row r="63" spans="1:11" ht="14.4" customHeight="1" x14ac:dyDescent="0.3">
      <c r="A63" s="660" t="s">
        <v>586</v>
      </c>
      <c r="B63" s="661" t="s">
        <v>587</v>
      </c>
      <c r="C63" s="662" t="s">
        <v>591</v>
      </c>
      <c r="D63" s="663" t="s">
        <v>4265</v>
      </c>
      <c r="E63" s="662" t="s">
        <v>8514</v>
      </c>
      <c r="F63" s="663" t="s">
        <v>8515</v>
      </c>
      <c r="G63" s="662" t="s">
        <v>7015</v>
      </c>
      <c r="H63" s="662" t="s">
        <v>7016</v>
      </c>
      <c r="I63" s="664">
        <v>2.0833333333333335</v>
      </c>
      <c r="J63" s="664">
        <v>750</v>
      </c>
      <c r="K63" s="665">
        <v>1564.5</v>
      </c>
    </row>
    <row r="64" spans="1:11" ht="14.4" customHeight="1" x14ac:dyDescent="0.3">
      <c r="A64" s="660" t="s">
        <v>586</v>
      </c>
      <c r="B64" s="661" t="s">
        <v>587</v>
      </c>
      <c r="C64" s="662" t="s">
        <v>591</v>
      </c>
      <c r="D64" s="663" t="s">
        <v>4265</v>
      </c>
      <c r="E64" s="662" t="s">
        <v>8514</v>
      </c>
      <c r="F64" s="663" t="s">
        <v>8515</v>
      </c>
      <c r="G64" s="662" t="s">
        <v>7017</v>
      </c>
      <c r="H64" s="662" t="s">
        <v>7018</v>
      </c>
      <c r="I64" s="664">
        <v>3.145</v>
      </c>
      <c r="J64" s="664">
        <v>200</v>
      </c>
      <c r="K64" s="665">
        <v>629</v>
      </c>
    </row>
    <row r="65" spans="1:11" ht="14.4" customHeight="1" x14ac:dyDescent="0.3">
      <c r="A65" s="660" t="s">
        <v>586</v>
      </c>
      <c r="B65" s="661" t="s">
        <v>587</v>
      </c>
      <c r="C65" s="662" t="s">
        <v>591</v>
      </c>
      <c r="D65" s="663" t="s">
        <v>4265</v>
      </c>
      <c r="E65" s="662" t="s">
        <v>8514</v>
      </c>
      <c r="F65" s="663" t="s">
        <v>8515</v>
      </c>
      <c r="G65" s="662" t="s">
        <v>7019</v>
      </c>
      <c r="H65" s="662" t="s">
        <v>7020</v>
      </c>
      <c r="I65" s="664">
        <v>8.7600000000000016</v>
      </c>
      <c r="J65" s="664">
        <v>1700</v>
      </c>
      <c r="K65" s="665">
        <v>14893.08</v>
      </c>
    </row>
    <row r="66" spans="1:11" ht="14.4" customHeight="1" x14ac:dyDescent="0.3">
      <c r="A66" s="660" t="s">
        <v>586</v>
      </c>
      <c r="B66" s="661" t="s">
        <v>587</v>
      </c>
      <c r="C66" s="662" t="s">
        <v>591</v>
      </c>
      <c r="D66" s="663" t="s">
        <v>4265</v>
      </c>
      <c r="E66" s="662" t="s">
        <v>8514</v>
      </c>
      <c r="F66" s="663" t="s">
        <v>8515</v>
      </c>
      <c r="G66" s="662" t="s">
        <v>7021</v>
      </c>
      <c r="H66" s="662" t="s">
        <v>7022</v>
      </c>
      <c r="I66" s="664">
        <v>37.148000000000003</v>
      </c>
      <c r="J66" s="664">
        <v>300</v>
      </c>
      <c r="K66" s="665">
        <v>11144.5</v>
      </c>
    </row>
    <row r="67" spans="1:11" ht="14.4" customHeight="1" x14ac:dyDescent="0.3">
      <c r="A67" s="660" t="s">
        <v>586</v>
      </c>
      <c r="B67" s="661" t="s">
        <v>587</v>
      </c>
      <c r="C67" s="662" t="s">
        <v>591</v>
      </c>
      <c r="D67" s="663" t="s">
        <v>4265</v>
      </c>
      <c r="E67" s="662" t="s">
        <v>8514</v>
      </c>
      <c r="F67" s="663" t="s">
        <v>8515</v>
      </c>
      <c r="G67" s="662" t="s">
        <v>7023</v>
      </c>
      <c r="H67" s="662" t="s">
        <v>7024</v>
      </c>
      <c r="I67" s="664">
        <v>33.880000000000003</v>
      </c>
      <c r="J67" s="664">
        <v>20</v>
      </c>
      <c r="K67" s="665">
        <v>677.6</v>
      </c>
    </row>
    <row r="68" spans="1:11" ht="14.4" customHeight="1" x14ac:dyDescent="0.3">
      <c r="A68" s="660" t="s">
        <v>586</v>
      </c>
      <c r="B68" s="661" t="s">
        <v>587</v>
      </c>
      <c r="C68" s="662" t="s">
        <v>591</v>
      </c>
      <c r="D68" s="663" t="s">
        <v>4265</v>
      </c>
      <c r="E68" s="662" t="s">
        <v>8514</v>
      </c>
      <c r="F68" s="663" t="s">
        <v>8515</v>
      </c>
      <c r="G68" s="662" t="s">
        <v>7025</v>
      </c>
      <c r="H68" s="662" t="s">
        <v>7026</v>
      </c>
      <c r="I68" s="664">
        <v>2.17625</v>
      </c>
      <c r="J68" s="664">
        <v>1000</v>
      </c>
      <c r="K68" s="665">
        <v>2176</v>
      </c>
    </row>
    <row r="69" spans="1:11" ht="14.4" customHeight="1" x14ac:dyDescent="0.3">
      <c r="A69" s="660" t="s">
        <v>586</v>
      </c>
      <c r="B69" s="661" t="s">
        <v>587</v>
      </c>
      <c r="C69" s="662" t="s">
        <v>591</v>
      </c>
      <c r="D69" s="663" t="s">
        <v>4265</v>
      </c>
      <c r="E69" s="662" t="s">
        <v>8514</v>
      </c>
      <c r="F69" s="663" t="s">
        <v>8515</v>
      </c>
      <c r="G69" s="662" t="s">
        <v>7027</v>
      </c>
      <c r="H69" s="662" t="s">
        <v>7028</v>
      </c>
      <c r="I69" s="664">
        <v>2.8566666666666669</v>
      </c>
      <c r="J69" s="664">
        <v>70</v>
      </c>
      <c r="K69" s="665">
        <v>200.00000000000003</v>
      </c>
    </row>
    <row r="70" spans="1:11" ht="14.4" customHeight="1" x14ac:dyDescent="0.3">
      <c r="A70" s="660" t="s">
        <v>586</v>
      </c>
      <c r="B70" s="661" t="s">
        <v>587</v>
      </c>
      <c r="C70" s="662" t="s">
        <v>591</v>
      </c>
      <c r="D70" s="663" t="s">
        <v>4265</v>
      </c>
      <c r="E70" s="662" t="s">
        <v>8514</v>
      </c>
      <c r="F70" s="663" t="s">
        <v>8515</v>
      </c>
      <c r="G70" s="662" t="s">
        <v>7029</v>
      </c>
      <c r="H70" s="662" t="s">
        <v>7030</v>
      </c>
      <c r="I70" s="664">
        <v>29.9</v>
      </c>
      <c r="J70" s="664">
        <v>5</v>
      </c>
      <c r="K70" s="665">
        <v>149.5</v>
      </c>
    </row>
    <row r="71" spans="1:11" ht="14.4" customHeight="1" x14ac:dyDescent="0.3">
      <c r="A71" s="660" t="s">
        <v>586</v>
      </c>
      <c r="B71" s="661" t="s">
        <v>587</v>
      </c>
      <c r="C71" s="662" t="s">
        <v>591</v>
      </c>
      <c r="D71" s="663" t="s">
        <v>4265</v>
      </c>
      <c r="E71" s="662" t="s">
        <v>8514</v>
      </c>
      <c r="F71" s="663" t="s">
        <v>8515</v>
      </c>
      <c r="G71" s="662" t="s">
        <v>7031</v>
      </c>
      <c r="H71" s="662" t="s">
        <v>7032</v>
      </c>
      <c r="I71" s="664">
        <v>9.5</v>
      </c>
      <c r="J71" s="664">
        <v>1</v>
      </c>
      <c r="K71" s="665">
        <v>9.5</v>
      </c>
    </row>
    <row r="72" spans="1:11" ht="14.4" customHeight="1" x14ac:dyDescent="0.3">
      <c r="A72" s="660" t="s">
        <v>586</v>
      </c>
      <c r="B72" s="661" t="s">
        <v>587</v>
      </c>
      <c r="C72" s="662" t="s">
        <v>591</v>
      </c>
      <c r="D72" s="663" t="s">
        <v>4265</v>
      </c>
      <c r="E72" s="662" t="s">
        <v>8514</v>
      </c>
      <c r="F72" s="663" t="s">
        <v>8515</v>
      </c>
      <c r="G72" s="662" t="s">
        <v>7033</v>
      </c>
      <c r="H72" s="662" t="s">
        <v>7034</v>
      </c>
      <c r="I72" s="664">
        <v>176.31</v>
      </c>
      <c r="J72" s="664">
        <v>13</v>
      </c>
      <c r="K72" s="665">
        <v>2292.5500000000002</v>
      </c>
    </row>
    <row r="73" spans="1:11" ht="14.4" customHeight="1" x14ac:dyDescent="0.3">
      <c r="A73" s="660" t="s">
        <v>586</v>
      </c>
      <c r="B73" s="661" t="s">
        <v>587</v>
      </c>
      <c r="C73" s="662" t="s">
        <v>591</v>
      </c>
      <c r="D73" s="663" t="s">
        <v>4265</v>
      </c>
      <c r="E73" s="662" t="s">
        <v>8514</v>
      </c>
      <c r="F73" s="663" t="s">
        <v>8515</v>
      </c>
      <c r="G73" s="662" t="s">
        <v>7035</v>
      </c>
      <c r="H73" s="662" t="s">
        <v>7036</v>
      </c>
      <c r="I73" s="664">
        <v>2.0585714285714287</v>
      </c>
      <c r="J73" s="664">
        <v>290</v>
      </c>
      <c r="K73" s="665">
        <v>597.29999999999995</v>
      </c>
    </row>
    <row r="74" spans="1:11" ht="14.4" customHeight="1" x14ac:dyDescent="0.3">
      <c r="A74" s="660" t="s">
        <v>586</v>
      </c>
      <c r="B74" s="661" t="s">
        <v>587</v>
      </c>
      <c r="C74" s="662" t="s">
        <v>591</v>
      </c>
      <c r="D74" s="663" t="s">
        <v>4265</v>
      </c>
      <c r="E74" s="662" t="s">
        <v>8514</v>
      </c>
      <c r="F74" s="663" t="s">
        <v>8515</v>
      </c>
      <c r="G74" s="662" t="s">
        <v>7037</v>
      </c>
      <c r="H74" s="662" t="s">
        <v>7038</v>
      </c>
      <c r="I74" s="664">
        <v>193.84</v>
      </c>
      <c r="J74" s="664">
        <v>11</v>
      </c>
      <c r="K74" s="665">
        <v>2132.25</v>
      </c>
    </row>
    <row r="75" spans="1:11" ht="14.4" customHeight="1" x14ac:dyDescent="0.3">
      <c r="A75" s="660" t="s">
        <v>586</v>
      </c>
      <c r="B75" s="661" t="s">
        <v>587</v>
      </c>
      <c r="C75" s="662" t="s">
        <v>591</v>
      </c>
      <c r="D75" s="663" t="s">
        <v>4265</v>
      </c>
      <c r="E75" s="662" t="s">
        <v>8514</v>
      </c>
      <c r="F75" s="663" t="s">
        <v>8515</v>
      </c>
      <c r="G75" s="662" t="s">
        <v>7039</v>
      </c>
      <c r="H75" s="662" t="s">
        <v>7040</v>
      </c>
      <c r="I75" s="664">
        <v>0.54</v>
      </c>
      <c r="J75" s="664">
        <v>150</v>
      </c>
      <c r="K75" s="665">
        <v>81</v>
      </c>
    </row>
    <row r="76" spans="1:11" ht="14.4" customHeight="1" x14ac:dyDescent="0.3">
      <c r="A76" s="660" t="s">
        <v>586</v>
      </c>
      <c r="B76" s="661" t="s">
        <v>587</v>
      </c>
      <c r="C76" s="662" t="s">
        <v>591</v>
      </c>
      <c r="D76" s="663" t="s">
        <v>4265</v>
      </c>
      <c r="E76" s="662" t="s">
        <v>8514</v>
      </c>
      <c r="F76" s="663" t="s">
        <v>8515</v>
      </c>
      <c r="G76" s="662" t="s">
        <v>7039</v>
      </c>
      <c r="H76" s="662" t="s">
        <v>7041</v>
      </c>
      <c r="I76" s="664">
        <v>0.55000000000000004</v>
      </c>
      <c r="J76" s="664">
        <v>150</v>
      </c>
      <c r="K76" s="665">
        <v>82.5</v>
      </c>
    </row>
    <row r="77" spans="1:11" ht="14.4" customHeight="1" x14ac:dyDescent="0.3">
      <c r="A77" s="660" t="s">
        <v>586</v>
      </c>
      <c r="B77" s="661" t="s">
        <v>587</v>
      </c>
      <c r="C77" s="662" t="s">
        <v>591</v>
      </c>
      <c r="D77" s="663" t="s">
        <v>4265</v>
      </c>
      <c r="E77" s="662" t="s">
        <v>8514</v>
      </c>
      <c r="F77" s="663" t="s">
        <v>8515</v>
      </c>
      <c r="G77" s="662" t="s">
        <v>7042</v>
      </c>
      <c r="H77" s="662" t="s">
        <v>7043</v>
      </c>
      <c r="I77" s="664">
        <v>13.551999999999998</v>
      </c>
      <c r="J77" s="664">
        <v>1800</v>
      </c>
      <c r="K77" s="665">
        <v>24394</v>
      </c>
    </row>
    <row r="78" spans="1:11" ht="14.4" customHeight="1" x14ac:dyDescent="0.3">
      <c r="A78" s="660" t="s">
        <v>586</v>
      </c>
      <c r="B78" s="661" t="s">
        <v>587</v>
      </c>
      <c r="C78" s="662" t="s">
        <v>591</v>
      </c>
      <c r="D78" s="663" t="s">
        <v>4265</v>
      </c>
      <c r="E78" s="662" t="s">
        <v>8514</v>
      </c>
      <c r="F78" s="663" t="s">
        <v>8515</v>
      </c>
      <c r="G78" s="662" t="s">
        <v>7044</v>
      </c>
      <c r="H78" s="662" t="s">
        <v>7045</v>
      </c>
      <c r="I78" s="664">
        <v>12.584545454545456</v>
      </c>
      <c r="J78" s="664">
        <v>1500</v>
      </c>
      <c r="K78" s="665">
        <v>18877</v>
      </c>
    </row>
    <row r="79" spans="1:11" ht="14.4" customHeight="1" x14ac:dyDescent="0.3">
      <c r="A79" s="660" t="s">
        <v>586</v>
      </c>
      <c r="B79" s="661" t="s">
        <v>587</v>
      </c>
      <c r="C79" s="662" t="s">
        <v>591</v>
      </c>
      <c r="D79" s="663" t="s">
        <v>4265</v>
      </c>
      <c r="E79" s="662" t="s">
        <v>8514</v>
      </c>
      <c r="F79" s="663" t="s">
        <v>8515</v>
      </c>
      <c r="G79" s="662" t="s">
        <v>7046</v>
      </c>
      <c r="H79" s="662" t="s">
        <v>7047</v>
      </c>
      <c r="I79" s="664">
        <v>17.980999999999998</v>
      </c>
      <c r="J79" s="664">
        <v>1250</v>
      </c>
      <c r="K79" s="665">
        <v>22475.5</v>
      </c>
    </row>
    <row r="80" spans="1:11" ht="14.4" customHeight="1" x14ac:dyDescent="0.3">
      <c r="A80" s="660" t="s">
        <v>586</v>
      </c>
      <c r="B80" s="661" t="s">
        <v>587</v>
      </c>
      <c r="C80" s="662" t="s">
        <v>591</v>
      </c>
      <c r="D80" s="663" t="s">
        <v>4265</v>
      </c>
      <c r="E80" s="662" t="s">
        <v>8514</v>
      </c>
      <c r="F80" s="663" t="s">
        <v>8515</v>
      </c>
      <c r="G80" s="662" t="s">
        <v>7048</v>
      </c>
      <c r="H80" s="662" t="s">
        <v>7049</v>
      </c>
      <c r="I80" s="664">
        <v>17.98</v>
      </c>
      <c r="J80" s="664">
        <v>50</v>
      </c>
      <c r="K80" s="665">
        <v>899</v>
      </c>
    </row>
    <row r="81" spans="1:11" ht="14.4" customHeight="1" x14ac:dyDescent="0.3">
      <c r="A81" s="660" t="s">
        <v>586</v>
      </c>
      <c r="B81" s="661" t="s">
        <v>587</v>
      </c>
      <c r="C81" s="662" t="s">
        <v>591</v>
      </c>
      <c r="D81" s="663" t="s">
        <v>4265</v>
      </c>
      <c r="E81" s="662" t="s">
        <v>8514</v>
      </c>
      <c r="F81" s="663" t="s">
        <v>8515</v>
      </c>
      <c r="G81" s="662" t="s">
        <v>7050</v>
      </c>
      <c r="H81" s="662" t="s">
        <v>7051</v>
      </c>
      <c r="I81" s="664">
        <v>1.68</v>
      </c>
      <c r="J81" s="664">
        <v>150</v>
      </c>
      <c r="K81" s="665">
        <v>252</v>
      </c>
    </row>
    <row r="82" spans="1:11" ht="14.4" customHeight="1" x14ac:dyDescent="0.3">
      <c r="A82" s="660" t="s">
        <v>586</v>
      </c>
      <c r="B82" s="661" t="s">
        <v>587</v>
      </c>
      <c r="C82" s="662" t="s">
        <v>591</v>
      </c>
      <c r="D82" s="663" t="s">
        <v>4265</v>
      </c>
      <c r="E82" s="662" t="s">
        <v>8514</v>
      </c>
      <c r="F82" s="663" t="s">
        <v>8515</v>
      </c>
      <c r="G82" s="662" t="s">
        <v>7052</v>
      </c>
      <c r="H82" s="662" t="s">
        <v>7053</v>
      </c>
      <c r="I82" s="664">
        <v>15.00363636363636</v>
      </c>
      <c r="J82" s="664">
        <v>350</v>
      </c>
      <c r="K82" s="665">
        <v>5251.7</v>
      </c>
    </row>
    <row r="83" spans="1:11" ht="14.4" customHeight="1" x14ac:dyDescent="0.3">
      <c r="A83" s="660" t="s">
        <v>586</v>
      </c>
      <c r="B83" s="661" t="s">
        <v>587</v>
      </c>
      <c r="C83" s="662" t="s">
        <v>591</v>
      </c>
      <c r="D83" s="663" t="s">
        <v>4265</v>
      </c>
      <c r="E83" s="662" t="s">
        <v>8514</v>
      </c>
      <c r="F83" s="663" t="s">
        <v>8515</v>
      </c>
      <c r="G83" s="662" t="s">
        <v>7054</v>
      </c>
      <c r="H83" s="662" t="s">
        <v>7055</v>
      </c>
      <c r="I83" s="664">
        <v>12.103636363636362</v>
      </c>
      <c r="J83" s="664">
        <v>330</v>
      </c>
      <c r="K83" s="665">
        <v>3994</v>
      </c>
    </row>
    <row r="84" spans="1:11" ht="14.4" customHeight="1" x14ac:dyDescent="0.3">
      <c r="A84" s="660" t="s">
        <v>586</v>
      </c>
      <c r="B84" s="661" t="s">
        <v>587</v>
      </c>
      <c r="C84" s="662" t="s">
        <v>591</v>
      </c>
      <c r="D84" s="663" t="s">
        <v>4265</v>
      </c>
      <c r="E84" s="662" t="s">
        <v>8514</v>
      </c>
      <c r="F84" s="663" t="s">
        <v>8515</v>
      </c>
      <c r="G84" s="662" t="s">
        <v>7056</v>
      </c>
      <c r="H84" s="662" t="s">
        <v>7057</v>
      </c>
      <c r="I84" s="664">
        <v>25.526000000000003</v>
      </c>
      <c r="J84" s="664">
        <v>38</v>
      </c>
      <c r="K84" s="665">
        <v>970.04</v>
      </c>
    </row>
    <row r="85" spans="1:11" ht="14.4" customHeight="1" x14ac:dyDescent="0.3">
      <c r="A85" s="660" t="s">
        <v>586</v>
      </c>
      <c r="B85" s="661" t="s">
        <v>587</v>
      </c>
      <c r="C85" s="662" t="s">
        <v>591</v>
      </c>
      <c r="D85" s="663" t="s">
        <v>4265</v>
      </c>
      <c r="E85" s="662" t="s">
        <v>8514</v>
      </c>
      <c r="F85" s="663" t="s">
        <v>8515</v>
      </c>
      <c r="G85" s="662" t="s">
        <v>7058</v>
      </c>
      <c r="H85" s="662" t="s">
        <v>7059</v>
      </c>
      <c r="I85" s="664">
        <v>2.8633333333333333</v>
      </c>
      <c r="J85" s="664">
        <v>200</v>
      </c>
      <c r="K85" s="665">
        <v>575</v>
      </c>
    </row>
    <row r="86" spans="1:11" ht="14.4" customHeight="1" x14ac:dyDescent="0.3">
      <c r="A86" s="660" t="s">
        <v>586</v>
      </c>
      <c r="B86" s="661" t="s">
        <v>587</v>
      </c>
      <c r="C86" s="662" t="s">
        <v>591</v>
      </c>
      <c r="D86" s="663" t="s">
        <v>4265</v>
      </c>
      <c r="E86" s="662" t="s">
        <v>8514</v>
      </c>
      <c r="F86" s="663" t="s">
        <v>8515</v>
      </c>
      <c r="G86" s="662" t="s">
        <v>7058</v>
      </c>
      <c r="H86" s="662" t="s">
        <v>7060</v>
      </c>
      <c r="I86" s="664">
        <v>3.1150000000000002</v>
      </c>
      <c r="J86" s="664">
        <v>250</v>
      </c>
      <c r="K86" s="665">
        <v>805</v>
      </c>
    </row>
    <row r="87" spans="1:11" ht="14.4" customHeight="1" x14ac:dyDescent="0.3">
      <c r="A87" s="660" t="s">
        <v>586</v>
      </c>
      <c r="B87" s="661" t="s">
        <v>587</v>
      </c>
      <c r="C87" s="662" t="s">
        <v>591</v>
      </c>
      <c r="D87" s="663" t="s">
        <v>4265</v>
      </c>
      <c r="E87" s="662" t="s">
        <v>8514</v>
      </c>
      <c r="F87" s="663" t="s">
        <v>8515</v>
      </c>
      <c r="G87" s="662" t="s">
        <v>7061</v>
      </c>
      <c r="H87" s="662" t="s">
        <v>7062</v>
      </c>
      <c r="I87" s="664">
        <v>5.2</v>
      </c>
      <c r="J87" s="664">
        <v>50</v>
      </c>
      <c r="K87" s="665">
        <v>260</v>
      </c>
    </row>
    <row r="88" spans="1:11" ht="14.4" customHeight="1" x14ac:dyDescent="0.3">
      <c r="A88" s="660" t="s">
        <v>586</v>
      </c>
      <c r="B88" s="661" t="s">
        <v>587</v>
      </c>
      <c r="C88" s="662" t="s">
        <v>591</v>
      </c>
      <c r="D88" s="663" t="s">
        <v>4265</v>
      </c>
      <c r="E88" s="662" t="s">
        <v>8514</v>
      </c>
      <c r="F88" s="663" t="s">
        <v>8515</v>
      </c>
      <c r="G88" s="662" t="s">
        <v>7063</v>
      </c>
      <c r="H88" s="662" t="s">
        <v>7064</v>
      </c>
      <c r="I88" s="664">
        <v>13.2</v>
      </c>
      <c r="J88" s="664">
        <v>24</v>
      </c>
      <c r="K88" s="665">
        <v>316.8</v>
      </c>
    </row>
    <row r="89" spans="1:11" ht="14.4" customHeight="1" x14ac:dyDescent="0.3">
      <c r="A89" s="660" t="s">
        <v>586</v>
      </c>
      <c r="B89" s="661" t="s">
        <v>587</v>
      </c>
      <c r="C89" s="662" t="s">
        <v>591</v>
      </c>
      <c r="D89" s="663" t="s">
        <v>4265</v>
      </c>
      <c r="E89" s="662" t="s">
        <v>8514</v>
      </c>
      <c r="F89" s="663" t="s">
        <v>8515</v>
      </c>
      <c r="G89" s="662" t="s">
        <v>7065</v>
      </c>
      <c r="H89" s="662" t="s">
        <v>7066</v>
      </c>
      <c r="I89" s="664">
        <v>13.199999999999998</v>
      </c>
      <c r="J89" s="664">
        <v>36</v>
      </c>
      <c r="K89" s="665">
        <v>475.20000000000005</v>
      </c>
    </row>
    <row r="90" spans="1:11" ht="14.4" customHeight="1" x14ac:dyDescent="0.3">
      <c r="A90" s="660" t="s">
        <v>586</v>
      </c>
      <c r="B90" s="661" t="s">
        <v>587</v>
      </c>
      <c r="C90" s="662" t="s">
        <v>591</v>
      </c>
      <c r="D90" s="663" t="s">
        <v>4265</v>
      </c>
      <c r="E90" s="662" t="s">
        <v>8514</v>
      </c>
      <c r="F90" s="663" t="s">
        <v>8515</v>
      </c>
      <c r="G90" s="662" t="s">
        <v>7067</v>
      </c>
      <c r="H90" s="662" t="s">
        <v>7068</v>
      </c>
      <c r="I90" s="664">
        <v>13.2</v>
      </c>
      <c r="J90" s="664">
        <v>12</v>
      </c>
      <c r="K90" s="665">
        <v>158.4</v>
      </c>
    </row>
    <row r="91" spans="1:11" ht="14.4" customHeight="1" x14ac:dyDescent="0.3">
      <c r="A91" s="660" t="s">
        <v>586</v>
      </c>
      <c r="B91" s="661" t="s">
        <v>587</v>
      </c>
      <c r="C91" s="662" t="s">
        <v>591</v>
      </c>
      <c r="D91" s="663" t="s">
        <v>4265</v>
      </c>
      <c r="E91" s="662" t="s">
        <v>8514</v>
      </c>
      <c r="F91" s="663" t="s">
        <v>8515</v>
      </c>
      <c r="G91" s="662" t="s">
        <v>7069</v>
      </c>
      <c r="H91" s="662" t="s">
        <v>7070</v>
      </c>
      <c r="I91" s="664">
        <v>20.196666666666665</v>
      </c>
      <c r="J91" s="664">
        <v>1050</v>
      </c>
      <c r="K91" s="665">
        <v>20891.5</v>
      </c>
    </row>
    <row r="92" spans="1:11" ht="14.4" customHeight="1" x14ac:dyDescent="0.3">
      <c r="A92" s="660" t="s">
        <v>586</v>
      </c>
      <c r="B92" s="661" t="s">
        <v>587</v>
      </c>
      <c r="C92" s="662" t="s">
        <v>591</v>
      </c>
      <c r="D92" s="663" t="s">
        <v>4265</v>
      </c>
      <c r="E92" s="662" t="s">
        <v>8514</v>
      </c>
      <c r="F92" s="663" t="s">
        <v>8515</v>
      </c>
      <c r="G92" s="662" t="s">
        <v>7071</v>
      </c>
      <c r="H92" s="662" t="s">
        <v>7072</v>
      </c>
      <c r="I92" s="664">
        <v>21.234999999999999</v>
      </c>
      <c r="J92" s="664">
        <v>600</v>
      </c>
      <c r="K92" s="665">
        <v>12741.5</v>
      </c>
    </row>
    <row r="93" spans="1:11" ht="14.4" customHeight="1" x14ac:dyDescent="0.3">
      <c r="A93" s="660" t="s">
        <v>586</v>
      </c>
      <c r="B93" s="661" t="s">
        <v>587</v>
      </c>
      <c r="C93" s="662" t="s">
        <v>591</v>
      </c>
      <c r="D93" s="663" t="s">
        <v>4265</v>
      </c>
      <c r="E93" s="662" t="s">
        <v>8514</v>
      </c>
      <c r="F93" s="663" t="s">
        <v>8515</v>
      </c>
      <c r="G93" s="662" t="s">
        <v>7073</v>
      </c>
      <c r="H93" s="662" t="s">
        <v>7074</v>
      </c>
      <c r="I93" s="664">
        <v>10.39</v>
      </c>
      <c r="J93" s="664">
        <v>117</v>
      </c>
      <c r="K93" s="665">
        <v>1221.9000000000001</v>
      </c>
    </row>
    <row r="94" spans="1:11" ht="14.4" customHeight="1" x14ac:dyDescent="0.3">
      <c r="A94" s="660" t="s">
        <v>586</v>
      </c>
      <c r="B94" s="661" t="s">
        <v>587</v>
      </c>
      <c r="C94" s="662" t="s">
        <v>591</v>
      </c>
      <c r="D94" s="663" t="s">
        <v>4265</v>
      </c>
      <c r="E94" s="662" t="s">
        <v>8514</v>
      </c>
      <c r="F94" s="663" t="s">
        <v>8515</v>
      </c>
      <c r="G94" s="662" t="s">
        <v>7075</v>
      </c>
      <c r="H94" s="662" t="s">
        <v>7076</v>
      </c>
      <c r="I94" s="664">
        <v>0.47142857142857142</v>
      </c>
      <c r="J94" s="664">
        <v>2500</v>
      </c>
      <c r="K94" s="665">
        <v>1176</v>
      </c>
    </row>
    <row r="95" spans="1:11" ht="14.4" customHeight="1" x14ac:dyDescent="0.3">
      <c r="A95" s="660" t="s">
        <v>586</v>
      </c>
      <c r="B95" s="661" t="s">
        <v>587</v>
      </c>
      <c r="C95" s="662" t="s">
        <v>591</v>
      </c>
      <c r="D95" s="663" t="s">
        <v>4265</v>
      </c>
      <c r="E95" s="662" t="s">
        <v>8514</v>
      </c>
      <c r="F95" s="663" t="s">
        <v>8515</v>
      </c>
      <c r="G95" s="662" t="s">
        <v>7077</v>
      </c>
      <c r="H95" s="662" t="s">
        <v>7078</v>
      </c>
      <c r="I95" s="664">
        <v>4.0280000000000005</v>
      </c>
      <c r="J95" s="664">
        <v>300</v>
      </c>
      <c r="K95" s="665">
        <v>1208.5</v>
      </c>
    </row>
    <row r="96" spans="1:11" ht="14.4" customHeight="1" x14ac:dyDescent="0.3">
      <c r="A96" s="660" t="s">
        <v>586</v>
      </c>
      <c r="B96" s="661" t="s">
        <v>587</v>
      </c>
      <c r="C96" s="662" t="s">
        <v>591</v>
      </c>
      <c r="D96" s="663" t="s">
        <v>4265</v>
      </c>
      <c r="E96" s="662" t="s">
        <v>8514</v>
      </c>
      <c r="F96" s="663" t="s">
        <v>8515</v>
      </c>
      <c r="G96" s="662" t="s">
        <v>7079</v>
      </c>
      <c r="H96" s="662" t="s">
        <v>7080</v>
      </c>
      <c r="I96" s="664">
        <v>2.6</v>
      </c>
      <c r="J96" s="664">
        <v>1</v>
      </c>
      <c r="K96" s="665">
        <v>2.6</v>
      </c>
    </row>
    <row r="97" spans="1:11" ht="14.4" customHeight="1" x14ac:dyDescent="0.3">
      <c r="A97" s="660" t="s">
        <v>586</v>
      </c>
      <c r="B97" s="661" t="s">
        <v>587</v>
      </c>
      <c r="C97" s="662" t="s">
        <v>591</v>
      </c>
      <c r="D97" s="663" t="s">
        <v>4265</v>
      </c>
      <c r="E97" s="662" t="s">
        <v>8514</v>
      </c>
      <c r="F97" s="663" t="s">
        <v>8515</v>
      </c>
      <c r="G97" s="662" t="s">
        <v>7081</v>
      </c>
      <c r="H97" s="662" t="s">
        <v>7082</v>
      </c>
      <c r="I97" s="664">
        <v>2.6</v>
      </c>
      <c r="J97" s="664">
        <v>1</v>
      </c>
      <c r="K97" s="665">
        <v>2.6</v>
      </c>
    </row>
    <row r="98" spans="1:11" ht="14.4" customHeight="1" x14ac:dyDescent="0.3">
      <c r="A98" s="660" t="s">
        <v>586</v>
      </c>
      <c r="B98" s="661" t="s">
        <v>587</v>
      </c>
      <c r="C98" s="662" t="s">
        <v>591</v>
      </c>
      <c r="D98" s="663" t="s">
        <v>4265</v>
      </c>
      <c r="E98" s="662" t="s">
        <v>8514</v>
      </c>
      <c r="F98" s="663" t="s">
        <v>8515</v>
      </c>
      <c r="G98" s="662" t="s">
        <v>7083</v>
      </c>
      <c r="H98" s="662" t="s">
        <v>7084</v>
      </c>
      <c r="I98" s="664">
        <v>2.6</v>
      </c>
      <c r="J98" s="664">
        <v>1</v>
      </c>
      <c r="K98" s="665">
        <v>2.6</v>
      </c>
    </row>
    <row r="99" spans="1:11" ht="14.4" customHeight="1" x14ac:dyDescent="0.3">
      <c r="A99" s="660" t="s">
        <v>586</v>
      </c>
      <c r="B99" s="661" t="s">
        <v>587</v>
      </c>
      <c r="C99" s="662" t="s">
        <v>591</v>
      </c>
      <c r="D99" s="663" t="s">
        <v>4265</v>
      </c>
      <c r="E99" s="662" t="s">
        <v>8514</v>
      </c>
      <c r="F99" s="663" t="s">
        <v>8515</v>
      </c>
      <c r="G99" s="662" t="s">
        <v>7085</v>
      </c>
      <c r="H99" s="662" t="s">
        <v>7086</v>
      </c>
      <c r="I99" s="664">
        <v>2.6</v>
      </c>
      <c r="J99" s="664">
        <v>1</v>
      </c>
      <c r="K99" s="665">
        <v>2.6</v>
      </c>
    </row>
    <row r="100" spans="1:11" ht="14.4" customHeight="1" x14ac:dyDescent="0.3">
      <c r="A100" s="660" t="s">
        <v>586</v>
      </c>
      <c r="B100" s="661" t="s">
        <v>587</v>
      </c>
      <c r="C100" s="662" t="s">
        <v>591</v>
      </c>
      <c r="D100" s="663" t="s">
        <v>4265</v>
      </c>
      <c r="E100" s="662" t="s">
        <v>8514</v>
      </c>
      <c r="F100" s="663" t="s">
        <v>8515</v>
      </c>
      <c r="G100" s="662" t="s">
        <v>7087</v>
      </c>
      <c r="H100" s="662" t="s">
        <v>7088</v>
      </c>
      <c r="I100" s="664">
        <v>181.62</v>
      </c>
      <c r="J100" s="664">
        <v>1</v>
      </c>
      <c r="K100" s="665">
        <v>181.62</v>
      </c>
    </row>
    <row r="101" spans="1:11" ht="14.4" customHeight="1" x14ac:dyDescent="0.3">
      <c r="A101" s="660" t="s">
        <v>586</v>
      </c>
      <c r="B101" s="661" t="s">
        <v>587</v>
      </c>
      <c r="C101" s="662" t="s">
        <v>591</v>
      </c>
      <c r="D101" s="663" t="s">
        <v>4265</v>
      </c>
      <c r="E101" s="662" t="s">
        <v>8514</v>
      </c>
      <c r="F101" s="663" t="s">
        <v>8515</v>
      </c>
      <c r="G101" s="662" t="s">
        <v>7089</v>
      </c>
      <c r="H101" s="662" t="s">
        <v>7090</v>
      </c>
      <c r="I101" s="664">
        <v>9.5949999999999989</v>
      </c>
      <c r="J101" s="664">
        <v>400</v>
      </c>
      <c r="K101" s="665">
        <v>3838</v>
      </c>
    </row>
    <row r="102" spans="1:11" ht="14.4" customHeight="1" x14ac:dyDescent="0.3">
      <c r="A102" s="660" t="s">
        <v>586</v>
      </c>
      <c r="B102" s="661" t="s">
        <v>587</v>
      </c>
      <c r="C102" s="662" t="s">
        <v>591</v>
      </c>
      <c r="D102" s="663" t="s">
        <v>4265</v>
      </c>
      <c r="E102" s="662" t="s">
        <v>8514</v>
      </c>
      <c r="F102" s="663" t="s">
        <v>8515</v>
      </c>
      <c r="G102" s="662" t="s">
        <v>7089</v>
      </c>
      <c r="H102" s="662" t="s">
        <v>7091</v>
      </c>
      <c r="I102" s="664">
        <v>9.5975000000000001</v>
      </c>
      <c r="J102" s="664">
        <v>1000</v>
      </c>
      <c r="K102" s="665">
        <v>9598</v>
      </c>
    </row>
    <row r="103" spans="1:11" ht="14.4" customHeight="1" x14ac:dyDescent="0.3">
      <c r="A103" s="660" t="s">
        <v>586</v>
      </c>
      <c r="B103" s="661" t="s">
        <v>587</v>
      </c>
      <c r="C103" s="662" t="s">
        <v>591</v>
      </c>
      <c r="D103" s="663" t="s">
        <v>4265</v>
      </c>
      <c r="E103" s="662" t="s">
        <v>8514</v>
      </c>
      <c r="F103" s="663" t="s">
        <v>8515</v>
      </c>
      <c r="G103" s="662" t="s">
        <v>7092</v>
      </c>
      <c r="H103" s="662" t="s">
        <v>7093</v>
      </c>
      <c r="I103" s="664">
        <v>24.2</v>
      </c>
      <c r="J103" s="664">
        <v>50</v>
      </c>
      <c r="K103" s="665">
        <v>1210</v>
      </c>
    </row>
    <row r="104" spans="1:11" ht="14.4" customHeight="1" x14ac:dyDescent="0.3">
      <c r="A104" s="660" t="s">
        <v>586</v>
      </c>
      <c r="B104" s="661" t="s">
        <v>587</v>
      </c>
      <c r="C104" s="662" t="s">
        <v>591</v>
      </c>
      <c r="D104" s="663" t="s">
        <v>4265</v>
      </c>
      <c r="E104" s="662" t="s">
        <v>8514</v>
      </c>
      <c r="F104" s="663" t="s">
        <v>8515</v>
      </c>
      <c r="G104" s="662" t="s">
        <v>7094</v>
      </c>
      <c r="H104" s="662" t="s">
        <v>7095</v>
      </c>
      <c r="I104" s="664">
        <v>9.2000000000000011</v>
      </c>
      <c r="J104" s="664">
        <v>2300</v>
      </c>
      <c r="K104" s="665">
        <v>21160</v>
      </c>
    </row>
    <row r="105" spans="1:11" ht="14.4" customHeight="1" x14ac:dyDescent="0.3">
      <c r="A105" s="660" t="s">
        <v>586</v>
      </c>
      <c r="B105" s="661" t="s">
        <v>587</v>
      </c>
      <c r="C105" s="662" t="s">
        <v>591</v>
      </c>
      <c r="D105" s="663" t="s">
        <v>4265</v>
      </c>
      <c r="E105" s="662" t="s">
        <v>8514</v>
      </c>
      <c r="F105" s="663" t="s">
        <v>8515</v>
      </c>
      <c r="G105" s="662" t="s">
        <v>7096</v>
      </c>
      <c r="H105" s="662" t="s">
        <v>7097</v>
      </c>
      <c r="I105" s="664">
        <v>9.68</v>
      </c>
      <c r="J105" s="664">
        <v>300</v>
      </c>
      <c r="K105" s="665">
        <v>2904</v>
      </c>
    </row>
    <row r="106" spans="1:11" ht="14.4" customHeight="1" x14ac:dyDescent="0.3">
      <c r="A106" s="660" t="s">
        <v>586</v>
      </c>
      <c r="B106" s="661" t="s">
        <v>587</v>
      </c>
      <c r="C106" s="662" t="s">
        <v>591</v>
      </c>
      <c r="D106" s="663" t="s">
        <v>4265</v>
      </c>
      <c r="E106" s="662" t="s">
        <v>8514</v>
      </c>
      <c r="F106" s="663" t="s">
        <v>8515</v>
      </c>
      <c r="G106" s="662" t="s">
        <v>7098</v>
      </c>
      <c r="H106" s="662" t="s">
        <v>7099</v>
      </c>
      <c r="I106" s="664">
        <v>272.26</v>
      </c>
      <c r="J106" s="664">
        <v>5</v>
      </c>
      <c r="K106" s="665">
        <v>1361.3</v>
      </c>
    </row>
    <row r="107" spans="1:11" ht="14.4" customHeight="1" x14ac:dyDescent="0.3">
      <c r="A107" s="660" t="s">
        <v>586</v>
      </c>
      <c r="B107" s="661" t="s">
        <v>587</v>
      </c>
      <c r="C107" s="662" t="s">
        <v>591</v>
      </c>
      <c r="D107" s="663" t="s">
        <v>4265</v>
      </c>
      <c r="E107" s="662" t="s">
        <v>8514</v>
      </c>
      <c r="F107" s="663" t="s">
        <v>8515</v>
      </c>
      <c r="G107" s="662" t="s">
        <v>7100</v>
      </c>
      <c r="H107" s="662" t="s">
        <v>7101</v>
      </c>
      <c r="I107" s="664">
        <v>9.5</v>
      </c>
      <c r="J107" s="664">
        <v>2</v>
      </c>
      <c r="K107" s="665">
        <v>19</v>
      </c>
    </row>
    <row r="108" spans="1:11" ht="14.4" customHeight="1" x14ac:dyDescent="0.3">
      <c r="A108" s="660" t="s">
        <v>586</v>
      </c>
      <c r="B108" s="661" t="s">
        <v>587</v>
      </c>
      <c r="C108" s="662" t="s">
        <v>591</v>
      </c>
      <c r="D108" s="663" t="s">
        <v>4265</v>
      </c>
      <c r="E108" s="662" t="s">
        <v>8516</v>
      </c>
      <c r="F108" s="663" t="s">
        <v>8517</v>
      </c>
      <c r="G108" s="662" t="s">
        <v>7102</v>
      </c>
      <c r="H108" s="662" t="s">
        <v>7103</v>
      </c>
      <c r="I108" s="664">
        <v>3.145</v>
      </c>
      <c r="J108" s="664">
        <v>150</v>
      </c>
      <c r="K108" s="665">
        <v>471.75</v>
      </c>
    </row>
    <row r="109" spans="1:11" ht="14.4" customHeight="1" x14ac:dyDescent="0.3">
      <c r="A109" s="660" t="s">
        <v>586</v>
      </c>
      <c r="B109" s="661" t="s">
        <v>587</v>
      </c>
      <c r="C109" s="662" t="s">
        <v>591</v>
      </c>
      <c r="D109" s="663" t="s">
        <v>4265</v>
      </c>
      <c r="E109" s="662" t="s">
        <v>8518</v>
      </c>
      <c r="F109" s="663" t="s">
        <v>8519</v>
      </c>
      <c r="G109" s="662" t="s">
        <v>7104</v>
      </c>
      <c r="H109" s="662" t="s">
        <v>7105</v>
      </c>
      <c r="I109" s="664">
        <v>1523.4500000000003</v>
      </c>
      <c r="J109" s="664">
        <v>50</v>
      </c>
      <c r="K109" s="665">
        <v>76172.52</v>
      </c>
    </row>
    <row r="110" spans="1:11" ht="14.4" customHeight="1" x14ac:dyDescent="0.3">
      <c r="A110" s="660" t="s">
        <v>586</v>
      </c>
      <c r="B110" s="661" t="s">
        <v>587</v>
      </c>
      <c r="C110" s="662" t="s">
        <v>591</v>
      </c>
      <c r="D110" s="663" t="s">
        <v>4265</v>
      </c>
      <c r="E110" s="662" t="s">
        <v>8518</v>
      </c>
      <c r="F110" s="663" t="s">
        <v>8519</v>
      </c>
      <c r="G110" s="662" t="s">
        <v>7106</v>
      </c>
      <c r="H110" s="662" t="s">
        <v>7107</v>
      </c>
      <c r="I110" s="664">
        <v>442.38999999999993</v>
      </c>
      <c r="J110" s="664">
        <v>130</v>
      </c>
      <c r="K110" s="665">
        <v>57510.380000000005</v>
      </c>
    </row>
    <row r="111" spans="1:11" ht="14.4" customHeight="1" x14ac:dyDescent="0.3">
      <c r="A111" s="660" t="s">
        <v>586</v>
      </c>
      <c r="B111" s="661" t="s">
        <v>587</v>
      </c>
      <c r="C111" s="662" t="s">
        <v>591</v>
      </c>
      <c r="D111" s="663" t="s">
        <v>4265</v>
      </c>
      <c r="E111" s="662" t="s">
        <v>8518</v>
      </c>
      <c r="F111" s="663" t="s">
        <v>8519</v>
      </c>
      <c r="G111" s="662" t="s">
        <v>7108</v>
      </c>
      <c r="H111" s="662" t="s">
        <v>7109</v>
      </c>
      <c r="I111" s="664">
        <v>10200.5</v>
      </c>
      <c r="J111" s="664">
        <v>1</v>
      </c>
      <c r="K111" s="665">
        <v>10200.5</v>
      </c>
    </row>
    <row r="112" spans="1:11" ht="14.4" customHeight="1" x14ac:dyDescent="0.3">
      <c r="A112" s="660" t="s">
        <v>586</v>
      </c>
      <c r="B112" s="661" t="s">
        <v>587</v>
      </c>
      <c r="C112" s="662" t="s">
        <v>591</v>
      </c>
      <c r="D112" s="663" t="s">
        <v>4265</v>
      </c>
      <c r="E112" s="662" t="s">
        <v>8520</v>
      </c>
      <c r="F112" s="663" t="s">
        <v>8521</v>
      </c>
      <c r="G112" s="662" t="s">
        <v>7110</v>
      </c>
      <c r="H112" s="662" t="s">
        <v>7111</v>
      </c>
      <c r="I112" s="664">
        <v>8.163333333333334</v>
      </c>
      <c r="J112" s="664">
        <v>3600</v>
      </c>
      <c r="K112" s="665">
        <v>29388</v>
      </c>
    </row>
    <row r="113" spans="1:11" ht="14.4" customHeight="1" x14ac:dyDescent="0.3">
      <c r="A113" s="660" t="s">
        <v>586</v>
      </c>
      <c r="B113" s="661" t="s">
        <v>587</v>
      </c>
      <c r="C113" s="662" t="s">
        <v>591</v>
      </c>
      <c r="D113" s="663" t="s">
        <v>4265</v>
      </c>
      <c r="E113" s="662" t="s">
        <v>8520</v>
      </c>
      <c r="F113" s="663" t="s">
        <v>8521</v>
      </c>
      <c r="G113" s="662" t="s">
        <v>7110</v>
      </c>
      <c r="H113" s="662" t="s">
        <v>7112</v>
      </c>
      <c r="I113" s="664">
        <v>8.168571428571429</v>
      </c>
      <c r="J113" s="664">
        <v>10665</v>
      </c>
      <c r="K113" s="665">
        <v>87123.05</v>
      </c>
    </row>
    <row r="114" spans="1:11" ht="14.4" customHeight="1" x14ac:dyDescent="0.3">
      <c r="A114" s="660" t="s">
        <v>586</v>
      </c>
      <c r="B114" s="661" t="s">
        <v>587</v>
      </c>
      <c r="C114" s="662" t="s">
        <v>591</v>
      </c>
      <c r="D114" s="663" t="s">
        <v>4265</v>
      </c>
      <c r="E114" s="662" t="s">
        <v>8520</v>
      </c>
      <c r="F114" s="663" t="s">
        <v>8521</v>
      </c>
      <c r="G114" s="662" t="s">
        <v>7113</v>
      </c>
      <c r="H114" s="662" t="s">
        <v>7114</v>
      </c>
      <c r="I114" s="664">
        <v>10.093333333333334</v>
      </c>
      <c r="J114" s="664">
        <v>1300</v>
      </c>
      <c r="K114" s="665">
        <v>13119.66</v>
      </c>
    </row>
    <row r="115" spans="1:11" ht="14.4" customHeight="1" x14ac:dyDescent="0.3">
      <c r="A115" s="660" t="s">
        <v>586</v>
      </c>
      <c r="B115" s="661" t="s">
        <v>587</v>
      </c>
      <c r="C115" s="662" t="s">
        <v>591</v>
      </c>
      <c r="D115" s="663" t="s">
        <v>4265</v>
      </c>
      <c r="E115" s="662" t="s">
        <v>8520</v>
      </c>
      <c r="F115" s="663" t="s">
        <v>8521</v>
      </c>
      <c r="G115" s="662" t="s">
        <v>7115</v>
      </c>
      <c r="H115" s="662" t="s">
        <v>7116</v>
      </c>
      <c r="I115" s="664">
        <v>7.0133333333333319</v>
      </c>
      <c r="J115" s="664">
        <v>2200</v>
      </c>
      <c r="K115" s="665">
        <v>15421</v>
      </c>
    </row>
    <row r="116" spans="1:11" ht="14.4" customHeight="1" x14ac:dyDescent="0.3">
      <c r="A116" s="660" t="s">
        <v>586</v>
      </c>
      <c r="B116" s="661" t="s">
        <v>587</v>
      </c>
      <c r="C116" s="662" t="s">
        <v>591</v>
      </c>
      <c r="D116" s="663" t="s">
        <v>4265</v>
      </c>
      <c r="E116" s="662" t="s">
        <v>8522</v>
      </c>
      <c r="F116" s="663" t="s">
        <v>8523</v>
      </c>
      <c r="G116" s="662" t="s">
        <v>7117</v>
      </c>
      <c r="H116" s="662" t="s">
        <v>7118</v>
      </c>
      <c r="I116" s="664">
        <v>27.49</v>
      </c>
      <c r="J116" s="664">
        <v>180</v>
      </c>
      <c r="K116" s="665">
        <v>4948.83</v>
      </c>
    </row>
    <row r="117" spans="1:11" ht="14.4" customHeight="1" x14ac:dyDescent="0.3">
      <c r="A117" s="660" t="s">
        <v>586</v>
      </c>
      <c r="B117" s="661" t="s">
        <v>587</v>
      </c>
      <c r="C117" s="662" t="s">
        <v>591</v>
      </c>
      <c r="D117" s="663" t="s">
        <v>4265</v>
      </c>
      <c r="E117" s="662" t="s">
        <v>8524</v>
      </c>
      <c r="F117" s="663" t="s">
        <v>8525</v>
      </c>
      <c r="G117" s="662" t="s">
        <v>7119</v>
      </c>
      <c r="H117" s="662" t="s">
        <v>7120</v>
      </c>
      <c r="I117" s="664">
        <v>399.3</v>
      </c>
      <c r="J117" s="664">
        <v>120</v>
      </c>
      <c r="K117" s="665">
        <v>47916</v>
      </c>
    </row>
    <row r="118" spans="1:11" ht="14.4" customHeight="1" x14ac:dyDescent="0.3">
      <c r="A118" s="660" t="s">
        <v>586</v>
      </c>
      <c r="B118" s="661" t="s">
        <v>587</v>
      </c>
      <c r="C118" s="662" t="s">
        <v>591</v>
      </c>
      <c r="D118" s="663" t="s">
        <v>4265</v>
      </c>
      <c r="E118" s="662" t="s">
        <v>8524</v>
      </c>
      <c r="F118" s="663" t="s">
        <v>8525</v>
      </c>
      <c r="G118" s="662" t="s">
        <v>7121</v>
      </c>
      <c r="H118" s="662" t="s">
        <v>7122</v>
      </c>
      <c r="I118" s="664">
        <v>0.3</v>
      </c>
      <c r="J118" s="664">
        <v>1300</v>
      </c>
      <c r="K118" s="665">
        <v>390</v>
      </c>
    </row>
    <row r="119" spans="1:11" ht="14.4" customHeight="1" x14ac:dyDescent="0.3">
      <c r="A119" s="660" t="s">
        <v>586</v>
      </c>
      <c r="B119" s="661" t="s">
        <v>587</v>
      </c>
      <c r="C119" s="662" t="s">
        <v>591</v>
      </c>
      <c r="D119" s="663" t="s">
        <v>4265</v>
      </c>
      <c r="E119" s="662" t="s">
        <v>8524</v>
      </c>
      <c r="F119" s="663" t="s">
        <v>8525</v>
      </c>
      <c r="G119" s="662" t="s">
        <v>7123</v>
      </c>
      <c r="H119" s="662" t="s">
        <v>7124</v>
      </c>
      <c r="I119" s="664">
        <v>0.31</v>
      </c>
      <c r="J119" s="664">
        <v>200</v>
      </c>
      <c r="K119" s="665">
        <v>62</v>
      </c>
    </row>
    <row r="120" spans="1:11" ht="14.4" customHeight="1" x14ac:dyDescent="0.3">
      <c r="A120" s="660" t="s">
        <v>586</v>
      </c>
      <c r="B120" s="661" t="s">
        <v>587</v>
      </c>
      <c r="C120" s="662" t="s">
        <v>591</v>
      </c>
      <c r="D120" s="663" t="s">
        <v>4265</v>
      </c>
      <c r="E120" s="662" t="s">
        <v>8524</v>
      </c>
      <c r="F120" s="663" t="s">
        <v>8525</v>
      </c>
      <c r="G120" s="662" t="s">
        <v>7123</v>
      </c>
      <c r="H120" s="662" t="s">
        <v>7125</v>
      </c>
      <c r="I120" s="664">
        <v>0.30499999999999999</v>
      </c>
      <c r="J120" s="664">
        <v>1000</v>
      </c>
      <c r="K120" s="665">
        <v>305</v>
      </c>
    </row>
    <row r="121" spans="1:11" ht="14.4" customHeight="1" x14ac:dyDescent="0.3">
      <c r="A121" s="660" t="s">
        <v>586</v>
      </c>
      <c r="B121" s="661" t="s">
        <v>587</v>
      </c>
      <c r="C121" s="662" t="s">
        <v>591</v>
      </c>
      <c r="D121" s="663" t="s">
        <v>4265</v>
      </c>
      <c r="E121" s="662" t="s">
        <v>8524</v>
      </c>
      <c r="F121" s="663" t="s">
        <v>8525</v>
      </c>
      <c r="G121" s="662" t="s">
        <v>7126</v>
      </c>
      <c r="H121" s="662" t="s">
        <v>7127</v>
      </c>
      <c r="I121" s="664">
        <v>0.3</v>
      </c>
      <c r="J121" s="664">
        <v>500</v>
      </c>
      <c r="K121" s="665">
        <v>150</v>
      </c>
    </row>
    <row r="122" spans="1:11" ht="14.4" customHeight="1" x14ac:dyDescent="0.3">
      <c r="A122" s="660" t="s">
        <v>586</v>
      </c>
      <c r="B122" s="661" t="s">
        <v>587</v>
      </c>
      <c r="C122" s="662" t="s">
        <v>591</v>
      </c>
      <c r="D122" s="663" t="s">
        <v>4265</v>
      </c>
      <c r="E122" s="662" t="s">
        <v>8524</v>
      </c>
      <c r="F122" s="663" t="s">
        <v>8525</v>
      </c>
      <c r="G122" s="662" t="s">
        <v>7126</v>
      </c>
      <c r="H122" s="662" t="s">
        <v>7128</v>
      </c>
      <c r="I122" s="664">
        <v>0.3</v>
      </c>
      <c r="J122" s="664">
        <v>500</v>
      </c>
      <c r="K122" s="665">
        <v>150</v>
      </c>
    </row>
    <row r="123" spans="1:11" ht="14.4" customHeight="1" x14ac:dyDescent="0.3">
      <c r="A123" s="660" t="s">
        <v>586</v>
      </c>
      <c r="B123" s="661" t="s">
        <v>587</v>
      </c>
      <c r="C123" s="662" t="s">
        <v>591</v>
      </c>
      <c r="D123" s="663" t="s">
        <v>4265</v>
      </c>
      <c r="E123" s="662" t="s">
        <v>8524</v>
      </c>
      <c r="F123" s="663" t="s">
        <v>8525</v>
      </c>
      <c r="G123" s="662" t="s">
        <v>7129</v>
      </c>
      <c r="H123" s="662" t="s">
        <v>7130</v>
      </c>
      <c r="I123" s="664">
        <v>0.31</v>
      </c>
      <c r="J123" s="664">
        <v>500</v>
      </c>
      <c r="K123" s="665">
        <v>155</v>
      </c>
    </row>
    <row r="124" spans="1:11" ht="14.4" customHeight="1" x14ac:dyDescent="0.3">
      <c r="A124" s="660" t="s">
        <v>586</v>
      </c>
      <c r="B124" s="661" t="s">
        <v>587</v>
      </c>
      <c r="C124" s="662" t="s">
        <v>591</v>
      </c>
      <c r="D124" s="663" t="s">
        <v>4265</v>
      </c>
      <c r="E124" s="662" t="s">
        <v>8524</v>
      </c>
      <c r="F124" s="663" t="s">
        <v>8525</v>
      </c>
      <c r="G124" s="662" t="s">
        <v>7129</v>
      </c>
      <c r="H124" s="662" t="s">
        <v>7131</v>
      </c>
      <c r="I124" s="664">
        <v>0.31</v>
      </c>
      <c r="J124" s="664">
        <v>500</v>
      </c>
      <c r="K124" s="665">
        <v>155</v>
      </c>
    </row>
    <row r="125" spans="1:11" ht="14.4" customHeight="1" x14ac:dyDescent="0.3">
      <c r="A125" s="660" t="s">
        <v>586</v>
      </c>
      <c r="B125" s="661" t="s">
        <v>587</v>
      </c>
      <c r="C125" s="662" t="s">
        <v>591</v>
      </c>
      <c r="D125" s="663" t="s">
        <v>4265</v>
      </c>
      <c r="E125" s="662" t="s">
        <v>8524</v>
      </c>
      <c r="F125" s="663" t="s">
        <v>8525</v>
      </c>
      <c r="G125" s="662" t="s">
        <v>7132</v>
      </c>
      <c r="H125" s="662" t="s">
        <v>7133</v>
      </c>
      <c r="I125" s="664">
        <v>10.159999999999998</v>
      </c>
      <c r="J125" s="664">
        <v>120</v>
      </c>
      <c r="K125" s="665">
        <v>1219.67</v>
      </c>
    </row>
    <row r="126" spans="1:11" ht="14.4" customHeight="1" x14ac:dyDescent="0.3">
      <c r="A126" s="660" t="s">
        <v>586</v>
      </c>
      <c r="B126" s="661" t="s">
        <v>587</v>
      </c>
      <c r="C126" s="662" t="s">
        <v>591</v>
      </c>
      <c r="D126" s="663" t="s">
        <v>4265</v>
      </c>
      <c r="E126" s="662" t="s">
        <v>8524</v>
      </c>
      <c r="F126" s="663" t="s">
        <v>8525</v>
      </c>
      <c r="G126" s="662" t="s">
        <v>7134</v>
      </c>
      <c r="H126" s="662" t="s">
        <v>7135</v>
      </c>
      <c r="I126" s="664">
        <v>10.16</v>
      </c>
      <c r="J126" s="664">
        <v>20</v>
      </c>
      <c r="K126" s="665">
        <v>203.28</v>
      </c>
    </row>
    <row r="127" spans="1:11" ht="14.4" customHeight="1" x14ac:dyDescent="0.3">
      <c r="A127" s="660" t="s">
        <v>586</v>
      </c>
      <c r="B127" s="661" t="s">
        <v>587</v>
      </c>
      <c r="C127" s="662" t="s">
        <v>591</v>
      </c>
      <c r="D127" s="663" t="s">
        <v>4265</v>
      </c>
      <c r="E127" s="662" t="s">
        <v>8524</v>
      </c>
      <c r="F127" s="663" t="s">
        <v>8525</v>
      </c>
      <c r="G127" s="662" t="s">
        <v>7136</v>
      </c>
      <c r="H127" s="662" t="s">
        <v>7137</v>
      </c>
      <c r="I127" s="664">
        <v>907.5</v>
      </c>
      <c r="J127" s="664">
        <v>60</v>
      </c>
      <c r="K127" s="665">
        <v>54450</v>
      </c>
    </row>
    <row r="128" spans="1:11" ht="14.4" customHeight="1" x14ac:dyDescent="0.3">
      <c r="A128" s="660" t="s">
        <v>586</v>
      </c>
      <c r="B128" s="661" t="s">
        <v>587</v>
      </c>
      <c r="C128" s="662" t="s">
        <v>591</v>
      </c>
      <c r="D128" s="663" t="s">
        <v>4265</v>
      </c>
      <c r="E128" s="662" t="s">
        <v>8524</v>
      </c>
      <c r="F128" s="663" t="s">
        <v>8525</v>
      </c>
      <c r="G128" s="662" t="s">
        <v>7138</v>
      </c>
      <c r="H128" s="662" t="s">
        <v>7139</v>
      </c>
      <c r="I128" s="664">
        <v>0.39100000000000001</v>
      </c>
      <c r="J128" s="664">
        <v>22000</v>
      </c>
      <c r="K128" s="665">
        <v>8800</v>
      </c>
    </row>
    <row r="129" spans="1:11" ht="14.4" customHeight="1" x14ac:dyDescent="0.3">
      <c r="A129" s="660" t="s">
        <v>586</v>
      </c>
      <c r="B129" s="661" t="s">
        <v>587</v>
      </c>
      <c r="C129" s="662" t="s">
        <v>591</v>
      </c>
      <c r="D129" s="663" t="s">
        <v>4265</v>
      </c>
      <c r="E129" s="662" t="s">
        <v>8524</v>
      </c>
      <c r="F129" s="663" t="s">
        <v>8525</v>
      </c>
      <c r="G129" s="662" t="s">
        <v>7140</v>
      </c>
      <c r="H129" s="662" t="s">
        <v>7141</v>
      </c>
      <c r="I129" s="664">
        <v>290.39999999999998</v>
      </c>
      <c r="J129" s="664">
        <v>30</v>
      </c>
      <c r="K129" s="665">
        <v>8712</v>
      </c>
    </row>
    <row r="130" spans="1:11" ht="14.4" customHeight="1" x14ac:dyDescent="0.3">
      <c r="A130" s="660" t="s">
        <v>586</v>
      </c>
      <c r="B130" s="661" t="s">
        <v>587</v>
      </c>
      <c r="C130" s="662" t="s">
        <v>591</v>
      </c>
      <c r="D130" s="663" t="s">
        <v>4265</v>
      </c>
      <c r="E130" s="662" t="s">
        <v>8524</v>
      </c>
      <c r="F130" s="663" t="s">
        <v>8525</v>
      </c>
      <c r="G130" s="662" t="s">
        <v>7142</v>
      </c>
      <c r="H130" s="662" t="s">
        <v>7143</v>
      </c>
      <c r="I130" s="664">
        <v>132.68</v>
      </c>
      <c r="J130" s="664">
        <v>75</v>
      </c>
      <c r="K130" s="665">
        <v>9950.73</v>
      </c>
    </row>
    <row r="131" spans="1:11" ht="14.4" customHeight="1" x14ac:dyDescent="0.3">
      <c r="A131" s="660" t="s">
        <v>586</v>
      </c>
      <c r="B131" s="661" t="s">
        <v>587</v>
      </c>
      <c r="C131" s="662" t="s">
        <v>591</v>
      </c>
      <c r="D131" s="663" t="s">
        <v>4265</v>
      </c>
      <c r="E131" s="662" t="s">
        <v>8524</v>
      </c>
      <c r="F131" s="663" t="s">
        <v>8525</v>
      </c>
      <c r="G131" s="662" t="s">
        <v>7144</v>
      </c>
      <c r="H131" s="662" t="s">
        <v>7145</v>
      </c>
      <c r="I131" s="664">
        <v>48.826666666666661</v>
      </c>
      <c r="J131" s="664">
        <v>75</v>
      </c>
      <c r="K131" s="665">
        <v>3662.12</v>
      </c>
    </row>
    <row r="132" spans="1:11" ht="14.4" customHeight="1" x14ac:dyDescent="0.3">
      <c r="A132" s="660" t="s">
        <v>586</v>
      </c>
      <c r="B132" s="661" t="s">
        <v>587</v>
      </c>
      <c r="C132" s="662" t="s">
        <v>591</v>
      </c>
      <c r="D132" s="663" t="s">
        <v>4265</v>
      </c>
      <c r="E132" s="662" t="s">
        <v>8526</v>
      </c>
      <c r="F132" s="663" t="s">
        <v>8527</v>
      </c>
      <c r="G132" s="662" t="s">
        <v>7146</v>
      </c>
      <c r="H132" s="662" t="s">
        <v>7147</v>
      </c>
      <c r="I132" s="664">
        <v>7.5</v>
      </c>
      <c r="J132" s="664">
        <v>50</v>
      </c>
      <c r="K132" s="665">
        <v>375</v>
      </c>
    </row>
    <row r="133" spans="1:11" ht="14.4" customHeight="1" x14ac:dyDescent="0.3">
      <c r="A133" s="660" t="s">
        <v>586</v>
      </c>
      <c r="B133" s="661" t="s">
        <v>587</v>
      </c>
      <c r="C133" s="662" t="s">
        <v>591</v>
      </c>
      <c r="D133" s="663" t="s">
        <v>4265</v>
      </c>
      <c r="E133" s="662" t="s">
        <v>8526</v>
      </c>
      <c r="F133" s="663" t="s">
        <v>8527</v>
      </c>
      <c r="G133" s="662" t="s">
        <v>7146</v>
      </c>
      <c r="H133" s="662" t="s">
        <v>7148</v>
      </c>
      <c r="I133" s="664">
        <v>7.5</v>
      </c>
      <c r="J133" s="664">
        <v>100</v>
      </c>
      <c r="K133" s="665">
        <v>750</v>
      </c>
    </row>
    <row r="134" spans="1:11" ht="14.4" customHeight="1" x14ac:dyDescent="0.3">
      <c r="A134" s="660" t="s">
        <v>586</v>
      </c>
      <c r="B134" s="661" t="s">
        <v>587</v>
      </c>
      <c r="C134" s="662" t="s">
        <v>591</v>
      </c>
      <c r="D134" s="663" t="s">
        <v>4265</v>
      </c>
      <c r="E134" s="662" t="s">
        <v>8526</v>
      </c>
      <c r="F134" s="663" t="s">
        <v>8527</v>
      </c>
      <c r="G134" s="662" t="s">
        <v>7149</v>
      </c>
      <c r="H134" s="662" t="s">
        <v>7150</v>
      </c>
      <c r="I134" s="664">
        <v>7.5</v>
      </c>
      <c r="J134" s="664">
        <v>150</v>
      </c>
      <c r="K134" s="665">
        <v>1125</v>
      </c>
    </row>
    <row r="135" spans="1:11" ht="14.4" customHeight="1" x14ac:dyDescent="0.3">
      <c r="A135" s="660" t="s">
        <v>586</v>
      </c>
      <c r="B135" s="661" t="s">
        <v>587</v>
      </c>
      <c r="C135" s="662" t="s">
        <v>591</v>
      </c>
      <c r="D135" s="663" t="s">
        <v>4265</v>
      </c>
      <c r="E135" s="662" t="s">
        <v>8526</v>
      </c>
      <c r="F135" s="663" t="s">
        <v>8527</v>
      </c>
      <c r="G135" s="662" t="s">
        <v>7149</v>
      </c>
      <c r="H135" s="662" t="s">
        <v>7151</v>
      </c>
      <c r="I135" s="664">
        <v>7.5</v>
      </c>
      <c r="J135" s="664">
        <v>50</v>
      </c>
      <c r="K135" s="665">
        <v>375</v>
      </c>
    </row>
    <row r="136" spans="1:11" ht="14.4" customHeight="1" x14ac:dyDescent="0.3">
      <c r="A136" s="660" t="s">
        <v>586</v>
      </c>
      <c r="B136" s="661" t="s">
        <v>587</v>
      </c>
      <c r="C136" s="662" t="s">
        <v>591</v>
      </c>
      <c r="D136" s="663" t="s">
        <v>4265</v>
      </c>
      <c r="E136" s="662" t="s">
        <v>8526</v>
      </c>
      <c r="F136" s="663" t="s">
        <v>8527</v>
      </c>
      <c r="G136" s="662" t="s">
        <v>7149</v>
      </c>
      <c r="H136" s="662" t="s">
        <v>7152</v>
      </c>
      <c r="I136" s="664">
        <v>7.5</v>
      </c>
      <c r="J136" s="664">
        <v>200</v>
      </c>
      <c r="K136" s="665">
        <v>1500</v>
      </c>
    </row>
    <row r="137" spans="1:11" ht="14.4" customHeight="1" x14ac:dyDescent="0.3">
      <c r="A137" s="660" t="s">
        <v>586</v>
      </c>
      <c r="B137" s="661" t="s">
        <v>587</v>
      </c>
      <c r="C137" s="662" t="s">
        <v>591</v>
      </c>
      <c r="D137" s="663" t="s">
        <v>4265</v>
      </c>
      <c r="E137" s="662" t="s">
        <v>8526</v>
      </c>
      <c r="F137" s="663" t="s">
        <v>8527</v>
      </c>
      <c r="G137" s="662" t="s">
        <v>7153</v>
      </c>
      <c r="H137" s="662" t="s">
        <v>7154</v>
      </c>
      <c r="I137" s="664">
        <v>7.5</v>
      </c>
      <c r="J137" s="664">
        <v>150</v>
      </c>
      <c r="K137" s="665">
        <v>1125</v>
      </c>
    </row>
    <row r="138" spans="1:11" ht="14.4" customHeight="1" x14ac:dyDescent="0.3">
      <c r="A138" s="660" t="s">
        <v>586</v>
      </c>
      <c r="B138" s="661" t="s">
        <v>587</v>
      </c>
      <c r="C138" s="662" t="s">
        <v>591</v>
      </c>
      <c r="D138" s="663" t="s">
        <v>4265</v>
      </c>
      <c r="E138" s="662" t="s">
        <v>8526</v>
      </c>
      <c r="F138" s="663" t="s">
        <v>8527</v>
      </c>
      <c r="G138" s="662" t="s">
        <v>7153</v>
      </c>
      <c r="H138" s="662" t="s">
        <v>7155</v>
      </c>
      <c r="I138" s="664">
        <v>7.5</v>
      </c>
      <c r="J138" s="664">
        <v>100</v>
      </c>
      <c r="K138" s="665">
        <v>750</v>
      </c>
    </row>
    <row r="139" spans="1:11" ht="14.4" customHeight="1" x14ac:dyDescent="0.3">
      <c r="A139" s="660" t="s">
        <v>586</v>
      </c>
      <c r="B139" s="661" t="s">
        <v>587</v>
      </c>
      <c r="C139" s="662" t="s">
        <v>591</v>
      </c>
      <c r="D139" s="663" t="s">
        <v>4265</v>
      </c>
      <c r="E139" s="662" t="s">
        <v>8526</v>
      </c>
      <c r="F139" s="663" t="s">
        <v>8527</v>
      </c>
      <c r="G139" s="662" t="s">
        <v>7153</v>
      </c>
      <c r="H139" s="662" t="s">
        <v>7156</v>
      </c>
      <c r="I139" s="664">
        <v>7.5</v>
      </c>
      <c r="J139" s="664">
        <v>250</v>
      </c>
      <c r="K139" s="665">
        <v>1875</v>
      </c>
    </row>
    <row r="140" spans="1:11" ht="14.4" customHeight="1" x14ac:dyDescent="0.3">
      <c r="A140" s="660" t="s">
        <v>586</v>
      </c>
      <c r="B140" s="661" t="s">
        <v>587</v>
      </c>
      <c r="C140" s="662" t="s">
        <v>591</v>
      </c>
      <c r="D140" s="663" t="s">
        <v>4265</v>
      </c>
      <c r="E140" s="662" t="s">
        <v>8526</v>
      </c>
      <c r="F140" s="663" t="s">
        <v>8527</v>
      </c>
      <c r="G140" s="662" t="s">
        <v>7157</v>
      </c>
      <c r="H140" s="662" t="s">
        <v>7158</v>
      </c>
      <c r="I140" s="664">
        <v>7.503333333333333</v>
      </c>
      <c r="J140" s="664">
        <v>150</v>
      </c>
      <c r="K140" s="665">
        <v>1125.5</v>
      </c>
    </row>
    <row r="141" spans="1:11" ht="14.4" customHeight="1" x14ac:dyDescent="0.3">
      <c r="A141" s="660" t="s">
        <v>586</v>
      </c>
      <c r="B141" s="661" t="s">
        <v>587</v>
      </c>
      <c r="C141" s="662" t="s">
        <v>591</v>
      </c>
      <c r="D141" s="663" t="s">
        <v>4265</v>
      </c>
      <c r="E141" s="662" t="s">
        <v>8526</v>
      </c>
      <c r="F141" s="663" t="s">
        <v>8527</v>
      </c>
      <c r="G141" s="662" t="s">
        <v>7157</v>
      </c>
      <c r="H141" s="662" t="s">
        <v>7159</v>
      </c>
      <c r="I141" s="664">
        <v>7.5</v>
      </c>
      <c r="J141" s="664">
        <v>250</v>
      </c>
      <c r="K141" s="665">
        <v>1875</v>
      </c>
    </row>
    <row r="142" spans="1:11" ht="14.4" customHeight="1" x14ac:dyDescent="0.3">
      <c r="A142" s="660" t="s">
        <v>586</v>
      </c>
      <c r="B142" s="661" t="s">
        <v>587</v>
      </c>
      <c r="C142" s="662" t="s">
        <v>591</v>
      </c>
      <c r="D142" s="663" t="s">
        <v>4265</v>
      </c>
      <c r="E142" s="662" t="s">
        <v>8526</v>
      </c>
      <c r="F142" s="663" t="s">
        <v>8527</v>
      </c>
      <c r="G142" s="662" t="s">
        <v>7160</v>
      </c>
      <c r="H142" s="662" t="s">
        <v>7161</v>
      </c>
      <c r="I142" s="664">
        <v>7.5</v>
      </c>
      <c r="J142" s="664">
        <v>50</v>
      </c>
      <c r="K142" s="665">
        <v>375</v>
      </c>
    </row>
    <row r="143" spans="1:11" ht="14.4" customHeight="1" x14ac:dyDescent="0.3">
      <c r="A143" s="660" t="s">
        <v>586</v>
      </c>
      <c r="B143" s="661" t="s">
        <v>587</v>
      </c>
      <c r="C143" s="662" t="s">
        <v>591</v>
      </c>
      <c r="D143" s="663" t="s">
        <v>4265</v>
      </c>
      <c r="E143" s="662" t="s">
        <v>8526</v>
      </c>
      <c r="F143" s="663" t="s">
        <v>8527</v>
      </c>
      <c r="G143" s="662" t="s">
        <v>7160</v>
      </c>
      <c r="H143" s="662" t="s">
        <v>7162</v>
      </c>
      <c r="I143" s="664">
        <v>7.5</v>
      </c>
      <c r="J143" s="664">
        <v>100</v>
      </c>
      <c r="K143" s="665">
        <v>750</v>
      </c>
    </row>
    <row r="144" spans="1:11" ht="14.4" customHeight="1" x14ac:dyDescent="0.3">
      <c r="A144" s="660" t="s">
        <v>586</v>
      </c>
      <c r="B144" s="661" t="s">
        <v>587</v>
      </c>
      <c r="C144" s="662" t="s">
        <v>591</v>
      </c>
      <c r="D144" s="663" t="s">
        <v>4265</v>
      </c>
      <c r="E144" s="662" t="s">
        <v>8526</v>
      </c>
      <c r="F144" s="663" t="s">
        <v>8527</v>
      </c>
      <c r="G144" s="662" t="s">
        <v>7163</v>
      </c>
      <c r="H144" s="662" t="s">
        <v>7164</v>
      </c>
      <c r="I144" s="664">
        <v>7.5049999999999999</v>
      </c>
      <c r="J144" s="664">
        <v>100</v>
      </c>
      <c r="K144" s="665">
        <v>750.5</v>
      </c>
    </row>
    <row r="145" spans="1:11" ht="14.4" customHeight="1" x14ac:dyDescent="0.3">
      <c r="A145" s="660" t="s">
        <v>586</v>
      </c>
      <c r="B145" s="661" t="s">
        <v>587</v>
      </c>
      <c r="C145" s="662" t="s">
        <v>591</v>
      </c>
      <c r="D145" s="663" t="s">
        <v>4265</v>
      </c>
      <c r="E145" s="662" t="s">
        <v>8526</v>
      </c>
      <c r="F145" s="663" t="s">
        <v>8527</v>
      </c>
      <c r="G145" s="662" t="s">
        <v>7165</v>
      </c>
      <c r="H145" s="662" t="s">
        <v>7166</v>
      </c>
      <c r="I145" s="664">
        <v>0.77500000000000002</v>
      </c>
      <c r="J145" s="664">
        <v>2100</v>
      </c>
      <c r="K145" s="665">
        <v>1618</v>
      </c>
    </row>
    <row r="146" spans="1:11" ht="14.4" customHeight="1" x14ac:dyDescent="0.3">
      <c r="A146" s="660" t="s">
        <v>586</v>
      </c>
      <c r="B146" s="661" t="s">
        <v>587</v>
      </c>
      <c r="C146" s="662" t="s">
        <v>591</v>
      </c>
      <c r="D146" s="663" t="s">
        <v>4265</v>
      </c>
      <c r="E146" s="662" t="s">
        <v>8526</v>
      </c>
      <c r="F146" s="663" t="s">
        <v>8527</v>
      </c>
      <c r="G146" s="662" t="s">
        <v>7167</v>
      </c>
      <c r="H146" s="662" t="s">
        <v>7168</v>
      </c>
      <c r="I146" s="664">
        <v>0.77</v>
      </c>
      <c r="J146" s="664">
        <v>17200</v>
      </c>
      <c r="K146" s="665">
        <v>13244</v>
      </c>
    </row>
    <row r="147" spans="1:11" ht="14.4" customHeight="1" x14ac:dyDescent="0.3">
      <c r="A147" s="660" t="s">
        <v>586</v>
      </c>
      <c r="B147" s="661" t="s">
        <v>587</v>
      </c>
      <c r="C147" s="662" t="s">
        <v>591</v>
      </c>
      <c r="D147" s="663" t="s">
        <v>4265</v>
      </c>
      <c r="E147" s="662" t="s">
        <v>8526</v>
      </c>
      <c r="F147" s="663" t="s">
        <v>8527</v>
      </c>
      <c r="G147" s="662" t="s">
        <v>7169</v>
      </c>
      <c r="H147" s="662" t="s">
        <v>7170</v>
      </c>
      <c r="I147" s="664">
        <v>0.77666666666666673</v>
      </c>
      <c r="J147" s="664">
        <v>4300</v>
      </c>
      <c r="K147" s="665">
        <v>3344</v>
      </c>
    </row>
    <row r="148" spans="1:11" ht="14.4" customHeight="1" x14ac:dyDescent="0.3">
      <c r="A148" s="660" t="s">
        <v>586</v>
      </c>
      <c r="B148" s="661" t="s">
        <v>587</v>
      </c>
      <c r="C148" s="662" t="s">
        <v>591</v>
      </c>
      <c r="D148" s="663" t="s">
        <v>4265</v>
      </c>
      <c r="E148" s="662" t="s">
        <v>8526</v>
      </c>
      <c r="F148" s="663" t="s">
        <v>8527</v>
      </c>
      <c r="G148" s="662" t="s">
        <v>7171</v>
      </c>
      <c r="H148" s="662" t="s">
        <v>7172</v>
      </c>
      <c r="I148" s="664">
        <v>0.71</v>
      </c>
      <c r="J148" s="664">
        <v>16000</v>
      </c>
      <c r="K148" s="665">
        <v>11360</v>
      </c>
    </row>
    <row r="149" spans="1:11" ht="14.4" customHeight="1" x14ac:dyDescent="0.3">
      <c r="A149" s="660" t="s">
        <v>586</v>
      </c>
      <c r="B149" s="661" t="s">
        <v>587</v>
      </c>
      <c r="C149" s="662" t="s">
        <v>591</v>
      </c>
      <c r="D149" s="663" t="s">
        <v>4265</v>
      </c>
      <c r="E149" s="662" t="s">
        <v>8526</v>
      </c>
      <c r="F149" s="663" t="s">
        <v>8527</v>
      </c>
      <c r="G149" s="662" t="s">
        <v>7171</v>
      </c>
      <c r="H149" s="662" t="s">
        <v>7173</v>
      </c>
      <c r="I149" s="664">
        <v>0.71</v>
      </c>
      <c r="J149" s="664">
        <v>41000</v>
      </c>
      <c r="K149" s="665">
        <v>29110</v>
      </c>
    </row>
    <row r="150" spans="1:11" ht="14.4" customHeight="1" x14ac:dyDescent="0.3">
      <c r="A150" s="660" t="s">
        <v>586</v>
      </c>
      <c r="B150" s="661" t="s">
        <v>587</v>
      </c>
      <c r="C150" s="662" t="s">
        <v>591</v>
      </c>
      <c r="D150" s="663" t="s">
        <v>4265</v>
      </c>
      <c r="E150" s="662" t="s">
        <v>8526</v>
      </c>
      <c r="F150" s="663" t="s">
        <v>8527</v>
      </c>
      <c r="G150" s="662" t="s">
        <v>7174</v>
      </c>
      <c r="H150" s="662" t="s">
        <v>7175</v>
      </c>
      <c r="I150" s="664">
        <v>0.71</v>
      </c>
      <c r="J150" s="664">
        <v>6000</v>
      </c>
      <c r="K150" s="665">
        <v>4260</v>
      </c>
    </row>
    <row r="151" spans="1:11" ht="14.4" customHeight="1" x14ac:dyDescent="0.3">
      <c r="A151" s="660" t="s">
        <v>586</v>
      </c>
      <c r="B151" s="661" t="s">
        <v>587</v>
      </c>
      <c r="C151" s="662" t="s">
        <v>591</v>
      </c>
      <c r="D151" s="663" t="s">
        <v>4265</v>
      </c>
      <c r="E151" s="662" t="s">
        <v>8526</v>
      </c>
      <c r="F151" s="663" t="s">
        <v>8527</v>
      </c>
      <c r="G151" s="662" t="s">
        <v>7174</v>
      </c>
      <c r="H151" s="662" t="s">
        <v>7176</v>
      </c>
      <c r="I151" s="664">
        <v>0.71</v>
      </c>
      <c r="J151" s="664">
        <v>8000</v>
      </c>
      <c r="K151" s="665">
        <v>5680</v>
      </c>
    </row>
    <row r="152" spans="1:11" ht="14.4" customHeight="1" x14ac:dyDescent="0.3">
      <c r="A152" s="660" t="s">
        <v>586</v>
      </c>
      <c r="B152" s="661" t="s">
        <v>587</v>
      </c>
      <c r="C152" s="662" t="s">
        <v>591</v>
      </c>
      <c r="D152" s="663" t="s">
        <v>4265</v>
      </c>
      <c r="E152" s="662" t="s">
        <v>8526</v>
      </c>
      <c r="F152" s="663" t="s">
        <v>8527</v>
      </c>
      <c r="G152" s="662" t="s">
        <v>7177</v>
      </c>
      <c r="H152" s="662" t="s">
        <v>7178</v>
      </c>
      <c r="I152" s="664">
        <v>0.71</v>
      </c>
      <c r="J152" s="664">
        <v>4000</v>
      </c>
      <c r="K152" s="665">
        <v>2840</v>
      </c>
    </row>
    <row r="153" spans="1:11" ht="14.4" customHeight="1" x14ac:dyDescent="0.3">
      <c r="A153" s="660" t="s">
        <v>586</v>
      </c>
      <c r="B153" s="661" t="s">
        <v>587</v>
      </c>
      <c r="C153" s="662" t="s">
        <v>591</v>
      </c>
      <c r="D153" s="663" t="s">
        <v>4265</v>
      </c>
      <c r="E153" s="662" t="s">
        <v>8526</v>
      </c>
      <c r="F153" s="663" t="s">
        <v>8527</v>
      </c>
      <c r="G153" s="662" t="s">
        <v>7177</v>
      </c>
      <c r="H153" s="662" t="s">
        <v>7179</v>
      </c>
      <c r="I153" s="664">
        <v>0.71</v>
      </c>
      <c r="J153" s="664">
        <v>8000</v>
      </c>
      <c r="K153" s="665">
        <v>5680</v>
      </c>
    </row>
    <row r="154" spans="1:11" ht="14.4" customHeight="1" x14ac:dyDescent="0.3">
      <c r="A154" s="660" t="s">
        <v>586</v>
      </c>
      <c r="B154" s="661" t="s">
        <v>587</v>
      </c>
      <c r="C154" s="662" t="s">
        <v>591</v>
      </c>
      <c r="D154" s="663" t="s">
        <v>4265</v>
      </c>
      <c r="E154" s="662" t="s">
        <v>8528</v>
      </c>
      <c r="F154" s="663" t="s">
        <v>8529</v>
      </c>
      <c r="G154" s="662" t="s">
        <v>7180</v>
      </c>
      <c r="H154" s="662" t="s">
        <v>7181</v>
      </c>
      <c r="I154" s="664">
        <v>247.40699543225034</v>
      </c>
      <c r="J154" s="664">
        <v>6</v>
      </c>
      <c r="K154" s="665">
        <v>1484.441972593502</v>
      </c>
    </row>
    <row r="155" spans="1:11" ht="14.4" customHeight="1" x14ac:dyDescent="0.3">
      <c r="A155" s="660" t="s">
        <v>586</v>
      </c>
      <c r="B155" s="661" t="s">
        <v>587</v>
      </c>
      <c r="C155" s="662" t="s">
        <v>591</v>
      </c>
      <c r="D155" s="663" t="s">
        <v>4265</v>
      </c>
      <c r="E155" s="662" t="s">
        <v>8528</v>
      </c>
      <c r="F155" s="663" t="s">
        <v>8529</v>
      </c>
      <c r="G155" s="662" t="s">
        <v>7182</v>
      </c>
      <c r="H155" s="662" t="s">
        <v>7183</v>
      </c>
      <c r="I155" s="664">
        <v>139.44000000000003</v>
      </c>
      <c r="J155" s="664">
        <v>245</v>
      </c>
      <c r="K155" s="665">
        <v>34162.68</v>
      </c>
    </row>
    <row r="156" spans="1:11" ht="14.4" customHeight="1" x14ac:dyDescent="0.3">
      <c r="A156" s="660" t="s">
        <v>586</v>
      </c>
      <c r="B156" s="661" t="s">
        <v>587</v>
      </c>
      <c r="C156" s="662" t="s">
        <v>591</v>
      </c>
      <c r="D156" s="663" t="s">
        <v>4265</v>
      </c>
      <c r="E156" s="662" t="s">
        <v>8528</v>
      </c>
      <c r="F156" s="663" t="s">
        <v>8529</v>
      </c>
      <c r="G156" s="662" t="s">
        <v>7184</v>
      </c>
      <c r="H156" s="662" t="s">
        <v>7185</v>
      </c>
      <c r="I156" s="664">
        <v>139.43588235294121</v>
      </c>
      <c r="J156" s="664">
        <v>245</v>
      </c>
      <c r="K156" s="665">
        <v>34161.82</v>
      </c>
    </row>
    <row r="157" spans="1:11" ht="14.4" customHeight="1" x14ac:dyDescent="0.3">
      <c r="A157" s="660" t="s">
        <v>586</v>
      </c>
      <c r="B157" s="661" t="s">
        <v>587</v>
      </c>
      <c r="C157" s="662" t="s">
        <v>591</v>
      </c>
      <c r="D157" s="663" t="s">
        <v>4265</v>
      </c>
      <c r="E157" s="662" t="s">
        <v>8528</v>
      </c>
      <c r="F157" s="663" t="s">
        <v>8529</v>
      </c>
      <c r="G157" s="662" t="s">
        <v>7186</v>
      </c>
      <c r="H157" s="662" t="s">
        <v>7187</v>
      </c>
      <c r="I157" s="664">
        <v>152.46</v>
      </c>
      <c r="J157" s="664">
        <v>38</v>
      </c>
      <c r="K157" s="665">
        <v>5793.4800000000005</v>
      </c>
    </row>
    <row r="158" spans="1:11" ht="14.4" customHeight="1" x14ac:dyDescent="0.3">
      <c r="A158" s="660" t="s">
        <v>586</v>
      </c>
      <c r="B158" s="661" t="s">
        <v>587</v>
      </c>
      <c r="C158" s="662" t="s">
        <v>591</v>
      </c>
      <c r="D158" s="663" t="s">
        <v>4265</v>
      </c>
      <c r="E158" s="662" t="s">
        <v>8528</v>
      </c>
      <c r="F158" s="663" t="s">
        <v>8529</v>
      </c>
      <c r="G158" s="662" t="s">
        <v>7188</v>
      </c>
      <c r="H158" s="662" t="s">
        <v>7189</v>
      </c>
      <c r="I158" s="664">
        <v>254.82166666666669</v>
      </c>
      <c r="J158" s="664">
        <v>85</v>
      </c>
      <c r="K158" s="665">
        <v>21659.920000000002</v>
      </c>
    </row>
    <row r="159" spans="1:11" ht="14.4" customHeight="1" x14ac:dyDescent="0.3">
      <c r="A159" s="660" t="s">
        <v>586</v>
      </c>
      <c r="B159" s="661" t="s">
        <v>587</v>
      </c>
      <c r="C159" s="662" t="s">
        <v>596</v>
      </c>
      <c r="D159" s="663" t="s">
        <v>4266</v>
      </c>
      <c r="E159" s="662" t="s">
        <v>8512</v>
      </c>
      <c r="F159" s="663" t="s">
        <v>8513</v>
      </c>
      <c r="G159" s="662" t="s">
        <v>7190</v>
      </c>
      <c r="H159" s="662" t="s">
        <v>7191</v>
      </c>
      <c r="I159" s="664">
        <v>99.06</v>
      </c>
      <c r="J159" s="664">
        <v>7</v>
      </c>
      <c r="K159" s="665">
        <v>693.41</v>
      </c>
    </row>
    <row r="160" spans="1:11" ht="14.4" customHeight="1" x14ac:dyDescent="0.3">
      <c r="A160" s="660" t="s">
        <v>586</v>
      </c>
      <c r="B160" s="661" t="s">
        <v>587</v>
      </c>
      <c r="C160" s="662" t="s">
        <v>596</v>
      </c>
      <c r="D160" s="663" t="s">
        <v>4266</v>
      </c>
      <c r="E160" s="662" t="s">
        <v>8512</v>
      </c>
      <c r="F160" s="663" t="s">
        <v>8513</v>
      </c>
      <c r="G160" s="662" t="s">
        <v>6903</v>
      </c>
      <c r="H160" s="662" t="s">
        <v>6904</v>
      </c>
      <c r="I160" s="664">
        <v>42.441999999999993</v>
      </c>
      <c r="J160" s="664">
        <v>95</v>
      </c>
      <c r="K160" s="665">
        <v>4031.95</v>
      </c>
    </row>
    <row r="161" spans="1:11" ht="14.4" customHeight="1" x14ac:dyDescent="0.3">
      <c r="A161" s="660" t="s">
        <v>586</v>
      </c>
      <c r="B161" s="661" t="s">
        <v>587</v>
      </c>
      <c r="C161" s="662" t="s">
        <v>596</v>
      </c>
      <c r="D161" s="663" t="s">
        <v>4266</v>
      </c>
      <c r="E161" s="662" t="s">
        <v>8512</v>
      </c>
      <c r="F161" s="663" t="s">
        <v>8513</v>
      </c>
      <c r="G161" s="662" t="s">
        <v>7192</v>
      </c>
      <c r="H161" s="662" t="s">
        <v>7193</v>
      </c>
      <c r="I161" s="664">
        <v>1.84</v>
      </c>
      <c r="J161" s="664">
        <v>20</v>
      </c>
      <c r="K161" s="665">
        <v>36.799999999999997</v>
      </c>
    </row>
    <row r="162" spans="1:11" ht="14.4" customHeight="1" x14ac:dyDescent="0.3">
      <c r="A162" s="660" t="s">
        <v>586</v>
      </c>
      <c r="B162" s="661" t="s">
        <v>587</v>
      </c>
      <c r="C162" s="662" t="s">
        <v>596</v>
      </c>
      <c r="D162" s="663" t="s">
        <v>4266</v>
      </c>
      <c r="E162" s="662" t="s">
        <v>8512</v>
      </c>
      <c r="F162" s="663" t="s">
        <v>8513</v>
      </c>
      <c r="G162" s="662" t="s">
        <v>7194</v>
      </c>
      <c r="H162" s="662" t="s">
        <v>7195</v>
      </c>
      <c r="I162" s="664">
        <v>2.395</v>
      </c>
      <c r="J162" s="664">
        <v>20</v>
      </c>
      <c r="K162" s="665">
        <v>47.9</v>
      </c>
    </row>
    <row r="163" spans="1:11" ht="14.4" customHeight="1" x14ac:dyDescent="0.3">
      <c r="A163" s="660" t="s">
        <v>586</v>
      </c>
      <c r="B163" s="661" t="s">
        <v>587</v>
      </c>
      <c r="C163" s="662" t="s">
        <v>596</v>
      </c>
      <c r="D163" s="663" t="s">
        <v>4266</v>
      </c>
      <c r="E163" s="662" t="s">
        <v>8512</v>
      </c>
      <c r="F163" s="663" t="s">
        <v>8513</v>
      </c>
      <c r="G163" s="662" t="s">
        <v>6909</v>
      </c>
      <c r="H163" s="662" t="s">
        <v>6910</v>
      </c>
      <c r="I163" s="664">
        <v>0.5079999999999999</v>
      </c>
      <c r="J163" s="664">
        <v>7000</v>
      </c>
      <c r="K163" s="665">
        <v>3560</v>
      </c>
    </row>
    <row r="164" spans="1:11" ht="14.4" customHeight="1" x14ac:dyDescent="0.3">
      <c r="A164" s="660" t="s">
        <v>586</v>
      </c>
      <c r="B164" s="661" t="s">
        <v>587</v>
      </c>
      <c r="C164" s="662" t="s">
        <v>596</v>
      </c>
      <c r="D164" s="663" t="s">
        <v>4266</v>
      </c>
      <c r="E164" s="662" t="s">
        <v>8512</v>
      </c>
      <c r="F164" s="663" t="s">
        <v>8513</v>
      </c>
      <c r="G164" s="662" t="s">
        <v>7196</v>
      </c>
      <c r="H164" s="662" t="s">
        <v>7197</v>
      </c>
      <c r="I164" s="664">
        <v>2.96</v>
      </c>
      <c r="J164" s="664">
        <v>10</v>
      </c>
      <c r="K164" s="665">
        <v>29.6</v>
      </c>
    </row>
    <row r="165" spans="1:11" ht="14.4" customHeight="1" x14ac:dyDescent="0.3">
      <c r="A165" s="660" t="s">
        <v>586</v>
      </c>
      <c r="B165" s="661" t="s">
        <v>587</v>
      </c>
      <c r="C165" s="662" t="s">
        <v>596</v>
      </c>
      <c r="D165" s="663" t="s">
        <v>4266</v>
      </c>
      <c r="E165" s="662" t="s">
        <v>8512</v>
      </c>
      <c r="F165" s="663" t="s">
        <v>8513</v>
      </c>
      <c r="G165" s="662" t="s">
        <v>6913</v>
      </c>
      <c r="H165" s="662" t="s">
        <v>6914</v>
      </c>
      <c r="I165" s="664">
        <v>8.5399999999999991</v>
      </c>
      <c r="J165" s="664">
        <v>11</v>
      </c>
      <c r="K165" s="665">
        <v>93.919999999999987</v>
      </c>
    </row>
    <row r="166" spans="1:11" ht="14.4" customHeight="1" x14ac:dyDescent="0.3">
      <c r="A166" s="660" t="s">
        <v>586</v>
      </c>
      <c r="B166" s="661" t="s">
        <v>587</v>
      </c>
      <c r="C166" s="662" t="s">
        <v>596</v>
      </c>
      <c r="D166" s="663" t="s">
        <v>4266</v>
      </c>
      <c r="E166" s="662" t="s">
        <v>8512</v>
      </c>
      <c r="F166" s="663" t="s">
        <v>8513</v>
      </c>
      <c r="G166" s="662" t="s">
        <v>6919</v>
      </c>
      <c r="H166" s="662" t="s">
        <v>6920</v>
      </c>
      <c r="I166" s="664">
        <v>27.503000000000004</v>
      </c>
      <c r="J166" s="664">
        <v>215</v>
      </c>
      <c r="K166" s="665">
        <v>5911.0000000000009</v>
      </c>
    </row>
    <row r="167" spans="1:11" ht="14.4" customHeight="1" x14ac:dyDescent="0.3">
      <c r="A167" s="660" t="s">
        <v>586</v>
      </c>
      <c r="B167" s="661" t="s">
        <v>587</v>
      </c>
      <c r="C167" s="662" t="s">
        <v>596</v>
      </c>
      <c r="D167" s="663" t="s">
        <v>4266</v>
      </c>
      <c r="E167" s="662" t="s">
        <v>8512</v>
      </c>
      <c r="F167" s="663" t="s">
        <v>8513</v>
      </c>
      <c r="G167" s="662" t="s">
        <v>6927</v>
      </c>
      <c r="H167" s="662" t="s">
        <v>6928</v>
      </c>
      <c r="I167" s="664">
        <v>0.59833333333333327</v>
      </c>
      <c r="J167" s="664">
        <v>31500</v>
      </c>
      <c r="K167" s="665">
        <v>18830</v>
      </c>
    </row>
    <row r="168" spans="1:11" ht="14.4" customHeight="1" x14ac:dyDescent="0.3">
      <c r="A168" s="660" t="s">
        <v>586</v>
      </c>
      <c r="B168" s="661" t="s">
        <v>587</v>
      </c>
      <c r="C168" s="662" t="s">
        <v>596</v>
      </c>
      <c r="D168" s="663" t="s">
        <v>4266</v>
      </c>
      <c r="E168" s="662" t="s">
        <v>8512</v>
      </c>
      <c r="F168" s="663" t="s">
        <v>8513</v>
      </c>
      <c r="G168" s="662" t="s">
        <v>6931</v>
      </c>
      <c r="H168" s="662" t="s">
        <v>6932</v>
      </c>
      <c r="I168" s="664">
        <v>8.58</v>
      </c>
      <c r="J168" s="664">
        <v>264</v>
      </c>
      <c r="K168" s="665">
        <v>2265.1200000000003</v>
      </c>
    </row>
    <row r="169" spans="1:11" ht="14.4" customHeight="1" x14ac:dyDescent="0.3">
      <c r="A169" s="660" t="s">
        <v>586</v>
      </c>
      <c r="B169" s="661" t="s">
        <v>587</v>
      </c>
      <c r="C169" s="662" t="s">
        <v>596</v>
      </c>
      <c r="D169" s="663" t="s">
        <v>4266</v>
      </c>
      <c r="E169" s="662" t="s">
        <v>8512</v>
      </c>
      <c r="F169" s="663" t="s">
        <v>8513</v>
      </c>
      <c r="G169" s="662" t="s">
        <v>7198</v>
      </c>
      <c r="H169" s="662" t="s">
        <v>7199</v>
      </c>
      <c r="I169" s="664">
        <v>13.019999999999998</v>
      </c>
      <c r="J169" s="664">
        <v>165</v>
      </c>
      <c r="K169" s="665">
        <v>2148.2999999999997</v>
      </c>
    </row>
    <row r="170" spans="1:11" ht="14.4" customHeight="1" x14ac:dyDescent="0.3">
      <c r="A170" s="660" t="s">
        <v>586</v>
      </c>
      <c r="B170" s="661" t="s">
        <v>587</v>
      </c>
      <c r="C170" s="662" t="s">
        <v>596</v>
      </c>
      <c r="D170" s="663" t="s">
        <v>4266</v>
      </c>
      <c r="E170" s="662" t="s">
        <v>8512</v>
      </c>
      <c r="F170" s="663" t="s">
        <v>8513</v>
      </c>
      <c r="G170" s="662" t="s">
        <v>7198</v>
      </c>
      <c r="H170" s="662" t="s">
        <v>7200</v>
      </c>
      <c r="I170" s="664">
        <v>13.02</v>
      </c>
      <c r="J170" s="664">
        <v>140</v>
      </c>
      <c r="K170" s="665">
        <v>1822.8</v>
      </c>
    </row>
    <row r="171" spans="1:11" ht="14.4" customHeight="1" x14ac:dyDescent="0.3">
      <c r="A171" s="660" t="s">
        <v>586</v>
      </c>
      <c r="B171" s="661" t="s">
        <v>587</v>
      </c>
      <c r="C171" s="662" t="s">
        <v>596</v>
      </c>
      <c r="D171" s="663" t="s">
        <v>4266</v>
      </c>
      <c r="E171" s="662" t="s">
        <v>8512</v>
      </c>
      <c r="F171" s="663" t="s">
        <v>8513</v>
      </c>
      <c r="G171" s="662" t="s">
        <v>7201</v>
      </c>
      <c r="H171" s="662" t="s">
        <v>7202</v>
      </c>
      <c r="I171" s="664">
        <v>0.56333333333333335</v>
      </c>
      <c r="J171" s="664">
        <v>10000</v>
      </c>
      <c r="K171" s="665">
        <v>5635</v>
      </c>
    </row>
    <row r="172" spans="1:11" ht="14.4" customHeight="1" x14ac:dyDescent="0.3">
      <c r="A172" s="660" t="s">
        <v>586</v>
      </c>
      <c r="B172" s="661" t="s">
        <v>587</v>
      </c>
      <c r="C172" s="662" t="s">
        <v>596</v>
      </c>
      <c r="D172" s="663" t="s">
        <v>4266</v>
      </c>
      <c r="E172" s="662" t="s">
        <v>8512</v>
      </c>
      <c r="F172" s="663" t="s">
        <v>8513</v>
      </c>
      <c r="G172" s="662" t="s">
        <v>7201</v>
      </c>
      <c r="H172" s="662" t="s">
        <v>7203</v>
      </c>
      <c r="I172" s="664">
        <v>0.5625</v>
      </c>
      <c r="J172" s="664">
        <v>7000</v>
      </c>
      <c r="K172" s="665">
        <v>3935</v>
      </c>
    </row>
    <row r="173" spans="1:11" ht="14.4" customHeight="1" x14ac:dyDescent="0.3">
      <c r="A173" s="660" t="s">
        <v>586</v>
      </c>
      <c r="B173" s="661" t="s">
        <v>587</v>
      </c>
      <c r="C173" s="662" t="s">
        <v>596</v>
      </c>
      <c r="D173" s="663" t="s">
        <v>4266</v>
      </c>
      <c r="E173" s="662" t="s">
        <v>8512</v>
      </c>
      <c r="F173" s="663" t="s">
        <v>8513</v>
      </c>
      <c r="G173" s="662" t="s">
        <v>6939</v>
      </c>
      <c r="H173" s="662" t="s">
        <v>6941</v>
      </c>
      <c r="I173" s="664">
        <v>9.5449999999999999</v>
      </c>
      <c r="J173" s="664">
        <v>1200</v>
      </c>
      <c r="K173" s="665">
        <v>11455</v>
      </c>
    </row>
    <row r="174" spans="1:11" ht="14.4" customHeight="1" x14ac:dyDescent="0.3">
      <c r="A174" s="660" t="s">
        <v>586</v>
      </c>
      <c r="B174" s="661" t="s">
        <v>587</v>
      </c>
      <c r="C174" s="662" t="s">
        <v>596</v>
      </c>
      <c r="D174" s="663" t="s">
        <v>4266</v>
      </c>
      <c r="E174" s="662" t="s">
        <v>8512</v>
      </c>
      <c r="F174" s="663" t="s">
        <v>8513</v>
      </c>
      <c r="G174" s="662" t="s">
        <v>7204</v>
      </c>
      <c r="H174" s="662" t="s">
        <v>7205</v>
      </c>
      <c r="I174" s="664">
        <v>7.5049999999999999</v>
      </c>
      <c r="J174" s="664">
        <v>48</v>
      </c>
      <c r="K174" s="665">
        <v>360.36</v>
      </c>
    </row>
    <row r="175" spans="1:11" ht="14.4" customHeight="1" x14ac:dyDescent="0.3">
      <c r="A175" s="660" t="s">
        <v>586</v>
      </c>
      <c r="B175" s="661" t="s">
        <v>587</v>
      </c>
      <c r="C175" s="662" t="s">
        <v>596</v>
      </c>
      <c r="D175" s="663" t="s">
        <v>4266</v>
      </c>
      <c r="E175" s="662" t="s">
        <v>8512</v>
      </c>
      <c r="F175" s="663" t="s">
        <v>8513</v>
      </c>
      <c r="G175" s="662" t="s">
        <v>7206</v>
      </c>
      <c r="H175" s="662" t="s">
        <v>7207</v>
      </c>
      <c r="I175" s="664">
        <v>0.85</v>
      </c>
      <c r="J175" s="664">
        <v>100</v>
      </c>
      <c r="K175" s="665">
        <v>85</v>
      </c>
    </row>
    <row r="176" spans="1:11" ht="14.4" customHeight="1" x14ac:dyDescent="0.3">
      <c r="A176" s="660" t="s">
        <v>586</v>
      </c>
      <c r="B176" s="661" t="s">
        <v>587</v>
      </c>
      <c r="C176" s="662" t="s">
        <v>596</v>
      </c>
      <c r="D176" s="663" t="s">
        <v>4266</v>
      </c>
      <c r="E176" s="662" t="s">
        <v>8512</v>
      </c>
      <c r="F176" s="663" t="s">
        <v>8513</v>
      </c>
      <c r="G176" s="662" t="s">
        <v>7206</v>
      </c>
      <c r="H176" s="662" t="s">
        <v>7208</v>
      </c>
      <c r="I176" s="664">
        <v>0.86</v>
      </c>
      <c r="J176" s="664">
        <v>100</v>
      </c>
      <c r="K176" s="665">
        <v>86</v>
      </c>
    </row>
    <row r="177" spans="1:11" ht="14.4" customHeight="1" x14ac:dyDescent="0.3">
      <c r="A177" s="660" t="s">
        <v>586</v>
      </c>
      <c r="B177" s="661" t="s">
        <v>587</v>
      </c>
      <c r="C177" s="662" t="s">
        <v>596</v>
      </c>
      <c r="D177" s="663" t="s">
        <v>4266</v>
      </c>
      <c r="E177" s="662" t="s">
        <v>8512</v>
      </c>
      <c r="F177" s="663" t="s">
        <v>8513</v>
      </c>
      <c r="G177" s="662" t="s">
        <v>6944</v>
      </c>
      <c r="H177" s="662" t="s">
        <v>6945</v>
      </c>
      <c r="I177" s="664">
        <v>1.52</v>
      </c>
      <c r="J177" s="664">
        <v>200</v>
      </c>
      <c r="K177" s="665">
        <v>304</v>
      </c>
    </row>
    <row r="178" spans="1:11" ht="14.4" customHeight="1" x14ac:dyDescent="0.3">
      <c r="A178" s="660" t="s">
        <v>586</v>
      </c>
      <c r="B178" s="661" t="s">
        <v>587</v>
      </c>
      <c r="C178" s="662" t="s">
        <v>596</v>
      </c>
      <c r="D178" s="663" t="s">
        <v>4266</v>
      </c>
      <c r="E178" s="662" t="s">
        <v>8512</v>
      </c>
      <c r="F178" s="663" t="s">
        <v>8513</v>
      </c>
      <c r="G178" s="662" t="s">
        <v>6948</v>
      </c>
      <c r="H178" s="662" t="s">
        <v>6949</v>
      </c>
      <c r="I178" s="664">
        <v>64.384999999999991</v>
      </c>
      <c r="J178" s="664">
        <v>100</v>
      </c>
      <c r="K178" s="665">
        <v>6438.5</v>
      </c>
    </row>
    <row r="179" spans="1:11" ht="14.4" customHeight="1" x14ac:dyDescent="0.3">
      <c r="A179" s="660" t="s">
        <v>586</v>
      </c>
      <c r="B179" s="661" t="s">
        <v>587</v>
      </c>
      <c r="C179" s="662" t="s">
        <v>596</v>
      </c>
      <c r="D179" s="663" t="s">
        <v>4266</v>
      </c>
      <c r="E179" s="662" t="s">
        <v>8512</v>
      </c>
      <c r="F179" s="663" t="s">
        <v>8513</v>
      </c>
      <c r="G179" s="662" t="s">
        <v>6952</v>
      </c>
      <c r="H179" s="662" t="s">
        <v>6953</v>
      </c>
      <c r="I179" s="664">
        <v>11.9975</v>
      </c>
      <c r="J179" s="664">
        <v>600</v>
      </c>
      <c r="K179" s="665">
        <v>7198.95</v>
      </c>
    </row>
    <row r="180" spans="1:11" ht="14.4" customHeight="1" x14ac:dyDescent="0.3">
      <c r="A180" s="660" t="s">
        <v>586</v>
      </c>
      <c r="B180" s="661" t="s">
        <v>587</v>
      </c>
      <c r="C180" s="662" t="s">
        <v>596</v>
      </c>
      <c r="D180" s="663" t="s">
        <v>4266</v>
      </c>
      <c r="E180" s="662" t="s">
        <v>8512</v>
      </c>
      <c r="F180" s="663" t="s">
        <v>8513</v>
      </c>
      <c r="G180" s="662" t="s">
        <v>7209</v>
      </c>
      <c r="H180" s="662" t="s">
        <v>7210</v>
      </c>
      <c r="I180" s="664">
        <v>13.04</v>
      </c>
      <c r="J180" s="664">
        <v>10</v>
      </c>
      <c r="K180" s="665">
        <v>130.4</v>
      </c>
    </row>
    <row r="181" spans="1:11" ht="14.4" customHeight="1" x14ac:dyDescent="0.3">
      <c r="A181" s="660" t="s">
        <v>586</v>
      </c>
      <c r="B181" s="661" t="s">
        <v>587</v>
      </c>
      <c r="C181" s="662" t="s">
        <v>596</v>
      </c>
      <c r="D181" s="663" t="s">
        <v>4266</v>
      </c>
      <c r="E181" s="662" t="s">
        <v>8512</v>
      </c>
      <c r="F181" s="663" t="s">
        <v>8513</v>
      </c>
      <c r="G181" s="662" t="s">
        <v>7211</v>
      </c>
      <c r="H181" s="662" t="s">
        <v>7212</v>
      </c>
      <c r="I181" s="664">
        <v>7.1</v>
      </c>
      <c r="J181" s="664">
        <v>2</v>
      </c>
      <c r="K181" s="665">
        <v>14.2</v>
      </c>
    </row>
    <row r="182" spans="1:11" ht="14.4" customHeight="1" x14ac:dyDescent="0.3">
      <c r="A182" s="660" t="s">
        <v>586</v>
      </c>
      <c r="B182" s="661" t="s">
        <v>587</v>
      </c>
      <c r="C182" s="662" t="s">
        <v>596</v>
      </c>
      <c r="D182" s="663" t="s">
        <v>4266</v>
      </c>
      <c r="E182" s="662" t="s">
        <v>8512</v>
      </c>
      <c r="F182" s="663" t="s">
        <v>8513</v>
      </c>
      <c r="G182" s="662" t="s">
        <v>7213</v>
      </c>
      <c r="H182" s="662" t="s">
        <v>7214</v>
      </c>
      <c r="I182" s="664">
        <v>5.92</v>
      </c>
      <c r="J182" s="664">
        <v>2</v>
      </c>
      <c r="K182" s="665">
        <v>11.84</v>
      </c>
    </row>
    <row r="183" spans="1:11" ht="14.4" customHeight="1" x14ac:dyDescent="0.3">
      <c r="A183" s="660" t="s">
        <v>586</v>
      </c>
      <c r="B183" s="661" t="s">
        <v>587</v>
      </c>
      <c r="C183" s="662" t="s">
        <v>596</v>
      </c>
      <c r="D183" s="663" t="s">
        <v>4266</v>
      </c>
      <c r="E183" s="662" t="s">
        <v>8514</v>
      </c>
      <c r="F183" s="663" t="s">
        <v>8515</v>
      </c>
      <c r="G183" s="662" t="s">
        <v>6964</v>
      </c>
      <c r="H183" s="662" t="s">
        <v>6965</v>
      </c>
      <c r="I183" s="664">
        <v>2.9375</v>
      </c>
      <c r="J183" s="664">
        <v>200</v>
      </c>
      <c r="K183" s="665">
        <v>587.5</v>
      </c>
    </row>
    <row r="184" spans="1:11" ht="14.4" customHeight="1" x14ac:dyDescent="0.3">
      <c r="A184" s="660" t="s">
        <v>586</v>
      </c>
      <c r="B184" s="661" t="s">
        <v>587</v>
      </c>
      <c r="C184" s="662" t="s">
        <v>596</v>
      </c>
      <c r="D184" s="663" t="s">
        <v>4266</v>
      </c>
      <c r="E184" s="662" t="s">
        <v>8514</v>
      </c>
      <c r="F184" s="663" t="s">
        <v>8515</v>
      </c>
      <c r="G184" s="662" t="s">
        <v>7215</v>
      </c>
      <c r="H184" s="662" t="s">
        <v>7216</v>
      </c>
      <c r="I184" s="664">
        <v>15.289999999999996</v>
      </c>
      <c r="J184" s="664">
        <v>450</v>
      </c>
      <c r="K184" s="665">
        <v>6882.4800000000014</v>
      </c>
    </row>
    <row r="185" spans="1:11" ht="14.4" customHeight="1" x14ac:dyDescent="0.3">
      <c r="A185" s="660" t="s">
        <v>586</v>
      </c>
      <c r="B185" s="661" t="s">
        <v>587</v>
      </c>
      <c r="C185" s="662" t="s">
        <v>596</v>
      </c>
      <c r="D185" s="663" t="s">
        <v>4266</v>
      </c>
      <c r="E185" s="662" t="s">
        <v>8514</v>
      </c>
      <c r="F185" s="663" t="s">
        <v>8515</v>
      </c>
      <c r="G185" s="662" t="s">
        <v>6968</v>
      </c>
      <c r="H185" s="662" t="s">
        <v>6969</v>
      </c>
      <c r="I185" s="664">
        <v>1.0036363636363637</v>
      </c>
      <c r="J185" s="664">
        <v>4600</v>
      </c>
      <c r="K185" s="665">
        <v>4649</v>
      </c>
    </row>
    <row r="186" spans="1:11" ht="14.4" customHeight="1" x14ac:dyDescent="0.3">
      <c r="A186" s="660" t="s">
        <v>586</v>
      </c>
      <c r="B186" s="661" t="s">
        <v>587</v>
      </c>
      <c r="C186" s="662" t="s">
        <v>596</v>
      </c>
      <c r="D186" s="663" t="s">
        <v>4266</v>
      </c>
      <c r="E186" s="662" t="s">
        <v>8514</v>
      </c>
      <c r="F186" s="663" t="s">
        <v>8515</v>
      </c>
      <c r="G186" s="662" t="s">
        <v>6970</v>
      </c>
      <c r="H186" s="662" t="s">
        <v>6971</v>
      </c>
      <c r="I186" s="664">
        <v>1.5528571428571429</v>
      </c>
      <c r="J186" s="664">
        <v>3100</v>
      </c>
      <c r="K186" s="665">
        <v>4875.42</v>
      </c>
    </row>
    <row r="187" spans="1:11" ht="14.4" customHeight="1" x14ac:dyDescent="0.3">
      <c r="A187" s="660" t="s">
        <v>586</v>
      </c>
      <c r="B187" s="661" t="s">
        <v>587</v>
      </c>
      <c r="C187" s="662" t="s">
        <v>596</v>
      </c>
      <c r="D187" s="663" t="s">
        <v>4266</v>
      </c>
      <c r="E187" s="662" t="s">
        <v>8514</v>
      </c>
      <c r="F187" s="663" t="s">
        <v>8515</v>
      </c>
      <c r="G187" s="662" t="s">
        <v>6972</v>
      </c>
      <c r="H187" s="662" t="s">
        <v>6973</v>
      </c>
      <c r="I187" s="664">
        <v>0.44499999999999995</v>
      </c>
      <c r="J187" s="664">
        <v>1000</v>
      </c>
      <c r="K187" s="665">
        <v>450</v>
      </c>
    </row>
    <row r="188" spans="1:11" ht="14.4" customHeight="1" x14ac:dyDescent="0.3">
      <c r="A188" s="660" t="s">
        <v>586</v>
      </c>
      <c r="B188" s="661" t="s">
        <v>587</v>
      </c>
      <c r="C188" s="662" t="s">
        <v>596</v>
      </c>
      <c r="D188" s="663" t="s">
        <v>4266</v>
      </c>
      <c r="E188" s="662" t="s">
        <v>8514</v>
      </c>
      <c r="F188" s="663" t="s">
        <v>8515</v>
      </c>
      <c r="G188" s="662" t="s">
        <v>6974</v>
      </c>
      <c r="H188" s="662" t="s">
        <v>6975</v>
      </c>
      <c r="I188" s="664">
        <v>0.67</v>
      </c>
      <c r="J188" s="664">
        <v>100</v>
      </c>
      <c r="K188" s="665">
        <v>67</v>
      </c>
    </row>
    <row r="189" spans="1:11" ht="14.4" customHeight="1" x14ac:dyDescent="0.3">
      <c r="A189" s="660" t="s">
        <v>586</v>
      </c>
      <c r="B189" s="661" t="s">
        <v>587</v>
      </c>
      <c r="C189" s="662" t="s">
        <v>596</v>
      </c>
      <c r="D189" s="663" t="s">
        <v>4266</v>
      </c>
      <c r="E189" s="662" t="s">
        <v>8514</v>
      </c>
      <c r="F189" s="663" t="s">
        <v>8515</v>
      </c>
      <c r="G189" s="662" t="s">
        <v>7217</v>
      </c>
      <c r="H189" s="662" t="s">
        <v>7218</v>
      </c>
      <c r="I189" s="664">
        <v>15.3</v>
      </c>
      <c r="J189" s="664">
        <v>100</v>
      </c>
      <c r="K189" s="665">
        <v>1530</v>
      </c>
    </row>
    <row r="190" spans="1:11" ht="14.4" customHeight="1" x14ac:dyDescent="0.3">
      <c r="A190" s="660" t="s">
        <v>586</v>
      </c>
      <c r="B190" s="661" t="s">
        <v>587</v>
      </c>
      <c r="C190" s="662" t="s">
        <v>596</v>
      </c>
      <c r="D190" s="663" t="s">
        <v>4266</v>
      </c>
      <c r="E190" s="662" t="s">
        <v>8514</v>
      </c>
      <c r="F190" s="663" t="s">
        <v>8515</v>
      </c>
      <c r="G190" s="662" t="s">
        <v>6980</v>
      </c>
      <c r="H190" s="662" t="s">
        <v>6981</v>
      </c>
      <c r="I190" s="664">
        <v>68.53</v>
      </c>
      <c r="J190" s="664">
        <v>8</v>
      </c>
      <c r="K190" s="665">
        <v>548.24</v>
      </c>
    </row>
    <row r="191" spans="1:11" ht="14.4" customHeight="1" x14ac:dyDescent="0.3">
      <c r="A191" s="660" t="s">
        <v>586</v>
      </c>
      <c r="B191" s="661" t="s">
        <v>587</v>
      </c>
      <c r="C191" s="662" t="s">
        <v>596</v>
      </c>
      <c r="D191" s="663" t="s">
        <v>4266</v>
      </c>
      <c r="E191" s="662" t="s">
        <v>8514</v>
      </c>
      <c r="F191" s="663" t="s">
        <v>8515</v>
      </c>
      <c r="G191" s="662" t="s">
        <v>6987</v>
      </c>
      <c r="H191" s="662" t="s">
        <v>6988</v>
      </c>
      <c r="I191" s="664">
        <v>94.38</v>
      </c>
      <c r="J191" s="664">
        <v>1</v>
      </c>
      <c r="K191" s="665">
        <v>94.38</v>
      </c>
    </row>
    <row r="192" spans="1:11" ht="14.4" customHeight="1" x14ac:dyDescent="0.3">
      <c r="A192" s="660" t="s">
        <v>586</v>
      </c>
      <c r="B192" s="661" t="s">
        <v>587</v>
      </c>
      <c r="C192" s="662" t="s">
        <v>596</v>
      </c>
      <c r="D192" s="663" t="s">
        <v>4266</v>
      </c>
      <c r="E192" s="662" t="s">
        <v>8514</v>
      </c>
      <c r="F192" s="663" t="s">
        <v>8515</v>
      </c>
      <c r="G192" s="662" t="s">
        <v>6991</v>
      </c>
      <c r="H192" s="662" t="s">
        <v>6992</v>
      </c>
      <c r="I192" s="664">
        <v>1.8370000000000002</v>
      </c>
      <c r="J192" s="664">
        <v>300</v>
      </c>
      <c r="K192" s="665">
        <v>551.29</v>
      </c>
    </row>
    <row r="193" spans="1:11" ht="14.4" customHeight="1" x14ac:dyDescent="0.3">
      <c r="A193" s="660" t="s">
        <v>586</v>
      </c>
      <c r="B193" s="661" t="s">
        <v>587</v>
      </c>
      <c r="C193" s="662" t="s">
        <v>596</v>
      </c>
      <c r="D193" s="663" t="s">
        <v>4266</v>
      </c>
      <c r="E193" s="662" t="s">
        <v>8514</v>
      </c>
      <c r="F193" s="663" t="s">
        <v>8515</v>
      </c>
      <c r="G193" s="662" t="s">
        <v>6999</v>
      </c>
      <c r="H193" s="662" t="s">
        <v>7219</v>
      </c>
      <c r="I193" s="664">
        <v>2.34</v>
      </c>
      <c r="J193" s="664">
        <v>100</v>
      </c>
      <c r="K193" s="665">
        <v>234</v>
      </c>
    </row>
    <row r="194" spans="1:11" ht="14.4" customHeight="1" x14ac:dyDescent="0.3">
      <c r="A194" s="660" t="s">
        <v>586</v>
      </c>
      <c r="B194" s="661" t="s">
        <v>587</v>
      </c>
      <c r="C194" s="662" t="s">
        <v>596</v>
      </c>
      <c r="D194" s="663" t="s">
        <v>4266</v>
      </c>
      <c r="E194" s="662" t="s">
        <v>8514</v>
      </c>
      <c r="F194" s="663" t="s">
        <v>8515</v>
      </c>
      <c r="G194" s="662" t="s">
        <v>6999</v>
      </c>
      <c r="H194" s="662" t="s">
        <v>7220</v>
      </c>
      <c r="I194" s="664">
        <v>2.34</v>
      </c>
      <c r="J194" s="664">
        <v>100</v>
      </c>
      <c r="K194" s="665">
        <v>233.67</v>
      </c>
    </row>
    <row r="195" spans="1:11" ht="14.4" customHeight="1" x14ac:dyDescent="0.3">
      <c r="A195" s="660" t="s">
        <v>586</v>
      </c>
      <c r="B195" s="661" t="s">
        <v>587</v>
      </c>
      <c r="C195" s="662" t="s">
        <v>596</v>
      </c>
      <c r="D195" s="663" t="s">
        <v>4266</v>
      </c>
      <c r="E195" s="662" t="s">
        <v>8514</v>
      </c>
      <c r="F195" s="663" t="s">
        <v>8515</v>
      </c>
      <c r="G195" s="662" t="s">
        <v>7221</v>
      </c>
      <c r="H195" s="662" t="s">
        <v>7222</v>
      </c>
      <c r="I195" s="664">
        <v>75.02</v>
      </c>
      <c r="J195" s="664">
        <v>1</v>
      </c>
      <c r="K195" s="665">
        <v>75.02</v>
      </c>
    </row>
    <row r="196" spans="1:11" ht="14.4" customHeight="1" x14ac:dyDescent="0.3">
      <c r="A196" s="660" t="s">
        <v>586</v>
      </c>
      <c r="B196" s="661" t="s">
        <v>587</v>
      </c>
      <c r="C196" s="662" t="s">
        <v>596</v>
      </c>
      <c r="D196" s="663" t="s">
        <v>4266</v>
      </c>
      <c r="E196" s="662" t="s">
        <v>8514</v>
      </c>
      <c r="F196" s="663" t="s">
        <v>8515</v>
      </c>
      <c r="G196" s="662" t="s">
        <v>7223</v>
      </c>
      <c r="H196" s="662" t="s">
        <v>7224</v>
      </c>
      <c r="I196" s="664">
        <v>75.02</v>
      </c>
      <c r="J196" s="664">
        <v>1</v>
      </c>
      <c r="K196" s="665">
        <v>75.02</v>
      </c>
    </row>
    <row r="197" spans="1:11" ht="14.4" customHeight="1" x14ac:dyDescent="0.3">
      <c r="A197" s="660" t="s">
        <v>586</v>
      </c>
      <c r="B197" s="661" t="s">
        <v>587</v>
      </c>
      <c r="C197" s="662" t="s">
        <v>596</v>
      </c>
      <c r="D197" s="663" t="s">
        <v>4266</v>
      </c>
      <c r="E197" s="662" t="s">
        <v>8514</v>
      </c>
      <c r="F197" s="663" t="s">
        <v>8515</v>
      </c>
      <c r="G197" s="662" t="s">
        <v>7225</v>
      </c>
      <c r="H197" s="662" t="s">
        <v>7226</v>
      </c>
      <c r="I197" s="664">
        <v>1.8033333333333337</v>
      </c>
      <c r="J197" s="664">
        <v>1200</v>
      </c>
      <c r="K197" s="665">
        <v>2164</v>
      </c>
    </row>
    <row r="198" spans="1:11" ht="14.4" customHeight="1" x14ac:dyDescent="0.3">
      <c r="A198" s="660" t="s">
        <v>586</v>
      </c>
      <c r="B198" s="661" t="s">
        <v>587</v>
      </c>
      <c r="C198" s="662" t="s">
        <v>596</v>
      </c>
      <c r="D198" s="663" t="s">
        <v>4266</v>
      </c>
      <c r="E198" s="662" t="s">
        <v>8514</v>
      </c>
      <c r="F198" s="663" t="s">
        <v>8515</v>
      </c>
      <c r="G198" s="662" t="s">
        <v>7001</v>
      </c>
      <c r="H198" s="662" t="s">
        <v>7002</v>
      </c>
      <c r="I198" s="664">
        <v>1.8028571428571429</v>
      </c>
      <c r="J198" s="664">
        <v>1300</v>
      </c>
      <c r="K198" s="665">
        <v>2346</v>
      </c>
    </row>
    <row r="199" spans="1:11" ht="14.4" customHeight="1" x14ac:dyDescent="0.3">
      <c r="A199" s="660" t="s">
        <v>586</v>
      </c>
      <c r="B199" s="661" t="s">
        <v>587</v>
      </c>
      <c r="C199" s="662" t="s">
        <v>596</v>
      </c>
      <c r="D199" s="663" t="s">
        <v>4266</v>
      </c>
      <c r="E199" s="662" t="s">
        <v>8514</v>
      </c>
      <c r="F199" s="663" t="s">
        <v>8515</v>
      </c>
      <c r="G199" s="662" t="s">
        <v>7227</v>
      </c>
      <c r="H199" s="662" t="s">
        <v>7228</v>
      </c>
      <c r="I199" s="664">
        <v>2.3740000000000001</v>
      </c>
      <c r="J199" s="664">
        <v>1300</v>
      </c>
      <c r="K199" s="665">
        <v>3087</v>
      </c>
    </row>
    <row r="200" spans="1:11" ht="14.4" customHeight="1" x14ac:dyDescent="0.3">
      <c r="A200" s="660" t="s">
        <v>586</v>
      </c>
      <c r="B200" s="661" t="s">
        <v>587</v>
      </c>
      <c r="C200" s="662" t="s">
        <v>596</v>
      </c>
      <c r="D200" s="663" t="s">
        <v>4266</v>
      </c>
      <c r="E200" s="662" t="s">
        <v>8514</v>
      </c>
      <c r="F200" s="663" t="s">
        <v>8515</v>
      </c>
      <c r="G200" s="662" t="s">
        <v>7003</v>
      </c>
      <c r="H200" s="662" t="s">
        <v>7004</v>
      </c>
      <c r="I200" s="664">
        <v>1.8584615384615379</v>
      </c>
      <c r="J200" s="664">
        <v>16800</v>
      </c>
      <c r="K200" s="665">
        <v>31344</v>
      </c>
    </row>
    <row r="201" spans="1:11" ht="14.4" customHeight="1" x14ac:dyDescent="0.3">
      <c r="A201" s="660" t="s">
        <v>586</v>
      </c>
      <c r="B201" s="661" t="s">
        <v>587</v>
      </c>
      <c r="C201" s="662" t="s">
        <v>596</v>
      </c>
      <c r="D201" s="663" t="s">
        <v>4266</v>
      </c>
      <c r="E201" s="662" t="s">
        <v>8514</v>
      </c>
      <c r="F201" s="663" t="s">
        <v>8515</v>
      </c>
      <c r="G201" s="662" t="s">
        <v>7005</v>
      </c>
      <c r="H201" s="662" t="s">
        <v>7006</v>
      </c>
      <c r="I201" s="664">
        <v>1.7922222222222226</v>
      </c>
      <c r="J201" s="664">
        <v>3000</v>
      </c>
      <c r="K201" s="665">
        <v>5388.41</v>
      </c>
    </row>
    <row r="202" spans="1:11" ht="14.4" customHeight="1" x14ac:dyDescent="0.3">
      <c r="A202" s="660" t="s">
        <v>586</v>
      </c>
      <c r="B202" s="661" t="s">
        <v>587</v>
      </c>
      <c r="C202" s="662" t="s">
        <v>596</v>
      </c>
      <c r="D202" s="663" t="s">
        <v>4266</v>
      </c>
      <c r="E202" s="662" t="s">
        <v>8514</v>
      </c>
      <c r="F202" s="663" t="s">
        <v>8515</v>
      </c>
      <c r="G202" s="662" t="s">
        <v>7229</v>
      </c>
      <c r="H202" s="662" t="s">
        <v>7230</v>
      </c>
      <c r="I202" s="664">
        <v>1.9119999999999997</v>
      </c>
      <c r="J202" s="664">
        <v>3100</v>
      </c>
      <c r="K202" s="665">
        <v>5928</v>
      </c>
    </row>
    <row r="203" spans="1:11" ht="14.4" customHeight="1" x14ac:dyDescent="0.3">
      <c r="A203" s="660" t="s">
        <v>586</v>
      </c>
      <c r="B203" s="661" t="s">
        <v>587</v>
      </c>
      <c r="C203" s="662" t="s">
        <v>596</v>
      </c>
      <c r="D203" s="663" t="s">
        <v>4266</v>
      </c>
      <c r="E203" s="662" t="s">
        <v>8514</v>
      </c>
      <c r="F203" s="663" t="s">
        <v>8515</v>
      </c>
      <c r="G203" s="662" t="s">
        <v>7007</v>
      </c>
      <c r="H203" s="662" t="s">
        <v>7008</v>
      </c>
      <c r="I203" s="664">
        <v>2.9476923076923089</v>
      </c>
      <c r="J203" s="664">
        <v>8200</v>
      </c>
      <c r="K203" s="665">
        <v>24180</v>
      </c>
    </row>
    <row r="204" spans="1:11" ht="14.4" customHeight="1" x14ac:dyDescent="0.3">
      <c r="A204" s="660" t="s">
        <v>586</v>
      </c>
      <c r="B204" s="661" t="s">
        <v>587</v>
      </c>
      <c r="C204" s="662" t="s">
        <v>596</v>
      </c>
      <c r="D204" s="663" t="s">
        <v>4266</v>
      </c>
      <c r="E204" s="662" t="s">
        <v>8514</v>
      </c>
      <c r="F204" s="663" t="s">
        <v>8515</v>
      </c>
      <c r="G204" s="662" t="s">
        <v>7231</v>
      </c>
      <c r="H204" s="662" t="s">
        <v>7232</v>
      </c>
      <c r="I204" s="664">
        <v>1.7657142857142856</v>
      </c>
      <c r="J204" s="664">
        <v>1500</v>
      </c>
      <c r="K204" s="665">
        <v>2650</v>
      </c>
    </row>
    <row r="205" spans="1:11" ht="14.4" customHeight="1" x14ac:dyDescent="0.3">
      <c r="A205" s="660" t="s">
        <v>586</v>
      </c>
      <c r="B205" s="661" t="s">
        <v>587</v>
      </c>
      <c r="C205" s="662" t="s">
        <v>596</v>
      </c>
      <c r="D205" s="663" t="s">
        <v>4266</v>
      </c>
      <c r="E205" s="662" t="s">
        <v>8514</v>
      </c>
      <c r="F205" s="663" t="s">
        <v>8515</v>
      </c>
      <c r="G205" s="662" t="s">
        <v>7009</v>
      </c>
      <c r="H205" s="662" t="s">
        <v>7010</v>
      </c>
      <c r="I205" s="664">
        <v>1.9</v>
      </c>
      <c r="J205" s="664">
        <v>300</v>
      </c>
      <c r="K205" s="665">
        <v>570</v>
      </c>
    </row>
    <row r="206" spans="1:11" ht="14.4" customHeight="1" x14ac:dyDescent="0.3">
      <c r="A206" s="660" t="s">
        <v>586</v>
      </c>
      <c r="B206" s="661" t="s">
        <v>587</v>
      </c>
      <c r="C206" s="662" t="s">
        <v>596</v>
      </c>
      <c r="D206" s="663" t="s">
        <v>4266</v>
      </c>
      <c r="E206" s="662" t="s">
        <v>8514</v>
      </c>
      <c r="F206" s="663" t="s">
        <v>8515</v>
      </c>
      <c r="G206" s="662" t="s">
        <v>7233</v>
      </c>
      <c r="H206" s="662" t="s">
        <v>7234</v>
      </c>
      <c r="I206" s="664">
        <v>1.7700000000000002</v>
      </c>
      <c r="J206" s="664">
        <v>1700</v>
      </c>
      <c r="K206" s="665">
        <v>3009</v>
      </c>
    </row>
    <row r="207" spans="1:11" ht="14.4" customHeight="1" x14ac:dyDescent="0.3">
      <c r="A207" s="660" t="s">
        <v>586</v>
      </c>
      <c r="B207" s="661" t="s">
        <v>587</v>
      </c>
      <c r="C207" s="662" t="s">
        <v>596</v>
      </c>
      <c r="D207" s="663" t="s">
        <v>4266</v>
      </c>
      <c r="E207" s="662" t="s">
        <v>8514</v>
      </c>
      <c r="F207" s="663" t="s">
        <v>8515</v>
      </c>
      <c r="G207" s="662" t="s">
        <v>7235</v>
      </c>
      <c r="H207" s="662" t="s">
        <v>7236</v>
      </c>
      <c r="I207" s="664">
        <v>2.82</v>
      </c>
      <c r="J207" s="664">
        <v>425</v>
      </c>
      <c r="K207" s="665">
        <v>1198.5</v>
      </c>
    </row>
    <row r="208" spans="1:11" ht="14.4" customHeight="1" x14ac:dyDescent="0.3">
      <c r="A208" s="660" t="s">
        <v>586</v>
      </c>
      <c r="B208" s="661" t="s">
        <v>587</v>
      </c>
      <c r="C208" s="662" t="s">
        <v>596</v>
      </c>
      <c r="D208" s="663" t="s">
        <v>4266</v>
      </c>
      <c r="E208" s="662" t="s">
        <v>8514</v>
      </c>
      <c r="F208" s="663" t="s">
        <v>8515</v>
      </c>
      <c r="G208" s="662" t="s">
        <v>7237</v>
      </c>
      <c r="H208" s="662" t="s">
        <v>7238</v>
      </c>
      <c r="I208" s="664">
        <v>1.7536363636363639</v>
      </c>
      <c r="J208" s="664">
        <v>2500</v>
      </c>
      <c r="K208" s="665">
        <v>4385</v>
      </c>
    </row>
    <row r="209" spans="1:11" ht="14.4" customHeight="1" x14ac:dyDescent="0.3">
      <c r="A209" s="660" t="s">
        <v>586</v>
      </c>
      <c r="B209" s="661" t="s">
        <v>587</v>
      </c>
      <c r="C209" s="662" t="s">
        <v>596</v>
      </c>
      <c r="D209" s="663" t="s">
        <v>4266</v>
      </c>
      <c r="E209" s="662" t="s">
        <v>8514</v>
      </c>
      <c r="F209" s="663" t="s">
        <v>8515</v>
      </c>
      <c r="G209" s="662" t="s">
        <v>7011</v>
      </c>
      <c r="H209" s="662" t="s">
        <v>7012</v>
      </c>
      <c r="I209" s="664">
        <v>4.8179999999999996</v>
      </c>
      <c r="J209" s="664">
        <v>800</v>
      </c>
      <c r="K209" s="665">
        <v>3854</v>
      </c>
    </row>
    <row r="210" spans="1:11" ht="14.4" customHeight="1" x14ac:dyDescent="0.3">
      <c r="A210" s="660" t="s">
        <v>586</v>
      </c>
      <c r="B210" s="661" t="s">
        <v>587</v>
      </c>
      <c r="C210" s="662" t="s">
        <v>596</v>
      </c>
      <c r="D210" s="663" t="s">
        <v>4266</v>
      </c>
      <c r="E210" s="662" t="s">
        <v>8514</v>
      </c>
      <c r="F210" s="663" t="s">
        <v>8515</v>
      </c>
      <c r="G210" s="662" t="s">
        <v>7239</v>
      </c>
      <c r="H210" s="662" t="s">
        <v>7240</v>
      </c>
      <c r="I210" s="664">
        <v>1.2499999999999999E-2</v>
      </c>
      <c r="J210" s="664">
        <v>16000</v>
      </c>
      <c r="K210" s="665">
        <v>217</v>
      </c>
    </row>
    <row r="211" spans="1:11" ht="14.4" customHeight="1" x14ac:dyDescent="0.3">
      <c r="A211" s="660" t="s">
        <v>586</v>
      </c>
      <c r="B211" s="661" t="s">
        <v>587</v>
      </c>
      <c r="C211" s="662" t="s">
        <v>596</v>
      </c>
      <c r="D211" s="663" t="s">
        <v>4266</v>
      </c>
      <c r="E211" s="662" t="s">
        <v>8514</v>
      </c>
      <c r="F211" s="663" t="s">
        <v>8515</v>
      </c>
      <c r="G211" s="662" t="s">
        <v>7241</v>
      </c>
      <c r="H211" s="662" t="s">
        <v>7242</v>
      </c>
      <c r="I211" s="664">
        <v>1.9950000000000001</v>
      </c>
      <c r="J211" s="664">
        <v>40</v>
      </c>
      <c r="K211" s="665">
        <v>79.8</v>
      </c>
    </row>
    <row r="212" spans="1:11" ht="14.4" customHeight="1" x14ac:dyDescent="0.3">
      <c r="A212" s="660" t="s">
        <v>586</v>
      </c>
      <c r="B212" s="661" t="s">
        <v>587</v>
      </c>
      <c r="C212" s="662" t="s">
        <v>596</v>
      </c>
      <c r="D212" s="663" t="s">
        <v>4266</v>
      </c>
      <c r="E212" s="662" t="s">
        <v>8514</v>
      </c>
      <c r="F212" s="663" t="s">
        <v>8515</v>
      </c>
      <c r="G212" s="662" t="s">
        <v>7013</v>
      </c>
      <c r="H212" s="662" t="s">
        <v>7014</v>
      </c>
      <c r="I212" s="664">
        <v>2.85</v>
      </c>
      <c r="J212" s="664">
        <v>2800</v>
      </c>
      <c r="K212" s="665">
        <v>7991</v>
      </c>
    </row>
    <row r="213" spans="1:11" ht="14.4" customHeight="1" x14ac:dyDescent="0.3">
      <c r="A213" s="660" t="s">
        <v>586</v>
      </c>
      <c r="B213" s="661" t="s">
        <v>587</v>
      </c>
      <c r="C213" s="662" t="s">
        <v>596</v>
      </c>
      <c r="D213" s="663" t="s">
        <v>4266</v>
      </c>
      <c r="E213" s="662" t="s">
        <v>8514</v>
      </c>
      <c r="F213" s="663" t="s">
        <v>8515</v>
      </c>
      <c r="G213" s="662" t="s">
        <v>7015</v>
      </c>
      <c r="H213" s="662" t="s">
        <v>7016</v>
      </c>
      <c r="I213" s="664">
        <v>2.0760000000000001</v>
      </c>
      <c r="J213" s="664">
        <v>3600</v>
      </c>
      <c r="K213" s="665">
        <v>7484</v>
      </c>
    </row>
    <row r="214" spans="1:11" ht="14.4" customHeight="1" x14ac:dyDescent="0.3">
      <c r="A214" s="660" t="s">
        <v>586</v>
      </c>
      <c r="B214" s="661" t="s">
        <v>587</v>
      </c>
      <c r="C214" s="662" t="s">
        <v>596</v>
      </c>
      <c r="D214" s="663" t="s">
        <v>4266</v>
      </c>
      <c r="E214" s="662" t="s">
        <v>8514</v>
      </c>
      <c r="F214" s="663" t="s">
        <v>8515</v>
      </c>
      <c r="G214" s="662" t="s">
        <v>7017</v>
      </c>
      <c r="H214" s="662" t="s">
        <v>7018</v>
      </c>
      <c r="I214" s="664">
        <v>3.145</v>
      </c>
      <c r="J214" s="664">
        <v>801</v>
      </c>
      <c r="K214" s="665">
        <v>2521.1299999999997</v>
      </c>
    </row>
    <row r="215" spans="1:11" ht="14.4" customHeight="1" x14ac:dyDescent="0.3">
      <c r="A215" s="660" t="s">
        <v>586</v>
      </c>
      <c r="B215" s="661" t="s">
        <v>587</v>
      </c>
      <c r="C215" s="662" t="s">
        <v>596</v>
      </c>
      <c r="D215" s="663" t="s">
        <v>4266</v>
      </c>
      <c r="E215" s="662" t="s">
        <v>8514</v>
      </c>
      <c r="F215" s="663" t="s">
        <v>8515</v>
      </c>
      <c r="G215" s="662" t="s">
        <v>7243</v>
      </c>
      <c r="H215" s="662" t="s">
        <v>7244</v>
      </c>
      <c r="I215" s="664">
        <v>2.4055555555555559</v>
      </c>
      <c r="J215" s="664">
        <v>2200</v>
      </c>
      <c r="K215" s="665">
        <v>5290</v>
      </c>
    </row>
    <row r="216" spans="1:11" ht="14.4" customHeight="1" x14ac:dyDescent="0.3">
      <c r="A216" s="660" t="s">
        <v>586</v>
      </c>
      <c r="B216" s="661" t="s">
        <v>587</v>
      </c>
      <c r="C216" s="662" t="s">
        <v>596</v>
      </c>
      <c r="D216" s="663" t="s">
        <v>4266</v>
      </c>
      <c r="E216" s="662" t="s">
        <v>8514</v>
      </c>
      <c r="F216" s="663" t="s">
        <v>8515</v>
      </c>
      <c r="G216" s="662" t="s">
        <v>7023</v>
      </c>
      <c r="H216" s="662" t="s">
        <v>7024</v>
      </c>
      <c r="I216" s="664">
        <v>33.880000000000003</v>
      </c>
      <c r="J216" s="664">
        <v>420</v>
      </c>
      <c r="K216" s="665">
        <v>14229.59</v>
      </c>
    </row>
    <row r="217" spans="1:11" ht="14.4" customHeight="1" x14ac:dyDescent="0.3">
      <c r="A217" s="660" t="s">
        <v>586</v>
      </c>
      <c r="B217" s="661" t="s">
        <v>587</v>
      </c>
      <c r="C217" s="662" t="s">
        <v>596</v>
      </c>
      <c r="D217" s="663" t="s">
        <v>4266</v>
      </c>
      <c r="E217" s="662" t="s">
        <v>8514</v>
      </c>
      <c r="F217" s="663" t="s">
        <v>8515</v>
      </c>
      <c r="G217" s="662" t="s">
        <v>7033</v>
      </c>
      <c r="H217" s="662" t="s">
        <v>7034</v>
      </c>
      <c r="I217" s="664">
        <v>176.63</v>
      </c>
      <c r="J217" s="664">
        <v>2</v>
      </c>
      <c r="K217" s="665">
        <v>353.26</v>
      </c>
    </row>
    <row r="218" spans="1:11" ht="14.4" customHeight="1" x14ac:dyDescent="0.3">
      <c r="A218" s="660" t="s">
        <v>586</v>
      </c>
      <c r="B218" s="661" t="s">
        <v>587</v>
      </c>
      <c r="C218" s="662" t="s">
        <v>596</v>
      </c>
      <c r="D218" s="663" t="s">
        <v>4266</v>
      </c>
      <c r="E218" s="662" t="s">
        <v>8514</v>
      </c>
      <c r="F218" s="663" t="s">
        <v>8515</v>
      </c>
      <c r="G218" s="662" t="s">
        <v>7037</v>
      </c>
      <c r="H218" s="662" t="s">
        <v>7038</v>
      </c>
      <c r="I218" s="664">
        <v>193.84</v>
      </c>
      <c r="J218" s="664">
        <v>3</v>
      </c>
      <c r="K218" s="665">
        <v>581.52</v>
      </c>
    </row>
    <row r="219" spans="1:11" ht="14.4" customHeight="1" x14ac:dyDescent="0.3">
      <c r="A219" s="660" t="s">
        <v>586</v>
      </c>
      <c r="B219" s="661" t="s">
        <v>587</v>
      </c>
      <c r="C219" s="662" t="s">
        <v>596</v>
      </c>
      <c r="D219" s="663" t="s">
        <v>4266</v>
      </c>
      <c r="E219" s="662" t="s">
        <v>8514</v>
      </c>
      <c r="F219" s="663" t="s">
        <v>8515</v>
      </c>
      <c r="G219" s="662" t="s">
        <v>7039</v>
      </c>
      <c r="H219" s="662" t="s">
        <v>7040</v>
      </c>
      <c r="I219" s="664">
        <v>0.55000000000000004</v>
      </c>
      <c r="J219" s="664">
        <v>150</v>
      </c>
      <c r="K219" s="665">
        <v>82.5</v>
      </c>
    </row>
    <row r="220" spans="1:11" ht="14.4" customHeight="1" x14ac:dyDescent="0.3">
      <c r="A220" s="660" t="s">
        <v>586</v>
      </c>
      <c r="B220" s="661" t="s">
        <v>587</v>
      </c>
      <c r="C220" s="662" t="s">
        <v>596</v>
      </c>
      <c r="D220" s="663" t="s">
        <v>4266</v>
      </c>
      <c r="E220" s="662" t="s">
        <v>8514</v>
      </c>
      <c r="F220" s="663" t="s">
        <v>8515</v>
      </c>
      <c r="G220" s="662" t="s">
        <v>7042</v>
      </c>
      <c r="H220" s="662" t="s">
        <v>7043</v>
      </c>
      <c r="I220" s="664">
        <v>13.55</v>
      </c>
      <c r="J220" s="664">
        <v>800</v>
      </c>
      <c r="K220" s="665">
        <v>10840</v>
      </c>
    </row>
    <row r="221" spans="1:11" ht="14.4" customHeight="1" x14ac:dyDescent="0.3">
      <c r="A221" s="660" t="s">
        <v>586</v>
      </c>
      <c r="B221" s="661" t="s">
        <v>587</v>
      </c>
      <c r="C221" s="662" t="s">
        <v>596</v>
      </c>
      <c r="D221" s="663" t="s">
        <v>4266</v>
      </c>
      <c r="E221" s="662" t="s">
        <v>8514</v>
      </c>
      <c r="F221" s="663" t="s">
        <v>8515</v>
      </c>
      <c r="G221" s="662" t="s">
        <v>7044</v>
      </c>
      <c r="H221" s="662" t="s">
        <v>7045</v>
      </c>
      <c r="I221" s="664">
        <v>12.583636363636366</v>
      </c>
      <c r="J221" s="664">
        <v>2640</v>
      </c>
      <c r="K221" s="665">
        <v>33219.599999999999</v>
      </c>
    </row>
    <row r="222" spans="1:11" ht="14.4" customHeight="1" x14ac:dyDescent="0.3">
      <c r="A222" s="660" t="s">
        <v>586</v>
      </c>
      <c r="B222" s="661" t="s">
        <v>587</v>
      </c>
      <c r="C222" s="662" t="s">
        <v>596</v>
      </c>
      <c r="D222" s="663" t="s">
        <v>4266</v>
      </c>
      <c r="E222" s="662" t="s">
        <v>8514</v>
      </c>
      <c r="F222" s="663" t="s">
        <v>8515</v>
      </c>
      <c r="G222" s="662" t="s">
        <v>7245</v>
      </c>
      <c r="H222" s="662" t="s">
        <v>7246</v>
      </c>
      <c r="I222" s="664">
        <v>86.63</v>
      </c>
      <c r="J222" s="664">
        <v>250</v>
      </c>
      <c r="K222" s="665">
        <v>21657.760000000002</v>
      </c>
    </row>
    <row r="223" spans="1:11" ht="14.4" customHeight="1" x14ac:dyDescent="0.3">
      <c r="A223" s="660" t="s">
        <v>586</v>
      </c>
      <c r="B223" s="661" t="s">
        <v>587</v>
      </c>
      <c r="C223" s="662" t="s">
        <v>596</v>
      </c>
      <c r="D223" s="663" t="s">
        <v>4266</v>
      </c>
      <c r="E223" s="662" t="s">
        <v>8514</v>
      </c>
      <c r="F223" s="663" t="s">
        <v>8515</v>
      </c>
      <c r="G223" s="662" t="s">
        <v>7046</v>
      </c>
      <c r="H223" s="662" t="s">
        <v>7047</v>
      </c>
      <c r="I223" s="664">
        <v>17.979999999999997</v>
      </c>
      <c r="J223" s="664">
        <v>3050</v>
      </c>
      <c r="K223" s="665">
        <v>54839</v>
      </c>
    </row>
    <row r="224" spans="1:11" ht="14.4" customHeight="1" x14ac:dyDescent="0.3">
      <c r="A224" s="660" t="s">
        <v>586</v>
      </c>
      <c r="B224" s="661" t="s">
        <v>587</v>
      </c>
      <c r="C224" s="662" t="s">
        <v>596</v>
      </c>
      <c r="D224" s="663" t="s">
        <v>4266</v>
      </c>
      <c r="E224" s="662" t="s">
        <v>8514</v>
      </c>
      <c r="F224" s="663" t="s">
        <v>8515</v>
      </c>
      <c r="G224" s="662" t="s">
        <v>7050</v>
      </c>
      <c r="H224" s="662" t="s">
        <v>7051</v>
      </c>
      <c r="I224" s="664">
        <v>1.68</v>
      </c>
      <c r="J224" s="664">
        <v>50</v>
      </c>
      <c r="K224" s="665">
        <v>84</v>
      </c>
    </row>
    <row r="225" spans="1:11" ht="14.4" customHeight="1" x14ac:dyDescent="0.3">
      <c r="A225" s="660" t="s">
        <v>586</v>
      </c>
      <c r="B225" s="661" t="s">
        <v>587</v>
      </c>
      <c r="C225" s="662" t="s">
        <v>596</v>
      </c>
      <c r="D225" s="663" t="s">
        <v>4266</v>
      </c>
      <c r="E225" s="662" t="s">
        <v>8514</v>
      </c>
      <c r="F225" s="663" t="s">
        <v>8515</v>
      </c>
      <c r="G225" s="662" t="s">
        <v>7052</v>
      </c>
      <c r="H225" s="662" t="s">
        <v>7053</v>
      </c>
      <c r="I225" s="664">
        <v>15.006</v>
      </c>
      <c r="J225" s="664">
        <v>280</v>
      </c>
      <c r="K225" s="665">
        <v>4201.5</v>
      </c>
    </row>
    <row r="226" spans="1:11" ht="14.4" customHeight="1" x14ac:dyDescent="0.3">
      <c r="A226" s="660" t="s">
        <v>586</v>
      </c>
      <c r="B226" s="661" t="s">
        <v>587</v>
      </c>
      <c r="C226" s="662" t="s">
        <v>596</v>
      </c>
      <c r="D226" s="663" t="s">
        <v>4266</v>
      </c>
      <c r="E226" s="662" t="s">
        <v>8514</v>
      </c>
      <c r="F226" s="663" t="s">
        <v>8515</v>
      </c>
      <c r="G226" s="662" t="s">
        <v>7056</v>
      </c>
      <c r="H226" s="662" t="s">
        <v>7057</v>
      </c>
      <c r="I226" s="664">
        <v>25.524000000000001</v>
      </c>
      <c r="J226" s="664">
        <v>275</v>
      </c>
      <c r="K226" s="665">
        <v>7018.95</v>
      </c>
    </row>
    <row r="227" spans="1:11" ht="14.4" customHeight="1" x14ac:dyDescent="0.3">
      <c r="A227" s="660" t="s">
        <v>586</v>
      </c>
      <c r="B227" s="661" t="s">
        <v>587</v>
      </c>
      <c r="C227" s="662" t="s">
        <v>596</v>
      </c>
      <c r="D227" s="663" t="s">
        <v>4266</v>
      </c>
      <c r="E227" s="662" t="s">
        <v>8514</v>
      </c>
      <c r="F227" s="663" t="s">
        <v>8515</v>
      </c>
      <c r="G227" s="662" t="s">
        <v>7247</v>
      </c>
      <c r="H227" s="662" t="s">
        <v>7248</v>
      </c>
      <c r="I227" s="664">
        <v>8.9499999999999993</v>
      </c>
      <c r="J227" s="664">
        <v>15</v>
      </c>
      <c r="K227" s="665">
        <v>134.25</v>
      </c>
    </row>
    <row r="228" spans="1:11" ht="14.4" customHeight="1" x14ac:dyDescent="0.3">
      <c r="A228" s="660" t="s">
        <v>586</v>
      </c>
      <c r="B228" s="661" t="s">
        <v>587</v>
      </c>
      <c r="C228" s="662" t="s">
        <v>596</v>
      </c>
      <c r="D228" s="663" t="s">
        <v>4266</v>
      </c>
      <c r="E228" s="662" t="s">
        <v>8514</v>
      </c>
      <c r="F228" s="663" t="s">
        <v>8515</v>
      </c>
      <c r="G228" s="662" t="s">
        <v>7058</v>
      </c>
      <c r="H228" s="662" t="s">
        <v>7059</v>
      </c>
      <c r="I228" s="664">
        <v>2.8666666666666667</v>
      </c>
      <c r="J228" s="664">
        <v>150</v>
      </c>
      <c r="K228" s="665">
        <v>430</v>
      </c>
    </row>
    <row r="229" spans="1:11" ht="14.4" customHeight="1" x14ac:dyDescent="0.3">
      <c r="A229" s="660" t="s">
        <v>586</v>
      </c>
      <c r="B229" s="661" t="s">
        <v>587</v>
      </c>
      <c r="C229" s="662" t="s">
        <v>596</v>
      </c>
      <c r="D229" s="663" t="s">
        <v>4266</v>
      </c>
      <c r="E229" s="662" t="s">
        <v>8514</v>
      </c>
      <c r="F229" s="663" t="s">
        <v>8515</v>
      </c>
      <c r="G229" s="662" t="s">
        <v>7058</v>
      </c>
      <c r="H229" s="662" t="s">
        <v>7060</v>
      </c>
      <c r="I229" s="664">
        <v>3.145</v>
      </c>
      <c r="J229" s="664">
        <v>650</v>
      </c>
      <c r="K229" s="665">
        <v>2095.5</v>
      </c>
    </row>
    <row r="230" spans="1:11" ht="14.4" customHeight="1" x14ac:dyDescent="0.3">
      <c r="A230" s="660" t="s">
        <v>586</v>
      </c>
      <c r="B230" s="661" t="s">
        <v>587</v>
      </c>
      <c r="C230" s="662" t="s">
        <v>596</v>
      </c>
      <c r="D230" s="663" t="s">
        <v>4266</v>
      </c>
      <c r="E230" s="662" t="s">
        <v>8514</v>
      </c>
      <c r="F230" s="663" t="s">
        <v>8515</v>
      </c>
      <c r="G230" s="662" t="s">
        <v>7069</v>
      </c>
      <c r="H230" s="662" t="s">
        <v>7070</v>
      </c>
      <c r="I230" s="664">
        <v>19.703333333333333</v>
      </c>
      <c r="J230" s="664">
        <v>300</v>
      </c>
      <c r="K230" s="665">
        <v>5911</v>
      </c>
    </row>
    <row r="231" spans="1:11" ht="14.4" customHeight="1" x14ac:dyDescent="0.3">
      <c r="A231" s="660" t="s">
        <v>586</v>
      </c>
      <c r="B231" s="661" t="s">
        <v>587</v>
      </c>
      <c r="C231" s="662" t="s">
        <v>596</v>
      </c>
      <c r="D231" s="663" t="s">
        <v>4266</v>
      </c>
      <c r="E231" s="662" t="s">
        <v>8514</v>
      </c>
      <c r="F231" s="663" t="s">
        <v>8515</v>
      </c>
      <c r="G231" s="662" t="s">
        <v>7071</v>
      </c>
      <c r="H231" s="662" t="s">
        <v>7072</v>
      </c>
      <c r="I231" s="664">
        <v>21.24</v>
      </c>
      <c r="J231" s="664">
        <v>150</v>
      </c>
      <c r="K231" s="665">
        <v>3186</v>
      </c>
    </row>
    <row r="232" spans="1:11" ht="14.4" customHeight="1" x14ac:dyDescent="0.3">
      <c r="A232" s="660" t="s">
        <v>586</v>
      </c>
      <c r="B232" s="661" t="s">
        <v>587</v>
      </c>
      <c r="C232" s="662" t="s">
        <v>596</v>
      </c>
      <c r="D232" s="663" t="s">
        <v>4266</v>
      </c>
      <c r="E232" s="662" t="s">
        <v>8514</v>
      </c>
      <c r="F232" s="663" t="s">
        <v>8515</v>
      </c>
      <c r="G232" s="662" t="s">
        <v>7073</v>
      </c>
      <c r="H232" s="662" t="s">
        <v>7074</v>
      </c>
      <c r="I232" s="664">
        <v>10.51</v>
      </c>
      <c r="J232" s="664">
        <v>5</v>
      </c>
      <c r="K232" s="665">
        <v>52.55</v>
      </c>
    </row>
    <row r="233" spans="1:11" ht="14.4" customHeight="1" x14ac:dyDescent="0.3">
      <c r="A233" s="660" t="s">
        <v>586</v>
      </c>
      <c r="B233" s="661" t="s">
        <v>587</v>
      </c>
      <c r="C233" s="662" t="s">
        <v>596</v>
      </c>
      <c r="D233" s="663" t="s">
        <v>4266</v>
      </c>
      <c r="E233" s="662" t="s">
        <v>8514</v>
      </c>
      <c r="F233" s="663" t="s">
        <v>8515</v>
      </c>
      <c r="G233" s="662" t="s">
        <v>7075</v>
      </c>
      <c r="H233" s="662" t="s">
        <v>7076</v>
      </c>
      <c r="I233" s="664">
        <v>0.47111111111111104</v>
      </c>
      <c r="J233" s="664">
        <v>1600</v>
      </c>
      <c r="K233" s="665">
        <v>754</v>
      </c>
    </row>
    <row r="234" spans="1:11" ht="14.4" customHeight="1" x14ac:dyDescent="0.3">
      <c r="A234" s="660" t="s">
        <v>586</v>
      </c>
      <c r="B234" s="661" t="s">
        <v>587</v>
      </c>
      <c r="C234" s="662" t="s">
        <v>596</v>
      </c>
      <c r="D234" s="663" t="s">
        <v>4266</v>
      </c>
      <c r="E234" s="662" t="s">
        <v>8514</v>
      </c>
      <c r="F234" s="663" t="s">
        <v>8515</v>
      </c>
      <c r="G234" s="662" t="s">
        <v>7249</v>
      </c>
      <c r="H234" s="662" t="s">
        <v>7250</v>
      </c>
      <c r="I234" s="664">
        <v>214.17</v>
      </c>
      <c r="J234" s="664">
        <v>1</v>
      </c>
      <c r="K234" s="665">
        <v>214.17</v>
      </c>
    </row>
    <row r="235" spans="1:11" ht="14.4" customHeight="1" x14ac:dyDescent="0.3">
      <c r="A235" s="660" t="s">
        <v>586</v>
      </c>
      <c r="B235" s="661" t="s">
        <v>587</v>
      </c>
      <c r="C235" s="662" t="s">
        <v>596</v>
      </c>
      <c r="D235" s="663" t="s">
        <v>4266</v>
      </c>
      <c r="E235" s="662" t="s">
        <v>8514</v>
      </c>
      <c r="F235" s="663" t="s">
        <v>8515</v>
      </c>
      <c r="G235" s="662" t="s">
        <v>7092</v>
      </c>
      <c r="H235" s="662" t="s">
        <v>7093</v>
      </c>
      <c r="I235" s="664">
        <v>24.2</v>
      </c>
      <c r="J235" s="664">
        <v>100</v>
      </c>
      <c r="K235" s="665">
        <v>2420</v>
      </c>
    </row>
    <row r="236" spans="1:11" ht="14.4" customHeight="1" x14ac:dyDescent="0.3">
      <c r="A236" s="660" t="s">
        <v>586</v>
      </c>
      <c r="B236" s="661" t="s">
        <v>587</v>
      </c>
      <c r="C236" s="662" t="s">
        <v>596</v>
      </c>
      <c r="D236" s="663" t="s">
        <v>4266</v>
      </c>
      <c r="E236" s="662" t="s">
        <v>8514</v>
      </c>
      <c r="F236" s="663" t="s">
        <v>8515</v>
      </c>
      <c r="G236" s="662" t="s">
        <v>7094</v>
      </c>
      <c r="H236" s="662" t="s">
        <v>7095</v>
      </c>
      <c r="I236" s="664">
        <v>9.1999999999999993</v>
      </c>
      <c r="J236" s="664">
        <v>50</v>
      </c>
      <c r="K236" s="665">
        <v>460</v>
      </c>
    </row>
    <row r="237" spans="1:11" ht="14.4" customHeight="1" x14ac:dyDescent="0.3">
      <c r="A237" s="660" t="s">
        <v>586</v>
      </c>
      <c r="B237" s="661" t="s">
        <v>587</v>
      </c>
      <c r="C237" s="662" t="s">
        <v>596</v>
      </c>
      <c r="D237" s="663" t="s">
        <v>4266</v>
      </c>
      <c r="E237" s="662" t="s">
        <v>8514</v>
      </c>
      <c r="F237" s="663" t="s">
        <v>8515</v>
      </c>
      <c r="G237" s="662" t="s">
        <v>7251</v>
      </c>
      <c r="H237" s="662" t="s">
        <v>7252</v>
      </c>
      <c r="I237" s="664">
        <v>172.5</v>
      </c>
      <c r="J237" s="664">
        <v>1</v>
      </c>
      <c r="K237" s="665">
        <v>172.5</v>
      </c>
    </row>
    <row r="238" spans="1:11" ht="14.4" customHeight="1" x14ac:dyDescent="0.3">
      <c r="A238" s="660" t="s">
        <v>586</v>
      </c>
      <c r="B238" s="661" t="s">
        <v>587</v>
      </c>
      <c r="C238" s="662" t="s">
        <v>596</v>
      </c>
      <c r="D238" s="663" t="s">
        <v>4266</v>
      </c>
      <c r="E238" s="662" t="s">
        <v>8514</v>
      </c>
      <c r="F238" s="663" t="s">
        <v>8515</v>
      </c>
      <c r="G238" s="662" t="s">
        <v>7253</v>
      </c>
      <c r="H238" s="662" t="s">
        <v>7254</v>
      </c>
      <c r="I238" s="664">
        <v>53.24</v>
      </c>
      <c r="J238" s="664">
        <v>1</v>
      </c>
      <c r="K238" s="665">
        <v>53.24</v>
      </c>
    </row>
    <row r="239" spans="1:11" ht="14.4" customHeight="1" x14ac:dyDescent="0.3">
      <c r="A239" s="660" t="s">
        <v>586</v>
      </c>
      <c r="B239" s="661" t="s">
        <v>587</v>
      </c>
      <c r="C239" s="662" t="s">
        <v>596</v>
      </c>
      <c r="D239" s="663" t="s">
        <v>4266</v>
      </c>
      <c r="E239" s="662" t="s">
        <v>8514</v>
      </c>
      <c r="F239" s="663" t="s">
        <v>8515</v>
      </c>
      <c r="G239" s="662" t="s">
        <v>7255</v>
      </c>
      <c r="H239" s="662" t="s">
        <v>7256</v>
      </c>
      <c r="I239" s="664">
        <v>17.059999999999999</v>
      </c>
      <c r="J239" s="664">
        <v>30</v>
      </c>
      <c r="K239" s="665">
        <v>511.83000000000004</v>
      </c>
    </row>
    <row r="240" spans="1:11" ht="14.4" customHeight="1" x14ac:dyDescent="0.3">
      <c r="A240" s="660" t="s">
        <v>586</v>
      </c>
      <c r="B240" s="661" t="s">
        <v>587</v>
      </c>
      <c r="C240" s="662" t="s">
        <v>596</v>
      </c>
      <c r="D240" s="663" t="s">
        <v>4266</v>
      </c>
      <c r="E240" s="662" t="s">
        <v>8514</v>
      </c>
      <c r="F240" s="663" t="s">
        <v>8515</v>
      </c>
      <c r="G240" s="662" t="s">
        <v>7257</v>
      </c>
      <c r="H240" s="662" t="s">
        <v>7258</v>
      </c>
      <c r="I240" s="664">
        <v>75.02</v>
      </c>
      <c r="J240" s="664">
        <v>1</v>
      </c>
      <c r="K240" s="665">
        <v>75.02</v>
      </c>
    </row>
    <row r="241" spans="1:11" ht="14.4" customHeight="1" x14ac:dyDescent="0.3">
      <c r="A241" s="660" t="s">
        <v>586</v>
      </c>
      <c r="B241" s="661" t="s">
        <v>587</v>
      </c>
      <c r="C241" s="662" t="s">
        <v>596</v>
      </c>
      <c r="D241" s="663" t="s">
        <v>4266</v>
      </c>
      <c r="E241" s="662" t="s">
        <v>8514</v>
      </c>
      <c r="F241" s="663" t="s">
        <v>8515</v>
      </c>
      <c r="G241" s="662" t="s">
        <v>7259</v>
      </c>
      <c r="H241" s="662" t="s">
        <v>7260</v>
      </c>
      <c r="I241" s="664">
        <v>21.405000000000001</v>
      </c>
      <c r="J241" s="664">
        <v>9</v>
      </c>
      <c r="K241" s="665">
        <v>192.64999999999998</v>
      </c>
    </row>
    <row r="242" spans="1:11" ht="14.4" customHeight="1" x14ac:dyDescent="0.3">
      <c r="A242" s="660" t="s">
        <v>586</v>
      </c>
      <c r="B242" s="661" t="s">
        <v>587</v>
      </c>
      <c r="C242" s="662" t="s">
        <v>596</v>
      </c>
      <c r="D242" s="663" t="s">
        <v>4266</v>
      </c>
      <c r="E242" s="662" t="s">
        <v>8514</v>
      </c>
      <c r="F242" s="663" t="s">
        <v>8515</v>
      </c>
      <c r="G242" s="662" t="s">
        <v>7261</v>
      </c>
      <c r="H242" s="662" t="s">
        <v>7262</v>
      </c>
      <c r="I242" s="664">
        <v>278.3</v>
      </c>
      <c r="J242" s="664">
        <v>1</v>
      </c>
      <c r="K242" s="665">
        <v>278.3</v>
      </c>
    </row>
    <row r="243" spans="1:11" ht="14.4" customHeight="1" x14ac:dyDescent="0.3">
      <c r="A243" s="660" t="s">
        <v>586</v>
      </c>
      <c r="B243" s="661" t="s">
        <v>587</v>
      </c>
      <c r="C243" s="662" t="s">
        <v>596</v>
      </c>
      <c r="D243" s="663" t="s">
        <v>4266</v>
      </c>
      <c r="E243" s="662" t="s">
        <v>8514</v>
      </c>
      <c r="F243" s="663" t="s">
        <v>8515</v>
      </c>
      <c r="G243" s="662" t="s">
        <v>7263</v>
      </c>
      <c r="H243" s="662" t="s">
        <v>7264</v>
      </c>
      <c r="I243" s="664">
        <v>15.29</v>
      </c>
      <c r="J243" s="664">
        <v>50</v>
      </c>
      <c r="K243" s="665">
        <v>764.72</v>
      </c>
    </row>
    <row r="244" spans="1:11" ht="14.4" customHeight="1" x14ac:dyDescent="0.3">
      <c r="A244" s="660" t="s">
        <v>586</v>
      </c>
      <c r="B244" s="661" t="s">
        <v>587</v>
      </c>
      <c r="C244" s="662" t="s">
        <v>596</v>
      </c>
      <c r="D244" s="663" t="s">
        <v>4266</v>
      </c>
      <c r="E244" s="662" t="s">
        <v>8514</v>
      </c>
      <c r="F244" s="663" t="s">
        <v>8515</v>
      </c>
      <c r="G244" s="662" t="s">
        <v>7265</v>
      </c>
      <c r="H244" s="662" t="s">
        <v>7266</v>
      </c>
      <c r="I244" s="664">
        <v>4.0999999999999996</v>
      </c>
      <c r="J244" s="664">
        <v>50</v>
      </c>
      <c r="K244" s="665">
        <v>205.1</v>
      </c>
    </row>
    <row r="245" spans="1:11" ht="14.4" customHeight="1" x14ac:dyDescent="0.3">
      <c r="A245" s="660" t="s">
        <v>586</v>
      </c>
      <c r="B245" s="661" t="s">
        <v>587</v>
      </c>
      <c r="C245" s="662" t="s">
        <v>596</v>
      </c>
      <c r="D245" s="663" t="s">
        <v>4266</v>
      </c>
      <c r="E245" s="662" t="s">
        <v>8516</v>
      </c>
      <c r="F245" s="663" t="s">
        <v>8517</v>
      </c>
      <c r="G245" s="662" t="s">
        <v>7102</v>
      </c>
      <c r="H245" s="662" t="s">
        <v>7103</v>
      </c>
      <c r="I245" s="664">
        <v>3.14</v>
      </c>
      <c r="J245" s="664">
        <v>75</v>
      </c>
      <c r="K245" s="665">
        <v>235.5</v>
      </c>
    </row>
    <row r="246" spans="1:11" ht="14.4" customHeight="1" x14ac:dyDescent="0.3">
      <c r="A246" s="660" t="s">
        <v>586</v>
      </c>
      <c r="B246" s="661" t="s">
        <v>587</v>
      </c>
      <c r="C246" s="662" t="s">
        <v>596</v>
      </c>
      <c r="D246" s="663" t="s">
        <v>4266</v>
      </c>
      <c r="E246" s="662" t="s">
        <v>8516</v>
      </c>
      <c r="F246" s="663" t="s">
        <v>8517</v>
      </c>
      <c r="G246" s="662" t="s">
        <v>7267</v>
      </c>
      <c r="H246" s="662" t="s">
        <v>7268</v>
      </c>
      <c r="I246" s="664">
        <v>0.43818181818181823</v>
      </c>
      <c r="J246" s="664">
        <v>4100</v>
      </c>
      <c r="K246" s="665">
        <v>1796</v>
      </c>
    </row>
    <row r="247" spans="1:11" ht="14.4" customHeight="1" x14ac:dyDescent="0.3">
      <c r="A247" s="660" t="s">
        <v>586</v>
      </c>
      <c r="B247" s="661" t="s">
        <v>587</v>
      </c>
      <c r="C247" s="662" t="s">
        <v>596</v>
      </c>
      <c r="D247" s="663" t="s">
        <v>4266</v>
      </c>
      <c r="E247" s="662" t="s">
        <v>8530</v>
      </c>
      <c r="F247" s="663" t="s">
        <v>8531</v>
      </c>
      <c r="G247" s="662" t="s">
        <v>7269</v>
      </c>
      <c r="H247" s="662" t="s">
        <v>7270</v>
      </c>
      <c r="I247" s="664">
        <v>7.8</v>
      </c>
      <c r="J247" s="664">
        <v>200</v>
      </c>
      <c r="K247" s="665">
        <v>1559.4</v>
      </c>
    </row>
    <row r="248" spans="1:11" ht="14.4" customHeight="1" x14ac:dyDescent="0.3">
      <c r="A248" s="660" t="s">
        <v>586</v>
      </c>
      <c r="B248" s="661" t="s">
        <v>587</v>
      </c>
      <c r="C248" s="662" t="s">
        <v>596</v>
      </c>
      <c r="D248" s="663" t="s">
        <v>4266</v>
      </c>
      <c r="E248" s="662" t="s">
        <v>8520</v>
      </c>
      <c r="F248" s="663" t="s">
        <v>8521</v>
      </c>
      <c r="G248" s="662" t="s">
        <v>7110</v>
      </c>
      <c r="H248" s="662" t="s">
        <v>7111</v>
      </c>
      <c r="I248" s="664">
        <v>8.1649999999999991</v>
      </c>
      <c r="J248" s="664">
        <v>200</v>
      </c>
      <c r="K248" s="665">
        <v>1633</v>
      </c>
    </row>
    <row r="249" spans="1:11" ht="14.4" customHeight="1" x14ac:dyDescent="0.3">
      <c r="A249" s="660" t="s">
        <v>586</v>
      </c>
      <c r="B249" s="661" t="s">
        <v>587</v>
      </c>
      <c r="C249" s="662" t="s">
        <v>596</v>
      </c>
      <c r="D249" s="663" t="s">
        <v>4266</v>
      </c>
      <c r="E249" s="662" t="s">
        <v>8520</v>
      </c>
      <c r="F249" s="663" t="s">
        <v>8521</v>
      </c>
      <c r="G249" s="662" t="s">
        <v>7110</v>
      </c>
      <c r="H249" s="662" t="s">
        <v>7112</v>
      </c>
      <c r="I249" s="664">
        <v>8.1671428571428581</v>
      </c>
      <c r="J249" s="664">
        <v>1300</v>
      </c>
      <c r="K249" s="665">
        <v>10617</v>
      </c>
    </row>
    <row r="250" spans="1:11" ht="14.4" customHeight="1" x14ac:dyDescent="0.3">
      <c r="A250" s="660" t="s">
        <v>586</v>
      </c>
      <c r="B250" s="661" t="s">
        <v>587</v>
      </c>
      <c r="C250" s="662" t="s">
        <v>596</v>
      </c>
      <c r="D250" s="663" t="s">
        <v>4266</v>
      </c>
      <c r="E250" s="662" t="s">
        <v>8520</v>
      </c>
      <c r="F250" s="663" t="s">
        <v>8521</v>
      </c>
      <c r="G250" s="662" t="s">
        <v>7115</v>
      </c>
      <c r="H250" s="662" t="s">
        <v>7116</v>
      </c>
      <c r="I250" s="664">
        <v>7.0129999999999999</v>
      </c>
      <c r="J250" s="664">
        <v>1700</v>
      </c>
      <c r="K250" s="665">
        <v>11921</v>
      </c>
    </row>
    <row r="251" spans="1:11" ht="14.4" customHeight="1" x14ac:dyDescent="0.3">
      <c r="A251" s="660" t="s">
        <v>586</v>
      </c>
      <c r="B251" s="661" t="s">
        <v>587</v>
      </c>
      <c r="C251" s="662" t="s">
        <v>596</v>
      </c>
      <c r="D251" s="663" t="s">
        <v>4266</v>
      </c>
      <c r="E251" s="662" t="s">
        <v>8524</v>
      </c>
      <c r="F251" s="663" t="s">
        <v>8525</v>
      </c>
      <c r="G251" s="662" t="s">
        <v>7119</v>
      </c>
      <c r="H251" s="662" t="s">
        <v>7120</v>
      </c>
      <c r="I251" s="664">
        <v>399.30000000000007</v>
      </c>
      <c r="J251" s="664">
        <v>429</v>
      </c>
      <c r="K251" s="665">
        <v>171299.7</v>
      </c>
    </row>
    <row r="252" spans="1:11" ht="14.4" customHeight="1" x14ac:dyDescent="0.3">
      <c r="A252" s="660" t="s">
        <v>586</v>
      </c>
      <c r="B252" s="661" t="s">
        <v>587</v>
      </c>
      <c r="C252" s="662" t="s">
        <v>596</v>
      </c>
      <c r="D252" s="663" t="s">
        <v>4266</v>
      </c>
      <c r="E252" s="662" t="s">
        <v>8524</v>
      </c>
      <c r="F252" s="663" t="s">
        <v>8525</v>
      </c>
      <c r="G252" s="662" t="s">
        <v>7126</v>
      </c>
      <c r="H252" s="662" t="s">
        <v>7127</v>
      </c>
      <c r="I252" s="664">
        <v>0.30499999999999999</v>
      </c>
      <c r="J252" s="664">
        <v>300</v>
      </c>
      <c r="K252" s="665">
        <v>91</v>
      </c>
    </row>
    <row r="253" spans="1:11" ht="14.4" customHeight="1" x14ac:dyDescent="0.3">
      <c r="A253" s="660" t="s">
        <v>586</v>
      </c>
      <c r="B253" s="661" t="s">
        <v>587</v>
      </c>
      <c r="C253" s="662" t="s">
        <v>596</v>
      </c>
      <c r="D253" s="663" t="s">
        <v>4266</v>
      </c>
      <c r="E253" s="662" t="s">
        <v>8524</v>
      </c>
      <c r="F253" s="663" t="s">
        <v>8525</v>
      </c>
      <c r="G253" s="662" t="s">
        <v>7126</v>
      </c>
      <c r="H253" s="662" t="s">
        <v>7128</v>
      </c>
      <c r="I253" s="664">
        <v>0.31</v>
      </c>
      <c r="J253" s="664">
        <v>200</v>
      </c>
      <c r="K253" s="665">
        <v>62</v>
      </c>
    </row>
    <row r="254" spans="1:11" ht="14.4" customHeight="1" x14ac:dyDescent="0.3">
      <c r="A254" s="660" t="s">
        <v>586</v>
      </c>
      <c r="B254" s="661" t="s">
        <v>587</v>
      </c>
      <c r="C254" s="662" t="s">
        <v>596</v>
      </c>
      <c r="D254" s="663" t="s">
        <v>4266</v>
      </c>
      <c r="E254" s="662" t="s">
        <v>8524</v>
      </c>
      <c r="F254" s="663" t="s">
        <v>8525</v>
      </c>
      <c r="G254" s="662" t="s">
        <v>7129</v>
      </c>
      <c r="H254" s="662" t="s">
        <v>7130</v>
      </c>
      <c r="I254" s="664">
        <v>0.30249999999999999</v>
      </c>
      <c r="J254" s="664">
        <v>500</v>
      </c>
      <c r="K254" s="665">
        <v>151</v>
      </c>
    </row>
    <row r="255" spans="1:11" ht="14.4" customHeight="1" x14ac:dyDescent="0.3">
      <c r="A255" s="660" t="s">
        <v>586</v>
      </c>
      <c r="B255" s="661" t="s">
        <v>587</v>
      </c>
      <c r="C255" s="662" t="s">
        <v>596</v>
      </c>
      <c r="D255" s="663" t="s">
        <v>4266</v>
      </c>
      <c r="E255" s="662" t="s">
        <v>8524</v>
      </c>
      <c r="F255" s="663" t="s">
        <v>8525</v>
      </c>
      <c r="G255" s="662" t="s">
        <v>7129</v>
      </c>
      <c r="H255" s="662" t="s">
        <v>7131</v>
      </c>
      <c r="I255" s="664">
        <v>0.30666666666666664</v>
      </c>
      <c r="J255" s="664">
        <v>300</v>
      </c>
      <c r="K255" s="665">
        <v>92</v>
      </c>
    </row>
    <row r="256" spans="1:11" ht="14.4" customHeight="1" x14ac:dyDescent="0.3">
      <c r="A256" s="660" t="s">
        <v>586</v>
      </c>
      <c r="B256" s="661" t="s">
        <v>587</v>
      </c>
      <c r="C256" s="662" t="s">
        <v>596</v>
      </c>
      <c r="D256" s="663" t="s">
        <v>4266</v>
      </c>
      <c r="E256" s="662" t="s">
        <v>8524</v>
      </c>
      <c r="F256" s="663" t="s">
        <v>8525</v>
      </c>
      <c r="G256" s="662" t="s">
        <v>7271</v>
      </c>
      <c r="H256" s="662" t="s">
        <v>7272</v>
      </c>
      <c r="I256" s="664">
        <v>0.47499999999999998</v>
      </c>
      <c r="J256" s="664">
        <v>1700</v>
      </c>
      <c r="K256" s="665">
        <v>808</v>
      </c>
    </row>
    <row r="257" spans="1:11" ht="14.4" customHeight="1" x14ac:dyDescent="0.3">
      <c r="A257" s="660" t="s">
        <v>586</v>
      </c>
      <c r="B257" s="661" t="s">
        <v>587</v>
      </c>
      <c r="C257" s="662" t="s">
        <v>596</v>
      </c>
      <c r="D257" s="663" t="s">
        <v>4266</v>
      </c>
      <c r="E257" s="662" t="s">
        <v>8524</v>
      </c>
      <c r="F257" s="663" t="s">
        <v>8525</v>
      </c>
      <c r="G257" s="662" t="s">
        <v>7273</v>
      </c>
      <c r="H257" s="662" t="s">
        <v>7274</v>
      </c>
      <c r="I257" s="664">
        <v>794.85</v>
      </c>
      <c r="J257" s="664">
        <v>25</v>
      </c>
      <c r="K257" s="665">
        <v>19871.2</v>
      </c>
    </row>
    <row r="258" spans="1:11" ht="14.4" customHeight="1" x14ac:dyDescent="0.3">
      <c r="A258" s="660" t="s">
        <v>586</v>
      </c>
      <c r="B258" s="661" t="s">
        <v>587</v>
      </c>
      <c r="C258" s="662" t="s">
        <v>596</v>
      </c>
      <c r="D258" s="663" t="s">
        <v>4266</v>
      </c>
      <c r="E258" s="662" t="s">
        <v>8524</v>
      </c>
      <c r="F258" s="663" t="s">
        <v>8525</v>
      </c>
      <c r="G258" s="662" t="s">
        <v>7136</v>
      </c>
      <c r="H258" s="662" t="s">
        <v>7137</v>
      </c>
      <c r="I258" s="664">
        <v>907.5</v>
      </c>
      <c r="J258" s="664">
        <v>220</v>
      </c>
      <c r="K258" s="665">
        <v>199650</v>
      </c>
    </row>
    <row r="259" spans="1:11" ht="14.4" customHeight="1" x14ac:dyDescent="0.3">
      <c r="A259" s="660" t="s">
        <v>586</v>
      </c>
      <c r="B259" s="661" t="s">
        <v>587</v>
      </c>
      <c r="C259" s="662" t="s">
        <v>596</v>
      </c>
      <c r="D259" s="663" t="s">
        <v>4266</v>
      </c>
      <c r="E259" s="662" t="s">
        <v>8524</v>
      </c>
      <c r="F259" s="663" t="s">
        <v>8525</v>
      </c>
      <c r="G259" s="662" t="s">
        <v>7138</v>
      </c>
      <c r="H259" s="662" t="s">
        <v>7139</v>
      </c>
      <c r="I259" s="664">
        <v>0.39909090909090916</v>
      </c>
      <c r="J259" s="664">
        <v>7800</v>
      </c>
      <c r="K259" s="665">
        <v>3153</v>
      </c>
    </row>
    <row r="260" spans="1:11" ht="14.4" customHeight="1" x14ac:dyDescent="0.3">
      <c r="A260" s="660" t="s">
        <v>586</v>
      </c>
      <c r="B260" s="661" t="s">
        <v>587</v>
      </c>
      <c r="C260" s="662" t="s">
        <v>596</v>
      </c>
      <c r="D260" s="663" t="s">
        <v>4266</v>
      </c>
      <c r="E260" s="662" t="s">
        <v>8524</v>
      </c>
      <c r="F260" s="663" t="s">
        <v>8525</v>
      </c>
      <c r="G260" s="662" t="s">
        <v>7140</v>
      </c>
      <c r="H260" s="662" t="s">
        <v>7141</v>
      </c>
      <c r="I260" s="664">
        <v>331.82</v>
      </c>
      <c r="J260" s="664">
        <v>60</v>
      </c>
      <c r="K260" s="665">
        <v>19909.3</v>
      </c>
    </row>
    <row r="261" spans="1:11" ht="14.4" customHeight="1" x14ac:dyDescent="0.3">
      <c r="A261" s="660" t="s">
        <v>586</v>
      </c>
      <c r="B261" s="661" t="s">
        <v>587</v>
      </c>
      <c r="C261" s="662" t="s">
        <v>596</v>
      </c>
      <c r="D261" s="663" t="s">
        <v>4266</v>
      </c>
      <c r="E261" s="662" t="s">
        <v>8524</v>
      </c>
      <c r="F261" s="663" t="s">
        <v>8525</v>
      </c>
      <c r="G261" s="662" t="s">
        <v>7275</v>
      </c>
      <c r="H261" s="662" t="s">
        <v>7276</v>
      </c>
      <c r="I261" s="664">
        <v>31.46</v>
      </c>
      <c r="J261" s="664">
        <v>100</v>
      </c>
      <c r="K261" s="665">
        <v>3146</v>
      </c>
    </row>
    <row r="262" spans="1:11" ht="14.4" customHeight="1" x14ac:dyDescent="0.3">
      <c r="A262" s="660" t="s">
        <v>586</v>
      </c>
      <c r="B262" s="661" t="s">
        <v>587</v>
      </c>
      <c r="C262" s="662" t="s">
        <v>596</v>
      </c>
      <c r="D262" s="663" t="s">
        <v>4266</v>
      </c>
      <c r="E262" s="662" t="s">
        <v>8524</v>
      </c>
      <c r="F262" s="663" t="s">
        <v>8525</v>
      </c>
      <c r="G262" s="662" t="s">
        <v>7275</v>
      </c>
      <c r="H262" s="662" t="s">
        <v>7277</v>
      </c>
      <c r="I262" s="664">
        <v>31.46</v>
      </c>
      <c r="J262" s="664">
        <v>200</v>
      </c>
      <c r="K262" s="665">
        <v>6292</v>
      </c>
    </row>
    <row r="263" spans="1:11" ht="14.4" customHeight="1" x14ac:dyDescent="0.3">
      <c r="A263" s="660" t="s">
        <v>586</v>
      </c>
      <c r="B263" s="661" t="s">
        <v>587</v>
      </c>
      <c r="C263" s="662" t="s">
        <v>596</v>
      </c>
      <c r="D263" s="663" t="s">
        <v>4266</v>
      </c>
      <c r="E263" s="662" t="s">
        <v>8524</v>
      </c>
      <c r="F263" s="663" t="s">
        <v>8525</v>
      </c>
      <c r="G263" s="662" t="s">
        <v>7278</v>
      </c>
      <c r="H263" s="662" t="s">
        <v>7279</v>
      </c>
      <c r="I263" s="664">
        <v>1.7575000000000001</v>
      </c>
      <c r="J263" s="664">
        <v>14100</v>
      </c>
      <c r="K263" s="665">
        <v>24785</v>
      </c>
    </row>
    <row r="264" spans="1:11" ht="14.4" customHeight="1" x14ac:dyDescent="0.3">
      <c r="A264" s="660" t="s">
        <v>586</v>
      </c>
      <c r="B264" s="661" t="s">
        <v>587</v>
      </c>
      <c r="C264" s="662" t="s">
        <v>596</v>
      </c>
      <c r="D264" s="663" t="s">
        <v>4266</v>
      </c>
      <c r="E264" s="662" t="s">
        <v>8524</v>
      </c>
      <c r="F264" s="663" t="s">
        <v>8525</v>
      </c>
      <c r="G264" s="662" t="s">
        <v>7280</v>
      </c>
      <c r="H264" s="662" t="s">
        <v>7281</v>
      </c>
      <c r="I264" s="664">
        <v>352.53499999999997</v>
      </c>
      <c r="J264" s="664">
        <v>30</v>
      </c>
      <c r="K264" s="665">
        <v>9954.7000000000007</v>
      </c>
    </row>
    <row r="265" spans="1:11" ht="14.4" customHeight="1" x14ac:dyDescent="0.3">
      <c r="A265" s="660" t="s">
        <v>586</v>
      </c>
      <c r="B265" s="661" t="s">
        <v>587</v>
      </c>
      <c r="C265" s="662" t="s">
        <v>596</v>
      </c>
      <c r="D265" s="663" t="s">
        <v>4266</v>
      </c>
      <c r="E265" s="662" t="s">
        <v>8524</v>
      </c>
      <c r="F265" s="663" t="s">
        <v>8525</v>
      </c>
      <c r="G265" s="662" t="s">
        <v>7282</v>
      </c>
      <c r="H265" s="662" t="s">
        <v>7283</v>
      </c>
      <c r="I265" s="664">
        <v>592.9</v>
      </c>
      <c r="J265" s="664">
        <v>20</v>
      </c>
      <c r="K265" s="665">
        <v>11858</v>
      </c>
    </row>
    <row r="266" spans="1:11" ht="14.4" customHeight="1" x14ac:dyDescent="0.3">
      <c r="A266" s="660" t="s">
        <v>586</v>
      </c>
      <c r="B266" s="661" t="s">
        <v>587</v>
      </c>
      <c r="C266" s="662" t="s">
        <v>596</v>
      </c>
      <c r="D266" s="663" t="s">
        <v>4266</v>
      </c>
      <c r="E266" s="662" t="s">
        <v>8526</v>
      </c>
      <c r="F266" s="663" t="s">
        <v>8527</v>
      </c>
      <c r="G266" s="662" t="s">
        <v>7284</v>
      </c>
      <c r="H266" s="662" t="s">
        <v>7285</v>
      </c>
      <c r="I266" s="664">
        <v>7.5</v>
      </c>
      <c r="J266" s="664">
        <v>100</v>
      </c>
      <c r="K266" s="665">
        <v>750.2</v>
      </c>
    </row>
    <row r="267" spans="1:11" ht="14.4" customHeight="1" x14ac:dyDescent="0.3">
      <c r="A267" s="660" t="s">
        <v>586</v>
      </c>
      <c r="B267" s="661" t="s">
        <v>587</v>
      </c>
      <c r="C267" s="662" t="s">
        <v>596</v>
      </c>
      <c r="D267" s="663" t="s">
        <v>4266</v>
      </c>
      <c r="E267" s="662" t="s">
        <v>8526</v>
      </c>
      <c r="F267" s="663" t="s">
        <v>8527</v>
      </c>
      <c r="G267" s="662" t="s">
        <v>7165</v>
      </c>
      <c r="H267" s="662" t="s">
        <v>7166</v>
      </c>
      <c r="I267" s="664">
        <v>0.77500000000000002</v>
      </c>
      <c r="J267" s="664">
        <v>1100</v>
      </c>
      <c r="K267" s="665">
        <v>852</v>
      </c>
    </row>
    <row r="268" spans="1:11" ht="14.4" customHeight="1" x14ac:dyDescent="0.3">
      <c r="A268" s="660" t="s">
        <v>586</v>
      </c>
      <c r="B268" s="661" t="s">
        <v>587</v>
      </c>
      <c r="C268" s="662" t="s">
        <v>596</v>
      </c>
      <c r="D268" s="663" t="s">
        <v>4266</v>
      </c>
      <c r="E268" s="662" t="s">
        <v>8526</v>
      </c>
      <c r="F268" s="663" t="s">
        <v>8527</v>
      </c>
      <c r="G268" s="662" t="s">
        <v>7167</v>
      </c>
      <c r="H268" s="662" t="s">
        <v>7168</v>
      </c>
      <c r="I268" s="664">
        <v>0.77200000000000002</v>
      </c>
      <c r="J268" s="664">
        <v>9000</v>
      </c>
      <c r="K268" s="665">
        <v>6960</v>
      </c>
    </row>
    <row r="269" spans="1:11" ht="14.4" customHeight="1" x14ac:dyDescent="0.3">
      <c r="A269" s="660" t="s">
        <v>586</v>
      </c>
      <c r="B269" s="661" t="s">
        <v>587</v>
      </c>
      <c r="C269" s="662" t="s">
        <v>596</v>
      </c>
      <c r="D269" s="663" t="s">
        <v>4266</v>
      </c>
      <c r="E269" s="662" t="s">
        <v>8526</v>
      </c>
      <c r="F269" s="663" t="s">
        <v>8527</v>
      </c>
      <c r="G269" s="662" t="s">
        <v>7169</v>
      </c>
      <c r="H269" s="662" t="s">
        <v>7170</v>
      </c>
      <c r="I269" s="664">
        <v>0.77500000000000002</v>
      </c>
      <c r="J269" s="664">
        <v>2000</v>
      </c>
      <c r="K269" s="665">
        <v>1550</v>
      </c>
    </row>
    <row r="270" spans="1:11" ht="14.4" customHeight="1" x14ac:dyDescent="0.3">
      <c r="A270" s="660" t="s">
        <v>586</v>
      </c>
      <c r="B270" s="661" t="s">
        <v>587</v>
      </c>
      <c r="C270" s="662" t="s">
        <v>596</v>
      </c>
      <c r="D270" s="663" t="s">
        <v>4266</v>
      </c>
      <c r="E270" s="662" t="s">
        <v>8526</v>
      </c>
      <c r="F270" s="663" t="s">
        <v>8527</v>
      </c>
      <c r="G270" s="662" t="s">
        <v>7171</v>
      </c>
      <c r="H270" s="662" t="s">
        <v>7172</v>
      </c>
      <c r="I270" s="664">
        <v>0.71</v>
      </c>
      <c r="J270" s="664">
        <v>6600</v>
      </c>
      <c r="K270" s="665">
        <v>4686</v>
      </c>
    </row>
    <row r="271" spans="1:11" ht="14.4" customHeight="1" x14ac:dyDescent="0.3">
      <c r="A271" s="660" t="s">
        <v>586</v>
      </c>
      <c r="B271" s="661" t="s">
        <v>587</v>
      </c>
      <c r="C271" s="662" t="s">
        <v>596</v>
      </c>
      <c r="D271" s="663" t="s">
        <v>4266</v>
      </c>
      <c r="E271" s="662" t="s">
        <v>8526</v>
      </c>
      <c r="F271" s="663" t="s">
        <v>8527</v>
      </c>
      <c r="G271" s="662" t="s">
        <v>7171</v>
      </c>
      <c r="H271" s="662" t="s">
        <v>7173</v>
      </c>
      <c r="I271" s="664">
        <v>0.71</v>
      </c>
      <c r="J271" s="664">
        <v>16200</v>
      </c>
      <c r="K271" s="665">
        <v>11502</v>
      </c>
    </row>
    <row r="272" spans="1:11" ht="14.4" customHeight="1" x14ac:dyDescent="0.3">
      <c r="A272" s="660" t="s">
        <v>586</v>
      </c>
      <c r="B272" s="661" t="s">
        <v>587</v>
      </c>
      <c r="C272" s="662" t="s">
        <v>596</v>
      </c>
      <c r="D272" s="663" t="s">
        <v>4266</v>
      </c>
      <c r="E272" s="662" t="s">
        <v>8526</v>
      </c>
      <c r="F272" s="663" t="s">
        <v>8527</v>
      </c>
      <c r="G272" s="662" t="s">
        <v>7174</v>
      </c>
      <c r="H272" s="662" t="s">
        <v>7175</v>
      </c>
      <c r="I272" s="664">
        <v>0.71</v>
      </c>
      <c r="J272" s="664">
        <v>2200</v>
      </c>
      <c r="K272" s="665">
        <v>1562</v>
      </c>
    </row>
    <row r="273" spans="1:11" ht="14.4" customHeight="1" x14ac:dyDescent="0.3">
      <c r="A273" s="660" t="s">
        <v>586</v>
      </c>
      <c r="B273" s="661" t="s">
        <v>587</v>
      </c>
      <c r="C273" s="662" t="s">
        <v>596</v>
      </c>
      <c r="D273" s="663" t="s">
        <v>4266</v>
      </c>
      <c r="E273" s="662" t="s">
        <v>8526</v>
      </c>
      <c r="F273" s="663" t="s">
        <v>8527</v>
      </c>
      <c r="G273" s="662" t="s">
        <v>7174</v>
      </c>
      <c r="H273" s="662" t="s">
        <v>7176</v>
      </c>
      <c r="I273" s="664">
        <v>0.71</v>
      </c>
      <c r="J273" s="664">
        <v>4000</v>
      </c>
      <c r="K273" s="665">
        <v>2840</v>
      </c>
    </row>
    <row r="274" spans="1:11" ht="14.4" customHeight="1" x14ac:dyDescent="0.3">
      <c r="A274" s="660" t="s">
        <v>586</v>
      </c>
      <c r="B274" s="661" t="s">
        <v>587</v>
      </c>
      <c r="C274" s="662" t="s">
        <v>596</v>
      </c>
      <c r="D274" s="663" t="s">
        <v>4266</v>
      </c>
      <c r="E274" s="662" t="s">
        <v>8526</v>
      </c>
      <c r="F274" s="663" t="s">
        <v>8527</v>
      </c>
      <c r="G274" s="662" t="s">
        <v>7177</v>
      </c>
      <c r="H274" s="662" t="s">
        <v>7178</v>
      </c>
      <c r="I274" s="664">
        <v>0.71</v>
      </c>
      <c r="J274" s="664">
        <v>1000</v>
      </c>
      <c r="K274" s="665">
        <v>710</v>
      </c>
    </row>
    <row r="275" spans="1:11" ht="14.4" customHeight="1" x14ac:dyDescent="0.3">
      <c r="A275" s="660" t="s">
        <v>586</v>
      </c>
      <c r="B275" s="661" t="s">
        <v>587</v>
      </c>
      <c r="C275" s="662" t="s">
        <v>596</v>
      </c>
      <c r="D275" s="663" t="s">
        <v>4266</v>
      </c>
      <c r="E275" s="662" t="s">
        <v>8526</v>
      </c>
      <c r="F275" s="663" t="s">
        <v>8527</v>
      </c>
      <c r="G275" s="662" t="s">
        <v>7177</v>
      </c>
      <c r="H275" s="662" t="s">
        <v>7179</v>
      </c>
      <c r="I275" s="664">
        <v>0.71</v>
      </c>
      <c r="J275" s="664">
        <v>2200</v>
      </c>
      <c r="K275" s="665">
        <v>1562</v>
      </c>
    </row>
    <row r="276" spans="1:11" ht="14.4" customHeight="1" x14ac:dyDescent="0.3">
      <c r="A276" s="660" t="s">
        <v>586</v>
      </c>
      <c r="B276" s="661" t="s">
        <v>587</v>
      </c>
      <c r="C276" s="662" t="s">
        <v>596</v>
      </c>
      <c r="D276" s="663" t="s">
        <v>4266</v>
      </c>
      <c r="E276" s="662" t="s">
        <v>8526</v>
      </c>
      <c r="F276" s="663" t="s">
        <v>8527</v>
      </c>
      <c r="G276" s="662" t="s">
        <v>7286</v>
      </c>
      <c r="H276" s="662" t="s">
        <v>7287</v>
      </c>
      <c r="I276" s="664">
        <v>11.01</v>
      </c>
      <c r="J276" s="664">
        <v>40</v>
      </c>
      <c r="K276" s="665">
        <v>440.44</v>
      </c>
    </row>
    <row r="277" spans="1:11" ht="14.4" customHeight="1" x14ac:dyDescent="0.3">
      <c r="A277" s="660" t="s">
        <v>586</v>
      </c>
      <c r="B277" s="661" t="s">
        <v>587</v>
      </c>
      <c r="C277" s="662" t="s">
        <v>596</v>
      </c>
      <c r="D277" s="663" t="s">
        <v>4266</v>
      </c>
      <c r="E277" s="662" t="s">
        <v>8528</v>
      </c>
      <c r="F277" s="663" t="s">
        <v>8529</v>
      </c>
      <c r="G277" s="662" t="s">
        <v>7288</v>
      </c>
      <c r="H277" s="662" t="s">
        <v>7289</v>
      </c>
      <c r="I277" s="664">
        <v>275.32361180652856</v>
      </c>
      <c r="J277" s="664">
        <v>2</v>
      </c>
      <c r="K277" s="665">
        <v>550.64722361305712</v>
      </c>
    </row>
    <row r="278" spans="1:11" ht="14.4" customHeight="1" x14ac:dyDescent="0.3">
      <c r="A278" s="660" t="s">
        <v>586</v>
      </c>
      <c r="B278" s="661" t="s">
        <v>587</v>
      </c>
      <c r="C278" s="662" t="s">
        <v>596</v>
      </c>
      <c r="D278" s="663" t="s">
        <v>4266</v>
      </c>
      <c r="E278" s="662" t="s">
        <v>8528</v>
      </c>
      <c r="F278" s="663" t="s">
        <v>8529</v>
      </c>
      <c r="G278" s="662" t="s">
        <v>7180</v>
      </c>
      <c r="H278" s="662" t="s">
        <v>7181</v>
      </c>
      <c r="I278" s="664">
        <v>260.4326642096085</v>
      </c>
      <c r="J278" s="664">
        <v>4</v>
      </c>
      <c r="K278" s="665">
        <v>995.04079635685082</v>
      </c>
    </row>
    <row r="279" spans="1:11" ht="14.4" customHeight="1" x14ac:dyDescent="0.3">
      <c r="A279" s="660" t="s">
        <v>586</v>
      </c>
      <c r="B279" s="661" t="s">
        <v>587</v>
      </c>
      <c r="C279" s="662" t="s">
        <v>596</v>
      </c>
      <c r="D279" s="663" t="s">
        <v>4266</v>
      </c>
      <c r="E279" s="662" t="s">
        <v>8528</v>
      </c>
      <c r="F279" s="663" t="s">
        <v>8529</v>
      </c>
      <c r="G279" s="662" t="s">
        <v>7182</v>
      </c>
      <c r="H279" s="662" t="s">
        <v>7183</v>
      </c>
      <c r="I279" s="664">
        <v>139.44000000000003</v>
      </c>
      <c r="J279" s="664">
        <v>19</v>
      </c>
      <c r="K279" s="665">
        <v>2649.3500000000004</v>
      </c>
    </row>
    <row r="280" spans="1:11" ht="14.4" customHeight="1" x14ac:dyDescent="0.3">
      <c r="A280" s="660" t="s">
        <v>586</v>
      </c>
      <c r="B280" s="661" t="s">
        <v>587</v>
      </c>
      <c r="C280" s="662" t="s">
        <v>596</v>
      </c>
      <c r="D280" s="663" t="s">
        <v>4266</v>
      </c>
      <c r="E280" s="662" t="s">
        <v>8528</v>
      </c>
      <c r="F280" s="663" t="s">
        <v>8529</v>
      </c>
      <c r="G280" s="662" t="s">
        <v>7290</v>
      </c>
      <c r="H280" s="662" t="s">
        <v>7291</v>
      </c>
      <c r="I280" s="664">
        <v>139.44</v>
      </c>
      <c r="J280" s="664">
        <v>20</v>
      </c>
      <c r="K280" s="665">
        <v>2788.76</v>
      </c>
    </row>
    <row r="281" spans="1:11" ht="14.4" customHeight="1" x14ac:dyDescent="0.3">
      <c r="A281" s="660" t="s">
        <v>586</v>
      </c>
      <c r="B281" s="661" t="s">
        <v>587</v>
      </c>
      <c r="C281" s="662" t="s">
        <v>596</v>
      </c>
      <c r="D281" s="663" t="s">
        <v>4266</v>
      </c>
      <c r="E281" s="662" t="s">
        <v>8528</v>
      </c>
      <c r="F281" s="663" t="s">
        <v>8529</v>
      </c>
      <c r="G281" s="662" t="s">
        <v>7184</v>
      </c>
      <c r="H281" s="662" t="s">
        <v>7185</v>
      </c>
      <c r="I281" s="664">
        <v>139.43833333333336</v>
      </c>
      <c r="J281" s="664">
        <v>19</v>
      </c>
      <c r="K281" s="665">
        <v>2649.29</v>
      </c>
    </row>
    <row r="282" spans="1:11" ht="14.4" customHeight="1" x14ac:dyDescent="0.3">
      <c r="A282" s="660" t="s">
        <v>586</v>
      </c>
      <c r="B282" s="661" t="s">
        <v>587</v>
      </c>
      <c r="C282" s="662" t="s">
        <v>596</v>
      </c>
      <c r="D282" s="663" t="s">
        <v>4266</v>
      </c>
      <c r="E282" s="662" t="s">
        <v>8528</v>
      </c>
      <c r="F282" s="663" t="s">
        <v>8529</v>
      </c>
      <c r="G282" s="662" t="s">
        <v>7186</v>
      </c>
      <c r="H282" s="662" t="s">
        <v>7187</v>
      </c>
      <c r="I282" s="664">
        <v>152.46</v>
      </c>
      <c r="J282" s="664">
        <v>57</v>
      </c>
      <c r="K282" s="665">
        <v>8690.2200000000012</v>
      </c>
    </row>
    <row r="283" spans="1:11" ht="14.4" customHeight="1" x14ac:dyDescent="0.3">
      <c r="A283" s="660" t="s">
        <v>586</v>
      </c>
      <c r="B283" s="661" t="s">
        <v>587</v>
      </c>
      <c r="C283" s="662" t="s">
        <v>596</v>
      </c>
      <c r="D283" s="663" t="s">
        <v>4266</v>
      </c>
      <c r="E283" s="662" t="s">
        <v>8528</v>
      </c>
      <c r="F283" s="663" t="s">
        <v>8529</v>
      </c>
      <c r="G283" s="662" t="s">
        <v>7292</v>
      </c>
      <c r="H283" s="662" t="s">
        <v>7293</v>
      </c>
      <c r="I283" s="664">
        <v>588.5</v>
      </c>
      <c r="J283" s="664">
        <v>1</v>
      </c>
      <c r="K283" s="665">
        <v>588.5</v>
      </c>
    </row>
    <row r="284" spans="1:11" ht="14.4" customHeight="1" x14ac:dyDescent="0.3">
      <c r="A284" s="660" t="s">
        <v>586</v>
      </c>
      <c r="B284" s="661" t="s">
        <v>587</v>
      </c>
      <c r="C284" s="662" t="s">
        <v>599</v>
      </c>
      <c r="D284" s="663" t="s">
        <v>4267</v>
      </c>
      <c r="E284" s="662" t="s">
        <v>8512</v>
      </c>
      <c r="F284" s="663" t="s">
        <v>8513</v>
      </c>
      <c r="G284" s="662" t="s">
        <v>6903</v>
      </c>
      <c r="H284" s="662" t="s">
        <v>6904</v>
      </c>
      <c r="I284" s="664">
        <v>42.45</v>
      </c>
      <c r="J284" s="664">
        <v>10</v>
      </c>
      <c r="K284" s="665">
        <v>424.5</v>
      </c>
    </row>
    <row r="285" spans="1:11" ht="14.4" customHeight="1" x14ac:dyDescent="0.3">
      <c r="A285" s="660" t="s">
        <v>586</v>
      </c>
      <c r="B285" s="661" t="s">
        <v>587</v>
      </c>
      <c r="C285" s="662" t="s">
        <v>599</v>
      </c>
      <c r="D285" s="663" t="s">
        <v>4267</v>
      </c>
      <c r="E285" s="662" t="s">
        <v>8512</v>
      </c>
      <c r="F285" s="663" t="s">
        <v>8513</v>
      </c>
      <c r="G285" s="662" t="s">
        <v>6905</v>
      </c>
      <c r="H285" s="662" t="s">
        <v>6906</v>
      </c>
      <c r="I285" s="664">
        <v>2.3940000000000001</v>
      </c>
      <c r="J285" s="664">
        <v>140</v>
      </c>
      <c r="K285" s="665">
        <v>335.20000000000005</v>
      </c>
    </row>
    <row r="286" spans="1:11" ht="14.4" customHeight="1" x14ac:dyDescent="0.3">
      <c r="A286" s="660" t="s">
        <v>586</v>
      </c>
      <c r="B286" s="661" t="s">
        <v>587</v>
      </c>
      <c r="C286" s="662" t="s">
        <v>599</v>
      </c>
      <c r="D286" s="663" t="s">
        <v>4267</v>
      </c>
      <c r="E286" s="662" t="s">
        <v>8512</v>
      </c>
      <c r="F286" s="663" t="s">
        <v>8513</v>
      </c>
      <c r="G286" s="662" t="s">
        <v>7294</v>
      </c>
      <c r="H286" s="662" t="s">
        <v>7295</v>
      </c>
      <c r="I286" s="664">
        <v>3.105</v>
      </c>
      <c r="J286" s="664">
        <v>260</v>
      </c>
      <c r="K286" s="665">
        <v>807.4</v>
      </c>
    </row>
    <row r="287" spans="1:11" ht="14.4" customHeight="1" x14ac:dyDescent="0.3">
      <c r="A287" s="660" t="s">
        <v>586</v>
      </c>
      <c r="B287" s="661" t="s">
        <v>587</v>
      </c>
      <c r="C287" s="662" t="s">
        <v>599</v>
      </c>
      <c r="D287" s="663" t="s">
        <v>4267</v>
      </c>
      <c r="E287" s="662" t="s">
        <v>8512</v>
      </c>
      <c r="F287" s="663" t="s">
        <v>8513</v>
      </c>
      <c r="G287" s="662" t="s">
        <v>6907</v>
      </c>
      <c r="H287" s="662" t="s">
        <v>6908</v>
      </c>
      <c r="I287" s="664">
        <v>3.78</v>
      </c>
      <c r="J287" s="664">
        <v>40</v>
      </c>
      <c r="K287" s="665">
        <v>151.19999999999999</v>
      </c>
    </row>
    <row r="288" spans="1:11" ht="14.4" customHeight="1" x14ac:dyDescent="0.3">
      <c r="A288" s="660" t="s">
        <v>586</v>
      </c>
      <c r="B288" s="661" t="s">
        <v>587</v>
      </c>
      <c r="C288" s="662" t="s">
        <v>599</v>
      </c>
      <c r="D288" s="663" t="s">
        <v>4267</v>
      </c>
      <c r="E288" s="662" t="s">
        <v>8512</v>
      </c>
      <c r="F288" s="663" t="s">
        <v>8513</v>
      </c>
      <c r="G288" s="662" t="s">
        <v>6909</v>
      </c>
      <c r="H288" s="662" t="s">
        <v>6910</v>
      </c>
      <c r="I288" s="664">
        <v>0.51</v>
      </c>
      <c r="J288" s="664">
        <v>3000</v>
      </c>
      <c r="K288" s="665">
        <v>1530</v>
      </c>
    </row>
    <row r="289" spans="1:11" ht="14.4" customHeight="1" x14ac:dyDescent="0.3">
      <c r="A289" s="660" t="s">
        <v>586</v>
      </c>
      <c r="B289" s="661" t="s">
        <v>587</v>
      </c>
      <c r="C289" s="662" t="s">
        <v>599</v>
      </c>
      <c r="D289" s="663" t="s">
        <v>4267</v>
      </c>
      <c r="E289" s="662" t="s">
        <v>8512</v>
      </c>
      <c r="F289" s="663" t="s">
        <v>8513</v>
      </c>
      <c r="G289" s="662" t="s">
        <v>6913</v>
      </c>
      <c r="H289" s="662" t="s">
        <v>6914</v>
      </c>
      <c r="I289" s="664">
        <v>8.5249999999999986</v>
      </c>
      <c r="J289" s="664">
        <v>13</v>
      </c>
      <c r="K289" s="665">
        <v>110.79</v>
      </c>
    </row>
    <row r="290" spans="1:11" ht="14.4" customHeight="1" x14ac:dyDescent="0.3">
      <c r="A290" s="660" t="s">
        <v>586</v>
      </c>
      <c r="B290" s="661" t="s">
        <v>587</v>
      </c>
      <c r="C290" s="662" t="s">
        <v>599</v>
      </c>
      <c r="D290" s="663" t="s">
        <v>4267</v>
      </c>
      <c r="E290" s="662" t="s">
        <v>8512</v>
      </c>
      <c r="F290" s="663" t="s">
        <v>8513</v>
      </c>
      <c r="G290" s="662" t="s">
        <v>6915</v>
      </c>
      <c r="H290" s="662" t="s">
        <v>6916</v>
      </c>
      <c r="I290" s="664">
        <v>124.44</v>
      </c>
      <c r="J290" s="664">
        <v>3</v>
      </c>
      <c r="K290" s="665">
        <v>373.32</v>
      </c>
    </row>
    <row r="291" spans="1:11" ht="14.4" customHeight="1" x14ac:dyDescent="0.3">
      <c r="A291" s="660" t="s">
        <v>586</v>
      </c>
      <c r="B291" s="661" t="s">
        <v>587</v>
      </c>
      <c r="C291" s="662" t="s">
        <v>599</v>
      </c>
      <c r="D291" s="663" t="s">
        <v>4267</v>
      </c>
      <c r="E291" s="662" t="s">
        <v>8512</v>
      </c>
      <c r="F291" s="663" t="s">
        <v>8513</v>
      </c>
      <c r="G291" s="662" t="s">
        <v>6917</v>
      </c>
      <c r="H291" s="662" t="s">
        <v>6918</v>
      </c>
      <c r="I291" s="664">
        <v>0.40099999999999997</v>
      </c>
      <c r="J291" s="664">
        <v>11600</v>
      </c>
      <c r="K291" s="665">
        <v>4650</v>
      </c>
    </row>
    <row r="292" spans="1:11" ht="14.4" customHeight="1" x14ac:dyDescent="0.3">
      <c r="A292" s="660" t="s">
        <v>586</v>
      </c>
      <c r="B292" s="661" t="s">
        <v>587</v>
      </c>
      <c r="C292" s="662" t="s">
        <v>599</v>
      </c>
      <c r="D292" s="663" t="s">
        <v>4267</v>
      </c>
      <c r="E292" s="662" t="s">
        <v>8512</v>
      </c>
      <c r="F292" s="663" t="s">
        <v>8513</v>
      </c>
      <c r="G292" s="662" t="s">
        <v>6919</v>
      </c>
      <c r="H292" s="662" t="s">
        <v>6920</v>
      </c>
      <c r="I292" s="664">
        <v>27.580000000000002</v>
      </c>
      <c r="J292" s="664">
        <v>160</v>
      </c>
      <c r="K292" s="665">
        <v>4417.1000000000004</v>
      </c>
    </row>
    <row r="293" spans="1:11" ht="14.4" customHeight="1" x14ac:dyDescent="0.3">
      <c r="A293" s="660" t="s">
        <v>586</v>
      </c>
      <c r="B293" s="661" t="s">
        <v>587</v>
      </c>
      <c r="C293" s="662" t="s">
        <v>599</v>
      </c>
      <c r="D293" s="663" t="s">
        <v>4267</v>
      </c>
      <c r="E293" s="662" t="s">
        <v>8512</v>
      </c>
      <c r="F293" s="663" t="s">
        <v>8513</v>
      </c>
      <c r="G293" s="662" t="s">
        <v>7296</v>
      </c>
      <c r="H293" s="662" t="s">
        <v>7297</v>
      </c>
      <c r="I293" s="664">
        <v>6.2</v>
      </c>
      <c r="J293" s="664">
        <v>50</v>
      </c>
      <c r="K293" s="665">
        <v>310</v>
      </c>
    </row>
    <row r="294" spans="1:11" ht="14.4" customHeight="1" x14ac:dyDescent="0.3">
      <c r="A294" s="660" t="s">
        <v>586</v>
      </c>
      <c r="B294" s="661" t="s">
        <v>587</v>
      </c>
      <c r="C294" s="662" t="s">
        <v>599</v>
      </c>
      <c r="D294" s="663" t="s">
        <v>4267</v>
      </c>
      <c r="E294" s="662" t="s">
        <v>8512</v>
      </c>
      <c r="F294" s="663" t="s">
        <v>8513</v>
      </c>
      <c r="G294" s="662" t="s">
        <v>7298</v>
      </c>
      <c r="H294" s="662" t="s">
        <v>7299</v>
      </c>
      <c r="I294" s="664">
        <v>1.42</v>
      </c>
      <c r="J294" s="664">
        <v>200</v>
      </c>
      <c r="K294" s="665">
        <v>284</v>
      </c>
    </row>
    <row r="295" spans="1:11" ht="14.4" customHeight="1" x14ac:dyDescent="0.3">
      <c r="A295" s="660" t="s">
        <v>586</v>
      </c>
      <c r="B295" s="661" t="s">
        <v>587</v>
      </c>
      <c r="C295" s="662" t="s">
        <v>599</v>
      </c>
      <c r="D295" s="663" t="s">
        <v>4267</v>
      </c>
      <c r="E295" s="662" t="s">
        <v>8512</v>
      </c>
      <c r="F295" s="663" t="s">
        <v>8513</v>
      </c>
      <c r="G295" s="662" t="s">
        <v>7300</v>
      </c>
      <c r="H295" s="662" t="s">
        <v>7301</v>
      </c>
      <c r="I295" s="664">
        <v>129.26</v>
      </c>
      <c r="J295" s="664">
        <v>25</v>
      </c>
      <c r="K295" s="665">
        <v>3231.5</v>
      </c>
    </row>
    <row r="296" spans="1:11" ht="14.4" customHeight="1" x14ac:dyDescent="0.3">
      <c r="A296" s="660" t="s">
        <v>586</v>
      </c>
      <c r="B296" s="661" t="s">
        <v>587</v>
      </c>
      <c r="C296" s="662" t="s">
        <v>599</v>
      </c>
      <c r="D296" s="663" t="s">
        <v>4267</v>
      </c>
      <c r="E296" s="662" t="s">
        <v>8512</v>
      </c>
      <c r="F296" s="663" t="s">
        <v>8513</v>
      </c>
      <c r="G296" s="662" t="s">
        <v>7302</v>
      </c>
      <c r="H296" s="662" t="s">
        <v>7303</v>
      </c>
      <c r="I296" s="664">
        <v>13.663333333333332</v>
      </c>
      <c r="J296" s="664">
        <v>50</v>
      </c>
      <c r="K296" s="665">
        <v>683.16000000000008</v>
      </c>
    </row>
    <row r="297" spans="1:11" ht="14.4" customHeight="1" x14ac:dyDescent="0.3">
      <c r="A297" s="660" t="s">
        <v>586</v>
      </c>
      <c r="B297" s="661" t="s">
        <v>587</v>
      </c>
      <c r="C297" s="662" t="s">
        <v>599</v>
      </c>
      <c r="D297" s="663" t="s">
        <v>4267</v>
      </c>
      <c r="E297" s="662" t="s">
        <v>8512</v>
      </c>
      <c r="F297" s="663" t="s">
        <v>8513</v>
      </c>
      <c r="G297" s="662" t="s">
        <v>7304</v>
      </c>
      <c r="H297" s="662" t="s">
        <v>7305</v>
      </c>
      <c r="I297" s="664">
        <v>0.27750000000000002</v>
      </c>
      <c r="J297" s="664">
        <v>20000</v>
      </c>
      <c r="K297" s="665">
        <v>5550</v>
      </c>
    </row>
    <row r="298" spans="1:11" ht="14.4" customHeight="1" x14ac:dyDescent="0.3">
      <c r="A298" s="660" t="s">
        <v>586</v>
      </c>
      <c r="B298" s="661" t="s">
        <v>587</v>
      </c>
      <c r="C298" s="662" t="s">
        <v>599</v>
      </c>
      <c r="D298" s="663" t="s">
        <v>4267</v>
      </c>
      <c r="E298" s="662" t="s">
        <v>8512</v>
      </c>
      <c r="F298" s="663" t="s">
        <v>8513</v>
      </c>
      <c r="G298" s="662" t="s">
        <v>7306</v>
      </c>
      <c r="H298" s="662" t="s">
        <v>7307</v>
      </c>
      <c r="I298" s="664">
        <v>0.99</v>
      </c>
      <c r="J298" s="664">
        <v>200</v>
      </c>
      <c r="K298" s="665">
        <v>198</v>
      </c>
    </row>
    <row r="299" spans="1:11" ht="14.4" customHeight="1" x14ac:dyDescent="0.3">
      <c r="A299" s="660" t="s">
        <v>586</v>
      </c>
      <c r="B299" s="661" t="s">
        <v>587</v>
      </c>
      <c r="C299" s="662" t="s">
        <v>599</v>
      </c>
      <c r="D299" s="663" t="s">
        <v>4267</v>
      </c>
      <c r="E299" s="662" t="s">
        <v>8512</v>
      </c>
      <c r="F299" s="663" t="s">
        <v>8513</v>
      </c>
      <c r="G299" s="662" t="s">
        <v>7308</v>
      </c>
      <c r="H299" s="662" t="s">
        <v>7309</v>
      </c>
      <c r="I299" s="664">
        <v>233.79333333333332</v>
      </c>
      <c r="J299" s="664">
        <v>25</v>
      </c>
      <c r="K299" s="665">
        <v>5844.9</v>
      </c>
    </row>
    <row r="300" spans="1:11" ht="14.4" customHeight="1" x14ac:dyDescent="0.3">
      <c r="A300" s="660" t="s">
        <v>586</v>
      </c>
      <c r="B300" s="661" t="s">
        <v>587</v>
      </c>
      <c r="C300" s="662" t="s">
        <v>599</v>
      </c>
      <c r="D300" s="663" t="s">
        <v>4267</v>
      </c>
      <c r="E300" s="662" t="s">
        <v>8512</v>
      </c>
      <c r="F300" s="663" t="s">
        <v>8513</v>
      </c>
      <c r="G300" s="662" t="s">
        <v>7310</v>
      </c>
      <c r="H300" s="662" t="s">
        <v>7311</v>
      </c>
      <c r="I300" s="664">
        <v>0.39166666666666666</v>
      </c>
      <c r="J300" s="664">
        <v>40000</v>
      </c>
      <c r="K300" s="665">
        <v>14950</v>
      </c>
    </row>
    <row r="301" spans="1:11" ht="14.4" customHeight="1" x14ac:dyDescent="0.3">
      <c r="A301" s="660" t="s">
        <v>586</v>
      </c>
      <c r="B301" s="661" t="s">
        <v>587</v>
      </c>
      <c r="C301" s="662" t="s">
        <v>599</v>
      </c>
      <c r="D301" s="663" t="s">
        <v>4267</v>
      </c>
      <c r="E301" s="662" t="s">
        <v>8512</v>
      </c>
      <c r="F301" s="663" t="s">
        <v>8513</v>
      </c>
      <c r="G301" s="662" t="s">
        <v>7312</v>
      </c>
      <c r="H301" s="662" t="s">
        <v>7313</v>
      </c>
      <c r="I301" s="664">
        <v>21.546666666666667</v>
      </c>
      <c r="J301" s="664">
        <v>250</v>
      </c>
      <c r="K301" s="665">
        <v>5401.75</v>
      </c>
    </row>
    <row r="302" spans="1:11" ht="14.4" customHeight="1" x14ac:dyDescent="0.3">
      <c r="A302" s="660" t="s">
        <v>586</v>
      </c>
      <c r="B302" s="661" t="s">
        <v>587</v>
      </c>
      <c r="C302" s="662" t="s">
        <v>599</v>
      </c>
      <c r="D302" s="663" t="s">
        <v>4267</v>
      </c>
      <c r="E302" s="662" t="s">
        <v>8512</v>
      </c>
      <c r="F302" s="663" t="s">
        <v>8513</v>
      </c>
      <c r="G302" s="662" t="s">
        <v>7314</v>
      </c>
      <c r="H302" s="662" t="s">
        <v>7315</v>
      </c>
      <c r="I302" s="664">
        <v>12</v>
      </c>
      <c r="J302" s="664">
        <v>10</v>
      </c>
      <c r="K302" s="665">
        <v>120</v>
      </c>
    </row>
    <row r="303" spans="1:11" ht="14.4" customHeight="1" x14ac:dyDescent="0.3">
      <c r="A303" s="660" t="s">
        <v>586</v>
      </c>
      <c r="B303" s="661" t="s">
        <v>587</v>
      </c>
      <c r="C303" s="662" t="s">
        <v>599</v>
      </c>
      <c r="D303" s="663" t="s">
        <v>4267</v>
      </c>
      <c r="E303" s="662" t="s">
        <v>8512</v>
      </c>
      <c r="F303" s="663" t="s">
        <v>8513</v>
      </c>
      <c r="G303" s="662" t="s">
        <v>6927</v>
      </c>
      <c r="H303" s="662" t="s">
        <v>6928</v>
      </c>
      <c r="I303" s="664">
        <v>0.59666666666666657</v>
      </c>
      <c r="J303" s="664">
        <v>8500</v>
      </c>
      <c r="K303" s="665">
        <v>5070</v>
      </c>
    </row>
    <row r="304" spans="1:11" ht="14.4" customHeight="1" x14ac:dyDescent="0.3">
      <c r="A304" s="660" t="s">
        <v>586</v>
      </c>
      <c r="B304" s="661" t="s">
        <v>587</v>
      </c>
      <c r="C304" s="662" t="s">
        <v>599</v>
      </c>
      <c r="D304" s="663" t="s">
        <v>4267</v>
      </c>
      <c r="E304" s="662" t="s">
        <v>8512</v>
      </c>
      <c r="F304" s="663" t="s">
        <v>8513</v>
      </c>
      <c r="G304" s="662" t="s">
        <v>7316</v>
      </c>
      <c r="H304" s="662" t="s">
        <v>7317</v>
      </c>
      <c r="I304" s="664">
        <v>4.2699999999999996</v>
      </c>
      <c r="J304" s="664">
        <v>20</v>
      </c>
      <c r="K304" s="665">
        <v>85.4</v>
      </c>
    </row>
    <row r="305" spans="1:11" ht="14.4" customHeight="1" x14ac:dyDescent="0.3">
      <c r="A305" s="660" t="s">
        <v>586</v>
      </c>
      <c r="B305" s="661" t="s">
        <v>587</v>
      </c>
      <c r="C305" s="662" t="s">
        <v>599</v>
      </c>
      <c r="D305" s="663" t="s">
        <v>4267</v>
      </c>
      <c r="E305" s="662" t="s">
        <v>8512</v>
      </c>
      <c r="F305" s="663" t="s">
        <v>8513</v>
      </c>
      <c r="G305" s="662" t="s">
        <v>6929</v>
      </c>
      <c r="H305" s="662" t="s">
        <v>7318</v>
      </c>
      <c r="I305" s="664">
        <v>1.33</v>
      </c>
      <c r="J305" s="664">
        <v>1000</v>
      </c>
      <c r="K305" s="665">
        <v>1332</v>
      </c>
    </row>
    <row r="306" spans="1:11" ht="14.4" customHeight="1" x14ac:dyDescent="0.3">
      <c r="A306" s="660" t="s">
        <v>586</v>
      </c>
      <c r="B306" s="661" t="s">
        <v>587</v>
      </c>
      <c r="C306" s="662" t="s">
        <v>599</v>
      </c>
      <c r="D306" s="663" t="s">
        <v>4267</v>
      </c>
      <c r="E306" s="662" t="s">
        <v>8512</v>
      </c>
      <c r="F306" s="663" t="s">
        <v>8513</v>
      </c>
      <c r="G306" s="662" t="s">
        <v>6929</v>
      </c>
      <c r="H306" s="662" t="s">
        <v>6930</v>
      </c>
      <c r="I306" s="664">
        <v>1.21</v>
      </c>
      <c r="J306" s="664">
        <v>990</v>
      </c>
      <c r="K306" s="665">
        <v>1197.9000000000001</v>
      </c>
    </row>
    <row r="307" spans="1:11" ht="14.4" customHeight="1" x14ac:dyDescent="0.3">
      <c r="A307" s="660" t="s">
        <v>586</v>
      </c>
      <c r="B307" s="661" t="s">
        <v>587</v>
      </c>
      <c r="C307" s="662" t="s">
        <v>599</v>
      </c>
      <c r="D307" s="663" t="s">
        <v>4267</v>
      </c>
      <c r="E307" s="662" t="s">
        <v>8512</v>
      </c>
      <c r="F307" s="663" t="s">
        <v>8513</v>
      </c>
      <c r="G307" s="662" t="s">
        <v>7319</v>
      </c>
      <c r="H307" s="662" t="s">
        <v>7320</v>
      </c>
      <c r="I307" s="664">
        <v>52.84</v>
      </c>
      <c r="J307" s="664">
        <v>10</v>
      </c>
      <c r="K307" s="665">
        <v>528.4</v>
      </c>
    </row>
    <row r="308" spans="1:11" ht="14.4" customHeight="1" x14ac:dyDescent="0.3">
      <c r="A308" s="660" t="s">
        <v>586</v>
      </c>
      <c r="B308" s="661" t="s">
        <v>587</v>
      </c>
      <c r="C308" s="662" t="s">
        <v>599</v>
      </c>
      <c r="D308" s="663" t="s">
        <v>4267</v>
      </c>
      <c r="E308" s="662" t="s">
        <v>8512</v>
      </c>
      <c r="F308" s="663" t="s">
        <v>8513</v>
      </c>
      <c r="G308" s="662" t="s">
        <v>7321</v>
      </c>
      <c r="H308" s="662" t="s">
        <v>7322</v>
      </c>
      <c r="I308" s="664">
        <v>119.46</v>
      </c>
      <c r="J308" s="664">
        <v>10</v>
      </c>
      <c r="K308" s="665">
        <v>1194.6099999999999</v>
      </c>
    </row>
    <row r="309" spans="1:11" ht="14.4" customHeight="1" x14ac:dyDescent="0.3">
      <c r="A309" s="660" t="s">
        <v>586</v>
      </c>
      <c r="B309" s="661" t="s">
        <v>587</v>
      </c>
      <c r="C309" s="662" t="s">
        <v>599</v>
      </c>
      <c r="D309" s="663" t="s">
        <v>4267</v>
      </c>
      <c r="E309" s="662" t="s">
        <v>8512</v>
      </c>
      <c r="F309" s="663" t="s">
        <v>8513</v>
      </c>
      <c r="G309" s="662" t="s">
        <v>7323</v>
      </c>
      <c r="H309" s="662" t="s">
        <v>7324</v>
      </c>
      <c r="I309" s="664">
        <v>450</v>
      </c>
      <c r="J309" s="664">
        <v>1</v>
      </c>
      <c r="K309" s="665">
        <v>450</v>
      </c>
    </row>
    <row r="310" spans="1:11" ht="14.4" customHeight="1" x14ac:dyDescent="0.3">
      <c r="A310" s="660" t="s">
        <v>586</v>
      </c>
      <c r="B310" s="661" t="s">
        <v>587</v>
      </c>
      <c r="C310" s="662" t="s">
        <v>599</v>
      </c>
      <c r="D310" s="663" t="s">
        <v>4267</v>
      </c>
      <c r="E310" s="662" t="s">
        <v>8512</v>
      </c>
      <c r="F310" s="663" t="s">
        <v>8513</v>
      </c>
      <c r="G310" s="662" t="s">
        <v>6931</v>
      </c>
      <c r="H310" s="662" t="s">
        <v>6932</v>
      </c>
      <c r="I310" s="664">
        <v>8.58</v>
      </c>
      <c r="J310" s="664">
        <v>220</v>
      </c>
      <c r="K310" s="665">
        <v>1887.6</v>
      </c>
    </row>
    <row r="311" spans="1:11" ht="14.4" customHeight="1" x14ac:dyDescent="0.3">
      <c r="A311" s="660" t="s">
        <v>586</v>
      </c>
      <c r="B311" s="661" t="s">
        <v>587</v>
      </c>
      <c r="C311" s="662" t="s">
        <v>599</v>
      </c>
      <c r="D311" s="663" t="s">
        <v>4267</v>
      </c>
      <c r="E311" s="662" t="s">
        <v>8512</v>
      </c>
      <c r="F311" s="663" t="s">
        <v>8513</v>
      </c>
      <c r="G311" s="662" t="s">
        <v>7198</v>
      </c>
      <c r="H311" s="662" t="s">
        <v>7199</v>
      </c>
      <c r="I311" s="664">
        <v>13.02</v>
      </c>
      <c r="J311" s="664">
        <v>2</v>
      </c>
      <c r="K311" s="665">
        <v>26.04</v>
      </c>
    </row>
    <row r="312" spans="1:11" ht="14.4" customHeight="1" x14ac:dyDescent="0.3">
      <c r="A312" s="660" t="s">
        <v>586</v>
      </c>
      <c r="B312" s="661" t="s">
        <v>587</v>
      </c>
      <c r="C312" s="662" t="s">
        <v>599</v>
      </c>
      <c r="D312" s="663" t="s">
        <v>4267</v>
      </c>
      <c r="E312" s="662" t="s">
        <v>8512</v>
      </c>
      <c r="F312" s="663" t="s">
        <v>8513</v>
      </c>
      <c r="G312" s="662" t="s">
        <v>7198</v>
      </c>
      <c r="H312" s="662" t="s">
        <v>7200</v>
      </c>
      <c r="I312" s="664">
        <v>13.02</v>
      </c>
      <c r="J312" s="664">
        <v>2</v>
      </c>
      <c r="K312" s="665">
        <v>26.04</v>
      </c>
    </row>
    <row r="313" spans="1:11" ht="14.4" customHeight="1" x14ac:dyDescent="0.3">
      <c r="A313" s="660" t="s">
        <v>586</v>
      </c>
      <c r="B313" s="661" t="s">
        <v>587</v>
      </c>
      <c r="C313" s="662" t="s">
        <v>599</v>
      </c>
      <c r="D313" s="663" t="s">
        <v>4267</v>
      </c>
      <c r="E313" s="662" t="s">
        <v>8512</v>
      </c>
      <c r="F313" s="663" t="s">
        <v>8513</v>
      </c>
      <c r="G313" s="662" t="s">
        <v>7325</v>
      </c>
      <c r="H313" s="662" t="s">
        <v>7326</v>
      </c>
      <c r="I313" s="664">
        <v>159.55000000000001</v>
      </c>
      <c r="J313" s="664">
        <v>65</v>
      </c>
      <c r="K313" s="665">
        <v>10370.82</v>
      </c>
    </row>
    <row r="314" spans="1:11" ht="14.4" customHeight="1" x14ac:dyDescent="0.3">
      <c r="A314" s="660" t="s">
        <v>586</v>
      </c>
      <c r="B314" s="661" t="s">
        <v>587</v>
      </c>
      <c r="C314" s="662" t="s">
        <v>599</v>
      </c>
      <c r="D314" s="663" t="s">
        <v>4267</v>
      </c>
      <c r="E314" s="662" t="s">
        <v>8512</v>
      </c>
      <c r="F314" s="663" t="s">
        <v>8513</v>
      </c>
      <c r="G314" s="662" t="s">
        <v>7327</v>
      </c>
      <c r="H314" s="662" t="s">
        <v>7328</v>
      </c>
      <c r="I314" s="664">
        <v>1.17</v>
      </c>
      <c r="J314" s="664">
        <v>200</v>
      </c>
      <c r="K314" s="665">
        <v>234</v>
      </c>
    </row>
    <row r="315" spans="1:11" ht="14.4" customHeight="1" x14ac:dyDescent="0.3">
      <c r="A315" s="660" t="s">
        <v>586</v>
      </c>
      <c r="B315" s="661" t="s">
        <v>587</v>
      </c>
      <c r="C315" s="662" t="s">
        <v>599</v>
      </c>
      <c r="D315" s="663" t="s">
        <v>4267</v>
      </c>
      <c r="E315" s="662" t="s">
        <v>8512</v>
      </c>
      <c r="F315" s="663" t="s">
        <v>8513</v>
      </c>
      <c r="G315" s="662" t="s">
        <v>7329</v>
      </c>
      <c r="H315" s="662" t="s">
        <v>7330</v>
      </c>
      <c r="I315" s="664">
        <v>283.02</v>
      </c>
      <c r="J315" s="664">
        <v>5</v>
      </c>
      <c r="K315" s="665">
        <v>1415.1</v>
      </c>
    </row>
    <row r="316" spans="1:11" ht="14.4" customHeight="1" x14ac:dyDescent="0.3">
      <c r="A316" s="660" t="s">
        <v>586</v>
      </c>
      <c r="B316" s="661" t="s">
        <v>587</v>
      </c>
      <c r="C316" s="662" t="s">
        <v>599</v>
      </c>
      <c r="D316" s="663" t="s">
        <v>4267</v>
      </c>
      <c r="E316" s="662" t="s">
        <v>8512</v>
      </c>
      <c r="F316" s="663" t="s">
        <v>8513</v>
      </c>
      <c r="G316" s="662" t="s">
        <v>6937</v>
      </c>
      <c r="H316" s="662" t="s">
        <v>6938</v>
      </c>
      <c r="I316" s="664">
        <v>0.93</v>
      </c>
      <c r="J316" s="664">
        <v>500</v>
      </c>
      <c r="K316" s="665">
        <v>465</v>
      </c>
    </row>
    <row r="317" spans="1:11" ht="14.4" customHeight="1" x14ac:dyDescent="0.3">
      <c r="A317" s="660" t="s">
        <v>586</v>
      </c>
      <c r="B317" s="661" t="s">
        <v>587</v>
      </c>
      <c r="C317" s="662" t="s">
        <v>599</v>
      </c>
      <c r="D317" s="663" t="s">
        <v>4267</v>
      </c>
      <c r="E317" s="662" t="s">
        <v>8512</v>
      </c>
      <c r="F317" s="663" t="s">
        <v>8513</v>
      </c>
      <c r="G317" s="662" t="s">
        <v>7331</v>
      </c>
      <c r="H317" s="662" t="s">
        <v>7332</v>
      </c>
      <c r="I317" s="664">
        <v>9.0899999999999981</v>
      </c>
      <c r="J317" s="664">
        <v>40</v>
      </c>
      <c r="K317" s="665">
        <v>364.43</v>
      </c>
    </row>
    <row r="318" spans="1:11" ht="14.4" customHeight="1" x14ac:dyDescent="0.3">
      <c r="A318" s="660" t="s">
        <v>586</v>
      </c>
      <c r="B318" s="661" t="s">
        <v>587</v>
      </c>
      <c r="C318" s="662" t="s">
        <v>599</v>
      </c>
      <c r="D318" s="663" t="s">
        <v>4267</v>
      </c>
      <c r="E318" s="662" t="s">
        <v>8512</v>
      </c>
      <c r="F318" s="663" t="s">
        <v>8513</v>
      </c>
      <c r="G318" s="662" t="s">
        <v>6939</v>
      </c>
      <c r="H318" s="662" t="s">
        <v>6940</v>
      </c>
      <c r="I318" s="664">
        <v>9.543333333333333</v>
      </c>
      <c r="J318" s="664">
        <v>400</v>
      </c>
      <c r="K318" s="665">
        <v>3817</v>
      </c>
    </row>
    <row r="319" spans="1:11" ht="14.4" customHeight="1" x14ac:dyDescent="0.3">
      <c r="A319" s="660" t="s">
        <v>586</v>
      </c>
      <c r="B319" s="661" t="s">
        <v>587</v>
      </c>
      <c r="C319" s="662" t="s">
        <v>599</v>
      </c>
      <c r="D319" s="663" t="s">
        <v>4267</v>
      </c>
      <c r="E319" s="662" t="s">
        <v>8512</v>
      </c>
      <c r="F319" s="663" t="s">
        <v>8513</v>
      </c>
      <c r="G319" s="662" t="s">
        <v>6939</v>
      </c>
      <c r="H319" s="662" t="s">
        <v>6941</v>
      </c>
      <c r="I319" s="664">
        <v>9.5433333333333348</v>
      </c>
      <c r="J319" s="664">
        <v>900</v>
      </c>
      <c r="K319" s="665">
        <v>8588.5</v>
      </c>
    </row>
    <row r="320" spans="1:11" ht="14.4" customHeight="1" x14ac:dyDescent="0.3">
      <c r="A320" s="660" t="s">
        <v>586</v>
      </c>
      <c r="B320" s="661" t="s">
        <v>587</v>
      </c>
      <c r="C320" s="662" t="s">
        <v>599</v>
      </c>
      <c r="D320" s="663" t="s">
        <v>4267</v>
      </c>
      <c r="E320" s="662" t="s">
        <v>8512</v>
      </c>
      <c r="F320" s="663" t="s">
        <v>8513</v>
      </c>
      <c r="G320" s="662" t="s">
        <v>7333</v>
      </c>
      <c r="H320" s="662" t="s">
        <v>7334</v>
      </c>
      <c r="I320" s="664">
        <v>122.07</v>
      </c>
      <c r="J320" s="664">
        <v>10</v>
      </c>
      <c r="K320" s="665">
        <v>1220.73</v>
      </c>
    </row>
    <row r="321" spans="1:11" ht="14.4" customHeight="1" x14ac:dyDescent="0.3">
      <c r="A321" s="660" t="s">
        <v>586</v>
      </c>
      <c r="B321" s="661" t="s">
        <v>587</v>
      </c>
      <c r="C321" s="662" t="s">
        <v>599</v>
      </c>
      <c r="D321" s="663" t="s">
        <v>4267</v>
      </c>
      <c r="E321" s="662" t="s">
        <v>8512</v>
      </c>
      <c r="F321" s="663" t="s">
        <v>8513</v>
      </c>
      <c r="G321" s="662" t="s">
        <v>7335</v>
      </c>
      <c r="H321" s="662" t="s">
        <v>7336</v>
      </c>
      <c r="I321" s="664">
        <v>85.42</v>
      </c>
      <c r="J321" s="664">
        <v>10</v>
      </c>
      <c r="K321" s="665">
        <v>854.22</v>
      </c>
    </row>
    <row r="322" spans="1:11" ht="14.4" customHeight="1" x14ac:dyDescent="0.3">
      <c r="A322" s="660" t="s">
        <v>586</v>
      </c>
      <c r="B322" s="661" t="s">
        <v>587</v>
      </c>
      <c r="C322" s="662" t="s">
        <v>599</v>
      </c>
      <c r="D322" s="663" t="s">
        <v>4267</v>
      </c>
      <c r="E322" s="662" t="s">
        <v>8512</v>
      </c>
      <c r="F322" s="663" t="s">
        <v>8513</v>
      </c>
      <c r="G322" s="662" t="s">
        <v>7337</v>
      </c>
      <c r="H322" s="662" t="s">
        <v>7338</v>
      </c>
      <c r="I322" s="664">
        <v>124.41</v>
      </c>
      <c r="J322" s="664">
        <v>5</v>
      </c>
      <c r="K322" s="665">
        <v>622.04</v>
      </c>
    </row>
    <row r="323" spans="1:11" ht="14.4" customHeight="1" x14ac:dyDescent="0.3">
      <c r="A323" s="660" t="s">
        <v>586</v>
      </c>
      <c r="B323" s="661" t="s">
        <v>587</v>
      </c>
      <c r="C323" s="662" t="s">
        <v>599</v>
      </c>
      <c r="D323" s="663" t="s">
        <v>4267</v>
      </c>
      <c r="E323" s="662" t="s">
        <v>8512</v>
      </c>
      <c r="F323" s="663" t="s">
        <v>8513</v>
      </c>
      <c r="G323" s="662" t="s">
        <v>7204</v>
      </c>
      <c r="H323" s="662" t="s">
        <v>7205</v>
      </c>
      <c r="I323" s="664">
        <v>7.51</v>
      </c>
      <c r="J323" s="664">
        <v>40</v>
      </c>
      <c r="K323" s="665">
        <v>300.39999999999998</v>
      </c>
    </row>
    <row r="324" spans="1:11" ht="14.4" customHeight="1" x14ac:dyDescent="0.3">
      <c r="A324" s="660" t="s">
        <v>586</v>
      </c>
      <c r="B324" s="661" t="s">
        <v>587</v>
      </c>
      <c r="C324" s="662" t="s">
        <v>599</v>
      </c>
      <c r="D324" s="663" t="s">
        <v>4267</v>
      </c>
      <c r="E324" s="662" t="s">
        <v>8512</v>
      </c>
      <c r="F324" s="663" t="s">
        <v>8513</v>
      </c>
      <c r="G324" s="662" t="s">
        <v>6942</v>
      </c>
      <c r="H324" s="662" t="s">
        <v>6943</v>
      </c>
      <c r="I324" s="664">
        <v>2.6633333333333331</v>
      </c>
      <c r="J324" s="664">
        <v>1260</v>
      </c>
      <c r="K324" s="665">
        <v>3354.6800000000003</v>
      </c>
    </row>
    <row r="325" spans="1:11" ht="14.4" customHeight="1" x14ac:dyDescent="0.3">
      <c r="A325" s="660" t="s">
        <v>586</v>
      </c>
      <c r="B325" s="661" t="s">
        <v>587</v>
      </c>
      <c r="C325" s="662" t="s">
        <v>599</v>
      </c>
      <c r="D325" s="663" t="s">
        <v>4267</v>
      </c>
      <c r="E325" s="662" t="s">
        <v>8512</v>
      </c>
      <c r="F325" s="663" t="s">
        <v>8513</v>
      </c>
      <c r="G325" s="662" t="s">
        <v>7206</v>
      </c>
      <c r="H325" s="662" t="s">
        <v>7207</v>
      </c>
      <c r="I325" s="664">
        <v>0.85499999999999998</v>
      </c>
      <c r="J325" s="664">
        <v>200</v>
      </c>
      <c r="K325" s="665">
        <v>171</v>
      </c>
    </row>
    <row r="326" spans="1:11" ht="14.4" customHeight="1" x14ac:dyDescent="0.3">
      <c r="A326" s="660" t="s">
        <v>586</v>
      </c>
      <c r="B326" s="661" t="s">
        <v>587</v>
      </c>
      <c r="C326" s="662" t="s">
        <v>599</v>
      </c>
      <c r="D326" s="663" t="s">
        <v>4267</v>
      </c>
      <c r="E326" s="662" t="s">
        <v>8512</v>
      </c>
      <c r="F326" s="663" t="s">
        <v>8513</v>
      </c>
      <c r="G326" s="662" t="s">
        <v>7206</v>
      </c>
      <c r="H326" s="662" t="s">
        <v>7208</v>
      </c>
      <c r="I326" s="664">
        <v>0.85</v>
      </c>
      <c r="J326" s="664">
        <v>200</v>
      </c>
      <c r="K326" s="665">
        <v>170</v>
      </c>
    </row>
    <row r="327" spans="1:11" ht="14.4" customHeight="1" x14ac:dyDescent="0.3">
      <c r="A327" s="660" t="s">
        <v>586</v>
      </c>
      <c r="B327" s="661" t="s">
        <v>587</v>
      </c>
      <c r="C327" s="662" t="s">
        <v>599</v>
      </c>
      <c r="D327" s="663" t="s">
        <v>4267</v>
      </c>
      <c r="E327" s="662" t="s">
        <v>8512</v>
      </c>
      <c r="F327" s="663" t="s">
        <v>8513</v>
      </c>
      <c r="G327" s="662" t="s">
        <v>6944</v>
      </c>
      <c r="H327" s="662" t="s">
        <v>6945</v>
      </c>
      <c r="I327" s="664">
        <v>1.5137499999999999</v>
      </c>
      <c r="J327" s="664">
        <v>750</v>
      </c>
      <c r="K327" s="665">
        <v>1135</v>
      </c>
    </row>
    <row r="328" spans="1:11" ht="14.4" customHeight="1" x14ac:dyDescent="0.3">
      <c r="A328" s="660" t="s">
        <v>586</v>
      </c>
      <c r="B328" s="661" t="s">
        <v>587</v>
      </c>
      <c r="C328" s="662" t="s">
        <v>599</v>
      </c>
      <c r="D328" s="663" t="s">
        <v>4267</v>
      </c>
      <c r="E328" s="662" t="s">
        <v>8512</v>
      </c>
      <c r="F328" s="663" t="s">
        <v>8513</v>
      </c>
      <c r="G328" s="662" t="s">
        <v>6946</v>
      </c>
      <c r="H328" s="662" t="s">
        <v>6947</v>
      </c>
      <c r="I328" s="664">
        <v>2.0649999999999999</v>
      </c>
      <c r="J328" s="664">
        <v>350</v>
      </c>
      <c r="K328" s="665">
        <v>722.5</v>
      </c>
    </row>
    <row r="329" spans="1:11" ht="14.4" customHeight="1" x14ac:dyDescent="0.3">
      <c r="A329" s="660" t="s">
        <v>586</v>
      </c>
      <c r="B329" s="661" t="s">
        <v>587</v>
      </c>
      <c r="C329" s="662" t="s">
        <v>599</v>
      </c>
      <c r="D329" s="663" t="s">
        <v>4267</v>
      </c>
      <c r="E329" s="662" t="s">
        <v>8512</v>
      </c>
      <c r="F329" s="663" t="s">
        <v>8513</v>
      </c>
      <c r="G329" s="662" t="s">
        <v>6948</v>
      </c>
      <c r="H329" s="662" t="s">
        <v>6949</v>
      </c>
      <c r="I329" s="664">
        <v>64.353333333333339</v>
      </c>
      <c r="J329" s="664">
        <v>230</v>
      </c>
      <c r="K329" s="665">
        <v>14783.79</v>
      </c>
    </row>
    <row r="330" spans="1:11" ht="14.4" customHeight="1" x14ac:dyDescent="0.3">
      <c r="A330" s="660" t="s">
        <v>586</v>
      </c>
      <c r="B330" s="661" t="s">
        <v>587</v>
      </c>
      <c r="C330" s="662" t="s">
        <v>599</v>
      </c>
      <c r="D330" s="663" t="s">
        <v>4267</v>
      </c>
      <c r="E330" s="662" t="s">
        <v>8512</v>
      </c>
      <c r="F330" s="663" t="s">
        <v>8513</v>
      </c>
      <c r="G330" s="662" t="s">
        <v>7339</v>
      </c>
      <c r="H330" s="662" t="s">
        <v>7340</v>
      </c>
      <c r="I330" s="664">
        <v>0.91</v>
      </c>
      <c r="J330" s="664">
        <v>250</v>
      </c>
      <c r="K330" s="665">
        <v>227.7</v>
      </c>
    </row>
    <row r="331" spans="1:11" ht="14.4" customHeight="1" x14ac:dyDescent="0.3">
      <c r="A331" s="660" t="s">
        <v>586</v>
      </c>
      <c r="B331" s="661" t="s">
        <v>587</v>
      </c>
      <c r="C331" s="662" t="s">
        <v>599</v>
      </c>
      <c r="D331" s="663" t="s">
        <v>4267</v>
      </c>
      <c r="E331" s="662" t="s">
        <v>8512</v>
      </c>
      <c r="F331" s="663" t="s">
        <v>8513</v>
      </c>
      <c r="G331" s="662" t="s">
        <v>7341</v>
      </c>
      <c r="H331" s="662" t="s">
        <v>7342</v>
      </c>
      <c r="I331" s="664">
        <v>55.37</v>
      </c>
      <c r="J331" s="664">
        <v>30</v>
      </c>
      <c r="K331" s="665">
        <v>1661.19</v>
      </c>
    </row>
    <row r="332" spans="1:11" ht="14.4" customHeight="1" x14ac:dyDescent="0.3">
      <c r="A332" s="660" t="s">
        <v>586</v>
      </c>
      <c r="B332" s="661" t="s">
        <v>587</v>
      </c>
      <c r="C332" s="662" t="s">
        <v>599</v>
      </c>
      <c r="D332" s="663" t="s">
        <v>4267</v>
      </c>
      <c r="E332" s="662" t="s">
        <v>8512</v>
      </c>
      <c r="F332" s="663" t="s">
        <v>8513</v>
      </c>
      <c r="G332" s="662" t="s">
        <v>7343</v>
      </c>
      <c r="H332" s="662" t="s">
        <v>7344</v>
      </c>
      <c r="I332" s="664">
        <v>112.82</v>
      </c>
      <c r="J332" s="664">
        <v>40</v>
      </c>
      <c r="K332" s="665">
        <v>4512.6000000000004</v>
      </c>
    </row>
    <row r="333" spans="1:11" ht="14.4" customHeight="1" x14ac:dyDescent="0.3">
      <c r="A333" s="660" t="s">
        <v>586</v>
      </c>
      <c r="B333" s="661" t="s">
        <v>587</v>
      </c>
      <c r="C333" s="662" t="s">
        <v>599</v>
      </c>
      <c r="D333" s="663" t="s">
        <v>4267</v>
      </c>
      <c r="E333" s="662" t="s">
        <v>8512</v>
      </c>
      <c r="F333" s="663" t="s">
        <v>8513</v>
      </c>
      <c r="G333" s="662" t="s">
        <v>7345</v>
      </c>
      <c r="H333" s="662" t="s">
        <v>7346</v>
      </c>
      <c r="I333" s="664">
        <v>878.8</v>
      </c>
      <c r="J333" s="664">
        <v>1</v>
      </c>
      <c r="K333" s="665">
        <v>878.8</v>
      </c>
    </row>
    <row r="334" spans="1:11" ht="14.4" customHeight="1" x14ac:dyDescent="0.3">
      <c r="A334" s="660" t="s">
        <v>586</v>
      </c>
      <c r="B334" s="661" t="s">
        <v>587</v>
      </c>
      <c r="C334" s="662" t="s">
        <v>599</v>
      </c>
      <c r="D334" s="663" t="s">
        <v>4267</v>
      </c>
      <c r="E334" s="662" t="s">
        <v>8512</v>
      </c>
      <c r="F334" s="663" t="s">
        <v>8513</v>
      </c>
      <c r="G334" s="662" t="s">
        <v>7347</v>
      </c>
      <c r="H334" s="662" t="s">
        <v>7348</v>
      </c>
      <c r="I334" s="664">
        <v>5.18</v>
      </c>
      <c r="J334" s="664">
        <v>20</v>
      </c>
      <c r="K334" s="665">
        <v>103.6</v>
      </c>
    </row>
    <row r="335" spans="1:11" ht="14.4" customHeight="1" x14ac:dyDescent="0.3">
      <c r="A335" s="660" t="s">
        <v>586</v>
      </c>
      <c r="B335" s="661" t="s">
        <v>587</v>
      </c>
      <c r="C335" s="662" t="s">
        <v>599</v>
      </c>
      <c r="D335" s="663" t="s">
        <v>4267</v>
      </c>
      <c r="E335" s="662" t="s">
        <v>8512</v>
      </c>
      <c r="F335" s="663" t="s">
        <v>8513</v>
      </c>
      <c r="G335" s="662" t="s">
        <v>6950</v>
      </c>
      <c r="H335" s="662" t="s">
        <v>6951</v>
      </c>
      <c r="I335" s="664">
        <v>9.77</v>
      </c>
      <c r="J335" s="664">
        <v>20</v>
      </c>
      <c r="K335" s="665">
        <v>195.35</v>
      </c>
    </row>
    <row r="336" spans="1:11" ht="14.4" customHeight="1" x14ac:dyDescent="0.3">
      <c r="A336" s="660" t="s">
        <v>586</v>
      </c>
      <c r="B336" s="661" t="s">
        <v>587</v>
      </c>
      <c r="C336" s="662" t="s">
        <v>599</v>
      </c>
      <c r="D336" s="663" t="s">
        <v>4267</v>
      </c>
      <c r="E336" s="662" t="s">
        <v>8512</v>
      </c>
      <c r="F336" s="663" t="s">
        <v>8513</v>
      </c>
      <c r="G336" s="662" t="s">
        <v>6952</v>
      </c>
      <c r="H336" s="662" t="s">
        <v>6953</v>
      </c>
      <c r="I336" s="664">
        <v>12</v>
      </c>
      <c r="J336" s="664">
        <v>100</v>
      </c>
      <c r="K336" s="665">
        <v>1200</v>
      </c>
    </row>
    <row r="337" spans="1:11" ht="14.4" customHeight="1" x14ac:dyDescent="0.3">
      <c r="A337" s="660" t="s">
        <v>586</v>
      </c>
      <c r="B337" s="661" t="s">
        <v>587</v>
      </c>
      <c r="C337" s="662" t="s">
        <v>599</v>
      </c>
      <c r="D337" s="663" t="s">
        <v>4267</v>
      </c>
      <c r="E337" s="662" t="s">
        <v>8512</v>
      </c>
      <c r="F337" s="663" t="s">
        <v>8513</v>
      </c>
      <c r="G337" s="662" t="s">
        <v>6954</v>
      </c>
      <c r="H337" s="662" t="s">
        <v>6955</v>
      </c>
      <c r="I337" s="664">
        <v>8.6628571428571437</v>
      </c>
      <c r="J337" s="664">
        <v>400</v>
      </c>
      <c r="K337" s="665">
        <v>3447.88</v>
      </c>
    </row>
    <row r="338" spans="1:11" ht="14.4" customHeight="1" x14ac:dyDescent="0.3">
      <c r="A338" s="660" t="s">
        <v>586</v>
      </c>
      <c r="B338" s="661" t="s">
        <v>587</v>
      </c>
      <c r="C338" s="662" t="s">
        <v>599</v>
      </c>
      <c r="D338" s="663" t="s">
        <v>4267</v>
      </c>
      <c r="E338" s="662" t="s">
        <v>8512</v>
      </c>
      <c r="F338" s="663" t="s">
        <v>8513</v>
      </c>
      <c r="G338" s="662" t="s">
        <v>7349</v>
      </c>
      <c r="H338" s="662" t="s">
        <v>7350</v>
      </c>
      <c r="I338" s="664">
        <v>154.982</v>
      </c>
      <c r="J338" s="664">
        <v>11</v>
      </c>
      <c r="K338" s="665">
        <v>1704.81</v>
      </c>
    </row>
    <row r="339" spans="1:11" ht="14.4" customHeight="1" x14ac:dyDescent="0.3">
      <c r="A339" s="660" t="s">
        <v>586</v>
      </c>
      <c r="B339" s="661" t="s">
        <v>587</v>
      </c>
      <c r="C339" s="662" t="s">
        <v>599</v>
      </c>
      <c r="D339" s="663" t="s">
        <v>4267</v>
      </c>
      <c r="E339" s="662" t="s">
        <v>8512</v>
      </c>
      <c r="F339" s="663" t="s">
        <v>8513</v>
      </c>
      <c r="G339" s="662" t="s">
        <v>7351</v>
      </c>
      <c r="H339" s="662" t="s">
        <v>7352</v>
      </c>
      <c r="I339" s="664">
        <v>101.41</v>
      </c>
      <c r="J339" s="664">
        <v>10</v>
      </c>
      <c r="K339" s="665">
        <v>1014.1</v>
      </c>
    </row>
    <row r="340" spans="1:11" ht="14.4" customHeight="1" x14ac:dyDescent="0.3">
      <c r="A340" s="660" t="s">
        <v>586</v>
      </c>
      <c r="B340" s="661" t="s">
        <v>587</v>
      </c>
      <c r="C340" s="662" t="s">
        <v>599</v>
      </c>
      <c r="D340" s="663" t="s">
        <v>4267</v>
      </c>
      <c r="E340" s="662" t="s">
        <v>8512</v>
      </c>
      <c r="F340" s="663" t="s">
        <v>8513</v>
      </c>
      <c r="G340" s="662" t="s">
        <v>6956</v>
      </c>
      <c r="H340" s="662" t="s">
        <v>6957</v>
      </c>
      <c r="I340" s="664">
        <v>0.31</v>
      </c>
      <c r="J340" s="664">
        <v>70</v>
      </c>
      <c r="K340" s="665">
        <v>21.7</v>
      </c>
    </row>
    <row r="341" spans="1:11" ht="14.4" customHeight="1" x14ac:dyDescent="0.3">
      <c r="A341" s="660" t="s">
        <v>586</v>
      </c>
      <c r="B341" s="661" t="s">
        <v>587</v>
      </c>
      <c r="C341" s="662" t="s">
        <v>599</v>
      </c>
      <c r="D341" s="663" t="s">
        <v>4267</v>
      </c>
      <c r="E341" s="662" t="s">
        <v>8512</v>
      </c>
      <c r="F341" s="663" t="s">
        <v>8513</v>
      </c>
      <c r="G341" s="662" t="s">
        <v>7353</v>
      </c>
      <c r="H341" s="662" t="s">
        <v>7354</v>
      </c>
      <c r="I341" s="664">
        <v>43</v>
      </c>
      <c r="J341" s="664">
        <v>20</v>
      </c>
      <c r="K341" s="665">
        <v>859.97</v>
      </c>
    </row>
    <row r="342" spans="1:11" ht="14.4" customHeight="1" x14ac:dyDescent="0.3">
      <c r="A342" s="660" t="s">
        <v>586</v>
      </c>
      <c r="B342" s="661" t="s">
        <v>587</v>
      </c>
      <c r="C342" s="662" t="s">
        <v>599</v>
      </c>
      <c r="D342" s="663" t="s">
        <v>4267</v>
      </c>
      <c r="E342" s="662" t="s">
        <v>8512</v>
      </c>
      <c r="F342" s="663" t="s">
        <v>8513</v>
      </c>
      <c r="G342" s="662" t="s">
        <v>7355</v>
      </c>
      <c r="H342" s="662" t="s">
        <v>7356</v>
      </c>
      <c r="I342" s="664">
        <v>2.3849999999999998</v>
      </c>
      <c r="J342" s="664">
        <v>30</v>
      </c>
      <c r="K342" s="665">
        <v>70.52</v>
      </c>
    </row>
    <row r="343" spans="1:11" ht="14.4" customHeight="1" x14ac:dyDescent="0.3">
      <c r="A343" s="660" t="s">
        <v>586</v>
      </c>
      <c r="B343" s="661" t="s">
        <v>587</v>
      </c>
      <c r="C343" s="662" t="s">
        <v>599</v>
      </c>
      <c r="D343" s="663" t="s">
        <v>4267</v>
      </c>
      <c r="E343" s="662" t="s">
        <v>8512</v>
      </c>
      <c r="F343" s="663" t="s">
        <v>8513</v>
      </c>
      <c r="G343" s="662" t="s">
        <v>7357</v>
      </c>
      <c r="H343" s="662" t="s">
        <v>7358</v>
      </c>
      <c r="I343" s="664">
        <v>5.27</v>
      </c>
      <c r="J343" s="664">
        <v>20</v>
      </c>
      <c r="K343" s="665">
        <v>105.4</v>
      </c>
    </row>
    <row r="344" spans="1:11" ht="14.4" customHeight="1" x14ac:dyDescent="0.3">
      <c r="A344" s="660" t="s">
        <v>586</v>
      </c>
      <c r="B344" s="661" t="s">
        <v>587</v>
      </c>
      <c r="C344" s="662" t="s">
        <v>599</v>
      </c>
      <c r="D344" s="663" t="s">
        <v>4267</v>
      </c>
      <c r="E344" s="662" t="s">
        <v>8512</v>
      </c>
      <c r="F344" s="663" t="s">
        <v>8513</v>
      </c>
      <c r="G344" s="662" t="s">
        <v>7359</v>
      </c>
      <c r="H344" s="662" t="s">
        <v>7360</v>
      </c>
      <c r="I344" s="664">
        <v>37.61</v>
      </c>
      <c r="J344" s="664">
        <v>40</v>
      </c>
      <c r="K344" s="665">
        <v>1504.2</v>
      </c>
    </row>
    <row r="345" spans="1:11" ht="14.4" customHeight="1" x14ac:dyDescent="0.3">
      <c r="A345" s="660" t="s">
        <v>586</v>
      </c>
      <c r="B345" s="661" t="s">
        <v>587</v>
      </c>
      <c r="C345" s="662" t="s">
        <v>599</v>
      </c>
      <c r="D345" s="663" t="s">
        <v>4267</v>
      </c>
      <c r="E345" s="662" t="s">
        <v>8512</v>
      </c>
      <c r="F345" s="663" t="s">
        <v>8513</v>
      </c>
      <c r="G345" s="662" t="s">
        <v>7361</v>
      </c>
      <c r="H345" s="662" t="s">
        <v>7362</v>
      </c>
      <c r="I345" s="664">
        <v>380.88</v>
      </c>
      <c r="J345" s="664">
        <v>5</v>
      </c>
      <c r="K345" s="665">
        <v>1904.4</v>
      </c>
    </row>
    <row r="346" spans="1:11" ht="14.4" customHeight="1" x14ac:dyDescent="0.3">
      <c r="A346" s="660" t="s">
        <v>586</v>
      </c>
      <c r="B346" s="661" t="s">
        <v>587</v>
      </c>
      <c r="C346" s="662" t="s">
        <v>599</v>
      </c>
      <c r="D346" s="663" t="s">
        <v>4267</v>
      </c>
      <c r="E346" s="662" t="s">
        <v>8512</v>
      </c>
      <c r="F346" s="663" t="s">
        <v>8513</v>
      </c>
      <c r="G346" s="662" t="s">
        <v>7363</v>
      </c>
      <c r="H346" s="662" t="s">
        <v>7364</v>
      </c>
      <c r="I346" s="664">
        <v>29.13</v>
      </c>
      <c r="J346" s="664">
        <v>25</v>
      </c>
      <c r="K346" s="665">
        <v>728.36</v>
      </c>
    </row>
    <row r="347" spans="1:11" ht="14.4" customHeight="1" x14ac:dyDescent="0.3">
      <c r="A347" s="660" t="s">
        <v>586</v>
      </c>
      <c r="B347" s="661" t="s">
        <v>587</v>
      </c>
      <c r="C347" s="662" t="s">
        <v>599</v>
      </c>
      <c r="D347" s="663" t="s">
        <v>4267</v>
      </c>
      <c r="E347" s="662" t="s">
        <v>8512</v>
      </c>
      <c r="F347" s="663" t="s">
        <v>8513</v>
      </c>
      <c r="G347" s="662" t="s">
        <v>7365</v>
      </c>
      <c r="H347" s="662" t="s">
        <v>7366</v>
      </c>
      <c r="I347" s="664">
        <v>121.65</v>
      </c>
      <c r="J347" s="664">
        <v>5</v>
      </c>
      <c r="K347" s="665">
        <v>608.25</v>
      </c>
    </row>
    <row r="348" spans="1:11" ht="14.4" customHeight="1" x14ac:dyDescent="0.3">
      <c r="A348" s="660" t="s">
        <v>586</v>
      </c>
      <c r="B348" s="661" t="s">
        <v>587</v>
      </c>
      <c r="C348" s="662" t="s">
        <v>599</v>
      </c>
      <c r="D348" s="663" t="s">
        <v>4267</v>
      </c>
      <c r="E348" s="662" t="s">
        <v>8512</v>
      </c>
      <c r="F348" s="663" t="s">
        <v>8513</v>
      </c>
      <c r="G348" s="662" t="s">
        <v>7367</v>
      </c>
      <c r="H348" s="662" t="s">
        <v>7368</v>
      </c>
      <c r="I348" s="664">
        <v>123.45499999999998</v>
      </c>
      <c r="J348" s="664">
        <v>10</v>
      </c>
      <c r="K348" s="665">
        <v>1234.53</v>
      </c>
    </row>
    <row r="349" spans="1:11" ht="14.4" customHeight="1" x14ac:dyDescent="0.3">
      <c r="A349" s="660" t="s">
        <v>586</v>
      </c>
      <c r="B349" s="661" t="s">
        <v>587</v>
      </c>
      <c r="C349" s="662" t="s">
        <v>599</v>
      </c>
      <c r="D349" s="663" t="s">
        <v>4267</v>
      </c>
      <c r="E349" s="662" t="s">
        <v>8512</v>
      </c>
      <c r="F349" s="663" t="s">
        <v>8513</v>
      </c>
      <c r="G349" s="662" t="s">
        <v>7369</v>
      </c>
      <c r="H349" s="662" t="s">
        <v>7370</v>
      </c>
      <c r="I349" s="664">
        <v>134.32</v>
      </c>
      <c r="J349" s="664">
        <v>5</v>
      </c>
      <c r="K349" s="665">
        <v>671.6</v>
      </c>
    </row>
    <row r="350" spans="1:11" ht="14.4" customHeight="1" x14ac:dyDescent="0.3">
      <c r="A350" s="660" t="s">
        <v>586</v>
      </c>
      <c r="B350" s="661" t="s">
        <v>587</v>
      </c>
      <c r="C350" s="662" t="s">
        <v>599</v>
      </c>
      <c r="D350" s="663" t="s">
        <v>4267</v>
      </c>
      <c r="E350" s="662" t="s">
        <v>8512</v>
      </c>
      <c r="F350" s="663" t="s">
        <v>8513</v>
      </c>
      <c r="G350" s="662" t="s">
        <v>7371</v>
      </c>
      <c r="H350" s="662" t="s">
        <v>7372</v>
      </c>
      <c r="I350" s="664">
        <v>153</v>
      </c>
      <c r="J350" s="664">
        <v>10</v>
      </c>
      <c r="K350" s="665">
        <v>1529.96</v>
      </c>
    </row>
    <row r="351" spans="1:11" ht="14.4" customHeight="1" x14ac:dyDescent="0.3">
      <c r="A351" s="660" t="s">
        <v>586</v>
      </c>
      <c r="B351" s="661" t="s">
        <v>587</v>
      </c>
      <c r="C351" s="662" t="s">
        <v>599</v>
      </c>
      <c r="D351" s="663" t="s">
        <v>4267</v>
      </c>
      <c r="E351" s="662" t="s">
        <v>8512</v>
      </c>
      <c r="F351" s="663" t="s">
        <v>8513</v>
      </c>
      <c r="G351" s="662" t="s">
        <v>7373</v>
      </c>
      <c r="H351" s="662" t="s">
        <v>7374</v>
      </c>
      <c r="I351" s="664">
        <v>115.1</v>
      </c>
      <c r="J351" s="664">
        <v>10</v>
      </c>
      <c r="K351" s="665">
        <v>1151.01</v>
      </c>
    </row>
    <row r="352" spans="1:11" ht="14.4" customHeight="1" x14ac:dyDescent="0.3">
      <c r="A352" s="660" t="s">
        <v>586</v>
      </c>
      <c r="B352" s="661" t="s">
        <v>587</v>
      </c>
      <c r="C352" s="662" t="s">
        <v>599</v>
      </c>
      <c r="D352" s="663" t="s">
        <v>4267</v>
      </c>
      <c r="E352" s="662" t="s">
        <v>8512</v>
      </c>
      <c r="F352" s="663" t="s">
        <v>8513</v>
      </c>
      <c r="G352" s="662" t="s">
        <v>7375</v>
      </c>
      <c r="H352" s="662" t="s">
        <v>7376</v>
      </c>
      <c r="I352" s="664">
        <v>168.73</v>
      </c>
      <c r="J352" s="664">
        <v>150</v>
      </c>
      <c r="K352" s="665">
        <v>25308.910000000003</v>
      </c>
    </row>
    <row r="353" spans="1:11" ht="14.4" customHeight="1" x14ac:dyDescent="0.3">
      <c r="A353" s="660" t="s">
        <v>586</v>
      </c>
      <c r="B353" s="661" t="s">
        <v>587</v>
      </c>
      <c r="C353" s="662" t="s">
        <v>599</v>
      </c>
      <c r="D353" s="663" t="s">
        <v>4267</v>
      </c>
      <c r="E353" s="662" t="s">
        <v>8514</v>
      </c>
      <c r="F353" s="663" t="s">
        <v>8515</v>
      </c>
      <c r="G353" s="662" t="s">
        <v>7377</v>
      </c>
      <c r="H353" s="662" t="s">
        <v>7378</v>
      </c>
      <c r="I353" s="664">
        <v>268.62</v>
      </c>
      <c r="J353" s="664">
        <v>40</v>
      </c>
      <c r="K353" s="665">
        <v>10744.8</v>
      </c>
    </row>
    <row r="354" spans="1:11" ht="14.4" customHeight="1" x14ac:dyDescent="0.3">
      <c r="A354" s="660" t="s">
        <v>586</v>
      </c>
      <c r="B354" s="661" t="s">
        <v>587</v>
      </c>
      <c r="C354" s="662" t="s">
        <v>599</v>
      </c>
      <c r="D354" s="663" t="s">
        <v>4267</v>
      </c>
      <c r="E354" s="662" t="s">
        <v>8514</v>
      </c>
      <c r="F354" s="663" t="s">
        <v>8515</v>
      </c>
      <c r="G354" s="662" t="s">
        <v>7379</v>
      </c>
      <c r="H354" s="662" t="s">
        <v>7380</v>
      </c>
      <c r="I354" s="664">
        <v>58.37</v>
      </c>
      <c r="J354" s="664">
        <v>100</v>
      </c>
      <c r="K354" s="665">
        <v>5837</v>
      </c>
    </row>
    <row r="355" spans="1:11" ht="14.4" customHeight="1" x14ac:dyDescent="0.3">
      <c r="A355" s="660" t="s">
        <v>586</v>
      </c>
      <c r="B355" s="661" t="s">
        <v>587</v>
      </c>
      <c r="C355" s="662" t="s">
        <v>599</v>
      </c>
      <c r="D355" s="663" t="s">
        <v>4267</v>
      </c>
      <c r="E355" s="662" t="s">
        <v>8514</v>
      </c>
      <c r="F355" s="663" t="s">
        <v>8515</v>
      </c>
      <c r="G355" s="662" t="s">
        <v>6964</v>
      </c>
      <c r="H355" s="662" t="s">
        <v>6965</v>
      </c>
      <c r="I355" s="664">
        <v>2.7966666666666669</v>
      </c>
      <c r="J355" s="664">
        <v>130</v>
      </c>
      <c r="K355" s="665">
        <v>361.9</v>
      </c>
    </row>
    <row r="356" spans="1:11" ht="14.4" customHeight="1" x14ac:dyDescent="0.3">
      <c r="A356" s="660" t="s">
        <v>586</v>
      </c>
      <c r="B356" s="661" t="s">
        <v>587</v>
      </c>
      <c r="C356" s="662" t="s">
        <v>599</v>
      </c>
      <c r="D356" s="663" t="s">
        <v>4267</v>
      </c>
      <c r="E356" s="662" t="s">
        <v>8514</v>
      </c>
      <c r="F356" s="663" t="s">
        <v>8515</v>
      </c>
      <c r="G356" s="662" t="s">
        <v>6966</v>
      </c>
      <c r="H356" s="662" t="s">
        <v>6967</v>
      </c>
      <c r="I356" s="664">
        <v>15.924000000000001</v>
      </c>
      <c r="J356" s="664">
        <v>700</v>
      </c>
      <c r="K356" s="665">
        <v>11147</v>
      </c>
    </row>
    <row r="357" spans="1:11" ht="14.4" customHeight="1" x14ac:dyDescent="0.3">
      <c r="A357" s="660" t="s">
        <v>586</v>
      </c>
      <c r="B357" s="661" t="s">
        <v>587</v>
      </c>
      <c r="C357" s="662" t="s">
        <v>599</v>
      </c>
      <c r="D357" s="663" t="s">
        <v>4267</v>
      </c>
      <c r="E357" s="662" t="s">
        <v>8514</v>
      </c>
      <c r="F357" s="663" t="s">
        <v>8515</v>
      </c>
      <c r="G357" s="662" t="s">
        <v>7381</v>
      </c>
      <c r="H357" s="662" t="s">
        <v>7382</v>
      </c>
      <c r="I357" s="664">
        <v>7.4285714285714288</v>
      </c>
      <c r="J357" s="664">
        <v>550</v>
      </c>
      <c r="K357" s="665">
        <v>4086</v>
      </c>
    </row>
    <row r="358" spans="1:11" ht="14.4" customHeight="1" x14ac:dyDescent="0.3">
      <c r="A358" s="660" t="s">
        <v>586</v>
      </c>
      <c r="B358" s="661" t="s">
        <v>587</v>
      </c>
      <c r="C358" s="662" t="s">
        <v>599</v>
      </c>
      <c r="D358" s="663" t="s">
        <v>4267</v>
      </c>
      <c r="E358" s="662" t="s">
        <v>8514</v>
      </c>
      <c r="F358" s="663" t="s">
        <v>8515</v>
      </c>
      <c r="G358" s="662" t="s">
        <v>6968</v>
      </c>
      <c r="H358" s="662" t="s">
        <v>6969</v>
      </c>
      <c r="I358" s="664">
        <v>1.008</v>
      </c>
      <c r="J358" s="664">
        <v>11400</v>
      </c>
      <c r="K358" s="665">
        <v>11538</v>
      </c>
    </row>
    <row r="359" spans="1:11" ht="14.4" customHeight="1" x14ac:dyDescent="0.3">
      <c r="A359" s="660" t="s">
        <v>586</v>
      </c>
      <c r="B359" s="661" t="s">
        <v>587</v>
      </c>
      <c r="C359" s="662" t="s">
        <v>599</v>
      </c>
      <c r="D359" s="663" t="s">
        <v>4267</v>
      </c>
      <c r="E359" s="662" t="s">
        <v>8514</v>
      </c>
      <c r="F359" s="663" t="s">
        <v>8515</v>
      </c>
      <c r="G359" s="662" t="s">
        <v>6970</v>
      </c>
      <c r="H359" s="662" t="s">
        <v>6971</v>
      </c>
      <c r="I359" s="664">
        <v>1.5433333333333332</v>
      </c>
      <c r="J359" s="664">
        <v>9000</v>
      </c>
      <c r="K359" s="665">
        <v>13944</v>
      </c>
    </row>
    <row r="360" spans="1:11" ht="14.4" customHeight="1" x14ac:dyDescent="0.3">
      <c r="A360" s="660" t="s">
        <v>586</v>
      </c>
      <c r="B360" s="661" t="s">
        <v>587</v>
      </c>
      <c r="C360" s="662" t="s">
        <v>599</v>
      </c>
      <c r="D360" s="663" t="s">
        <v>4267</v>
      </c>
      <c r="E360" s="662" t="s">
        <v>8514</v>
      </c>
      <c r="F360" s="663" t="s">
        <v>8515</v>
      </c>
      <c r="G360" s="662" t="s">
        <v>6972</v>
      </c>
      <c r="H360" s="662" t="s">
        <v>6973</v>
      </c>
      <c r="I360" s="664">
        <v>0.44399999999999995</v>
      </c>
      <c r="J360" s="664">
        <v>21500</v>
      </c>
      <c r="K360" s="665">
        <v>9595</v>
      </c>
    </row>
    <row r="361" spans="1:11" ht="14.4" customHeight="1" x14ac:dyDescent="0.3">
      <c r="A361" s="660" t="s">
        <v>586</v>
      </c>
      <c r="B361" s="661" t="s">
        <v>587</v>
      </c>
      <c r="C361" s="662" t="s">
        <v>599</v>
      </c>
      <c r="D361" s="663" t="s">
        <v>4267</v>
      </c>
      <c r="E361" s="662" t="s">
        <v>8514</v>
      </c>
      <c r="F361" s="663" t="s">
        <v>8515</v>
      </c>
      <c r="G361" s="662" t="s">
        <v>6974</v>
      </c>
      <c r="H361" s="662" t="s">
        <v>6975</v>
      </c>
      <c r="I361" s="664">
        <v>0.63</v>
      </c>
      <c r="J361" s="664">
        <v>7000</v>
      </c>
      <c r="K361" s="665">
        <v>4400</v>
      </c>
    </row>
    <row r="362" spans="1:11" ht="14.4" customHeight="1" x14ac:dyDescent="0.3">
      <c r="A362" s="660" t="s">
        <v>586</v>
      </c>
      <c r="B362" s="661" t="s">
        <v>587</v>
      </c>
      <c r="C362" s="662" t="s">
        <v>599</v>
      </c>
      <c r="D362" s="663" t="s">
        <v>4267</v>
      </c>
      <c r="E362" s="662" t="s">
        <v>8514</v>
      </c>
      <c r="F362" s="663" t="s">
        <v>8515</v>
      </c>
      <c r="G362" s="662" t="s">
        <v>6976</v>
      </c>
      <c r="H362" s="662" t="s">
        <v>6977</v>
      </c>
      <c r="I362" s="664">
        <v>3.13</v>
      </c>
      <c r="J362" s="664">
        <v>70</v>
      </c>
      <c r="K362" s="665">
        <v>219.1</v>
      </c>
    </row>
    <row r="363" spans="1:11" ht="14.4" customHeight="1" x14ac:dyDescent="0.3">
      <c r="A363" s="660" t="s">
        <v>586</v>
      </c>
      <c r="B363" s="661" t="s">
        <v>587</v>
      </c>
      <c r="C363" s="662" t="s">
        <v>599</v>
      </c>
      <c r="D363" s="663" t="s">
        <v>4267</v>
      </c>
      <c r="E363" s="662" t="s">
        <v>8514</v>
      </c>
      <c r="F363" s="663" t="s">
        <v>8515</v>
      </c>
      <c r="G363" s="662" t="s">
        <v>6978</v>
      </c>
      <c r="H363" s="662" t="s">
        <v>6979</v>
      </c>
      <c r="I363" s="664">
        <v>6.19</v>
      </c>
      <c r="J363" s="664">
        <v>10</v>
      </c>
      <c r="K363" s="665">
        <v>61.9</v>
      </c>
    </row>
    <row r="364" spans="1:11" ht="14.4" customHeight="1" x14ac:dyDescent="0.3">
      <c r="A364" s="660" t="s">
        <v>586</v>
      </c>
      <c r="B364" s="661" t="s">
        <v>587</v>
      </c>
      <c r="C364" s="662" t="s">
        <v>599</v>
      </c>
      <c r="D364" s="663" t="s">
        <v>4267</v>
      </c>
      <c r="E364" s="662" t="s">
        <v>8514</v>
      </c>
      <c r="F364" s="663" t="s">
        <v>8515</v>
      </c>
      <c r="G364" s="662" t="s">
        <v>7383</v>
      </c>
      <c r="H364" s="662" t="s">
        <v>7384</v>
      </c>
      <c r="I364" s="664">
        <v>6.29</v>
      </c>
      <c r="J364" s="664">
        <v>10</v>
      </c>
      <c r="K364" s="665">
        <v>62.9</v>
      </c>
    </row>
    <row r="365" spans="1:11" ht="14.4" customHeight="1" x14ac:dyDescent="0.3">
      <c r="A365" s="660" t="s">
        <v>586</v>
      </c>
      <c r="B365" s="661" t="s">
        <v>587</v>
      </c>
      <c r="C365" s="662" t="s">
        <v>599</v>
      </c>
      <c r="D365" s="663" t="s">
        <v>4267</v>
      </c>
      <c r="E365" s="662" t="s">
        <v>8514</v>
      </c>
      <c r="F365" s="663" t="s">
        <v>8515</v>
      </c>
      <c r="G365" s="662" t="s">
        <v>7385</v>
      </c>
      <c r="H365" s="662" t="s">
        <v>7386</v>
      </c>
      <c r="I365" s="664">
        <v>5.95</v>
      </c>
      <c r="J365" s="664">
        <v>50</v>
      </c>
      <c r="K365" s="665">
        <v>297.5</v>
      </c>
    </row>
    <row r="366" spans="1:11" ht="14.4" customHeight="1" x14ac:dyDescent="0.3">
      <c r="A366" s="660" t="s">
        <v>586</v>
      </c>
      <c r="B366" s="661" t="s">
        <v>587</v>
      </c>
      <c r="C366" s="662" t="s">
        <v>599</v>
      </c>
      <c r="D366" s="663" t="s">
        <v>4267</v>
      </c>
      <c r="E366" s="662" t="s">
        <v>8514</v>
      </c>
      <c r="F366" s="663" t="s">
        <v>8515</v>
      </c>
      <c r="G366" s="662" t="s">
        <v>7387</v>
      </c>
      <c r="H366" s="662" t="s">
        <v>7388</v>
      </c>
      <c r="I366" s="664">
        <v>2.1800000000000002</v>
      </c>
      <c r="J366" s="664">
        <v>1200</v>
      </c>
      <c r="K366" s="665">
        <v>2612.88</v>
      </c>
    </row>
    <row r="367" spans="1:11" ht="14.4" customHeight="1" x14ac:dyDescent="0.3">
      <c r="A367" s="660" t="s">
        <v>586</v>
      </c>
      <c r="B367" s="661" t="s">
        <v>587</v>
      </c>
      <c r="C367" s="662" t="s">
        <v>599</v>
      </c>
      <c r="D367" s="663" t="s">
        <v>4267</v>
      </c>
      <c r="E367" s="662" t="s">
        <v>8514</v>
      </c>
      <c r="F367" s="663" t="s">
        <v>8515</v>
      </c>
      <c r="G367" s="662" t="s">
        <v>6980</v>
      </c>
      <c r="H367" s="662" t="s">
        <v>6981</v>
      </c>
      <c r="I367" s="664">
        <v>68.540000000000006</v>
      </c>
      <c r="J367" s="664">
        <v>6</v>
      </c>
      <c r="K367" s="665">
        <v>411.24</v>
      </c>
    </row>
    <row r="368" spans="1:11" ht="14.4" customHeight="1" x14ac:dyDescent="0.3">
      <c r="A368" s="660" t="s">
        <v>586</v>
      </c>
      <c r="B368" s="661" t="s">
        <v>587</v>
      </c>
      <c r="C368" s="662" t="s">
        <v>599</v>
      </c>
      <c r="D368" s="663" t="s">
        <v>4267</v>
      </c>
      <c r="E368" s="662" t="s">
        <v>8514</v>
      </c>
      <c r="F368" s="663" t="s">
        <v>8515</v>
      </c>
      <c r="G368" s="662" t="s">
        <v>7389</v>
      </c>
      <c r="H368" s="662" t="s">
        <v>7390</v>
      </c>
      <c r="I368" s="664">
        <v>80.56</v>
      </c>
      <c r="J368" s="664">
        <v>10</v>
      </c>
      <c r="K368" s="665">
        <v>805.6</v>
      </c>
    </row>
    <row r="369" spans="1:11" ht="14.4" customHeight="1" x14ac:dyDescent="0.3">
      <c r="A369" s="660" t="s">
        <v>586</v>
      </c>
      <c r="B369" s="661" t="s">
        <v>587</v>
      </c>
      <c r="C369" s="662" t="s">
        <v>599</v>
      </c>
      <c r="D369" s="663" t="s">
        <v>4267</v>
      </c>
      <c r="E369" s="662" t="s">
        <v>8514</v>
      </c>
      <c r="F369" s="663" t="s">
        <v>8515</v>
      </c>
      <c r="G369" s="662" t="s">
        <v>6982</v>
      </c>
      <c r="H369" s="662" t="s">
        <v>6983</v>
      </c>
      <c r="I369" s="664">
        <v>2.4050000000000002</v>
      </c>
      <c r="J369" s="664">
        <v>450</v>
      </c>
      <c r="K369" s="665">
        <v>1089</v>
      </c>
    </row>
    <row r="370" spans="1:11" ht="14.4" customHeight="1" x14ac:dyDescent="0.3">
      <c r="A370" s="660" t="s">
        <v>586</v>
      </c>
      <c r="B370" s="661" t="s">
        <v>587</v>
      </c>
      <c r="C370" s="662" t="s">
        <v>599</v>
      </c>
      <c r="D370" s="663" t="s">
        <v>4267</v>
      </c>
      <c r="E370" s="662" t="s">
        <v>8514</v>
      </c>
      <c r="F370" s="663" t="s">
        <v>8515</v>
      </c>
      <c r="G370" s="662" t="s">
        <v>6982</v>
      </c>
      <c r="H370" s="662" t="s">
        <v>6984</v>
      </c>
      <c r="I370" s="664">
        <v>2.46</v>
      </c>
      <c r="J370" s="664">
        <v>200</v>
      </c>
      <c r="K370" s="665">
        <v>492</v>
      </c>
    </row>
    <row r="371" spans="1:11" ht="14.4" customHeight="1" x14ac:dyDescent="0.3">
      <c r="A371" s="660" t="s">
        <v>586</v>
      </c>
      <c r="B371" s="661" t="s">
        <v>587</v>
      </c>
      <c r="C371" s="662" t="s">
        <v>599</v>
      </c>
      <c r="D371" s="663" t="s">
        <v>4267</v>
      </c>
      <c r="E371" s="662" t="s">
        <v>8514</v>
      </c>
      <c r="F371" s="663" t="s">
        <v>8515</v>
      </c>
      <c r="G371" s="662" t="s">
        <v>6987</v>
      </c>
      <c r="H371" s="662" t="s">
        <v>6988</v>
      </c>
      <c r="I371" s="664">
        <v>94.38</v>
      </c>
      <c r="J371" s="664">
        <v>6</v>
      </c>
      <c r="K371" s="665">
        <v>566.28</v>
      </c>
    </row>
    <row r="372" spans="1:11" ht="14.4" customHeight="1" x14ac:dyDescent="0.3">
      <c r="A372" s="660" t="s">
        <v>586</v>
      </c>
      <c r="B372" s="661" t="s">
        <v>587</v>
      </c>
      <c r="C372" s="662" t="s">
        <v>599</v>
      </c>
      <c r="D372" s="663" t="s">
        <v>4267</v>
      </c>
      <c r="E372" s="662" t="s">
        <v>8514</v>
      </c>
      <c r="F372" s="663" t="s">
        <v>8515</v>
      </c>
      <c r="G372" s="662" t="s">
        <v>6989</v>
      </c>
      <c r="H372" s="662" t="s">
        <v>6990</v>
      </c>
      <c r="I372" s="664">
        <v>5.5666666666666664</v>
      </c>
      <c r="J372" s="664">
        <v>130</v>
      </c>
      <c r="K372" s="665">
        <v>723.8</v>
      </c>
    </row>
    <row r="373" spans="1:11" ht="14.4" customHeight="1" x14ac:dyDescent="0.3">
      <c r="A373" s="660" t="s">
        <v>586</v>
      </c>
      <c r="B373" s="661" t="s">
        <v>587</v>
      </c>
      <c r="C373" s="662" t="s">
        <v>599</v>
      </c>
      <c r="D373" s="663" t="s">
        <v>4267</v>
      </c>
      <c r="E373" s="662" t="s">
        <v>8514</v>
      </c>
      <c r="F373" s="663" t="s">
        <v>8515</v>
      </c>
      <c r="G373" s="662" t="s">
        <v>6991</v>
      </c>
      <c r="H373" s="662" t="s">
        <v>6992</v>
      </c>
      <c r="I373" s="664">
        <v>1.84</v>
      </c>
      <c r="J373" s="664">
        <v>60</v>
      </c>
      <c r="K373" s="665">
        <v>110.39999999999999</v>
      </c>
    </row>
    <row r="374" spans="1:11" ht="14.4" customHeight="1" x14ac:dyDescent="0.3">
      <c r="A374" s="660" t="s">
        <v>586</v>
      </c>
      <c r="B374" s="661" t="s">
        <v>587</v>
      </c>
      <c r="C374" s="662" t="s">
        <v>599</v>
      </c>
      <c r="D374" s="663" t="s">
        <v>4267</v>
      </c>
      <c r="E374" s="662" t="s">
        <v>8514</v>
      </c>
      <c r="F374" s="663" t="s">
        <v>8515</v>
      </c>
      <c r="G374" s="662" t="s">
        <v>6995</v>
      </c>
      <c r="H374" s="662" t="s">
        <v>6996</v>
      </c>
      <c r="I374" s="664">
        <v>17.059999999999999</v>
      </c>
      <c r="J374" s="664">
        <v>4</v>
      </c>
      <c r="K374" s="665">
        <v>68.239999999999995</v>
      </c>
    </row>
    <row r="375" spans="1:11" ht="14.4" customHeight="1" x14ac:dyDescent="0.3">
      <c r="A375" s="660" t="s">
        <v>586</v>
      </c>
      <c r="B375" s="661" t="s">
        <v>587</v>
      </c>
      <c r="C375" s="662" t="s">
        <v>599</v>
      </c>
      <c r="D375" s="663" t="s">
        <v>4267</v>
      </c>
      <c r="E375" s="662" t="s">
        <v>8514</v>
      </c>
      <c r="F375" s="663" t="s">
        <v>8515</v>
      </c>
      <c r="G375" s="662" t="s">
        <v>7391</v>
      </c>
      <c r="H375" s="662" t="s">
        <v>7392</v>
      </c>
      <c r="I375" s="664">
        <v>2.78</v>
      </c>
      <c r="J375" s="664">
        <v>300</v>
      </c>
      <c r="K375" s="665">
        <v>834</v>
      </c>
    </row>
    <row r="376" spans="1:11" ht="14.4" customHeight="1" x14ac:dyDescent="0.3">
      <c r="A376" s="660" t="s">
        <v>586</v>
      </c>
      <c r="B376" s="661" t="s">
        <v>587</v>
      </c>
      <c r="C376" s="662" t="s">
        <v>599</v>
      </c>
      <c r="D376" s="663" t="s">
        <v>4267</v>
      </c>
      <c r="E376" s="662" t="s">
        <v>8514</v>
      </c>
      <c r="F376" s="663" t="s">
        <v>8515</v>
      </c>
      <c r="G376" s="662" t="s">
        <v>7393</v>
      </c>
      <c r="H376" s="662" t="s">
        <v>7394</v>
      </c>
      <c r="I376" s="664">
        <v>16.95</v>
      </c>
      <c r="J376" s="664">
        <v>2</v>
      </c>
      <c r="K376" s="665">
        <v>33.9</v>
      </c>
    </row>
    <row r="377" spans="1:11" ht="14.4" customHeight="1" x14ac:dyDescent="0.3">
      <c r="A377" s="660" t="s">
        <v>586</v>
      </c>
      <c r="B377" s="661" t="s">
        <v>587</v>
      </c>
      <c r="C377" s="662" t="s">
        <v>599</v>
      </c>
      <c r="D377" s="663" t="s">
        <v>4267</v>
      </c>
      <c r="E377" s="662" t="s">
        <v>8514</v>
      </c>
      <c r="F377" s="663" t="s">
        <v>8515</v>
      </c>
      <c r="G377" s="662" t="s">
        <v>7395</v>
      </c>
      <c r="H377" s="662" t="s">
        <v>7396</v>
      </c>
      <c r="I377" s="664">
        <v>175.56</v>
      </c>
      <c r="J377" s="664">
        <v>13</v>
      </c>
      <c r="K377" s="665">
        <v>2282.2799999999997</v>
      </c>
    </row>
    <row r="378" spans="1:11" ht="14.4" customHeight="1" x14ac:dyDescent="0.3">
      <c r="A378" s="660" t="s">
        <v>586</v>
      </c>
      <c r="B378" s="661" t="s">
        <v>587</v>
      </c>
      <c r="C378" s="662" t="s">
        <v>599</v>
      </c>
      <c r="D378" s="663" t="s">
        <v>4267</v>
      </c>
      <c r="E378" s="662" t="s">
        <v>8514</v>
      </c>
      <c r="F378" s="663" t="s">
        <v>8515</v>
      </c>
      <c r="G378" s="662" t="s">
        <v>7221</v>
      </c>
      <c r="H378" s="662" t="s">
        <v>7222</v>
      </c>
      <c r="I378" s="664">
        <v>75</v>
      </c>
      <c r="J378" s="664">
        <v>1</v>
      </c>
      <c r="K378" s="665">
        <v>75</v>
      </c>
    </row>
    <row r="379" spans="1:11" ht="14.4" customHeight="1" x14ac:dyDescent="0.3">
      <c r="A379" s="660" t="s">
        <v>586</v>
      </c>
      <c r="B379" s="661" t="s">
        <v>587</v>
      </c>
      <c r="C379" s="662" t="s">
        <v>599</v>
      </c>
      <c r="D379" s="663" t="s">
        <v>4267</v>
      </c>
      <c r="E379" s="662" t="s">
        <v>8514</v>
      </c>
      <c r="F379" s="663" t="s">
        <v>8515</v>
      </c>
      <c r="G379" s="662" t="s">
        <v>7001</v>
      </c>
      <c r="H379" s="662" t="s">
        <v>7002</v>
      </c>
      <c r="I379" s="664">
        <v>1.8</v>
      </c>
      <c r="J379" s="664">
        <v>50</v>
      </c>
      <c r="K379" s="665">
        <v>90</v>
      </c>
    </row>
    <row r="380" spans="1:11" ht="14.4" customHeight="1" x14ac:dyDescent="0.3">
      <c r="A380" s="660" t="s">
        <v>586</v>
      </c>
      <c r="B380" s="661" t="s">
        <v>587</v>
      </c>
      <c r="C380" s="662" t="s">
        <v>599</v>
      </c>
      <c r="D380" s="663" t="s">
        <v>4267</v>
      </c>
      <c r="E380" s="662" t="s">
        <v>8514</v>
      </c>
      <c r="F380" s="663" t="s">
        <v>8515</v>
      </c>
      <c r="G380" s="662" t="s">
        <v>7003</v>
      </c>
      <c r="H380" s="662" t="s">
        <v>7004</v>
      </c>
      <c r="I380" s="664">
        <v>1.8533333333333333</v>
      </c>
      <c r="J380" s="664">
        <v>4400</v>
      </c>
      <c r="K380" s="665">
        <v>8166</v>
      </c>
    </row>
    <row r="381" spans="1:11" ht="14.4" customHeight="1" x14ac:dyDescent="0.3">
      <c r="A381" s="660" t="s">
        <v>586</v>
      </c>
      <c r="B381" s="661" t="s">
        <v>587</v>
      </c>
      <c r="C381" s="662" t="s">
        <v>599</v>
      </c>
      <c r="D381" s="663" t="s">
        <v>4267</v>
      </c>
      <c r="E381" s="662" t="s">
        <v>8514</v>
      </c>
      <c r="F381" s="663" t="s">
        <v>8515</v>
      </c>
      <c r="G381" s="662" t="s">
        <v>7005</v>
      </c>
      <c r="H381" s="662" t="s">
        <v>7006</v>
      </c>
      <c r="I381" s="664">
        <v>1.7850000000000001</v>
      </c>
      <c r="J381" s="664">
        <v>907</v>
      </c>
      <c r="K381" s="665">
        <v>1615.18</v>
      </c>
    </row>
    <row r="382" spans="1:11" ht="14.4" customHeight="1" x14ac:dyDescent="0.3">
      <c r="A382" s="660" t="s">
        <v>586</v>
      </c>
      <c r="B382" s="661" t="s">
        <v>587</v>
      </c>
      <c r="C382" s="662" t="s">
        <v>599</v>
      </c>
      <c r="D382" s="663" t="s">
        <v>4267</v>
      </c>
      <c r="E382" s="662" t="s">
        <v>8514</v>
      </c>
      <c r="F382" s="663" t="s">
        <v>8515</v>
      </c>
      <c r="G382" s="662" t="s">
        <v>7229</v>
      </c>
      <c r="H382" s="662" t="s">
        <v>7230</v>
      </c>
      <c r="I382" s="664">
        <v>1.91</v>
      </c>
      <c r="J382" s="664">
        <v>200</v>
      </c>
      <c r="K382" s="665">
        <v>382</v>
      </c>
    </row>
    <row r="383" spans="1:11" ht="14.4" customHeight="1" x14ac:dyDescent="0.3">
      <c r="A383" s="660" t="s">
        <v>586</v>
      </c>
      <c r="B383" s="661" t="s">
        <v>587</v>
      </c>
      <c r="C383" s="662" t="s">
        <v>599</v>
      </c>
      <c r="D383" s="663" t="s">
        <v>4267</v>
      </c>
      <c r="E383" s="662" t="s">
        <v>8514</v>
      </c>
      <c r="F383" s="663" t="s">
        <v>8515</v>
      </c>
      <c r="G383" s="662" t="s">
        <v>7007</v>
      </c>
      <c r="H383" s="662" t="s">
        <v>7008</v>
      </c>
      <c r="I383" s="664">
        <v>2.9080000000000004</v>
      </c>
      <c r="J383" s="664">
        <v>900</v>
      </c>
      <c r="K383" s="665">
        <v>2625</v>
      </c>
    </row>
    <row r="384" spans="1:11" ht="14.4" customHeight="1" x14ac:dyDescent="0.3">
      <c r="A384" s="660" t="s">
        <v>586</v>
      </c>
      <c r="B384" s="661" t="s">
        <v>587</v>
      </c>
      <c r="C384" s="662" t="s">
        <v>599</v>
      </c>
      <c r="D384" s="663" t="s">
        <v>4267</v>
      </c>
      <c r="E384" s="662" t="s">
        <v>8514</v>
      </c>
      <c r="F384" s="663" t="s">
        <v>8515</v>
      </c>
      <c r="G384" s="662" t="s">
        <v>7231</v>
      </c>
      <c r="H384" s="662" t="s">
        <v>7232</v>
      </c>
      <c r="I384" s="664">
        <v>1.77</v>
      </c>
      <c r="J384" s="664">
        <v>100</v>
      </c>
      <c r="K384" s="665">
        <v>177</v>
      </c>
    </row>
    <row r="385" spans="1:11" ht="14.4" customHeight="1" x14ac:dyDescent="0.3">
      <c r="A385" s="660" t="s">
        <v>586</v>
      </c>
      <c r="B385" s="661" t="s">
        <v>587</v>
      </c>
      <c r="C385" s="662" t="s">
        <v>599</v>
      </c>
      <c r="D385" s="663" t="s">
        <v>4267</v>
      </c>
      <c r="E385" s="662" t="s">
        <v>8514</v>
      </c>
      <c r="F385" s="663" t="s">
        <v>8515</v>
      </c>
      <c r="G385" s="662" t="s">
        <v>7233</v>
      </c>
      <c r="H385" s="662" t="s">
        <v>7234</v>
      </c>
      <c r="I385" s="664">
        <v>1.77</v>
      </c>
      <c r="J385" s="664">
        <v>100</v>
      </c>
      <c r="K385" s="665">
        <v>177</v>
      </c>
    </row>
    <row r="386" spans="1:11" ht="14.4" customHeight="1" x14ac:dyDescent="0.3">
      <c r="A386" s="660" t="s">
        <v>586</v>
      </c>
      <c r="B386" s="661" t="s">
        <v>587</v>
      </c>
      <c r="C386" s="662" t="s">
        <v>599</v>
      </c>
      <c r="D386" s="663" t="s">
        <v>4267</v>
      </c>
      <c r="E386" s="662" t="s">
        <v>8514</v>
      </c>
      <c r="F386" s="663" t="s">
        <v>8515</v>
      </c>
      <c r="G386" s="662" t="s">
        <v>7397</v>
      </c>
      <c r="H386" s="662" t="s">
        <v>7398</v>
      </c>
      <c r="I386" s="664">
        <v>2.69</v>
      </c>
      <c r="J386" s="664">
        <v>100</v>
      </c>
      <c r="K386" s="665">
        <v>269</v>
      </c>
    </row>
    <row r="387" spans="1:11" ht="14.4" customHeight="1" x14ac:dyDescent="0.3">
      <c r="A387" s="660" t="s">
        <v>586</v>
      </c>
      <c r="B387" s="661" t="s">
        <v>587</v>
      </c>
      <c r="C387" s="662" t="s">
        <v>599</v>
      </c>
      <c r="D387" s="663" t="s">
        <v>4267</v>
      </c>
      <c r="E387" s="662" t="s">
        <v>8514</v>
      </c>
      <c r="F387" s="663" t="s">
        <v>8515</v>
      </c>
      <c r="G387" s="662" t="s">
        <v>7011</v>
      </c>
      <c r="H387" s="662" t="s">
        <v>7012</v>
      </c>
      <c r="I387" s="664">
        <v>4.8157142857142858</v>
      </c>
      <c r="J387" s="664">
        <v>5600</v>
      </c>
      <c r="K387" s="665">
        <v>26968</v>
      </c>
    </row>
    <row r="388" spans="1:11" ht="14.4" customHeight="1" x14ac:dyDescent="0.3">
      <c r="A388" s="660" t="s">
        <v>586</v>
      </c>
      <c r="B388" s="661" t="s">
        <v>587</v>
      </c>
      <c r="C388" s="662" t="s">
        <v>599</v>
      </c>
      <c r="D388" s="663" t="s">
        <v>4267</v>
      </c>
      <c r="E388" s="662" t="s">
        <v>8514</v>
      </c>
      <c r="F388" s="663" t="s">
        <v>8515</v>
      </c>
      <c r="G388" s="662" t="s">
        <v>7241</v>
      </c>
      <c r="H388" s="662" t="s">
        <v>7242</v>
      </c>
      <c r="I388" s="664">
        <v>1.99</v>
      </c>
      <c r="J388" s="664">
        <v>50</v>
      </c>
      <c r="K388" s="665">
        <v>99.5</v>
      </c>
    </row>
    <row r="389" spans="1:11" ht="14.4" customHeight="1" x14ac:dyDescent="0.3">
      <c r="A389" s="660" t="s">
        <v>586</v>
      </c>
      <c r="B389" s="661" t="s">
        <v>587</v>
      </c>
      <c r="C389" s="662" t="s">
        <v>599</v>
      </c>
      <c r="D389" s="663" t="s">
        <v>4267</v>
      </c>
      <c r="E389" s="662" t="s">
        <v>8514</v>
      </c>
      <c r="F389" s="663" t="s">
        <v>8515</v>
      </c>
      <c r="G389" s="662" t="s">
        <v>7013</v>
      </c>
      <c r="H389" s="662" t="s">
        <v>7014</v>
      </c>
      <c r="I389" s="664">
        <v>2.8475000000000001</v>
      </c>
      <c r="J389" s="664">
        <v>2500</v>
      </c>
      <c r="K389" s="665">
        <v>7127</v>
      </c>
    </row>
    <row r="390" spans="1:11" ht="14.4" customHeight="1" x14ac:dyDescent="0.3">
      <c r="A390" s="660" t="s">
        <v>586</v>
      </c>
      <c r="B390" s="661" t="s">
        <v>587</v>
      </c>
      <c r="C390" s="662" t="s">
        <v>599</v>
      </c>
      <c r="D390" s="663" t="s">
        <v>4267</v>
      </c>
      <c r="E390" s="662" t="s">
        <v>8514</v>
      </c>
      <c r="F390" s="663" t="s">
        <v>8515</v>
      </c>
      <c r="G390" s="662" t="s">
        <v>7015</v>
      </c>
      <c r="H390" s="662" t="s">
        <v>7016</v>
      </c>
      <c r="I390" s="664">
        <v>2.0814285714285714</v>
      </c>
      <c r="J390" s="664">
        <v>1350</v>
      </c>
      <c r="K390" s="665">
        <v>2797.5</v>
      </c>
    </row>
    <row r="391" spans="1:11" ht="14.4" customHeight="1" x14ac:dyDescent="0.3">
      <c r="A391" s="660" t="s">
        <v>586</v>
      </c>
      <c r="B391" s="661" t="s">
        <v>587</v>
      </c>
      <c r="C391" s="662" t="s">
        <v>599</v>
      </c>
      <c r="D391" s="663" t="s">
        <v>4267</v>
      </c>
      <c r="E391" s="662" t="s">
        <v>8514</v>
      </c>
      <c r="F391" s="663" t="s">
        <v>8515</v>
      </c>
      <c r="G391" s="662" t="s">
        <v>7017</v>
      </c>
      <c r="H391" s="662" t="s">
        <v>7018</v>
      </c>
      <c r="I391" s="664">
        <v>3.14</v>
      </c>
      <c r="J391" s="664">
        <v>100</v>
      </c>
      <c r="K391" s="665">
        <v>314</v>
      </c>
    </row>
    <row r="392" spans="1:11" ht="14.4" customHeight="1" x14ac:dyDescent="0.3">
      <c r="A392" s="660" t="s">
        <v>586</v>
      </c>
      <c r="B392" s="661" t="s">
        <v>587</v>
      </c>
      <c r="C392" s="662" t="s">
        <v>599</v>
      </c>
      <c r="D392" s="663" t="s">
        <v>4267</v>
      </c>
      <c r="E392" s="662" t="s">
        <v>8514</v>
      </c>
      <c r="F392" s="663" t="s">
        <v>8515</v>
      </c>
      <c r="G392" s="662" t="s">
        <v>7243</v>
      </c>
      <c r="H392" s="662" t="s">
        <v>7244</v>
      </c>
      <c r="I392" s="664">
        <v>2.41</v>
      </c>
      <c r="J392" s="664">
        <v>200</v>
      </c>
      <c r="K392" s="665">
        <v>482</v>
      </c>
    </row>
    <row r="393" spans="1:11" ht="14.4" customHeight="1" x14ac:dyDescent="0.3">
      <c r="A393" s="660" t="s">
        <v>586</v>
      </c>
      <c r="B393" s="661" t="s">
        <v>587</v>
      </c>
      <c r="C393" s="662" t="s">
        <v>599</v>
      </c>
      <c r="D393" s="663" t="s">
        <v>4267</v>
      </c>
      <c r="E393" s="662" t="s">
        <v>8514</v>
      </c>
      <c r="F393" s="663" t="s">
        <v>8515</v>
      </c>
      <c r="G393" s="662" t="s">
        <v>7399</v>
      </c>
      <c r="H393" s="662" t="s">
        <v>7400</v>
      </c>
      <c r="I393" s="664">
        <v>4.2350000000000003</v>
      </c>
      <c r="J393" s="664">
        <v>80</v>
      </c>
      <c r="K393" s="665">
        <v>338.7</v>
      </c>
    </row>
    <row r="394" spans="1:11" ht="14.4" customHeight="1" x14ac:dyDescent="0.3">
      <c r="A394" s="660" t="s">
        <v>586</v>
      </c>
      <c r="B394" s="661" t="s">
        <v>587</v>
      </c>
      <c r="C394" s="662" t="s">
        <v>599</v>
      </c>
      <c r="D394" s="663" t="s">
        <v>4267</v>
      </c>
      <c r="E394" s="662" t="s">
        <v>8514</v>
      </c>
      <c r="F394" s="663" t="s">
        <v>8515</v>
      </c>
      <c r="G394" s="662" t="s">
        <v>7401</v>
      </c>
      <c r="H394" s="662" t="s">
        <v>7402</v>
      </c>
      <c r="I394" s="664">
        <v>133.1</v>
      </c>
      <c r="J394" s="664">
        <v>10</v>
      </c>
      <c r="K394" s="665">
        <v>1331</v>
      </c>
    </row>
    <row r="395" spans="1:11" ht="14.4" customHeight="1" x14ac:dyDescent="0.3">
      <c r="A395" s="660" t="s">
        <v>586</v>
      </c>
      <c r="B395" s="661" t="s">
        <v>587</v>
      </c>
      <c r="C395" s="662" t="s">
        <v>599</v>
      </c>
      <c r="D395" s="663" t="s">
        <v>4267</v>
      </c>
      <c r="E395" s="662" t="s">
        <v>8514</v>
      </c>
      <c r="F395" s="663" t="s">
        <v>8515</v>
      </c>
      <c r="G395" s="662" t="s">
        <v>7019</v>
      </c>
      <c r="H395" s="662" t="s">
        <v>7020</v>
      </c>
      <c r="I395" s="664">
        <v>8.7600000000000016</v>
      </c>
      <c r="J395" s="664">
        <v>2600</v>
      </c>
      <c r="K395" s="665">
        <v>22776.400000000001</v>
      </c>
    </row>
    <row r="396" spans="1:11" ht="14.4" customHeight="1" x14ac:dyDescent="0.3">
      <c r="A396" s="660" t="s">
        <v>586</v>
      </c>
      <c r="B396" s="661" t="s">
        <v>587</v>
      </c>
      <c r="C396" s="662" t="s">
        <v>599</v>
      </c>
      <c r="D396" s="663" t="s">
        <v>4267</v>
      </c>
      <c r="E396" s="662" t="s">
        <v>8514</v>
      </c>
      <c r="F396" s="663" t="s">
        <v>8515</v>
      </c>
      <c r="G396" s="662" t="s">
        <v>7403</v>
      </c>
      <c r="H396" s="662" t="s">
        <v>7404</v>
      </c>
      <c r="I396" s="664">
        <v>90.99</v>
      </c>
      <c r="J396" s="664">
        <v>50</v>
      </c>
      <c r="K396" s="665">
        <v>4549.5</v>
      </c>
    </row>
    <row r="397" spans="1:11" ht="14.4" customHeight="1" x14ac:dyDescent="0.3">
      <c r="A397" s="660" t="s">
        <v>586</v>
      </c>
      <c r="B397" s="661" t="s">
        <v>587</v>
      </c>
      <c r="C397" s="662" t="s">
        <v>599</v>
      </c>
      <c r="D397" s="663" t="s">
        <v>4267</v>
      </c>
      <c r="E397" s="662" t="s">
        <v>8514</v>
      </c>
      <c r="F397" s="663" t="s">
        <v>8515</v>
      </c>
      <c r="G397" s="662" t="s">
        <v>7021</v>
      </c>
      <c r="H397" s="662" t="s">
        <v>7022</v>
      </c>
      <c r="I397" s="664">
        <v>37.15</v>
      </c>
      <c r="J397" s="664">
        <v>100</v>
      </c>
      <c r="K397" s="665">
        <v>3715</v>
      </c>
    </row>
    <row r="398" spans="1:11" ht="14.4" customHeight="1" x14ac:dyDescent="0.3">
      <c r="A398" s="660" t="s">
        <v>586</v>
      </c>
      <c r="B398" s="661" t="s">
        <v>587</v>
      </c>
      <c r="C398" s="662" t="s">
        <v>599</v>
      </c>
      <c r="D398" s="663" t="s">
        <v>4267</v>
      </c>
      <c r="E398" s="662" t="s">
        <v>8514</v>
      </c>
      <c r="F398" s="663" t="s">
        <v>8515</v>
      </c>
      <c r="G398" s="662" t="s">
        <v>7027</v>
      </c>
      <c r="H398" s="662" t="s">
        <v>7028</v>
      </c>
      <c r="I398" s="664">
        <v>2.855</v>
      </c>
      <c r="J398" s="664">
        <v>30</v>
      </c>
      <c r="K398" s="665">
        <v>85.7</v>
      </c>
    </row>
    <row r="399" spans="1:11" ht="14.4" customHeight="1" x14ac:dyDescent="0.3">
      <c r="A399" s="660" t="s">
        <v>586</v>
      </c>
      <c r="B399" s="661" t="s">
        <v>587</v>
      </c>
      <c r="C399" s="662" t="s">
        <v>599</v>
      </c>
      <c r="D399" s="663" t="s">
        <v>4267</v>
      </c>
      <c r="E399" s="662" t="s">
        <v>8514</v>
      </c>
      <c r="F399" s="663" t="s">
        <v>8515</v>
      </c>
      <c r="G399" s="662" t="s">
        <v>7405</v>
      </c>
      <c r="H399" s="662" t="s">
        <v>7406</v>
      </c>
      <c r="I399" s="664">
        <v>76.23</v>
      </c>
      <c r="J399" s="664">
        <v>5</v>
      </c>
      <c r="K399" s="665">
        <v>381.15</v>
      </c>
    </row>
    <row r="400" spans="1:11" ht="14.4" customHeight="1" x14ac:dyDescent="0.3">
      <c r="A400" s="660" t="s">
        <v>586</v>
      </c>
      <c r="B400" s="661" t="s">
        <v>587</v>
      </c>
      <c r="C400" s="662" t="s">
        <v>599</v>
      </c>
      <c r="D400" s="663" t="s">
        <v>4267</v>
      </c>
      <c r="E400" s="662" t="s">
        <v>8514</v>
      </c>
      <c r="F400" s="663" t="s">
        <v>8515</v>
      </c>
      <c r="G400" s="662" t="s">
        <v>7407</v>
      </c>
      <c r="H400" s="662" t="s">
        <v>7408</v>
      </c>
      <c r="I400" s="664">
        <v>0.59499999999999997</v>
      </c>
      <c r="J400" s="664">
        <v>6000</v>
      </c>
      <c r="K400" s="665">
        <v>3590</v>
      </c>
    </row>
    <row r="401" spans="1:11" ht="14.4" customHeight="1" x14ac:dyDescent="0.3">
      <c r="A401" s="660" t="s">
        <v>586</v>
      </c>
      <c r="B401" s="661" t="s">
        <v>587</v>
      </c>
      <c r="C401" s="662" t="s">
        <v>599</v>
      </c>
      <c r="D401" s="663" t="s">
        <v>4267</v>
      </c>
      <c r="E401" s="662" t="s">
        <v>8514</v>
      </c>
      <c r="F401" s="663" t="s">
        <v>8515</v>
      </c>
      <c r="G401" s="662" t="s">
        <v>7409</v>
      </c>
      <c r="H401" s="662" t="s">
        <v>7410</v>
      </c>
      <c r="I401" s="664">
        <v>34.57</v>
      </c>
      <c r="J401" s="664">
        <v>30</v>
      </c>
      <c r="K401" s="665">
        <v>1037.07</v>
      </c>
    </row>
    <row r="402" spans="1:11" ht="14.4" customHeight="1" x14ac:dyDescent="0.3">
      <c r="A402" s="660" t="s">
        <v>586</v>
      </c>
      <c r="B402" s="661" t="s">
        <v>587</v>
      </c>
      <c r="C402" s="662" t="s">
        <v>599</v>
      </c>
      <c r="D402" s="663" t="s">
        <v>4267</v>
      </c>
      <c r="E402" s="662" t="s">
        <v>8514</v>
      </c>
      <c r="F402" s="663" t="s">
        <v>8515</v>
      </c>
      <c r="G402" s="662" t="s">
        <v>7031</v>
      </c>
      <c r="H402" s="662" t="s">
        <v>7032</v>
      </c>
      <c r="I402" s="664">
        <v>9.5</v>
      </c>
      <c r="J402" s="664">
        <v>2</v>
      </c>
      <c r="K402" s="665">
        <v>19</v>
      </c>
    </row>
    <row r="403" spans="1:11" ht="14.4" customHeight="1" x14ac:dyDescent="0.3">
      <c r="A403" s="660" t="s">
        <v>586</v>
      </c>
      <c r="B403" s="661" t="s">
        <v>587</v>
      </c>
      <c r="C403" s="662" t="s">
        <v>599</v>
      </c>
      <c r="D403" s="663" t="s">
        <v>4267</v>
      </c>
      <c r="E403" s="662" t="s">
        <v>8514</v>
      </c>
      <c r="F403" s="663" t="s">
        <v>8515</v>
      </c>
      <c r="G403" s="662" t="s">
        <v>7411</v>
      </c>
      <c r="H403" s="662" t="s">
        <v>7412</v>
      </c>
      <c r="I403" s="664">
        <v>23.47</v>
      </c>
      <c r="J403" s="664">
        <v>12</v>
      </c>
      <c r="K403" s="665">
        <v>281.62</v>
      </c>
    </row>
    <row r="404" spans="1:11" ht="14.4" customHeight="1" x14ac:dyDescent="0.3">
      <c r="A404" s="660" t="s">
        <v>586</v>
      </c>
      <c r="B404" s="661" t="s">
        <v>587</v>
      </c>
      <c r="C404" s="662" t="s">
        <v>599</v>
      </c>
      <c r="D404" s="663" t="s">
        <v>4267</v>
      </c>
      <c r="E404" s="662" t="s">
        <v>8514</v>
      </c>
      <c r="F404" s="663" t="s">
        <v>8515</v>
      </c>
      <c r="G404" s="662" t="s">
        <v>7037</v>
      </c>
      <c r="H404" s="662" t="s">
        <v>7038</v>
      </c>
      <c r="I404" s="664">
        <v>193.84</v>
      </c>
      <c r="J404" s="664">
        <v>2</v>
      </c>
      <c r="K404" s="665">
        <v>387.68</v>
      </c>
    </row>
    <row r="405" spans="1:11" ht="14.4" customHeight="1" x14ac:dyDescent="0.3">
      <c r="A405" s="660" t="s">
        <v>586</v>
      </c>
      <c r="B405" s="661" t="s">
        <v>587</v>
      </c>
      <c r="C405" s="662" t="s">
        <v>599</v>
      </c>
      <c r="D405" s="663" t="s">
        <v>4267</v>
      </c>
      <c r="E405" s="662" t="s">
        <v>8514</v>
      </c>
      <c r="F405" s="663" t="s">
        <v>8515</v>
      </c>
      <c r="G405" s="662" t="s">
        <v>7039</v>
      </c>
      <c r="H405" s="662" t="s">
        <v>7041</v>
      </c>
      <c r="I405" s="664">
        <v>0.55000000000000004</v>
      </c>
      <c r="J405" s="664">
        <v>150</v>
      </c>
      <c r="K405" s="665">
        <v>82.5</v>
      </c>
    </row>
    <row r="406" spans="1:11" ht="14.4" customHeight="1" x14ac:dyDescent="0.3">
      <c r="A406" s="660" t="s">
        <v>586</v>
      </c>
      <c r="B406" s="661" t="s">
        <v>587</v>
      </c>
      <c r="C406" s="662" t="s">
        <v>599</v>
      </c>
      <c r="D406" s="663" t="s">
        <v>4267</v>
      </c>
      <c r="E406" s="662" t="s">
        <v>8514</v>
      </c>
      <c r="F406" s="663" t="s">
        <v>8515</v>
      </c>
      <c r="G406" s="662" t="s">
        <v>7413</v>
      </c>
      <c r="H406" s="662" t="s">
        <v>7414</v>
      </c>
      <c r="I406" s="664">
        <v>138.01</v>
      </c>
      <c r="J406" s="664">
        <v>10</v>
      </c>
      <c r="K406" s="665">
        <v>1380.11</v>
      </c>
    </row>
    <row r="407" spans="1:11" ht="14.4" customHeight="1" x14ac:dyDescent="0.3">
      <c r="A407" s="660" t="s">
        <v>586</v>
      </c>
      <c r="B407" s="661" t="s">
        <v>587</v>
      </c>
      <c r="C407" s="662" t="s">
        <v>599</v>
      </c>
      <c r="D407" s="663" t="s">
        <v>4267</v>
      </c>
      <c r="E407" s="662" t="s">
        <v>8514</v>
      </c>
      <c r="F407" s="663" t="s">
        <v>8515</v>
      </c>
      <c r="G407" s="662" t="s">
        <v>7413</v>
      </c>
      <c r="H407" s="662" t="s">
        <v>7415</v>
      </c>
      <c r="I407" s="664">
        <v>138.02000000000001</v>
      </c>
      <c r="J407" s="664">
        <v>10</v>
      </c>
      <c r="K407" s="665">
        <v>1380.2</v>
      </c>
    </row>
    <row r="408" spans="1:11" ht="14.4" customHeight="1" x14ac:dyDescent="0.3">
      <c r="A408" s="660" t="s">
        <v>586</v>
      </c>
      <c r="B408" s="661" t="s">
        <v>587</v>
      </c>
      <c r="C408" s="662" t="s">
        <v>599</v>
      </c>
      <c r="D408" s="663" t="s">
        <v>4267</v>
      </c>
      <c r="E408" s="662" t="s">
        <v>8514</v>
      </c>
      <c r="F408" s="663" t="s">
        <v>8515</v>
      </c>
      <c r="G408" s="662" t="s">
        <v>7042</v>
      </c>
      <c r="H408" s="662" t="s">
        <v>7043</v>
      </c>
      <c r="I408" s="664">
        <v>13.550833333333335</v>
      </c>
      <c r="J408" s="664">
        <v>5600</v>
      </c>
      <c r="K408" s="665">
        <v>75886</v>
      </c>
    </row>
    <row r="409" spans="1:11" ht="14.4" customHeight="1" x14ac:dyDescent="0.3">
      <c r="A409" s="660" t="s">
        <v>586</v>
      </c>
      <c r="B409" s="661" t="s">
        <v>587</v>
      </c>
      <c r="C409" s="662" t="s">
        <v>599</v>
      </c>
      <c r="D409" s="663" t="s">
        <v>4267</v>
      </c>
      <c r="E409" s="662" t="s">
        <v>8514</v>
      </c>
      <c r="F409" s="663" t="s">
        <v>8515</v>
      </c>
      <c r="G409" s="662" t="s">
        <v>7044</v>
      </c>
      <c r="H409" s="662" t="s">
        <v>7045</v>
      </c>
      <c r="I409" s="664">
        <v>12.584</v>
      </c>
      <c r="J409" s="664">
        <v>900</v>
      </c>
      <c r="K409" s="665">
        <v>11326</v>
      </c>
    </row>
    <row r="410" spans="1:11" ht="14.4" customHeight="1" x14ac:dyDescent="0.3">
      <c r="A410" s="660" t="s">
        <v>586</v>
      </c>
      <c r="B410" s="661" t="s">
        <v>587</v>
      </c>
      <c r="C410" s="662" t="s">
        <v>599</v>
      </c>
      <c r="D410" s="663" t="s">
        <v>4267</v>
      </c>
      <c r="E410" s="662" t="s">
        <v>8514</v>
      </c>
      <c r="F410" s="663" t="s">
        <v>8515</v>
      </c>
      <c r="G410" s="662" t="s">
        <v>7416</v>
      </c>
      <c r="H410" s="662" t="s">
        <v>7417</v>
      </c>
      <c r="I410" s="664">
        <v>13.12</v>
      </c>
      <c r="J410" s="664">
        <v>50</v>
      </c>
      <c r="K410" s="665">
        <v>656.07999999999993</v>
      </c>
    </row>
    <row r="411" spans="1:11" ht="14.4" customHeight="1" x14ac:dyDescent="0.3">
      <c r="A411" s="660" t="s">
        <v>586</v>
      </c>
      <c r="B411" s="661" t="s">
        <v>587</v>
      </c>
      <c r="C411" s="662" t="s">
        <v>599</v>
      </c>
      <c r="D411" s="663" t="s">
        <v>4267</v>
      </c>
      <c r="E411" s="662" t="s">
        <v>8514</v>
      </c>
      <c r="F411" s="663" t="s">
        <v>8515</v>
      </c>
      <c r="G411" s="662" t="s">
        <v>7418</v>
      </c>
      <c r="H411" s="662" t="s">
        <v>7419</v>
      </c>
      <c r="I411" s="664">
        <v>34.5</v>
      </c>
      <c r="J411" s="664">
        <v>20</v>
      </c>
      <c r="K411" s="665">
        <v>690</v>
      </c>
    </row>
    <row r="412" spans="1:11" ht="14.4" customHeight="1" x14ac:dyDescent="0.3">
      <c r="A412" s="660" t="s">
        <v>586</v>
      </c>
      <c r="B412" s="661" t="s">
        <v>587</v>
      </c>
      <c r="C412" s="662" t="s">
        <v>599</v>
      </c>
      <c r="D412" s="663" t="s">
        <v>4267</v>
      </c>
      <c r="E412" s="662" t="s">
        <v>8514</v>
      </c>
      <c r="F412" s="663" t="s">
        <v>8515</v>
      </c>
      <c r="G412" s="662" t="s">
        <v>7046</v>
      </c>
      <c r="H412" s="662" t="s">
        <v>7047</v>
      </c>
      <c r="I412" s="664">
        <v>17.981666666666669</v>
      </c>
      <c r="J412" s="664">
        <v>300</v>
      </c>
      <c r="K412" s="665">
        <v>5394.5</v>
      </c>
    </row>
    <row r="413" spans="1:11" ht="14.4" customHeight="1" x14ac:dyDescent="0.3">
      <c r="A413" s="660" t="s">
        <v>586</v>
      </c>
      <c r="B413" s="661" t="s">
        <v>587</v>
      </c>
      <c r="C413" s="662" t="s">
        <v>599</v>
      </c>
      <c r="D413" s="663" t="s">
        <v>4267</v>
      </c>
      <c r="E413" s="662" t="s">
        <v>8514</v>
      </c>
      <c r="F413" s="663" t="s">
        <v>8515</v>
      </c>
      <c r="G413" s="662" t="s">
        <v>7050</v>
      </c>
      <c r="H413" s="662" t="s">
        <v>7051</v>
      </c>
      <c r="I413" s="664">
        <v>1.6849999999999998</v>
      </c>
      <c r="J413" s="664">
        <v>160</v>
      </c>
      <c r="K413" s="665">
        <v>269.59999999999997</v>
      </c>
    </row>
    <row r="414" spans="1:11" ht="14.4" customHeight="1" x14ac:dyDescent="0.3">
      <c r="A414" s="660" t="s">
        <v>586</v>
      </c>
      <c r="B414" s="661" t="s">
        <v>587</v>
      </c>
      <c r="C414" s="662" t="s">
        <v>599</v>
      </c>
      <c r="D414" s="663" t="s">
        <v>4267</v>
      </c>
      <c r="E414" s="662" t="s">
        <v>8514</v>
      </c>
      <c r="F414" s="663" t="s">
        <v>8515</v>
      </c>
      <c r="G414" s="662" t="s">
        <v>7052</v>
      </c>
      <c r="H414" s="662" t="s">
        <v>7053</v>
      </c>
      <c r="I414" s="664">
        <v>15.00375</v>
      </c>
      <c r="J414" s="664">
        <v>260</v>
      </c>
      <c r="K414" s="665">
        <v>3900.9</v>
      </c>
    </row>
    <row r="415" spans="1:11" ht="14.4" customHeight="1" x14ac:dyDescent="0.3">
      <c r="A415" s="660" t="s">
        <v>586</v>
      </c>
      <c r="B415" s="661" t="s">
        <v>587</v>
      </c>
      <c r="C415" s="662" t="s">
        <v>599</v>
      </c>
      <c r="D415" s="663" t="s">
        <v>4267</v>
      </c>
      <c r="E415" s="662" t="s">
        <v>8514</v>
      </c>
      <c r="F415" s="663" t="s">
        <v>8515</v>
      </c>
      <c r="G415" s="662" t="s">
        <v>7054</v>
      </c>
      <c r="H415" s="662" t="s">
        <v>7055</v>
      </c>
      <c r="I415" s="664">
        <v>12.103999999999999</v>
      </c>
      <c r="J415" s="664">
        <v>680</v>
      </c>
      <c r="K415" s="665">
        <v>8231</v>
      </c>
    </row>
    <row r="416" spans="1:11" ht="14.4" customHeight="1" x14ac:dyDescent="0.3">
      <c r="A416" s="660" t="s">
        <v>586</v>
      </c>
      <c r="B416" s="661" t="s">
        <v>587</v>
      </c>
      <c r="C416" s="662" t="s">
        <v>599</v>
      </c>
      <c r="D416" s="663" t="s">
        <v>4267</v>
      </c>
      <c r="E416" s="662" t="s">
        <v>8514</v>
      </c>
      <c r="F416" s="663" t="s">
        <v>8515</v>
      </c>
      <c r="G416" s="662" t="s">
        <v>7056</v>
      </c>
      <c r="H416" s="662" t="s">
        <v>7057</v>
      </c>
      <c r="I416" s="664">
        <v>25.52</v>
      </c>
      <c r="J416" s="664">
        <v>35</v>
      </c>
      <c r="K416" s="665">
        <v>893.34999999999991</v>
      </c>
    </row>
    <row r="417" spans="1:11" ht="14.4" customHeight="1" x14ac:dyDescent="0.3">
      <c r="A417" s="660" t="s">
        <v>586</v>
      </c>
      <c r="B417" s="661" t="s">
        <v>587</v>
      </c>
      <c r="C417" s="662" t="s">
        <v>599</v>
      </c>
      <c r="D417" s="663" t="s">
        <v>4267</v>
      </c>
      <c r="E417" s="662" t="s">
        <v>8514</v>
      </c>
      <c r="F417" s="663" t="s">
        <v>8515</v>
      </c>
      <c r="G417" s="662" t="s">
        <v>7058</v>
      </c>
      <c r="H417" s="662" t="s">
        <v>7059</v>
      </c>
      <c r="I417" s="664">
        <v>2.8449999999999998</v>
      </c>
      <c r="J417" s="664">
        <v>100</v>
      </c>
      <c r="K417" s="665">
        <v>284.5</v>
      </c>
    </row>
    <row r="418" spans="1:11" ht="14.4" customHeight="1" x14ac:dyDescent="0.3">
      <c r="A418" s="660" t="s">
        <v>586</v>
      </c>
      <c r="B418" s="661" t="s">
        <v>587</v>
      </c>
      <c r="C418" s="662" t="s">
        <v>599</v>
      </c>
      <c r="D418" s="663" t="s">
        <v>4267</v>
      </c>
      <c r="E418" s="662" t="s">
        <v>8514</v>
      </c>
      <c r="F418" s="663" t="s">
        <v>8515</v>
      </c>
      <c r="G418" s="662" t="s">
        <v>7058</v>
      </c>
      <c r="H418" s="662" t="s">
        <v>7060</v>
      </c>
      <c r="I418" s="664">
        <v>3.5750000000000002</v>
      </c>
      <c r="J418" s="664">
        <v>100</v>
      </c>
      <c r="K418" s="665">
        <v>357.5</v>
      </c>
    </row>
    <row r="419" spans="1:11" ht="14.4" customHeight="1" x14ac:dyDescent="0.3">
      <c r="A419" s="660" t="s">
        <v>586</v>
      </c>
      <c r="B419" s="661" t="s">
        <v>587</v>
      </c>
      <c r="C419" s="662" t="s">
        <v>599</v>
      </c>
      <c r="D419" s="663" t="s">
        <v>4267</v>
      </c>
      <c r="E419" s="662" t="s">
        <v>8514</v>
      </c>
      <c r="F419" s="663" t="s">
        <v>8515</v>
      </c>
      <c r="G419" s="662" t="s">
        <v>7420</v>
      </c>
      <c r="H419" s="662" t="s">
        <v>7421</v>
      </c>
      <c r="I419" s="664">
        <v>1.9350000000000001</v>
      </c>
      <c r="J419" s="664">
        <v>300</v>
      </c>
      <c r="K419" s="665">
        <v>580</v>
      </c>
    </row>
    <row r="420" spans="1:11" ht="14.4" customHeight="1" x14ac:dyDescent="0.3">
      <c r="A420" s="660" t="s">
        <v>586</v>
      </c>
      <c r="B420" s="661" t="s">
        <v>587</v>
      </c>
      <c r="C420" s="662" t="s">
        <v>599</v>
      </c>
      <c r="D420" s="663" t="s">
        <v>4267</v>
      </c>
      <c r="E420" s="662" t="s">
        <v>8514</v>
      </c>
      <c r="F420" s="663" t="s">
        <v>8515</v>
      </c>
      <c r="G420" s="662" t="s">
        <v>7420</v>
      </c>
      <c r="H420" s="662" t="s">
        <v>7422</v>
      </c>
      <c r="I420" s="664">
        <v>1.9319999999999999</v>
      </c>
      <c r="J420" s="664">
        <v>600</v>
      </c>
      <c r="K420" s="665">
        <v>1159</v>
      </c>
    </row>
    <row r="421" spans="1:11" ht="14.4" customHeight="1" x14ac:dyDescent="0.3">
      <c r="A421" s="660" t="s">
        <v>586</v>
      </c>
      <c r="B421" s="661" t="s">
        <v>587</v>
      </c>
      <c r="C421" s="662" t="s">
        <v>599</v>
      </c>
      <c r="D421" s="663" t="s">
        <v>4267</v>
      </c>
      <c r="E421" s="662" t="s">
        <v>8514</v>
      </c>
      <c r="F421" s="663" t="s">
        <v>8515</v>
      </c>
      <c r="G421" s="662" t="s">
        <v>7065</v>
      </c>
      <c r="H421" s="662" t="s">
        <v>7066</v>
      </c>
      <c r="I421" s="664">
        <v>13.2</v>
      </c>
      <c r="J421" s="664">
        <v>10</v>
      </c>
      <c r="K421" s="665">
        <v>132</v>
      </c>
    </row>
    <row r="422" spans="1:11" ht="14.4" customHeight="1" x14ac:dyDescent="0.3">
      <c r="A422" s="660" t="s">
        <v>586</v>
      </c>
      <c r="B422" s="661" t="s">
        <v>587</v>
      </c>
      <c r="C422" s="662" t="s">
        <v>599</v>
      </c>
      <c r="D422" s="663" t="s">
        <v>4267</v>
      </c>
      <c r="E422" s="662" t="s">
        <v>8514</v>
      </c>
      <c r="F422" s="663" t="s">
        <v>8515</v>
      </c>
      <c r="G422" s="662" t="s">
        <v>7067</v>
      </c>
      <c r="H422" s="662" t="s">
        <v>7068</v>
      </c>
      <c r="I422" s="664">
        <v>13.21</v>
      </c>
      <c r="J422" s="664">
        <v>10</v>
      </c>
      <c r="K422" s="665">
        <v>132.1</v>
      </c>
    </row>
    <row r="423" spans="1:11" ht="14.4" customHeight="1" x14ac:dyDescent="0.3">
      <c r="A423" s="660" t="s">
        <v>586</v>
      </c>
      <c r="B423" s="661" t="s">
        <v>587</v>
      </c>
      <c r="C423" s="662" t="s">
        <v>599</v>
      </c>
      <c r="D423" s="663" t="s">
        <v>4267</v>
      </c>
      <c r="E423" s="662" t="s">
        <v>8514</v>
      </c>
      <c r="F423" s="663" t="s">
        <v>8515</v>
      </c>
      <c r="G423" s="662" t="s">
        <v>7423</v>
      </c>
      <c r="H423" s="662" t="s">
        <v>7424</v>
      </c>
      <c r="I423" s="664">
        <v>1.54</v>
      </c>
      <c r="J423" s="664">
        <v>225</v>
      </c>
      <c r="K423" s="665">
        <v>346.5</v>
      </c>
    </row>
    <row r="424" spans="1:11" ht="14.4" customHeight="1" x14ac:dyDescent="0.3">
      <c r="A424" s="660" t="s">
        <v>586</v>
      </c>
      <c r="B424" s="661" t="s">
        <v>587</v>
      </c>
      <c r="C424" s="662" t="s">
        <v>599</v>
      </c>
      <c r="D424" s="663" t="s">
        <v>4267</v>
      </c>
      <c r="E424" s="662" t="s">
        <v>8514</v>
      </c>
      <c r="F424" s="663" t="s">
        <v>8515</v>
      </c>
      <c r="G424" s="662" t="s">
        <v>7069</v>
      </c>
      <c r="H424" s="662" t="s">
        <v>7070</v>
      </c>
      <c r="I424" s="664">
        <v>19.694999999999997</v>
      </c>
      <c r="J424" s="664">
        <v>1250</v>
      </c>
      <c r="K424" s="665">
        <v>25152.5</v>
      </c>
    </row>
    <row r="425" spans="1:11" ht="14.4" customHeight="1" x14ac:dyDescent="0.3">
      <c r="A425" s="660" t="s">
        <v>586</v>
      </c>
      <c r="B425" s="661" t="s">
        <v>587</v>
      </c>
      <c r="C425" s="662" t="s">
        <v>599</v>
      </c>
      <c r="D425" s="663" t="s">
        <v>4267</v>
      </c>
      <c r="E425" s="662" t="s">
        <v>8514</v>
      </c>
      <c r="F425" s="663" t="s">
        <v>8515</v>
      </c>
      <c r="G425" s="662" t="s">
        <v>7071</v>
      </c>
      <c r="H425" s="662" t="s">
        <v>7072</v>
      </c>
      <c r="I425" s="664">
        <v>21.233750000000001</v>
      </c>
      <c r="J425" s="664">
        <v>550</v>
      </c>
      <c r="K425" s="665">
        <v>11678</v>
      </c>
    </row>
    <row r="426" spans="1:11" ht="14.4" customHeight="1" x14ac:dyDescent="0.3">
      <c r="A426" s="660" t="s">
        <v>586</v>
      </c>
      <c r="B426" s="661" t="s">
        <v>587</v>
      </c>
      <c r="C426" s="662" t="s">
        <v>599</v>
      </c>
      <c r="D426" s="663" t="s">
        <v>4267</v>
      </c>
      <c r="E426" s="662" t="s">
        <v>8514</v>
      </c>
      <c r="F426" s="663" t="s">
        <v>8515</v>
      </c>
      <c r="G426" s="662" t="s">
        <v>7425</v>
      </c>
      <c r="H426" s="662" t="s">
        <v>7426</v>
      </c>
      <c r="I426" s="664">
        <v>2</v>
      </c>
      <c r="J426" s="664">
        <v>200</v>
      </c>
      <c r="K426" s="665">
        <v>399.3</v>
      </c>
    </row>
    <row r="427" spans="1:11" ht="14.4" customHeight="1" x14ac:dyDescent="0.3">
      <c r="A427" s="660" t="s">
        <v>586</v>
      </c>
      <c r="B427" s="661" t="s">
        <v>587</v>
      </c>
      <c r="C427" s="662" t="s">
        <v>599</v>
      </c>
      <c r="D427" s="663" t="s">
        <v>4267</v>
      </c>
      <c r="E427" s="662" t="s">
        <v>8514</v>
      </c>
      <c r="F427" s="663" t="s">
        <v>8515</v>
      </c>
      <c r="G427" s="662" t="s">
        <v>7075</v>
      </c>
      <c r="H427" s="662" t="s">
        <v>7076</v>
      </c>
      <c r="I427" s="664">
        <v>0.46999999999999992</v>
      </c>
      <c r="J427" s="664">
        <v>3800</v>
      </c>
      <c r="K427" s="665">
        <v>1786</v>
      </c>
    </row>
    <row r="428" spans="1:11" ht="14.4" customHeight="1" x14ac:dyDescent="0.3">
      <c r="A428" s="660" t="s">
        <v>586</v>
      </c>
      <c r="B428" s="661" t="s">
        <v>587</v>
      </c>
      <c r="C428" s="662" t="s">
        <v>599</v>
      </c>
      <c r="D428" s="663" t="s">
        <v>4267</v>
      </c>
      <c r="E428" s="662" t="s">
        <v>8514</v>
      </c>
      <c r="F428" s="663" t="s">
        <v>8515</v>
      </c>
      <c r="G428" s="662" t="s">
        <v>7077</v>
      </c>
      <c r="H428" s="662" t="s">
        <v>7078</v>
      </c>
      <c r="I428" s="664">
        <v>4.0250000000000004</v>
      </c>
      <c r="J428" s="664">
        <v>100</v>
      </c>
      <c r="K428" s="665">
        <v>402.5</v>
      </c>
    </row>
    <row r="429" spans="1:11" ht="14.4" customHeight="1" x14ac:dyDescent="0.3">
      <c r="A429" s="660" t="s">
        <v>586</v>
      </c>
      <c r="B429" s="661" t="s">
        <v>587</v>
      </c>
      <c r="C429" s="662" t="s">
        <v>599</v>
      </c>
      <c r="D429" s="663" t="s">
        <v>4267</v>
      </c>
      <c r="E429" s="662" t="s">
        <v>8514</v>
      </c>
      <c r="F429" s="663" t="s">
        <v>8515</v>
      </c>
      <c r="G429" s="662" t="s">
        <v>7089</v>
      </c>
      <c r="H429" s="662" t="s">
        <v>7427</v>
      </c>
      <c r="I429" s="664">
        <v>14.22</v>
      </c>
      <c r="J429" s="664">
        <v>800</v>
      </c>
      <c r="K429" s="665">
        <v>11374</v>
      </c>
    </row>
    <row r="430" spans="1:11" ht="14.4" customHeight="1" x14ac:dyDescent="0.3">
      <c r="A430" s="660" t="s">
        <v>586</v>
      </c>
      <c r="B430" s="661" t="s">
        <v>587</v>
      </c>
      <c r="C430" s="662" t="s">
        <v>599</v>
      </c>
      <c r="D430" s="663" t="s">
        <v>4267</v>
      </c>
      <c r="E430" s="662" t="s">
        <v>8514</v>
      </c>
      <c r="F430" s="663" t="s">
        <v>8515</v>
      </c>
      <c r="G430" s="662" t="s">
        <v>7089</v>
      </c>
      <c r="H430" s="662" t="s">
        <v>7090</v>
      </c>
      <c r="I430" s="664">
        <v>11.14</v>
      </c>
      <c r="J430" s="664">
        <v>800</v>
      </c>
      <c r="K430" s="665">
        <v>8603.5</v>
      </c>
    </row>
    <row r="431" spans="1:11" ht="14.4" customHeight="1" x14ac:dyDescent="0.3">
      <c r="A431" s="660" t="s">
        <v>586</v>
      </c>
      <c r="B431" s="661" t="s">
        <v>587</v>
      </c>
      <c r="C431" s="662" t="s">
        <v>599</v>
      </c>
      <c r="D431" s="663" t="s">
        <v>4267</v>
      </c>
      <c r="E431" s="662" t="s">
        <v>8514</v>
      </c>
      <c r="F431" s="663" t="s">
        <v>8515</v>
      </c>
      <c r="G431" s="662" t="s">
        <v>7089</v>
      </c>
      <c r="H431" s="662" t="s">
        <v>7091</v>
      </c>
      <c r="I431" s="664">
        <v>9.5960000000000001</v>
      </c>
      <c r="J431" s="664">
        <v>800</v>
      </c>
      <c r="K431" s="665">
        <v>7676</v>
      </c>
    </row>
    <row r="432" spans="1:11" ht="14.4" customHeight="1" x14ac:dyDescent="0.3">
      <c r="A432" s="660" t="s">
        <v>586</v>
      </c>
      <c r="B432" s="661" t="s">
        <v>587</v>
      </c>
      <c r="C432" s="662" t="s">
        <v>599</v>
      </c>
      <c r="D432" s="663" t="s">
        <v>4267</v>
      </c>
      <c r="E432" s="662" t="s">
        <v>8514</v>
      </c>
      <c r="F432" s="663" t="s">
        <v>8515</v>
      </c>
      <c r="G432" s="662" t="s">
        <v>7094</v>
      </c>
      <c r="H432" s="662" t="s">
        <v>7095</v>
      </c>
      <c r="I432" s="664">
        <v>9.2000000000000011</v>
      </c>
      <c r="J432" s="664">
        <v>900</v>
      </c>
      <c r="K432" s="665">
        <v>8280</v>
      </c>
    </row>
    <row r="433" spans="1:11" ht="14.4" customHeight="1" x14ac:dyDescent="0.3">
      <c r="A433" s="660" t="s">
        <v>586</v>
      </c>
      <c r="B433" s="661" t="s">
        <v>587</v>
      </c>
      <c r="C433" s="662" t="s">
        <v>599</v>
      </c>
      <c r="D433" s="663" t="s">
        <v>4267</v>
      </c>
      <c r="E433" s="662" t="s">
        <v>8514</v>
      </c>
      <c r="F433" s="663" t="s">
        <v>8515</v>
      </c>
      <c r="G433" s="662" t="s">
        <v>7251</v>
      </c>
      <c r="H433" s="662" t="s">
        <v>7252</v>
      </c>
      <c r="I433" s="664">
        <v>172.5</v>
      </c>
      <c r="J433" s="664">
        <v>2</v>
      </c>
      <c r="K433" s="665">
        <v>345</v>
      </c>
    </row>
    <row r="434" spans="1:11" ht="14.4" customHeight="1" x14ac:dyDescent="0.3">
      <c r="A434" s="660" t="s">
        <v>586</v>
      </c>
      <c r="B434" s="661" t="s">
        <v>587</v>
      </c>
      <c r="C434" s="662" t="s">
        <v>599</v>
      </c>
      <c r="D434" s="663" t="s">
        <v>4267</v>
      </c>
      <c r="E434" s="662" t="s">
        <v>8514</v>
      </c>
      <c r="F434" s="663" t="s">
        <v>8515</v>
      </c>
      <c r="G434" s="662" t="s">
        <v>7428</v>
      </c>
      <c r="H434" s="662" t="s">
        <v>7429</v>
      </c>
      <c r="I434" s="664">
        <v>170.35</v>
      </c>
      <c r="J434" s="664">
        <v>10</v>
      </c>
      <c r="K434" s="665">
        <v>1703.5</v>
      </c>
    </row>
    <row r="435" spans="1:11" ht="14.4" customHeight="1" x14ac:dyDescent="0.3">
      <c r="A435" s="660" t="s">
        <v>586</v>
      </c>
      <c r="B435" s="661" t="s">
        <v>587</v>
      </c>
      <c r="C435" s="662" t="s">
        <v>599</v>
      </c>
      <c r="D435" s="663" t="s">
        <v>4267</v>
      </c>
      <c r="E435" s="662" t="s">
        <v>8514</v>
      </c>
      <c r="F435" s="663" t="s">
        <v>8515</v>
      </c>
      <c r="G435" s="662" t="s">
        <v>7430</v>
      </c>
      <c r="H435" s="662" t="s">
        <v>7431</v>
      </c>
      <c r="I435" s="664">
        <v>15.730000000000002</v>
      </c>
      <c r="J435" s="664">
        <v>480</v>
      </c>
      <c r="K435" s="665">
        <v>7550.4000000000005</v>
      </c>
    </row>
    <row r="436" spans="1:11" ht="14.4" customHeight="1" x14ac:dyDescent="0.3">
      <c r="A436" s="660" t="s">
        <v>586</v>
      </c>
      <c r="B436" s="661" t="s">
        <v>587</v>
      </c>
      <c r="C436" s="662" t="s">
        <v>599</v>
      </c>
      <c r="D436" s="663" t="s">
        <v>4267</v>
      </c>
      <c r="E436" s="662" t="s">
        <v>8514</v>
      </c>
      <c r="F436" s="663" t="s">
        <v>8515</v>
      </c>
      <c r="G436" s="662" t="s">
        <v>7432</v>
      </c>
      <c r="H436" s="662" t="s">
        <v>7433</v>
      </c>
      <c r="I436" s="664">
        <v>19.18</v>
      </c>
      <c r="J436" s="664">
        <v>360</v>
      </c>
      <c r="K436" s="665">
        <v>7105.12</v>
      </c>
    </row>
    <row r="437" spans="1:11" ht="14.4" customHeight="1" x14ac:dyDescent="0.3">
      <c r="A437" s="660" t="s">
        <v>586</v>
      </c>
      <c r="B437" s="661" t="s">
        <v>587</v>
      </c>
      <c r="C437" s="662" t="s">
        <v>599</v>
      </c>
      <c r="D437" s="663" t="s">
        <v>4267</v>
      </c>
      <c r="E437" s="662" t="s">
        <v>8514</v>
      </c>
      <c r="F437" s="663" t="s">
        <v>8515</v>
      </c>
      <c r="G437" s="662" t="s">
        <v>7434</v>
      </c>
      <c r="H437" s="662" t="s">
        <v>7435</v>
      </c>
      <c r="I437" s="664">
        <v>78.650000000000006</v>
      </c>
      <c r="J437" s="664">
        <v>2</v>
      </c>
      <c r="K437" s="665">
        <v>157.30000000000001</v>
      </c>
    </row>
    <row r="438" spans="1:11" ht="14.4" customHeight="1" x14ac:dyDescent="0.3">
      <c r="A438" s="660" t="s">
        <v>586</v>
      </c>
      <c r="B438" s="661" t="s">
        <v>587</v>
      </c>
      <c r="C438" s="662" t="s">
        <v>599</v>
      </c>
      <c r="D438" s="663" t="s">
        <v>4267</v>
      </c>
      <c r="E438" s="662" t="s">
        <v>8514</v>
      </c>
      <c r="F438" s="663" t="s">
        <v>8515</v>
      </c>
      <c r="G438" s="662" t="s">
        <v>7436</v>
      </c>
      <c r="H438" s="662" t="s">
        <v>7437</v>
      </c>
      <c r="I438" s="664">
        <v>6184.3</v>
      </c>
      <c r="J438" s="664">
        <v>2</v>
      </c>
      <c r="K438" s="665">
        <v>12368.6</v>
      </c>
    </row>
    <row r="439" spans="1:11" ht="14.4" customHeight="1" x14ac:dyDescent="0.3">
      <c r="A439" s="660" t="s">
        <v>586</v>
      </c>
      <c r="B439" s="661" t="s">
        <v>587</v>
      </c>
      <c r="C439" s="662" t="s">
        <v>599</v>
      </c>
      <c r="D439" s="663" t="s">
        <v>4267</v>
      </c>
      <c r="E439" s="662" t="s">
        <v>8514</v>
      </c>
      <c r="F439" s="663" t="s">
        <v>8515</v>
      </c>
      <c r="G439" s="662" t="s">
        <v>7438</v>
      </c>
      <c r="H439" s="662" t="s">
        <v>7439</v>
      </c>
      <c r="I439" s="664">
        <v>123.66000000000001</v>
      </c>
      <c r="J439" s="664">
        <v>50</v>
      </c>
      <c r="K439" s="665">
        <v>6183</v>
      </c>
    </row>
    <row r="440" spans="1:11" ht="14.4" customHeight="1" x14ac:dyDescent="0.3">
      <c r="A440" s="660" t="s">
        <v>586</v>
      </c>
      <c r="B440" s="661" t="s">
        <v>587</v>
      </c>
      <c r="C440" s="662" t="s">
        <v>599</v>
      </c>
      <c r="D440" s="663" t="s">
        <v>4267</v>
      </c>
      <c r="E440" s="662" t="s">
        <v>8516</v>
      </c>
      <c r="F440" s="663" t="s">
        <v>8517</v>
      </c>
      <c r="G440" s="662" t="s">
        <v>7102</v>
      </c>
      <c r="H440" s="662" t="s">
        <v>7103</v>
      </c>
      <c r="I440" s="664">
        <v>3.17</v>
      </c>
      <c r="J440" s="664">
        <v>75</v>
      </c>
      <c r="K440" s="665">
        <v>237.75</v>
      </c>
    </row>
    <row r="441" spans="1:11" ht="14.4" customHeight="1" x14ac:dyDescent="0.3">
      <c r="A441" s="660" t="s">
        <v>586</v>
      </c>
      <c r="B441" s="661" t="s">
        <v>587</v>
      </c>
      <c r="C441" s="662" t="s">
        <v>599</v>
      </c>
      <c r="D441" s="663" t="s">
        <v>4267</v>
      </c>
      <c r="E441" s="662" t="s">
        <v>8516</v>
      </c>
      <c r="F441" s="663" t="s">
        <v>8517</v>
      </c>
      <c r="G441" s="662" t="s">
        <v>7267</v>
      </c>
      <c r="H441" s="662" t="s">
        <v>7268</v>
      </c>
      <c r="I441" s="664">
        <v>0.44</v>
      </c>
      <c r="J441" s="664">
        <v>1000</v>
      </c>
      <c r="K441" s="665">
        <v>440</v>
      </c>
    </row>
    <row r="442" spans="1:11" ht="14.4" customHeight="1" x14ac:dyDescent="0.3">
      <c r="A442" s="660" t="s">
        <v>586</v>
      </c>
      <c r="B442" s="661" t="s">
        <v>587</v>
      </c>
      <c r="C442" s="662" t="s">
        <v>599</v>
      </c>
      <c r="D442" s="663" t="s">
        <v>4267</v>
      </c>
      <c r="E442" s="662" t="s">
        <v>8516</v>
      </c>
      <c r="F442" s="663" t="s">
        <v>8517</v>
      </c>
      <c r="G442" s="662" t="s">
        <v>7440</v>
      </c>
      <c r="H442" s="662" t="s">
        <v>7441</v>
      </c>
      <c r="I442" s="664">
        <v>15.73</v>
      </c>
      <c r="J442" s="664">
        <v>100</v>
      </c>
      <c r="K442" s="665">
        <v>1573</v>
      </c>
    </row>
    <row r="443" spans="1:11" ht="14.4" customHeight="1" x14ac:dyDescent="0.3">
      <c r="A443" s="660" t="s">
        <v>586</v>
      </c>
      <c r="B443" s="661" t="s">
        <v>587</v>
      </c>
      <c r="C443" s="662" t="s">
        <v>599</v>
      </c>
      <c r="D443" s="663" t="s">
        <v>4267</v>
      </c>
      <c r="E443" s="662" t="s">
        <v>8518</v>
      </c>
      <c r="F443" s="663" t="s">
        <v>8519</v>
      </c>
      <c r="G443" s="662" t="s">
        <v>7104</v>
      </c>
      <c r="H443" s="662" t="s">
        <v>7105</v>
      </c>
      <c r="I443" s="664">
        <v>1523.45</v>
      </c>
      <c r="J443" s="664">
        <v>5</v>
      </c>
      <c r="K443" s="665">
        <v>7617.25</v>
      </c>
    </row>
    <row r="444" spans="1:11" ht="14.4" customHeight="1" x14ac:dyDescent="0.3">
      <c r="A444" s="660" t="s">
        <v>586</v>
      </c>
      <c r="B444" s="661" t="s">
        <v>587</v>
      </c>
      <c r="C444" s="662" t="s">
        <v>599</v>
      </c>
      <c r="D444" s="663" t="s">
        <v>4267</v>
      </c>
      <c r="E444" s="662" t="s">
        <v>8518</v>
      </c>
      <c r="F444" s="663" t="s">
        <v>8519</v>
      </c>
      <c r="G444" s="662" t="s">
        <v>7106</v>
      </c>
      <c r="H444" s="662" t="s">
        <v>7107</v>
      </c>
      <c r="I444" s="664">
        <v>442.39</v>
      </c>
      <c r="J444" s="664">
        <v>10</v>
      </c>
      <c r="K444" s="665">
        <v>4423.8999999999996</v>
      </c>
    </row>
    <row r="445" spans="1:11" ht="14.4" customHeight="1" x14ac:dyDescent="0.3">
      <c r="A445" s="660" t="s">
        <v>586</v>
      </c>
      <c r="B445" s="661" t="s">
        <v>587</v>
      </c>
      <c r="C445" s="662" t="s">
        <v>599</v>
      </c>
      <c r="D445" s="663" t="s">
        <v>4267</v>
      </c>
      <c r="E445" s="662" t="s">
        <v>8518</v>
      </c>
      <c r="F445" s="663" t="s">
        <v>8519</v>
      </c>
      <c r="G445" s="662" t="s">
        <v>7442</v>
      </c>
      <c r="H445" s="662" t="s">
        <v>7443</v>
      </c>
      <c r="I445" s="664">
        <v>568.78399999999988</v>
      </c>
      <c r="J445" s="664">
        <v>160</v>
      </c>
      <c r="K445" s="665">
        <v>91005.410000000018</v>
      </c>
    </row>
    <row r="446" spans="1:11" ht="14.4" customHeight="1" x14ac:dyDescent="0.3">
      <c r="A446" s="660" t="s">
        <v>586</v>
      </c>
      <c r="B446" s="661" t="s">
        <v>587</v>
      </c>
      <c r="C446" s="662" t="s">
        <v>599</v>
      </c>
      <c r="D446" s="663" t="s">
        <v>4267</v>
      </c>
      <c r="E446" s="662" t="s">
        <v>8518</v>
      </c>
      <c r="F446" s="663" t="s">
        <v>8519</v>
      </c>
      <c r="G446" s="662" t="s">
        <v>7444</v>
      </c>
      <c r="H446" s="662" t="s">
        <v>7445</v>
      </c>
      <c r="I446" s="664">
        <v>267.78666666666663</v>
      </c>
      <c r="J446" s="664">
        <v>30</v>
      </c>
      <c r="K446" s="665">
        <v>8033.6</v>
      </c>
    </row>
    <row r="447" spans="1:11" ht="14.4" customHeight="1" x14ac:dyDescent="0.3">
      <c r="A447" s="660" t="s">
        <v>586</v>
      </c>
      <c r="B447" s="661" t="s">
        <v>587</v>
      </c>
      <c r="C447" s="662" t="s">
        <v>599</v>
      </c>
      <c r="D447" s="663" t="s">
        <v>4267</v>
      </c>
      <c r="E447" s="662" t="s">
        <v>8518</v>
      </c>
      <c r="F447" s="663" t="s">
        <v>8519</v>
      </c>
      <c r="G447" s="662" t="s">
        <v>7446</v>
      </c>
      <c r="H447" s="662" t="s">
        <v>7447</v>
      </c>
      <c r="I447" s="664">
        <v>9680</v>
      </c>
      <c r="J447" s="664">
        <v>8</v>
      </c>
      <c r="K447" s="665">
        <v>77440</v>
      </c>
    </row>
    <row r="448" spans="1:11" ht="14.4" customHeight="1" x14ac:dyDescent="0.3">
      <c r="A448" s="660" t="s">
        <v>586</v>
      </c>
      <c r="B448" s="661" t="s">
        <v>587</v>
      </c>
      <c r="C448" s="662" t="s">
        <v>599</v>
      </c>
      <c r="D448" s="663" t="s">
        <v>4267</v>
      </c>
      <c r="E448" s="662" t="s">
        <v>8518</v>
      </c>
      <c r="F448" s="663" t="s">
        <v>8519</v>
      </c>
      <c r="G448" s="662" t="s">
        <v>7108</v>
      </c>
      <c r="H448" s="662" t="s">
        <v>7109</v>
      </c>
      <c r="I448" s="664">
        <v>10200.5</v>
      </c>
      <c r="J448" s="664">
        <v>9</v>
      </c>
      <c r="K448" s="665">
        <v>91804.5</v>
      </c>
    </row>
    <row r="449" spans="1:11" ht="14.4" customHeight="1" x14ac:dyDescent="0.3">
      <c r="A449" s="660" t="s">
        <v>586</v>
      </c>
      <c r="B449" s="661" t="s">
        <v>587</v>
      </c>
      <c r="C449" s="662" t="s">
        <v>599</v>
      </c>
      <c r="D449" s="663" t="s">
        <v>4267</v>
      </c>
      <c r="E449" s="662" t="s">
        <v>8518</v>
      </c>
      <c r="F449" s="663" t="s">
        <v>8519</v>
      </c>
      <c r="G449" s="662" t="s">
        <v>7448</v>
      </c>
      <c r="H449" s="662" t="s">
        <v>7449</v>
      </c>
      <c r="I449" s="664">
        <v>893.17</v>
      </c>
      <c r="J449" s="664">
        <v>10</v>
      </c>
      <c r="K449" s="665">
        <v>8931.73</v>
      </c>
    </row>
    <row r="450" spans="1:11" ht="14.4" customHeight="1" x14ac:dyDescent="0.3">
      <c r="A450" s="660" t="s">
        <v>586</v>
      </c>
      <c r="B450" s="661" t="s">
        <v>587</v>
      </c>
      <c r="C450" s="662" t="s">
        <v>599</v>
      </c>
      <c r="D450" s="663" t="s">
        <v>4267</v>
      </c>
      <c r="E450" s="662" t="s">
        <v>8520</v>
      </c>
      <c r="F450" s="663" t="s">
        <v>8521</v>
      </c>
      <c r="G450" s="662" t="s">
        <v>7110</v>
      </c>
      <c r="H450" s="662" t="s">
        <v>7111</v>
      </c>
      <c r="I450" s="664">
        <v>8.17</v>
      </c>
      <c r="J450" s="664">
        <v>4500</v>
      </c>
      <c r="K450" s="665">
        <v>36765</v>
      </c>
    </row>
    <row r="451" spans="1:11" ht="14.4" customHeight="1" x14ac:dyDescent="0.3">
      <c r="A451" s="660" t="s">
        <v>586</v>
      </c>
      <c r="B451" s="661" t="s">
        <v>587</v>
      </c>
      <c r="C451" s="662" t="s">
        <v>599</v>
      </c>
      <c r="D451" s="663" t="s">
        <v>4267</v>
      </c>
      <c r="E451" s="662" t="s">
        <v>8520</v>
      </c>
      <c r="F451" s="663" t="s">
        <v>8521</v>
      </c>
      <c r="G451" s="662" t="s">
        <v>7110</v>
      </c>
      <c r="H451" s="662" t="s">
        <v>7112</v>
      </c>
      <c r="I451" s="664">
        <v>8.168571428571429</v>
      </c>
      <c r="J451" s="664">
        <v>6400</v>
      </c>
      <c r="K451" s="665">
        <v>52275</v>
      </c>
    </row>
    <row r="452" spans="1:11" ht="14.4" customHeight="1" x14ac:dyDescent="0.3">
      <c r="A452" s="660" t="s">
        <v>586</v>
      </c>
      <c r="B452" s="661" t="s">
        <v>587</v>
      </c>
      <c r="C452" s="662" t="s">
        <v>599</v>
      </c>
      <c r="D452" s="663" t="s">
        <v>4267</v>
      </c>
      <c r="E452" s="662" t="s">
        <v>8520</v>
      </c>
      <c r="F452" s="663" t="s">
        <v>8521</v>
      </c>
      <c r="G452" s="662" t="s">
        <v>7113</v>
      </c>
      <c r="H452" s="662" t="s">
        <v>7450</v>
      </c>
      <c r="I452" s="664">
        <v>10.09</v>
      </c>
      <c r="J452" s="664">
        <v>600</v>
      </c>
      <c r="K452" s="665">
        <v>6054.84</v>
      </c>
    </row>
    <row r="453" spans="1:11" ht="14.4" customHeight="1" x14ac:dyDescent="0.3">
      <c r="A453" s="660" t="s">
        <v>586</v>
      </c>
      <c r="B453" s="661" t="s">
        <v>587</v>
      </c>
      <c r="C453" s="662" t="s">
        <v>599</v>
      </c>
      <c r="D453" s="663" t="s">
        <v>4267</v>
      </c>
      <c r="E453" s="662" t="s">
        <v>8520</v>
      </c>
      <c r="F453" s="663" t="s">
        <v>8521</v>
      </c>
      <c r="G453" s="662" t="s">
        <v>7113</v>
      </c>
      <c r="H453" s="662" t="s">
        <v>7114</v>
      </c>
      <c r="I453" s="664">
        <v>10.090000000000002</v>
      </c>
      <c r="J453" s="664">
        <v>3700</v>
      </c>
      <c r="K453" s="665">
        <v>37337.339999999997</v>
      </c>
    </row>
    <row r="454" spans="1:11" ht="14.4" customHeight="1" x14ac:dyDescent="0.3">
      <c r="A454" s="660" t="s">
        <v>586</v>
      </c>
      <c r="B454" s="661" t="s">
        <v>587</v>
      </c>
      <c r="C454" s="662" t="s">
        <v>599</v>
      </c>
      <c r="D454" s="663" t="s">
        <v>4267</v>
      </c>
      <c r="E454" s="662" t="s">
        <v>8520</v>
      </c>
      <c r="F454" s="663" t="s">
        <v>8521</v>
      </c>
      <c r="G454" s="662" t="s">
        <v>7115</v>
      </c>
      <c r="H454" s="662" t="s">
        <v>7116</v>
      </c>
      <c r="I454" s="664">
        <v>7.0154545454545456</v>
      </c>
      <c r="J454" s="664">
        <v>2600</v>
      </c>
      <c r="K454" s="665">
        <v>18233.5</v>
      </c>
    </row>
    <row r="455" spans="1:11" ht="14.4" customHeight="1" x14ac:dyDescent="0.3">
      <c r="A455" s="660" t="s">
        <v>586</v>
      </c>
      <c r="B455" s="661" t="s">
        <v>587</v>
      </c>
      <c r="C455" s="662" t="s">
        <v>599</v>
      </c>
      <c r="D455" s="663" t="s">
        <v>4267</v>
      </c>
      <c r="E455" s="662" t="s">
        <v>8520</v>
      </c>
      <c r="F455" s="663" t="s">
        <v>8521</v>
      </c>
      <c r="G455" s="662" t="s">
        <v>7451</v>
      </c>
      <c r="H455" s="662" t="s">
        <v>7452</v>
      </c>
      <c r="I455" s="664">
        <v>1114.21</v>
      </c>
      <c r="J455" s="664">
        <v>6</v>
      </c>
      <c r="K455" s="665">
        <v>6685.25</v>
      </c>
    </row>
    <row r="456" spans="1:11" ht="14.4" customHeight="1" x14ac:dyDescent="0.3">
      <c r="A456" s="660" t="s">
        <v>586</v>
      </c>
      <c r="B456" s="661" t="s">
        <v>587</v>
      </c>
      <c r="C456" s="662" t="s">
        <v>599</v>
      </c>
      <c r="D456" s="663" t="s">
        <v>4267</v>
      </c>
      <c r="E456" s="662" t="s">
        <v>8520</v>
      </c>
      <c r="F456" s="663" t="s">
        <v>8521</v>
      </c>
      <c r="G456" s="662" t="s">
        <v>7453</v>
      </c>
      <c r="H456" s="662" t="s">
        <v>7454</v>
      </c>
      <c r="I456" s="664">
        <v>6715.5</v>
      </c>
      <c r="J456" s="664">
        <v>6</v>
      </c>
      <c r="K456" s="665">
        <v>40293</v>
      </c>
    </row>
    <row r="457" spans="1:11" ht="14.4" customHeight="1" x14ac:dyDescent="0.3">
      <c r="A457" s="660" t="s">
        <v>586</v>
      </c>
      <c r="B457" s="661" t="s">
        <v>587</v>
      </c>
      <c r="C457" s="662" t="s">
        <v>599</v>
      </c>
      <c r="D457" s="663" t="s">
        <v>4267</v>
      </c>
      <c r="E457" s="662" t="s">
        <v>8520</v>
      </c>
      <c r="F457" s="663" t="s">
        <v>8521</v>
      </c>
      <c r="G457" s="662" t="s">
        <v>7455</v>
      </c>
      <c r="H457" s="662" t="s">
        <v>7456</v>
      </c>
      <c r="I457" s="664">
        <v>6352.5</v>
      </c>
      <c r="J457" s="664">
        <v>6</v>
      </c>
      <c r="K457" s="665">
        <v>38115</v>
      </c>
    </row>
    <row r="458" spans="1:11" ht="14.4" customHeight="1" x14ac:dyDescent="0.3">
      <c r="A458" s="660" t="s">
        <v>586</v>
      </c>
      <c r="B458" s="661" t="s">
        <v>587</v>
      </c>
      <c r="C458" s="662" t="s">
        <v>599</v>
      </c>
      <c r="D458" s="663" t="s">
        <v>4267</v>
      </c>
      <c r="E458" s="662" t="s">
        <v>8522</v>
      </c>
      <c r="F458" s="663" t="s">
        <v>8523</v>
      </c>
      <c r="G458" s="662" t="s">
        <v>7117</v>
      </c>
      <c r="H458" s="662" t="s">
        <v>7118</v>
      </c>
      <c r="I458" s="664">
        <v>27.494999999999997</v>
      </c>
      <c r="J458" s="664">
        <v>72</v>
      </c>
      <c r="K458" s="665">
        <v>1979.75</v>
      </c>
    </row>
    <row r="459" spans="1:11" ht="14.4" customHeight="1" x14ac:dyDescent="0.3">
      <c r="A459" s="660" t="s">
        <v>586</v>
      </c>
      <c r="B459" s="661" t="s">
        <v>587</v>
      </c>
      <c r="C459" s="662" t="s">
        <v>599</v>
      </c>
      <c r="D459" s="663" t="s">
        <v>4267</v>
      </c>
      <c r="E459" s="662" t="s">
        <v>8522</v>
      </c>
      <c r="F459" s="663" t="s">
        <v>8523</v>
      </c>
      <c r="G459" s="662" t="s">
        <v>7457</v>
      </c>
      <c r="H459" s="662" t="s">
        <v>7458</v>
      </c>
      <c r="I459" s="664">
        <v>39.229999999999997</v>
      </c>
      <c r="J459" s="664">
        <v>144</v>
      </c>
      <c r="K459" s="665">
        <v>5648.8</v>
      </c>
    </row>
    <row r="460" spans="1:11" ht="14.4" customHeight="1" x14ac:dyDescent="0.3">
      <c r="A460" s="660" t="s">
        <v>586</v>
      </c>
      <c r="B460" s="661" t="s">
        <v>587</v>
      </c>
      <c r="C460" s="662" t="s">
        <v>599</v>
      </c>
      <c r="D460" s="663" t="s">
        <v>4267</v>
      </c>
      <c r="E460" s="662" t="s">
        <v>8522</v>
      </c>
      <c r="F460" s="663" t="s">
        <v>8523</v>
      </c>
      <c r="G460" s="662" t="s">
        <v>7459</v>
      </c>
      <c r="H460" s="662" t="s">
        <v>7460</v>
      </c>
      <c r="I460" s="664">
        <v>41.55</v>
      </c>
      <c r="J460" s="664">
        <v>72</v>
      </c>
      <c r="K460" s="665">
        <v>2991.6</v>
      </c>
    </row>
    <row r="461" spans="1:11" ht="14.4" customHeight="1" x14ac:dyDescent="0.3">
      <c r="A461" s="660" t="s">
        <v>586</v>
      </c>
      <c r="B461" s="661" t="s">
        <v>587</v>
      </c>
      <c r="C461" s="662" t="s">
        <v>599</v>
      </c>
      <c r="D461" s="663" t="s">
        <v>4267</v>
      </c>
      <c r="E461" s="662" t="s">
        <v>8522</v>
      </c>
      <c r="F461" s="663" t="s">
        <v>8523</v>
      </c>
      <c r="G461" s="662" t="s">
        <v>7461</v>
      </c>
      <c r="H461" s="662" t="s">
        <v>7462</v>
      </c>
      <c r="I461" s="664">
        <v>41.15</v>
      </c>
      <c r="J461" s="664">
        <v>36</v>
      </c>
      <c r="K461" s="665">
        <v>1481.37</v>
      </c>
    </row>
    <row r="462" spans="1:11" ht="14.4" customHeight="1" x14ac:dyDescent="0.3">
      <c r="A462" s="660" t="s">
        <v>586</v>
      </c>
      <c r="B462" s="661" t="s">
        <v>587</v>
      </c>
      <c r="C462" s="662" t="s">
        <v>599</v>
      </c>
      <c r="D462" s="663" t="s">
        <v>4267</v>
      </c>
      <c r="E462" s="662" t="s">
        <v>8524</v>
      </c>
      <c r="F462" s="663" t="s">
        <v>8525</v>
      </c>
      <c r="G462" s="662" t="s">
        <v>7119</v>
      </c>
      <c r="H462" s="662" t="s">
        <v>7120</v>
      </c>
      <c r="I462" s="664">
        <v>399.3</v>
      </c>
      <c r="J462" s="664">
        <v>10</v>
      </c>
      <c r="K462" s="665">
        <v>3993</v>
      </c>
    </row>
    <row r="463" spans="1:11" ht="14.4" customHeight="1" x14ac:dyDescent="0.3">
      <c r="A463" s="660" t="s">
        <v>586</v>
      </c>
      <c r="B463" s="661" t="s">
        <v>587</v>
      </c>
      <c r="C463" s="662" t="s">
        <v>599</v>
      </c>
      <c r="D463" s="663" t="s">
        <v>4267</v>
      </c>
      <c r="E463" s="662" t="s">
        <v>8524</v>
      </c>
      <c r="F463" s="663" t="s">
        <v>8525</v>
      </c>
      <c r="G463" s="662" t="s">
        <v>7123</v>
      </c>
      <c r="H463" s="662" t="s">
        <v>7124</v>
      </c>
      <c r="I463" s="664">
        <v>0.30333333333333334</v>
      </c>
      <c r="J463" s="664">
        <v>6000</v>
      </c>
      <c r="K463" s="665">
        <v>1820</v>
      </c>
    </row>
    <row r="464" spans="1:11" ht="14.4" customHeight="1" x14ac:dyDescent="0.3">
      <c r="A464" s="660" t="s">
        <v>586</v>
      </c>
      <c r="B464" s="661" t="s">
        <v>587</v>
      </c>
      <c r="C464" s="662" t="s">
        <v>599</v>
      </c>
      <c r="D464" s="663" t="s">
        <v>4267</v>
      </c>
      <c r="E464" s="662" t="s">
        <v>8524</v>
      </c>
      <c r="F464" s="663" t="s">
        <v>8525</v>
      </c>
      <c r="G464" s="662" t="s">
        <v>7123</v>
      </c>
      <c r="H464" s="662" t="s">
        <v>7125</v>
      </c>
      <c r="I464" s="664">
        <v>0.30249999999999999</v>
      </c>
      <c r="J464" s="664">
        <v>4000</v>
      </c>
      <c r="K464" s="665">
        <v>1210</v>
      </c>
    </row>
    <row r="465" spans="1:11" ht="14.4" customHeight="1" x14ac:dyDescent="0.3">
      <c r="A465" s="660" t="s">
        <v>586</v>
      </c>
      <c r="B465" s="661" t="s">
        <v>587</v>
      </c>
      <c r="C465" s="662" t="s">
        <v>599</v>
      </c>
      <c r="D465" s="663" t="s">
        <v>4267</v>
      </c>
      <c r="E465" s="662" t="s">
        <v>8524</v>
      </c>
      <c r="F465" s="663" t="s">
        <v>8525</v>
      </c>
      <c r="G465" s="662" t="s">
        <v>7126</v>
      </c>
      <c r="H465" s="662" t="s">
        <v>7127</v>
      </c>
      <c r="I465" s="664">
        <v>0.3</v>
      </c>
      <c r="J465" s="664">
        <v>2000</v>
      </c>
      <c r="K465" s="665">
        <v>600</v>
      </c>
    </row>
    <row r="466" spans="1:11" ht="14.4" customHeight="1" x14ac:dyDescent="0.3">
      <c r="A466" s="660" t="s">
        <v>586</v>
      </c>
      <c r="B466" s="661" t="s">
        <v>587</v>
      </c>
      <c r="C466" s="662" t="s">
        <v>599</v>
      </c>
      <c r="D466" s="663" t="s">
        <v>4267</v>
      </c>
      <c r="E466" s="662" t="s">
        <v>8524</v>
      </c>
      <c r="F466" s="663" t="s">
        <v>8525</v>
      </c>
      <c r="G466" s="662" t="s">
        <v>7129</v>
      </c>
      <c r="H466" s="662" t="s">
        <v>7130</v>
      </c>
      <c r="I466" s="664">
        <v>0.3</v>
      </c>
      <c r="J466" s="664">
        <v>2000</v>
      </c>
      <c r="K466" s="665">
        <v>600</v>
      </c>
    </row>
    <row r="467" spans="1:11" ht="14.4" customHeight="1" x14ac:dyDescent="0.3">
      <c r="A467" s="660" t="s">
        <v>586</v>
      </c>
      <c r="B467" s="661" t="s">
        <v>587</v>
      </c>
      <c r="C467" s="662" t="s">
        <v>599</v>
      </c>
      <c r="D467" s="663" t="s">
        <v>4267</v>
      </c>
      <c r="E467" s="662" t="s">
        <v>8524</v>
      </c>
      <c r="F467" s="663" t="s">
        <v>8525</v>
      </c>
      <c r="G467" s="662" t="s">
        <v>7463</v>
      </c>
      <c r="H467" s="662" t="s">
        <v>7464</v>
      </c>
      <c r="I467" s="664">
        <v>0.68</v>
      </c>
      <c r="J467" s="664">
        <v>200</v>
      </c>
      <c r="K467" s="665">
        <v>136</v>
      </c>
    </row>
    <row r="468" spans="1:11" ht="14.4" customHeight="1" x14ac:dyDescent="0.3">
      <c r="A468" s="660" t="s">
        <v>586</v>
      </c>
      <c r="B468" s="661" t="s">
        <v>587</v>
      </c>
      <c r="C468" s="662" t="s">
        <v>599</v>
      </c>
      <c r="D468" s="663" t="s">
        <v>4267</v>
      </c>
      <c r="E468" s="662" t="s">
        <v>8524</v>
      </c>
      <c r="F468" s="663" t="s">
        <v>8525</v>
      </c>
      <c r="G468" s="662" t="s">
        <v>7134</v>
      </c>
      <c r="H468" s="662" t="s">
        <v>7135</v>
      </c>
      <c r="I468" s="664">
        <v>10.16</v>
      </c>
      <c r="J468" s="664">
        <v>50</v>
      </c>
      <c r="K468" s="665">
        <v>508.2</v>
      </c>
    </row>
    <row r="469" spans="1:11" ht="14.4" customHeight="1" x14ac:dyDescent="0.3">
      <c r="A469" s="660" t="s">
        <v>586</v>
      </c>
      <c r="B469" s="661" t="s">
        <v>587</v>
      </c>
      <c r="C469" s="662" t="s">
        <v>599</v>
      </c>
      <c r="D469" s="663" t="s">
        <v>4267</v>
      </c>
      <c r="E469" s="662" t="s">
        <v>8524</v>
      </c>
      <c r="F469" s="663" t="s">
        <v>8525</v>
      </c>
      <c r="G469" s="662" t="s">
        <v>7136</v>
      </c>
      <c r="H469" s="662" t="s">
        <v>7137</v>
      </c>
      <c r="I469" s="664">
        <v>907.5</v>
      </c>
      <c r="J469" s="664">
        <v>29</v>
      </c>
      <c r="K469" s="665">
        <v>26317.5</v>
      </c>
    </row>
    <row r="470" spans="1:11" ht="14.4" customHeight="1" x14ac:dyDescent="0.3">
      <c r="A470" s="660" t="s">
        <v>586</v>
      </c>
      <c r="B470" s="661" t="s">
        <v>587</v>
      </c>
      <c r="C470" s="662" t="s">
        <v>599</v>
      </c>
      <c r="D470" s="663" t="s">
        <v>4267</v>
      </c>
      <c r="E470" s="662" t="s">
        <v>8524</v>
      </c>
      <c r="F470" s="663" t="s">
        <v>8525</v>
      </c>
      <c r="G470" s="662" t="s">
        <v>7138</v>
      </c>
      <c r="H470" s="662" t="s">
        <v>7139</v>
      </c>
      <c r="I470" s="664">
        <v>0.40111111111111108</v>
      </c>
      <c r="J470" s="664">
        <v>20500</v>
      </c>
      <c r="K470" s="665">
        <v>8140</v>
      </c>
    </row>
    <row r="471" spans="1:11" ht="14.4" customHeight="1" x14ac:dyDescent="0.3">
      <c r="A471" s="660" t="s">
        <v>586</v>
      </c>
      <c r="B471" s="661" t="s">
        <v>587</v>
      </c>
      <c r="C471" s="662" t="s">
        <v>599</v>
      </c>
      <c r="D471" s="663" t="s">
        <v>4267</v>
      </c>
      <c r="E471" s="662" t="s">
        <v>8524</v>
      </c>
      <c r="F471" s="663" t="s">
        <v>8525</v>
      </c>
      <c r="G471" s="662" t="s">
        <v>7140</v>
      </c>
      <c r="H471" s="662" t="s">
        <v>7141</v>
      </c>
      <c r="I471" s="664">
        <v>290.39999999999998</v>
      </c>
      <c r="J471" s="664">
        <v>30</v>
      </c>
      <c r="K471" s="665">
        <v>8712</v>
      </c>
    </row>
    <row r="472" spans="1:11" ht="14.4" customHeight="1" x14ac:dyDescent="0.3">
      <c r="A472" s="660" t="s">
        <v>586</v>
      </c>
      <c r="B472" s="661" t="s">
        <v>587</v>
      </c>
      <c r="C472" s="662" t="s">
        <v>599</v>
      </c>
      <c r="D472" s="663" t="s">
        <v>4267</v>
      </c>
      <c r="E472" s="662" t="s">
        <v>8524</v>
      </c>
      <c r="F472" s="663" t="s">
        <v>8525</v>
      </c>
      <c r="G472" s="662" t="s">
        <v>7142</v>
      </c>
      <c r="H472" s="662" t="s">
        <v>7143</v>
      </c>
      <c r="I472" s="664">
        <v>132.68</v>
      </c>
      <c r="J472" s="664">
        <v>75</v>
      </c>
      <c r="K472" s="665">
        <v>9950.74</v>
      </c>
    </row>
    <row r="473" spans="1:11" ht="14.4" customHeight="1" x14ac:dyDescent="0.3">
      <c r="A473" s="660" t="s">
        <v>586</v>
      </c>
      <c r="B473" s="661" t="s">
        <v>587</v>
      </c>
      <c r="C473" s="662" t="s">
        <v>599</v>
      </c>
      <c r="D473" s="663" t="s">
        <v>4267</v>
      </c>
      <c r="E473" s="662" t="s">
        <v>8524</v>
      </c>
      <c r="F473" s="663" t="s">
        <v>8525</v>
      </c>
      <c r="G473" s="662" t="s">
        <v>7144</v>
      </c>
      <c r="H473" s="662" t="s">
        <v>7465</v>
      </c>
      <c r="I473" s="664">
        <v>48.82</v>
      </c>
      <c r="J473" s="664">
        <v>25</v>
      </c>
      <c r="K473" s="665">
        <v>1220.5899999999999</v>
      </c>
    </row>
    <row r="474" spans="1:11" ht="14.4" customHeight="1" x14ac:dyDescent="0.3">
      <c r="A474" s="660" t="s">
        <v>586</v>
      </c>
      <c r="B474" s="661" t="s">
        <v>587</v>
      </c>
      <c r="C474" s="662" t="s">
        <v>599</v>
      </c>
      <c r="D474" s="663" t="s">
        <v>4267</v>
      </c>
      <c r="E474" s="662" t="s">
        <v>8524</v>
      </c>
      <c r="F474" s="663" t="s">
        <v>8525</v>
      </c>
      <c r="G474" s="662" t="s">
        <v>7144</v>
      </c>
      <c r="H474" s="662" t="s">
        <v>7145</v>
      </c>
      <c r="I474" s="664">
        <v>48.82</v>
      </c>
      <c r="J474" s="664">
        <v>25</v>
      </c>
      <c r="K474" s="665">
        <v>1220.5899999999999</v>
      </c>
    </row>
    <row r="475" spans="1:11" ht="14.4" customHeight="1" x14ac:dyDescent="0.3">
      <c r="A475" s="660" t="s">
        <v>586</v>
      </c>
      <c r="B475" s="661" t="s">
        <v>587</v>
      </c>
      <c r="C475" s="662" t="s">
        <v>599</v>
      </c>
      <c r="D475" s="663" t="s">
        <v>4267</v>
      </c>
      <c r="E475" s="662" t="s">
        <v>8524</v>
      </c>
      <c r="F475" s="663" t="s">
        <v>8525</v>
      </c>
      <c r="G475" s="662" t="s">
        <v>7466</v>
      </c>
      <c r="H475" s="662" t="s">
        <v>7467</v>
      </c>
      <c r="I475" s="664">
        <v>48.78</v>
      </c>
      <c r="J475" s="664">
        <v>25</v>
      </c>
      <c r="K475" s="665">
        <v>1219.5</v>
      </c>
    </row>
    <row r="476" spans="1:11" ht="14.4" customHeight="1" x14ac:dyDescent="0.3">
      <c r="A476" s="660" t="s">
        <v>586</v>
      </c>
      <c r="B476" s="661" t="s">
        <v>587</v>
      </c>
      <c r="C476" s="662" t="s">
        <v>599</v>
      </c>
      <c r="D476" s="663" t="s">
        <v>4267</v>
      </c>
      <c r="E476" s="662" t="s">
        <v>8524</v>
      </c>
      <c r="F476" s="663" t="s">
        <v>8525</v>
      </c>
      <c r="G476" s="662" t="s">
        <v>7468</v>
      </c>
      <c r="H476" s="662" t="s">
        <v>7469</v>
      </c>
      <c r="I476" s="664">
        <v>10.161428571428571</v>
      </c>
      <c r="J476" s="664">
        <v>360</v>
      </c>
      <c r="K476" s="665">
        <v>3659</v>
      </c>
    </row>
    <row r="477" spans="1:11" ht="14.4" customHeight="1" x14ac:dyDescent="0.3">
      <c r="A477" s="660" t="s">
        <v>586</v>
      </c>
      <c r="B477" s="661" t="s">
        <v>587</v>
      </c>
      <c r="C477" s="662" t="s">
        <v>599</v>
      </c>
      <c r="D477" s="663" t="s">
        <v>4267</v>
      </c>
      <c r="E477" s="662" t="s">
        <v>8524</v>
      </c>
      <c r="F477" s="663" t="s">
        <v>8525</v>
      </c>
      <c r="G477" s="662" t="s">
        <v>7470</v>
      </c>
      <c r="H477" s="662" t="s">
        <v>7471</v>
      </c>
      <c r="I477" s="664">
        <v>0.48</v>
      </c>
      <c r="J477" s="664">
        <v>1000</v>
      </c>
      <c r="K477" s="665">
        <v>480</v>
      </c>
    </row>
    <row r="478" spans="1:11" ht="14.4" customHeight="1" x14ac:dyDescent="0.3">
      <c r="A478" s="660" t="s">
        <v>586</v>
      </c>
      <c r="B478" s="661" t="s">
        <v>587</v>
      </c>
      <c r="C478" s="662" t="s">
        <v>599</v>
      </c>
      <c r="D478" s="663" t="s">
        <v>4267</v>
      </c>
      <c r="E478" s="662" t="s">
        <v>8526</v>
      </c>
      <c r="F478" s="663" t="s">
        <v>8527</v>
      </c>
      <c r="G478" s="662" t="s">
        <v>7149</v>
      </c>
      <c r="H478" s="662" t="s">
        <v>7151</v>
      </c>
      <c r="I478" s="664">
        <v>7.5</v>
      </c>
      <c r="J478" s="664">
        <v>100</v>
      </c>
      <c r="K478" s="665">
        <v>750</v>
      </c>
    </row>
    <row r="479" spans="1:11" ht="14.4" customHeight="1" x14ac:dyDescent="0.3">
      <c r="A479" s="660" t="s">
        <v>586</v>
      </c>
      <c r="B479" s="661" t="s">
        <v>587</v>
      </c>
      <c r="C479" s="662" t="s">
        <v>599</v>
      </c>
      <c r="D479" s="663" t="s">
        <v>4267</v>
      </c>
      <c r="E479" s="662" t="s">
        <v>8526</v>
      </c>
      <c r="F479" s="663" t="s">
        <v>8527</v>
      </c>
      <c r="G479" s="662" t="s">
        <v>7149</v>
      </c>
      <c r="H479" s="662" t="s">
        <v>7152</v>
      </c>
      <c r="I479" s="664">
        <v>7.5</v>
      </c>
      <c r="J479" s="664">
        <v>50</v>
      </c>
      <c r="K479" s="665">
        <v>375</v>
      </c>
    </row>
    <row r="480" spans="1:11" ht="14.4" customHeight="1" x14ac:dyDescent="0.3">
      <c r="A480" s="660" t="s">
        <v>586</v>
      </c>
      <c r="B480" s="661" t="s">
        <v>587</v>
      </c>
      <c r="C480" s="662" t="s">
        <v>599</v>
      </c>
      <c r="D480" s="663" t="s">
        <v>4267</v>
      </c>
      <c r="E480" s="662" t="s">
        <v>8526</v>
      </c>
      <c r="F480" s="663" t="s">
        <v>8527</v>
      </c>
      <c r="G480" s="662" t="s">
        <v>7153</v>
      </c>
      <c r="H480" s="662" t="s">
        <v>7154</v>
      </c>
      <c r="I480" s="664">
        <v>7.503333333333333</v>
      </c>
      <c r="J480" s="664">
        <v>250</v>
      </c>
      <c r="K480" s="665">
        <v>1875.5</v>
      </c>
    </row>
    <row r="481" spans="1:11" ht="14.4" customHeight="1" x14ac:dyDescent="0.3">
      <c r="A481" s="660" t="s">
        <v>586</v>
      </c>
      <c r="B481" s="661" t="s">
        <v>587</v>
      </c>
      <c r="C481" s="662" t="s">
        <v>599</v>
      </c>
      <c r="D481" s="663" t="s">
        <v>4267</v>
      </c>
      <c r="E481" s="662" t="s">
        <v>8526</v>
      </c>
      <c r="F481" s="663" t="s">
        <v>8527</v>
      </c>
      <c r="G481" s="662" t="s">
        <v>7153</v>
      </c>
      <c r="H481" s="662" t="s">
        <v>7155</v>
      </c>
      <c r="I481" s="664">
        <v>7.5</v>
      </c>
      <c r="J481" s="664">
        <v>50</v>
      </c>
      <c r="K481" s="665">
        <v>375</v>
      </c>
    </row>
    <row r="482" spans="1:11" ht="14.4" customHeight="1" x14ac:dyDescent="0.3">
      <c r="A482" s="660" t="s">
        <v>586</v>
      </c>
      <c r="B482" s="661" t="s">
        <v>587</v>
      </c>
      <c r="C482" s="662" t="s">
        <v>599</v>
      </c>
      <c r="D482" s="663" t="s">
        <v>4267</v>
      </c>
      <c r="E482" s="662" t="s">
        <v>8526</v>
      </c>
      <c r="F482" s="663" t="s">
        <v>8527</v>
      </c>
      <c r="G482" s="662" t="s">
        <v>7153</v>
      </c>
      <c r="H482" s="662" t="s">
        <v>7156</v>
      </c>
      <c r="I482" s="664">
        <v>7.5</v>
      </c>
      <c r="J482" s="664">
        <v>100</v>
      </c>
      <c r="K482" s="665">
        <v>750</v>
      </c>
    </row>
    <row r="483" spans="1:11" ht="14.4" customHeight="1" x14ac:dyDescent="0.3">
      <c r="A483" s="660" t="s">
        <v>586</v>
      </c>
      <c r="B483" s="661" t="s">
        <v>587</v>
      </c>
      <c r="C483" s="662" t="s">
        <v>599</v>
      </c>
      <c r="D483" s="663" t="s">
        <v>4267</v>
      </c>
      <c r="E483" s="662" t="s">
        <v>8526</v>
      </c>
      <c r="F483" s="663" t="s">
        <v>8527</v>
      </c>
      <c r="G483" s="662" t="s">
        <v>7157</v>
      </c>
      <c r="H483" s="662" t="s">
        <v>7158</v>
      </c>
      <c r="I483" s="664">
        <v>7.5049999999999999</v>
      </c>
      <c r="J483" s="664">
        <v>250</v>
      </c>
      <c r="K483" s="665">
        <v>1877</v>
      </c>
    </row>
    <row r="484" spans="1:11" ht="14.4" customHeight="1" x14ac:dyDescent="0.3">
      <c r="A484" s="660" t="s">
        <v>586</v>
      </c>
      <c r="B484" s="661" t="s">
        <v>587</v>
      </c>
      <c r="C484" s="662" t="s">
        <v>599</v>
      </c>
      <c r="D484" s="663" t="s">
        <v>4267</v>
      </c>
      <c r="E484" s="662" t="s">
        <v>8526</v>
      </c>
      <c r="F484" s="663" t="s">
        <v>8527</v>
      </c>
      <c r="G484" s="662" t="s">
        <v>7157</v>
      </c>
      <c r="H484" s="662" t="s">
        <v>7159</v>
      </c>
      <c r="I484" s="664">
        <v>7.5</v>
      </c>
      <c r="J484" s="664">
        <v>100</v>
      </c>
      <c r="K484" s="665">
        <v>750</v>
      </c>
    </row>
    <row r="485" spans="1:11" ht="14.4" customHeight="1" x14ac:dyDescent="0.3">
      <c r="A485" s="660" t="s">
        <v>586</v>
      </c>
      <c r="B485" s="661" t="s">
        <v>587</v>
      </c>
      <c r="C485" s="662" t="s">
        <v>599</v>
      </c>
      <c r="D485" s="663" t="s">
        <v>4267</v>
      </c>
      <c r="E485" s="662" t="s">
        <v>8526</v>
      </c>
      <c r="F485" s="663" t="s">
        <v>8527</v>
      </c>
      <c r="G485" s="662" t="s">
        <v>7160</v>
      </c>
      <c r="H485" s="662" t="s">
        <v>7472</v>
      </c>
      <c r="I485" s="664">
        <v>7.5</v>
      </c>
      <c r="J485" s="664">
        <v>50</v>
      </c>
      <c r="K485" s="665">
        <v>375</v>
      </c>
    </row>
    <row r="486" spans="1:11" ht="14.4" customHeight="1" x14ac:dyDescent="0.3">
      <c r="A486" s="660" t="s">
        <v>586</v>
      </c>
      <c r="B486" s="661" t="s">
        <v>587</v>
      </c>
      <c r="C486" s="662" t="s">
        <v>599</v>
      </c>
      <c r="D486" s="663" t="s">
        <v>4267</v>
      </c>
      <c r="E486" s="662" t="s">
        <v>8526</v>
      </c>
      <c r="F486" s="663" t="s">
        <v>8527</v>
      </c>
      <c r="G486" s="662" t="s">
        <v>7160</v>
      </c>
      <c r="H486" s="662" t="s">
        <v>7161</v>
      </c>
      <c r="I486" s="664">
        <v>7.5</v>
      </c>
      <c r="J486" s="664">
        <v>150</v>
      </c>
      <c r="K486" s="665">
        <v>1125</v>
      </c>
    </row>
    <row r="487" spans="1:11" ht="14.4" customHeight="1" x14ac:dyDescent="0.3">
      <c r="A487" s="660" t="s">
        <v>586</v>
      </c>
      <c r="B487" s="661" t="s">
        <v>587</v>
      </c>
      <c r="C487" s="662" t="s">
        <v>599</v>
      </c>
      <c r="D487" s="663" t="s">
        <v>4267</v>
      </c>
      <c r="E487" s="662" t="s">
        <v>8526</v>
      </c>
      <c r="F487" s="663" t="s">
        <v>8527</v>
      </c>
      <c r="G487" s="662" t="s">
        <v>7165</v>
      </c>
      <c r="H487" s="662" t="s">
        <v>7166</v>
      </c>
      <c r="I487" s="664">
        <v>0.77600000000000013</v>
      </c>
      <c r="J487" s="664">
        <v>14000</v>
      </c>
      <c r="K487" s="665">
        <v>10860</v>
      </c>
    </row>
    <row r="488" spans="1:11" ht="14.4" customHeight="1" x14ac:dyDescent="0.3">
      <c r="A488" s="660" t="s">
        <v>586</v>
      </c>
      <c r="B488" s="661" t="s">
        <v>587</v>
      </c>
      <c r="C488" s="662" t="s">
        <v>599</v>
      </c>
      <c r="D488" s="663" t="s">
        <v>4267</v>
      </c>
      <c r="E488" s="662" t="s">
        <v>8526</v>
      </c>
      <c r="F488" s="663" t="s">
        <v>8527</v>
      </c>
      <c r="G488" s="662" t="s">
        <v>7167</v>
      </c>
      <c r="H488" s="662" t="s">
        <v>7168</v>
      </c>
      <c r="I488" s="664">
        <v>0.77600000000000013</v>
      </c>
      <c r="J488" s="664">
        <v>27000</v>
      </c>
      <c r="K488" s="665">
        <v>20950</v>
      </c>
    </row>
    <row r="489" spans="1:11" ht="14.4" customHeight="1" x14ac:dyDescent="0.3">
      <c r="A489" s="660" t="s">
        <v>586</v>
      </c>
      <c r="B489" s="661" t="s">
        <v>587</v>
      </c>
      <c r="C489" s="662" t="s">
        <v>599</v>
      </c>
      <c r="D489" s="663" t="s">
        <v>4267</v>
      </c>
      <c r="E489" s="662" t="s">
        <v>8526</v>
      </c>
      <c r="F489" s="663" t="s">
        <v>8527</v>
      </c>
      <c r="G489" s="662" t="s">
        <v>7169</v>
      </c>
      <c r="H489" s="662" t="s">
        <v>7170</v>
      </c>
      <c r="I489" s="664">
        <v>0.78</v>
      </c>
      <c r="J489" s="664">
        <v>1000</v>
      </c>
      <c r="K489" s="665">
        <v>780</v>
      </c>
    </row>
    <row r="490" spans="1:11" ht="14.4" customHeight="1" x14ac:dyDescent="0.3">
      <c r="A490" s="660" t="s">
        <v>586</v>
      </c>
      <c r="B490" s="661" t="s">
        <v>587</v>
      </c>
      <c r="C490" s="662" t="s">
        <v>599</v>
      </c>
      <c r="D490" s="663" t="s">
        <v>4267</v>
      </c>
      <c r="E490" s="662" t="s">
        <v>8526</v>
      </c>
      <c r="F490" s="663" t="s">
        <v>8527</v>
      </c>
      <c r="G490" s="662" t="s">
        <v>7171</v>
      </c>
      <c r="H490" s="662" t="s">
        <v>7172</v>
      </c>
      <c r="I490" s="664">
        <v>0.71</v>
      </c>
      <c r="J490" s="664">
        <v>12000</v>
      </c>
      <c r="K490" s="665">
        <v>8520</v>
      </c>
    </row>
    <row r="491" spans="1:11" ht="14.4" customHeight="1" x14ac:dyDescent="0.3">
      <c r="A491" s="660" t="s">
        <v>586</v>
      </c>
      <c r="B491" s="661" t="s">
        <v>587</v>
      </c>
      <c r="C491" s="662" t="s">
        <v>599</v>
      </c>
      <c r="D491" s="663" t="s">
        <v>4267</v>
      </c>
      <c r="E491" s="662" t="s">
        <v>8526</v>
      </c>
      <c r="F491" s="663" t="s">
        <v>8527</v>
      </c>
      <c r="G491" s="662" t="s">
        <v>7171</v>
      </c>
      <c r="H491" s="662" t="s">
        <v>7173</v>
      </c>
      <c r="I491" s="664">
        <v>0.71</v>
      </c>
      <c r="J491" s="664">
        <v>27000</v>
      </c>
      <c r="K491" s="665">
        <v>19170</v>
      </c>
    </row>
    <row r="492" spans="1:11" ht="14.4" customHeight="1" x14ac:dyDescent="0.3">
      <c r="A492" s="660" t="s">
        <v>586</v>
      </c>
      <c r="B492" s="661" t="s">
        <v>587</v>
      </c>
      <c r="C492" s="662" t="s">
        <v>599</v>
      </c>
      <c r="D492" s="663" t="s">
        <v>4267</v>
      </c>
      <c r="E492" s="662" t="s">
        <v>8526</v>
      </c>
      <c r="F492" s="663" t="s">
        <v>8527</v>
      </c>
      <c r="G492" s="662" t="s">
        <v>7177</v>
      </c>
      <c r="H492" s="662" t="s">
        <v>7178</v>
      </c>
      <c r="I492" s="664">
        <v>0.71</v>
      </c>
      <c r="J492" s="664">
        <v>7000</v>
      </c>
      <c r="K492" s="665">
        <v>4970</v>
      </c>
    </row>
    <row r="493" spans="1:11" ht="14.4" customHeight="1" x14ac:dyDescent="0.3">
      <c r="A493" s="660" t="s">
        <v>586</v>
      </c>
      <c r="B493" s="661" t="s">
        <v>587</v>
      </c>
      <c r="C493" s="662" t="s">
        <v>599</v>
      </c>
      <c r="D493" s="663" t="s">
        <v>4267</v>
      </c>
      <c r="E493" s="662" t="s">
        <v>8526</v>
      </c>
      <c r="F493" s="663" t="s">
        <v>8527</v>
      </c>
      <c r="G493" s="662" t="s">
        <v>7177</v>
      </c>
      <c r="H493" s="662" t="s">
        <v>7179</v>
      </c>
      <c r="I493" s="664">
        <v>0.71</v>
      </c>
      <c r="J493" s="664">
        <v>14000</v>
      </c>
      <c r="K493" s="665">
        <v>9940</v>
      </c>
    </row>
    <row r="494" spans="1:11" ht="14.4" customHeight="1" x14ac:dyDescent="0.3">
      <c r="A494" s="660" t="s">
        <v>586</v>
      </c>
      <c r="B494" s="661" t="s">
        <v>587</v>
      </c>
      <c r="C494" s="662" t="s">
        <v>599</v>
      </c>
      <c r="D494" s="663" t="s">
        <v>4267</v>
      </c>
      <c r="E494" s="662" t="s">
        <v>8526</v>
      </c>
      <c r="F494" s="663" t="s">
        <v>8527</v>
      </c>
      <c r="G494" s="662" t="s">
        <v>7473</v>
      </c>
      <c r="H494" s="662" t="s">
        <v>7474</v>
      </c>
      <c r="I494" s="664">
        <v>20.16</v>
      </c>
      <c r="J494" s="664">
        <v>40</v>
      </c>
      <c r="K494" s="665">
        <v>806.34</v>
      </c>
    </row>
    <row r="495" spans="1:11" ht="14.4" customHeight="1" x14ac:dyDescent="0.3">
      <c r="A495" s="660" t="s">
        <v>586</v>
      </c>
      <c r="B495" s="661" t="s">
        <v>587</v>
      </c>
      <c r="C495" s="662" t="s">
        <v>599</v>
      </c>
      <c r="D495" s="663" t="s">
        <v>4267</v>
      </c>
      <c r="E495" s="662" t="s">
        <v>8528</v>
      </c>
      <c r="F495" s="663" t="s">
        <v>8529</v>
      </c>
      <c r="G495" s="662" t="s">
        <v>7180</v>
      </c>
      <c r="H495" s="662" t="s">
        <v>7181</v>
      </c>
      <c r="I495" s="664">
        <v>235.3903852814758</v>
      </c>
      <c r="J495" s="664">
        <v>4</v>
      </c>
      <c r="K495" s="665">
        <v>899.35283190262851</v>
      </c>
    </row>
    <row r="496" spans="1:11" ht="14.4" customHeight="1" x14ac:dyDescent="0.3">
      <c r="A496" s="660" t="s">
        <v>586</v>
      </c>
      <c r="B496" s="661" t="s">
        <v>587</v>
      </c>
      <c r="C496" s="662" t="s">
        <v>599</v>
      </c>
      <c r="D496" s="663" t="s">
        <v>4267</v>
      </c>
      <c r="E496" s="662" t="s">
        <v>8528</v>
      </c>
      <c r="F496" s="663" t="s">
        <v>8529</v>
      </c>
      <c r="G496" s="662" t="s">
        <v>7182</v>
      </c>
      <c r="H496" s="662" t="s">
        <v>7183</v>
      </c>
      <c r="I496" s="664">
        <v>139.44000000000003</v>
      </c>
      <c r="J496" s="664">
        <v>230</v>
      </c>
      <c r="K496" s="665">
        <v>32070.980000000003</v>
      </c>
    </row>
    <row r="497" spans="1:11" ht="14.4" customHeight="1" x14ac:dyDescent="0.3">
      <c r="A497" s="660" t="s">
        <v>586</v>
      </c>
      <c r="B497" s="661" t="s">
        <v>587</v>
      </c>
      <c r="C497" s="662" t="s">
        <v>599</v>
      </c>
      <c r="D497" s="663" t="s">
        <v>4267</v>
      </c>
      <c r="E497" s="662" t="s">
        <v>8528</v>
      </c>
      <c r="F497" s="663" t="s">
        <v>8529</v>
      </c>
      <c r="G497" s="662" t="s">
        <v>7184</v>
      </c>
      <c r="H497" s="662" t="s">
        <v>7185</v>
      </c>
      <c r="I497" s="664">
        <v>139.43750000000003</v>
      </c>
      <c r="J497" s="664">
        <v>230</v>
      </c>
      <c r="K497" s="665">
        <v>32070.260000000006</v>
      </c>
    </row>
    <row r="498" spans="1:11" ht="14.4" customHeight="1" x14ac:dyDescent="0.3">
      <c r="A498" s="660" t="s">
        <v>586</v>
      </c>
      <c r="B498" s="661" t="s">
        <v>587</v>
      </c>
      <c r="C498" s="662" t="s">
        <v>599</v>
      </c>
      <c r="D498" s="663" t="s">
        <v>4267</v>
      </c>
      <c r="E498" s="662" t="s">
        <v>8528</v>
      </c>
      <c r="F498" s="663" t="s">
        <v>8529</v>
      </c>
      <c r="G498" s="662" t="s">
        <v>7475</v>
      </c>
      <c r="H498" s="662" t="s">
        <v>7476</v>
      </c>
      <c r="I498" s="664">
        <v>11.650000000000002</v>
      </c>
      <c r="J498" s="664">
        <v>90</v>
      </c>
      <c r="K498" s="665">
        <v>1048.72</v>
      </c>
    </row>
    <row r="499" spans="1:11" ht="14.4" customHeight="1" x14ac:dyDescent="0.3">
      <c r="A499" s="660" t="s">
        <v>586</v>
      </c>
      <c r="B499" s="661" t="s">
        <v>587</v>
      </c>
      <c r="C499" s="662" t="s">
        <v>599</v>
      </c>
      <c r="D499" s="663" t="s">
        <v>4267</v>
      </c>
      <c r="E499" s="662" t="s">
        <v>8528</v>
      </c>
      <c r="F499" s="663" t="s">
        <v>8529</v>
      </c>
      <c r="G499" s="662" t="s">
        <v>7186</v>
      </c>
      <c r="H499" s="662" t="s">
        <v>7187</v>
      </c>
      <c r="I499" s="664">
        <v>152.46</v>
      </c>
      <c r="J499" s="664">
        <v>44</v>
      </c>
      <c r="K499" s="665">
        <v>6708.2400000000007</v>
      </c>
    </row>
    <row r="500" spans="1:11" ht="14.4" customHeight="1" x14ac:dyDescent="0.3">
      <c r="A500" s="660" t="s">
        <v>586</v>
      </c>
      <c r="B500" s="661" t="s">
        <v>587</v>
      </c>
      <c r="C500" s="662" t="s">
        <v>599</v>
      </c>
      <c r="D500" s="663" t="s">
        <v>4267</v>
      </c>
      <c r="E500" s="662" t="s">
        <v>8528</v>
      </c>
      <c r="F500" s="663" t="s">
        <v>8529</v>
      </c>
      <c r="G500" s="662" t="s">
        <v>7188</v>
      </c>
      <c r="H500" s="662" t="s">
        <v>7189</v>
      </c>
      <c r="I500" s="664">
        <v>254.8185714285714</v>
      </c>
      <c r="J500" s="664">
        <v>129</v>
      </c>
      <c r="K500" s="665">
        <v>32871.65</v>
      </c>
    </row>
    <row r="501" spans="1:11" ht="14.4" customHeight="1" x14ac:dyDescent="0.3">
      <c r="A501" s="660" t="s">
        <v>586</v>
      </c>
      <c r="B501" s="661" t="s">
        <v>587</v>
      </c>
      <c r="C501" s="662" t="s">
        <v>602</v>
      </c>
      <c r="D501" s="663" t="s">
        <v>4268</v>
      </c>
      <c r="E501" s="662" t="s">
        <v>8512</v>
      </c>
      <c r="F501" s="663" t="s">
        <v>8513</v>
      </c>
      <c r="G501" s="662" t="s">
        <v>7190</v>
      </c>
      <c r="H501" s="662" t="s">
        <v>7191</v>
      </c>
      <c r="I501" s="664">
        <v>99.1</v>
      </c>
      <c r="J501" s="664">
        <v>1</v>
      </c>
      <c r="K501" s="665">
        <v>99.1</v>
      </c>
    </row>
    <row r="502" spans="1:11" ht="14.4" customHeight="1" x14ac:dyDescent="0.3">
      <c r="A502" s="660" t="s">
        <v>586</v>
      </c>
      <c r="B502" s="661" t="s">
        <v>587</v>
      </c>
      <c r="C502" s="662" t="s">
        <v>602</v>
      </c>
      <c r="D502" s="663" t="s">
        <v>4268</v>
      </c>
      <c r="E502" s="662" t="s">
        <v>8512</v>
      </c>
      <c r="F502" s="663" t="s">
        <v>8513</v>
      </c>
      <c r="G502" s="662" t="s">
        <v>7477</v>
      </c>
      <c r="H502" s="662" t="s">
        <v>7478</v>
      </c>
      <c r="I502" s="664">
        <v>166.74</v>
      </c>
      <c r="J502" s="664">
        <v>2</v>
      </c>
      <c r="K502" s="665">
        <v>333.48</v>
      </c>
    </row>
    <row r="503" spans="1:11" ht="14.4" customHeight="1" x14ac:dyDescent="0.3">
      <c r="A503" s="660" t="s">
        <v>586</v>
      </c>
      <c r="B503" s="661" t="s">
        <v>587</v>
      </c>
      <c r="C503" s="662" t="s">
        <v>602</v>
      </c>
      <c r="D503" s="663" t="s">
        <v>4268</v>
      </c>
      <c r="E503" s="662" t="s">
        <v>8512</v>
      </c>
      <c r="F503" s="663" t="s">
        <v>8513</v>
      </c>
      <c r="G503" s="662" t="s">
        <v>7479</v>
      </c>
      <c r="H503" s="662" t="s">
        <v>7480</v>
      </c>
      <c r="I503" s="664">
        <v>4.6100000000000003</v>
      </c>
      <c r="J503" s="664">
        <v>150</v>
      </c>
      <c r="K503" s="665">
        <v>691.5</v>
      </c>
    </row>
    <row r="504" spans="1:11" ht="14.4" customHeight="1" x14ac:dyDescent="0.3">
      <c r="A504" s="660" t="s">
        <v>586</v>
      </c>
      <c r="B504" s="661" t="s">
        <v>587</v>
      </c>
      <c r="C504" s="662" t="s">
        <v>602</v>
      </c>
      <c r="D504" s="663" t="s">
        <v>4268</v>
      </c>
      <c r="E504" s="662" t="s">
        <v>8512</v>
      </c>
      <c r="F504" s="663" t="s">
        <v>8513</v>
      </c>
      <c r="G504" s="662" t="s">
        <v>6909</v>
      </c>
      <c r="H504" s="662" t="s">
        <v>6910</v>
      </c>
      <c r="I504" s="664">
        <v>0.5069999999999999</v>
      </c>
      <c r="J504" s="664">
        <v>66000</v>
      </c>
      <c r="K504" s="665">
        <v>33480</v>
      </c>
    </row>
    <row r="505" spans="1:11" ht="14.4" customHeight="1" x14ac:dyDescent="0.3">
      <c r="A505" s="660" t="s">
        <v>586</v>
      </c>
      <c r="B505" s="661" t="s">
        <v>587</v>
      </c>
      <c r="C505" s="662" t="s">
        <v>602</v>
      </c>
      <c r="D505" s="663" t="s">
        <v>4268</v>
      </c>
      <c r="E505" s="662" t="s">
        <v>8512</v>
      </c>
      <c r="F505" s="663" t="s">
        <v>8513</v>
      </c>
      <c r="G505" s="662" t="s">
        <v>7481</v>
      </c>
      <c r="H505" s="662" t="s">
        <v>7482</v>
      </c>
      <c r="I505" s="664">
        <v>14.05</v>
      </c>
      <c r="J505" s="664">
        <v>6</v>
      </c>
      <c r="K505" s="665">
        <v>84.3</v>
      </c>
    </row>
    <row r="506" spans="1:11" ht="14.4" customHeight="1" x14ac:dyDescent="0.3">
      <c r="A506" s="660" t="s">
        <v>586</v>
      </c>
      <c r="B506" s="661" t="s">
        <v>587</v>
      </c>
      <c r="C506" s="662" t="s">
        <v>602</v>
      </c>
      <c r="D506" s="663" t="s">
        <v>4268</v>
      </c>
      <c r="E506" s="662" t="s">
        <v>8512</v>
      </c>
      <c r="F506" s="663" t="s">
        <v>8513</v>
      </c>
      <c r="G506" s="662" t="s">
        <v>6911</v>
      </c>
      <c r="H506" s="662" t="s">
        <v>6912</v>
      </c>
      <c r="I506" s="664">
        <v>12.08</v>
      </c>
      <c r="J506" s="664">
        <v>4</v>
      </c>
      <c r="K506" s="665">
        <v>48.32</v>
      </c>
    </row>
    <row r="507" spans="1:11" ht="14.4" customHeight="1" x14ac:dyDescent="0.3">
      <c r="A507" s="660" t="s">
        <v>586</v>
      </c>
      <c r="B507" s="661" t="s">
        <v>587</v>
      </c>
      <c r="C507" s="662" t="s">
        <v>602</v>
      </c>
      <c r="D507" s="663" t="s">
        <v>4268</v>
      </c>
      <c r="E507" s="662" t="s">
        <v>8512</v>
      </c>
      <c r="F507" s="663" t="s">
        <v>8513</v>
      </c>
      <c r="G507" s="662" t="s">
        <v>6913</v>
      </c>
      <c r="H507" s="662" t="s">
        <v>6914</v>
      </c>
      <c r="I507" s="664">
        <v>8.5249999999999986</v>
      </c>
      <c r="J507" s="664">
        <v>14</v>
      </c>
      <c r="K507" s="665">
        <v>119.38</v>
      </c>
    </row>
    <row r="508" spans="1:11" ht="14.4" customHeight="1" x14ac:dyDescent="0.3">
      <c r="A508" s="660" t="s">
        <v>586</v>
      </c>
      <c r="B508" s="661" t="s">
        <v>587</v>
      </c>
      <c r="C508" s="662" t="s">
        <v>602</v>
      </c>
      <c r="D508" s="663" t="s">
        <v>4268</v>
      </c>
      <c r="E508" s="662" t="s">
        <v>8512</v>
      </c>
      <c r="F508" s="663" t="s">
        <v>8513</v>
      </c>
      <c r="G508" s="662" t="s">
        <v>7483</v>
      </c>
      <c r="H508" s="662" t="s">
        <v>7484</v>
      </c>
      <c r="I508" s="664">
        <v>210.63499999999999</v>
      </c>
      <c r="J508" s="664">
        <v>6</v>
      </c>
      <c r="K508" s="665">
        <v>1263.81</v>
      </c>
    </row>
    <row r="509" spans="1:11" ht="14.4" customHeight="1" x14ac:dyDescent="0.3">
      <c r="A509" s="660" t="s">
        <v>586</v>
      </c>
      <c r="B509" s="661" t="s">
        <v>587</v>
      </c>
      <c r="C509" s="662" t="s">
        <v>602</v>
      </c>
      <c r="D509" s="663" t="s">
        <v>4268</v>
      </c>
      <c r="E509" s="662" t="s">
        <v>8512</v>
      </c>
      <c r="F509" s="663" t="s">
        <v>8513</v>
      </c>
      <c r="G509" s="662" t="s">
        <v>6917</v>
      </c>
      <c r="H509" s="662" t="s">
        <v>6918</v>
      </c>
      <c r="I509" s="664">
        <v>0.4</v>
      </c>
      <c r="J509" s="664">
        <v>200</v>
      </c>
      <c r="K509" s="665">
        <v>80</v>
      </c>
    </row>
    <row r="510" spans="1:11" ht="14.4" customHeight="1" x14ac:dyDescent="0.3">
      <c r="A510" s="660" t="s">
        <v>586</v>
      </c>
      <c r="B510" s="661" t="s">
        <v>587</v>
      </c>
      <c r="C510" s="662" t="s">
        <v>602</v>
      </c>
      <c r="D510" s="663" t="s">
        <v>4268</v>
      </c>
      <c r="E510" s="662" t="s">
        <v>8512</v>
      </c>
      <c r="F510" s="663" t="s">
        <v>8513</v>
      </c>
      <c r="G510" s="662" t="s">
        <v>6919</v>
      </c>
      <c r="H510" s="662" t="s">
        <v>6920</v>
      </c>
      <c r="I510" s="664">
        <v>27.562857142857144</v>
      </c>
      <c r="J510" s="664">
        <v>61</v>
      </c>
      <c r="K510" s="665">
        <v>1683.1599999999999</v>
      </c>
    </row>
    <row r="511" spans="1:11" ht="14.4" customHeight="1" x14ac:dyDescent="0.3">
      <c r="A511" s="660" t="s">
        <v>586</v>
      </c>
      <c r="B511" s="661" t="s">
        <v>587</v>
      </c>
      <c r="C511" s="662" t="s">
        <v>602</v>
      </c>
      <c r="D511" s="663" t="s">
        <v>4268</v>
      </c>
      <c r="E511" s="662" t="s">
        <v>8512</v>
      </c>
      <c r="F511" s="663" t="s">
        <v>8513</v>
      </c>
      <c r="G511" s="662" t="s">
        <v>7298</v>
      </c>
      <c r="H511" s="662" t="s">
        <v>7299</v>
      </c>
      <c r="I511" s="664">
        <v>1.43</v>
      </c>
      <c r="J511" s="664">
        <v>200</v>
      </c>
      <c r="K511" s="665">
        <v>286</v>
      </c>
    </row>
    <row r="512" spans="1:11" ht="14.4" customHeight="1" x14ac:dyDescent="0.3">
      <c r="A512" s="660" t="s">
        <v>586</v>
      </c>
      <c r="B512" s="661" t="s">
        <v>587</v>
      </c>
      <c r="C512" s="662" t="s">
        <v>602</v>
      </c>
      <c r="D512" s="663" t="s">
        <v>4268</v>
      </c>
      <c r="E512" s="662" t="s">
        <v>8512</v>
      </c>
      <c r="F512" s="663" t="s">
        <v>8513</v>
      </c>
      <c r="G512" s="662" t="s">
        <v>7298</v>
      </c>
      <c r="H512" s="662" t="s">
        <v>7485</v>
      </c>
      <c r="I512" s="664">
        <v>1.43</v>
      </c>
      <c r="J512" s="664">
        <v>400</v>
      </c>
      <c r="K512" s="665">
        <v>572</v>
      </c>
    </row>
    <row r="513" spans="1:11" ht="14.4" customHeight="1" x14ac:dyDescent="0.3">
      <c r="A513" s="660" t="s">
        <v>586</v>
      </c>
      <c r="B513" s="661" t="s">
        <v>587</v>
      </c>
      <c r="C513" s="662" t="s">
        <v>602</v>
      </c>
      <c r="D513" s="663" t="s">
        <v>4268</v>
      </c>
      <c r="E513" s="662" t="s">
        <v>8512</v>
      </c>
      <c r="F513" s="663" t="s">
        <v>8513</v>
      </c>
      <c r="G513" s="662" t="s">
        <v>6923</v>
      </c>
      <c r="H513" s="662" t="s">
        <v>6924</v>
      </c>
      <c r="I513" s="664">
        <v>6.7</v>
      </c>
      <c r="J513" s="664">
        <v>500</v>
      </c>
      <c r="K513" s="665">
        <v>3348.24</v>
      </c>
    </row>
    <row r="514" spans="1:11" ht="14.4" customHeight="1" x14ac:dyDescent="0.3">
      <c r="A514" s="660" t="s">
        <v>586</v>
      </c>
      <c r="B514" s="661" t="s">
        <v>587</v>
      </c>
      <c r="C514" s="662" t="s">
        <v>602</v>
      </c>
      <c r="D514" s="663" t="s">
        <v>4268</v>
      </c>
      <c r="E514" s="662" t="s">
        <v>8512</v>
      </c>
      <c r="F514" s="663" t="s">
        <v>8513</v>
      </c>
      <c r="G514" s="662" t="s">
        <v>7302</v>
      </c>
      <c r="H514" s="662" t="s">
        <v>7303</v>
      </c>
      <c r="I514" s="664">
        <v>13.66285714285714</v>
      </c>
      <c r="J514" s="664">
        <v>210</v>
      </c>
      <c r="K514" s="665">
        <v>2869.5000000000005</v>
      </c>
    </row>
    <row r="515" spans="1:11" ht="14.4" customHeight="1" x14ac:dyDescent="0.3">
      <c r="A515" s="660" t="s">
        <v>586</v>
      </c>
      <c r="B515" s="661" t="s">
        <v>587</v>
      </c>
      <c r="C515" s="662" t="s">
        <v>602</v>
      </c>
      <c r="D515" s="663" t="s">
        <v>4268</v>
      </c>
      <c r="E515" s="662" t="s">
        <v>8512</v>
      </c>
      <c r="F515" s="663" t="s">
        <v>8513</v>
      </c>
      <c r="G515" s="662" t="s">
        <v>7306</v>
      </c>
      <c r="H515" s="662" t="s">
        <v>7307</v>
      </c>
      <c r="I515" s="664">
        <v>0.99</v>
      </c>
      <c r="J515" s="664">
        <v>100</v>
      </c>
      <c r="K515" s="665">
        <v>99</v>
      </c>
    </row>
    <row r="516" spans="1:11" ht="14.4" customHeight="1" x14ac:dyDescent="0.3">
      <c r="A516" s="660" t="s">
        <v>586</v>
      </c>
      <c r="B516" s="661" t="s">
        <v>587</v>
      </c>
      <c r="C516" s="662" t="s">
        <v>602</v>
      </c>
      <c r="D516" s="663" t="s">
        <v>4268</v>
      </c>
      <c r="E516" s="662" t="s">
        <v>8512</v>
      </c>
      <c r="F516" s="663" t="s">
        <v>8513</v>
      </c>
      <c r="G516" s="662" t="s">
        <v>7312</v>
      </c>
      <c r="H516" s="662" t="s">
        <v>7313</v>
      </c>
      <c r="I516" s="664">
        <v>21.471250000000001</v>
      </c>
      <c r="J516" s="664">
        <v>625</v>
      </c>
      <c r="K516" s="665">
        <v>13694.25</v>
      </c>
    </row>
    <row r="517" spans="1:11" ht="14.4" customHeight="1" x14ac:dyDescent="0.3">
      <c r="A517" s="660" t="s">
        <v>586</v>
      </c>
      <c r="B517" s="661" t="s">
        <v>587</v>
      </c>
      <c r="C517" s="662" t="s">
        <v>602</v>
      </c>
      <c r="D517" s="663" t="s">
        <v>4268</v>
      </c>
      <c r="E517" s="662" t="s">
        <v>8512</v>
      </c>
      <c r="F517" s="663" t="s">
        <v>8513</v>
      </c>
      <c r="G517" s="662" t="s">
        <v>6925</v>
      </c>
      <c r="H517" s="662" t="s">
        <v>6926</v>
      </c>
      <c r="I517" s="664">
        <v>12.4175</v>
      </c>
      <c r="J517" s="664">
        <v>260</v>
      </c>
      <c r="K517" s="665">
        <v>3228.6000000000004</v>
      </c>
    </row>
    <row r="518" spans="1:11" ht="14.4" customHeight="1" x14ac:dyDescent="0.3">
      <c r="A518" s="660" t="s">
        <v>586</v>
      </c>
      <c r="B518" s="661" t="s">
        <v>587</v>
      </c>
      <c r="C518" s="662" t="s">
        <v>602</v>
      </c>
      <c r="D518" s="663" t="s">
        <v>4268</v>
      </c>
      <c r="E518" s="662" t="s">
        <v>8512</v>
      </c>
      <c r="F518" s="663" t="s">
        <v>8513</v>
      </c>
      <c r="G518" s="662" t="s">
        <v>6927</v>
      </c>
      <c r="H518" s="662" t="s">
        <v>6928</v>
      </c>
      <c r="I518" s="664">
        <v>0.59699999999999998</v>
      </c>
      <c r="J518" s="664">
        <v>7500</v>
      </c>
      <c r="K518" s="665">
        <v>4470</v>
      </c>
    </row>
    <row r="519" spans="1:11" ht="14.4" customHeight="1" x14ac:dyDescent="0.3">
      <c r="A519" s="660" t="s">
        <v>586</v>
      </c>
      <c r="B519" s="661" t="s">
        <v>587</v>
      </c>
      <c r="C519" s="662" t="s">
        <v>602</v>
      </c>
      <c r="D519" s="663" t="s">
        <v>4268</v>
      </c>
      <c r="E519" s="662" t="s">
        <v>8512</v>
      </c>
      <c r="F519" s="663" t="s">
        <v>8513</v>
      </c>
      <c r="G519" s="662" t="s">
        <v>6929</v>
      </c>
      <c r="H519" s="662" t="s">
        <v>6930</v>
      </c>
      <c r="I519" s="664">
        <v>1.31</v>
      </c>
      <c r="J519" s="664">
        <v>1900</v>
      </c>
      <c r="K519" s="665">
        <v>2494</v>
      </c>
    </row>
    <row r="520" spans="1:11" ht="14.4" customHeight="1" x14ac:dyDescent="0.3">
      <c r="A520" s="660" t="s">
        <v>586</v>
      </c>
      <c r="B520" s="661" t="s">
        <v>587</v>
      </c>
      <c r="C520" s="662" t="s">
        <v>602</v>
      </c>
      <c r="D520" s="663" t="s">
        <v>4268</v>
      </c>
      <c r="E520" s="662" t="s">
        <v>8512</v>
      </c>
      <c r="F520" s="663" t="s">
        <v>8513</v>
      </c>
      <c r="G520" s="662" t="s">
        <v>6931</v>
      </c>
      <c r="H520" s="662" t="s">
        <v>6932</v>
      </c>
      <c r="I520" s="664">
        <v>8.58</v>
      </c>
      <c r="J520" s="664">
        <v>84</v>
      </c>
      <c r="K520" s="665">
        <v>720.72</v>
      </c>
    </row>
    <row r="521" spans="1:11" ht="14.4" customHeight="1" x14ac:dyDescent="0.3">
      <c r="A521" s="660" t="s">
        <v>586</v>
      </c>
      <c r="B521" s="661" t="s">
        <v>587</v>
      </c>
      <c r="C521" s="662" t="s">
        <v>602</v>
      </c>
      <c r="D521" s="663" t="s">
        <v>4268</v>
      </c>
      <c r="E521" s="662" t="s">
        <v>8512</v>
      </c>
      <c r="F521" s="663" t="s">
        <v>8513</v>
      </c>
      <c r="G521" s="662" t="s">
        <v>7486</v>
      </c>
      <c r="H521" s="662" t="s">
        <v>7487</v>
      </c>
      <c r="I521" s="664">
        <v>27.94</v>
      </c>
      <c r="J521" s="664">
        <v>6</v>
      </c>
      <c r="K521" s="665">
        <v>167.64000000000001</v>
      </c>
    </row>
    <row r="522" spans="1:11" ht="14.4" customHeight="1" x14ac:dyDescent="0.3">
      <c r="A522" s="660" t="s">
        <v>586</v>
      </c>
      <c r="B522" s="661" t="s">
        <v>587</v>
      </c>
      <c r="C522" s="662" t="s">
        <v>602</v>
      </c>
      <c r="D522" s="663" t="s">
        <v>4268</v>
      </c>
      <c r="E522" s="662" t="s">
        <v>8512</v>
      </c>
      <c r="F522" s="663" t="s">
        <v>8513</v>
      </c>
      <c r="G522" s="662" t="s">
        <v>6937</v>
      </c>
      <c r="H522" s="662" t="s">
        <v>6938</v>
      </c>
      <c r="I522" s="664">
        <v>0.92699999999999994</v>
      </c>
      <c r="J522" s="664">
        <v>25000</v>
      </c>
      <c r="K522" s="665">
        <v>23160</v>
      </c>
    </row>
    <row r="523" spans="1:11" ht="14.4" customHeight="1" x14ac:dyDescent="0.3">
      <c r="A523" s="660" t="s">
        <v>586</v>
      </c>
      <c r="B523" s="661" t="s">
        <v>587</v>
      </c>
      <c r="C523" s="662" t="s">
        <v>602</v>
      </c>
      <c r="D523" s="663" t="s">
        <v>4268</v>
      </c>
      <c r="E523" s="662" t="s">
        <v>8512</v>
      </c>
      <c r="F523" s="663" t="s">
        <v>8513</v>
      </c>
      <c r="G523" s="662" t="s">
        <v>6939</v>
      </c>
      <c r="H523" s="662" t="s">
        <v>6940</v>
      </c>
      <c r="I523" s="664">
        <v>9.5466666666666669</v>
      </c>
      <c r="J523" s="664">
        <v>400</v>
      </c>
      <c r="K523" s="665">
        <v>3818.5</v>
      </c>
    </row>
    <row r="524" spans="1:11" ht="14.4" customHeight="1" x14ac:dyDescent="0.3">
      <c r="A524" s="660" t="s">
        <v>586</v>
      </c>
      <c r="B524" s="661" t="s">
        <v>587</v>
      </c>
      <c r="C524" s="662" t="s">
        <v>602</v>
      </c>
      <c r="D524" s="663" t="s">
        <v>4268</v>
      </c>
      <c r="E524" s="662" t="s">
        <v>8512</v>
      </c>
      <c r="F524" s="663" t="s">
        <v>8513</v>
      </c>
      <c r="G524" s="662" t="s">
        <v>6939</v>
      </c>
      <c r="H524" s="662" t="s">
        <v>6941</v>
      </c>
      <c r="I524" s="664">
        <v>9.5449999999999999</v>
      </c>
      <c r="J524" s="664">
        <v>250</v>
      </c>
      <c r="K524" s="665">
        <v>2386.5</v>
      </c>
    </row>
    <row r="525" spans="1:11" ht="14.4" customHeight="1" x14ac:dyDescent="0.3">
      <c r="A525" s="660" t="s">
        <v>586</v>
      </c>
      <c r="B525" s="661" t="s">
        <v>587</v>
      </c>
      <c r="C525" s="662" t="s">
        <v>602</v>
      </c>
      <c r="D525" s="663" t="s">
        <v>4268</v>
      </c>
      <c r="E525" s="662" t="s">
        <v>8512</v>
      </c>
      <c r="F525" s="663" t="s">
        <v>8513</v>
      </c>
      <c r="G525" s="662" t="s">
        <v>7488</v>
      </c>
      <c r="H525" s="662" t="s">
        <v>7489</v>
      </c>
      <c r="I525" s="664">
        <v>26.37</v>
      </c>
      <c r="J525" s="664">
        <v>60</v>
      </c>
      <c r="K525" s="665">
        <v>1582.18</v>
      </c>
    </row>
    <row r="526" spans="1:11" ht="14.4" customHeight="1" x14ac:dyDescent="0.3">
      <c r="A526" s="660" t="s">
        <v>586</v>
      </c>
      <c r="B526" s="661" t="s">
        <v>587</v>
      </c>
      <c r="C526" s="662" t="s">
        <v>602</v>
      </c>
      <c r="D526" s="663" t="s">
        <v>4268</v>
      </c>
      <c r="E526" s="662" t="s">
        <v>8512</v>
      </c>
      <c r="F526" s="663" t="s">
        <v>8513</v>
      </c>
      <c r="G526" s="662" t="s">
        <v>7204</v>
      </c>
      <c r="H526" s="662" t="s">
        <v>7205</v>
      </c>
      <c r="I526" s="664">
        <v>7.51</v>
      </c>
      <c r="J526" s="664">
        <v>12</v>
      </c>
      <c r="K526" s="665">
        <v>90.12</v>
      </c>
    </row>
    <row r="527" spans="1:11" ht="14.4" customHeight="1" x14ac:dyDescent="0.3">
      <c r="A527" s="660" t="s">
        <v>586</v>
      </c>
      <c r="B527" s="661" t="s">
        <v>587</v>
      </c>
      <c r="C527" s="662" t="s">
        <v>602</v>
      </c>
      <c r="D527" s="663" t="s">
        <v>4268</v>
      </c>
      <c r="E527" s="662" t="s">
        <v>8512</v>
      </c>
      <c r="F527" s="663" t="s">
        <v>8513</v>
      </c>
      <c r="G527" s="662" t="s">
        <v>6942</v>
      </c>
      <c r="H527" s="662" t="s">
        <v>6943</v>
      </c>
      <c r="I527" s="664">
        <v>2.6622222222222223</v>
      </c>
      <c r="J527" s="664">
        <v>630</v>
      </c>
      <c r="K527" s="665">
        <v>1677.2</v>
      </c>
    </row>
    <row r="528" spans="1:11" ht="14.4" customHeight="1" x14ac:dyDescent="0.3">
      <c r="A528" s="660" t="s">
        <v>586</v>
      </c>
      <c r="B528" s="661" t="s">
        <v>587</v>
      </c>
      <c r="C528" s="662" t="s">
        <v>602</v>
      </c>
      <c r="D528" s="663" t="s">
        <v>4268</v>
      </c>
      <c r="E528" s="662" t="s">
        <v>8512</v>
      </c>
      <c r="F528" s="663" t="s">
        <v>8513</v>
      </c>
      <c r="G528" s="662" t="s">
        <v>7206</v>
      </c>
      <c r="H528" s="662" t="s">
        <v>7207</v>
      </c>
      <c r="I528" s="664">
        <v>0.85600000000000009</v>
      </c>
      <c r="J528" s="664">
        <v>400</v>
      </c>
      <c r="K528" s="665">
        <v>342.5</v>
      </c>
    </row>
    <row r="529" spans="1:11" ht="14.4" customHeight="1" x14ac:dyDescent="0.3">
      <c r="A529" s="660" t="s">
        <v>586</v>
      </c>
      <c r="B529" s="661" t="s">
        <v>587</v>
      </c>
      <c r="C529" s="662" t="s">
        <v>602</v>
      </c>
      <c r="D529" s="663" t="s">
        <v>4268</v>
      </c>
      <c r="E529" s="662" t="s">
        <v>8512</v>
      </c>
      <c r="F529" s="663" t="s">
        <v>8513</v>
      </c>
      <c r="G529" s="662" t="s">
        <v>7206</v>
      </c>
      <c r="H529" s="662" t="s">
        <v>7208</v>
      </c>
      <c r="I529" s="664">
        <v>0.86</v>
      </c>
      <c r="J529" s="664">
        <v>200</v>
      </c>
      <c r="K529" s="665">
        <v>172</v>
      </c>
    </row>
    <row r="530" spans="1:11" ht="14.4" customHeight="1" x14ac:dyDescent="0.3">
      <c r="A530" s="660" t="s">
        <v>586</v>
      </c>
      <c r="B530" s="661" t="s">
        <v>587</v>
      </c>
      <c r="C530" s="662" t="s">
        <v>602</v>
      </c>
      <c r="D530" s="663" t="s">
        <v>4268</v>
      </c>
      <c r="E530" s="662" t="s">
        <v>8512</v>
      </c>
      <c r="F530" s="663" t="s">
        <v>8513</v>
      </c>
      <c r="G530" s="662" t="s">
        <v>6944</v>
      </c>
      <c r="H530" s="662" t="s">
        <v>6945</v>
      </c>
      <c r="I530" s="664">
        <v>1.5133333333333334</v>
      </c>
      <c r="J530" s="664">
        <v>300</v>
      </c>
      <c r="K530" s="665">
        <v>454</v>
      </c>
    </row>
    <row r="531" spans="1:11" ht="14.4" customHeight="1" x14ac:dyDescent="0.3">
      <c r="A531" s="660" t="s">
        <v>586</v>
      </c>
      <c r="B531" s="661" t="s">
        <v>587</v>
      </c>
      <c r="C531" s="662" t="s">
        <v>602</v>
      </c>
      <c r="D531" s="663" t="s">
        <v>4268</v>
      </c>
      <c r="E531" s="662" t="s">
        <v>8512</v>
      </c>
      <c r="F531" s="663" t="s">
        <v>8513</v>
      </c>
      <c r="G531" s="662" t="s">
        <v>6946</v>
      </c>
      <c r="H531" s="662" t="s">
        <v>6947</v>
      </c>
      <c r="I531" s="664">
        <v>2.0699999999999998</v>
      </c>
      <c r="J531" s="664">
        <v>200</v>
      </c>
      <c r="K531" s="665">
        <v>414</v>
      </c>
    </row>
    <row r="532" spans="1:11" ht="14.4" customHeight="1" x14ac:dyDescent="0.3">
      <c r="A532" s="660" t="s">
        <v>586</v>
      </c>
      <c r="B532" s="661" t="s">
        <v>587</v>
      </c>
      <c r="C532" s="662" t="s">
        <v>602</v>
      </c>
      <c r="D532" s="663" t="s">
        <v>4268</v>
      </c>
      <c r="E532" s="662" t="s">
        <v>8512</v>
      </c>
      <c r="F532" s="663" t="s">
        <v>8513</v>
      </c>
      <c r="G532" s="662" t="s">
        <v>6948</v>
      </c>
      <c r="H532" s="662" t="s">
        <v>6949</v>
      </c>
      <c r="I532" s="664">
        <v>64.427999999999997</v>
      </c>
      <c r="J532" s="664">
        <v>150</v>
      </c>
      <c r="K532" s="665">
        <v>9664.01</v>
      </c>
    </row>
    <row r="533" spans="1:11" ht="14.4" customHeight="1" x14ac:dyDescent="0.3">
      <c r="A533" s="660" t="s">
        <v>586</v>
      </c>
      <c r="B533" s="661" t="s">
        <v>587</v>
      </c>
      <c r="C533" s="662" t="s">
        <v>602</v>
      </c>
      <c r="D533" s="663" t="s">
        <v>4268</v>
      </c>
      <c r="E533" s="662" t="s">
        <v>8512</v>
      </c>
      <c r="F533" s="663" t="s">
        <v>8513</v>
      </c>
      <c r="G533" s="662" t="s">
        <v>7490</v>
      </c>
      <c r="H533" s="662" t="s">
        <v>7491</v>
      </c>
      <c r="I533" s="664">
        <v>186.24</v>
      </c>
      <c r="J533" s="664">
        <v>25</v>
      </c>
      <c r="K533" s="665">
        <v>4655.8999999999996</v>
      </c>
    </row>
    <row r="534" spans="1:11" ht="14.4" customHeight="1" x14ac:dyDescent="0.3">
      <c r="A534" s="660" t="s">
        <v>586</v>
      </c>
      <c r="B534" s="661" t="s">
        <v>587</v>
      </c>
      <c r="C534" s="662" t="s">
        <v>602</v>
      </c>
      <c r="D534" s="663" t="s">
        <v>4268</v>
      </c>
      <c r="E534" s="662" t="s">
        <v>8512</v>
      </c>
      <c r="F534" s="663" t="s">
        <v>8513</v>
      </c>
      <c r="G534" s="662" t="s">
        <v>7347</v>
      </c>
      <c r="H534" s="662" t="s">
        <v>7348</v>
      </c>
      <c r="I534" s="664">
        <v>5.1775000000000002</v>
      </c>
      <c r="J534" s="664">
        <v>120</v>
      </c>
      <c r="K534" s="665">
        <v>620.95000000000005</v>
      </c>
    </row>
    <row r="535" spans="1:11" ht="14.4" customHeight="1" x14ac:dyDescent="0.3">
      <c r="A535" s="660" t="s">
        <v>586</v>
      </c>
      <c r="B535" s="661" t="s">
        <v>587</v>
      </c>
      <c r="C535" s="662" t="s">
        <v>602</v>
      </c>
      <c r="D535" s="663" t="s">
        <v>4268</v>
      </c>
      <c r="E535" s="662" t="s">
        <v>8512</v>
      </c>
      <c r="F535" s="663" t="s">
        <v>8513</v>
      </c>
      <c r="G535" s="662" t="s">
        <v>6950</v>
      </c>
      <c r="H535" s="662" t="s">
        <v>6951</v>
      </c>
      <c r="I535" s="664">
        <v>9.7774999999999999</v>
      </c>
      <c r="J535" s="664">
        <v>120</v>
      </c>
      <c r="K535" s="665">
        <v>1173.1999999999998</v>
      </c>
    </row>
    <row r="536" spans="1:11" ht="14.4" customHeight="1" x14ac:dyDescent="0.3">
      <c r="A536" s="660" t="s">
        <v>586</v>
      </c>
      <c r="B536" s="661" t="s">
        <v>587</v>
      </c>
      <c r="C536" s="662" t="s">
        <v>602</v>
      </c>
      <c r="D536" s="663" t="s">
        <v>4268</v>
      </c>
      <c r="E536" s="662" t="s">
        <v>8512</v>
      </c>
      <c r="F536" s="663" t="s">
        <v>8513</v>
      </c>
      <c r="G536" s="662" t="s">
        <v>6952</v>
      </c>
      <c r="H536" s="662" t="s">
        <v>6953</v>
      </c>
      <c r="I536" s="664">
        <v>11.993333333333334</v>
      </c>
      <c r="J536" s="664">
        <v>700</v>
      </c>
      <c r="K536" s="665">
        <v>8397.9500000000007</v>
      </c>
    </row>
    <row r="537" spans="1:11" ht="14.4" customHeight="1" x14ac:dyDescent="0.3">
      <c r="A537" s="660" t="s">
        <v>586</v>
      </c>
      <c r="B537" s="661" t="s">
        <v>587</v>
      </c>
      <c r="C537" s="662" t="s">
        <v>602</v>
      </c>
      <c r="D537" s="663" t="s">
        <v>4268</v>
      </c>
      <c r="E537" s="662" t="s">
        <v>8512</v>
      </c>
      <c r="F537" s="663" t="s">
        <v>8513</v>
      </c>
      <c r="G537" s="662" t="s">
        <v>7492</v>
      </c>
      <c r="H537" s="662" t="s">
        <v>7493</v>
      </c>
      <c r="I537" s="664">
        <v>123.05</v>
      </c>
      <c r="J537" s="664">
        <v>36</v>
      </c>
      <c r="K537" s="665">
        <v>4429.7999999999993</v>
      </c>
    </row>
    <row r="538" spans="1:11" ht="14.4" customHeight="1" x14ac:dyDescent="0.3">
      <c r="A538" s="660" t="s">
        <v>586</v>
      </c>
      <c r="B538" s="661" t="s">
        <v>587</v>
      </c>
      <c r="C538" s="662" t="s">
        <v>602</v>
      </c>
      <c r="D538" s="663" t="s">
        <v>4268</v>
      </c>
      <c r="E538" s="662" t="s">
        <v>8512</v>
      </c>
      <c r="F538" s="663" t="s">
        <v>8513</v>
      </c>
      <c r="G538" s="662" t="s">
        <v>6954</v>
      </c>
      <c r="H538" s="662" t="s">
        <v>6955</v>
      </c>
      <c r="I538" s="664">
        <v>8.64</v>
      </c>
      <c r="J538" s="664">
        <v>250</v>
      </c>
      <c r="K538" s="665">
        <v>2160.66</v>
      </c>
    </row>
    <row r="539" spans="1:11" ht="14.4" customHeight="1" x14ac:dyDescent="0.3">
      <c r="A539" s="660" t="s">
        <v>586</v>
      </c>
      <c r="B539" s="661" t="s">
        <v>587</v>
      </c>
      <c r="C539" s="662" t="s">
        <v>602</v>
      </c>
      <c r="D539" s="663" t="s">
        <v>4268</v>
      </c>
      <c r="E539" s="662" t="s">
        <v>8512</v>
      </c>
      <c r="F539" s="663" t="s">
        <v>8513</v>
      </c>
      <c r="G539" s="662" t="s">
        <v>7494</v>
      </c>
      <c r="H539" s="662" t="s">
        <v>7495</v>
      </c>
      <c r="I539" s="664">
        <v>170.62</v>
      </c>
      <c r="J539" s="664">
        <v>1</v>
      </c>
      <c r="K539" s="665">
        <v>170.62</v>
      </c>
    </row>
    <row r="540" spans="1:11" ht="14.4" customHeight="1" x14ac:dyDescent="0.3">
      <c r="A540" s="660" t="s">
        <v>586</v>
      </c>
      <c r="B540" s="661" t="s">
        <v>587</v>
      </c>
      <c r="C540" s="662" t="s">
        <v>602</v>
      </c>
      <c r="D540" s="663" t="s">
        <v>4268</v>
      </c>
      <c r="E540" s="662" t="s">
        <v>8512</v>
      </c>
      <c r="F540" s="663" t="s">
        <v>8513</v>
      </c>
      <c r="G540" s="662" t="s">
        <v>7211</v>
      </c>
      <c r="H540" s="662" t="s">
        <v>7212</v>
      </c>
      <c r="I540" s="664">
        <v>7.1</v>
      </c>
      <c r="J540" s="664">
        <v>4</v>
      </c>
      <c r="K540" s="665">
        <v>28.4</v>
      </c>
    </row>
    <row r="541" spans="1:11" ht="14.4" customHeight="1" x14ac:dyDescent="0.3">
      <c r="A541" s="660" t="s">
        <v>586</v>
      </c>
      <c r="B541" s="661" t="s">
        <v>587</v>
      </c>
      <c r="C541" s="662" t="s">
        <v>602</v>
      </c>
      <c r="D541" s="663" t="s">
        <v>4268</v>
      </c>
      <c r="E541" s="662" t="s">
        <v>8512</v>
      </c>
      <c r="F541" s="663" t="s">
        <v>8513</v>
      </c>
      <c r="G541" s="662" t="s">
        <v>6958</v>
      </c>
      <c r="H541" s="662" t="s">
        <v>6959</v>
      </c>
      <c r="I541" s="664">
        <v>3.45</v>
      </c>
      <c r="J541" s="664">
        <v>20</v>
      </c>
      <c r="K541" s="665">
        <v>69</v>
      </c>
    </row>
    <row r="542" spans="1:11" ht="14.4" customHeight="1" x14ac:dyDescent="0.3">
      <c r="A542" s="660" t="s">
        <v>586</v>
      </c>
      <c r="B542" s="661" t="s">
        <v>587</v>
      </c>
      <c r="C542" s="662" t="s">
        <v>602</v>
      </c>
      <c r="D542" s="663" t="s">
        <v>4268</v>
      </c>
      <c r="E542" s="662" t="s">
        <v>8512</v>
      </c>
      <c r="F542" s="663" t="s">
        <v>8513</v>
      </c>
      <c r="G542" s="662" t="s">
        <v>7496</v>
      </c>
      <c r="H542" s="662" t="s">
        <v>7497</v>
      </c>
      <c r="I542" s="664">
        <v>8.2799999999999994</v>
      </c>
      <c r="J542" s="664">
        <v>2</v>
      </c>
      <c r="K542" s="665">
        <v>16.559999999999999</v>
      </c>
    </row>
    <row r="543" spans="1:11" ht="14.4" customHeight="1" x14ac:dyDescent="0.3">
      <c r="A543" s="660" t="s">
        <v>586</v>
      </c>
      <c r="B543" s="661" t="s">
        <v>587</v>
      </c>
      <c r="C543" s="662" t="s">
        <v>602</v>
      </c>
      <c r="D543" s="663" t="s">
        <v>4268</v>
      </c>
      <c r="E543" s="662" t="s">
        <v>8512</v>
      </c>
      <c r="F543" s="663" t="s">
        <v>8513</v>
      </c>
      <c r="G543" s="662" t="s">
        <v>7213</v>
      </c>
      <c r="H543" s="662" t="s">
        <v>7214</v>
      </c>
      <c r="I543" s="664">
        <v>5.92</v>
      </c>
      <c r="J543" s="664">
        <v>4</v>
      </c>
      <c r="K543" s="665">
        <v>23.68</v>
      </c>
    </row>
    <row r="544" spans="1:11" ht="14.4" customHeight="1" x14ac:dyDescent="0.3">
      <c r="A544" s="660" t="s">
        <v>586</v>
      </c>
      <c r="B544" s="661" t="s">
        <v>587</v>
      </c>
      <c r="C544" s="662" t="s">
        <v>602</v>
      </c>
      <c r="D544" s="663" t="s">
        <v>4268</v>
      </c>
      <c r="E544" s="662" t="s">
        <v>8512</v>
      </c>
      <c r="F544" s="663" t="s">
        <v>8513</v>
      </c>
      <c r="G544" s="662" t="s">
        <v>7355</v>
      </c>
      <c r="H544" s="662" t="s">
        <v>7356</v>
      </c>
      <c r="I544" s="664">
        <v>2.5499999999999998</v>
      </c>
      <c r="J544" s="664">
        <v>15</v>
      </c>
      <c r="K544" s="665">
        <v>38.200000000000003</v>
      </c>
    </row>
    <row r="545" spans="1:11" ht="14.4" customHeight="1" x14ac:dyDescent="0.3">
      <c r="A545" s="660" t="s">
        <v>586</v>
      </c>
      <c r="B545" s="661" t="s">
        <v>587</v>
      </c>
      <c r="C545" s="662" t="s">
        <v>602</v>
      </c>
      <c r="D545" s="663" t="s">
        <v>4268</v>
      </c>
      <c r="E545" s="662" t="s">
        <v>8512</v>
      </c>
      <c r="F545" s="663" t="s">
        <v>8513</v>
      </c>
      <c r="G545" s="662" t="s">
        <v>7375</v>
      </c>
      <c r="H545" s="662" t="s">
        <v>7376</v>
      </c>
      <c r="I545" s="664">
        <v>168.73</v>
      </c>
      <c r="J545" s="664">
        <v>75</v>
      </c>
      <c r="K545" s="665">
        <v>12654.449999999999</v>
      </c>
    </row>
    <row r="546" spans="1:11" ht="14.4" customHeight="1" x14ac:dyDescent="0.3">
      <c r="A546" s="660" t="s">
        <v>586</v>
      </c>
      <c r="B546" s="661" t="s">
        <v>587</v>
      </c>
      <c r="C546" s="662" t="s">
        <v>602</v>
      </c>
      <c r="D546" s="663" t="s">
        <v>4268</v>
      </c>
      <c r="E546" s="662" t="s">
        <v>8512</v>
      </c>
      <c r="F546" s="663" t="s">
        <v>8513</v>
      </c>
      <c r="G546" s="662" t="s">
        <v>7498</v>
      </c>
      <c r="H546" s="662" t="s">
        <v>7499</v>
      </c>
      <c r="I546" s="664">
        <v>68.569999999999993</v>
      </c>
      <c r="J546" s="664">
        <v>1</v>
      </c>
      <c r="K546" s="665">
        <v>68.569999999999993</v>
      </c>
    </row>
    <row r="547" spans="1:11" ht="14.4" customHeight="1" x14ac:dyDescent="0.3">
      <c r="A547" s="660" t="s">
        <v>586</v>
      </c>
      <c r="B547" s="661" t="s">
        <v>587</v>
      </c>
      <c r="C547" s="662" t="s">
        <v>602</v>
      </c>
      <c r="D547" s="663" t="s">
        <v>4268</v>
      </c>
      <c r="E547" s="662" t="s">
        <v>8514</v>
      </c>
      <c r="F547" s="663" t="s">
        <v>8515</v>
      </c>
      <c r="G547" s="662" t="s">
        <v>7377</v>
      </c>
      <c r="H547" s="662" t="s">
        <v>7378</v>
      </c>
      <c r="I547" s="664">
        <v>268.61999999999995</v>
      </c>
      <c r="J547" s="664">
        <v>24</v>
      </c>
      <c r="K547" s="665">
        <v>6446.88</v>
      </c>
    </row>
    <row r="548" spans="1:11" ht="14.4" customHeight="1" x14ac:dyDescent="0.3">
      <c r="A548" s="660" t="s">
        <v>586</v>
      </c>
      <c r="B548" s="661" t="s">
        <v>587</v>
      </c>
      <c r="C548" s="662" t="s">
        <v>602</v>
      </c>
      <c r="D548" s="663" t="s">
        <v>4268</v>
      </c>
      <c r="E548" s="662" t="s">
        <v>8514</v>
      </c>
      <c r="F548" s="663" t="s">
        <v>8515</v>
      </c>
      <c r="G548" s="662" t="s">
        <v>6964</v>
      </c>
      <c r="H548" s="662" t="s">
        <v>6965</v>
      </c>
      <c r="I548" s="664">
        <v>2.9709090909090907</v>
      </c>
      <c r="J548" s="664">
        <v>550</v>
      </c>
      <c r="K548" s="665">
        <v>1634</v>
      </c>
    </row>
    <row r="549" spans="1:11" ht="14.4" customHeight="1" x14ac:dyDescent="0.3">
      <c r="A549" s="660" t="s">
        <v>586</v>
      </c>
      <c r="B549" s="661" t="s">
        <v>587</v>
      </c>
      <c r="C549" s="662" t="s">
        <v>602</v>
      </c>
      <c r="D549" s="663" t="s">
        <v>4268</v>
      </c>
      <c r="E549" s="662" t="s">
        <v>8514</v>
      </c>
      <c r="F549" s="663" t="s">
        <v>8515</v>
      </c>
      <c r="G549" s="662" t="s">
        <v>6966</v>
      </c>
      <c r="H549" s="662" t="s">
        <v>6967</v>
      </c>
      <c r="I549" s="664">
        <v>15.927777777777777</v>
      </c>
      <c r="J549" s="664">
        <v>1750</v>
      </c>
      <c r="K549" s="665">
        <v>27873</v>
      </c>
    </row>
    <row r="550" spans="1:11" ht="14.4" customHeight="1" x14ac:dyDescent="0.3">
      <c r="A550" s="660" t="s">
        <v>586</v>
      </c>
      <c r="B550" s="661" t="s">
        <v>587</v>
      </c>
      <c r="C550" s="662" t="s">
        <v>602</v>
      </c>
      <c r="D550" s="663" t="s">
        <v>4268</v>
      </c>
      <c r="E550" s="662" t="s">
        <v>8514</v>
      </c>
      <c r="F550" s="663" t="s">
        <v>8515</v>
      </c>
      <c r="G550" s="662" t="s">
        <v>7381</v>
      </c>
      <c r="H550" s="662" t="s">
        <v>7382</v>
      </c>
      <c r="I550" s="664">
        <v>7.4285714285714288</v>
      </c>
      <c r="J550" s="664">
        <v>900</v>
      </c>
      <c r="K550" s="665">
        <v>6686</v>
      </c>
    </row>
    <row r="551" spans="1:11" ht="14.4" customHeight="1" x14ac:dyDescent="0.3">
      <c r="A551" s="660" t="s">
        <v>586</v>
      </c>
      <c r="B551" s="661" t="s">
        <v>587</v>
      </c>
      <c r="C551" s="662" t="s">
        <v>602</v>
      </c>
      <c r="D551" s="663" t="s">
        <v>4268</v>
      </c>
      <c r="E551" s="662" t="s">
        <v>8514</v>
      </c>
      <c r="F551" s="663" t="s">
        <v>8515</v>
      </c>
      <c r="G551" s="662" t="s">
        <v>6968</v>
      </c>
      <c r="H551" s="662" t="s">
        <v>6969</v>
      </c>
      <c r="I551" s="664">
        <v>1.0089999999999999</v>
      </c>
      <c r="J551" s="664">
        <v>19200</v>
      </c>
      <c r="K551" s="665">
        <v>19356</v>
      </c>
    </row>
    <row r="552" spans="1:11" ht="14.4" customHeight="1" x14ac:dyDescent="0.3">
      <c r="A552" s="660" t="s">
        <v>586</v>
      </c>
      <c r="B552" s="661" t="s">
        <v>587</v>
      </c>
      <c r="C552" s="662" t="s">
        <v>602</v>
      </c>
      <c r="D552" s="663" t="s">
        <v>4268</v>
      </c>
      <c r="E552" s="662" t="s">
        <v>8514</v>
      </c>
      <c r="F552" s="663" t="s">
        <v>8515</v>
      </c>
      <c r="G552" s="662" t="s">
        <v>6970</v>
      </c>
      <c r="H552" s="662" t="s">
        <v>6971</v>
      </c>
      <c r="I552" s="664">
        <v>1.5539999999999998</v>
      </c>
      <c r="J552" s="664">
        <v>12800</v>
      </c>
      <c r="K552" s="665">
        <v>20096</v>
      </c>
    </row>
    <row r="553" spans="1:11" ht="14.4" customHeight="1" x14ac:dyDescent="0.3">
      <c r="A553" s="660" t="s">
        <v>586</v>
      </c>
      <c r="B553" s="661" t="s">
        <v>587</v>
      </c>
      <c r="C553" s="662" t="s">
        <v>602</v>
      </c>
      <c r="D553" s="663" t="s">
        <v>4268</v>
      </c>
      <c r="E553" s="662" t="s">
        <v>8514</v>
      </c>
      <c r="F553" s="663" t="s">
        <v>8515</v>
      </c>
      <c r="G553" s="662" t="s">
        <v>6972</v>
      </c>
      <c r="H553" s="662" t="s">
        <v>6973</v>
      </c>
      <c r="I553" s="664">
        <v>0.44700000000000006</v>
      </c>
      <c r="J553" s="664">
        <v>4100</v>
      </c>
      <c r="K553" s="665">
        <v>1860</v>
      </c>
    </row>
    <row r="554" spans="1:11" ht="14.4" customHeight="1" x14ac:dyDescent="0.3">
      <c r="A554" s="660" t="s">
        <v>586</v>
      </c>
      <c r="B554" s="661" t="s">
        <v>587</v>
      </c>
      <c r="C554" s="662" t="s">
        <v>602</v>
      </c>
      <c r="D554" s="663" t="s">
        <v>4268</v>
      </c>
      <c r="E554" s="662" t="s">
        <v>8514</v>
      </c>
      <c r="F554" s="663" t="s">
        <v>8515</v>
      </c>
      <c r="G554" s="662" t="s">
        <v>6974</v>
      </c>
      <c r="H554" s="662" t="s">
        <v>6975</v>
      </c>
      <c r="I554" s="664">
        <v>0.624</v>
      </c>
      <c r="J554" s="664">
        <v>12400</v>
      </c>
      <c r="K554" s="665">
        <v>7717</v>
      </c>
    </row>
    <row r="555" spans="1:11" ht="14.4" customHeight="1" x14ac:dyDescent="0.3">
      <c r="A555" s="660" t="s">
        <v>586</v>
      </c>
      <c r="B555" s="661" t="s">
        <v>587</v>
      </c>
      <c r="C555" s="662" t="s">
        <v>602</v>
      </c>
      <c r="D555" s="663" t="s">
        <v>4268</v>
      </c>
      <c r="E555" s="662" t="s">
        <v>8514</v>
      </c>
      <c r="F555" s="663" t="s">
        <v>8515</v>
      </c>
      <c r="G555" s="662" t="s">
        <v>7500</v>
      </c>
      <c r="H555" s="662" t="s">
        <v>7501</v>
      </c>
      <c r="I555" s="664">
        <v>22.53</v>
      </c>
      <c r="J555" s="664">
        <v>3</v>
      </c>
      <c r="K555" s="665">
        <v>67.59</v>
      </c>
    </row>
    <row r="556" spans="1:11" ht="14.4" customHeight="1" x14ac:dyDescent="0.3">
      <c r="A556" s="660" t="s">
        <v>586</v>
      </c>
      <c r="B556" s="661" t="s">
        <v>587</v>
      </c>
      <c r="C556" s="662" t="s">
        <v>602</v>
      </c>
      <c r="D556" s="663" t="s">
        <v>4268</v>
      </c>
      <c r="E556" s="662" t="s">
        <v>8514</v>
      </c>
      <c r="F556" s="663" t="s">
        <v>8515</v>
      </c>
      <c r="G556" s="662" t="s">
        <v>6976</v>
      </c>
      <c r="H556" s="662" t="s">
        <v>6977</v>
      </c>
      <c r="I556" s="664">
        <v>3.14</v>
      </c>
      <c r="J556" s="664">
        <v>200</v>
      </c>
      <c r="K556" s="665">
        <v>628</v>
      </c>
    </row>
    <row r="557" spans="1:11" ht="14.4" customHeight="1" x14ac:dyDescent="0.3">
      <c r="A557" s="660" t="s">
        <v>586</v>
      </c>
      <c r="B557" s="661" t="s">
        <v>587</v>
      </c>
      <c r="C557" s="662" t="s">
        <v>602</v>
      </c>
      <c r="D557" s="663" t="s">
        <v>4268</v>
      </c>
      <c r="E557" s="662" t="s">
        <v>8514</v>
      </c>
      <c r="F557" s="663" t="s">
        <v>8515</v>
      </c>
      <c r="G557" s="662" t="s">
        <v>7502</v>
      </c>
      <c r="H557" s="662" t="s">
        <v>7503</v>
      </c>
      <c r="I557" s="664">
        <v>1.84</v>
      </c>
      <c r="J557" s="664">
        <v>200</v>
      </c>
      <c r="K557" s="665">
        <v>368</v>
      </c>
    </row>
    <row r="558" spans="1:11" ht="14.4" customHeight="1" x14ac:dyDescent="0.3">
      <c r="A558" s="660" t="s">
        <v>586</v>
      </c>
      <c r="B558" s="661" t="s">
        <v>587</v>
      </c>
      <c r="C558" s="662" t="s">
        <v>602</v>
      </c>
      <c r="D558" s="663" t="s">
        <v>4268</v>
      </c>
      <c r="E558" s="662" t="s">
        <v>8514</v>
      </c>
      <c r="F558" s="663" t="s">
        <v>8515</v>
      </c>
      <c r="G558" s="662" t="s">
        <v>7385</v>
      </c>
      <c r="H558" s="662" t="s">
        <v>7504</v>
      </c>
      <c r="I558" s="664">
        <v>6.2100000000000009</v>
      </c>
      <c r="J558" s="664">
        <v>40</v>
      </c>
      <c r="K558" s="665">
        <v>248.39999999999998</v>
      </c>
    </row>
    <row r="559" spans="1:11" ht="14.4" customHeight="1" x14ac:dyDescent="0.3">
      <c r="A559" s="660" t="s">
        <v>586</v>
      </c>
      <c r="B559" s="661" t="s">
        <v>587</v>
      </c>
      <c r="C559" s="662" t="s">
        <v>602</v>
      </c>
      <c r="D559" s="663" t="s">
        <v>4268</v>
      </c>
      <c r="E559" s="662" t="s">
        <v>8514</v>
      </c>
      <c r="F559" s="663" t="s">
        <v>8515</v>
      </c>
      <c r="G559" s="662" t="s">
        <v>6980</v>
      </c>
      <c r="H559" s="662" t="s">
        <v>6981</v>
      </c>
      <c r="I559" s="664">
        <v>68.52</v>
      </c>
      <c r="J559" s="664">
        <v>10</v>
      </c>
      <c r="K559" s="665">
        <v>685.2</v>
      </c>
    </row>
    <row r="560" spans="1:11" ht="14.4" customHeight="1" x14ac:dyDescent="0.3">
      <c r="A560" s="660" t="s">
        <v>586</v>
      </c>
      <c r="B560" s="661" t="s">
        <v>587</v>
      </c>
      <c r="C560" s="662" t="s">
        <v>602</v>
      </c>
      <c r="D560" s="663" t="s">
        <v>4268</v>
      </c>
      <c r="E560" s="662" t="s">
        <v>8514</v>
      </c>
      <c r="F560" s="663" t="s">
        <v>8515</v>
      </c>
      <c r="G560" s="662" t="s">
        <v>6987</v>
      </c>
      <c r="H560" s="662" t="s">
        <v>6988</v>
      </c>
      <c r="I560" s="664">
        <v>94.38</v>
      </c>
      <c r="J560" s="664">
        <v>13</v>
      </c>
      <c r="K560" s="665">
        <v>1226.94</v>
      </c>
    </row>
    <row r="561" spans="1:11" ht="14.4" customHeight="1" x14ac:dyDescent="0.3">
      <c r="A561" s="660" t="s">
        <v>586</v>
      </c>
      <c r="B561" s="661" t="s">
        <v>587</v>
      </c>
      <c r="C561" s="662" t="s">
        <v>602</v>
      </c>
      <c r="D561" s="663" t="s">
        <v>4268</v>
      </c>
      <c r="E561" s="662" t="s">
        <v>8514</v>
      </c>
      <c r="F561" s="663" t="s">
        <v>8515</v>
      </c>
      <c r="G561" s="662" t="s">
        <v>6989</v>
      </c>
      <c r="H561" s="662" t="s">
        <v>6990</v>
      </c>
      <c r="I561" s="664">
        <v>5.5662500000000001</v>
      </c>
      <c r="J561" s="664">
        <v>200</v>
      </c>
      <c r="K561" s="665">
        <v>1113.0999999999999</v>
      </c>
    </row>
    <row r="562" spans="1:11" ht="14.4" customHeight="1" x14ac:dyDescent="0.3">
      <c r="A562" s="660" t="s">
        <v>586</v>
      </c>
      <c r="B562" s="661" t="s">
        <v>587</v>
      </c>
      <c r="C562" s="662" t="s">
        <v>602</v>
      </c>
      <c r="D562" s="663" t="s">
        <v>4268</v>
      </c>
      <c r="E562" s="662" t="s">
        <v>8514</v>
      </c>
      <c r="F562" s="663" t="s">
        <v>8515</v>
      </c>
      <c r="G562" s="662" t="s">
        <v>6995</v>
      </c>
      <c r="H562" s="662" t="s">
        <v>6996</v>
      </c>
      <c r="I562" s="664">
        <v>17.36</v>
      </c>
      <c r="J562" s="664">
        <v>1</v>
      </c>
      <c r="K562" s="665">
        <v>17.36</v>
      </c>
    </row>
    <row r="563" spans="1:11" ht="14.4" customHeight="1" x14ac:dyDescent="0.3">
      <c r="A563" s="660" t="s">
        <v>586</v>
      </c>
      <c r="B563" s="661" t="s">
        <v>587</v>
      </c>
      <c r="C563" s="662" t="s">
        <v>602</v>
      </c>
      <c r="D563" s="663" t="s">
        <v>4268</v>
      </c>
      <c r="E563" s="662" t="s">
        <v>8514</v>
      </c>
      <c r="F563" s="663" t="s">
        <v>8515</v>
      </c>
      <c r="G563" s="662" t="s">
        <v>7391</v>
      </c>
      <c r="H563" s="662" t="s">
        <v>7392</v>
      </c>
      <c r="I563" s="664">
        <v>2.79</v>
      </c>
      <c r="J563" s="664">
        <v>30</v>
      </c>
      <c r="K563" s="665">
        <v>83.7</v>
      </c>
    </row>
    <row r="564" spans="1:11" ht="14.4" customHeight="1" x14ac:dyDescent="0.3">
      <c r="A564" s="660" t="s">
        <v>586</v>
      </c>
      <c r="B564" s="661" t="s">
        <v>587</v>
      </c>
      <c r="C564" s="662" t="s">
        <v>602</v>
      </c>
      <c r="D564" s="663" t="s">
        <v>4268</v>
      </c>
      <c r="E564" s="662" t="s">
        <v>8514</v>
      </c>
      <c r="F564" s="663" t="s">
        <v>8515</v>
      </c>
      <c r="G564" s="662" t="s">
        <v>6999</v>
      </c>
      <c r="H564" s="662" t="s">
        <v>7219</v>
      </c>
      <c r="I564" s="664">
        <v>2.33</v>
      </c>
      <c r="J564" s="664">
        <v>100</v>
      </c>
      <c r="K564" s="665">
        <v>233</v>
      </c>
    </row>
    <row r="565" spans="1:11" ht="14.4" customHeight="1" x14ac:dyDescent="0.3">
      <c r="A565" s="660" t="s">
        <v>586</v>
      </c>
      <c r="B565" s="661" t="s">
        <v>587</v>
      </c>
      <c r="C565" s="662" t="s">
        <v>602</v>
      </c>
      <c r="D565" s="663" t="s">
        <v>4268</v>
      </c>
      <c r="E565" s="662" t="s">
        <v>8514</v>
      </c>
      <c r="F565" s="663" t="s">
        <v>8515</v>
      </c>
      <c r="G565" s="662" t="s">
        <v>7505</v>
      </c>
      <c r="H565" s="662" t="s">
        <v>7506</v>
      </c>
      <c r="I565" s="664">
        <v>195.15</v>
      </c>
      <c r="J565" s="664">
        <v>5</v>
      </c>
      <c r="K565" s="665">
        <v>975.75</v>
      </c>
    </row>
    <row r="566" spans="1:11" ht="14.4" customHeight="1" x14ac:dyDescent="0.3">
      <c r="A566" s="660" t="s">
        <v>586</v>
      </c>
      <c r="B566" s="661" t="s">
        <v>587</v>
      </c>
      <c r="C566" s="662" t="s">
        <v>602</v>
      </c>
      <c r="D566" s="663" t="s">
        <v>4268</v>
      </c>
      <c r="E566" s="662" t="s">
        <v>8514</v>
      </c>
      <c r="F566" s="663" t="s">
        <v>8515</v>
      </c>
      <c r="G566" s="662" t="s">
        <v>7395</v>
      </c>
      <c r="H566" s="662" t="s">
        <v>7396</v>
      </c>
      <c r="I566" s="664">
        <v>175.56</v>
      </c>
      <c r="J566" s="664">
        <v>2</v>
      </c>
      <c r="K566" s="665">
        <v>351.12</v>
      </c>
    </row>
    <row r="567" spans="1:11" ht="14.4" customHeight="1" x14ac:dyDescent="0.3">
      <c r="A567" s="660" t="s">
        <v>586</v>
      </c>
      <c r="B567" s="661" t="s">
        <v>587</v>
      </c>
      <c r="C567" s="662" t="s">
        <v>602</v>
      </c>
      <c r="D567" s="663" t="s">
        <v>4268</v>
      </c>
      <c r="E567" s="662" t="s">
        <v>8514</v>
      </c>
      <c r="F567" s="663" t="s">
        <v>8515</v>
      </c>
      <c r="G567" s="662" t="s">
        <v>7003</v>
      </c>
      <c r="H567" s="662" t="s">
        <v>7004</v>
      </c>
      <c r="I567" s="664">
        <v>1.859</v>
      </c>
      <c r="J567" s="664">
        <v>3650</v>
      </c>
      <c r="K567" s="665">
        <v>6833</v>
      </c>
    </row>
    <row r="568" spans="1:11" ht="14.4" customHeight="1" x14ac:dyDescent="0.3">
      <c r="A568" s="660" t="s">
        <v>586</v>
      </c>
      <c r="B568" s="661" t="s">
        <v>587</v>
      </c>
      <c r="C568" s="662" t="s">
        <v>602</v>
      </c>
      <c r="D568" s="663" t="s">
        <v>4268</v>
      </c>
      <c r="E568" s="662" t="s">
        <v>8514</v>
      </c>
      <c r="F568" s="663" t="s">
        <v>8515</v>
      </c>
      <c r="G568" s="662" t="s">
        <v>7005</v>
      </c>
      <c r="H568" s="662" t="s">
        <v>7006</v>
      </c>
      <c r="I568" s="664">
        <v>1.7890000000000004</v>
      </c>
      <c r="J568" s="664">
        <v>600</v>
      </c>
      <c r="K568" s="665">
        <v>1074.5</v>
      </c>
    </row>
    <row r="569" spans="1:11" ht="14.4" customHeight="1" x14ac:dyDescent="0.3">
      <c r="A569" s="660" t="s">
        <v>586</v>
      </c>
      <c r="B569" s="661" t="s">
        <v>587</v>
      </c>
      <c r="C569" s="662" t="s">
        <v>602</v>
      </c>
      <c r="D569" s="663" t="s">
        <v>4268</v>
      </c>
      <c r="E569" s="662" t="s">
        <v>8514</v>
      </c>
      <c r="F569" s="663" t="s">
        <v>8515</v>
      </c>
      <c r="G569" s="662" t="s">
        <v>7229</v>
      </c>
      <c r="H569" s="662" t="s">
        <v>7230</v>
      </c>
      <c r="I569" s="664">
        <v>1.91</v>
      </c>
      <c r="J569" s="664">
        <v>150</v>
      </c>
      <c r="K569" s="665">
        <v>286.5</v>
      </c>
    </row>
    <row r="570" spans="1:11" ht="14.4" customHeight="1" x14ac:dyDescent="0.3">
      <c r="A570" s="660" t="s">
        <v>586</v>
      </c>
      <c r="B570" s="661" t="s">
        <v>587</v>
      </c>
      <c r="C570" s="662" t="s">
        <v>602</v>
      </c>
      <c r="D570" s="663" t="s">
        <v>4268</v>
      </c>
      <c r="E570" s="662" t="s">
        <v>8514</v>
      </c>
      <c r="F570" s="663" t="s">
        <v>8515</v>
      </c>
      <c r="G570" s="662" t="s">
        <v>7007</v>
      </c>
      <c r="H570" s="662" t="s">
        <v>7008</v>
      </c>
      <c r="I570" s="664">
        <v>2.95</v>
      </c>
      <c r="J570" s="664">
        <v>1950</v>
      </c>
      <c r="K570" s="665">
        <v>5740.5</v>
      </c>
    </row>
    <row r="571" spans="1:11" ht="14.4" customHeight="1" x14ac:dyDescent="0.3">
      <c r="A571" s="660" t="s">
        <v>586</v>
      </c>
      <c r="B571" s="661" t="s">
        <v>587</v>
      </c>
      <c r="C571" s="662" t="s">
        <v>602</v>
      </c>
      <c r="D571" s="663" t="s">
        <v>4268</v>
      </c>
      <c r="E571" s="662" t="s">
        <v>8514</v>
      </c>
      <c r="F571" s="663" t="s">
        <v>8515</v>
      </c>
      <c r="G571" s="662" t="s">
        <v>7507</v>
      </c>
      <c r="H571" s="662" t="s">
        <v>7508</v>
      </c>
      <c r="I571" s="664">
        <v>1.76</v>
      </c>
      <c r="J571" s="664">
        <v>50</v>
      </c>
      <c r="K571" s="665">
        <v>88</v>
      </c>
    </row>
    <row r="572" spans="1:11" ht="14.4" customHeight="1" x14ac:dyDescent="0.3">
      <c r="A572" s="660" t="s">
        <v>586</v>
      </c>
      <c r="B572" s="661" t="s">
        <v>587</v>
      </c>
      <c r="C572" s="662" t="s">
        <v>602</v>
      </c>
      <c r="D572" s="663" t="s">
        <v>4268</v>
      </c>
      <c r="E572" s="662" t="s">
        <v>8514</v>
      </c>
      <c r="F572" s="663" t="s">
        <v>8515</v>
      </c>
      <c r="G572" s="662" t="s">
        <v>7009</v>
      </c>
      <c r="H572" s="662" t="s">
        <v>7010</v>
      </c>
      <c r="I572" s="664">
        <v>1.76</v>
      </c>
      <c r="J572" s="664">
        <v>50</v>
      </c>
      <c r="K572" s="665">
        <v>88</v>
      </c>
    </row>
    <row r="573" spans="1:11" ht="14.4" customHeight="1" x14ac:dyDescent="0.3">
      <c r="A573" s="660" t="s">
        <v>586</v>
      </c>
      <c r="B573" s="661" t="s">
        <v>587</v>
      </c>
      <c r="C573" s="662" t="s">
        <v>602</v>
      </c>
      <c r="D573" s="663" t="s">
        <v>4268</v>
      </c>
      <c r="E573" s="662" t="s">
        <v>8514</v>
      </c>
      <c r="F573" s="663" t="s">
        <v>8515</v>
      </c>
      <c r="G573" s="662" t="s">
        <v>7233</v>
      </c>
      <c r="H573" s="662" t="s">
        <v>7234</v>
      </c>
      <c r="I573" s="664">
        <v>1.76</v>
      </c>
      <c r="J573" s="664">
        <v>50</v>
      </c>
      <c r="K573" s="665">
        <v>88</v>
      </c>
    </row>
    <row r="574" spans="1:11" ht="14.4" customHeight="1" x14ac:dyDescent="0.3">
      <c r="A574" s="660" t="s">
        <v>586</v>
      </c>
      <c r="B574" s="661" t="s">
        <v>587</v>
      </c>
      <c r="C574" s="662" t="s">
        <v>602</v>
      </c>
      <c r="D574" s="663" t="s">
        <v>4268</v>
      </c>
      <c r="E574" s="662" t="s">
        <v>8514</v>
      </c>
      <c r="F574" s="663" t="s">
        <v>8515</v>
      </c>
      <c r="G574" s="662" t="s">
        <v>7509</v>
      </c>
      <c r="H574" s="662" t="s">
        <v>7510</v>
      </c>
      <c r="I574" s="664">
        <v>2.44</v>
      </c>
      <c r="J574" s="664">
        <v>50</v>
      </c>
      <c r="K574" s="665">
        <v>122</v>
      </c>
    </row>
    <row r="575" spans="1:11" ht="14.4" customHeight="1" x14ac:dyDescent="0.3">
      <c r="A575" s="660" t="s">
        <v>586</v>
      </c>
      <c r="B575" s="661" t="s">
        <v>587</v>
      </c>
      <c r="C575" s="662" t="s">
        <v>602</v>
      </c>
      <c r="D575" s="663" t="s">
        <v>4268</v>
      </c>
      <c r="E575" s="662" t="s">
        <v>8514</v>
      </c>
      <c r="F575" s="663" t="s">
        <v>8515</v>
      </c>
      <c r="G575" s="662" t="s">
        <v>7011</v>
      </c>
      <c r="H575" s="662" t="s">
        <v>7012</v>
      </c>
      <c r="I575" s="664">
        <v>4.8160000000000007</v>
      </c>
      <c r="J575" s="664">
        <v>2350</v>
      </c>
      <c r="K575" s="665">
        <v>11318</v>
      </c>
    </row>
    <row r="576" spans="1:11" ht="14.4" customHeight="1" x14ac:dyDescent="0.3">
      <c r="A576" s="660" t="s">
        <v>586</v>
      </c>
      <c r="B576" s="661" t="s">
        <v>587</v>
      </c>
      <c r="C576" s="662" t="s">
        <v>602</v>
      </c>
      <c r="D576" s="663" t="s">
        <v>4268</v>
      </c>
      <c r="E576" s="662" t="s">
        <v>8514</v>
      </c>
      <c r="F576" s="663" t="s">
        <v>8515</v>
      </c>
      <c r="G576" s="662" t="s">
        <v>7241</v>
      </c>
      <c r="H576" s="662" t="s">
        <v>7242</v>
      </c>
      <c r="I576" s="664">
        <v>1.9966666666666668</v>
      </c>
      <c r="J576" s="664">
        <v>100</v>
      </c>
      <c r="K576" s="665">
        <v>199.6</v>
      </c>
    </row>
    <row r="577" spans="1:11" ht="14.4" customHeight="1" x14ac:dyDescent="0.3">
      <c r="A577" s="660" t="s">
        <v>586</v>
      </c>
      <c r="B577" s="661" t="s">
        <v>587</v>
      </c>
      <c r="C577" s="662" t="s">
        <v>602</v>
      </c>
      <c r="D577" s="663" t="s">
        <v>4268</v>
      </c>
      <c r="E577" s="662" t="s">
        <v>8514</v>
      </c>
      <c r="F577" s="663" t="s">
        <v>8515</v>
      </c>
      <c r="G577" s="662" t="s">
        <v>7013</v>
      </c>
      <c r="H577" s="662" t="s">
        <v>7014</v>
      </c>
      <c r="I577" s="664">
        <v>2.87</v>
      </c>
      <c r="J577" s="664">
        <v>100</v>
      </c>
      <c r="K577" s="665">
        <v>287</v>
      </c>
    </row>
    <row r="578" spans="1:11" ht="14.4" customHeight="1" x14ac:dyDescent="0.3">
      <c r="A578" s="660" t="s">
        <v>586</v>
      </c>
      <c r="B578" s="661" t="s">
        <v>587</v>
      </c>
      <c r="C578" s="662" t="s">
        <v>602</v>
      </c>
      <c r="D578" s="663" t="s">
        <v>4268</v>
      </c>
      <c r="E578" s="662" t="s">
        <v>8514</v>
      </c>
      <c r="F578" s="663" t="s">
        <v>8515</v>
      </c>
      <c r="G578" s="662" t="s">
        <v>7015</v>
      </c>
      <c r="H578" s="662" t="s">
        <v>7016</v>
      </c>
      <c r="I578" s="664">
        <v>2.0649999999999999</v>
      </c>
      <c r="J578" s="664">
        <v>700</v>
      </c>
      <c r="K578" s="665">
        <v>1458</v>
      </c>
    </row>
    <row r="579" spans="1:11" ht="14.4" customHeight="1" x14ac:dyDescent="0.3">
      <c r="A579" s="660" t="s">
        <v>586</v>
      </c>
      <c r="B579" s="661" t="s">
        <v>587</v>
      </c>
      <c r="C579" s="662" t="s">
        <v>602</v>
      </c>
      <c r="D579" s="663" t="s">
        <v>4268</v>
      </c>
      <c r="E579" s="662" t="s">
        <v>8514</v>
      </c>
      <c r="F579" s="663" t="s">
        <v>8515</v>
      </c>
      <c r="G579" s="662" t="s">
        <v>7399</v>
      </c>
      <c r="H579" s="662" t="s">
        <v>7400</v>
      </c>
      <c r="I579" s="664">
        <v>4.2350000000000003</v>
      </c>
      <c r="J579" s="664">
        <v>300</v>
      </c>
      <c r="K579" s="665">
        <v>1270.5</v>
      </c>
    </row>
    <row r="580" spans="1:11" ht="14.4" customHeight="1" x14ac:dyDescent="0.3">
      <c r="A580" s="660" t="s">
        <v>586</v>
      </c>
      <c r="B580" s="661" t="s">
        <v>587</v>
      </c>
      <c r="C580" s="662" t="s">
        <v>602</v>
      </c>
      <c r="D580" s="663" t="s">
        <v>4268</v>
      </c>
      <c r="E580" s="662" t="s">
        <v>8514</v>
      </c>
      <c r="F580" s="663" t="s">
        <v>8515</v>
      </c>
      <c r="G580" s="662" t="s">
        <v>7019</v>
      </c>
      <c r="H580" s="662" t="s">
        <v>7020</v>
      </c>
      <c r="I580" s="664">
        <v>8.7600000000000016</v>
      </c>
      <c r="J580" s="664">
        <v>2000</v>
      </c>
      <c r="K580" s="665">
        <v>17521.04</v>
      </c>
    </row>
    <row r="581" spans="1:11" ht="14.4" customHeight="1" x14ac:dyDescent="0.3">
      <c r="A581" s="660" t="s">
        <v>586</v>
      </c>
      <c r="B581" s="661" t="s">
        <v>587</v>
      </c>
      <c r="C581" s="662" t="s">
        <v>602</v>
      </c>
      <c r="D581" s="663" t="s">
        <v>4268</v>
      </c>
      <c r="E581" s="662" t="s">
        <v>8514</v>
      </c>
      <c r="F581" s="663" t="s">
        <v>8515</v>
      </c>
      <c r="G581" s="662" t="s">
        <v>7403</v>
      </c>
      <c r="H581" s="662" t="s">
        <v>7404</v>
      </c>
      <c r="I581" s="664">
        <v>90.99</v>
      </c>
      <c r="J581" s="664">
        <v>80</v>
      </c>
      <c r="K581" s="665">
        <v>7279.2</v>
      </c>
    </row>
    <row r="582" spans="1:11" ht="14.4" customHeight="1" x14ac:dyDescent="0.3">
      <c r="A582" s="660" t="s">
        <v>586</v>
      </c>
      <c r="B582" s="661" t="s">
        <v>587</v>
      </c>
      <c r="C582" s="662" t="s">
        <v>602</v>
      </c>
      <c r="D582" s="663" t="s">
        <v>4268</v>
      </c>
      <c r="E582" s="662" t="s">
        <v>8514</v>
      </c>
      <c r="F582" s="663" t="s">
        <v>8515</v>
      </c>
      <c r="G582" s="662" t="s">
        <v>7021</v>
      </c>
      <c r="H582" s="662" t="s">
        <v>7022</v>
      </c>
      <c r="I582" s="664">
        <v>37.142857142857146</v>
      </c>
      <c r="J582" s="664">
        <v>700</v>
      </c>
      <c r="K582" s="665">
        <v>26000</v>
      </c>
    </row>
    <row r="583" spans="1:11" ht="14.4" customHeight="1" x14ac:dyDescent="0.3">
      <c r="A583" s="660" t="s">
        <v>586</v>
      </c>
      <c r="B583" s="661" t="s">
        <v>587</v>
      </c>
      <c r="C583" s="662" t="s">
        <v>602</v>
      </c>
      <c r="D583" s="663" t="s">
        <v>4268</v>
      </c>
      <c r="E583" s="662" t="s">
        <v>8514</v>
      </c>
      <c r="F583" s="663" t="s">
        <v>8515</v>
      </c>
      <c r="G583" s="662" t="s">
        <v>7511</v>
      </c>
      <c r="H583" s="662" t="s">
        <v>7512</v>
      </c>
      <c r="I583" s="664">
        <v>148.70625000000001</v>
      </c>
      <c r="J583" s="664">
        <v>130</v>
      </c>
      <c r="K583" s="665">
        <v>19331.7</v>
      </c>
    </row>
    <row r="584" spans="1:11" ht="14.4" customHeight="1" x14ac:dyDescent="0.3">
      <c r="A584" s="660" t="s">
        <v>586</v>
      </c>
      <c r="B584" s="661" t="s">
        <v>587</v>
      </c>
      <c r="C584" s="662" t="s">
        <v>602</v>
      </c>
      <c r="D584" s="663" t="s">
        <v>4268</v>
      </c>
      <c r="E584" s="662" t="s">
        <v>8514</v>
      </c>
      <c r="F584" s="663" t="s">
        <v>8515</v>
      </c>
      <c r="G584" s="662" t="s">
        <v>7025</v>
      </c>
      <c r="H584" s="662" t="s">
        <v>7026</v>
      </c>
      <c r="I584" s="664">
        <v>2.17875</v>
      </c>
      <c r="J584" s="664">
        <v>650</v>
      </c>
      <c r="K584" s="665">
        <v>1416</v>
      </c>
    </row>
    <row r="585" spans="1:11" ht="14.4" customHeight="1" x14ac:dyDescent="0.3">
      <c r="A585" s="660" t="s">
        <v>586</v>
      </c>
      <c r="B585" s="661" t="s">
        <v>587</v>
      </c>
      <c r="C585" s="662" t="s">
        <v>602</v>
      </c>
      <c r="D585" s="663" t="s">
        <v>4268</v>
      </c>
      <c r="E585" s="662" t="s">
        <v>8514</v>
      </c>
      <c r="F585" s="663" t="s">
        <v>8515</v>
      </c>
      <c r="G585" s="662" t="s">
        <v>7027</v>
      </c>
      <c r="H585" s="662" t="s">
        <v>7028</v>
      </c>
      <c r="I585" s="664">
        <v>2.86</v>
      </c>
      <c r="J585" s="664">
        <v>300</v>
      </c>
      <c r="K585" s="665">
        <v>858</v>
      </c>
    </row>
    <row r="586" spans="1:11" ht="14.4" customHeight="1" x14ac:dyDescent="0.3">
      <c r="A586" s="660" t="s">
        <v>586</v>
      </c>
      <c r="B586" s="661" t="s">
        <v>587</v>
      </c>
      <c r="C586" s="662" t="s">
        <v>602</v>
      </c>
      <c r="D586" s="663" t="s">
        <v>4268</v>
      </c>
      <c r="E586" s="662" t="s">
        <v>8514</v>
      </c>
      <c r="F586" s="663" t="s">
        <v>8515</v>
      </c>
      <c r="G586" s="662" t="s">
        <v>7513</v>
      </c>
      <c r="H586" s="662" t="s">
        <v>7514</v>
      </c>
      <c r="I586" s="664">
        <v>2.9050000000000002</v>
      </c>
      <c r="J586" s="664">
        <v>200</v>
      </c>
      <c r="K586" s="665">
        <v>581</v>
      </c>
    </row>
    <row r="587" spans="1:11" ht="14.4" customHeight="1" x14ac:dyDescent="0.3">
      <c r="A587" s="660" t="s">
        <v>586</v>
      </c>
      <c r="B587" s="661" t="s">
        <v>587</v>
      </c>
      <c r="C587" s="662" t="s">
        <v>602</v>
      </c>
      <c r="D587" s="663" t="s">
        <v>4268</v>
      </c>
      <c r="E587" s="662" t="s">
        <v>8514</v>
      </c>
      <c r="F587" s="663" t="s">
        <v>8515</v>
      </c>
      <c r="G587" s="662" t="s">
        <v>7033</v>
      </c>
      <c r="H587" s="662" t="s">
        <v>7034</v>
      </c>
      <c r="I587" s="664">
        <v>176.63</v>
      </c>
      <c r="J587" s="664">
        <v>5</v>
      </c>
      <c r="K587" s="665">
        <v>883.15</v>
      </c>
    </row>
    <row r="588" spans="1:11" ht="14.4" customHeight="1" x14ac:dyDescent="0.3">
      <c r="A588" s="660" t="s">
        <v>586</v>
      </c>
      <c r="B588" s="661" t="s">
        <v>587</v>
      </c>
      <c r="C588" s="662" t="s">
        <v>602</v>
      </c>
      <c r="D588" s="663" t="s">
        <v>4268</v>
      </c>
      <c r="E588" s="662" t="s">
        <v>8514</v>
      </c>
      <c r="F588" s="663" t="s">
        <v>8515</v>
      </c>
      <c r="G588" s="662" t="s">
        <v>7515</v>
      </c>
      <c r="H588" s="662" t="s">
        <v>7516</v>
      </c>
      <c r="I588" s="664">
        <v>40.86</v>
      </c>
      <c r="J588" s="664">
        <v>20</v>
      </c>
      <c r="K588" s="665">
        <v>817.2</v>
      </c>
    </row>
    <row r="589" spans="1:11" ht="14.4" customHeight="1" x14ac:dyDescent="0.3">
      <c r="A589" s="660" t="s">
        <v>586</v>
      </c>
      <c r="B589" s="661" t="s">
        <v>587</v>
      </c>
      <c r="C589" s="662" t="s">
        <v>602</v>
      </c>
      <c r="D589" s="663" t="s">
        <v>4268</v>
      </c>
      <c r="E589" s="662" t="s">
        <v>8514</v>
      </c>
      <c r="F589" s="663" t="s">
        <v>8515</v>
      </c>
      <c r="G589" s="662" t="s">
        <v>7042</v>
      </c>
      <c r="H589" s="662" t="s">
        <v>7043</v>
      </c>
      <c r="I589" s="664">
        <v>13.553000000000001</v>
      </c>
      <c r="J589" s="664">
        <v>9000</v>
      </c>
      <c r="K589" s="665">
        <v>121978</v>
      </c>
    </row>
    <row r="590" spans="1:11" ht="14.4" customHeight="1" x14ac:dyDescent="0.3">
      <c r="A590" s="660" t="s">
        <v>586</v>
      </c>
      <c r="B590" s="661" t="s">
        <v>587</v>
      </c>
      <c r="C590" s="662" t="s">
        <v>602</v>
      </c>
      <c r="D590" s="663" t="s">
        <v>4268</v>
      </c>
      <c r="E590" s="662" t="s">
        <v>8514</v>
      </c>
      <c r="F590" s="663" t="s">
        <v>8515</v>
      </c>
      <c r="G590" s="662" t="s">
        <v>7044</v>
      </c>
      <c r="H590" s="662" t="s">
        <v>7045</v>
      </c>
      <c r="I590" s="664">
        <v>12.586666666666668</v>
      </c>
      <c r="J590" s="664">
        <v>600</v>
      </c>
      <c r="K590" s="665">
        <v>7552</v>
      </c>
    </row>
    <row r="591" spans="1:11" ht="14.4" customHeight="1" x14ac:dyDescent="0.3">
      <c r="A591" s="660" t="s">
        <v>586</v>
      </c>
      <c r="B591" s="661" t="s">
        <v>587</v>
      </c>
      <c r="C591" s="662" t="s">
        <v>602</v>
      </c>
      <c r="D591" s="663" t="s">
        <v>4268</v>
      </c>
      <c r="E591" s="662" t="s">
        <v>8514</v>
      </c>
      <c r="F591" s="663" t="s">
        <v>8515</v>
      </c>
      <c r="G591" s="662" t="s">
        <v>7517</v>
      </c>
      <c r="H591" s="662" t="s">
        <v>7518</v>
      </c>
      <c r="I591" s="664">
        <v>447.94</v>
      </c>
      <c r="J591" s="664">
        <v>60</v>
      </c>
      <c r="K591" s="665">
        <v>26876.479999999996</v>
      </c>
    </row>
    <row r="592" spans="1:11" ht="14.4" customHeight="1" x14ac:dyDescent="0.3">
      <c r="A592" s="660" t="s">
        <v>586</v>
      </c>
      <c r="B592" s="661" t="s">
        <v>587</v>
      </c>
      <c r="C592" s="662" t="s">
        <v>602</v>
      </c>
      <c r="D592" s="663" t="s">
        <v>4268</v>
      </c>
      <c r="E592" s="662" t="s">
        <v>8514</v>
      </c>
      <c r="F592" s="663" t="s">
        <v>8515</v>
      </c>
      <c r="G592" s="662" t="s">
        <v>7050</v>
      </c>
      <c r="H592" s="662" t="s">
        <v>7051</v>
      </c>
      <c r="I592" s="664">
        <v>1.68</v>
      </c>
      <c r="J592" s="664">
        <v>50</v>
      </c>
      <c r="K592" s="665">
        <v>84</v>
      </c>
    </row>
    <row r="593" spans="1:11" ht="14.4" customHeight="1" x14ac:dyDescent="0.3">
      <c r="A593" s="660" t="s">
        <v>586</v>
      </c>
      <c r="B593" s="661" t="s">
        <v>587</v>
      </c>
      <c r="C593" s="662" t="s">
        <v>602</v>
      </c>
      <c r="D593" s="663" t="s">
        <v>4268</v>
      </c>
      <c r="E593" s="662" t="s">
        <v>8514</v>
      </c>
      <c r="F593" s="663" t="s">
        <v>8515</v>
      </c>
      <c r="G593" s="662" t="s">
        <v>7519</v>
      </c>
      <c r="H593" s="662" t="s">
        <v>7520</v>
      </c>
      <c r="I593" s="664">
        <v>12.074999999999999</v>
      </c>
      <c r="J593" s="664">
        <v>11</v>
      </c>
      <c r="K593" s="665">
        <v>132.87</v>
      </c>
    </row>
    <row r="594" spans="1:11" ht="14.4" customHeight="1" x14ac:dyDescent="0.3">
      <c r="A594" s="660" t="s">
        <v>586</v>
      </c>
      <c r="B594" s="661" t="s">
        <v>587</v>
      </c>
      <c r="C594" s="662" t="s">
        <v>602</v>
      </c>
      <c r="D594" s="663" t="s">
        <v>4268</v>
      </c>
      <c r="E594" s="662" t="s">
        <v>8514</v>
      </c>
      <c r="F594" s="663" t="s">
        <v>8515</v>
      </c>
      <c r="G594" s="662" t="s">
        <v>7052</v>
      </c>
      <c r="H594" s="662" t="s">
        <v>7053</v>
      </c>
      <c r="I594" s="664">
        <v>15.005555555555556</v>
      </c>
      <c r="J594" s="664">
        <v>180</v>
      </c>
      <c r="K594" s="665">
        <v>2701.1</v>
      </c>
    </row>
    <row r="595" spans="1:11" ht="14.4" customHeight="1" x14ac:dyDescent="0.3">
      <c r="A595" s="660" t="s">
        <v>586</v>
      </c>
      <c r="B595" s="661" t="s">
        <v>587</v>
      </c>
      <c r="C595" s="662" t="s">
        <v>602</v>
      </c>
      <c r="D595" s="663" t="s">
        <v>4268</v>
      </c>
      <c r="E595" s="662" t="s">
        <v>8514</v>
      </c>
      <c r="F595" s="663" t="s">
        <v>8515</v>
      </c>
      <c r="G595" s="662" t="s">
        <v>7054</v>
      </c>
      <c r="H595" s="662" t="s">
        <v>7055</v>
      </c>
      <c r="I595" s="664">
        <v>12.102999999999998</v>
      </c>
      <c r="J595" s="664">
        <v>300</v>
      </c>
      <c r="K595" s="665">
        <v>3630.9</v>
      </c>
    </row>
    <row r="596" spans="1:11" ht="14.4" customHeight="1" x14ac:dyDescent="0.3">
      <c r="A596" s="660" t="s">
        <v>586</v>
      </c>
      <c r="B596" s="661" t="s">
        <v>587</v>
      </c>
      <c r="C596" s="662" t="s">
        <v>602</v>
      </c>
      <c r="D596" s="663" t="s">
        <v>4268</v>
      </c>
      <c r="E596" s="662" t="s">
        <v>8514</v>
      </c>
      <c r="F596" s="663" t="s">
        <v>8515</v>
      </c>
      <c r="G596" s="662" t="s">
        <v>7058</v>
      </c>
      <c r="H596" s="662" t="s">
        <v>7059</v>
      </c>
      <c r="I596" s="664">
        <v>2.8449999999999998</v>
      </c>
      <c r="J596" s="664">
        <v>200</v>
      </c>
      <c r="K596" s="665">
        <v>569</v>
      </c>
    </row>
    <row r="597" spans="1:11" ht="14.4" customHeight="1" x14ac:dyDescent="0.3">
      <c r="A597" s="660" t="s">
        <v>586</v>
      </c>
      <c r="B597" s="661" t="s">
        <v>587</v>
      </c>
      <c r="C597" s="662" t="s">
        <v>602</v>
      </c>
      <c r="D597" s="663" t="s">
        <v>4268</v>
      </c>
      <c r="E597" s="662" t="s">
        <v>8514</v>
      </c>
      <c r="F597" s="663" t="s">
        <v>8515</v>
      </c>
      <c r="G597" s="662" t="s">
        <v>7058</v>
      </c>
      <c r="H597" s="662" t="s">
        <v>7060</v>
      </c>
      <c r="I597" s="664">
        <v>3.2475000000000001</v>
      </c>
      <c r="J597" s="664">
        <v>300</v>
      </c>
      <c r="K597" s="665">
        <v>924</v>
      </c>
    </row>
    <row r="598" spans="1:11" ht="14.4" customHeight="1" x14ac:dyDescent="0.3">
      <c r="A598" s="660" t="s">
        <v>586</v>
      </c>
      <c r="B598" s="661" t="s">
        <v>587</v>
      </c>
      <c r="C598" s="662" t="s">
        <v>602</v>
      </c>
      <c r="D598" s="663" t="s">
        <v>4268</v>
      </c>
      <c r="E598" s="662" t="s">
        <v>8514</v>
      </c>
      <c r="F598" s="663" t="s">
        <v>8515</v>
      </c>
      <c r="G598" s="662" t="s">
        <v>7061</v>
      </c>
      <c r="H598" s="662" t="s">
        <v>7062</v>
      </c>
      <c r="I598" s="664">
        <v>5.2</v>
      </c>
      <c r="J598" s="664">
        <v>50</v>
      </c>
      <c r="K598" s="665">
        <v>260</v>
      </c>
    </row>
    <row r="599" spans="1:11" ht="14.4" customHeight="1" x14ac:dyDescent="0.3">
      <c r="A599" s="660" t="s">
        <v>586</v>
      </c>
      <c r="B599" s="661" t="s">
        <v>587</v>
      </c>
      <c r="C599" s="662" t="s">
        <v>602</v>
      </c>
      <c r="D599" s="663" t="s">
        <v>4268</v>
      </c>
      <c r="E599" s="662" t="s">
        <v>8514</v>
      </c>
      <c r="F599" s="663" t="s">
        <v>8515</v>
      </c>
      <c r="G599" s="662" t="s">
        <v>7063</v>
      </c>
      <c r="H599" s="662" t="s">
        <v>7064</v>
      </c>
      <c r="I599" s="664">
        <v>13.205</v>
      </c>
      <c r="J599" s="664">
        <v>20</v>
      </c>
      <c r="K599" s="665">
        <v>264.10000000000002</v>
      </c>
    </row>
    <row r="600" spans="1:11" ht="14.4" customHeight="1" x14ac:dyDescent="0.3">
      <c r="A600" s="660" t="s">
        <v>586</v>
      </c>
      <c r="B600" s="661" t="s">
        <v>587</v>
      </c>
      <c r="C600" s="662" t="s">
        <v>602</v>
      </c>
      <c r="D600" s="663" t="s">
        <v>4268</v>
      </c>
      <c r="E600" s="662" t="s">
        <v>8514</v>
      </c>
      <c r="F600" s="663" t="s">
        <v>8515</v>
      </c>
      <c r="G600" s="662" t="s">
        <v>7069</v>
      </c>
      <c r="H600" s="662" t="s">
        <v>7070</v>
      </c>
      <c r="I600" s="664">
        <v>21.21</v>
      </c>
      <c r="J600" s="664">
        <v>1350</v>
      </c>
      <c r="K600" s="665">
        <v>28639</v>
      </c>
    </row>
    <row r="601" spans="1:11" ht="14.4" customHeight="1" x14ac:dyDescent="0.3">
      <c r="A601" s="660" t="s">
        <v>586</v>
      </c>
      <c r="B601" s="661" t="s">
        <v>587</v>
      </c>
      <c r="C601" s="662" t="s">
        <v>602</v>
      </c>
      <c r="D601" s="663" t="s">
        <v>4268</v>
      </c>
      <c r="E601" s="662" t="s">
        <v>8514</v>
      </c>
      <c r="F601" s="663" t="s">
        <v>8515</v>
      </c>
      <c r="G601" s="662" t="s">
        <v>7071</v>
      </c>
      <c r="H601" s="662" t="s">
        <v>7072</v>
      </c>
      <c r="I601" s="664">
        <v>21.235714285714284</v>
      </c>
      <c r="J601" s="664">
        <v>350</v>
      </c>
      <c r="K601" s="665">
        <v>7432.5</v>
      </c>
    </row>
    <row r="602" spans="1:11" ht="14.4" customHeight="1" x14ac:dyDescent="0.3">
      <c r="A602" s="660" t="s">
        <v>586</v>
      </c>
      <c r="B602" s="661" t="s">
        <v>587</v>
      </c>
      <c r="C602" s="662" t="s">
        <v>602</v>
      </c>
      <c r="D602" s="663" t="s">
        <v>4268</v>
      </c>
      <c r="E602" s="662" t="s">
        <v>8514</v>
      </c>
      <c r="F602" s="663" t="s">
        <v>8515</v>
      </c>
      <c r="G602" s="662" t="s">
        <v>7073</v>
      </c>
      <c r="H602" s="662" t="s">
        <v>7074</v>
      </c>
      <c r="I602" s="664">
        <v>10.52</v>
      </c>
      <c r="J602" s="664">
        <v>10</v>
      </c>
      <c r="K602" s="665">
        <v>105.2</v>
      </c>
    </row>
    <row r="603" spans="1:11" ht="14.4" customHeight="1" x14ac:dyDescent="0.3">
      <c r="A603" s="660" t="s">
        <v>586</v>
      </c>
      <c r="B603" s="661" t="s">
        <v>587</v>
      </c>
      <c r="C603" s="662" t="s">
        <v>602</v>
      </c>
      <c r="D603" s="663" t="s">
        <v>4268</v>
      </c>
      <c r="E603" s="662" t="s">
        <v>8514</v>
      </c>
      <c r="F603" s="663" t="s">
        <v>8515</v>
      </c>
      <c r="G603" s="662" t="s">
        <v>7521</v>
      </c>
      <c r="H603" s="662" t="s">
        <v>7522</v>
      </c>
      <c r="I603" s="664">
        <v>6.66</v>
      </c>
      <c r="J603" s="664">
        <v>10</v>
      </c>
      <c r="K603" s="665">
        <v>66.599999999999994</v>
      </c>
    </row>
    <row r="604" spans="1:11" ht="14.4" customHeight="1" x14ac:dyDescent="0.3">
      <c r="A604" s="660" t="s">
        <v>586</v>
      </c>
      <c r="B604" s="661" t="s">
        <v>587</v>
      </c>
      <c r="C604" s="662" t="s">
        <v>602</v>
      </c>
      <c r="D604" s="663" t="s">
        <v>4268</v>
      </c>
      <c r="E604" s="662" t="s">
        <v>8514</v>
      </c>
      <c r="F604" s="663" t="s">
        <v>8515</v>
      </c>
      <c r="G604" s="662" t="s">
        <v>7523</v>
      </c>
      <c r="H604" s="662" t="s">
        <v>7524</v>
      </c>
      <c r="I604" s="664">
        <v>6.65</v>
      </c>
      <c r="J604" s="664">
        <v>10</v>
      </c>
      <c r="K604" s="665">
        <v>66.5</v>
      </c>
    </row>
    <row r="605" spans="1:11" ht="14.4" customHeight="1" x14ac:dyDescent="0.3">
      <c r="A605" s="660" t="s">
        <v>586</v>
      </c>
      <c r="B605" s="661" t="s">
        <v>587</v>
      </c>
      <c r="C605" s="662" t="s">
        <v>602</v>
      </c>
      <c r="D605" s="663" t="s">
        <v>4268</v>
      </c>
      <c r="E605" s="662" t="s">
        <v>8514</v>
      </c>
      <c r="F605" s="663" t="s">
        <v>8515</v>
      </c>
      <c r="G605" s="662" t="s">
        <v>7525</v>
      </c>
      <c r="H605" s="662" t="s">
        <v>7526</v>
      </c>
      <c r="I605" s="664">
        <v>106.14</v>
      </c>
      <c r="J605" s="664">
        <v>200</v>
      </c>
      <c r="K605" s="665">
        <v>21228.240000000002</v>
      </c>
    </row>
    <row r="606" spans="1:11" ht="14.4" customHeight="1" x14ac:dyDescent="0.3">
      <c r="A606" s="660" t="s">
        <v>586</v>
      </c>
      <c r="B606" s="661" t="s">
        <v>587</v>
      </c>
      <c r="C606" s="662" t="s">
        <v>602</v>
      </c>
      <c r="D606" s="663" t="s">
        <v>4268</v>
      </c>
      <c r="E606" s="662" t="s">
        <v>8514</v>
      </c>
      <c r="F606" s="663" t="s">
        <v>8515</v>
      </c>
      <c r="G606" s="662" t="s">
        <v>7075</v>
      </c>
      <c r="H606" s="662" t="s">
        <v>7076</v>
      </c>
      <c r="I606" s="664">
        <v>0.46999999999999986</v>
      </c>
      <c r="J606" s="664">
        <v>17500</v>
      </c>
      <c r="K606" s="665">
        <v>8225</v>
      </c>
    </row>
    <row r="607" spans="1:11" ht="14.4" customHeight="1" x14ac:dyDescent="0.3">
      <c r="A607" s="660" t="s">
        <v>586</v>
      </c>
      <c r="B607" s="661" t="s">
        <v>587</v>
      </c>
      <c r="C607" s="662" t="s">
        <v>602</v>
      </c>
      <c r="D607" s="663" t="s">
        <v>4268</v>
      </c>
      <c r="E607" s="662" t="s">
        <v>8514</v>
      </c>
      <c r="F607" s="663" t="s">
        <v>8515</v>
      </c>
      <c r="G607" s="662" t="s">
        <v>7077</v>
      </c>
      <c r="H607" s="662" t="s">
        <v>7078</v>
      </c>
      <c r="I607" s="664">
        <v>4.0274999999999999</v>
      </c>
      <c r="J607" s="664">
        <v>1050</v>
      </c>
      <c r="K607" s="665">
        <v>4230</v>
      </c>
    </row>
    <row r="608" spans="1:11" ht="14.4" customHeight="1" x14ac:dyDescent="0.3">
      <c r="A608" s="660" t="s">
        <v>586</v>
      </c>
      <c r="B608" s="661" t="s">
        <v>587</v>
      </c>
      <c r="C608" s="662" t="s">
        <v>602</v>
      </c>
      <c r="D608" s="663" t="s">
        <v>4268</v>
      </c>
      <c r="E608" s="662" t="s">
        <v>8514</v>
      </c>
      <c r="F608" s="663" t="s">
        <v>8515</v>
      </c>
      <c r="G608" s="662" t="s">
        <v>7527</v>
      </c>
      <c r="H608" s="662" t="s">
        <v>7528</v>
      </c>
      <c r="I608" s="664">
        <v>603.79</v>
      </c>
      <c r="J608" s="664">
        <v>1</v>
      </c>
      <c r="K608" s="665">
        <v>603.79</v>
      </c>
    </row>
    <row r="609" spans="1:11" ht="14.4" customHeight="1" x14ac:dyDescent="0.3">
      <c r="A609" s="660" t="s">
        <v>586</v>
      </c>
      <c r="B609" s="661" t="s">
        <v>587</v>
      </c>
      <c r="C609" s="662" t="s">
        <v>602</v>
      </c>
      <c r="D609" s="663" t="s">
        <v>4268</v>
      </c>
      <c r="E609" s="662" t="s">
        <v>8514</v>
      </c>
      <c r="F609" s="663" t="s">
        <v>8515</v>
      </c>
      <c r="G609" s="662" t="s">
        <v>7529</v>
      </c>
      <c r="H609" s="662" t="s">
        <v>7530</v>
      </c>
      <c r="I609" s="664">
        <v>60.5</v>
      </c>
      <c r="J609" s="664">
        <v>10</v>
      </c>
      <c r="K609" s="665">
        <v>605</v>
      </c>
    </row>
    <row r="610" spans="1:11" ht="14.4" customHeight="1" x14ac:dyDescent="0.3">
      <c r="A610" s="660" t="s">
        <v>586</v>
      </c>
      <c r="B610" s="661" t="s">
        <v>587</v>
      </c>
      <c r="C610" s="662" t="s">
        <v>602</v>
      </c>
      <c r="D610" s="663" t="s">
        <v>4268</v>
      </c>
      <c r="E610" s="662" t="s">
        <v>8514</v>
      </c>
      <c r="F610" s="663" t="s">
        <v>8515</v>
      </c>
      <c r="G610" s="662" t="s">
        <v>7094</v>
      </c>
      <c r="H610" s="662" t="s">
        <v>7095</v>
      </c>
      <c r="I610" s="664">
        <v>9.2000000000000011</v>
      </c>
      <c r="J610" s="664">
        <v>1500</v>
      </c>
      <c r="K610" s="665">
        <v>13800</v>
      </c>
    </row>
    <row r="611" spans="1:11" ht="14.4" customHeight="1" x14ac:dyDescent="0.3">
      <c r="A611" s="660" t="s">
        <v>586</v>
      </c>
      <c r="B611" s="661" t="s">
        <v>587</v>
      </c>
      <c r="C611" s="662" t="s">
        <v>602</v>
      </c>
      <c r="D611" s="663" t="s">
        <v>4268</v>
      </c>
      <c r="E611" s="662" t="s">
        <v>8514</v>
      </c>
      <c r="F611" s="663" t="s">
        <v>8515</v>
      </c>
      <c r="G611" s="662" t="s">
        <v>7428</v>
      </c>
      <c r="H611" s="662" t="s">
        <v>7429</v>
      </c>
      <c r="I611" s="664">
        <v>173.57499999999999</v>
      </c>
      <c r="J611" s="664">
        <v>20</v>
      </c>
      <c r="K611" s="665">
        <v>3471.5</v>
      </c>
    </row>
    <row r="612" spans="1:11" ht="14.4" customHeight="1" x14ac:dyDescent="0.3">
      <c r="A612" s="660" t="s">
        <v>586</v>
      </c>
      <c r="B612" s="661" t="s">
        <v>587</v>
      </c>
      <c r="C612" s="662" t="s">
        <v>602</v>
      </c>
      <c r="D612" s="663" t="s">
        <v>4268</v>
      </c>
      <c r="E612" s="662" t="s">
        <v>8514</v>
      </c>
      <c r="F612" s="663" t="s">
        <v>8515</v>
      </c>
      <c r="G612" s="662" t="s">
        <v>7531</v>
      </c>
      <c r="H612" s="662" t="s">
        <v>7532</v>
      </c>
      <c r="I612" s="664">
        <v>427.29</v>
      </c>
      <c r="J612" s="664">
        <v>8</v>
      </c>
      <c r="K612" s="665">
        <v>3418.3</v>
      </c>
    </row>
    <row r="613" spans="1:11" ht="14.4" customHeight="1" x14ac:dyDescent="0.3">
      <c r="A613" s="660" t="s">
        <v>586</v>
      </c>
      <c r="B613" s="661" t="s">
        <v>587</v>
      </c>
      <c r="C613" s="662" t="s">
        <v>602</v>
      </c>
      <c r="D613" s="663" t="s">
        <v>4268</v>
      </c>
      <c r="E613" s="662" t="s">
        <v>8514</v>
      </c>
      <c r="F613" s="663" t="s">
        <v>8515</v>
      </c>
      <c r="G613" s="662" t="s">
        <v>7432</v>
      </c>
      <c r="H613" s="662" t="s">
        <v>7433</v>
      </c>
      <c r="I613" s="664">
        <v>24.2</v>
      </c>
      <c r="J613" s="664">
        <v>110</v>
      </c>
      <c r="K613" s="665">
        <v>2662</v>
      </c>
    </row>
    <row r="614" spans="1:11" ht="14.4" customHeight="1" x14ac:dyDescent="0.3">
      <c r="A614" s="660" t="s">
        <v>586</v>
      </c>
      <c r="B614" s="661" t="s">
        <v>587</v>
      </c>
      <c r="C614" s="662" t="s">
        <v>602</v>
      </c>
      <c r="D614" s="663" t="s">
        <v>4268</v>
      </c>
      <c r="E614" s="662" t="s">
        <v>8514</v>
      </c>
      <c r="F614" s="663" t="s">
        <v>8515</v>
      </c>
      <c r="G614" s="662" t="s">
        <v>7098</v>
      </c>
      <c r="H614" s="662" t="s">
        <v>7099</v>
      </c>
      <c r="I614" s="664">
        <v>268.3175</v>
      </c>
      <c r="J614" s="664">
        <v>6</v>
      </c>
      <c r="K614" s="665">
        <v>1617.78</v>
      </c>
    </row>
    <row r="615" spans="1:11" ht="14.4" customHeight="1" x14ac:dyDescent="0.3">
      <c r="A615" s="660" t="s">
        <v>586</v>
      </c>
      <c r="B615" s="661" t="s">
        <v>587</v>
      </c>
      <c r="C615" s="662" t="s">
        <v>602</v>
      </c>
      <c r="D615" s="663" t="s">
        <v>4268</v>
      </c>
      <c r="E615" s="662" t="s">
        <v>8514</v>
      </c>
      <c r="F615" s="663" t="s">
        <v>8515</v>
      </c>
      <c r="G615" s="662" t="s">
        <v>7533</v>
      </c>
      <c r="H615" s="662" t="s">
        <v>7534</v>
      </c>
      <c r="I615" s="664">
        <v>786.5</v>
      </c>
      <c r="J615" s="664">
        <v>6</v>
      </c>
      <c r="K615" s="665">
        <v>4719</v>
      </c>
    </row>
    <row r="616" spans="1:11" ht="14.4" customHeight="1" x14ac:dyDescent="0.3">
      <c r="A616" s="660" t="s">
        <v>586</v>
      </c>
      <c r="B616" s="661" t="s">
        <v>587</v>
      </c>
      <c r="C616" s="662" t="s">
        <v>602</v>
      </c>
      <c r="D616" s="663" t="s">
        <v>4268</v>
      </c>
      <c r="E616" s="662" t="s">
        <v>8514</v>
      </c>
      <c r="F616" s="663" t="s">
        <v>8515</v>
      </c>
      <c r="G616" s="662" t="s">
        <v>7535</v>
      </c>
      <c r="H616" s="662" t="s">
        <v>7536</v>
      </c>
      <c r="I616" s="664">
        <v>19.62</v>
      </c>
      <c r="J616" s="664">
        <v>10</v>
      </c>
      <c r="K616" s="665">
        <v>196.17</v>
      </c>
    </row>
    <row r="617" spans="1:11" ht="14.4" customHeight="1" x14ac:dyDescent="0.3">
      <c r="A617" s="660" t="s">
        <v>586</v>
      </c>
      <c r="B617" s="661" t="s">
        <v>587</v>
      </c>
      <c r="C617" s="662" t="s">
        <v>602</v>
      </c>
      <c r="D617" s="663" t="s">
        <v>4268</v>
      </c>
      <c r="E617" s="662" t="s">
        <v>8514</v>
      </c>
      <c r="F617" s="663" t="s">
        <v>8515</v>
      </c>
      <c r="G617" s="662" t="s">
        <v>7259</v>
      </c>
      <c r="H617" s="662" t="s">
        <v>7260</v>
      </c>
      <c r="I617" s="664">
        <v>21.4</v>
      </c>
      <c r="J617" s="664">
        <v>6</v>
      </c>
      <c r="K617" s="665">
        <v>128.4</v>
      </c>
    </row>
    <row r="618" spans="1:11" ht="14.4" customHeight="1" x14ac:dyDescent="0.3">
      <c r="A618" s="660" t="s">
        <v>586</v>
      </c>
      <c r="B618" s="661" t="s">
        <v>587</v>
      </c>
      <c r="C618" s="662" t="s">
        <v>602</v>
      </c>
      <c r="D618" s="663" t="s">
        <v>4268</v>
      </c>
      <c r="E618" s="662" t="s">
        <v>8514</v>
      </c>
      <c r="F618" s="663" t="s">
        <v>8515</v>
      </c>
      <c r="G618" s="662" t="s">
        <v>7436</v>
      </c>
      <c r="H618" s="662" t="s">
        <v>7437</v>
      </c>
      <c r="I618" s="664">
        <v>6184.31</v>
      </c>
      <c r="J618" s="664">
        <v>1</v>
      </c>
      <c r="K618" s="665">
        <v>6184.31</v>
      </c>
    </row>
    <row r="619" spans="1:11" ht="14.4" customHeight="1" x14ac:dyDescent="0.3">
      <c r="A619" s="660" t="s">
        <v>586</v>
      </c>
      <c r="B619" s="661" t="s">
        <v>587</v>
      </c>
      <c r="C619" s="662" t="s">
        <v>602</v>
      </c>
      <c r="D619" s="663" t="s">
        <v>4268</v>
      </c>
      <c r="E619" s="662" t="s">
        <v>8514</v>
      </c>
      <c r="F619" s="663" t="s">
        <v>8515</v>
      </c>
      <c r="G619" s="662" t="s">
        <v>7537</v>
      </c>
      <c r="H619" s="662" t="s">
        <v>7538</v>
      </c>
      <c r="I619" s="664">
        <v>22.99</v>
      </c>
      <c r="J619" s="664">
        <v>220</v>
      </c>
      <c r="K619" s="665">
        <v>5057.8</v>
      </c>
    </row>
    <row r="620" spans="1:11" ht="14.4" customHeight="1" x14ac:dyDescent="0.3">
      <c r="A620" s="660" t="s">
        <v>586</v>
      </c>
      <c r="B620" s="661" t="s">
        <v>587</v>
      </c>
      <c r="C620" s="662" t="s">
        <v>602</v>
      </c>
      <c r="D620" s="663" t="s">
        <v>4268</v>
      </c>
      <c r="E620" s="662" t="s">
        <v>8514</v>
      </c>
      <c r="F620" s="663" t="s">
        <v>8515</v>
      </c>
      <c r="G620" s="662" t="s">
        <v>7539</v>
      </c>
      <c r="H620" s="662" t="s">
        <v>7540</v>
      </c>
      <c r="I620" s="664">
        <v>798.6</v>
      </c>
      <c r="J620" s="664">
        <v>1</v>
      </c>
      <c r="K620" s="665">
        <v>798.6</v>
      </c>
    </row>
    <row r="621" spans="1:11" ht="14.4" customHeight="1" x14ac:dyDescent="0.3">
      <c r="A621" s="660" t="s">
        <v>586</v>
      </c>
      <c r="B621" s="661" t="s">
        <v>587</v>
      </c>
      <c r="C621" s="662" t="s">
        <v>602</v>
      </c>
      <c r="D621" s="663" t="s">
        <v>4268</v>
      </c>
      <c r="E621" s="662" t="s">
        <v>8514</v>
      </c>
      <c r="F621" s="663" t="s">
        <v>8515</v>
      </c>
      <c r="G621" s="662" t="s">
        <v>7438</v>
      </c>
      <c r="H621" s="662" t="s">
        <v>7439</v>
      </c>
      <c r="I621" s="664">
        <v>123.66</v>
      </c>
      <c r="J621" s="664">
        <v>30</v>
      </c>
      <c r="K621" s="665">
        <v>3709.89</v>
      </c>
    </row>
    <row r="622" spans="1:11" ht="14.4" customHeight="1" x14ac:dyDescent="0.3">
      <c r="A622" s="660" t="s">
        <v>586</v>
      </c>
      <c r="B622" s="661" t="s">
        <v>587</v>
      </c>
      <c r="C622" s="662" t="s">
        <v>602</v>
      </c>
      <c r="D622" s="663" t="s">
        <v>4268</v>
      </c>
      <c r="E622" s="662" t="s">
        <v>8516</v>
      </c>
      <c r="F622" s="663" t="s">
        <v>8517</v>
      </c>
      <c r="G622" s="662" t="s">
        <v>7267</v>
      </c>
      <c r="H622" s="662" t="s">
        <v>7268</v>
      </c>
      <c r="I622" s="664">
        <v>0.43</v>
      </c>
      <c r="J622" s="664">
        <v>250</v>
      </c>
      <c r="K622" s="665">
        <v>107.5</v>
      </c>
    </row>
    <row r="623" spans="1:11" ht="14.4" customHeight="1" x14ac:dyDescent="0.3">
      <c r="A623" s="660" t="s">
        <v>586</v>
      </c>
      <c r="B623" s="661" t="s">
        <v>587</v>
      </c>
      <c r="C623" s="662" t="s">
        <v>602</v>
      </c>
      <c r="D623" s="663" t="s">
        <v>4268</v>
      </c>
      <c r="E623" s="662" t="s">
        <v>8516</v>
      </c>
      <c r="F623" s="663" t="s">
        <v>8517</v>
      </c>
      <c r="G623" s="662" t="s">
        <v>7541</v>
      </c>
      <c r="H623" s="662" t="s">
        <v>7542</v>
      </c>
      <c r="I623" s="664">
        <v>16.186666666666667</v>
      </c>
      <c r="J623" s="664">
        <v>36</v>
      </c>
      <c r="K623" s="665">
        <v>574.5</v>
      </c>
    </row>
    <row r="624" spans="1:11" ht="14.4" customHeight="1" x14ac:dyDescent="0.3">
      <c r="A624" s="660" t="s">
        <v>586</v>
      </c>
      <c r="B624" s="661" t="s">
        <v>587</v>
      </c>
      <c r="C624" s="662" t="s">
        <v>602</v>
      </c>
      <c r="D624" s="663" t="s">
        <v>4268</v>
      </c>
      <c r="E624" s="662" t="s">
        <v>8518</v>
      </c>
      <c r="F624" s="663" t="s">
        <v>8519</v>
      </c>
      <c r="G624" s="662" t="s">
        <v>7106</v>
      </c>
      <c r="H624" s="662" t="s">
        <v>7107</v>
      </c>
      <c r="I624" s="664">
        <v>442.39</v>
      </c>
      <c r="J624" s="664">
        <v>20</v>
      </c>
      <c r="K624" s="665">
        <v>8847.7999999999993</v>
      </c>
    </row>
    <row r="625" spans="1:11" ht="14.4" customHeight="1" x14ac:dyDescent="0.3">
      <c r="A625" s="660" t="s">
        <v>586</v>
      </c>
      <c r="B625" s="661" t="s">
        <v>587</v>
      </c>
      <c r="C625" s="662" t="s">
        <v>602</v>
      </c>
      <c r="D625" s="663" t="s">
        <v>4268</v>
      </c>
      <c r="E625" s="662" t="s">
        <v>8518</v>
      </c>
      <c r="F625" s="663" t="s">
        <v>8519</v>
      </c>
      <c r="G625" s="662" t="s">
        <v>7442</v>
      </c>
      <c r="H625" s="662" t="s">
        <v>7443</v>
      </c>
      <c r="I625" s="664">
        <v>568.79</v>
      </c>
      <c r="J625" s="664">
        <v>60</v>
      </c>
      <c r="K625" s="665">
        <v>34127.24</v>
      </c>
    </row>
    <row r="626" spans="1:11" ht="14.4" customHeight="1" x14ac:dyDescent="0.3">
      <c r="A626" s="660" t="s">
        <v>586</v>
      </c>
      <c r="B626" s="661" t="s">
        <v>587</v>
      </c>
      <c r="C626" s="662" t="s">
        <v>602</v>
      </c>
      <c r="D626" s="663" t="s">
        <v>4268</v>
      </c>
      <c r="E626" s="662" t="s">
        <v>8520</v>
      </c>
      <c r="F626" s="663" t="s">
        <v>8521</v>
      </c>
      <c r="G626" s="662" t="s">
        <v>7110</v>
      </c>
      <c r="H626" s="662" t="s">
        <v>7111</v>
      </c>
      <c r="I626" s="664">
        <v>8.1666666666666661</v>
      </c>
      <c r="J626" s="664">
        <v>5500</v>
      </c>
      <c r="K626" s="665">
        <v>44915</v>
      </c>
    </row>
    <row r="627" spans="1:11" ht="14.4" customHeight="1" x14ac:dyDescent="0.3">
      <c r="A627" s="660" t="s">
        <v>586</v>
      </c>
      <c r="B627" s="661" t="s">
        <v>587</v>
      </c>
      <c r="C627" s="662" t="s">
        <v>602</v>
      </c>
      <c r="D627" s="663" t="s">
        <v>4268</v>
      </c>
      <c r="E627" s="662" t="s">
        <v>8520</v>
      </c>
      <c r="F627" s="663" t="s">
        <v>8521</v>
      </c>
      <c r="G627" s="662" t="s">
        <v>7110</v>
      </c>
      <c r="H627" s="662" t="s">
        <v>7112</v>
      </c>
      <c r="I627" s="664">
        <v>8.168571428571429</v>
      </c>
      <c r="J627" s="664">
        <v>16200</v>
      </c>
      <c r="K627" s="665">
        <v>132329</v>
      </c>
    </row>
    <row r="628" spans="1:11" ht="14.4" customHeight="1" x14ac:dyDescent="0.3">
      <c r="A628" s="660" t="s">
        <v>586</v>
      </c>
      <c r="B628" s="661" t="s">
        <v>587</v>
      </c>
      <c r="C628" s="662" t="s">
        <v>602</v>
      </c>
      <c r="D628" s="663" t="s">
        <v>4268</v>
      </c>
      <c r="E628" s="662" t="s">
        <v>8520</v>
      </c>
      <c r="F628" s="663" t="s">
        <v>8521</v>
      </c>
      <c r="G628" s="662" t="s">
        <v>7115</v>
      </c>
      <c r="H628" s="662" t="s">
        <v>7116</v>
      </c>
      <c r="I628" s="664">
        <v>7.0174999999999992</v>
      </c>
      <c r="J628" s="664">
        <v>2600</v>
      </c>
      <c r="K628" s="665">
        <v>18252</v>
      </c>
    </row>
    <row r="629" spans="1:11" ht="14.4" customHeight="1" x14ac:dyDescent="0.3">
      <c r="A629" s="660" t="s">
        <v>586</v>
      </c>
      <c r="B629" s="661" t="s">
        <v>587</v>
      </c>
      <c r="C629" s="662" t="s">
        <v>602</v>
      </c>
      <c r="D629" s="663" t="s">
        <v>4268</v>
      </c>
      <c r="E629" s="662" t="s">
        <v>8520</v>
      </c>
      <c r="F629" s="663" t="s">
        <v>8521</v>
      </c>
      <c r="G629" s="662" t="s">
        <v>7543</v>
      </c>
      <c r="H629" s="662" t="s">
        <v>7544</v>
      </c>
      <c r="I629" s="664">
        <v>200.86</v>
      </c>
      <c r="J629" s="664">
        <v>30</v>
      </c>
      <c r="K629" s="665">
        <v>6025.7999999999993</v>
      </c>
    </row>
    <row r="630" spans="1:11" ht="14.4" customHeight="1" x14ac:dyDescent="0.3">
      <c r="A630" s="660" t="s">
        <v>586</v>
      </c>
      <c r="B630" s="661" t="s">
        <v>587</v>
      </c>
      <c r="C630" s="662" t="s">
        <v>602</v>
      </c>
      <c r="D630" s="663" t="s">
        <v>4268</v>
      </c>
      <c r="E630" s="662" t="s">
        <v>8522</v>
      </c>
      <c r="F630" s="663" t="s">
        <v>8523</v>
      </c>
      <c r="G630" s="662" t="s">
        <v>7457</v>
      </c>
      <c r="H630" s="662" t="s">
        <v>7458</v>
      </c>
      <c r="I630" s="664">
        <v>39.229999999999997</v>
      </c>
      <c r="J630" s="664">
        <v>72</v>
      </c>
      <c r="K630" s="665">
        <v>2824.4</v>
      </c>
    </row>
    <row r="631" spans="1:11" ht="14.4" customHeight="1" x14ac:dyDescent="0.3">
      <c r="A631" s="660" t="s">
        <v>586</v>
      </c>
      <c r="B631" s="661" t="s">
        <v>587</v>
      </c>
      <c r="C631" s="662" t="s">
        <v>602</v>
      </c>
      <c r="D631" s="663" t="s">
        <v>4268</v>
      </c>
      <c r="E631" s="662" t="s">
        <v>8524</v>
      </c>
      <c r="F631" s="663" t="s">
        <v>8525</v>
      </c>
      <c r="G631" s="662" t="s">
        <v>7119</v>
      </c>
      <c r="H631" s="662" t="s">
        <v>7120</v>
      </c>
      <c r="I631" s="664">
        <v>399.3</v>
      </c>
      <c r="J631" s="664">
        <v>20</v>
      </c>
      <c r="K631" s="665">
        <v>7986</v>
      </c>
    </row>
    <row r="632" spans="1:11" ht="14.4" customHeight="1" x14ac:dyDescent="0.3">
      <c r="A632" s="660" t="s">
        <v>586</v>
      </c>
      <c r="B632" s="661" t="s">
        <v>587</v>
      </c>
      <c r="C632" s="662" t="s">
        <v>602</v>
      </c>
      <c r="D632" s="663" t="s">
        <v>4268</v>
      </c>
      <c r="E632" s="662" t="s">
        <v>8524</v>
      </c>
      <c r="F632" s="663" t="s">
        <v>8525</v>
      </c>
      <c r="G632" s="662" t="s">
        <v>7123</v>
      </c>
      <c r="H632" s="662" t="s">
        <v>7124</v>
      </c>
      <c r="I632" s="664">
        <v>0.31</v>
      </c>
      <c r="J632" s="664">
        <v>200</v>
      </c>
      <c r="K632" s="665">
        <v>62</v>
      </c>
    </row>
    <row r="633" spans="1:11" ht="14.4" customHeight="1" x14ac:dyDescent="0.3">
      <c r="A633" s="660" t="s">
        <v>586</v>
      </c>
      <c r="B633" s="661" t="s">
        <v>587</v>
      </c>
      <c r="C633" s="662" t="s">
        <v>602</v>
      </c>
      <c r="D633" s="663" t="s">
        <v>4268</v>
      </c>
      <c r="E633" s="662" t="s">
        <v>8524</v>
      </c>
      <c r="F633" s="663" t="s">
        <v>8525</v>
      </c>
      <c r="G633" s="662" t="s">
        <v>7123</v>
      </c>
      <c r="H633" s="662" t="s">
        <v>7125</v>
      </c>
      <c r="I633" s="664">
        <v>0.3</v>
      </c>
      <c r="J633" s="664">
        <v>200</v>
      </c>
      <c r="K633" s="665">
        <v>60</v>
      </c>
    </row>
    <row r="634" spans="1:11" ht="14.4" customHeight="1" x14ac:dyDescent="0.3">
      <c r="A634" s="660" t="s">
        <v>586</v>
      </c>
      <c r="B634" s="661" t="s">
        <v>587</v>
      </c>
      <c r="C634" s="662" t="s">
        <v>602</v>
      </c>
      <c r="D634" s="663" t="s">
        <v>4268</v>
      </c>
      <c r="E634" s="662" t="s">
        <v>8524</v>
      </c>
      <c r="F634" s="663" t="s">
        <v>8525</v>
      </c>
      <c r="G634" s="662" t="s">
        <v>7126</v>
      </c>
      <c r="H634" s="662" t="s">
        <v>7128</v>
      </c>
      <c r="I634" s="664">
        <v>0.31</v>
      </c>
      <c r="J634" s="664">
        <v>100</v>
      </c>
      <c r="K634" s="665">
        <v>31</v>
      </c>
    </row>
    <row r="635" spans="1:11" ht="14.4" customHeight="1" x14ac:dyDescent="0.3">
      <c r="A635" s="660" t="s">
        <v>586</v>
      </c>
      <c r="B635" s="661" t="s">
        <v>587</v>
      </c>
      <c r="C635" s="662" t="s">
        <v>602</v>
      </c>
      <c r="D635" s="663" t="s">
        <v>4268</v>
      </c>
      <c r="E635" s="662" t="s">
        <v>8524</v>
      </c>
      <c r="F635" s="663" t="s">
        <v>8525</v>
      </c>
      <c r="G635" s="662" t="s">
        <v>7129</v>
      </c>
      <c r="H635" s="662" t="s">
        <v>7130</v>
      </c>
      <c r="I635" s="664">
        <v>0.3</v>
      </c>
      <c r="J635" s="664">
        <v>500</v>
      </c>
      <c r="K635" s="665">
        <v>150</v>
      </c>
    </row>
    <row r="636" spans="1:11" ht="14.4" customHeight="1" x14ac:dyDescent="0.3">
      <c r="A636" s="660" t="s">
        <v>586</v>
      </c>
      <c r="B636" s="661" t="s">
        <v>587</v>
      </c>
      <c r="C636" s="662" t="s">
        <v>602</v>
      </c>
      <c r="D636" s="663" t="s">
        <v>4268</v>
      </c>
      <c r="E636" s="662" t="s">
        <v>8524</v>
      </c>
      <c r="F636" s="663" t="s">
        <v>8525</v>
      </c>
      <c r="G636" s="662" t="s">
        <v>7129</v>
      </c>
      <c r="H636" s="662" t="s">
        <v>7131</v>
      </c>
      <c r="I636" s="664">
        <v>0.3</v>
      </c>
      <c r="J636" s="664">
        <v>200</v>
      </c>
      <c r="K636" s="665">
        <v>60</v>
      </c>
    </row>
    <row r="637" spans="1:11" ht="14.4" customHeight="1" x14ac:dyDescent="0.3">
      <c r="A637" s="660" t="s">
        <v>586</v>
      </c>
      <c r="B637" s="661" t="s">
        <v>587</v>
      </c>
      <c r="C637" s="662" t="s">
        <v>602</v>
      </c>
      <c r="D637" s="663" t="s">
        <v>4268</v>
      </c>
      <c r="E637" s="662" t="s">
        <v>8524</v>
      </c>
      <c r="F637" s="663" t="s">
        <v>8525</v>
      </c>
      <c r="G637" s="662" t="s">
        <v>7545</v>
      </c>
      <c r="H637" s="662" t="s">
        <v>7546</v>
      </c>
      <c r="I637" s="664">
        <v>0.3</v>
      </c>
      <c r="J637" s="664">
        <v>200</v>
      </c>
      <c r="K637" s="665">
        <v>60</v>
      </c>
    </row>
    <row r="638" spans="1:11" ht="14.4" customHeight="1" x14ac:dyDescent="0.3">
      <c r="A638" s="660" t="s">
        <v>586</v>
      </c>
      <c r="B638" s="661" t="s">
        <v>587</v>
      </c>
      <c r="C638" s="662" t="s">
        <v>602</v>
      </c>
      <c r="D638" s="663" t="s">
        <v>4268</v>
      </c>
      <c r="E638" s="662" t="s">
        <v>8524</v>
      </c>
      <c r="F638" s="663" t="s">
        <v>8525</v>
      </c>
      <c r="G638" s="662" t="s">
        <v>7271</v>
      </c>
      <c r="H638" s="662" t="s">
        <v>7272</v>
      </c>
      <c r="I638" s="664">
        <v>0.48</v>
      </c>
      <c r="J638" s="664">
        <v>200</v>
      </c>
      <c r="K638" s="665">
        <v>96</v>
      </c>
    </row>
    <row r="639" spans="1:11" ht="14.4" customHeight="1" x14ac:dyDescent="0.3">
      <c r="A639" s="660" t="s">
        <v>586</v>
      </c>
      <c r="B639" s="661" t="s">
        <v>587</v>
      </c>
      <c r="C639" s="662" t="s">
        <v>602</v>
      </c>
      <c r="D639" s="663" t="s">
        <v>4268</v>
      </c>
      <c r="E639" s="662" t="s">
        <v>8524</v>
      </c>
      <c r="F639" s="663" t="s">
        <v>8525</v>
      </c>
      <c r="G639" s="662" t="s">
        <v>7136</v>
      </c>
      <c r="H639" s="662" t="s">
        <v>7137</v>
      </c>
      <c r="I639" s="664">
        <v>907.5</v>
      </c>
      <c r="J639" s="664">
        <v>1</v>
      </c>
      <c r="K639" s="665">
        <v>907.5</v>
      </c>
    </row>
    <row r="640" spans="1:11" ht="14.4" customHeight="1" x14ac:dyDescent="0.3">
      <c r="A640" s="660" t="s">
        <v>586</v>
      </c>
      <c r="B640" s="661" t="s">
        <v>587</v>
      </c>
      <c r="C640" s="662" t="s">
        <v>602</v>
      </c>
      <c r="D640" s="663" t="s">
        <v>4268</v>
      </c>
      <c r="E640" s="662" t="s">
        <v>8524</v>
      </c>
      <c r="F640" s="663" t="s">
        <v>8525</v>
      </c>
      <c r="G640" s="662" t="s">
        <v>7138</v>
      </c>
      <c r="H640" s="662" t="s">
        <v>7139</v>
      </c>
      <c r="I640" s="664">
        <v>0.38800000000000001</v>
      </c>
      <c r="J640" s="664">
        <v>28000</v>
      </c>
      <c r="K640" s="665">
        <v>11390</v>
      </c>
    </row>
    <row r="641" spans="1:11" ht="14.4" customHeight="1" x14ac:dyDescent="0.3">
      <c r="A641" s="660" t="s">
        <v>586</v>
      </c>
      <c r="B641" s="661" t="s">
        <v>587</v>
      </c>
      <c r="C641" s="662" t="s">
        <v>602</v>
      </c>
      <c r="D641" s="663" t="s">
        <v>4268</v>
      </c>
      <c r="E641" s="662" t="s">
        <v>8526</v>
      </c>
      <c r="F641" s="663" t="s">
        <v>8527</v>
      </c>
      <c r="G641" s="662" t="s">
        <v>7149</v>
      </c>
      <c r="H641" s="662" t="s">
        <v>7150</v>
      </c>
      <c r="I641" s="664">
        <v>7.5</v>
      </c>
      <c r="J641" s="664">
        <v>50</v>
      </c>
      <c r="K641" s="665">
        <v>375</v>
      </c>
    </row>
    <row r="642" spans="1:11" ht="14.4" customHeight="1" x14ac:dyDescent="0.3">
      <c r="A642" s="660" t="s">
        <v>586</v>
      </c>
      <c r="B642" s="661" t="s">
        <v>587</v>
      </c>
      <c r="C642" s="662" t="s">
        <v>602</v>
      </c>
      <c r="D642" s="663" t="s">
        <v>4268</v>
      </c>
      <c r="E642" s="662" t="s">
        <v>8526</v>
      </c>
      <c r="F642" s="663" t="s">
        <v>8527</v>
      </c>
      <c r="G642" s="662" t="s">
        <v>7153</v>
      </c>
      <c r="H642" s="662" t="s">
        <v>7154</v>
      </c>
      <c r="I642" s="664">
        <v>7.5</v>
      </c>
      <c r="J642" s="664">
        <v>450</v>
      </c>
      <c r="K642" s="665">
        <v>3375</v>
      </c>
    </row>
    <row r="643" spans="1:11" ht="14.4" customHeight="1" x14ac:dyDescent="0.3">
      <c r="A643" s="660" t="s">
        <v>586</v>
      </c>
      <c r="B643" s="661" t="s">
        <v>587</v>
      </c>
      <c r="C643" s="662" t="s">
        <v>602</v>
      </c>
      <c r="D643" s="663" t="s">
        <v>4268</v>
      </c>
      <c r="E643" s="662" t="s">
        <v>8526</v>
      </c>
      <c r="F643" s="663" t="s">
        <v>8527</v>
      </c>
      <c r="G643" s="662" t="s">
        <v>7153</v>
      </c>
      <c r="H643" s="662" t="s">
        <v>7155</v>
      </c>
      <c r="I643" s="664">
        <v>7.5</v>
      </c>
      <c r="J643" s="664">
        <v>700</v>
      </c>
      <c r="K643" s="665">
        <v>5250</v>
      </c>
    </row>
    <row r="644" spans="1:11" ht="14.4" customHeight="1" x14ac:dyDescent="0.3">
      <c r="A644" s="660" t="s">
        <v>586</v>
      </c>
      <c r="B644" s="661" t="s">
        <v>587</v>
      </c>
      <c r="C644" s="662" t="s">
        <v>602</v>
      </c>
      <c r="D644" s="663" t="s">
        <v>4268</v>
      </c>
      <c r="E644" s="662" t="s">
        <v>8526</v>
      </c>
      <c r="F644" s="663" t="s">
        <v>8527</v>
      </c>
      <c r="G644" s="662" t="s">
        <v>7153</v>
      </c>
      <c r="H644" s="662" t="s">
        <v>7156</v>
      </c>
      <c r="I644" s="664">
        <v>7.5</v>
      </c>
      <c r="J644" s="664">
        <v>800</v>
      </c>
      <c r="K644" s="665">
        <v>6000</v>
      </c>
    </row>
    <row r="645" spans="1:11" ht="14.4" customHeight="1" x14ac:dyDescent="0.3">
      <c r="A645" s="660" t="s">
        <v>586</v>
      </c>
      <c r="B645" s="661" t="s">
        <v>587</v>
      </c>
      <c r="C645" s="662" t="s">
        <v>602</v>
      </c>
      <c r="D645" s="663" t="s">
        <v>4268</v>
      </c>
      <c r="E645" s="662" t="s">
        <v>8526</v>
      </c>
      <c r="F645" s="663" t="s">
        <v>8527</v>
      </c>
      <c r="G645" s="662" t="s">
        <v>7157</v>
      </c>
      <c r="H645" s="662" t="s">
        <v>7158</v>
      </c>
      <c r="I645" s="664">
        <v>7.5</v>
      </c>
      <c r="J645" s="664">
        <v>150</v>
      </c>
      <c r="K645" s="665">
        <v>1125</v>
      </c>
    </row>
    <row r="646" spans="1:11" ht="14.4" customHeight="1" x14ac:dyDescent="0.3">
      <c r="A646" s="660" t="s">
        <v>586</v>
      </c>
      <c r="B646" s="661" t="s">
        <v>587</v>
      </c>
      <c r="C646" s="662" t="s">
        <v>602</v>
      </c>
      <c r="D646" s="663" t="s">
        <v>4268</v>
      </c>
      <c r="E646" s="662" t="s">
        <v>8526</v>
      </c>
      <c r="F646" s="663" t="s">
        <v>8527</v>
      </c>
      <c r="G646" s="662" t="s">
        <v>7160</v>
      </c>
      <c r="H646" s="662" t="s">
        <v>7161</v>
      </c>
      <c r="I646" s="664">
        <v>7.5</v>
      </c>
      <c r="J646" s="664">
        <v>100</v>
      </c>
      <c r="K646" s="665">
        <v>750</v>
      </c>
    </row>
    <row r="647" spans="1:11" ht="14.4" customHeight="1" x14ac:dyDescent="0.3">
      <c r="A647" s="660" t="s">
        <v>586</v>
      </c>
      <c r="B647" s="661" t="s">
        <v>587</v>
      </c>
      <c r="C647" s="662" t="s">
        <v>602</v>
      </c>
      <c r="D647" s="663" t="s">
        <v>4268</v>
      </c>
      <c r="E647" s="662" t="s">
        <v>8526</v>
      </c>
      <c r="F647" s="663" t="s">
        <v>8527</v>
      </c>
      <c r="G647" s="662" t="s">
        <v>7165</v>
      </c>
      <c r="H647" s="662" t="s">
        <v>7166</v>
      </c>
      <c r="I647" s="664">
        <v>0.77666666666666673</v>
      </c>
      <c r="J647" s="664">
        <v>3600</v>
      </c>
      <c r="K647" s="665">
        <v>2796</v>
      </c>
    </row>
    <row r="648" spans="1:11" ht="14.4" customHeight="1" x14ac:dyDescent="0.3">
      <c r="A648" s="660" t="s">
        <v>586</v>
      </c>
      <c r="B648" s="661" t="s">
        <v>587</v>
      </c>
      <c r="C648" s="662" t="s">
        <v>602</v>
      </c>
      <c r="D648" s="663" t="s">
        <v>4268</v>
      </c>
      <c r="E648" s="662" t="s">
        <v>8526</v>
      </c>
      <c r="F648" s="663" t="s">
        <v>8527</v>
      </c>
      <c r="G648" s="662" t="s">
        <v>7167</v>
      </c>
      <c r="H648" s="662" t="s">
        <v>7168</v>
      </c>
      <c r="I648" s="664">
        <v>0.77250000000000008</v>
      </c>
      <c r="J648" s="664">
        <v>25000</v>
      </c>
      <c r="K648" s="665">
        <v>19300</v>
      </c>
    </row>
    <row r="649" spans="1:11" ht="14.4" customHeight="1" x14ac:dyDescent="0.3">
      <c r="A649" s="660" t="s">
        <v>586</v>
      </c>
      <c r="B649" s="661" t="s">
        <v>587</v>
      </c>
      <c r="C649" s="662" t="s">
        <v>602</v>
      </c>
      <c r="D649" s="663" t="s">
        <v>4268</v>
      </c>
      <c r="E649" s="662" t="s">
        <v>8526</v>
      </c>
      <c r="F649" s="663" t="s">
        <v>8527</v>
      </c>
      <c r="G649" s="662" t="s">
        <v>7169</v>
      </c>
      <c r="H649" s="662" t="s">
        <v>7170</v>
      </c>
      <c r="I649" s="664">
        <v>0.77249999999999996</v>
      </c>
      <c r="J649" s="664">
        <v>15500</v>
      </c>
      <c r="K649" s="665">
        <v>11960</v>
      </c>
    </row>
    <row r="650" spans="1:11" ht="14.4" customHeight="1" x14ac:dyDescent="0.3">
      <c r="A650" s="660" t="s">
        <v>586</v>
      </c>
      <c r="B650" s="661" t="s">
        <v>587</v>
      </c>
      <c r="C650" s="662" t="s">
        <v>602</v>
      </c>
      <c r="D650" s="663" t="s">
        <v>4268</v>
      </c>
      <c r="E650" s="662" t="s">
        <v>8526</v>
      </c>
      <c r="F650" s="663" t="s">
        <v>8527</v>
      </c>
      <c r="G650" s="662" t="s">
        <v>7171</v>
      </c>
      <c r="H650" s="662" t="s">
        <v>7172</v>
      </c>
      <c r="I650" s="664">
        <v>0.71</v>
      </c>
      <c r="J650" s="664">
        <v>14000</v>
      </c>
      <c r="K650" s="665">
        <v>9940</v>
      </c>
    </row>
    <row r="651" spans="1:11" ht="14.4" customHeight="1" x14ac:dyDescent="0.3">
      <c r="A651" s="660" t="s">
        <v>586</v>
      </c>
      <c r="B651" s="661" t="s">
        <v>587</v>
      </c>
      <c r="C651" s="662" t="s">
        <v>602</v>
      </c>
      <c r="D651" s="663" t="s">
        <v>4268</v>
      </c>
      <c r="E651" s="662" t="s">
        <v>8526</v>
      </c>
      <c r="F651" s="663" t="s">
        <v>8527</v>
      </c>
      <c r="G651" s="662" t="s">
        <v>7171</v>
      </c>
      <c r="H651" s="662" t="s">
        <v>7173</v>
      </c>
      <c r="I651" s="664">
        <v>0.71</v>
      </c>
      <c r="J651" s="664">
        <v>28000</v>
      </c>
      <c r="K651" s="665">
        <v>19880</v>
      </c>
    </row>
    <row r="652" spans="1:11" ht="14.4" customHeight="1" x14ac:dyDescent="0.3">
      <c r="A652" s="660" t="s">
        <v>586</v>
      </c>
      <c r="B652" s="661" t="s">
        <v>587</v>
      </c>
      <c r="C652" s="662" t="s">
        <v>602</v>
      </c>
      <c r="D652" s="663" t="s">
        <v>4268</v>
      </c>
      <c r="E652" s="662" t="s">
        <v>8526</v>
      </c>
      <c r="F652" s="663" t="s">
        <v>8527</v>
      </c>
      <c r="G652" s="662" t="s">
        <v>7174</v>
      </c>
      <c r="H652" s="662" t="s">
        <v>7175</v>
      </c>
      <c r="I652" s="664">
        <v>0.71</v>
      </c>
      <c r="J652" s="664">
        <v>3000</v>
      </c>
      <c r="K652" s="665">
        <v>2130</v>
      </c>
    </row>
    <row r="653" spans="1:11" ht="14.4" customHeight="1" x14ac:dyDescent="0.3">
      <c r="A653" s="660" t="s">
        <v>586</v>
      </c>
      <c r="B653" s="661" t="s">
        <v>587</v>
      </c>
      <c r="C653" s="662" t="s">
        <v>602</v>
      </c>
      <c r="D653" s="663" t="s">
        <v>4268</v>
      </c>
      <c r="E653" s="662" t="s">
        <v>8526</v>
      </c>
      <c r="F653" s="663" t="s">
        <v>8527</v>
      </c>
      <c r="G653" s="662" t="s">
        <v>7174</v>
      </c>
      <c r="H653" s="662" t="s">
        <v>7176</v>
      </c>
      <c r="I653" s="664">
        <v>0.71</v>
      </c>
      <c r="J653" s="664">
        <v>16000</v>
      </c>
      <c r="K653" s="665">
        <v>11360</v>
      </c>
    </row>
    <row r="654" spans="1:11" ht="14.4" customHeight="1" x14ac:dyDescent="0.3">
      <c r="A654" s="660" t="s">
        <v>586</v>
      </c>
      <c r="B654" s="661" t="s">
        <v>587</v>
      </c>
      <c r="C654" s="662" t="s">
        <v>602</v>
      </c>
      <c r="D654" s="663" t="s">
        <v>4268</v>
      </c>
      <c r="E654" s="662" t="s">
        <v>8528</v>
      </c>
      <c r="F654" s="663" t="s">
        <v>8529</v>
      </c>
      <c r="G654" s="662" t="s">
        <v>7182</v>
      </c>
      <c r="H654" s="662" t="s">
        <v>7183</v>
      </c>
      <c r="I654" s="664">
        <v>139.44000000000003</v>
      </c>
      <c r="J654" s="664">
        <v>115</v>
      </c>
      <c r="K654" s="665">
        <v>16035.54</v>
      </c>
    </row>
    <row r="655" spans="1:11" ht="14.4" customHeight="1" x14ac:dyDescent="0.3">
      <c r="A655" s="660" t="s">
        <v>586</v>
      </c>
      <c r="B655" s="661" t="s">
        <v>587</v>
      </c>
      <c r="C655" s="662" t="s">
        <v>602</v>
      </c>
      <c r="D655" s="663" t="s">
        <v>4268</v>
      </c>
      <c r="E655" s="662" t="s">
        <v>8528</v>
      </c>
      <c r="F655" s="663" t="s">
        <v>8529</v>
      </c>
      <c r="G655" s="662" t="s">
        <v>7290</v>
      </c>
      <c r="H655" s="662" t="s">
        <v>7291</v>
      </c>
      <c r="I655" s="664">
        <v>139.44200000000001</v>
      </c>
      <c r="J655" s="664">
        <v>100</v>
      </c>
      <c r="K655" s="665">
        <v>13944.2</v>
      </c>
    </row>
    <row r="656" spans="1:11" ht="14.4" customHeight="1" x14ac:dyDescent="0.3">
      <c r="A656" s="660" t="s">
        <v>586</v>
      </c>
      <c r="B656" s="661" t="s">
        <v>587</v>
      </c>
      <c r="C656" s="662" t="s">
        <v>602</v>
      </c>
      <c r="D656" s="663" t="s">
        <v>4268</v>
      </c>
      <c r="E656" s="662" t="s">
        <v>8528</v>
      </c>
      <c r="F656" s="663" t="s">
        <v>8529</v>
      </c>
      <c r="G656" s="662" t="s">
        <v>7184</v>
      </c>
      <c r="H656" s="662" t="s">
        <v>7185</v>
      </c>
      <c r="I656" s="664">
        <v>139.43583333333336</v>
      </c>
      <c r="J656" s="664">
        <v>115</v>
      </c>
      <c r="K656" s="665">
        <v>16035.119999999999</v>
      </c>
    </row>
    <row r="657" spans="1:11" ht="14.4" customHeight="1" x14ac:dyDescent="0.3">
      <c r="A657" s="660" t="s">
        <v>586</v>
      </c>
      <c r="B657" s="661" t="s">
        <v>587</v>
      </c>
      <c r="C657" s="662" t="s">
        <v>602</v>
      </c>
      <c r="D657" s="663" t="s">
        <v>4268</v>
      </c>
      <c r="E657" s="662" t="s">
        <v>8528</v>
      </c>
      <c r="F657" s="663" t="s">
        <v>8529</v>
      </c>
      <c r="G657" s="662" t="s">
        <v>7186</v>
      </c>
      <c r="H657" s="662" t="s">
        <v>7187</v>
      </c>
      <c r="I657" s="664">
        <v>152.46</v>
      </c>
      <c r="J657" s="664">
        <v>29</v>
      </c>
      <c r="K657" s="665">
        <v>4421.34</v>
      </c>
    </row>
    <row r="658" spans="1:11" ht="14.4" customHeight="1" x14ac:dyDescent="0.3">
      <c r="A658" s="660" t="s">
        <v>586</v>
      </c>
      <c r="B658" s="661" t="s">
        <v>587</v>
      </c>
      <c r="C658" s="662" t="s">
        <v>602</v>
      </c>
      <c r="D658" s="663" t="s">
        <v>4268</v>
      </c>
      <c r="E658" s="662" t="s">
        <v>8528</v>
      </c>
      <c r="F658" s="663" t="s">
        <v>8529</v>
      </c>
      <c r="G658" s="662" t="s">
        <v>7188</v>
      </c>
      <c r="H658" s="662" t="s">
        <v>7189</v>
      </c>
      <c r="I658" s="664">
        <v>254.82142857142853</v>
      </c>
      <c r="J658" s="664">
        <v>66</v>
      </c>
      <c r="K658" s="665">
        <v>16818.21</v>
      </c>
    </row>
    <row r="659" spans="1:11" ht="14.4" customHeight="1" x14ac:dyDescent="0.3">
      <c r="A659" s="660" t="s">
        <v>586</v>
      </c>
      <c r="B659" s="661" t="s">
        <v>587</v>
      </c>
      <c r="C659" s="662" t="s">
        <v>602</v>
      </c>
      <c r="D659" s="663" t="s">
        <v>4268</v>
      </c>
      <c r="E659" s="662" t="s">
        <v>8528</v>
      </c>
      <c r="F659" s="663" t="s">
        <v>8529</v>
      </c>
      <c r="G659" s="662" t="s">
        <v>7547</v>
      </c>
      <c r="H659" s="662" t="s">
        <v>7548</v>
      </c>
      <c r="I659" s="664">
        <v>834.9</v>
      </c>
      <c r="J659" s="664">
        <v>1</v>
      </c>
      <c r="K659" s="665">
        <v>834.9</v>
      </c>
    </row>
    <row r="660" spans="1:11" ht="14.4" customHeight="1" x14ac:dyDescent="0.3">
      <c r="A660" s="660" t="s">
        <v>586</v>
      </c>
      <c r="B660" s="661" t="s">
        <v>587</v>
      </c>
      <c r="C660" s="662" t="s">
        <v>602</v>
      </c>
      <c r="D660" s="663" t="s">
        <v>4268</v>
      </c>
      <c r="E660" s="662" t="s">
        <v>8528</v>
      </c>
      <c r="F660" s="663" t="s">
        <v>8529</v>
      </c>
      <c r="G660" s="662" t="s">
        <v>7549</v>
      </c>
      <c r="H660" s="662" t="s">
        <v>7550</v>
      </c>
      <c r="I660" s="664">
        <v>883.29999999999984</v>
      </c>
      <c r="J660" s="664">
        <v>4</v>
      </c>
      <c r="K660" s="665">
        <v>3533.2</v>
      </c>
    </row>
    <row r="661" spans="1:11" ht="14.4" customHeight="1" x14ac:dyDescent="0.3">
      <c r="A661" s="660" t="s">
        <v>586</v>
      </c>
      <c r="B661" s="661" t="s">
        <v>587</v>
      </c>
      <c r="C661" s="662" t="s">
        <v>605</v>
      </c>
      <c r="D661" s="663" t="s">
        <v>4269</v>
      </c>
      <c r="E661" s="662" t="s">
        <v>8512</v>
      </c>
      <c r="F661" s="663" t="s">
        <v>8513</v>
      </c>
      <c r="G661" s="662" t="s">
        <v>7551</v>
      </c>
      <c r="H661" s="662" t="s">
        <v>7552</v>
      </c>
      <c r="I661" s="664">
        <v>0.31999999999999995</v>
      </c>
      <c r="J661" s="664">
        <v>117000</v>
      </c>
      <c r="K661" s="665">
        <v>37390</v>
      </c>
    </row>
    <row r="662" spans="1:11" ht="14.4" customHeight="1" x14ac:dyDescent="0.3">
      <c r="A662" s="660" t="s">
        <v>586</v>
      </c>
      <c r="B662" s="661" t="s">
        <v>587</v>
      </c>
      <c r="C662" s="662" t="s">
        <v>605</v>
      </c>
      <c r="D662" s="663" t="s">
        <v>4269</v>
      </c>
      <c r="E662" s="662" t="s">
        <v>8512</v>
      </c>
      <c r="F662" s="663" t="s">
        <v>8513</v>
      </c>
      <c r="G662" s="662" t="s">
        <v>6913</v>
      </c>
      <c r="H662" s="662" t="s">
        <v>6914</v>
      </c>
      <c r="I662" s="664">
        <v>8.52</v>
      </c>
      <c r="J662" s="664">
        <v>1</v>
      </c>
      <c r="K662" s="665">
        <v>8.52</v>
      </c>
    </row>
    <row r="663" spans="1:11" ht="14.4" customHeight="1" x14ac:dyDescent="0.3">
      <c r="A663" s="660" t="s">
        <v>586</v>
      </c>
      <c r="B663" s="661" t="s">
        <v>587</v>
      </c>
      <c r="C663" s="662" t="s">
        <v>605</v>
      </c>
      <c r="D663" s="663" t="s">
        <v>4269</v>
      </c>
      <c r="E663" s="662" t="s">
        <v>8512</v>
      </c>
      <c r="F663" s="663" t="s">
        <v>8513</v>
      </c>
      <c r="G663" s="662" t="s">
        <v>6919</v>
      </c>
      <c r="H663" s="662" t="s">
        <v>6920</v>
      </c>
      <c r="I663" s="664">
        <v>27.478461538461541</v>
      </c>
      <c r="J663" s="664">
        <v>170</v>
      </c>
      <c r="K663" s="665">
        <v>4679</v>
      </c>
    </row>
    <row r="664" spans="1:11" ht="14.4" customHeight="1" x14ac:dyDescent="0.3">
      <c r="A664" s="660" t="s">
        <v>586</v>
      </c>
      <c r="B664" s="661" t="s">
        <v>587</v>
      </c>
      <c r="C664" s="662" t="s">
        <v>605</v>
      </c>
      <c r="D664" s="663" t="s">
        <v>4269</v>
      </c>
      <c r="E664" s="662" t="s">
        <v>8512</v>
      </c>
      <c r="F664" s="663" t="s">
        <v>8513</v>
      </c>
      <c r="G664" s="662" t="s">
        <v>7553</v>
      </c>
      <c r="H664" s="662" t="s">
        <v>7554</v>
      </c>
      <c r="I664" s="664">
        <v>39.659999999999997</v>
      </c>
      <c r="J664" s="664">
        <v>2</v>
      </c>
      <c r="K664" s="665">
        <v>79.319999999999993</v>
      </c>
    </row>
    <row r="665" spans="1:11" ht="14.4" customHeight="1" x14ac:dyDescent="0.3">
      <c r="A665" s="660" t="s">
        <v>586</v>
      </c>
      <c r="B665" s="661" t="s">
        <v>587</v>
      </c>
      <c r="C665" s="662" t="s">
        <v>605</v>
      </c>
      <c r="D665" s="663" t="s">
        <v>4269</v>
      </c>
      <c r="E665" s="662" t="s">
        <v>8512</v>
      </c>
      <c r="F665" s="663" t="s">
        <v>8513</v>
      </c>
      <c r="G665" s="662" t="s">
        <v>7198</v>
      </c>
      <c r="H665" s="662" t="s">
        <v>7199</v>
      </c>
      <c r="I665" s="664">
        <v>13.02</v>
      </c>
      <c r="J665" s="664">
        <v>6</v>
      </c>
      <c r="K665" s="665">
        <v>78.12</v>
      </c>
    </row>
    <row r="666" spans="1:11" ht="14.4" customHeight="1" x14ac:dyDescent="0.3">
      <c r="A666" s="660" t="s">
        <v>586</v>
      </c>
      <c r="B666" s="661" t="s">
        <v>587</v>
      </c>
      <c r="C666" s="662" t="s">
        <v>605</v>
      </c>
      <c r="D666" s="663" t="s">
        <v>4269</v>
      </c>
      <c r="E666" s="662" t="s">
        <v>8512</v>
      </c>
      <c r="F666" s="663" t="s">
        <v>8513</v>
      </c>
      <c r="G666" s="662" t="s">
        <v>7198</v>
      </c>
      <c r="H666" s="662" t="s">
        <v>7200</v>
      </c>
      <c r="I666" s="664">
        <v>13.01</v>
      </c>
      <c r="J666" s="664">
        <v>3</v>
      </c>
      <c r="K666" s="665">
        <v>39.03</v>
      </c>
    </row>
    <row r="667" spans="1:11" ht="14.4" customHeight="1" x14ac:dyDescent="0.3">
      <c r="A667" s="660" t="s">
        <v>586</v>
      </c>
      <c r="B667" s="661" t="s">
        <v>587</v>
      </c>
      <c r="C667" s="662" t="s">
        <v>605</v>
      </c>
      <c r="D667" s="663" t="s">
        <v>4269</v>
      </c>
      <c r="E667" s="662" t="s">
        <v>8512</v>
      </c>
      <c r="F667" s="663" t="s">
        <v>8513</v>
      </c>
      <c r="G667" s="662" t="s">
        <v>7486</v>
      </c>
      <c r="H667" s="662" t="s">
        <v>7487</v>
      </c>
      <c r="I667" s="664">
        <v>27.94</v>
      </c>
      <c r="J667" s="664">
        <v>31</v>
      </c>
      <c r="K667" s="665">
        <v>866.13999999999987</v>
      </c>
    </row>
    <row r="668" spans="1:11" ht="14.4" customHeight="1" x14ac:dyDescent="0.3">
      <c r="A668" s="660" t="s">
        <v>586</v>
      </c>
      <c r="B668" s="661" t="s">
        <v>587</v>
      </c>
      <c r="C668" s="662" t="s">
        <v>605</v>
      </c>
      <c r="D668" s="663" t="s">
        <v>4269</v>
      </c>
      <c r="E668" s="662" t="s">
        <v>8512</v>
      </c>
      <c r="F668" s="663" t="s">
        <v>8513</v>
      </c>
      <c r="G668" s="662" t="s">
        <v>7555</v>
      </c>
      <c r="H668" s="662" t="s">
        <v>7556</v>
      </c>
      <c r="I668" s="664">
        <v>13.16</v>
      </c>
      <c r="J668" s="664">
        <v>48</v>
      </c>
      <c r="K668" s="665">
        <v>631.67999999999995</v>
      </c>
    </row>
    <row r="669" spans="1:11" ht="14.4" customHeight="1" x14ac:dyDescent="0.3">
      <c r="A669" s="660" t="s">
        <v>586</v>
      </c>
      <c r="B669" s="661" t="s">
        <v>587</v>
      </c>
      <c r="C669" s="662" t="s">
        <v>605</v>
      </c>
      <c r="D669" s="663" t="s">
        <v>4269</v>
      </c>
      <c r="E669" s="662" t="s">
        <v>8512</v>
      </c>
      <c r="F669" s="663" t="s">
        <v>8513</v>
      </c>
      <c r="G669" s="662" t="s">
        <v>7488</v>
      </c>
      <c r="H669" s="662" t="s">
        <v>7489</v>
      </c>
      <c r="I669" s="664">
        <v>26.37</v>
      </c>
      <c r="J669" s="664">
        <v>36</v>
      </c>
      <c r="K669" s="665">
        <v>949.3</v>
      </c>
    </row>
    <row r="670" spans="1:11" ht="14.4" customHeight="1" x14ac:dyDescent="0.3">
      <c r="A670" s="660" t="s">
        <v>586</v>
      </c>
      <c r="B670" s="661" t="s">
        <v>587</v>
      </c>
      <c r="C670" s="662" t="s">
        <v>605</v>
      </c>
      <c r="D670" s="663" t="s">
        <v>4269</v>
      </c>
      <c r="E670" s="662" t="s">
        <v>8512</v>
      </c>
      <c r="F670" s="663" t="s">
        <v>8513</v>
      </c>
      <c r="G670" s="662" t="s">
        <v>6956</v>
      </c>
      <c r="H670" s="662" t="s">
        <v>6957</v>
      </c>
      <c r="I670" s="664">
        <v>0.31</v>
      </c>
      <c r="J670" s="664">
        <v>40</v>
      </c>
      <c r="K670" s="665">
        <v>12.4</v>
      </c>
    </row>
    <row r="671" spans="1:11" ht="14.4" customHeight="1" x14ac:dyDescent="0.3">
      <c r="A671" s="660" t="s">
        <v>586</v>
      </c>
      <c r="B671" s="661" t="s">
        <v>587</v>
      </c>
      <c r="C671" s="662" t="s">
        <v>605</v>
      </c>
      <c r="D671" s="663" t="s">
        <v>4269</v>
      </c>
      <c r="E671" s="662" t="s">
        <v>8512</v>
      </c>
      <c r="F671" s="663" t="s">
        <v>8513</v>
      </c>
      <c r="G671" s="662" t="s">
        <v>7211</v>
      </c>
      <c r="H671" s="662" t="s">
        <v>7212</v>
      </c>
      <c r="I671" s="664">
        <v>7.1</v>
      </c>
      <c r="J671" s="664">
        <v>2</v>
      </c>
      <c r="K671" s="665">
        <v>14.2</v>
      </c>
    </row>
    <row r="672" spans="1:11" ht="14.4" customHeight="1" x14ac:dyDescent="0.3">
      <c r="A672" s="660" t="s">
        <v>586</v>
      </c>
      <c r="B672" s="661" t="s">
        <v>587</v>
      </c>
      <c r="C672" s="662" t="s">
        <v>605</v>
      </c>
      <c r="D672" s="663" t="s">
        <v>4269</v>
      </c>
      <c r="E672" s="662" t="s">
        <v>8512</v>
      </c>
      <c r="F672" s="663" t="s">
        <v>8513</v>
      </c>
      <c r="G672" s="662" t="s">
        <v>7213</v>
      </c>
      <c r="H672" s="662" t="s">
        <v>7214</v>
      </c>
      <c r="I672" s="664">
        <v>5.92</v>
      </c>
      <c r="J672" s="664">
        <v>1</v>
      </c>
      <c r="K672" s="665">
        <v>5.92</v>
      </c>
    </row>
    <row r="673" spans="1:11" ht="14.4" customHeight="1" x14ac:dyDescent="0.3">
      <c r="A673" s="660" t="s">
        <v>586</v>
      </c>
      <c r="B673" s="661" t="s">
        <v>587</v>
      </c>
      <c r="C673" s="662" t="s">
        <v>605</v>
      </c>
      <c r="D673" s="663" t="s">
        <v>4269</v>
      </c>
      <c r="E673" s="662" t="s">
        <v>8512</v>
      </c>
      <c r="F673" s="663" t="s">
        <v>8513</v>
      </c>
      <c r="G673" s="662" t="s">
        <v>7355</v>
      </c>
      <c r="H673" s="662" t="s">
        <v>7356</v>
      </c>
      <c r="I673" s="664">
        <v>2.29</v>
      </c>
      <c r="J673" s="664">
        <v>81</v>
      </c>
      <c r="K673" s="665">
        <v>185.49</v>
      </c>
    </row>
    <row r="674" spans="1:11" ht="14.4" customHeight="1" x14ac:dyDescent="0.3">
      <c r="A674" s="660" t="s">
        <v>586</v>
      </c>
      <c r="B674" s="661" t="s">
        <v>587</v>
      </c>
      <c r="C674" s="662" t="s">
        <v>605</v>
      </c>
      <c r="D674" s="663" t="s">
        <v>4269</v>
      </c>
      <c r="E674" s="662" t="s">
        <v>8512</v>
      </c>
      <c r="F674" s="663" t="s">
        <v>8513</v>
      </c>
      <c r="G674" s="662" t="s">
        <v>7557</v>
      </c>
      <c r="H674" s="662" t="s">
        <v>7558</v>
      </c>
      <c r="I674" s="664">
        <v>22.66</v>
      </c>
      <c r="J674" s="664">
        <v>6</v>
      </c>
      <c r="K674" s="665">
        <v>135.93</v>
      </c>
    </row>
    <row r="675" spans="1:11" ht="14.4" customHeight="1" x14ac:dyDescent="0.3">
      <c r="A675" s="660" t="s">
        <v>586</v>
      </c>
      <c r="B675" s="661" t="s">
        <v>587</v>
      </c>
      <c r="C675" s="662" t="s">
        <v>605</v>
      </c>
      <c r="D675" s="663" t="s">
        <v>4269</v>
      </c>
      <c r="E675" s="662" t="s">
        <v>8514</v>
      </c>
      <c r="F675" s="663" t="s">
        <v>8515</v>
      </c>
      <c r="G675" s="662" t="s">
        <v>7559</v>
      </c>
      <c r="H675" s="662" t="s">
        <v>7560</v>
      </c>
      <c r="I675" s="664">
        <v>1.93</v>
      </c>
      <c r="J675" s="664">
        <v>60</v>
      </c>
      <c r="K675" s="665">
        <v>115.8</v>
      </c>
    </row>
    <row r="676" spans="1:11" ht="14.4" customHeight="1" x14ac:dyDescent="0.3">
      <c r="A676" s="660" t="s">
        <v>586</v>
      </c>
      <c r="B676" s="661" t="s">
        <v>587</v>
      </c>
      <c r="C676" s="662" t="s">
        <v>605</v>
      </c>
      <c r="D676" s="663" t="s">
        <v>4269</v>
      </c>
      <c r="E676" s="662" t="s">
        <v>8514</v>
      </c>
      <c r="F676" s="663" t="s">
        <v>8515</v>
      </c>
      <c r="G676" s="662" t="s">
        <v>6968</v>
      </c>
      <c r="H676" s="662" t="s">
        <v>6969</v>
      </c>
      <c r="I676" s="664">
        <v>1.0050000000000001</v>
      </c>
      <c r="J676" s="664">
        <v>200</v>
      </c>
      <c r="K676" s="665">
        <v>201</v>
      </c>
    </row>
    <row r="677" spans="1:11" ht="14.4" customHeight="1" x14ac:dyDescent="0.3">
      <c r="A677" s="660" t="s">
        <v>586</v>
      </c>
      <c r="B677" s="661" t="s">
        <v>587</v>
      </c>
      <c r="C677" s="662" t="s">
        <v>605</v>
      </c>
      <c r="D677" s="663" t="s">
        <v>4269</v>
      </c>
      <c r="E677" s="662" t="s">
        <v>8514</v>
      </c>
      <c r="F677" s="663" t="s">
        <v>8515</v>
      </c>
      <c r="G677" s="662" t="s">
        <v>6972</v>
      </c>
      <c r="H677" s="662" t="s">
        <v>6973</v>
      </c>
      <c r="I677" s="664">
        <v>0.47</v>
      </c>
      <c r="J677" s="664">
        <v>100</v>
      </c>
      <c r="K677" s="665">
        <v>47</v>
      </c>
    </row>
    <row r="678" spans="1:11" ht="14.4" customHeight="1" x14ac:dyDescent="0.3">
      <c r="A678" s="660" t="s">
        <v>586</v>
      </c>
      <c r="B678" s="661" t="s">
        <v>587</v>
      </c>
      <c r="C678" s="662" t="s">
        <v>605</v>
      </c>
      <c r="D678" s="663" t="s">
        <v>4269</v>
      </c>
      <c r="E678" s="662" t="s">
        <v>8514</v>
      </c>
      <c r="F678" s="663" t="s">
        <v>8515</v>
      </c>
      <c r="G678" s="662" t="s">
        <v>7561</v>
      </c>
      <c r="H678" s="662" t="s">
        <v>7562</v>
      </c>
      <c r="I678" s="664">
        <v>1.9</v>
      </c>
      <c r="J678" s="664">
        <v>247200</v>
      </c>
      <c r="K678" s="665">
        <v>468484.17</v>
      </c>
    </row>
    <row r="679" spans="1:11" ht="14.4" customHeight="1" x14ac:dyDescent="0.3">
      <c r="A679" s="660" t="s">
        <v>586</v>
      </c>
      <c r="B679" s="661" t="s">
        <v>587</v>
      </c>
      <c r="C679" s="662" t="s">
        <v>605</v>
      </c>
      <c r="D679" s="663" t="s">
        <v>4269</v>
      </c>
      <c r="E679" s="662" t="s">
        <v>8514</v>
      </c>
      <c r="F679" s="663" t="s">
        <v>8515</v>
      </c>
      <c r="G679" s="662" t="s">
        <v>7027</v>
      </c>
      <c r="H679" s="662" t="s">
        <v>7028</v>
      </c>
      <c r="I679" s="664">
        <v>2.85</v>
      </c>
      <c r="J679" s="664">
        <v>50</v>
      </c>
      <c r="K679" s="665">
        <v>142.5</v>
      </c>
    </row>
    <row r="680" spans="1:11" ht="14.4" customHeight="1" x14ac:dyDescent="0.3">
      <c r="A680" s="660" t="s">
        <v>586</v>
      </c>
      <c r="B680" s="661" t="s">
        <v>587</v>
      </c>
      <c r="C680" s="662" t="s">
        <v>605</v>
      </c>
      <c r="D680" s="663" t="s">
        <v>4269</v>
      </c>
      <c r="E680" s="662" t="s">
        <v>8514</v>
      </c>
      <c r="F680" s="663" t="s">
        <v>8515</v>
      </c>
      <c r="G680" s="662" t="s">
        <v>7563</v>
      </c>
      <c r="H680" s="662" t="s">
        <v>7564</v>
      </c>
      <c r="I680" s="664">
        <v>2.9</v>
      </c>
      <c r="J680" s="664">
        <v>100</v>
      </c>
      <c r="K680" s="665">
        <v>290</v>
      </c>
    </row>
    <row r="681" spans="1:11" ht="14.4" customHeight="1" x14ac:dyDescent="0.3">
      <c r="A681" s="660" t="s">
        <v>586</v>
      </c>
      <c r="B681" s="661" t="s">
        <v>587</v>
      </c>
      <c r="C681" s="662" t="s">
        <v>605</v>
      </c>
      <c r="D681" s="663" t="s">
        <v>4269</v>
      </c>
      <c r="E681" s="662" t="s">
        <v>8514</v>
      </c>
      <c r="F681" s="663" t="s">
        <v>8515</v>
      </c>
      <c r="G681" s="662" t="s">
        <v>7052</v>
      </c>
      <c r="H681" s="662" t="s">
        <v>7053</v>
      </c>
      <c r="I681" s="664">
        <v>15.003846153846153</v>
      </c>
      <c r="J681" s="664">
        <v>170</v>
      </c>
      <c r="K681" s="665">
        <v>2550.6</v>
      </c>
    </row>
    <row r="682" spans="1:11" ht="14.4" customHeight="1" x14ac:dyDescent="0.3">
      <c r="A682" s="660" t="s">
        <v>586</v>
      </c>
      <c r="B682" s="661" t="s">
        <v>587</v>
      </c>
      <c r="C682" s="662" t="s">
        <v>605</v>
      </c>
      <c r="D682" s="663" t="s">
        <v>4269</v>
      </c>
      <c r="E682" s="662" t="s">
        <v>8514</v>
      </c>
      <c r="F682" s="663" t="s">
        <v>8515</v>
      </c>
      <c r="G682" s="662" t="s">
        <v>7565</v>
      </c>
      <c r="H682" s="662" t="s">
        <v>7566</v>
      </c>
      <c r="I682" s="664">
        <v>91.72</v>
      </c>
      <c r="J682" s="664">
        <v>25</v>
      </c>
      <c r="K682" s="665">
        <v>2292.9499999999998</v>
      </c>
    </row>
    <row r="683" spans="1:11" ht="14.4" customHeight="1" x14ac:dyDescent="0.3">
      <c r="A683" s="660" t="s">
        <v>586</v>
      </c>
      <c r="B683" s="661" t="s">
        <v>587</v>
      </c>
      <c r="C683" s="662" t="s">
        <v>605</v>
      </c>
      <c r="D683" s="663" t="s">
        <v>4269</v>
      </c>
      <c r="E683" s="662" t="s">
        <v>8514</v>
      </c>
      <c r="F683" s="663" t="s">
        <v>8515</v>
      </c>
      <c r="G683" s="662" t="s">
        <v>7054</v>
      </c>
      <c r="H683" s="662" t="s">
        <v>7055</v>
      </c>
      <c r="I683" s="664">
        <v>12.104285714285712</v>
      </c>
      <c r="J683" s="664">
        <v>75</v>
      </c>
      <c r="K683" s="665">
        <v>907.80000000000007</v>
      </c>
    </row>
    <row r="684" spans="1:11" ht="14.4" customHeight="1" x14ac:dyDescent="0.3">
      <c r="A684" s="660" t="s">
        <v>586</v>
      </c>
      <c r="B684" s="661" t="s">
        <v>587</v>
      </c>
      <c r="C684" s="662" t="s">
        <v>605</v>
      </c>
      <c r="D684" s="663" t="s">
        <v>4269</v>
      </c>
      <c r="E684" s="662" t="s">
        <v>8514</v>
      </c>
      <c r="F684" s="663" t="s">
        <v>8515</v>
      </c>
      <c r="G684" s="662" t="s">
        <v>7056</v>
      </c>
      <c r="H684" s="662" t="s">
        <v>7057</v>
      </c>
      <c r="I684" s="664">
        <v>25.53222222222222</v>
      </c>
      <c r="J684" s="664">
        <v>125</v>
      </c>
      <c r="K684" s="665">
        <v>3191.5000000000005</v>
      </c>
    </row>
    <row r="685" spans="1:11" ht="14.4" customHeight="1" x14ac:dyDescent="0.3">
      <c r="A685" s="660" t="s">
        <v>586</v>
      </c>
      <c r="B685" s="661" t="s">
        <v>587</v>
      </c>
      <c r="C685" s="662" t="s">
        <v>605</v>
      </c>
      <c r="D685" s="663" t="s">
        <v>4269</v>
      </c>
      <c r="E685" s="662" t="s">
        <v>8514</v>
      </c>
      <c r="F685" s="663" t="s">
        <v>8515</v>
      </c>
      <c r="G685" s="662" t="s">
        <v>7567</v>
      </c>
      <c r="H685" s="662" t="s">
        <v>7568</v>
      </c>
      <c r="I685" s="664">
        <v>2.02</v>
      </c>
      <c r="J685" s="664">
        <v>1000</v>
      </c>
      <c r="K685" s="665">
        <v>2020</v>
      </c>
    </row>
    <row r="686" spans="1:11" ht="14.4" customHeight="1" x14ac:dyDescent="0.3">
      <c r="A686" s="660" t="s">
        <v>586</v>
      </c>
      <c r="B686" s="661" t="s">
        <v>587</v>
      </c>
      <c r="C686" s="662" t="s">
        <v>605</v>
      </c>
      <c r="D686" s="663" t="s">
        <v>4269</v>
      </c>
      <c r="E686" s="662" t="s">
        <v>8514</v>
      </c>
      <c r="F686" s="663" t="s">
        <v>8515</v>
      </c>
      <c r="G686" s="662" t="s">
        <v>7569</v>
      </c>
      <c r="H686" s="662" t="s">
        <v>7570</v>
      </c>
      <c r="I686" s="664">
        <v>8.74</v>
      </c>
      <c r="J686" s="664">
        <v>140</v>
      </c>
      <c r="K686" s="665">
        <v>1224.25</v>
      </c>
    </row>
    <row r="687" spans="1:11" ht="14.4" customHeight="1" x14ac:dyDescent="0.3">
      <c r="A687" s="660" t="s">
        <v>586</v>
      </c>
      <c r="B687" s="661" t="s">
        <v>587</v>
      </c>
      <c r="C687" s="662" t="s">
        <v>605</v>
      </c>
      <c r="D687" s="663" t="s">
        <v>4269</v>
      </c>
      <c r="E687" s="662" t="s">
        <v>8514</v>
      </c>
      <c r="F687" s="663" t="s">
        <v>8515</v>
      </c>
      <c r="G687" s="662" t="s">
        <v>7571</v>
      </c>
      <c r="H687" s="662" t="s">
        <v>7572</v>
      </c>
      <c r="I687" s="664">
        <v>1.5449999999999999</v>
      </c>
      <c r="J687" s="664">
        <v>4000</v>
      </c>
      <c r="K687" s="665">
        <v>6170.1399999999994</v>
      </c>
    </row>
    <row r="688" spans="1:11" ht="14.4" customHeight="1" x14ac:dyDescent="0.3">
      <c r="A688" s="660" t="s">
        <v>586</v>
      </c>
      <c r="B688" s="661" t="s">
        <v>587</v>
      </c>
      <c r="C688" s="662" t="s">
        <v>605</v>
      </c>
      <c r="D688" s="663" t="s">
        <v>4269</v>
      </c>
      <c r="E688" s="662" t="s">
        <v>8514</v>
      </c>
      <c r="F688" s="663" t="s">
        <v>8515</v>
      </c>
      <c r="G688" s="662" t="s">
        <v>7573</v>
      </c>
      <c r="H688" s="662" t="s">
        <v>7574</v>
      </c>
      <c r="I688" s="664">
        <v>1.7399999999999998</v>
      </c>
      <c r="J688" s="664">
        <v>12000</v>
      </c>
      <c r="K688" s="665">
        <v>20843.5</v>
      </c>
    </row>
    <row r="689" spans="1:11" ht="14.4" customHeight="1" x14ac:dyDescent="0.3">
      <c r="A689" s="660" t="s">
        <v>586</v>
      </c>
      <c r="B689" s="661" t="s">
        <v>587</v>
      </c>
      <c r="C689" s="662" t="s">
        <v>605</v>
      </c>
      <c r="D689" s="663" t="s">
        <v>4269</v>
      </c>
      <c r="E689" s="662" t="s">
        <v>8514</v>
      </c>
      <c r="F689" s="663" t="s">
        <v>8515</v>
      </c>
      <c r="G689" s="662" t="s">
        <v>7575</v>
      </c>
      <c r="H689" s="662" t="s">
        <v>7576</v>
      </c>
      <c r="I689" s="664">
        <v>2.3199999999999998</v>
      </c>
      <c r="J689" s="664">
        <v>2000</v>
      </c>
      <c r="K689" s="665">
        <v>4661.8600000000006</v>
      </c>
    </row>
    <row r="690" spans="1:11" ht="14.4" customHeight="1" x14ac:dyDescent="0.3">
      <c r="A690" s="660" t="s">
        <v>586</v>
      </c>
      <c r="B690" s="661" t="s">
        <v>587</v>
      </c>
      <c r="C690" s="662" t="s">
        <v>605</v>
      </c>
      <c r="D690" s="663" t="s">
        <v>4269</v>
      </c>
      <c r="E690" s="662" t="s">
        <v>8514</v>
      </c>
      <c r="F690" s="663" t="s">
        <v>8515</v>
      </c>
      <c r="G690" s="662" t="s">
        <v>7577</v>
      </c>
      <c r="H690" s="662" t="s">
        <v>7578</v>
      </c>
      <c r="I690" s="664">
        <v>4.59</v>
      </c>
      <c r="J690" s="664">
        <v>5000</v>
      </c>
      <c r="K690" s="665">
        <v>22929.5</v>
      </c>
    </row>
    <row r="691" spans="1:11" ht="14.4" customHeight="1" x14ac:dyDescent="0.3">
      <c r="A691" s="660" t="s">
        <v>586</v>
      </c>
      <c r="B691" s="661" t="s">
        <v>587</v>
      </c>
      <c r="C691" s="662" t="s">
        <v>605</v>
      </c>
      <c r="D691" s="663" t="s">
        <v>4269</v>
      </c>
      <c r="E691" s="662" t="s">
        <v>8514</v>
      </c>
      <c r="F691" s="663" t="s">
        <v>8515</v>
      </c>
      <c r="G691" s="662" t="s">
        <v>7579</v>
      </c>
      <c r="H691" s="662" t="s">
        <v>7580</v>
      </c>
      <c r="I691" s="664">
        <v>33.4</v>
      </c>
      <c r="J691" s="664">
        <v>600</v>
      </c>
      <c r="K691" s="665">
        <v>20037.599999999999</v>
      </c>
    </row>
    <row r="692" spans="1:11" ht="14.4" customHeight="1" x14ac:dyDescent="0.3">
      <c r="A692" s="660" t="s">
        <v>586</v>
      </c>
      <c r="B692" s="661" t="s">
        <v>587</v>
      </c>
      <c r="C692" s="662" t="s">
        <v>605</v>
      </c>
      <c r="D692" s="663" t="s">
        <v>4269</v>
      </c>
      <c r="E692" s="662" t="s">
        <v>8514</v>
      </c>
      <c r="F692" s="663" t="s">
        <v>8515</v>
      </c>
      <c r="G692" s="662" t="s">
        <v>7581</v>
      </c>
      <c r="H692" s="662" t="s">
        <v>7582</v>
      </c>
      <c r="I692" s="664">
        <v>0.64</v>
      </c>
      <c r="J692" s="664">
        <v>4000</v>
      </c>
      <c r="K692" s="665">
        <v>2585.77</v>
      </c>
    </row>
    <row r="693" spans="1:11" ht="14.4" customHeight="1" x14ac:dyDescent="0.3">
      <c r="A693" s="660" t="s">
        <v>586</v>
      </c>
      <c r="B693" s="661" t="s">
        <v>587</v>
      </c>
      <c r="C693" s="662" t="s">
        <v>605</v>
      </c>
      <c r="D693" s="663" t="s">
        <v>4269</v>
      </c>
      <c r="E693" s="662" t="s">
        <v>8514</v>
      </c>
      <c r="F693" s="663" t="s">
        <v>8515</v>
      </c>
      <c r="G693" s="662" t="s">
        <v>7583</v>
      </c>
      <c r="H693" s="662" t="s">
        <v>7584</v>
      </c>
      <c r="I693" s="664">
        <v>3.06</v>
      </c>
      <c r="J693" s="664">
        <v>500</v>
      </c>
      <c r="K693" s="665">
        <v>1529.44</v>
      </c>
    </row>
    <row r="694" spans="1:11" ht="14.4" customHeight="1" x14ac:dyDescent="0.3">
      <c r="A694" s="660" t="s">
        <v>586</v>
      </c>
      <c r="B694" s="661" t="s">
        <v>587</v>
      </c>
      <c r="C694" s="662" t="s">
        <v>605</v>
      </c>
      <c r="D694" s="663" t="s">
        <v>4269</v>
      </c>
      <c r="E694" s="662" t="s">
        <v>8514</v>
      </c>
      <c r="F694" s="663" t="s">
        <v>8515</v>
      </c>
      <c r="G694" s="662" t="s">
        <v>7585</v>
      </c>
      <c r="H694" s="662" t="s">
        <v>7586</v>
      </c>
      <c r="I694" s="664">
        <v>94.38</v>
      </c>
      <c r="J694" s="664">
        <v>15</v>
      </c>
      <c r="K694" s="665">
        <v>1415.6999999999998</v>
      </c>
    </row>
    <row r="695" spans="1:11" ht="14.4" customHeight="1" x14ac:dyDescent="0.3">
      <c r="A695" s="660" t="s">
        <v>586</v>
      </c>
      <c r="B695" s="661" t="s">
        <v>587</v>
      </c>
      <c r="C695" s="662" t="s">
        <v>605</v>
      </c>
      <c r="D695" s="663" t="s">
        <v>4269</v>
      </c>
      <c r="E695" s="662" t="s">
        <v>8514</v>
      </c>
      <c r="F695" s="663" t="s">
        <v>8515</v>
      </c>
      <c r="G695" s="662" t="s">
        <v>7587</v>
      </c>
      <c r="H695" s="662" t="s">
        <v>7588</v>
      </c>
      <c r="I695" s="664">
        <v>8.41</v>
      </c>
      <c r="J695" s="664">
        <v>200</v>
      </c>
      <c r="K695" s="665">
        <v>1681.9</v>
      </c>
    </row>
    <row r="696" spans="1:11" ht="14.4" customHeight="1" x14ac:dyDescent="0.3">
      <c r="A696" s="660" t="s">
        <v>586</v>
      </c>
      <c r="B696" s="661" t="s">
        <v>587</v>
      </c>
      <c r="C696" s="662" t="s">
        <v>605</v>
      </c>
      <c r="D696" s="663" t="s">
        <v>4269</v>
      </c>
      <c r="E696" s="662" t="s">
        <v>8514</v>
      </c>
      <c r="F696" s="663" t="s">
        <v>8515</v>
      </c>
      <c r="G696" s="662" t="s">
        <v>7589</v>
      </c>
      <c r="H696" s="662" t="s">
        <v>7590</v>
      </c>
      <c r="I696" s="664">
        <v>5.3</v>
      </c>
      <c r="J696" s="664">
        <v>5600</v>
      </c>
      <c r="K696" s="665">
        <v>29703.08</v>
      </c>
    </row>
    <row r="697" spans="1:11" ht="14.4" customHeight="1" x14ac:dyDescent="0.3">
      <c r="A697" s="660" t="s">
        <v>586</v>
      </c>
      <c r="B697" s="661" t="s">
        <v>587</v>
      </c>
      <c r="C697" s="662" t="s">
        <v>605</v>
      </c>
      <c r="D697" s="663" t="s">
        <v>4269</v>
      </c>
      <c r="E697" s="662" t="s">
        <v>8514</v>
      </c>
      <c r="F697" s="663" t="s">
        <v>8515</v>
      </c>
      <c r="G697" s="662" t="s">
        <v>7591</v>
      </c>
      <c r="H697" s="662" t="s">
        <v>7592</v>
      </c>
      <c r="I697" s="664">
        <v>232.68</v>
      </c>
      <c r="J697" s="664">
        <v>4</v>
      </c>
      <c r="K697" s="665">
        <v>930.73</v>
      </c>
    </row>
    <row r="698" spans="1:11" ht="14.4" customHeight="1" x14ac:dyDescent="0.3">
      <c r="A698" s="660" t="s">
        <v>586</v>
      </c>
      <c r="B698" s="661" t="s">
        <v>587</v>
      </c>
      <c r="C698" s="662" t="s">
        <v>605</v>
      </c>
      <c r="D698" s="663" t="s">
        <v>4269</v>
      </c>
      <c r="E698" s="662" t="s">
        <v>8514</v>
      </c>
      <c r="F698" s="663" t="s">
        <v>8515</v>
      </c>
      <c r="G698" s="662" t="s">
        <v>7593</v>
      </c>
      <c r="H698" s="662" t="s">
        <v>7594</v>
      </c>
      <c r="I698" s="664">
        <v>15.37</v>
      </c>
      <c r="J698" s="664">
        <v>200</v>
      </c>
      <c r="K698" s="665">
        <v>3073.4</v>
      </c>
    </row>
    <row r="699" spans="1:11" ht="14.4" customHeight="1" x14ac:dyDescent="0.3">
      <c r="A699" s="660" t="s">
        <v>586</v>
      </c>
      <c r="B699" s="661" t="s">
        <v>587</v>
      </c>
      <c r="C699" s="662" t="s">
        <v>605</v>
      </c>
      <c r="D699" s="663" t="s">
        <v>4269</v>
      </c>
      <c r="E699" s="662" t="s">
        <v>8514</v>
      </c>
      <c r="F699" s="663" t="s">
        <v>8515</v>
      </c>
      <c r="G699" s="662" t="s">
        <v>7595</v>
      </c>
      <c r="H699" s="662" t="s">
        <v>7596</v>
      </c>
      <c r="I699" s="664">
        <v>227.48</v>
      </c>
      <c r="J699" s="664">
        <v>8</v>
      </c>
      <c r="K699" s="665">
        <v>1819.84</v>
      </c>
    </row>
    <row r="700" spans="1:11" ht="14.4" customHeight="1" x14ac:dyDescent="0.3">
      <c r="A700" s="660" t="s">
        <v>586</v>
      </c>
      <c r="B700" s="661" t="s">
        <v>587</v>
      </c>
      <c r="C700" s="662" t="s">
        <v>605</v>
      </c>
      <c r="D700" s="663" t="s">
        <v>4269</v>
      </c>
      <c r="E700" s="662" t="s">
        <v>8514</v>
      </c>
      <c r="F700" s="663" t="s">
        <v>8515</v>
      </c>
      <c r="G700" s="662" t="s">
        <v>7597</v>
      </c>
      <c r="H700" s="662" t="s">
        <v>7598</v>
      </c>
      <c r="I700" s="664">
        <v>218.87</v>
      </c>
      <c r="J700" s="664">
        <v>20</v>
      </c>
      <c r="K700" s="665">
        <v>4377.3</v>
      </c>
    </row>
    <row r="701" spans="1:11" ht="14.4" customHeight="1" x14ac:dyDescent="0.3">
      <c r="A701" s="660" t="s">
        <v>586</v>
      </c>
      <c r="B701" s="661" t="s">
        <v>587</v>
      </c>
      <c r="C701" s="662" t="s">
        <v>605</v>
      </c>
      <c r="D701" s="663" t="s">
        <v>4269</v>
      </c>
      <c r="E701" s="662" t="s">
        <v>8514</v>
      </c>
      <c r="F701" s="663" t="s">
        <v>8515</v>
      </c>
      <c r="G701" s="662" t="s">
        <v>7597</v>
      </c>
      <c r="H701" s="662" t="s">
        <v>7599</v>
      </c>
      <c r="I701" s="664">
        <v>222.66</v>
      </c>
      <c r="J701" s="664">
        <v>10</v>
      </c>
      <c r="K701" s="665">
        <v>2226.58</v>
      </c>
    </row>
    <row r="702" spans="1:11" ht="14.4" customHeight="1" x14ac:dyDescent="0.3">
      <c r="A702" s="660" t="s">
        <v>586</v>
      </c>
      <c r="B702" s="661" t="s">
        <v>587</v>
      </c>
      <c r="C702" s="662" t="s">
        <v>605</v>
      </c>
      <c r="D702" s="663" t="s">
        <v>4269</v>
      </c>
      <c r="E702" s="662" t="s">
        <v>8514</v>
      </c>
      <c r="F702" s="663" t="s">
        <v>8515</v>
      </c>
      <c r="G702" s="662" t="s">
        <v>7600</v>
      </c>
      <c r="H702" s="662" t="s">
        <v>7601</v>
      </c>
      <c r="I702" s="664">
        <v>77.2</v>
      </c>
      <c r="J702" s="664">
        <v>100</v>
      </c>
      <c r="K702" s="665">
        <v>7719.8</v>
      </c>
    </row>
    <row r="703" spans="1:11" ht="14.4" customHeight="1" x14ac:dyDescent="0.3">
      <c r="A703" s="660" t="s">
        <v>586</v>
      </c>
      <c r="B703" s="661" t="s">
        <v>587</v>
      </c>
      <c r="C703" s="662" t="s">
        <v>605</v>
      </c>
      <c r="D703" s="663" t="s">
        <v>4269</v>
      </c>
      <c r="E703" s="662" t="s">
        <v>8514</v>
      </c>
      <c r="F703" s="663" t="s">
        <v>8515</v>
      </c>
      <c r="G703" s="662" t="s">
        <v>7602</v>
      </c>
      <c r="H703" s="662" t="s">
        <v>7603</v>
      </c>
      <c r="I703" s="664">
        <v>2.835</v>
      </c>
      <c r="J703" s="664">
        <v>200</v>
      </c>
      <c r="K703" s="665">
        <v>567</v>
      </c>
    </row>
    <row r="704" spans="1:11" ht="14.4" customHeight="1" x14ac:dyDescent="0.3">
      <c r="A704" s="660" t="s">
        <v>586</v>
      </c>
      <c r="B704" s="661" t="s">
        <v>587</v>
      </c>
      <c r="C704" s="662" t="s">
        <v>605</v>
      </c>
      <c r="D704" s="663" t="s">
        <v>4269</v>
      </c>
      <c r="E704" s="662" t="s">
        <v>8514</v>
      </c>
      <c r="F704" s="663" t="s">
        <v>8515</v>
      </c>
      <c r="G704" s="662" t="s">
        <v>7604</v>
      </c>
      <c r="H704" s="662" t="s">
        <v>7605</v>
      </c>
      <c r="I704" s="664">
        <v>1694</v>
      </c>
      <c r="J704" s="664">
        <v>1</v>
      </c>
      <c r="K704" s="665">
        <v>1694</v>
      </c>
    </row>
    <row r="705" spans="1:11" ht="14.4" customHeight="1" x14ac:dyDescent="0.3">
      <c r="A705" s="660" t="s">
        <v>586</v>
      </c>
      <c r="B705" s="661" t="s">
        <v>587</v>
      </c>
      <c r="C705" s="662" t="s">
        <v>605</v>
      </c>
      <c r="D705" s="663" t="s">
        <v>4269</v>
      </c>
      <c r="E705" s="662" t="s">
        <v>8514</v>
      </c>
      <c r="F705" s="663" t="s">
        <v>8515</v>
      </c>
      <c r="G705" s="662" t="s">
        <v>7606</v>
      </c>
      <c r="H705" s="662" t="s">
        <v>7607</v>
      </c>
      <c r="I705" s="664">
        <v>18.91</v>
      </c>
      <c r="J705" s="664">
        <v>480</v>
      </c>
      <c r="K705" s="665">
        <v>9075</v>
      </c>
    </row>
    <row r="706" spans="1:11" ht="14.4" customHeight="1" x14ac:dyDescent="0.3">
      <c r="A706" s="660" t="s">
        <v>586</v>
      </c>
      <c r="B706" s="661" t="s">
        <v>587</v>
      </c>
      <c r="C706" s="662" t="s">
        <v>605</v>
      </c>
      <c r="D706" s="663" t="s">
        <v>4269</v>
      </c>
      <c r="E706" s="662" t="s">
        <v>8514</v>
      </c>
      <c r="F706" s="663" t="s">
        <v>8515</v>
      </c>
      <c r="G706" s="662" t="s">
        <v>7608</v>
      </c>
      <c r="H706" s="662" t="s">
        <v>7609</v>
      </c>
      <c r="I706" s="664">
        <v>1.43</v>
      </c>
      <c r="J706" s="664">
        <v>2000</v>
      </c>
      <c r="K706" s="665">
        <v>2850.76</v>
      </c>
    </row>
    <row r="707" spans="1:11" ht="14.4" customHeight="1" x14ac:dyDescent="0.3">
      <c r="A707" s="660" t="s">
        <v>586</v>
      </c>
      <c r="B707" s="661" t="s">
        <v>587</v>
      </c>
      <c r="C707" s="662" t="s">
        <v>605</v>
      </c>
      <c r="D707" s="663" t="s">
        <v>4269</v>
      </c>
      <c r="E707" s="662" t="s">
        <v>8514</v>
      </c>
      <c r="F707" s="663" t="s">
        <v>8515</v>
      </c>
      <c r="G707" s="662" t="s">
        <v>7610</v>
      </c>
      <c r="H707" s="662" t="s">
        <v>7611</v>
      </c>
      <c r="I707" s="664">
        <v>55.9</v>
      </c>
      <c r="J707" s="664">
        <v>2</v>
      </c>
      <c r="K707" s="665">
        <v>111.8</v>
      </c>
    </row>
    <row r="708" spans="1:11" ht="14.4" customHeight="1" x14ac:dyDescent="0.3">
      <c r="A708" s="660" t="s">
        <v>586</v>
      </c>
      <c r="B708" s="661" t="s">
        <v>587</v>
      </c>
      <c r="C708" s="662" t="s">
        <v>605</v>
      </c>
      <c r="D708" s="663" t="s">
        <v>4269</v>
      </c>
      <c r="E708" s="662" t="s">
        <v>8514</v>
      </c>
      <c r="F708" s="663" t="s">
        <v>8515</v>
      </c>
      <c r="G708" s="662" t="s">
        <v>7612</v>
      </c>
      <c r="H708" s="662" t="s">
        <v>7613</v>
      </c>
      <c r="I708" s="664">
        <v>19.739999999999998</v>
      </c>
      <c r="J708" s="664">
        <v>100</v>
      </c>
      <c r="K708" s="665">
        <v>1974.48</v>
      </c>
    </row>
    <row r="709" spans="1:11" ht="14.4" customHeight="1" x14ac:dyDescent="0.3">
      <c r="A709" s="660" t="s">
        <v>586</v>
      </c>
      <c r="B709" s="661" t="s">
        <v>587</v>
      </c>
      <c r="C709" s="662" t="s">
        <v>605</v>
      </c>
      <c r="D709" s="663" t="s">
        <v>4269</v>
      </c>
      <c r="E709" s="662" t="s">
        <v>8514</v>
      </c>
      <c r="F709" s="663" t="s">
        <v>8515</v>
      </c>
      <c r="G709" s="662" t="s">
        <v>7614</v>
      </c>
      <c r="H709" s="662" t="s">
        <v>7615</v>
      </c>
      <c r="I709" s="664">
        <v>3.17</v>
      </c>
      <c r="J709" s="664">
        <v>1000</v>
      </c>
      <c r="K709" s="665">
        <v>3169</v>
      </c>
    </row>
    <row r="710" spans="1:11" ht="14.4" customHeight="1" x14ac:dyDescent="0.3">
      <c r="A710" s="660" t="s">
        <v>586</v>
      </c>
      <c r="B710" s="661" t="s">
        <v>587</v>
      </c>
      <c r="C710" s="662" t="s">
        <v>605</v>
      </c>
      <c r="D710" s="663" t="s">
        <v>4269</v>
      </c>
      <c r="E710" s="662" t="s">
        <v>8514</v>
      </c>
      <c r="F710" s="663" t="s">
        <v>8515</v>
      </c>
      <c r="G710" s="662" t="s">
        <v>7616</v>
      </c>
      <c r="H710" s="662" t="s">
        <v>7617</v>
      </c>
      <c r="I710" s="664">
        <v>59.46</v>
      </c>
      <c r="J710" s="664">
        <v>200</v>
      </c>
      <c r="K710" s="665">
        <v>11891.88</v>
      </c>
    </row>
    <row r="711" spans="1:11" ht="14.4" customHeight="1" x14ac:dyDescent="0.3">
      <c r="A711" s="660" t="s">
        <v>586</v>
      </c>
      <c r="B711" s="661" t="s">
        <v>587</v>
      </c>
      <c r="C711" s="662" t="s">
        <v>605</v>
      </c>
      <c r="D711" s="663" t="s">
        <v>4269</v>
      </c>
      <c r="E711" s="662" t="s">
        <v>8514</v>
      </c>
      <c r="F711" s="663" t="s">
        <v>8515</v>
      </c>
      <c r="G711" s="662" t="s">
        <v>7618</v>
      </c>
      <c r="H711" s="662" t="s">
        <v>7619</v>
      </c>
      <c r="I711" s="664">
        <v>7.19</v>
      </c>
      <c r="J711" s="664">
        <v>950</v>
      </c>
      <c r="K711" s="665">
        <v>7047.6500000000005</v>
      </c>
    </row>
    <row r="712" spans="1:11" ht="14.4" customHeight="1" x14ac:dyDescent="0.3">
      <c r="A712" s="660" t="s">
        <v>586</v>
      </c>
      <c r="B712" s="661" t="s">
        <v>587</v>
      </c>
      <c r="C712" s="662" t="s">
        <v>605</v>
      </c>
      <c r="D712" s="663" t="s">
        <v>4269</v>
      </c>
      <c r="E712" s="662" t="s">
        <v>8514</v>
      </c>
      <c r="F712" s="663" t="s">
        <v>8515</v>
      </c>
      <c r="G712" s="662" t="s">
        <v>7620</v>
      </c>
      <c r="H712" s="662" t="s">
        <v>7621</v>
      </c>
      <c r="I712" s="664">
        <v>4.8499999999999996</v>
      </c>
      <c r="J712" s="664">
        <v>650</v>
      </c>
      <c r="K712" s="665">
        <v>3240.98</v>
      </c>
    </row>
    <row r="713" spans="1:11" ht="14.4" customHeight="1" x14ac:dyDescent="0.3">
      <c r="A713" s="660" t="s">
        <v>586</v>
      </c>
      <c r="B713" s="661" t="s">
        <v>587</v>
      </c>
      <c r="C713" s="662" t="s">
        <v>605</v>
      </c>
      <c r="D713" s="663" t="s">
        <v>4269</v>
      </c>
      <c r="E713" s="662" t="s">
        <v>8514</v>
      </c>
      <c r="F713" s="663" t="s">
        <v>8515</v>
      </c>
      <c r="G713" s="662" t="s">
        <v>7622</v>
      </c>
      <c r="H713" s="662" t="s">
        <v>7623</v>
      </c>
      <c r="I713" s="664">
        <v>911.13</v>
      </c>
      <c r="J713" s="664">
        <v>4</v>
      </c>
      <c r="K713" s="665">
        <v>3644.52</v>
      </c>
    </row>
    <row r="714" spans="1:11" ht="14.4" customHeight="1" x14ac:dyDescent="0.3">
      <c r="A714" s="660" t="s">
        <v>586</v>
      </c>
      <c r="B714" s="661" t="s">
        <v>587</v>
      </c>
      <c r="C714" s="662" t="s">
        <v>605</v>
      </c>
      <c r="D714" s="663" t="s">
        <v>4269</v>
      </c>
      <c r="E714" s="662" t="s">
        <v>8514</v>
      </c>
      <c r="F714" s="663" t="s">
        <v>8515</v>
      </c>
      <c r="G714" s="662" t="s">
        <v>7624</v>
      </c>
      <c r="H714" s="662" t="s">
        <v>7625</v>
      </c>
      <c r="I714" s="664">
        <v>12.03</v>
      </c>
      <c r="J714" s="664">
        <v>1000</v>
      </c>
      <c r="K714" s="665">
        <v>12027.4</v>
      </c>
    </row>
    <row r="715" spans="1:11" ht="14.4" customHeight="1" x14ac:dyDescent="0.3">
      <c r="A715" s="660" t="s">
        <v>586</v>
      </c>
      <c r="B715" s="661" t="s">
        <v>587</v>
      </c>
      <c r="C715" s="662" t="s">
        <v>605</v>
      </c>
      <c r="D715" s="663" t="s">
        <v>4269</v>
      </c>
      <c r="E715" s="662" t="s">
        <v>8514</v>
      </c>
      <c r="F715" s="663" t="s">
        <v>8515</v>
      </c>
      <c r="G715" s="662" t="s">
        <v>7626</v>
      </c>
      <c r="H715" s="662" t="s">
        <v>7627</v>
      </c>
      <c r="I715" s="664">
        <v>468.88</v>
      </c>
      <c r="J715" s="664">
        <v>4</v>
      </c>
      <c r="K715" s="665">
        <v>1875.5</v>
      </c>
    </row>
    <row r="716" spans="1:11" ht="14.4" customHeight="1" x14ac:dyDescent="0.3">
      <c r="A716" s="660" t="s">
        <v>586</v>
      </c>
      <c r="B716" s="661" t="s">
        <v>587</v>
      </c>
      <c r="C716" s="662" t="s">
        <v>605</v>
      </c>
      <c r="D716" s="663" t="s">
        <v>4269</v>
      </c>
      <c r="E716" s="662" t="s">
        <v>8514</v>
      </c>
      <c r="F716" s="663" t="s">
        <v>8515</v>
      </c>
      <c r="G716" s="662" t="s">
        <v>7628</v>
      </c>
      <c r="H716" s="662" t="s">
        <v>7629</v>
      </c>
      <c r="I716" s="664">
        <v>19.739999999999998</v>
      </c>
      <c r="J716" s="664">
        <v>100</v>
      </c>
      <c r="K716" s="665">
        <v>1974.48</v>
      </c>
    </row>
    <row r="717" spans="1:11" ht="14.4" customHeight="1" x14ac:dyDescent="0.3">
      <c r="A717" s="660" t="s">
        <v>586</v>
      </c>
      <c r="B717" s="661" t="s">
        <v>587</v>
      </c>
      <c r="C717" s="662" t="s">
        <v>605</v>
      </c>
      <c r="D717" s="663" t="s">
        <v>4269</v>
      </c>
      <c r="E717" s="662" t="s">
        <v>8514</v>
      </c>
      <c r="F717" s="663" t="s">
        <v>8515</v>
      </c>
      <c r="G717" s="662" t="s">
        <v>7630</v>
      </c>
      <c r="H717" s="662" t="s">
        <v>7631</v>
      </c>
      <c r="I717" s="664">
        <v>384.78</v>
      </c>
      <c r="J717" s="664">
        <v>5</v>
      </c>
      <c r="K717" s="665">
        <v>1923.9</v>
      </c>
    </row>
    <row r="718" spans="1:11" ht="14.4" customHeight="1" x14ac:dyDescent="0.3">
      <c r="A718" s="660" t="s">
        <v>586</v>
      </c>
      <c r="B718" s="661" t="s">
        <v>587</v>
      </c>
      <c r="C718" s="662" t="s">
        <v>605</v>
      </c>
      <c r="D718" s="663" t="s">
        <v>4269</v>
      </c>
      <c r="E718" s="662" t="s">
        <v>8516</v>
      </c>
      <c r="F718" s="663" t="s">
        <v>8517</v>
      </c>
      <c r="G718" s="662" t="s">
        <v>7632</v>
      </c>
      <c r="H718" s="662" t="s">
        <v>7633</v>
      </c>
      <c r="I718" s="664">
        <v>0.34</v>
      </c>
      <c r="J718" s="664">
        <v>6500</v>
      </c>
      <c r="K718" s="665">
        <v>2180.15</v>
      </c>
    </row>
    <row r="719" spans="1:11" ht="14.4" customHeight="1" x14ac:dyDescent="0.3">
      <c r="A719" s="660" t="s">
        <v>586</v>
      </c>
      <c r="B719" s="661" t="s">
        <v>587</v>
      </c>
      <c r="C719" s="662" t="s">
        <v>605</v>
      </c>
      <c r="D719" s="663" t="s">
        <v>4269</v>
      </c>
      <c r="E719" s="662" t="s">
        <v>8516</v>
      </c>
      <c r="F719" s="663" t="s">
        <v>8517</v>
      </c>
      <c r="G719" s="662" t="s">
        <v>7634</v>
      </c>
      <c r="H719" s="662" t="s">
        <v>7635</v>
      </c>
      <c r="I719" s="664">
        <v>7.208750000000002</v>
      </c>
      <c r="J719" s="664">
        <v>5760</v>
      </c>
      <c r="K719" s="665">
        <v>41503</v>
      </c>
    </row>
    <row r="720" spans="1:11" ht="14.4" customHeight="1" x14ac:dyDescent="0.3">
      <c r="A720" s="660" t="s">
        <v>586</v>
      </c>
      <c r="B720" s="661" t="s">
        <v>587</v>
      </c>
      <c r="C720" s="662" t="s">
        <v>605</v>
      </c>
      <c r="D720" s="663" t="s">
        <v>4269</v>
      </c>
      <c r="E720" s="662" t="s">
        <v>8516</v>
      </c>
      <c r="F720" s="663" t="s">
        <v>8517</v>
      </c>
      <c r="G720" s="662" t="s">
        <v>7636</v>
      </c>
      <c r="H720" s="662" t="s">
        <v>7637</v>
      </c>
      <c r="I720" s="664">
        <v>7.6</v>
      </c>
      <c r="J720" s="664">
        <v>360</v>
      </c>
      <c r="K720" s="665">
        <v>2734.6</v>
      </c>
    </row>
    <row r="721" spans="1:11" ht="14.4" customHeight="1" x14ac:dyDescent="0.3">
      <c r="A721" s="660" t="s">
        <v>586</v>
      </c>
      <c r="B721" s="661" t="s">
        <v>587</v>
      </c>
      <c r="C721" s="662" t="s">
        <v>605</v>
      </c>
      <c r="D721" s="663" t="s">
        <v>4269</v>
      </c>
      <c r="E721" s="662" t="s">
        <v>8516</v>
      </c>
      <c r="F721" s="663" t="s">
        <v>8517</v>
      </c>
      <c r="G721" s="662" t="s">
        <v>7638</v>
      </c>
      <c r="H721" s="662" t="s">
        <v>7639</v>
      </c>
      <c r="I721" s="664">
        <v>0.26777777777777778</v>
      </c>
      <c r="J721" s="664">
        <v>58000</v>
      </c>
      <c r="K721" s="665">
        <v>15470</v>
      </c>
    </row>
    <row r="722" spans="1:11" ht="14.4" customHeight="1" x14ac:dyDescent="0.3">
      <c r="A722" s="660" t="s">
        <v>586</v>
      </c>
      <c r="B722" s="661" t="s">
        <v>587</v>
      </c>
      <c r="C722" s="662" t="s">
        <v>605</v>
      </c>
      <c r="D722" s="663" t="s">
        <v>4269</v>
      </c>
      <c r="E722" s="662" t="s">
        <v>8516</v>
      </c>
      <c r="F722" s="663" t="s">
        <v>8517</v>
      </c>
      <c r="G722" s="662" t="s">
        <v>7267</v>
      </c>
      <c r="H722" s="662" t="s">
        <v>7268</v>
      </c>
      <c r="I722" s="664">
        <v>0.4325</v>
      </c>
      <c r="J722" s="664">
        <v>17500</v>
      </c>
      <c r="K722" s="665">
        <v>7550</v>
      </c>
    </row>
    <row r="723" spans="1:11" ht="14.4" customHeight="1" x14ac:dyDescent="0.3">
      <c r="A723" s="660" t="s">
        <v>586</v>
      </c>
      <c r="B723" s="661" t="s">
        <v>587</v>
      </c>
      <c r="C723" s="662" t="s">
        <v>605</v>
      </c>
      <c r="D723" s="663" t="s">
        <v>4269</v>
      </c>
      <c r="E723" s="662" t="s">
        <v>8516</v>
      </c>
      <c r="F723" s="663" t="s">
        <v>8517</v>
      </c>
      <c r="G723" s="662" t="s">
        <v>7640</v>
      </c>
      <c r="H723" s="662" t="s">
        <v>7641</v>
      </c>
      <c r="I723" s="664">
        <v>0.14000000000000001</v>
      </c>
      <c r="J723" s="664">
        <v>1000</v>
      </c>
      <c r="K723" s="665">
        <v>140</v>
      </c>
    </row>
    <row r="724" spans="1:11" ht="14.4" customHeight="1" x14ac:dyDescent="0.3">
      <c r="A724" s="660" t="s">
        <v>586</v>
      </c>
      <c r="B724" s="661" t="s">
        <v>587</v>
      </c>
      <c r="C724" s="662" t="s">
        <v>605</v>
      </c>
      <c r="D724" s="663" t="s">
        <v>4269</v>
      </c>
      <c r="E724" s="662" t="s">
        <v>8516</v>
      </c>
      <c r="F724" s="663" t="s">
        <v>8517</v>
      </c>
      <c r="G724" s="662" t="s">
        <v>7642</v>
      </c>
      <c r="H724" s="662" t="s">
        <v>7643</v>
      </c>
      <c r="I724" s="664">
        <v>3.1200000000000006</v>
      </c>
      <c r="J724" s="664">
        <v>48000</v>
      </c>
      <c r="K724" s="665">
        <v>149737.5</v>
      </c>
    </row>
    <row r="725" spans="1:11" ht="14.4" customHeight="1" x14ac:dyDescent="0.3">
      <c r="A725" s="660" t="s">
        <v>586</v>
      </c>
      <c r="B725" s="661" t="s">
        <v>587</v>
      </c>
      <c r="C725" s="662" t="s">
        <v>605</v>
      </c>
      <c r="D725" s="663" t="s">
        <v>4269</v>
      </c>
      <c r="E725" s="662" t="s">
        <v>8516</v>
      </c>
      <c r="F725" s="663" t="s">
        <v>8517</v>
      </c>
      <c r="G725" s="662" t="s">
        <v>7644</v>
      </c>
      <c r="H725" s="662" t="s">
        <v>7645</v>
      </c>
      <c r="I725" s="664">
        <v>7.09</v>
      </c>
      <c r="J725" s="664">
        <v>3200</v>
      </c>
      <c r="K725" s="665">
        <v>22699.599999999999</v>
      </c>
    </row>
    <row r="726" spans="1:11" ht="14.4" customHeight="1" x14ac:dyDescent="0.3">
      <c r="A726" s="660" t="s">
        <v>586</v>
      </c>
      <c r="B726" s="661" t="s">
        <v>587</v>
      </c>
      <c r="C726" s="662" t="s">
        <v>605</v>
      </c>
      <c r="D726" s="663" t="s">
        <v>4269</v>
      </c>
      <c r="E726" s="662" t="s">
        <v>8516</v>
      </c>
      <c r="F726" s="663" t="s">
        <v>8517</v>
      </c>
      <c r="G726" s="662" t="s">
        <v>7646</v>
      </c>
      <c r="H726" s="662" t="s">
        <v>7647</v>
      </c>
      <c r="I726" s="664">
        <v>2.73</v>
      </c>
      <c r="J726" s="664">
        <v>18000</v>
      </c>
      <c r="K726" s="665">
        <v>49115.229999999996</v>
      </c>
    </row>
    <row r="727" spans="1:11" ht="14.4" customHeight="1" x14ac:dyDescent="0.3">
      <c r="A727" s="660" t="s">
        <v>586</v>
      </c>
      <c r="B727" s="661" t="s">
        <v>587</v>
      </c>
      <c r="C727" s="662" t="s">
        <v>605</v>
      </c>
      <c r="D727" s="663" t="s">
        <v>4269</v>
      </c>
      <c r="E727" s="662" t="s">
        <v>8516</v>
      </c>
      <c r="F727" s="663" t="s">
        <v>8517</v>
      </c>
      <c r="G727" s="662" t="s">
        <v>7648</v>
      </c>
      <c r="H727" s="662" t="s">
        <v>7649</v>
      </c>
      <c r="I727" s="664">
        <v>2.0757142857142856</v>
      </c>
      <c r="J727" s="664">
        <v>16320</v>
      </c>
      <c r="K727" s="665">
        <v>33504.9</v>
      </c>
    </row>
    <row r="728" spans="1:11" ht="14.4" customHeight="1" x14ac:dyDescent="0.3">
      <c r="A728" s="660" t="s">
        <v>586</v>
      </c>
      <c r="B728" s="661" t="s">
        <v>587</v>
      </c>
      <c r="C728" s="662" t="s">
        <v>605</v>
      </c>
      <c r="D728" s="663" t="s">
        <v>4269</v>
      </c>
      <c r="E728" s="662" t="s">
        <v>8516</v>
      </c>
      <c r="F728" s="663" t="s">
        <v>8517</v>
      </c>
      <c r="G728" s="662" t="s">
        <v>7650</v>
      </c>
      <c r="H728" s="662" t="s">
        <v>7651</v>
      </c>
      <c r="I728" s="664">
        <v>2.9</v>
      </c>
      <c r="J728" s="664">
        <v>5000</v>
      </c>
      <c r="K728" s="665">
        <v>14520</v>
      </c>
    </row>
    <row r="729" spans="1:11" ht="14.4" customHeight="1" x14ac:dyDescent="0.3">
      <c r="A729" s="660" t="s">
        <v>586</v>
      </c>
      <c r="B729" s="661" t="s">
        <v>587</v>
      </c>
      <c r="C729" s="662" t="s">
        <v>605</v>
      </c>
      <c r="D729" s="663" t="s">
        <v>4269</v>
      </c>
      <c r="E729" s="662" t="s">
        <v>8516</v>
      </c>
      <c r="F729" s="663" t="s">
        <v>8517</v>
      </c>
      <c r="G729" s="662" t="s">
        <v>7652</v>
      </c>
      <c r="H729" s="662" t="s">
        <v>7653</v>
      </c>
      <c r="I729" s="664">
        <v>3.33</v>
      </c>
      <c r="J729" s="664">
        <v>15360</v>
      </c>
      <c r="K729" s="665">
        <v>51122.400000000001</v>
      </c>
    </row>
    <row r="730" spans="1:11" ht="14.4" customHeight="1" x14ac:dyDescent="0.3">
      <c r="A730" s="660" t="s">
        <v>586</v>
      </c>
      <c r="B730" s="661" t="s">
        <v>587</v>
      </c>
      <c r="C730" s="662" t="s">
        <v>605</v>
      </c>
      <c r="D730" s="663" t="s">
        <v>4269</v>
      </c>
      <c r="E730" s="662" t="s">
        <v>8516</v>
      </c>
      <c r="F730" s="663" t="s">
        <v>8517</v>
      </c>
      <c r="G730" s="662" t="s">
        <v>7654</v>
      </c>
      <c r="H730" s="662" t="s">
        <v>7655</v>
      </c>
      <c r="I730" s="664">
        <v>1.38</v>
      </c>
      <c r="J730" s="664">
        <v>2500</v>
      </c>
      <c r="K730" s="665">
        <v>3443.91</v>
      </c>
    </row>
    <row r="731" spans="1:11" ht="14.4" customHeight="1" x14ac:dyDescent="0.3">
      <c r="A731" s="660" t="s">
        <v>586</v>
      </c>
      <c r="B731" s="661" t="s">
        <v>587</v>
      </c>
      <c r="C731" s="662" t="s">
        <v>605</v>
      </c>
      <c r="D731" s="663" t="s">
        <v>4269</v>
      </c>
      <c r="E731" s="662" t="s">
        <v>8516</v>
      </c>
      <c r="F731" s="663" t="s">
        <v>8517</v>
      </c>
      <c r="G731" s="662" t="s">
        <v>7656</v>
      </c>
      <c r="H731" s="662" t="s">
        <v>7657</v>
      </c>
      <c r="I731" s="664">
        <v>1.97</v>
      </c>
      <c r="J731" s="664">
        <v>1152</v>
      </c>
      <c r="K731" s="665">
        <v>2264</v>
      </c>
    </row>
    <row r="732" spans="1:11" ht="14.4" customHeight="1" x14ac:dyDescent="0.3">
      <c r="A732" s="660" t="s">
        <v>586</v>
      </c>
      <c r="B732" s="661" t="s">
        <v>587</v>
      </c>
      <c r="C732" s="662" t="s">
        <v>605</v>
      </c>
      <c r="D732" s="663" t="s">
        <v>4269</v>
      </c>
      <c r="E732" s="662" t="s">
        <v>8516</v>
      </c>
      <c r="F732" s="663" t="s">
        <v>8517</v>
      </c>
      <c r="G732" s="662" t="s">
        <v>7658</v>
      </c>
      <c r="H732" s="662" t="s">
        <v>7659</v>
      </c>
      <c r="I732" s="664">
        <v>0.77</v>
      </c>
      <c r="J732" s="664">
        <v>1000</v>
      </c>
      <c r="K732" s="665">
        <v>774.4</v>
      </c>
    </row>
    <row r="733" spans="1:11" ht="14.4" customHeight="1" x14ac:dyDescent="0.3">
      <c r="A733" s="660" t="s">
        <v>586</v>
      </c>
      <c r="B733" s="661" t="s">
        <v>587</v>
      </c>
      <c r="C733" s="662" t="s">
        <v>605</v>
      </c>
      <c r="D733" s="663" t="s">
        <v>4269</v>
      </c>
      <c r="E733" s="662" t="s">
        <v>8516</v>
      </c>
      <c r="F733" s="663" t="s">
        <v>8517</v>
      </c>
      <c r="G733" s="662" t="s">
        <v>7660</v>
      </c>
      <c r="H733" s="662" t="s">
        <v>7661</v>
      </c>
      <c r="I733" s="664">
        <v>237.16</v>
      </c>
      <c r="J733" s="664">
        <v>10</v>
      </c>
      <c r="K733" s="665">
        <v>2371.6</v>
      </c>
    </row>
    <row r="734" spans="1:11" ht="14.4" customHeight="1" x14ac:dyDescent="0.3">
      <c r="A734" s="660" t="s">
        <v>586</v>
      </c>
      <c r="B734" s="661" t="s">
        <v>587</v>
      </c>
      <c r="C734" s="662" t="s">
        <v>605</v>
      </c>
      <c r="D734" s="663" t="s">
        <v>4269</v>
      </c>
      <c r="E734" s="662" t="s">
        <v>8516</v>
      </c>
      <c r="F734" s="663" t="s">
        <v>8517</v>
      </c>
      <c r="G734" s="662" t="s">
        <v>7662</v>
      </c>
      <c r="H734" s="662" t="s">
        <v>7663</v>
      </c>
      <c r="I734" s="664">
        <v>3.77</v>
      </c>
      <c r="J734" s="664">
        <v>100</v>
      </c>
      <c r="K734" s="665">
        <v>376.97</v>
      </c>
    </row>
    <row r="735" spans="1:11" ht="14.4" customHeight="1" x14ac:dyDescent="0.3">
      <c r="A735" s="660" t="s">
        <v>586</v>
      </c>
      <c r="B735" s="661" t="s">
        <v>587</v>
      </c>
      <c r="C735" s="662" t="s">
        <v>605</v>
      </c>
      <c r="D735" s="663" t="s">
        <v>4269</v>
      </c>
      <c r="E735" s="662" t="s">
        <v>8516</v>
      </c>
      <c r="F735" s="663" t="s">
        <v>8517</v>
      </c>
      <c r="G735" s="662" t="s">
        <v>7664</v>
      </c>
      <c r="H735" s="662" t="s">
        <v>7665</v>
      </c>
      <c r="I735" s="664">
        <v>91.96</v>
      </c>
      <c r="J735" s="664">
        <v>4</v>
      </c>
      <c r="K735" s="665">
        <v>367.84</v>
      </c>
    </row>
    <row r="736" spans="1:11" ht="14.4" customHeight="1" x14ac:dyDescent="0.3">
      <c r="A736" s="660" t="s">
        <v>586</v>
      </c>
      <c r="B736" s="661" t="s">
        <v>587</v>
      </c>
      <c r="C736" s="662" t="s">
        <v>605</v>
      </c>
      <c r="D736" s="663" t="s">
        <v>4269</v>
      </c>
      <c r="E736" s="662" t="s">
        <v>8516</v>
      </c>
      <c r="F736" s="663" t="s">
        <v>8517</v>
      </c>
      <c r="G736" s="662" t="s">
        <v>7666</v>
      </c>
      <c r="H736" s="662" t="s">
        <v>7667</v>
      </c>
      <c r="I736" s="664">
        <v>117.37</v>
      </c>
      <c r="J736" s="664">
        <v>10</v>
      </c>
      <c r="K736" s="665">
        <v>1173.7</v>
      </c>
    </row>
    <row r="737" spans="1:11" ht="14.4" customHeight="1" x14ac:dyDescent="0.3">
      <c r="A737" s="660" t="s">
        <v>586</v>
      </c>
      <c r="B737" s="661" t="s">
        <v>587</v>
      </c>
      <c r="C737" s="662" t="s">
        <v>605</v>
      </c>
      <c r="D737" s="663" t="s">
        <v>4269</v>
      </c>
      <c r="E737" s="662" t="s">
        <v>8516</v>
      </c>
      <c r="F737" s="663" t="s">
        <v>8517</v>
      </c>
      <c r="G737" s="662" t="s">
        <v>7668</v>
      </c>
      <c r="H737" s="662" t="s">
        <v>7669</v>
      </c>
      <c r="I737" s="664">
        <v>6.04</v>
      </c>
      <c r="J737" s="664">
        <v>200</v>
      </c>
      <c r="K737" s="665">
        <v>1208.49</v>
      </c>
    </row>
    <row r="738" spans="1:11" ht="14.4" customHeight="1" x14ac:dyDescent="0.3">
      <c r="A738" s="660" t="s">
        <v>586</v>
      </c>
      <c r="B738" s="661" t="s">
        <v>587</v>
      </c>
      <c r="C738" s="662" t="s">
        <v>605</v>
      </c>
      <c r="D738" s="663" t="s">
        <v>4269</v>
      </c>
      <c r="E738" s="662" t="s">
        <v>8516</v>
      </c>
      <c r="F738" s="663" t="s">
        <v>8517</v>
      </c>
      <c r="G738" s="662" t="s">
        <v>7670</v>
      </c>
      <c r="H738" s="662" t="s">
        <v>7671</v>
      </c>
      <c r="I738" s="664">
        <v>1.46</v>
      </c>
      <c r="J738" s="664">
        <v>3500</v>
      </c>
      <c r="K738" s="665">
        <v>5094.13</v>
      </c>
    </row>
    <row r="739" spans="1:11" ht="14.4" customHeight="1" x14ac:dyDescent="0.3">
      <c r="A739" s="660" t="s">
        <v>586</v>
      </c>
      <c r="B739" s="661" t="s">
        <v>587</v>
      </c>
      <c r="C739" s="662" t="s">
        <v>605</v>
      </c>
      <c r="D739" s="663" t="s">
        <v>4269</v>
      </c>
      <c r="E739" s="662" t="s">
        <v>8516</v>
      </c>
      <c r="F739" s="663" t="s">
        <v>8517</v>
      </c>
      <c r="G739" s="662" t="s">
        <v>7672</v>
      </c>
      <c r="H739" s="662" t="s">
        <v>7673</v>
      </c>
      <c r="I739" s="664">
        <v>56.87</v>
      </c>
      <c r="J739" s="664">
        <v>4</v>
      </c>
      <c r="K739" s="665">
        <v>227.48</v>
      </c>
    </row>
    <row r="740" spans="1:11" ht="14.4" customHeight="1" x14ac:dyDescent="0.3">
      <c r="A740" s="660" t="s">
        <v>586</v>
      </c>
      <c r="B740" s="661" t="s">
        <v>587</v>
      </c>
      <c r="C740" s="662" t="s">
        <v>605</v>
      </c>
      <c r="D740" s="663" t="s">
        <v>4269</v>
      </c>
      <c r="E740" s="662" t="s">
        <v>8516</v>
      </c>
      <c r="F740" s="663" t="s">
        <v>8517</v>
      </c>
      <c r="G740" s="662" t="s">
        <v>7674</v>
      </c>
      <c r="H740" s="662" t="s">
        <v>7675</v>
      </c>
      <c r="I740" s="664">
        <v>2.1</v>
      </c>
      <c r="J740" s="664">
        <v>1920</v>
      </c>
      <c r="K740" s="665">
        <v>4041.4</v>
      </c>
    </row>
    <row r="741" spans="1:11" ht="14.4" customHeight="1" x14ac:dyDescent="0.3">
      <c r="A741" s="660" t="s">
        <v>586</v>
      </c>
      <c r="B741" s="661" t="s">
        <v>587</v>
      </c>
      <c r="C741" s="662" t="s">
        <v>605</v>
      </c>
      <c r="D741" s="663" t="s">
        <v>4269</v>
      </c>
      <c r="E741" s="662" t="s">
        <v>8516</v>
      </c>
      <c r="F741" s="663" t="s">
        <v>8517</v>
      </c>
      <c r="G741" s="662" t="s">
        <v>7676</v>
      </c>
      <c r="H741" s="662" t="s">
        <v>7677</v>
      </c>
      <c r="I741" s="664">
        <v>1.61</v>
      </c>
      <c r="J741" s="664">
        <v>5000</v>
      </c>
      <c r="K741" s="665">
        <v>8046.5</v>
      </c>
    </row>
    <row r="742" spans="1:11" ht="14.4" customHeight="1" x14ac:dyDescent="0.3">
      <c r="A742" s="660" t="s">
        <v>586</v>
      </c>
      <c r="B742" s="661" t="s">
        <v>587</v>
      </c>
      <c r="C742" s="662" t="s">
        <v>605</v>
      </c>
      <c r="D742" s="663" t="s">
        <v>4269</v>
      </c>
      <c r="E742" s="662" t="s">
        <v>8516</v>
      </c>
      <c r="F742" s="663" t="s">
        <v>8517</v>
      </c>
      <c r="G742" s="662" t="s">
        <v>7678</v>
      </c>
      <c r="H742" s="662" t="s">
        <v>7679</v>
      </c>
      <c r="I742" s="664">
        <v>2.98</v>
      </c>
      <c r="J742" s="664">
        <v>7680</v>
      </c>
      <c r="K742" s="665">
        <v>22893.200000000001</v>
      </c>
    </row>
    <row r="743" spans="1:11" ht="14.4" customHeight="1" x14ac:dyDescent="0.3">
      <c r="A743" s="660" t="s">
        <v>586</v>
      </c>
      <c r="B743" s="661" t="s">
        <v>587</v>
      </c>
      <c r="C743" s="662" t="s">
        <v>605</v>
      </c>
      <c r="D743" s="663" t="s">
        <v>4269</v>
      </c>
      <c r="E743" s="662" t="s">
        <v>8516</v>
      </c>
      <c r="F743" s="663" t="s">
        <v>8517</v>
      </c>
      <c r="G743" s="662" t="s">
        <v>7680</v>
      </c>
      <c r="H743" s="662" t="s">
        <v>7681</v>
      </c>
      <c r="I743" s="664">
        <v>1.6</v>
      </c>
      <c r="J743" s="664">
        <v>19000</v>
      </c>
      <c r="K743" s="665">
        <v>30358</v>
      </c>
    </row>
    <row r="744" spans="1:11" ht="14.4" customHeight="1" x14ac:dyDescent="0.3">
      <c r="A744" s="660" t="s">
        <v>586</v>
      </c>
      <c r="B744" s="661" t="s">
        <v>587</v>
      </c>
      <c r="C744" s="662" t="s">
        <v>605</v>
      </c>
      <c r="D744" s="663" t="s">
        <v>4269</v>
      </c>
      <c r="E744" s="662" t="s">
        <v>8516</v>
      </c>
      <c r="F744" s="663" t="s">
        <v>8517</v>
      </c>
      <c r="G744" s="662" t="s">
        <v>7682</v>
      </c>
      <c r="H744" s="662" t="s">
        <v>7683</v>
      </c>
      <c r="I744" s="664">
        <v>0.64</v>
      </c>
      <c r="J744" s="664">
        <v>1000</v>
      </c>
      <c r="K744" s="665">
        <v>643.72</v>
      </c>
    </row>
    <row r="745" spans="1:11" ht="14.4" customHeight="1" x14ac:dyDescent="0.3">
      <c r="A745" s="660" t="s">
        <v>586</v>
      </c>
      <c r="B745" s="661" t="s">
        <v>587</v>
      </c>
      <c r="C745" s="662" t="s">
        <v>605</v>
      </c>
      <c r="D745" s="663" t="s">
        <v>4269</v>
      </c>
      <c r="E745" s="662" t="s">
        <v>8516</v>
      </c>
      <c r="F745" s="663" t="s">
        <v>8517</v>
      </c>
      <c r="G745" s="662" t="s">
        <v>7684</v>
      </c>
      <c r="H745" s="662" t="s">
        <v>7685</v>
      </c>
      <c r="I745" s="664">
        <v>84.7</v>
      </c>
      <c r="J745" s="664">
        <v>4</v>
      </c>
      <c r="K745" s="665">
        <v>338.8</v>
      </c>
    </row>
    <row r="746" spans="1:11" ht="14.4" customHeight="1" x14ac:dyDescent="0.3">
      <c r="A746" s="660" t="s">
        <v>586</v>
      </c>
      <c r="B746" s="661" t="s">
        <v>587</v>
      </c>
      <c r="C746" s="662" t="s">
        <v>605</v>
      </c>
      <c r="D746" s="663" t="s">
        <v>4269</v>
      </c>
      <c r="E746" s="662" t="s">
        <v>8516</v>
      </c>
      <c r="F746" s="663" t="s">
        <v>8517</v>
      </c>
      <c r="G746" s="662" t="s">
        <v>7686</v>
      </c>
      <c r="H746" s="662" t="s">
        <v>7687</v>
      </c>
      <c r="I746" s="664">
        <v>340.01</v>
      </c>
      <c r="J746" s="664">
        <v>2</v>
      </c>
      <c r="K746" s="665">
        <v>680.02</v>
      </c>
    </row>
    <row r="747" spans="1:11" ht="14.4" customHeight="1" x14ac:dyDescent="0.3">
      <c r="A747" s="660" t="s">
        <v>586</v>
      </c>
      <c r="B747" s="661" t="s">
        <v>587</v>
      </c>
      <c r="C747" s="662" t="s">
        <v>605</v>
      </c>
      <c r="D747" s="663" t="s">
        <v>4269</v>
      </c>
      <c r="E747" s="662" t="s">
        <v>8516</v>
      </c>
      <c r="F747" s="663" t="s">
        <v>8517</v>
      </c>
      <c r="G747" s="662" t="s">
        <v>7688</v>
      </c>
      <c r="H747" s="662" t="s">
        <v>7689</v>
      </c>
      <c r="I747" s="664">
        <v>219.01</v>
      </c>
      <c r="J747" s="664">
        <v>6</v>
      </c>
      <c r="K747" s="665">
        <v>1314.06</v>
      </c>
    </row>
    <row r="748" spans="1:11" ht="14.4" customHeight="1" x14ac:dyDescent="0.3">
      <c r="A748" s="660" t="s">
        <v>586</v>
      </c>
      <c r="B748" s="661" t="s">
        <v>587</v>
      </c>
      <c r="C748" s="662" t="s">
        <v>605</v>
      </c>
      <c r="D748" s="663" t="s">
        <v>4269</v>
      </c>
      <c r="E748" s="662" t="s">
        <v>8516</v>
      </c>
      <c r="F748" s="663" t="s">
        <v>8517</v>
      </c>
      <c r="G748" s="662" t="s">
        <v>7690</v>
      </c>
      <c r="H748" s="662" t="s">
        <v>7691</v>
      </c>
      <c r="I748" s="664">
        <v>295.24</v>
      </c>
      <c r="J748" s="664">
        <v>6</v>
      </c>
      <c r="K748" s="665">
        <v>1771.44</v>
      </c>
    </row>
    <row r="749" spans="1:11" ht="14.4" customHeight="1" x14ac:dyDescent="0.3">
      <c r="A749" s="660" t="s">
        <v>586</v>
      </c>
      <c r="B749" s="661" t="s">
        <v>587</v>
      </c>
      <c r="C749" s="662" t="s">
        <v>605</v>
      </c>
      <c r="D749" s="663" t="s">
        <v>4269</v>
      </c>
      <c r="E749" s="662" t="s">
        <v>8516</v>
      </c>
      <c r="F749" s="663" t="s">
        <v>8517</v>
      </c>
      <c r="G749" s="662" t="s">
        <v>7692</v>
      </c>
      <c r="H749" s="662" t="s">
        <v>7693</v>
      </c>
      <c r="I749" s="664">
        <v>260.14999999999998</v>
      </c>
      <c r="J749" s="664">
        <v>1</v>
      </c>
      <c r="K749" s="665">
        <v>260.14999999999998</v>
      </c>
    </row>
    <row r="750" spans="1:11" ht="14.4" customHeight="1" x14ac:dyDescent="0.3">
      <c r="A750" s="660" t="s">
        <v>586</v>
      </c>
      <c r="B750" s="661" t="s">
        <v>587</v>
      </c>
      <c r="C750" s="662" t="s">
        <v>605</v>
      </c>
      <c r="D750" s="663" t="s">
        <v>4269</v>
      </c>
      <c r="E750" s="662" t="s">
        <v>8516</v>
      </c>
      <c r="F750" s="663" t="s">
        <v>8517</v>
      </c>
      <c r="G750" s="662" t="s">
        <v>7694</v>
      </c>
      <c r="H750" s="662" t="s">
        <v>7695</v>
      </c>
      <c r="I750" s="664">
        <v>1.71</v>
      </c>
      <c r="J750" s="664">
        <v>960</v>
      </c>
      <c r="K750" s="665">
        <v>1637.13</v>
      </c>
    </row>
    <row r="751" spans="1:11" ht="14.4" customHeight="1" x14ac:dyDescent="0.3">
      <c r="A751" s="660" t="s">
        <v>586</v>
      </c>
      <c r="B751" s="661" t="s">
        <v>587</v>
      </c>
      <c r="C751" s="662" t="s">
        <v>605</v>
      </c>
      <c r="D751" s="663" t="s">
        <v>4269</v>
      </c>
      <c r="E751" s="662" t="s">
        <v>8516</v>
      </c>
      <c r="F751" s="663" t="s">
        <v>8517</v>
      </c>
      <c r="G751" s="662" t="s">
        <v>7696</v>
      </c>
      <c r="H751" s="662" t="s">
        <v>7697</v>
      </c>
      <c r="I751" s="664">
        <v>1.53</v>
      </c>
      <c r="J751" s="664">
        <v>960</v>
      </c>
      <c r="K751" s="665">
        <v>1464.1</v>
      </c>
    </row>
    <row r="752" spans="1:11" ht="14.4" customHeight="1" x14ac:dyDescent="0.3">
      <c r="A752" s="660" t="s">
        <v>586</v>
      </c>
      <c r="B752" s="661" t="s">
        <v>587</v>
      </c>
      <c r="C752" s="662" t="s">
        <v>605</v>
      </c>
      <c r="D752" s="663" t="s">
        <v>4269</v>
      </c>
      <c r="E752" s="662" t="s">
        <v>8516</v>
      </c>
      <c r="F752" s="663" t="s">
        <v>8517</v>
      </c>
      <c r="G752" s="662" t="s">
        <v>7698</v>
      </c>
      <c r="H752" s="662" t="s">
        <v>7699</v>
      </c>
      <c r="I752" s="664">
        <v>1.39</v>
      </c>
      <c r="J752" s="664">
        <v>960</v>
      </c>
      <c r="K752" s="665">
        <v>1331</v>
      </c>
    </row>
    <row r="753" spans="1:11" ht="14.4" customHeight="1" x14ac:dyDescent="0.3">
      <c r="A753" s="660" t="s">
        <v>586</v>
      </c>
      <c r="B753" s="661" t="s">
        <v>587</v>
      </c>
      <c r="C753" s="662" t="s">
        <v>605</v>
      </c>
      <c r="D753" s="663" t="s">
        <v>4269</v>
      </c>
      <c r="E753" s="662" t="s">
        <v>8524</v>
      </c>
      <c r="F753" s="663" t="s">
        <v>8525</v>
      </c>
      <c r="G753" s="662" t="s">
        <v>7138</v>
      </c>
      <c r="H753" s="662" t="s">
        <v>7139</v>
      </c>
      <c r="I753" s="664">
        <v>0.38750000000000001</v>
      </c>
      <c r="J753" s="664">
        <v>600</v>
      </c>
      <c r="K753" s="665">
        <v>249</v>
      </c>
    </row>
    <row r="754" spans="1:11" ht="14.4" customHeight="1" x14ac:dyDescent="0.3">
      <c r="A754" s="660" t="s">
        <v>586</v>
      </c>
      <c r="B754" s="661" t="s">
        <v>587</v>
      </c>
      <c r="C754" s="662" t="s">
        <v>605</v>
      </c>
      <c r="D754" s="663" t="s">
        <v>4269</v>
      </c>
      <c r="E754" s="662" t="s">
        <v>8526</v>
      </c>
      <c r="F754" s="663" t="s">
        <v>8527</v>
      </c>
      <c r="G754" s="662" t="s">
        <v>7165</v>
      </c>
      <c r="H754" s="662" t="s">
        <v>7166</v>
      </c>
      <c r="I754" s="664">
        <v>0.77750000000000008</v>
      </c>
      <c r="J754" s="664">
        <v>5000</v>
      </c>
      <c r="K754" s="665">
        <v>3890</v>
      </c>
    </row>
    <row r="755" spans="1:11" ht="14.4" customHeight="1" x14ac:dyDescent="0.3">
      <c r="A755" s="660" t="s">
        <v>586</v>
      </c>
      <c r="B755" s="661" t="s">
        <v>587</v>
      </c>
      <c r="C755" s="662" t="s">
        <v>605</v>
      </c>
      <c r="D755" s="663" t="s">
        <v>4269</v>
      </c>
      <c r="E755" s="662" t="s">
        <v>8526</v>
      </c>
      <c r="F755" s="663" t="s">
        <v>8527</v>
      </c>
      <c r="G755" s="662" t="s">
        <v>7167</v>
      </c>
      <c r="H755" s="662" t="s">
        <v>7168</v>
      </c>
      <c r="I755" s="664">
        <v>0.77374999999999994</v>
      </c>
      <c r="J755" s="664">
        <v>10000</v>
      </c>
      <c r="K755" s="665">
        <v>7740</v>
      </c>
    </row>
    <row r="756" spans="1:11" ht="14.4" customHeight="1" x14ac:dyDescent="0.3">
      <c r="A756" s="660" t="s">
        <v>586</v>
      </c>
      <c r="B756" s="661" t="s">
        <v>587</v>
      </c>
      <c r="C756" s="662" t="s">
        <v>605</v>
      </c>
      <c r="D756" s="663" t="s">
        <v>4269</v>
      </c>
      <c r="E756" s="662" t="s">
        <v>8526</v>
      </c>
      <c r="F756" s="663" t="s">
        <v>8527</v>
      </c>
      <c r="G756" s="662" t="s">
        <v>7169</v>
      </c>
      <c r="H756" s="662" t="s">
        <v>7170</v>
      </c>
      <c r="I756" s="664">
        <v>0.77428571428571424</v>
      </c>
      <c r="J756" s="664">
        <v>7500</v>
      </c>
      <c r="K756" s="665">
        <v>5800</v>
      </c>
    </row>
    <row r="757" spans="1:11" ht="14.4" customHeight="1" x14ac:dyDescent="0.3">
      <c r="A757" s="660" t="s">
        <v>586</v>
      </c>
      <c r="B757" s="661" t="s">
        <v>587</v>
      </c>
      <c r="C757" s="662" t="s">
        <v>605</v>
      </c>
      <c r="D757" s="663" t="s">
        <v>4269</v>
      </c>
      <c r="E757" s="662" t="s">
        <v>8526</v>
      </c>
      <c r="F757" s="663" t="s">
        <v>8527</v>
      </c>
      <c r="G757" s="662" t="s">
        <v>7171</v>
      </c>
      <c r="H757" s="662" t="s">
        <v>7172</v>
      </c>
      <c r="I757" s="664">
        <v>0.71</v>
      </c>
      <c r="J757" s="664">
        <v>2000</v>
      </c>
      <c r="K757" s="665">
        <v>1420</v>
      </c>
    </row>
    <row r="758" spans="1:11" ht="14.4" customHeight="1" x14ac:dyDescent="0.3">
      <c r="A758" s="660" t="s">
        <v>586</v>
      </c>
      <c r="B758" s="661" t="s">
        <v>587</v>
      </c>
      <c r="C758" s="662" t="s">
        <v>605</v>
      </c>
      <c r="D758" s="663" t="s">
        <v>4269</v>
      </c>
      <c r="E758" s="662" t="s">
        <v>8526</v>
      </c>
      <c r="F758" s="663" t="s">
        <v>8527</v>
      </c>
      <c r="G758" s="662" t="s">
        <v>7171</v>
      </c>
      <c r="H758" s="662" t="s">
        <v>7173</v>
      </c>
      <c r="I758" s="664">
        <v>0.71166666666666656</v>
      </c>
      <c r="J758" s="664">
        <v>8000</v>
      </c>
      <c r="K758" s="665">
        <v>5690</v>
      </c>
    </row>
    <row r="759" spans="1:11" ht="14.4" customHeight="1" x14ac:dyDescent="0.3">
      <c r="A759" s="660" t="s">
        <v>586</v>
      </c>
      <c r="B759" s="661" t="s">
        <v>587</v>
      </c>
      <c r="C759" s="662" t="s">
        <v>605</v>
      </c>
      <c r="D759" s="663" t="s">
        <v>4269</v>
      </c>
      <c r="E759" s="662" t="s">
        <v>8526</v>
      </c>
      <c r="F759" s="663" t="s">
        <v>8527</v>
      </c>
      <c r="G759" s="662" t="s">
        <v>7174</v>
      </c>
      <c r="H759" s="662" t="s">
        <v>7175</v>
      </c>
      <c r="I759" s="664">
        <v>0.71</v>
      </c>
      <c r="J759" s="664">
        <v>1000</v>
      </c>
      <c r="K759" s="665">
        <v>710</v>
      </c>
    </row>
    <row r="760" spans="1:11" ht="14.4" customHeight="1" x14ac:dyDescent="0.3">
      <c r="A760" s="660" t="s">
        <v>586</v>
      </c>
      <c r="B760" s="661" t="s">
        <v>587</v>
      </c>
      <c r="C760" s="662" t="s">
        <v>605</v>
      </c>
      <c r="D760" s="663" t="s">
        <v>4269</v>
      </c>
      <c r="E760" s="662" t="s">
        <v>8526</v>
      </c>
      <c r="F760" s="663" t="s">
        <v>8527</v>
      </c>
      <c r="G760" s="662" t="s">
        <v>7174</v>
      </c>
      <c r="H760" s="662" t="s">
        <v>7176</v>
      </c>
      <c r="I760" s="664">
        <v>0.71</v>
      </c>
      <c r="J760" s="664">
        <v>8000</v>
      </c>
      <c r="K760" s="665">
        <v>5680</v>
      </c>
    </row>
    <row r="761" spans="1:11" ht="14.4" customHeight="1" x14ac:dyDescent="0.3">
      <c r="A761" s="660" t="s">
        <v>586</v>
      </c>
      <c r="B761" s="661" t="s">
        <v>587</v>
      </c>
      <c r="C761" s="662" t="s">
        <v>605</v>
      </c>
      <c r="D761" s="663" t="s">
        <v>4269</v>
      </c>
      <c r="E761" s="662" t="s">
        <v>8526</v>
      </c>
      <c r="F761" s="663" t="s">
        <v>8527</v>
      </c>
      <c r="G761" s="662" t="s">
        <v>7177</v>
      </c>
      <c r="H761" s="662" t="s">
        <v>7178</v>
      </c>
      <c r="I761" s="664">
        <v>0.71</v>
      </c>
      <c r="J761" s="664">
        <v>1600</v>
      </c>
      <c r="K761" s="665">
        <v>1136</v>
      </c>
    </row>
    <row r="762" spans="1:11" ht="14.4" customHeight="1" x14ac:dyDescent="0.3">
      <c r="A762" s="660" t="s">
        <v>586</v>
      </c>
      <c r="B762" s="661" t="s">
        <v>587</v>
      </c>
      <c r="C762" s="662" t="s">
        <v>605</v>
      </c>
      <c r="D762" s="663" t="s">
        <v>4269</v>
      </c>
      <c r="E762" s="662" t="s">
        <v>8526</v>
      </c>
      <c r="F762" s="663" t="s">
        <v>8527</v>
      </c>
      <c r="G762" s="662" t="s">
        <v>7177</v>
      </c>
      <c r="H762" s="662" t="s">
        <v>7179</v>
      </c>
      <c r="I762" s="664">
        <v>0.71</v>
      </c>
      <c r="J762" s="664">
        <v>1000</v>
      </c>
      <c r="K762" s="665">
        <v>710</v>
      </c>
    </row>
    <row r="763" spans="1:11" ht="14.4" customHeight="1" x14ac:dyDescent="0.3">
      <c r="A763" s="660" t="s">
        <v>586</v>
      </c>
      <c r="B763" s="661" t="s">
        <v>587</v>
      </c>
      <c r="C763" s="662" t="s">
        <v>605</v>
      </c>
      <c r="D763" s="663" t="s">
        <v>4269</v>
      </c>
      <c r="E763" s="662" t="s">
        <v>8528</v>
      </c>
      <c r="F763" s="663" t="s">
        <v>8529</v>
      </c>
      <c r="G763" s="662" t="s">
        <v>7700</v>
      </c>
      <c r="H763" s="662" t="s">
        <v>7701</v>
      </c>
      <c r="I763" s="664">
        <v>89.54</v>
      </c>
      <c r="J763" s="664">
        <v>1</v>
      </c>
      <c r="K763" s="665">
        <v>89.54</v>
      </c>
    </row>
    <row r="764" spans="1:11" ht="14.4" customHeight="1" x14ac:dyDescent="0.3">
      <c r="A764" s="660" t="s">
        <v>586</v>
      </c>
      <c r="B764" s="661" t="s">
        <v>587</v>
      </c>
      <c r="C764" s="662" t="s">
        <v>605</v>
      </c>
      <c r="D764" s="663" t="s">
        <v>4269</v>
      </c>
      <c r="E764" s="662" t="s">
        <v>8528</v>
      </c>
      <c r="F764" s="663" t="s">
        <v>8529</v>
      </c>
      <c r="G764" s="662" t="s">
        <v>7702</v>
      </c>
      <c r="H764" s="662" t="s">
        <v>7703</v>
      </c>
      <c r="I764" s="664">
        <v>121.80190821453751</v>
      </c>
      <c r="J764" s="664">
        <v>3</v>
      </c>
      <c r="K764" s="665">
        <v>365.40572464361253</v>
      </c>
    </row>
    <row r="765" spans="1:11" ht="14.4" customHeight="1" x14ac:dyDescent="0.3">
      <c r="A765" s="660" t="s">
        <v>586</v>
      </c>
      <c r="B765" s="661" t="s">
        <v>587</v>
      </c>
      <c r="C765" s="662" t="s">
        <v>605</v>
      </c>
      <c r="D765" s="663" t="s">
        <v>4269</v>
      </c>
      <c r="E765" s="662" t="s">
        <v>8528</v>
      </c>
      <c r="F765" s="663" t="s">
        <v>8529</v>
      </c>
      <c r="G765" s="662" t="s">
        <v>7704</v>
      </c>
      <c r="H765" s="662" t="s">
        <v>7705</v>
      </c>
      <c r="I765" s="664">
        <v>163.35</v>
      </c>
      <c r="J765" s="664">
        <v>10</v>
      </c>
      <c r="K765" s="665">
        <v>1633.5</v>
      </c>
    </row>
    <row r="766" spans="1:11" ht="14.4" customHeight="1" x14ac:dyDescent="0.3">
      <c r="A766" s="660" t="s">
        <v>586</v>
      </c>
      <c r="B766" s="661" t="s">
        <v>587</v>
      </c>
      <c r="C766" s="662" t="s">
        <v>605</v>
      </c>
      <c r="D766" s="663" t="s">
        <v>4269</v>
      </c>
      <c r="E766" s="662" t="s">
        <v>8528</v>
      </c>
      <c r="F766" s="663" t="s">
        <v>8529</v>
      </c>
      <c r="G766" s="662" t="s">
        <v>7706</v>
      </c>
      <c r="H766" s="662" t="s">
        <v>7707</v>
      </c>
      <c r="I766" s="664">
        <v>229.9</v>
      </c>
      <c r="J766" s="664">
        <v>0.1658</v>
      </c>
      <c r="K766" s="665">
        <v>38.117420000000003</v>
      </c>
    </row>
    <row r="767" spans="1:11" ht="14.4" customHeight="1" x14ac:dyDescent="0.3">
      <c r="A767" s="660" t="s">
        <v>586</v>
      </c>
      <c r="B767" s="661" t="s">
        <v>587</v>
      </c>
      <c r="C767" s="662" t="s">
        <v>605</v>
      </c>
      <c r="D767" s="663" t="s">
        <v>4269</v>
      </c>
      <c r="E767" s="662" t="s">
        <v>8528</v>
      </c>
      <c r="F767" s="663" t="s">
        <v>8529</v>
      </c>
      <c r="G767" s="662" t="s">
        <v>7708</v>
      </c>
      <c r="H767" s="662" t="s">
        <v>7709</v>
      </c>
      <c r="I767" s="664">
        <v>2962.08</v>
      </c>
      <c r="J767" s="664">
        <v>6</v>
      </c>
      <c r="K767" s="665">
        <v>17772.48</v>
      </c>
    </row>
    <row r="768" spans="1:11" ht="14.4" customHeight="1" x14ac:dyDescent="0.3">
      <c r="A768" s="660" t="s">
        <v>586</v>
      </c>
      <c r="B768" s="661" t="s">
        <v>587</v>
      </c>
      <c r="C768" s="662" t="s">
        <v>605</v>
      </c>
      <c r="D768" s="663" t="s">
        <v>4269</v>
      </c>
      <c r="E768" s="662" t="s">
        <v>8528</v>
      </c>
      <c r="F768" s="663" t="s">
        <v>8529</v>
      </c>
      <c r="G768" s="662" t="s">
        <v>7710</v>
      </c>
      <c r="H768" s="662" t="s">
        <v>7711</v>
      </c>
      <c r="I768" s="664">
        <v>2962.08</v>
      </c>
      <c r="J768" s="664">
        <v>4</v>
      </c>
      <c r="K768" s="665">
        <v>11848.32</v>
      </c>
    </row>
    <row r="769" spans="1:11" ht="14.4" customHeight="1" x14ac:dyDescent="0.3">
      <c r="A769" s="660" t="s">
        <v>586</v>
      </c>
      <c r="B769" s="661" t="s">
        <v>587</v>
      </c>
      <c r="C769" s="662" t="s">
        <v>605</v>
      </c>
      <c r="D769" s="663" t="s">
        <v>4269</v>
      </c>
      <c r="E769" s="662" t="s">
        <v>8528</v>
      </c>
      <c r="F769" s="663" t="s">
        <v>8529</v>
      </c>
      <c r="G769" s="662" t="s">
        <v>7712</v>
      </c>
      <c r="H769" s="662" t="s">
        <v>7713</v>
      </c>
      <c r="I769" s="664">
        <v>6388.8</v>
      </c>
      <c r="J769" s="664">
        <v>1</v>
      </c>
      <c r="K769" s="665">
        <v>6388.8</v>
      </c>
    </row>
    <row r="770" spans="1:11" ht="14.4" customHeight="1" x14ac:dyDescent="0.3">
      <c r="A770" s="660" t="s">
        <v>586</v>
      </c>
      <c r="B770" s="661" t="s">
        <v>587</v>
      </c>
      <c r="C770" s="662" t="s">
        <v>605</v>
      </c>
      <c r="D770" s="663" t="s">
        <v>4269</v>
      </c>
      <c r="E770" s="662" t="s">
        <v>8528</v>
      </c>
      <c r="F770" s="663" t="s">
        <v>8529</v>
      </c>
      <c r="G770" s="662" t="s">
        <v>7714</v>
      </c>
      <c r="H770" s="662" t="s">
        <v>7715</v>
      </c>
      <c r="I770" s="664">
        <v>267.52925148723261</v>
      </c>
      <c r="J770" s="664">
        <v>3</v>
      </c>
      <c r="K770" s="665">
        <v>802.58775446169784</v>
      </c>
    </row>
    <row r="771" spans="1:11" ht="14.4" customHeight="1" x14ac:dyDescent="0.3">
      <c r="A771" s="660" t="s">
        <v>586</v>
      </c>
      <c r="B771" s="661" t="s">
        <v>587</v>
      </c>
      <c r="C771" s="662" t="s">
        <v>605</v>
      </c>
      <c r="D771" s="663" t="s">
        <v>4269</v>
      </c>
      <c r="E771" s="662" t="s">
        <v>8528</v>
      </c>
      <c r="F771" s="663" t="s">
        <v>8529</v>
      </c>
      <c r="G771" s="662" t="s">
        <v>7716</v>
      </c>
      <c r="H771" s="662" t="s">
        <v>7717</v>
      </c>
      <c r="I771" s="664">
        <v>1724.25</v>
      </c>
      <c r="J771" s="664">
        <v>24</v>
      </c>
      <c r="K771" s="665">
        <v>41382</v>
      </c>
    </row>
    <row r="772" spans="1:11" ht="14.4" customHeight="1" x14ac:dyDescent="0.3">
      <c r="A772" s="660" t="s">
        <v>586</v>
      </c>
      <c r="B772" s="661" t="s">
        <v>587</v>
      </c>
      <c r="C772" s="662" t="s">
        <v>605</v>
      </c>
      <c r="D772" s="663" t="s">
        <v>4269</v>
      </c>
      <c r="E772" s="662" t="s">
        <v>8528</v>
      </c>
      <c r="F772" s="663" t="s">
        <v>8529</v>
      </c>
      <c r="G772" s="662" t="s">
        <v>7718</v>
      </c>
      <c r="H772" s="662" t="s">
        <v>7719</v>
      </c>
      <c r="I772" s="664">
        <v>4319.7</v>
      </c>
      <c r="J772" s="664">
        <v>1</v>
      </c>
      <c r="K772" s="665">
        <v>4319.7</v>
      </c>
    </row>
    <row r="773" spans="1:11" ht="14.4" customHeight="1" x14ac:dyDescent="0.3">
      <c r="A773" s="660" t="s">
        <v>586</v>
      </c>
      <c r="B773" s="661" t="s">
        <v>587</v>
      </c>
      <c r="C773" s="662" t="s">
        <v>605</v>
      </c>
      <c r="D773" s="663" t="s">
        <v>4269</v>
      </c>
      <c r="E773" s="662" t="s">
        <v>8528</v>
      </c>
      <c r="F773" s="663" t="s">
        <v>8529</v>
      </c>
      <c r="G773" s="662" t="s">
        <v>7720</v>
      </c>
      <c r="H773" s="662" t="s">
        <v>7721</v>
      </c>
      <c r="I773" s="664">
        <v>1815</v>
      </c>
      <c r="J773" s="664">
        <v>4</v>
      </c>
      <c r="K773" s="665">
        <v>7260</v>
      </c>
    </row>
    <row r="774" spans="1:11" ht="14.4" customHeight="1" x14ac:dyDescent="0.3">
      <c r="A774" s="660" t="s">
        <v>586</v>
      </c>
      <c r="B774" s="661" t="s">
        <v>587</v>
      </c>
      <c r="C774" s="662" t="s">
        <v>605</v>
      </c>
      <c r="D774" s="663" t="s">
        <v>4269</v>
      </c>
      <c r="E774" s="662" t="s">
        <v>8528</v>
      </c>
      <c r="F774" s="663" t="s">
        <v>8529</v>
      </c>
      <c r="G774" s="662" t="s">
        <v>7722</v>
      </c>
      <c r="H774" s="662" t="s">
        <v>7723</v>
      </c>
      <c r="I774" s="664">
        <v>360.52148487670979</v>
      </c>
      <c r="J774" s="664">
        <v>2</v>
      </c>
      <c r="K774" s="665">
        <v>721.04296975341958</v>
      </c>
    </row>
    <row r="775" spans="1:11" ht="14.4" customHeight="1" x14ac:dyDescent="0.3">
      <c r="A775" s="660" t="s">
        <v>586</v>
      </c>
      <c r="B775" s="661" t="s">
        <v>587</v>
      </c>
      <c r="C775" s="662" t="s">
        <v>605</v>
      </c>
      <c r="D775" s="663" t="s">
        <v>4269</v>
      </c>
      <c r="E775" s="662" t="s">
        <v>8528</v>
      </c>
      <c r="F775" s="663" t="s">
        <v>8529</v>
      </c>
      <c r="G775" s="662" t="s">
        <v>7724</v>
      </c>
      <c r="H775" s="662" t="s">
        <v>7725</v>
      </c>
      <c r="I775" s="664">
        <v>13128.5</v>
      </c>
      <c r="J775" s="664">
        <v>4</v>
      </c>
      <c r="K775" s="665">
        <v>52514</v>
      </c>
    </row>
    <row r="776" spans="1:11" ht="14.4" customHeight="1" x14ac:dyDescent="0.3">
      <c r="A776" s="660" t="s">
        <v>586</v>
      </c>
      <c r="B776" s="661" t="s">
        <v>587</v>
      </c>
      <c r="C776" s="662" t="s">
        <v>605</v>
      </c>
      <c r="D776" s="663" t="s">
        <v>4269</v>
      </c>
      <c r="E776" s="662" t="s">
        <v>8528</v>
      </c>
      <c r="F776" s="663" t="s">
        <v>8529</v>
      </c>
      <c r="G776" s="662" t="s">
        <v>7726</v>
      </c>
      <c r="H776" s="662" t="s">
        <v>7727</v>
      </c>
      <c r="I776" s="664">
        <v>13588.3</v>
      </c>
      <c r="J776" s="664">
        <v>3</v>
      </c>
      <c r="K776" s="665">
        <v>40764.899999999994</v>
      </c>
    </row>
    <row r="777" spans="1:11" ht="14.4" customHeight="1" x14ac:dyDescent="0.3">
      <c r="A777" s="660" t="s">
        <v>586</v>
      </c>
      <c r="B777" s="661" t="s">
        <v>587</v>
      </c>
      <c r="C777" s="662" t="s">
        <v>605</v>
      </c>
      <c r="D777" s="663" t="s">
        <v>4269</v>
      </c>
      <c r="E777" s="662" t="s">
        <v>8528</v>
      </c>
      <c r="F777" s="663" t="s">
        <v>8529</v>
      </c>
      <c r="G777" s="662" t="s">
        <v>7728</v>
      </c>
      <c r="H777" s="662" t="s">
        <v>7729</v>
      </c>
      <c r="I777" s="664">
        <v>5009.3999999999996</v>
      </c>
      <c r="J777" s="664">
        <v>3</v>
      </c>
      <c r="K777" s="665">
        <v>15028.199999999999</v>
      </c>
    </row>
    <row r="778" spans="1:11" ht="14.4" customHeight="1" x14ac:dyDescent="0.3">
      <c r="A778" s="660" t="s">
        <v>586</v>
      </c>
      <c r="B778" s="661" t="s">
        <v>587</v>
      </c>
      <c r="C778" s="662" t="s">
        <v>605</v>
      </c>
      <c r="D778" s="663" t="s">
        <v>4269</v>
      </c>
      <c r="E778" s="662" t="s">
        <v>8528</v>
      </c>
      <c r="F778" s="663" t="s">
        <v>8529</v>
      </c>
      <c r="G778" s="662" t="s">
        <v>7730</v>
      </c>
      <c r="H778" s="662" t="s">
        <v>7731</v>
      </c>
      <c r="I778" s="664">
        <v>6122.6000000000013</v>
      </c>
      <c r="J778" s="664">
        <v>5</v>
      </c>
      <c r="K778" s="665">
        <v>30613.000000000004</v>
      </c>
    </row>
    <row r="779" spans="1:11" ht="14.4" customHeight="1" x14ac:dyDescent="0.3">
      <c r="A779" s="660" t="s">
        <v>586</v>
      </c>
      <c r="B779" s="661" t="s">
        <v>587</v>
      </c>
      <c r="C779" s="662" t="s">
        <v>605</v>
      </c>
      <c r="D779" s="663" t="s">
        <v>4269</v>
      </c>
      <c r="E779" s="662" t="s">
        <v>8528</v>
      </c>
      <c r="F779" s="663" t="s">
        <v>8529</v>
      </c>
      <c r="G779" s="662" t="s">
        <v>7732</v>
      </c>
      <c r="H779" s="662" t="s">
        <v>7733</v>
      </c>
      <c r="I779" s="664">
        <v>8893.5</v>
      </c>
      <c r="J779" s="664">
        <v>2</v>
      </c>
      <c r="K779" s="665">
        <v>17787</v>
      </c>
    </row>
    <row r="780" spans="1:11" ht="14.4" customHeight="1" x14ac:dyDescent="0.3">
      <c r="A780" s="660" t="s">
        <v>586</v>
      </c>
      <c r="B780" s="661" t="s">
        <v>587</v>
      </c>
      <c r="C780" s="662" t="s">
        <v>605</v>
      </c>
      <c r="D780" s="663" t="s">
        <v>4269</v>
      </c>
      <c r="E780" s="662" t="s">
        <v>8528</v>
      </c>
      <c r="F780" s="663" t="s">
        <v>8529</v>
      </c>
      <c r="G780" s="662" t="s">
        <v>7734</v>
      </c>
      <c r="H780" s="662" t="s">
        <v>7735</v>
      </c>
      <c r="I780" s="664">
        <v>0.51300000000000001</v>
      </c>
      <c r="J780" s="664">
        <v>22.32</v>
      </c>
      <c r="K780" s="665">
        <v>11.45016</v>
      </c>
    </row>
    <row r="781" spans="1:11" ht="14.4" customHeight="1" x14ac:dyDescent="0.3">
      <c r="A781" s="660" t="s">
        <v>586</v>
      </c>
      <c r="B781" s="661" t="s">
        <v>587</v>
      </c>
      <c r="C781" s="662" t="s">
        <v>605</v>
      </c>
      <c r="D781" s="663" t="s">
        <v>4269</v>
      </c>
      <c r="E781" s="662" t="s">
        <v>8528</v>
      </c>
      <c r="F781" s="663" t="s">
        <v>8529</v>
      </c>
      <c r="G781" s="662" t="s">
        <v>7736</v>
      </c>
      <c r="H781" s="662" t="s">
        <v>7737</v>
      </c>
      <c r="I781" s="664">
        <v>14120.7</v>
      </c>
      <c r="J781" s="664">
        <v>-1</v>
      </c>
      <c r="K781" s="665">
        <v>-14120.7</v>
      </c>
    </row>
    <row r="782" spans="1:11" ht="14.4" customHeight="1" x14ac:dyDescent="0.3">
      <c r="A782" s="660" t="s">
        <v>586</v>
      </c>
      <c r="B782" s="661" t="s">
        <v>587</v>
      </c>
      <c r="C782" s="662" t="s">
        <v>605</v>
      </c>
      <c r="D782" s="663" t="s">
        <v>4269</v>
      </c>
      <c r="E782" s="662" t="s">
        <v>8528</v>
      </c>
      <c r="F782" s="663" t="s">
        <v>8529</v>
      </c>
      <c r="G782" s="662" t="s">
        <v>7738</v>
      </c>
      <c r="H782" s="662" t="s">
        <v>7739</v>
      </c>
      <c r="I782" s="664">
        <v>250.16872100940682</v>
      </c>
      <c r="J782" s="664">
        <v>14</v>
      </c>
      <c r="K782" s="665">
        <v>3438.4769663369998</v>
      </c>
    </row>
    <row r="783" spans="1:11" ht="14.4" customHeight="1" x14ac:dyDescent="0.3">
      <c r="A783" s="660" t="s">
        <v>586</v>
      </c>
      <c r="B783" s="661" t="s">
        <v>587</v>
      </c>
      <c r="C783" s="662" t="s">
        <v>605</v>
      </c>
      <c r="D783" s="663" t="s">
        <v>4269</v>
      </c>
      <c r="E783" s="662" t="s">
        <v>8528</v>
      </c>
      <c r="F783" s="663" t="s">
        <v>8529</v>
      </c>
      <c r="G783" s="662" t="s">
        <v>7740</v>
      </c>
      <c r="H783" s="662" t="s">
        <v>7741</v>
      </c>
      <c r="I783" s="664">
        <v>2962.08</v>
      </c>
      <c r="J783" s="664">
        <v>10</v>
      </c>
      <c r="K783" s="665">
        <v>29620.799999999999</v>
      </c>
    </row>
    <row r="784" spans="1:11" ht="14.4" customHeight="1" x14ac:dyDescent="0.3">
      <c r="A784" s="660" t="s">
        <v>586</v>
      </c>
      <c r="B784" s="661" t="s">
        <v>587</v>
      </c>
      <c r="C784" s="662" t="s">
        <v>605</v>
      </c>
      <c r="D784" s="663" t="s">
        <v>4269</v>
      </c>
      <c r="E784" s="662" t="s">
        <v>8528</v>
      </c>
      <c r="F784" s="663" t="s">
        <v>8529</v>
      </c>
      <c r="G784" s="662" t="s">
        <v>7742</v>
      </c>
      <c r="H784" s="662" t="s">
        <v>7743</v>
      </c>
      <c r="I784" s="664">
        <v>159.72</v>
      </c>
      <c r="J784" s="664">
        <v>1</v>
      </c>
      <c r="K784" s="665">
        <v>159.72</v>
      </c>
    </row>
    <row r="785" spans="1:11" ht="14.4" customHeight="1" x14ac:dyDescent="0.3">
      <c r="A785" s="660" t="s">
        <v>586</v>
      </c>
      <c r="B785" s="661" t="s">
        <v>587</v>
      </c>
      <c r="C785" s="662" t="s">
        <v>605</v>
      </c>
      <c r="D785" s="663" t="s">
        <v>4269</v>
      </c>
      <c r="E785" s="662" t="s">
        <v>8528</v>
      </c>
      <c r="F785" s="663" t="s">
        <v>8529</v>
      </c>
      <c r="G785" s="662" t="s">
        <v>7744</v>
      </c>
      <c r="H785" s="662" t="s">
        <v>7745</v>
      </c>
      <c r="I785" s="664">
        <v>0.18970000000000001</v>
      </c>
      <c r="J785" s="664">
        <v>15.8</v>
      </c>
      <c r="K785" s="665">
        <v>2.9972600000000003</v>
      </c>
    </row>
    <row r="786" spans="1:11" ht="14.4" customHeight="1" x14ac:dyDescent="0.3">
      <c r="A786" s="660" t="s">
        <v>586</v>
      </c>
      <c r="B786" s="661" t="s">
        <v>587</v>
      </c>
      <c r="C786" s="662" t="s">
        <v>605</v>
      </c>
      <c r="D786" s="663" t="s">
        <v>4269</v>
      </c>
      <c r="E786" s="662" t="s">
        <v>8528</v>
      </c>
      <c r="F786" s="663" t="s">
        <v>8529</v>
      </c>
      <c r="G786" s="662" t="s">
        <v>7746</v>
      </c>
      <c r="H786" s="662" t="s">
        <v>7747</v>
      </c>
      <c r="I786" s="664">
        <v>270.07492098374428</v>
      </c>
      <c r="J786" s="664">
        <v>36</v>
      </c>
      <c r="K786" s="665">
        <v>9751.8116412529289</v>
      </c>
    </row>
    <row r="787" spans="1:11" ht="14.4" customHeight="1" x14ac:dyDescent="0.3">
      <c r="A787" s="660" t="s">
        <v>586</v>
      </c>
      <c r="B787" s="661" t="s">
        <v>587</v>
      </c>
      <c r="C787" s="662" t="s">
        <v>605</v>
      </c>
      <c r="D787" s="663" t="s">
        <v>4269</v>
      </c>
      <c r="E787" s="662" t="s">
        <v>8528</v>
      </c>
      <c r="F787" s="663" t="s">
        <v>8529</v>
      </c>
      <c r="G787" s="662" t="s">
        <v>7748</v>
      </c>
      <c r="H787" s="662" t="s">
        <v>7749</v>
      </c>
      <c r="I787" s="664">
        <v>212.27902420101319</v>
      </c>
      <c r="J787" s="664">
        <v>7</v>
      </c>
      <c r="K787" s="665">
        <v>1485.5404319073095</v>
      </c>
    </row>
    <row r="788" spans="1:11" ht="14.4" customHeight="1" x14ac:dyDescent="0.3">
      <c r="A788" s="660" t="s">
        <v>586</v>
      </c>
      <c r="B788" s="661" t="s">
        <v>587</v>
      </c>
      <c r="C788" s="662" t="s">
        <v>605</v>
      </c>
      <c r="D788" s="663" t="s">
        <v>4269</v>
      </c>
      <c r="E788" s="662" t="s">
        <v>8528</v>
      </c>
      <c r="F788" s="663" t="s">
        <v>8529</v>
      </c>
      <c r="G788" s="662" t="s">
        <v>7750</v>
      </c>
      <c r="H788" s="662" t="s">
        <v>7751</v>
      </c>
      <c r="I788" s="664">
        <v>424.31776731451055</v>
      </c>
      <c r="J788" s="664">
        <v>5</v>
      </c>
      <c r="K788" s="665">
        <v>2121.5888365725527</v>
      </c>
    </row>
    <row r="789" spans="1:11" ht="14.4" customHeight="1" x14ac:dyDescent="0.3">
      <c r="A789" s="660" t="s">
        <v>586</v>
      </c>
      <c r="B789" s="661" t="s">
        <v>587</v>
      </c>
      <c r="C789" s="662" t="s">
        <v>605</v>
      </c>
      <c r="D789" s="663" t="s">
        <v>4269</v>
      </c>
      <c r="E789" s="662" t="s">
        <v>8528</v>
      </c>
      <c r="F789" s="663" t="s">
        <v>8529</v>
      </c>
      <c r="G789" s="662" t="s">
        <v>7752</v>
      </c>
      <c r="H789" s="662" t="s">
        <v>7753</v>
      </c>
      <c r="I789" s="664">
        <v>4411.66</v>
      </c>
      <c r="J789" s="664">
        <v>1</v>
      </c>
      <c r="K789" s="665">
        <v>4411.66</v>
      </c>
    </row>
    <row r="790" spans="1:11" ht="14.4" customHeight="1" x14ac:dyDescent="0.3">
      <c r="A790" s="660" t="s">
        <v>586</v>
      </c>
      <c r="B790" s="661" t="s">
        <v>587</v>
      </c>
      <c r="C790" s="662" t="s">
        <v>605</v>
      </c>
      <c r="D790" s="663" t="s">
        <v>4269</v>
      </c>
      <c r="E790" s="662" t="s">
        <v>8528</v>
      </c>
      <c r="F790" s="663" t="s">
        <v>8529</v>
      </c>
      <c r="G790" s="662" t="s">
        <v>7754</v>
      </c>
      <c r="H790" s="662" t="s">
        <v>7755</v>
      </c>
      <c r="I790" s="664">
        <v>3388</v>
      </c>
      <c r="J790" s="664">
        <v>3</v>
      </c>
      <c r="K790" s="665">
        <v>10164</v>
      </c>
    </row>
    <row r="791" spans="1:11" ht="14.4" customHeight="1" x14ac:dyDescent="0.3">
      <c r="A791" s="660" t="s">
        <v>586</v>
      </c>
      <c r="B791" s="661" t="s">
        <v>587</v>
      </c>
      <c r="C791" s="662" t="s">
        <v>605</v>
      </c>
      <c r="D791" s="663" t="s">
        <v>4269</v>
      </c>
      <c r="E791" s="662" t="s">
        <v>8528</v>
      </c>
      <c r="F791" s="663" t="s">
        <v>8529</v>
      </c>
      <c r="G791" s="662" t="s">
        <v>7756</v>
      </c>
      <c r="H791" s="662" t="s">
        <v>7757</v>
      </c>
      <c r="I791" s="664">
        <v>10164</v>
      </c>
      <c r="J791" s="664">
        <v>1</v>
      </c>
      <c r="K791" s="665">
        <v>10164</v>
      </c>
    </row>
    <row r="792" spans="1:11" ht="14.4" customHeight="1" x14ac:dyDescent="0.3">
      <c r="A792" s="660" t="s">
        <v>586</v>
      </c>
      <c r="B792" s="661" t="s">
        <v>587</v>
      </c>
      <c r="C792" s="662" t="s">
        <v>605</v>
      </c>
      <c r="D792" s="663" t="s">
        <v>4269</v>
      </c>
      <c r="E792" s="662" t="s">
        <v>8528</v>
      </c>
      <c r="F792" s="663" t="s">
        <v>8529</v>
      </c>
      <c r="G792" s="662" t="s">
        <v>7758</v>
      </c>
      <c r="H792" s="662" t="s">
        <v>7759</v>
      </c>
      <c r="I792" s="664">
        <v>248.12506537126004</v>
      </c>
      <c r="J792" s="664">
        <v>7</v>
      </c>
      <c r="K792" s="665">
        <v>1736.8754575988203</v>
      </c>
    </row>
    <row r="793" spans="1:11" ht="14.4" customHeight="1" x14ac:dyDescent="0.3">
      <c r="A793" s="660" t="s">
        <v>586</v>
      </c>
      <c r="B793" s="661" t="s">
        <v>587</v>
      </c>
      <c r="C793" s="662" t="s">
        <v>605</v>
      </c>
      <c r="D793" s="663" t="s">
        <v>4269</v>
      </c>
      <c r="E793" s="662" t="s">
        <v>8528</v>
      </c>
      <c r="F793" s="663" t="s">
        <v>8529</v>
      </c>
      <c r="G793" s="662" t="s">
        <v>7760</v>
      </c>
      <c r="H793" s="662" t="s">
        <v>7761</v>
      </c>
      <c r="I793" s="664">
        <v>276.62737516389927</v>
      </c>
      <c r="J793" s="664">
        <v>1</v>
      </c>
      <c r="K793" s="665">
        <v>276.62737516389927</v>
      </c>
    </row>
    <row r="794" spans="1:11" ht="14.4" customHeight="1" x14ac:dyDescent="0.3">
      <c r="A794" s="660" t="s">
        <v>586</v>
      </c>
      <c r="B794" s="661" t="s">
        <v>587</v>
      </c>
      <c r="C794" s="662" t="s">
        <v>605</v>
      </c>
      <c r="D794" s="663" t="s">
        <v>4269</v>
      </c>
      <c r="E794" s="662" t="s">
        <v>8528</v>
      </c>
      <c r="F794" s="663" t="s">
        <v>8529</v>
      </c>
      <c r="G794" s="662" t="s">
        <v>7762</v>
      </c>
      <c r="H794" s="662" t="s">
        <v>7763</v>
      </c>
      <c r="I794" s="664">
        <v>9997.02</v>
      </c>
      <c r="J794" s="664">
        <v>-1</v>
      </c>
      <c r="K794" s="665">
        <v>-9997.02</v>
      </c>
    </row>
    <row r="795" spans="1:11" ht="14.4" customHeight="1" x14ac:dyDescent="0.3">
      <c r="A795" s="660" t="s">
        <v>586</v>
      </c>
      <c r="B795" s="661" t="s">
        <v>587</v>
      </c>
      <c r="C795" s="662" t="s">
        <v>605</v>
      </c>
      <c r="D795" s="663" t="s">
        <v>4269</v>
      </c>
      <c r="E795" s="662" t="s">
        <v>8528</v>
      </c>
      <c r="F795" s="663" t="s">
        <v>8529</v>
      </c>
      <c r="G795" s="662" t="s">
        <v>7764</v>
      </c>
      <c r="H795" s="662" t="s">
        <v>7765</v>
      </c>
      <c r="I795" s="664">
        <v>8518.4</v>
      </c>
      <c r="J795" s="664">
        <v>1</v>
      </c>
      <c r="K795" s="665">
        <v>8518.4</v>
      </c>
    </row>
    <row r="796" spans="1:11" ht="14.4" customHeight="1" x14ac:dyDescent="0.3">
      <c r="A796" s="660" t="s">
        <v>586</v>
      </c>
      <c r="B796" s="661" t="s">
        <v>587</v>
      </c>
      <c r="C796" s="662" t="s">
        <v>605</v>
      </c>
      <c r="D796" s="663" t="s">
        <v>4269</v>
      </c>
      <c r="E796" s="662" t="s">
        <v>8528</v>
      </c>
      <c r="F796" s="663" t="s">
        <v>8529</v>
      </c>
      <c r="G796" s="662" t="s">
        <v>7766</v>
      </c>
      <c r="H796" s="662" t="s">
        <v>7767</v>
      </c>
      <c r="I796" s="664">
        <v>6969.6</v>
      </c>
      <c r="J796" s="664">
        <v>1</v>
      </c>
      <c r="K796" s="665">
        <v>6969.6</v>
      </c>
    </row>
    <row r="797" spans="1:11" ht="14.4" customHeight="1" x14ac:dyDescent="0.3">
      <c r="A797" s="660" t="s">
        <v>586</v>
      </c>
      <c r="B797" s="661" t="s">
        <v>587</v>
      </c>
      <c r="C797" s="662" t="s">
        <v>605</v>
      </c>
      <c r="D797" s="663" t="s">
        <v>4269</v>
      </c>
      <c r="E797" s="662" t="s">
        <v>8528</v>
      </c>
      <c r="F797" s="663" t="s">
        <v>8529</v>
      </c>
      <c r="G797" s="662" t="s">
        <v>7768</v>
      </c>
      <c r="H797" s="662" t="s">
        <v>7769</v>
      </c>
      <c r="I797" s="664">
        <v>12282</v>
      </c>
      <c r="J797" s="664">
        <v>1</v>
      </c>
      <c r="K797" s="665">
        <v>12282</v>
      </c>
    </row>
    <row r="798" spans="1:11" ht="14.4" customHeight="1" x14ac:dyDescent="0.3">
      <c r="A798" s="660" t="s">
        <v>586</v>
      </c>
      <c r="B798" s="661" t="s">
        <v>587</v>
      </c>
      <c r="C798" s="662" t="s">
        <v>605</v>
      </c>
      <c r="D798" s="663" t="s">
        <v>4269</v>
      </c>
      <c r="E798" s="662" t="s">
        <v>8528</v>
      </c>
      <c r="F798" s="663" t="s">
        <v>8529</v>
      </c>
      <c r="G798" s="662" t="s">
        <v>7290</v>
      </c>
      <c r="H798" s="662" t="s">
        <v>7291</v>
      </c>
      <c r="I798" s="664">
        <v>139.44</v>
      </c>
      <c r="J798" s="664">
        <v>30</v>
      </c>
      <c r="K798" s="665">
        <v>4183.1400000000003</v>
      </c>
    </row>
    <row r="799" spans="1:11" ht="14.4" customHeight="1" x14ac:dyDescent="0.3">
      <c r="A799" s="660" t="s">
        <v>586</v>
      </c>
      <c r="B799" s="661" t="s">
        <v>587</v>
      </c>
      <c r="C799" s="662" t="s">
        <v>605</v>
      </c>
      <c r="D799" s="663" t="s">
        <v>4269</v>
      </c>
      <c r="E799" s="662" t="s">
        <v>8528</v>
      </c>
      <c r="F799" s="663" t="s">
        <v>8529</v>
      </c>
      <c r="G799" s="662" t="s">
        <v>7770</v>
      </c>
      <c r="H799" s="662" t="s">
        <v>7771</v>
      </c>
      <c r="I799" s="664">
        <v>62.92</v>
      </c>
      <c r="J799" s="664">
        <v>1</v>
      </c>
      <c r="K799" s="665">
        <v>62.92</v>
      </c>
    </row>
    <row r="800" spans="1:11" ht="14.4" customHeight="1" x14ac:dyDescent="0.3">
      <c r="A800" s="660" t="s">
        <v>586</v>
      </c>
      <c r="B800" s="661" t="s">
        <v>587</v>
      </c>
      <c r="C800" s="662" t="s">
        <v>605</v>
      </c>
      <c r="D800" s="663" t="s">
        <v>4269</v>
      </c>
      <c r="E800" s="662" t="s">
        <v>8528</v>
      </c>
      <c r="F800" s="663" t="s">
        <v>8529</v>
      </c>
      <c r="G800" s="662" t="s">
        <v>7772</v>
      </c>
      <c r="H800" s="662" t="s">
        <v>7773</v>
      </c>
      <c r="I800" s="664">
        <v>154.88</v>
      </c>
      <c r="J800" s="664">
        <v>9</v>
      </c>
      <c r="K800" s="665">
        <v>1393.92</v>
      </c>
    </row>
    <row r="801" spans="1:11" ht="14.4" customHeight="1" x14ac:dyDescent="0.3">
      <c r="A801" s="660" t="s">
        <v>586</v>
      </c>
      <c r="B801" s="661" t="s">
        <v>587</v>
      </c>
      <c r="C801" s="662" t="s">
        <v>605</v>
      </c>
      <c r="D801" s="663" t="s">
        <v>4269</v>
      </c>
      <c r="E801" s="662" t="s">
        <v>8528</v>
      </c>
      <c r="F801" s="663" t="s">
        <v>8529</v>
      </c>
      <c r="G801" s="662" t="s">
        <v>7774</v>
      </c>
      <c r="H801" s="662" t="s">
        <v>7775</v>
      </c>
      <c r="I801" s="664">
        <v>93.17</v>
      </c>
      <c r="J801" s="664">
        <v>7</v>
      </c>
      <c r="K801" s="665">
        <v>652.19000000000005</v>
      </c>
    </row>
    <row r="802" spans="1:11" ht="14.4" customHeight="1" x14ac:dyDescent="0.3">
      <c r="A802" s="660" t="s">
        <v>586</v>
      </c>
      <c r="B802" s="661" t="s">
        <v>587</v>
      </c>
      <c r="C802" s="662" t="s">
        <v>605</v>
      </c>
      <c r="D802" s="663" t="s">
        <v>4269</v>
      </c>
      <c r="E802" s="662" t="s">
        <v>8528</v>
      </c>
      <c r="F802" s="663" t="s">
        <v>8529</v>
      </c>
      <c r="G802" s="662" t="s">
        <v>7776</v>
      </c>
      <c r="H802" s="662" t="s">
        <v>7777</v>
      </c>
      <c r="I802" s="664">
        <v>330.35</v>
      </c>
      <c r="J802" s="664">
        <v>20</v>
      </c>
      <c r="K802" s="665">
        <v>6607</v>
      </c>
    </row>
    <row r="803" spans="1:11" ht="14.4" customHeight="1" x14ac:dyDescent="0.3">
      <c r="A803" s="660" t="s">
        <v>586</v>
      </c>
      <c r="B803" s="661" t="s">
        <v>587</v>
      </c>
      <c r="C803" s="662" t="s">
        <v>605</v>
      </c>
      <c r="D803" s="663" t="s">
        <v>4269</v>
      </c>
      <c r="E803" s="662" t="s">
        <v>8528</v>
      </c>
      <c r="F803" s="663" t="s">
        <v>8529</v>
      </c>
      <c r="G803" s="662" t="s">
        <v>7778</v>
      </c>
      <c r="H803" s="662" t="s">
        <v>7779</v>
      </c>
      <c r="I803" s="664">
        <v>8518.4</v>
      </c>
      <c r="J803" s="664">
        <v>1</v>
      </c>
      <c r="K803" s="665">
        <v>8518.4</v>
      </c>
    </row>
    <row r="804" spans="1:11" ht="14.4" customHeight="1" x14ac:dyDescent="0.3">
      <c r="A804" s="660" t="s">
        <v>586</v>
      </c>
      <c r="B804" s="661" t="s">
        <v>587</v>
      </c>
      <c r="C804" s="662" t="s">
        <v>605</v>
      </c>
      <c r="D804" s="663" t="s">
        <v>4269</v>
      </c>
      <c r="E804" s="662" t="s">
        <v>8528</v>
      </c>
      <c r="F804" s="663" t="s">
        <v>8529</v>
      </c>
      <c r="G804" s="662" t="s">
        <v>7780</v>
      </c>
      <c r="H804" s="662" t="s">
        <v>7781</v>
      </c>
      <c r="I804" s="664">
        <v>8518.4</v>
      </c>
      <c r="J804" s="664">
        <v>1</v>
      </c>
      <c r="K804" s="665">
        <v>8518.4</v>
      </c>
    </row>
    <row r="805" spans="1:11" ht="14.4" customHeight="1" x14ac:dyDescent="0.3">
      <c r="A805" s="660" t="s">
        <v>586</v>
      </c>
      <c r="B805" s="661" t="s">
        <v>587</v>
      </c>
      <c r="C805" s="662" t="s">
        <v>605</v>
      </c>
      <c r="D805" s="663" t="s">
        <v>4269</v>
      </c>
      <c r="E805" s="662" t="s">
        <v>8528</v>
      </c>
      <c r="F805" s="663" t="s">
        <v>8529</v>
      </c>
      <c r="G805" s="662" t="s">
        <v>7782</v>
      </c>
      <c r="H805" s="662" t="s">
        <v>7783</v>
      </c>
      <c r="I805" s="664">
        <v>19446</v>
      </c>
      <c r="J805" s="664">
        <v>1</v>
      </c>
      <c r="K805" s="665">
        <v>19446</v>
      </c>
    </row>
    <row r="806" spans="1:11" ht="14.4" customHeight="1" x14ac:dyDescent="0.3">
      <c r="A806" s="660" t="s">
        <v>586</v>
      </c>
      <c r="B806" s="661" t="s">
        <v>587</v>
      </c>
      <c r="C806" s="662" t="s">
        <v>605</v>
      </c>
      <c r="D806" s="663" t="s">
        <v>4269</v>
      </c>
      <c r="E806" s="662" t="s">
        <v>8528</v>
      </c>
      <c r="F806" s="663" t="s">
        <v>8529</v>
      </c>
      <c r="G806" s="662" t="s">
        <v>7784</v>
      </c>
      <c r="H806" s="662" t="s">
        <v>7785</v>
      </c>
      <c r="I806" s="664">
        <v>7579.44</v>
      </c>
      <c r="J806" s="664">
        <v>1</v>
      </c>
      <c r="K806" s="665">
        <v>7579.44</v>
      </c>
    </row>
    <row r="807" spans="1:11" ht="14.4" customHeight="1" x14ac:dyDescent="0.3">
      <c r="A807" s="660" t="s">
        <v>586</v>
      </c>
      <c r="B807" s="661" t="s">
        <v>587</v>
      </c>
      <c r="C807" s="662" t="s">
        <v>605</v>
      </c>
      <c r="D807" s="663" t="s">
        <v>4269</v>
      </c>
      <c r="E807" s="662" t="s">
        <v>8528</v>
      </c>
      <c r="F807" s="663" t="s">
        <v>8529</v>
      </c>
      <c r="G807" s="662" t="s">
        <v>7786</v>
      </c>
      <c r="H807" s="662" t="s">
        <v>7787</v>
      </c>
      <c r="I807" s="664">
        <v>14088.0000000001</v>
      </c>
      <c r="J807" s="664">
        <v>1</v>
      </c>
      <c r="K807" s="665">
        <v>14088.0000000001</v>
      </c>
    </row>
    <row r="808" spans="1:11" ht="14.4" customHeight="1" x14ac:dyDescent="0.3">
      <c r="A808" s="660" t="s">
        <v>586</v>
      </c>
      <c r="B808" s="661" t="s">
        <v>587</v>
      </c>
      <c r="C808" s="662" t="s">
        <v>605</v>
      </c>
      <c r="D808" s="663" t="s">
        <v>4269</v>
      </c>
      <c r="E808" s="662" t="s">
        <v>8528</v>
      </c>
      <c r="F808" s="663" t="s">
        <v>8529</v>
      </c>
      <c r="G808" s="662" t="s">
        <v>7788</v>
      </c>
      <c r="H808" s="662" t="s">
        <v>7789</v>
      </c>
      <c r="I808" s="664">
        <v>430.84000000000003</v>
      </c>
      <c r="J808" s="664">
        <v>32</v>
      </c>
      <c r="K808" s="665">
        <v>13748.59</v>
      </c>
    </row>
    <row r="809" spans="1:11" ht="14.4" customHeight="1" x14ac:dyDescent="0.3">
      <c r="A809" s="660" t="s">
        <v>586</v>
      </c>
      <c r="B809" s="661" t="s">
        <v>587</v>
      </c>
      <c r="C809" s="662" t="s">
        <v>605</v>
      </c>
      <c r="D809" s="663" t="s">
        <v>4269</v>
      </c>
      <c r="E809" s="662" t="s">
        <v>8528</v>
      </c>
      <c r="F809" s="663" t="s">
        <v>8529</v>
      </c>
      <c r="G809" s="662" t="s">
        <v>7790</v>
      </c>
      <c r="H809" s="662" t="s">
        <v>7791</v>
      </c>
      <c r="I809" s="664">
        <v>320.83</v>
      </c>
      <c r="J809" s="664">
        <v>1</v>
      </c>
      <c r="K809" s="665">
        <v>320.83</v>
      </c>
    </row>
    <row r="810" spans="1:11" ht="14.4" customHeight="1" x14ac:dyDescent="0.3">
      <c r="A810" s="660" t="s">
        <v>586</v>
      </c>
      <c r="B810" s="661" t="s">
        <v>587</v>
      </c>
      <c r="C810" s="662" t="s">
        <v>605</v>
      </c>
      <c r="D810" s="663" t="s">
        <v>4269</v>
      </c>
      <c r="E810" s="662" t="s">
        <v>8528</v>
      </c>
      <c r="F810" s="663" t="s">
        <v>8529</v>
      </c>
      <c r="G810" s="662" t="s">
        <v>7792</v>
      </c>
      <c r="H810" s="662" t="s">
        <v>7793</v>
      </c>
      <c r="I810" s="664">
        <v>623.43599999999992</v>
      </c>
      <c r="J810" s="664">
        <v>19</v>
      </c>
      <c r="K810" s="665">
        <v>11846.720000000001</v>
      </c>
    </row>
    <row r="811" spans="1:11" ht="14.4" customHeight="1" x14ac:dyDescent="0.3">
      <c r="A811" s="660" t="s">
        <v>586</v>
      </c>
      <c r="B811" s="661" t="s">
        <v>587</v>
      </c>
      <c r="C811" s="662" t="s">
        <v>605</v>
      </c>
      <c r="D811" s="663" t="s">
        <v>4269</v>
      </c>
      <c r="E811" s="662" t="s">
        <v>8528</v>
      </c>
      <c r="F811" s="663" t="s">
        <v>8529</v>
      </c>
      <c r="G811" s="662" t="s">
        <v>7292</v>
      </c>
      <c r="H811" s="662" t="s">
        <v>7293</v>
      </c>
      <c r="I811" s="664">
        <v>575.22799999999995</v>
      </c>
      <c r="J811" s="664">
        <v>10</v>
      </c>
      <c r="K811" s="665">
        <v>5819.08</v>
      </c>
    </row>
    <row r="812" spans="1:11" ht="14.4" customHeight="1" x14ac:dyDescent="0.3">
      <c r="A812" s="660" t="s">
        <v>586</v>
      </c>
      <c r="B812" s="661" t="s">
        <v>587</v>
      </c>
      <c r="C812" s="662" t="s">
        <v>605</v>
      </c>
      <c r="D812" s="663" t="s">
        <v>4269</v>
      </c>
      <c r="E812" s="662" t="s">
        <v>8528</v>
      </c>
      <c r="F812" s="663" t="s">
        <v>8529</v>
      </c>
      <c r="G812" s="662" t="s">
        <v>7794</v>
      </c>
      <c r="H812" s="662" t="s">
        <v>7795</v>
      </c>
      <c r="I812" s="664">
        <v>25.67</v>
      </c>
      <c r="J812" s="664">
        <v>62</v>
      </c>
      <c r="K812" s="665">
        <v>1585</v>
      </c>
    </row>
    <row r="813" spans="1:11" ht="14.4" customHeight="1" x14ac:dyDescent="0.3">
      <c r="A813" s="660" t="s">
        <v>586</v>
      </c>
      <c r="B813" s="661" t="s">
        <v>587</v>
      </c>
      <c r="C813" s="662" t="s">
        <v>605</v>
      </c>
      <c r="D813" s="663" t="s">
        <v>4269</v>
      </c>
      <c r="E813" s="662" t="s">
        <v>8528</v>
      </c>
      <c r="F813" s="663" t="s">
        <v>8529</v>
      </c>
      <c r="G813" s="662" t="s">
        <v>7796</v>
      </c>
      <c r="H813" s="662" t="s">
        <v>7797</v>
      </c>
      <c r="I813" s="664">
        <v>243.41555555555553</v>
      </c>
      <c r="J813" s="664">
        <v>347</v>
      </c>
      <c r="K813" s="665">
        <v>18034.099999999999</v>
      </c>
    </row>
    <row r="814" spans="1:11" ht="14.4" customHeight="1" x14ac:dyDescent="0.3">
      <c r="A814" s="660" t="s">
        <v>586</v>
      </c>
      <c r="B814" s="661" t="s">
        <v>587</v>
      </c>
      <c r="C814" s="662" t="s">
        <v>605</v>
      </c>
      <c r="D814" s="663" t="s">
        <v>4269</v>
      </c>
      <c r="E814" s="662" t="s">
        <v>8528</v>
      </c>
      <c r="F814" s="663" t="s">
        <v>8529</v>
      </c>
      <c r="G814" s="662" t="s">
        <v>7798</v>
      </c>
      <c r="H814" s="662" t="s">
        <v>7799</v>
      </c>
      <c r="I814" s="664">
        <v>273.22000000000003</v>
      </c>
      <c r="J814" s="664">
        <v>1</v>
      </c>
      <c r="K814" s="665">
        <v>273.22000000000003</v>
      </c>
    </row>
    <row r="815" spans="1:11" ht="14.4" customHeight="1" x14ac:dyDescent="0.3">
      <c r="A815" s="660" t="s">
        <v>586</v>
      </c>
      <c r="B815" s="661" t="s">
        <v>587</v>
      </c>
      <c r="C815" s="662" t="s">
        <v>605</v>
      </c>
      <c r="D815" s="663" t="s">
        <v>4269</v>
      </c>
      <c r="E815" s="662" t="s">
        <v>8528</v>
      </c>
      <c r="F815" s="663" t="s">
        <v>8529</v>
      </c>
      <c r="G815" s="662" t="s">
        <v>7800</v>
      </c>
      <c r="H815" s="662" t="s">
        <v>7801</v>
      </c>
      <c r="I815" s="664">
        <v>9399.7000000000007</v>
      </c>
      <c r="J815" s="664">
        <v>1</v>
      </c>
      <c r="K815" s="665">
        <v>9399.7000000000007</v>
      </c>
    </row>
    <row r="816" spans="1:11" ht="14.4" customHeight="1" x14ac:dyDescent="0.3">
      <c r="A816" s="660" t="s">
        <v>586</v>
      </c>
      <c r="B816" s="661" t="s">
        <v>587</v>
      </c>
      <c r="C816" s="662" t="s">
        <v>605</v>
      </c>
      <c r="D816" s="663" t="s">
        <v>4269</v>
      </c>
      <c r="E816" s="662" t="s">
        <v>8528</v>
      </c>
      <c r="F816" s="663" t="s">
        <v>8529</v>
      </c>
      <c r="G816" s="662" t="s">
        <v>7802</v>
      </c>
      <c r="H816" s="662" t="s">
        <v>7803</v>
      </c>
      <c r="I816" s="664">
        <v>341.04714285714283</v>
      </c>
      <c r="J816" s="664">
        <v>8</v>
      </c>
      <c r="K816" s="665">
        <v>2707.9799999999996</v>
      </c>
    </row>
    <row r="817" spans="1:11" ht="14.4" customHeight="1" x14ac:dyDescent="0.3">
      <c r="A817" s="660" t="s">
        <v>586</v>
      </c>
      <c r="B817" s="661" t="s">
        <v>587</v>
      </c>
      <c r="C817" s="662" t="s">
        <v>605</v>
      </c>
      <c r="D817" s="663" t="s">
        <v>4269</v>
      </c>
      <c r="E817" s="662" t="s">
        <v>8528</v>
      </c>
      <c r="F817" s="663" t="s">
        <v>8529</v>
      </c>
      <c r="G817" s="662" t="s">
        <v>7804</v>
      </c>
      <c r="H817" s="662" t="s">
        <v>7805</v>
      </c>
      <c r="I817" s="664">
        <v>92.202000000000012</v>
      </c>
      <c r="J817" s="664">
        <v>37</v>
      </c>
      <c r="K817" s="665">
        <v>3408.57</v>
      </c>
    </row>
    <row r="818" spans="1:11" ht="14.4" customHeight="1" x14ac:dyDescent="0.3">
      <c r="A818" s="660" t="s">
        <v>586</v>
      </c>
      <c r="B818" s="661" t="s">
        <v>587</v>
      </c>
      <c r="C818" s="662" t="s">
        <v>605</v>
      </c>
      <c r="D818" s="663" t="s">
        <v>4269</v>
      </c>
      <c r="E818" s="662" t="s">
        <v>8528</v>
      </c>
      <c r="F818" s="663" t="s">
        <v>8529</v>
      </c>
      <c r="G818" s="662" t="s">
        <v>7806</v>
      </c>
      <c r="H818" s="662" t="s">
        <v>7807</v>
      </c>
      <c r="I818" s="664">
        <v>146.97902500377131</v>
      </c>
      <c r="J818" s="664">
        <v>1</v>
      </c>
      <c r="K818" s="665">
        <v>146.97902500377131</v>
      </c>
    </row>
    <row r="819" spans="1:11" ht="14.4" customHeight="1" x14ac:dyDescent="0.3">
      <c r="A819" s="660" t="s">
        <v>586</v>
      </c>
      <c r="B819" s="661" t="s">
        <v>587</v>
      </c>
      <c r="C819" s="662" t="s">
        <v>605</v>
      </c>
      <c r="D819" s="663" t="s">
        <v>4269</v>
      </c>
      <c r="E819" s="662" t="s">
        <v>8528</v>
      </c>
      <c r="F819" s="663" t="s">
        <v>8529</v>
      </c>
      <c r="G819" s="662" t="s">
        <v>7808</v>
      </c>
      <c r="H819" s="662" t="s">
        <v>7809</v>
      </c>
      <c r="I819" s="664">
        <v>189.16287100822294</v>
      </c>
      <c r="J819" s="664">
        <v>2</v>
      </c>
      <c r="K819" s="665">
        <v>378.32574201644587</v>
      </c>
    </row>
    <row r="820" spans="1:11" ht="14.4" customHeight="1" x14ac:dyDescent="0.3">
      <c r="A820" s="660" t="s">
        <v>586</v>
      </c>
      <c r="B820" s="661" t="s">
        <v>587</v>
      </c>
      <c r="C820" s="662" t="s">
        <v>605</v>
      </c>
      <c r="D820" s="663" t="s">
        <v>4269</v>
      </c>
      <c r="E820" s="662" t="s">
        <v>8528</v>
      </c>
      <c r="F820" s="663" t="s">
        <v>8529</v>
      </c>
      <c r="G820" s="662" t="s">
        <v>7810</v>
      </c>
      <c r="H820" s="662" t="s">
        <v>7811</v>
      </c>
      <c r="I820" s="664">
        <v>338.36500000000001</v>
      </c>
      <c r="J820" s="664">
        <v>32</v>
      </c>
      <c r="K820" s="665">
        <v>10828.4</v>
      </c>
    </row>
    <row r="821" spans="1:11" ht="14.4" customHeight="1" x14ac:dyDescent="0.3">
      <c r="A821" s="660" t="s">
        <v>586</v>
      </c>
      <c r="B821" s="661" t="s">
        <v>587</v>
      </c>
      <c r="C821" s="662" t="s">
        <v>605</v>
      </c>
      <c r="D821" s="663" t="s">
        <v>4269</v>
      </c>
      <c r="E821" s="662" t="s">
        <v>8528</v>
      </c>
      <c r="F821" s="663" t="s">
        <v>8529</v>
      </c>
      <c r="G821" s="662" t="s">
        <v>7812</v>
      </c>
      <c r="H821" s="662" t="s">
        <v>7813</v>
      </c>
      <c r="I821" s="664">
        <v>7414.5</v>
      </c>
      <c r="J821" s="664">
        <v>1</v>
      </c>
      <c r="K821" s="665">
        <v>7414.5</v>
      </c>
    </row>
    <row r="822" spans="1:11" ht="14.4" customHeight="1" x14ac:dyDescent="0.3">
      <c r="A822" s="660" t="s">
        <v>586</v>
      </c>
      <c r="B822" s="661" t="s">
        <v>587</v>
      </c>
      <c r="C822" s="662" t="s">
        <v>605</v>
      </c>
      <c r="D822" s="663" t="s">
        <v>4269</v>
      </c>
      <c r="E822" s="662" t="s">
        <v>8528</v>
      </c>
      <c r="F822" s="663" t="s">
        <v>8529</v>
      </c>
      <c r="G822" s="662" t="s">
        <v>7814</v>
      </c>
      <c r="H822" s="662" t="s">
        <v>7815</v>
      </c>
      <c r="I822" s="664">
        <v>7414.5</v>
      </c>
      <c r="J822" s="664">
        <v>1</v>
      </c>
      <c r="K822" s="665">
        <v>7414.5</v>
      </c>
    </row>
    <row r="823" spans="1:11" ht="14.4" customHeight="1" x14ac:dyDescent="0.3">
      <c r="A823" s="660" t="s">
        <v>586</v>
      </c>
      <c r="B823" s="661" t="s">
        <v>587</v>
      </c>
      <c r="C823" s="662" t="s">
        <v>605</v>
      </c>
      <c r="D823" s="663" t="s">
        <v>4269</v>
      </c>
      <c r="E823" s="662" t="s">
        <v>8528</v>
      </c>
      <c r="F823" s="663" t="s">
        <v>8529</v>
      </c>
      <c r="G823" s="662" t="s">
        <v>7816</v>
      </c>
      <c r="H823" s="662" t="s">
        <v>7817</v>
      </c>
      <c r="I823" s="664">
        <v>13018</v>
      </c>
      <c r="J823" s="664">
        <v>1</v>
      </c>
      <c r="K823" s="665">
        <v>13018</v>
      </c>
    </row>
    <row r="824" spans="1:11" ht="14.4" customHeight="1" x14ac:dyDescent="0.3">
      <c r="A824" s="660" t="s">
        <v>586</v>
      </c>
      <c r="B824" s="661" t="s">
        <v>587</v>
      </c>
      <c r="C824" s="662" t="s">
        <v>605</v>
      </c>
      <c r="D824" s="663" t="s">
        <v>4269</v>
      </c>
      <c r="E824" s="662" t="s">
        <v>8528</v>
      </c>
      <c r="F824" s="663" t="s">
        <v>8529</v>
      </c>
      <c r="G824" s="662" t="s">
        <v>7818</v>
      </c>
      <c r="H824" s="662" t="s">
        <v>7819</v>
      </c>
      <c r="I824" s="664">
        <v>7610.9</v>
      </c>
      <c r="J824" s="664">
        <v>1</v>
      </c>
      <c r="K824" s="665">
        <v>7610.9</v>
      </c>
    </row>
    <row r="825" spans="1:11" ht="14.4" customHeight="1" x14ac:dyDescent="0.3">
      <c r="A825" s="660" t="s">
        <v>586</v>
      </c>
      <c r="B825" s="661" t="s">
        <v>587</v>
      </c>
      <c r="C825" s="662" t="s">
        <v>605</v>
      </c>
      <c r="D825" s="663" t="s">
        <v>4269</v>
      </c>
      <c r="E825" s="662" t="s">
        <v>8528</v>
      </c>
      <c r="F825" s="663" t="s">
        <v>8529</v>
      </c>
      <c r="G825" s="662" t="s">
        <v>7820</v>
      </c>
      <c r="H825" s="662" t="s">
        <v>7821</v>
      </c>
      <c r="I825" s="664">
        <v>7610.9</v>
      </c>
      <c r="J825" s="664">
        <v>1</v>
      </c>
      <c r="K825" s="665">
        <v>7610.9</v>
      </c>
    </row>
    <row r="826" spans="1:11" ht="14.4" customHeight="1" x14ac:dyDescent="0.3">
      <c r="A826" s="660" t="s">
        <v>586</v>
      </c>
      <c r="B826" s="661" t="s">
        <v>587</v>
      </c>
      <c r="C826" s="662" t="s">
        <v>605</v>
      </c>
      <c r="D826" s="663" t="s">
        <v>4269</v>
      </c>
      <c r="E826" s="662" t="s">
        <v>8528</v>
      </c>
      <c r="F826" s="663" t="s">
        <v>8529</v>
      </c>
      <c r="G826" s="662" t="s">
        <v>7822</v>
      </c>
      <c r="H826" s="662" t="s">
        <v>7823</v>
      </c>
      <c r="I826" s="664">
        <v>1631.08</v>
      </c>
      <c r="J826" s="664">
        <v>1</v>
      </c>
      <c r="K826" s="665">
        <v>1631.08</v>
      </c>
    </row>
    <row r="827" spans="1:11" ht="14.4" customHeight="1" x14ac:dyDescent="0.3">
      <c r="A827" s="660" t="s">
        <v>586</v>
      </c>
      <c r="B827" s="661" t="s">
        <v>587</v>
      </c>
      <c r="C827" s="662" t="s">
        <v>605</v>
      </c>
      <c r="D827" s="663" t="s">
        <v>4269</v>
      </c>
      <c r="E827" s="662" t="s">
        <v>8528</v>
      </c>
      <c r="F827" s="663" t="s">
        <v>8529</v>
      </c>
      <c r="G827" s="662" t="s">
        <v>7824</v>
      </c>
      <c r="H827" s="662" t="s">
        <v>7825</v>
      </c>
      <c r="I827" s="664">
        <v>963.16</v>
      </c>
      <c r="J827" s="664">
        <v>5</v>
      </c>
      <c r="K827" s="665">
        <v>4815.8</v>
      </c>
    </row>
    <row r="828" spans="1:11" ht="14.4" customHeight="1" x14ac:dyDescent="0.3">
      <c r="A828" s="660" t="s">
        <v>586</v>
      </c>
      <c r="B828" s="661" t="s">
        <v>587</v>
      </c>
      <c r="C828" s="662" t="s">
        <v>605</v>
      </c>
      <c r="D828" s="663" t="s">
        <v>4269</v>
      </c>
      <c r="E828" s="662" t="s">
        <v>8528</v>
      </c>
      <c r="F828" s="663" t="s">
        <v>8529</v>
      </c>
      <c r="G828" s="662" t="s">
        <v>7826</v>
      </c>
      <c r="H828" s="662" t="s">
        <v>7827</v>
      </c>
      <c r="I828" s="664">
        <v>170.81699716389929</v>
      </c>
      <c r="J828" s="664">
        <v>1</v>
      </c>
      <c r="K828" s="665">
        <v>170.81699716389929</v>
      </c>
    </row>
    <row r="829" spans="1:11" ht="14.4" customHeight="1" x14ac:dyDescent="0.3">
      <c r="A829" s="660" t="s">
        <v>586</v>
      </c>
      <c r="B829" s="661" t="s">
        <v>587</v>
      </c>
      <c r="C829" s="662" t="s">
        <v>605</v>
      </c>
      <c r="D829" s="663" t="s">
        <v>4269</v>
      </c>
      <c r="E829" s="662" t="s">
        <v>8528</v>
      </c>
      <c r="F829" s="663" t="s">
        <v>8529</v>
      </c>
      <c r="G829" s="662" t="s">
        <v>7828</v>
      </c>
      <c r="H829" s="662" t="s">
        <v>7829</v>
      </c>
      <c r="I829" s="664">
        <v>265.65048716389924</v>
      </c>
      <c r="J829" s="664">
        <v>1</v>
      </c>
      <c r="K829" s="665">
        <v>265.65048716389924</v>
      </c>
    </row>
    <row r="830" spans="1:11" ht="14.4" customHeight="1" x14ac:dyDescent="0.3">
      <c r="A830" s="660" t="s">
        <v>586</v>
      </c>
      <c r="B830" s="661" t="s">
        <v>587</v>
      </c>
      <c r="C830" s="662" t="s">
        <v>605</v>
      </c>
      <c r="D830" s="663" t="s">
        <v>4269</v>
      </c>
      <c r="E830" s="662" t="s">
        <v>8528</v>
      </c>
      <c r="F830" s="663" t="s">
        <v>8529</v>
      </c>
      <c r="G830" s="662" t="s">
        <v>7830</v>
      </c>
      <c r="H830" s="662" t="s">
        <v>7831</v>
      </c>
      <c r="I830" s="664">
        <v>200.72999716389927</v>
      </c>
      <c r="J830" s="664">
        <v>1</v>
      </c>
      <c r="K830" s="665">
        <v>200.72999716389927</v>
      </c>
    </row>
    <row r="831" spans="1:11" ht="14.4" customHeight="1" x14ac:dyDescent="0.3">
      <c r="A831" s="660" t="s">
        <v>586</v>
      </c>
      <c r="B831" s="661" t="s">
        <v>587</v>
      </c>
      <c r="C831" s="662" t="s">
        <v>605</v>
      </c>
      <c r="D831" s="663" t="s">
        <v>4269</v>
      </c>
      <c r="E831" s="662" t="s">
        <v>8528</v>
      </c>
      <c r="F831" s="663" t="s">
        <v>8529</v>
      </c>
      <c r="G831" s="662" t="s">
        <v>7832</v>
      </c>
      <c r="H831" s="662" t="s">
        <v>7833</v>
      </c>
      <c r="I831" s="664">
        <v>14087.5</v>
      </c>
      <c r="J831" s="664">
        <v>2</v>
      </c>
      <c r="K831" s="665">
        <v>28175</v>
      </c>
    </row>
    <row r="832" spans="1:11" ht="14.4" customHeight="1" x14ac:dyDescent="0.3">
      <c r="A832" s="660" t="s">
        <v>586</v>
      </c>
      <c r="B832" s="661" t="s">
        <v>587</v>
      </c>
      <c r="C832" s="662" t="s">
        <v>605</v>
      </c>
      <c r="D832" s="663" t="s">
        <v>4269</v>
      </c>
      <c r="E832" s="662" t="s">
        <v>8528</v>
      </c>
      <c r="F832" s="663" t="s">
        <v>8529</v>
      </c>
      <c r="G832" s="662" t="s">
        <v>7834</v>
      </c>
      <c r="H832" s="662" t="s">
        <v>7835</v>
      </c>
      <c r="I832" s="664">
        <v>338.44</v>
      </c>
      <c r="J832" s="664">
        <v>20</v>
      </c>
      <c r="K832" s="665">
        <v>6768.9</v>
      </c>
    </row>
    <row r="833" spans="1:11" ht="14.4" customHeight="1" x14ac:dyDescent="0.3">
      <c r="A833" s="660" t="s">
        <v>586</v>
      </c>
      <c r="B833" s="661" t="s">
        <v>587</v>
      </c>
      <c r="C833" s="662" t="s">
        <v>605</v>
      </c>
      <c r="D833" s="663" t="s">
        <v>4269</v>
      </c>
      <c r="E833" s="662" t="s">
        <v>8528</v>
      </c>
      <c r="F833" s="663" t="s">
        <v>8529</v>
      </c>
      <c r="G833" s="662" t="s">
        <v>7836</v>
      </c>
      <c r="H833" s="662" t="s">
        <v>7837</v>
      </c>
      <c r="I833" s="664">
        <v>1878.53</v>
      </c>
      <c r="J833" s="664">
        <v>4</v>
      </c>
      <c r="K833" s="665">
        <v>7514.1</v>
      </c>
    </row>
    <row r="834" spans="1:11" ht="14.4" customHeight="1" x14ac:dyDescent="0.3">
      <c r="A834" s="660" t="s">
        <v>586</v>
      </c>
      <c r="B834" s="661" t="s">
        <v>587</v>
      </c>
      <c r="C834" s="662" t="s">
        <v>605</v>
      </c>
      <c r="D834" s="663" t="s">
        <v>4269</v>
      </c>
      <c r="E834" s="662" t="s">
        <v>8528</v>
      </c>
      <c r="F834" s="663" t="s">
        <v>8529</v>
      </c>
      <c r="G834" s="662" t="s">
        <v>7838</v>
      </c>
      <c r="H834" s="662" t="s">
        <v>7839</v>
      </c>
      <c r="I834" s="664">
        <v>7610.9</v>
      </c>
      <c r="J834" s="664">
        <v>1</v>
      </c>
      <c r="K834" s="665">
        <v>7610.9</v>
      </c>
    </row>
    <row r="835" spans="1:11" ht="14.4" customHeight="1" x14ac:dyDescent="0.3">
      <c r="A835" s="660" t="s">
        <v>586</v>
      </c>
      <c r="B835" s="661" t="s">
        <v>587</v>
      </c>
      <c r="C835" s="662" t="s">
        <v>605</v>
      </c>
      <c r="D835" s="663" t="s">
        <v>4269</v>
      </c>
      <c r="E835" s="662" t="s">
        <v>8528</v>
      </c>
      <c r="F835" s="663" t="s">
        <v>8529</v>
      </c>
      <c r="G835" s="662" t="s">
        <v>7840</v>
      </c>
      <c r="H835" s="662" t="s">
        <v>7841</v>
      </c>
      <c r="I835" s="664">
        <v>242.24882364960015</v>
      </c>
      <c r="J835" s="664">
        <v>1</v>
      </c>
      <c r="K835" s="665">
        <v>242.24882364960015</v>
      </c>
    </row>
    <row r="836" spans="1:11" ht="14.4" customHeight="1" x14ac:dyDescent="0.3">
      <c r="A836" s="660" t="s">
        <v>586</v>
      </c>
      <c r="B836" s="661" t="s">
        <v>587</v>
      </c>
      <c r="C836" s="662" t="s">
        <v>605</v>
      </c>
      <c r="D836" s="663" t="s">
        <v>4269</v>
      </c>
      <c r="E836" s="662" t="s">
        <v>8528</v>
      </c>
      <c r="F836" s="663" t="s">
        <v>8529</v>
      </c>
      <c r="G836" s="662" t="s">
        <v>7842</v>
      </c>
      <c r="H836" s="662" t="s">
        <v>7843</v>
      </c>
      <c r="I836" s="664">
        <v>2920.94</v>
      </c>
      <c r="J836" s="664">
        <v>1</v>
      </c>
      <c r="K836" s="665">
        <v>2920.94</v>
      </c>
    </row>
    <row r="837" spans="1:11" ht="14.4" customHeight="1" x14ac:dyDescent="0.3">
      <c r="A837" s="660" t="s">
        <v>586</v>
      </c>
      <c r="B837" s="661" t="s">
        <v>587</v>
      </c>
      <c r="C837" s="662" t="s">
        <v>605</v>
      </c>
      <c r="D837" s="663" t="s">
        <v>4269</v>
      </c>
      <c r="E837" s="662" t="s">
        <v>8528</v>
      </c>
      <c r="F837" s="663" t="s">
        <v>8529</v>
      </c>
      <c r="G837" s="662" t="s">
        <v>7844</v>
      </c>
      <c r="H837" s="662" t="s">
        <v>7845</v>
      </c>
      <c r="I837" s="664">
        <v>2920.94</v>
      </c>
      <c r="J837" s="664">
        <v>2</v>
      </c>
      <c r="K837" s="665">
        <v>5841.88</v>
      </c>
    </row>
    <row r="838" spans="1:11" ht="14.4" customHeight="1" x14ac:dyDescent="0.3">
      <c r="A838" s="660" t="s">
        <v>586</v>
      </c>
      <c r="B838" s="661" t="s">
        <v>587</v>
      </c>
      <c r="C838" s="662" t="s">
        <v>605</v>
      </c>
      <c r="D838" s="663" t="s">
        <v>4269</v>
      </c>
      <c r="E838" s="662" t="s">
        <v>8528</v>
      </c>
      <c r="F838" s="663" t="s">
        <v>8529</v>
      </c>
      <c r="G838" s="662" t="s">
        <v>7846</v>
      </c>
      <c r="H838" s="662" t="s">
        <v>7847</v>
      </c>
      <c r="I838" s="664">
        <v>14169.1</v>
      </c>
      <c r="J838" s="664">
        <v>2</v>
      </c>
      <c r="K838" s="665">
        <v>28338.2</v>
      </c>
    </row>
    <row r="839" spans="1:11" ht="14.4" customHeight="1" x14ac:dyDescent="0.3">
      <c r="A839" s="660" t="s">
        <v>586</v>
      </c>
      <c r="B839" s="661" t="s">
        <v>587</v>
      </c>
      <c r="C839" s="662" t="s">
        <v>605</v>
      </c>
      <c r="D839" s="663" t="s">
        <v>4269</v>
      </c>
      <c r="E839" s="662" t="s">
        <v>8528</v>
      </c>
      <c r="F839" s="663" t="s">
        <v>8529</v>
      </c>
      <c r="G839" s="662" t="s">
        <v>7848</v>
      </c>
      <c r="H839" s="662" t="s">
        <v>7849</v>
      </c>
      <c r="I839" s="664">
        <v>2920.94</v>
      </c>
      <c r="J839" s="664">
        <v>2</v>
      </c>
      <c r="K839" s="665">
        <v>5841.88</v>
      </c>
    </row>
    <row r="840" spans="1:11" ht="14.4" customHeight="1" x14ac:dyDescent="0.3">
      <c r="A840" s="660" t="s">
        <v>586</v>
      </c>
      <c r="B840" s="661" t="s">
        <v>587</v>
      </c>
      <c r="C840" s="662" t="s">
        <v>605</v>
      </c>
      <c r="D840" s="663" t="s">
        <v>4269</v>
      </c>
      <c r="E840" s="662" t="s">
        <v>8528</v>
      </c>
      <c r="F840" s="663" t="s">
        <v>8529</v>
      </c>
      <c r="G840" s="662" t="s">
        <v>7850</v>
      </c>
      <c r="H840" s="662" t="s">
        <v>7851</v>
      </c>
      <c r="I840" s="664">
        <v>2833.82</v>
      </c>
      <c r="J840" s="664">
        <v>1</v>
      </c>
      <c r="K840" s="665">
        <v>2833.82</v>
      </c>
    </row>
    <row r="841" spans="1:11" ht="14.4" customHeight="1" x14ac:dyDescent="0.3">
      <c r="A841" s="660" t="s">
        <v>586</v>
      </c>
      <c r="B841" s="661" t="s">
        <v>587</v>
      </c>
      <c r="C841" s="662" t="s">
        <v>605</v>
      </c>
      <c r="D841" s="663" t="s">
        <v>4269</v>
      </c>
      <c r="E841" s="662" t="s">
        <v>8528</v>
      </c>
      <c r="F841" s="663" t="s">
        <v>8529</v>
      </c>
      <c r="G841" s="662" t="s">
        <v>7852</v>
      </c>
      <c r="H841" s="662" t="s">
        <v>7853</v>
      </c>
      <c r="I841" s="664">
        <v>3605.8</v>
      </c>
      <c r="J841" s="664">
        <v>1</v>
      </c>
      <c r="K841" s="665">
        <v>3605.8</v>
      </c>
    </row>
    <row r="842" spans="1:11" ht="14.4" customHeight="1" x14ac:dyDescent="0.3">
      <c r="A842" s="660" t="s">
        <v>586</v>
      </c>
      <c r="B842" s="661" t="s">
        <v>587</v>
      </c>
      <c r="C842" s="662" t="s">
        <v>605</v>
      </c>
      <c r="D842" s="663" t="s">
        <v>4269</v>
      </c>
      <c r="E842" s="662" t="s">
        <v>8528</v>
      </c>
      <c r="F842" s="663" t="s">
        <v>8529</v>
      </c>
      <c r="G842" s="662" t="s">
        <v>7854</v>
      </c>
      <c r="H842" s="662" t="s">
        <v>7855</v>
      </c>
      <c r="I842" s="664">
        <v>22143</v>
      </c>
      <c r="J842" s="664">
        <v>2</v>
      </c>
      <c r="K842" s="665">
        <v>44286</v>
      </c>
    </row>
    <row r="843" spans="1:11" ht="14.4" customHeight="1" x14ac:dyDescent="0.3">
      <c r="A843" s="660" t="s">
        <v>586</v>
      </c>
      <c r="B843" s="661" t="s">
        <v>587</v>
      </c>
      <c r="C843" s="662" t="s">
        <v>605</v>
      </c>
      <c r="D843" s="663" t="s">
        <v>4269</v>
      </c>
      <c r="E843" s="662" t="s">
        <v>8528</v>
      </c>
      <c r="F843" s="663" t="s">
        <v>8529</v>
      </c>
      <c r="G843" s="662" t="s">
        <v>7856</v>
      </c>
      <c r="H843" s="662" t="s">
        <v>7857</v>
      </c>
      <c r="I843" s="664">
        <v>7610.9</v>
      </c>
      <c r="J843" s="664">
        <v>1</v>
      </c>
      <c r="K843" s="665">
        <v>7610.9</v>
      </c>
    </row>
    <row r="844" spans="1:11" ht="14.4" customHeight="1" x14ac:dyDescent="0.3">
      <c r="A844" s="660" t="s">
        <v>586</v>
      </c>
      <c r="B844" s="661" t="s">
        <v>587</v>
      </c>
      <c r="C844" s="662" t="s">
        <v>605</v>
      </c>
      <c r="D844" s="663" t="s">
        <v>4269</v>
      </c>
      <c r="E844" s="662" t="s">
        <v>8528</v>
      </c>
      <c r="F844" s="663" t="s">
        <v>8529</v>
      </c>
      <c r="G844" s="662" t="s">
        <v>7858</v>
      </c>
      <c r="H844" s="662" t="s">
        <v>7859</v>
      </c>
      <c r="I844" s="664">
        <v>14088</v>
      </c>
      <c r="J844" s="664">
        <v>1</v>
      </c>
      <c r="K844" s="665">
        <v>14088</v>
      </c>
    </row>
    <row r="845" spans="1:11" ht="14.4" customHeight="1" x14ac:dyDescent="0.3">
      <c r="A845" s="660" t="s">
        <v>586</v>
      </c>
      <c r="B845" s="661" t="s">
        <v>587</v>
      </c>
      <c r="C845" s="662" t="s">
        <v>605</v>
      </c>
      <c r="D845" s="663" t="s">
        <v>4269</v>
      </c>
      <c r="E845" s="662" t="s">
        <v>8528</v>
      </c>
      <c r="F845" s="663" t="s">
        <v>8529</v>
      </c>
      <c r="G845" s="662" t="s">
        <v>7860</v>
      </c>
      <c r="H845" s="662" t="s">
        <v>7861</v>
      </c>
      <c r="I845" s="664">
        <v>15554</v>
      </c>
      <c r="J845" s="664">
        <v>1</v>
      </c>
      <c r="K845" s="665">
        <v>15554</v>
      </c>
    </row>
    <row r="846" spans="1:11" ht="14.4" customHeight="1" x14ac:dyDescent="0.3">
      <c r="A846" s="660" t="s">
        <v>586</v>
      </c>
      <c r="B846" s="661" t="s">
        <v>587</v>
      </c>
      <c r="C846" s="662" t="s">
        <v>605</v>
      </c>
      <c r="D846" s="663" t="s">
        <v>4269</v>
      </c>
      <c r="E846" s="662" t="s">
        <v>8528</v>
      </c>
      <c r="F846" s="663" t="s">
        <v>8529</v>
      </c>
      <c r="G846" s="662" t="s">
        <v>7862</v>
      </c>
      <c r="H846" s="662" t="s">
        <v>7863</v>
      </c>
      <c r="I846" s="664">
        <v>12100</v>
      </c>
      <c r="J846" s="664">
        <v>2</v>
      </c>
      <c r="K846" s="665">
        <v>24200</v>
      </c>
    </row>
    <row r="847" spans="1:11" ht="14.4" customHeight="1" x14ac:dyDescent="0.3">
      <c r="A847" s="660" t="s">
        <v>586</v>
      </c>
      <c r="B847" s="661" t="s">
        <v>587</v>
      </c>
      <c r="C847" s="662" t="s">
        <v>605</v>
      </c>
      <c r="D847" s="663" t="s">
        <v>4269</v>
      </c>
      <c r="E847" s="662" t="s">
        <v>8528</v>
      </c>
      <c r="F847" s="663" t="s">
        <v>8529</v>
      </c>
      <c r="G847" s="662" t="s">
        <v>7864</v>
      </c>
      <c r="H847" s="662" t="s">
        <v>7865</v>
      </c>
      <c r="I847" s="664">
        <v>12342</v>
      </c>
      <c r="J847" s="664">
        <v>1</v>
      </c>
      <c r="K847" s="665">
        <v>12342</v>
      </c>
    </row>
    <row r="848" spans="1:11" ht="14.4" customHeight="1" x14ac:dyDescent="0.3">
      <c r="A848" s="660" t="s">
        <v>586</v>
      </c>
      <c r="B848" s="661" t="s">
        <v>587</v>
      </c>
      <c r="C848" s="662" t="s">
        <v>605</v>
      </c>
      <c r="D848" s="663" t="s">
        <v>4269</v>
      </c>
      <c r="E848" s="662" t="s">
        <v>8528</v>
      </c>
      <c r="F848" s="663" t="s">
        <v>8529</v>
      </c>
      <c r="G848" s="662" t="s">
        <v>7866</v>
      </c>
      <c r="H848" s="662" t="s">
        <v>7867</v>
      </c>
      <c r="I848" s="664">
        <v>30119</v>
      </c>
      <c r="J848" s="664">
        <v>1</v>
      </c>
      <c r="K848" s="665">
        <v>30119</v>
      </c>
    </row>
    <row r="849" spans="1:11" ht="14.4" customHeight="1" x14ac:dyDescent="0.3">
      <c r="A849" s="660" t="s">
        <v>586</v>
      </c>
      <c r="B849" s="661" t="s">
        <v>587</v>
      </c>
      <c r="C849" s="662" t="s">
        <v>605</v>
      </c>
      <c r="D849" s="663" t="s">
        <v>4269</v>
      </c>
      <c r="E849" s="662" t="s">
        <v>8528</v>
      </c>
      <c r="F849" s="663" t="s">
        <v>8529</v>
      </c>
      <c r="G849" s="662" t="s">
        <v>7547</v>
      </c>
      <c r="H849" s="662" t="s">
        <v>7548</v>
      </c>
      <c r="I849" s="664">
        <v>537.90181818181827</v>
      </c>
      <c r="J849" s="664">
        <v>44</v>
      </c>
      <c r="K849" s="665">
        <v>23667.680000000004</v>
      </c>
    </row>
    <row r="850" spans="1:11" ht="14.4" customHeight="1" x14ac:dyDescent="0.3">
      <c r="A850" s="660" t="s">
        <v>586</v>
      </c>
      <c r="B850" s="661" t="s">
        <v>587</v>
      </c>
      <c r="C850" s="662" t="s">
        <v>605</v>
      </c>
      <c r="D850" s="663" t="s">
        <v>4269</v>
      </c>
      <c r="E850" s="662" t="s">
        <v>8528</v>
      </c>
      <c r="F850" s="663" t="s">
        <v>8529</v>
      </c>
      <c r="G850" s="662" t="s">
        <v>7868</v>
      </c>
      <c r="H850" s="662" t="s">
        <v>7869</v>
      </c>
      <c r="I850" s="664">
        <v>1781.1624999999999</v>
      </c>
      <c r="J850" s="664">
        <v>15</v>
      </c>
      <c r="K850" s="665">
        <v>26718</v>
      </c>
    </row>
    <row r="851" spans="1:11" ht="14.4" customHeight="1" x14ac:dyDescent="0.3">
      <c r="A851" s="660" t="s">
        <v>586</v>
      </c>
      <c r="B851" s="661" t="s">
        <v>587</v>
      </c>
      <c r="C851" s="662" t="s">
        <v>605</v>
      </c>
      <c r="D851" s="663" t="s">
        <v>4269</v>
      </c>
      <c r="E851" s="662" t="s">
        <v>8528</v>
      </c>
      <c r="F851" s="663" t="s">
        <v>8529</v>
      </c>
      <c r="G851" s="662" t="s">
        <v>7870</v>
      </c>
      <c r="H851" s="662" t="s">
        <v>7871</v>
      </c>
      <c r="I851" s="664">
        <v>519.89666666666665</v>
      </c>
      <c r="J851" s="664">
        <v>60</v>
      </c>
      <c r="K851" s="665">
        <v>31193.800000000003</v>
      </c>
    </row>
    <row r="852" spans="1:11" ht="14.4" customHeight="1" x14ac:dyDescent="0.3">
      <c r="A852" s="660" t="s">
        <v>586</v>
      </c>
      <c r="B852" s="661" t="s">
        <v>587</v>
      </c>
      <c r="C852" s="662" t="s">
        <v>605</v>
      </c>
      <c r="D852" s="663" t="s">
        <v>4269</v>
      </c>
      <c r="E852" s="662" t="s">
        <v>8528</v>
      </c>
      <c r="F852" s="663" t="s">
        <v>8529</v>
      </c>
      <c r="G852" s="662" t="s">
        <v>7872</v>
      </c>
      <c r="H852" s="662" t="s">
        <v>7873</v>
      </c>
      <c r="I852" s="664">
        <v>18341.2</v>
      </c>
      <c r="J852" s="664">
        <v>2</v>
      </c>
      <c r="K852" s="665">
        <v>36682.400000000001</v>
      </c>
    </row>
    <row r="853" spans="1:11" ht="14.4" customHeight="1" x14ac:dyDescent="0.3">
      <c r="A853" s="660" t="s">
        <v>586</v>
      </c>
      <c r="B853" s="661" t="s">
        <v>587</v>
      </c>
      <c r="C853" s="662" t="s">
        <v>605</v>
      </c>
      <c r="D853" s="663" t="s">
        <v>4269</v>
      </c>
      <c r="E853" s="662" t="s">
        <v>8528</v>
      </c>
      <c r="F853" s="663" t="s">
        <v>8529</v>
      </c>
      <c r="G853" s="662" t="s">
        <v>7874</v>
      </c>
      <c r="H853" s="662" t="s">
        <v>7875</v>
      </c>
      <c r="I853" s="664">
        <v>25098</v>
      </c>
      <c r="J853" s="664">
        <v>1</v>
      </c>
      <c r="K853" s="665">
        <v>25098</v>
      </c>
    </row>
    <row r="854" spans="1:11" ht="14.4" customHeight="1" x14ac:dyDescent="0.3">
      <c r="A854" s="660" t="s">
        <v>586</v>
      </c>
      <c r="B854" s="661" t="s">
        <v>587</v>
      </c>
      <c r="C854" s="662" t="s">
        <v>605</v>
      </c>
      <c r="D854" s="663" t="s">
        <v>4269</v>
      </c>
      <c r="E854" s="662" t="s">
        <v>8528</v>
      </c>
      <c r="F854" s="663" t="s">
        <v>8529</v>
      </c>
      <c r="G854" s="662" t="s">
        <v>7876</v>
      </c>
      <c r="H854" s="662" t="s">
        <v>7877</v>
      </c>
      <c r="I854" s="664">
        <v>30119</v>
      </c>
      <c r="J854" s="664">
        <v>1</v>
      </c>
      <c r="K854" s="665">
        <v>30119</v>
      </c>
    </row>
    <row r="855" spans="1:11" ht="14.4" customHeight="1" x14ac:dyDescent="0.3">
      <c r="A855" s="660" t="s">
        <v>586</v>
      </c>
      <c r="B855" s="661" t="s">
        <v>587</v>
      </c>
      <c r="C855" s="662" t="s">
        <v>605</v>
      </c>
      <c r="D855" s="663" t="s">
        <v>4269</v>
      </c>
      <c r="E855" s="662" t="s">
        <v>8528</v>
      </c>
      <c r="F855" s="663" t="s">
        <v>8529</v>
      </c>
      <c r="G855" s="662" t="s">
        <v>7878</v>
      </c>
      <c r="H855" s="662" t="s">
        <v>7879</v>
      </c>
      <c r="I855" s="664">
        <v>21050</v>
      </c>
      <c r="J855" s="664">
        <v>1</v>
      </c>
      <c r="K855" s="665">
        <v>21050</v>
      </c>
    </row>
    <row r="856" spans="1:11" ht="14.4" customHeight="1" x14ac:dyDescent="0.3">
      <c r="A856" s="660" t="s">
        <v>586</v>
      </c>
      <c r="B856" s="661" t="s">
        <v>587</v>
      </c>
      <c r="C856" s="662" t="s">
        <v>605</v>
      </c>
      <c r="D856" s="663" t="s">
        <v>4269</v>
      </c>
      <c r="E856" s="662" t="s">
        <v>8528</v>
      </c>
      <c r="F856" s="663" t="s">
        <v>8529</v>
      </c>
      <c r="G856" s="662" t="s">
        <v>7880</v>
      </c>
      <c r="H856" s="662" t="s">
        <v>7881</v>
      </c>
      <c r="I856" s="664">
        <v>14368.73</v>
      </c>
      <c r="J856" s="664">
        <v>2</v>
      </c>
      <c r="K856" s="665">
        <v>28737.46</v>
      </c>
    </row>
    <row r="857" spans="1:11" ht="14.4" customHeight="1" x14ac:dyDescent="0.3">
      <c r="A857" s="660" t="s">
        <v>586</v>
      </c>
      <c r="B857" s="661" t="s">
        <v>587</v>
      </c>
      <c r="C857" s="662" t="s">
        <v>605</v>
      </c>
      <c r="D857" s="663" t="s">
        <v>4269</v>
      </c>
      <c r="E857" s="662" t="s">
        <v>8528</v>
      </c>
      <c r="F857" s="663" t="s">
        <v>8529</v>
      </c>
      <c r="G857" s="662" t="s">
        <v>7882</v>
      </c>
      <c r="H857" s="662" t="s">
        <v>7883</v>
      </c>
      <c r="I857" s="664">
        <v>14169.1</v>
      </c>
      <c r="J857" s="664">
        <v>5</v>
      </c>
      <c r="K857" s="665">
        <v>70845.5</v>
      </c>
    </row>
    <row r="858" spans="1:11" ht="14.4" customHeight="1" x14ac:dyDescent="0.3">
      <c r="A858" s="660" t="s">
        <v>586</v>
      </c>
      <c r="B858" s="661" t="s">
        <v>587</v>
      </c>
      <c r="C858" s="662" t="s">
        <v>605</v>
      </c>
      <c r="D858" s="663" t="s">
        <v>4269</v>
      </c>
      <c r="E858" s="662" t="s">
        <v>8528</v>
      </c>
      <c r="F858" s="663" t="s">
        <v>8529</v>
      </c>
      <c r="G858" s="662" t="s">
        <v>7884</v>
      </c>
      <c r="H858" s="662" t="s">
        <v>7885</v>
      </c>
      <c r="I858" s="664">
        <v>457.38</v>
      </c>
      <c r="J858" s="664">
        <v>2</v>
      </c>
      <c r="K858" s="665">
        <v>914.76</v>
      </c>
    </row>
    <row r="859" spans="1:11" ht="14.4" customHeight="1" x14ac:dyDescent="0.3">
      <c r="A859" s="660" t="s">
        <v>586</v>
      </c>
      <c r="B859" s="661" t="s">
        <v>587</v>
      </c>
      <c r="C859" s="662" t="s">
        <v>605</v>
      </c>
      <c r="D859" s="663" t="s">
        <v>4269</v>
      </c>
      <c r="E859" s="662" t="s">
        <v>8528</v>
      </c>
      <c r="F859" s="663" t="s">
        <v>8529</v>
      </c>
      <c r="G859" s="662" t="s">
        <v>7886</v>
      </c>
      <c r="H859" s="662" t="s">
        <v>7887</v>
      </c>
      <c r="I859" s="664">
        <v>10230.540000000001</v>
      </c>
      <c r="J859" s="664">
        <v>1</v>
      </c>
      <c r="K859" s="665">
        <v>10230.540000000001</v>
      </c>
    </row>
    <row r="860" spans="1:11" ht="14.4" customHeight="1" x14ac:dyDescent="0.3">
      <c r="A860" s="660" t="s">
        <v>586</v>
      </c>
      <c r="B860" s="661" t="s">
        <v>587</v>
      </c>
      <c r="C860" s="662" t="s">
        <v>605</v>
      </c>
      <c r="D860" s="663" t="s">
        <v>4269</v>
      </c>
      <c r="E860" s="662" t="s">
        <v>8528</v>
      </c>
      <c r="F860" s="663" t="s">
        <v>8529</v>
      </c>
      <c r="G860" s="662" t="s">
        <v>7888</v>
      </c>
      <c r="H860" s="662" t="s">
        <v>7889</v>
      </c>
      <c r="I860" s="664">
        <v>13449</v>
      </c>
      <c r="J860" s="664">
        <v>1</v>
      </c>
      <c r="K860" s="665">
        <v>13449</v>
      </c>
    </row>
    <row r="861" spans="1:11" ht="14.4" customHeight="1" x14ac:dyDescent="0.3">
      <c r="A861" s="660" t="s">
        <v>586</v>
      </c>
      <c r="B861" s="661" t="s">
        <v>587</v>
      </c>
      <c r="C861" s="662" t="s">
        <v>605</v>
      </c>
      <c r="D861" s="663" t="s">
        <v>4269</v>
      </c>
      <c r="E861" s="662" t="s">
        <v>8528</v>
      </c>
      <c r="F861" s="663" t="s">
        <v>8529</v>
      </c>
      <c r="G861" s="662" t="s">
        <v>7890</v>
      </c>
      <c r="H861" s="662" t="s">
        <v>7891</v>
      </c>
      <c r="I861" s="664">
        <v>14169.1</v>
      </c>
      <c r="J861" s="664">
        <v>4</v>
      </c>
      <c r="K861" s="665">
        <v>56676.4</v>
      </c>
    </row>
    <row r="862" spans="1:11" ht="14.4" customHeight="1" x14ac:dyDescent="0.3">
      <c r="A862" s="660" t="s">
        <v>586</v>
      </c>
      <c r="B862" s="661" t="s">
        <v>587</v>
      </c>
      <c r="C862" s="662" t="s">
        <v>605</v>
      </c>
      <c r="D862" s="663" t="s">
        <v>4269</v>
      </c>
      <c r="E862" s="662" t="s">
        <v>8528</v>
      </c>
      <c r="F862" s="663" t="s">
        <v>8529</v>
      </c>
      <c r="G862" s="662" t="s">
        <v>7892</v>
      </c>
      <c r="H862" s="662" t="s">
        <v>7893</v>
      </c>
      <c r="I862" s="664">
        <v>3121.8</v>
      </c>
      <c r="J862" s="664">
        <v>1</v>
      </c>
      <c r="K862" s="665">
        <v>3121.8</v>
      </c>
    </row>
    <row r="863" spans="1:11" ht="14.4" customHeight="1" x14ac:dyDescent="0.3">
      <c r="A863" s="660" t="s">
        <v>586</v>
      </c>
      <c r="B863" s="661" t="s">
        <v>587</v>
      </c>
      <c r="C863" s="662" t="s">
        <v>605</v>
      </c>
      <c r="D863" s="663" t="s">
        <v>4269</v>
      </c>
      <c r="E863" s="662" t="s">
        <v>8528</v>
      </c>
      <c r="F863" s="663" t="s">
        <v>8529</v>
      </c>
      <c r="G863" s="662" t="s">
        <v>7894</v>
      </c>
      <c r="H863" s="662" t="s">
        <v>7895</v>
      </c>
      <c r="I863" s="664">
        <v>12100</v>
      </c>
      <c r="J863" s="664">
        <v>3</v>
      </c>
      <c r="K863" s="665">
        <v>36300</v>
      </c>
    </row>
    <row r="864" spans="1:11" ht="14.4" customHeight="1" x14ac:dyDescent="0.3">
      <c r="A864" s="660" t="s">
        <v>586</v>
      </c>
      <c r="B864" s="661" t="s">
        <v>587</v>
      </c>
      <c r="C864" s="662" t="s">
        <v>605</v>
      </c>
      <c r="D864" s="663" t="s">
        <v>4269</v>
      </c>
      <c r="E864" s="662" t="s">
        <v>8528</v>
      </c>
      <c r="F864" s="663" t="s">
        <v>8529</v>
      </c>
      <c r="G864" s="662" t="s">
        <v>7896</v>
      </c>
      <c r="H864" s="662" t="s">
        <v>7897</v>
      </c>
      <c r="I864" s="664">
        <v>7610.9</v>
      </c>
      <c r="J864" s="664">
        <v>1</v>
      </c>
      <c r="K864" s="665">
        <v>7610.9</v>
      </c>
    </row>
    <row r="865" spans="1:11" ht="14.4" customHeight="1" x14ac:dyDescent="0.3">
      <c r="A865" s="660" t="s">
        <v>586</v>
      </c>
      <c r="B865" s="661" t="s">
        <v>587</v>
      </c>
      <c r="C865" s="662" t="s">
        <v>605</v>
      </c>
      <c r="D865" s="663" t="s">
        <v>4269</v>
      </c>
      <c r="E865" s="662" t="s">
        <v>8528</v>
      </c>
      <c r="F865" s="663" t="s">
        <v>8529</v>
      </c>
      <c r="G865" s="662" t="s">
        <v>7898</v>
      </c>
      <c r="H865" s="662" t="s">
        <v>7899</v>
      </c>
      <c r="I865" s="664">
        <v>14169.1</v>
      </c>
      <c r="J865" s="664">
        <v>1</v>
      </c>
      <c r="K865" s="665">
        <v>14169.1</v>
      </c>
    </row>
    <row r="866" spans="1:11" ht="14.4" customHeight="1" x14ac:dyDescent="0.3">
      <c r="A866" s="660" t="s">
        <v>586</v>
      </c>
      <c r="B866" s="661" t="s">
        <v>587</v>
      </c>
      <c r="C866" s="662" t="s">
        <v>605</v>
      </c>
      <c r="D866" s="663" t="s">
        <v>4269</v>
      </c>
      <c r="E866" s="662" t="s">
        <v>8528</v>
      </c>
      <c r="F866" s="663" t="s">
        <v>8529</v>
      </c>
      <c r="G866" s="662" t="s">
        <v>7900</v>
      </c>
      <c r="H866" s="662" t="s">
        <v>7901</v>
      </c>
      <c r="I866" s="664">
        <v>7610.9</v>
      </c>
      <c r="J866" s="664">
        <v>2</v>
      </c>
      <c r="K866" s="665">
        <v>15221.8</v>
      </c>
    </row>
    <row r="867" spans="1:11" ht="14.4" customHeight="1" x14ac:dyDescent="0.3">
      <c r="A867" s="660" t="s">
        <v>586</v>
      </c>
      <c r="B867" s="661" t="s">
        <v>587</v>
      </c>
      <c r="C867" s="662" t="s">
        <v>605</v>
      </c>
      <c r="D867" s="663" t="s">
        <v>4269</v>
      </c>
      <c r="E867" s="662" t="s">
        <v>8528</v>
      </c>
      <c r="F867" s="663" t="s">
        <v>8529</v>
      </c>
      <c r="G867" s="662" t="s">
        <v>7902</v>
      </c>
      <c r="H867" s="662" t="s">
        <v>7903</v>
      </c>
      <c r="I867" s="664">
        <v>3121.8</v>
      </c>
      <c r="J867" s="664">
        <v>1</v>
      </c>
      <c r="K867" s="665">
        <v>3121.8</v>
      </c>
    </row>
    <row r="868" spans="1:11" ht="14.4" customHeight="1" x14ac:dyDescent="0.3">
      <c r="A868" s="660" t="s">
        <v>586</v>
      </c>
      <c r="B868" s="661" t="s">
        <v>587</v>
      </c>
      <c r="C868" s="662" t="s">
        <v>605</v>
      </c>
      <c r="D868" s="663" t="s">
        <v>4269</v>
      </c>
      <c r="E868" s="662" t="s">
        <v>8528</v>
      </c>
      <c r="F868" s="663" t="s">
        <v>8529</v>
      </c>
      <c r="G868" s="662" t="s">
        <v>7904</v>
      </c>
      <c r="H868" s="662" t="s">
        <v>7905</v>
      </c>
      <c r="I868" s="664">
        <v>7610.9</v>
      </c>
      <c r="J868" s="664">
        <v>1</v>
      </c>
      <c r="K868" s="665">
        <v>7610.9</v>
      </c>
    </row>
    <row r="869" spans="1:11" ht="14.4" customHeight="1" x14ac:dyDescent="0.3">
      <c r="A869" s="660" t="s">
        <v>586</v>
      </c>
      <c r="B869" s="661" t="s">
        <v>587</v>
      </c>
      <c r="C869" s="662" t="s">
        <v>605</v>
      </c>
      <c r="D869" s="663" t="s">
        <v>4269</v>
      </c>
      <c r="E869" s="662" t="s">
        <v>8528</v>
      </c>
      <c r="F869" s="663" t="s">
        <v>8529</v>
      </c>
      <c r="G869" s="662" t="s">
        <v>7906</v>
      </c>
      <c r="H869" s="662" t="s">
        <v>7907</v>
      </c>
      <c r="I869" s="664">
        <v>7610.9</v>
      </c>
      <c r="J869" s="664">
        <v>1</v>
      </c>
      <c r="K869" s="665">
        <v>7610.9</v>
      </c>
    </row>
    <row r="870" spans="1:11" ht="14.4" customHeight="1" x14ac:dyDescent="0.3">
      <c r="A870" s="660" t="s">
        <v>586</v>
      </c>
      <c r="B870" s="661" t="s">
        <v>587</v>
      </c>
      <c r="C870" s="662" t="s">
        <v>605</v>
      </c>
      <c r="D870" s="663" t="s">
        <v>4269</v>
      </c>
      <c r="E870" s="662" t="s">
        <v>8528</v>
      </c>
      <c r="F870" s="663" t="s">
        <v>8529</v>
      </c>
      <c r="G870" s="662" t="s">
        <v>7908</v>
      </c>
      <c r="H870" s="662" t="s">
        <v>7909</v>
      </c>
      <c r="I870" s="664">
        <v>12100</v>
      </c>
      <c r="J870" s="664">
        <v>2</v>
      </c>
      <c r="K870" s="665">
        <v>24200</v>
      </c>
    </row>
    <row r="871" spans="1:11" ht="14.4" customHeight="1" x14ac:dyDescent="0.3">
      <c r="A871" s="660" t="s">
        <v>586</v>
      </c>
      <c r="B871" s="661" t="s">
        <v>587</v>
      </c>
      <c r="C871" s="662" t="s">
        <v>605</v>
      </c>
      <c r="D871" s="663" t="s">
        <v>4269</v>
      </c>
      <c r="E871" s="662" t="s">
        <v>8528</v>
      </c>
      <c r="F871" s="663" t="s">
        <v>8529</v>
      </c>
      <c r="G871" s="662" t="s">
        <v>7910</v>
      </c>
      <c r="H871" s="662" t="s">
        <v>7911</v>
      </c>
      <c r="I871" s="664">
        <v>7610.9</v>
      </c>
      <c r="J871" s="664">
        <v>2</v>
      </c>
      <c r="K871" s="665">
        <v>15221.8</v>
      </c>
    </row>
    <row r="872" spans="1:11" ht="14.4" customHeight="1" x14ac:dyDescent="0.3">
      <c r="A872" s="660" t="s">
        <v>586</v>
      </c>
      <c r="B872" s="661" t="s">
        <v>587</v>
      </c>
      <c r="C872" s="662" t="s">
        <v>605</v>
      </c>
      <c r="D872" s="663" t="s">
        <v>4269</v>
      </c>
      <c r="E872" s="662" t="s">
        <v>8528</v>
      </c>
      <c r="F872" s="663" t="s">
        <v>8529</v>
      </c>
      <c r="G872" s="662" t="s">
        <v>7912</v>
      </c>
      <c r="H872" s="662" t="s">
        <v>7913</v>
      </c>
      <c r="I872" s="664">
        <v>49452.7</v>
      </c>
      <c r="J872" s="664">
        <v>2</v>
      </c>
      <c r="K872" s="665">
        <v>98905.4</v>
      </c>
    </row>
    <row r="873" spans="1:11" ht="14.4" customHeight="1" x14ac:dyDescent="0.3">
      <c r="A873" s="660" t="s">
        <v>586</v>
      </c>
      <c r="B873" s="661" t="s">
        <v>587</v>
      </c>
      <c r="C873" s="662" t="s">
        <v>605</v>
      </c>
      <c r="D873" s="663" t="s">
        <v>4269</v>
      </c>
      <c r="E873" s="662" t="s">
        <v>8528</v>
      </c>
      <c r="F873" s="663" t="s">
        <v>8529</v>
      </c>
      <c r="G873" s="662" t="s">
        <v>7914</v>
      </c>
      <c r="H873" s="662" t="s">
        <v>7915</v>
      </c>
      <c r="I873" s="664">
        <v>7610.9</v>
      </c>
      <c r="J873" s="664">
        <v>1</v>
      </c>
      <c r="K873" s="665">
        <v>7610.9</v>
      </c>
    </row>
    <row r="874" spans="1:11" ht="14.4" customHeight="1" x14ac:dyDescent="0.3">
      <c r="A874" s="660" t="s">
        <v>586</v>
      </c>
      <c r="B874" s="661" t="s">
        <v>587</v>
      </c>
      <c r="C874" s="662" t="s">
        <v>605</v>
      </c>
      <c r="D874" s="663" t="s">
        <v>4269</v>
      </c>
      <c r="E874" s="662" t="s">
        <v>8528</v>
      </c>
      <c r="F874" s="663" t="s">
        <v>8529</v>
      </c>
      <c r="G874" s="662" t="s">
        <v>7916</v>
      </c>
      <c r="H874" s="662" t="s">
        <v>7917</v>
      </c>
      <c r="I874" s="664">
        <v>7610.9</v>
      </c>
      <c r="J874" s="664">
        <v>1</v>
      </c>
      <c r="K874" s="665">
        <v>7610.9</v>
      </c>
    </row>
    <row r="875" spans="1:11" ht="14.4" customHeight="1" x14ac:dyDescent="0.3">
      <c r="A875" s="660" t="s">
        <v>586</v>
      </c>
      <c r="B875" s="661" t="s">
        <v>587</v>
      </c>
      <c r="C875" s="662" t="s">
        <v>605</v>
      </c>
      <c r="D875" s="663" t="s">
        <v>4269</v>
      </c>
      <c r="E875" s="662" t="s">
        <v>8528</v>
      </c>
      <c r="F875" s="663" t="s">
        <v>8529</v>
      </c>
      <c r="G875" s="662" t="s">
        <v>7918</v>
      </c>
      <c r="H875" s="662" t="s">
        <v>7919</v>
      </c>
      <c r="I875" s="664">
        <v>7610.9</v>
      </c>
      <c r="J875" s="664">
        <v>1</v>
      </c>
      <c r="K875" s="665">
        <v>7610.9</v>
      </c>
    </row>
    <row r="876" spans="1:11" ht="14.4" customHeight="1" x14ac:dyDescent="0.3">
      <c r="A876" s="660" t="s">
        <v>586</v>
      </c>
      <c r="B876" s="661" t="s">
        <v>587</v>
      </c>
      <c r="C876" s="662" t="s">
        <v>605</v>
      </c>
      <c r="D876" s="663" t="s">
        <v>4269</v>
      </c>
      <c r="E876" s="662" t="s">
        <v>8528</v>
      </c>
      <c r="F876" s="663" t="s">
        <v>8529</v>
      </c>
      <c r="G876" s="662" t="s">
        <v>7920</v>
      </c>
      <c r="H876" s="662" t="s">
        <v>7921</v>
      </c>
      <c r="I876" s="664">
        <v>7610.9</v>
      </c>
      <c r="J876" s="664">
        <v>1</v>
      </c>
      <c r="K876" s="665">
        <v>7610.9</v>
      </c>
    </row>
    <row r="877" spans="1:11" ht="14.4" customHeight="1" x14ac:dyDescent="0.3">
      <c r="A877" s="660" t="s">
        <v>586</v>
      </c>
      <c r="B877" s="661" t="s">
        <v>587</v>
      </c>
      <c r="C877" s="662" t="s">
        <v>605</v>
      </c>
      <c r="D877" s="663" t="s">
        <v>4269</v>
      </c>
      <c r="E877" s="662" t="s">
        <v>8528</v>
      </c>
      <c r="F877" s="663" t="s">
        <v>8529</v>
      </c>
      <c r="G877" s="662" t="s">
        <v>7922</v>
      </c>
      <c r="H877" s="662" t="s">
        <v>7923</v>
      </c>
      <c r="I877" s="664">
        <v>14169.1</v>
      </c>
      <c r="J877" s="664">
        <v>2</v>
      </c>
      <c r="K877" s="665">
        <v>28338.2</v>
      </c>
    </row>
    <row r="878" spans="1:11" ht="14.4" customHeight="1" x14ac:dyDescent="0.3">
      <c r="A878" s="660" t="s">
        <v>586</v>
      </c>
      <c r="B878" s="661" t="s">
        <v>587</v>
      </c>
      <c r="C878" s="662" t="s">
        <v>605</v>
      </c>
      <c r="D878" s="663" t="s">
        <v>4269</v>
      </c>
      <c r="E878" s="662" t="s">
        <v>8528</v>
      </c>
      <c r="F878" s="663" t="s">
        <v>8529</v>
      </c>
      <c r="G878" s="662" t="s">
        <v>7924</v>
      </c>
      <c r="H878" s="662" t="s">
        <v>7925</v>
      </c>
      <c r="I878" s="664">
        <v>3121.8</v>
      </c>
      <c r="J878" s="664">
        <v>1</v>
      </c>
      <c r="K878" s="665">
        <v>3121.8</v>
      </c>
    </row>
    <row r="879" spans="1:11" ht="14.4" customHeight="1" x14ac:dyDescent="0.3">
      <c r="A879" s="660" t="s">
        <v>586</v>
      </c>
      <c r="B879" s="661" t="s">
        <v>587</v>
      </c>
      <c r="C879" s="662" t="s">
        <v>605</v>
      </c>
      <c r="D879" s="663" t="s">
        <v>4269</v>
      </c>
      <c r="E879" s="662" t="s">
        <v>8528</v>
      </c>
      <c r="F879" s="663" t="s">
        <v>8529</v>
      </c>
      <c r="G879" s="662" t="s">
        <v>7926</v>
      </c>
      <c r="H879" s="662" t="s">
        <v>7927</v>
      </c>
      <c r="I879" s="664">
        <v>360.58</v>
      </c>
      <c r="J879" s="664">
        <v>10</v>
      </c>
      <c r="K879" s="665">
        <v>3605.8</v>
      </c>
    </row>
    <row r="880" spans="1:11" ht="14.4" customHeight="1" x14ac:dyDescent="0.3">
      <c r="A880" s="660" t="s">
        <v>586</v>
      </c>
      <c r="B880" s="661" t="s">
        <v>587</v>
      </c>
      <c r="C880" s="662" t="s">
        <v>605</v>
      </c>
      <c r="D880" s="663" t="s">
        <v>4269</v>
      </c>
      <c r="E880" s="662" t="s">
        <v>8528</v>
      </c>
      <c r="F880" s="663" t="s">
        <v>8529</v>
      </c>
      <c r="G880" s="662" t="s">
        <v>7928</v>
      </c>
      <c r="H880" s="662" t="s">
        <v>7929</v>
      </c>
      <c r="I880" s="664">
        <v>14169.1</v>
      </c>
      <c r="J880" s="664">
        <v>1</v>
      </c>
      <c r="K880" s="665">
        <v>14169.1</v>
      </c>
    </row>
    <row r="881" spans="1:11" ht="14.4" customHeight="1" x14ac:dyDescent="0.3">
      <c r="A881" s="660" t="s">
        <v>586</v>
      </c>
      <c r="B881" s="661" t="s">
        <v>587</v>
      </c>
      <c r="C881" s="662" t="s">
        <v>605</v>
      </c>
      <c r="D881" s="663" t="s">
        <v>4269</v>
      </c>
      <c r="E881" s="662" t="s">
        <v>8528</v>
      </c>
      <c r="F881" s="663" t="s">
        <v>8529</v>
      </c>
      <c r="G881" s="662" t="s">
        <v>7930</v>
      </c>
      <c r="H881" s="662" t="s">
        <v>7931</v>
      </c>
      <c r="I881" s="664">
        <v>30119</v>
      </c>
      <c r="J881" s="664">
        <v>2</v>
      </c>
      <c r="K881" s="665">
        <v>60238</v>
      </c>
    </row>
    <row r="882" spans="1:11" ht="14.4" customHeight="1" x14ac:dyDescent="0.3">
      <c r="A882" s="660" t="s">
        <v>586</v>
      </c>
      <c r="B882" s="661" t="s">
        <v>587</v>
      </c>
      <c r="C882" s="662" t="s">
        <v>605</v>
      </c>
      <c r="D882" s="663" t="s">
        <v>4269</v>
      </c>
      <c r="E882" s="662" t="s">
        <v>8528</v>
      </c>
      <c r="F882" s="663" t="s">
        <v>8529</v>
      </c>
      <c r="G882" s="662" t="s">
        <v>7932</v>
      </c>
      <c r="H882" s="662" t="s">
        <v>7933</v>
      </c>
      <c r="I882" s="664">
        <v>3121.8</v>
      </c>
      <c r="J882" s="664">
        <v>2</v>
      </c>
      <c r="K882" s="665">
        <v>6243.6</v>
      </c>
    </row>
    <row r="883" spans="1:11" ht="14.4" customHeight="1" x14ac:dyDescent="0.3">
      <c r="A883" s="660" t="s">
        <v>586</v>
      </c>
      <c r="B883" s="661" t="s">
        <v>587</v>
      </c>
      <c r="C883" s="662" t="s">
        <v>605</v>
      </c>
      <c r="D883" s="663" t="s">
        <v>4269</v>
      </c>
      <c r="E883" s="662" t="s">
        <v>8528</v>
      </c>
      <c r="F883" s="663" t="s">
        <v>8529</v>
      </c>
      <c r="G883" s="662" t="s">
        <v>7934</v>
      </c>
      <c r="H883" s="662" t="s">
        <v>7935</v>
      </c>
      <c r="I883" s="664">
        <v>13909</v>
      </c>
      <c r="J883" s="664">
        <v>1</v>
      </c>
      <c r="K883" s="665">
        <v>13909</v>
      </c>
    </row>
    <row r="884" spans="1:11" ht="14.4" customHeight="1" x14ac:dyDescent="0.3">
      <c r="A884" s="660" t="s">
        <v>586</v>
      </c>
      <c r="B884" s="661" t="s">
        <v>587</v>
      </c>
      <c r="C884" s="662" t="s">
        <v>605</v>
      </c>
      <c r="D884" s="663" t="s">
        <v>4269</v>
      </c>
      <c r="E884" s="662" t="s">
        <v>8528</v>
      </c>
      <c r="F884" s="663" t="s">
        <v>8529</v>
      </c>
      <c r="G884" s="662" t="s">
        <v>7936</v>
      </c>
      <c r="H884" s="662" t="s">
        <v>7937</v>
      </c>
      <c r="I884" s="664">
        <v>12100</v>
      </c>
      <c r="J884" s="664">
        <v>1</v>
      </c>
      <c r="K884" s="665">
        <v>12100</v>
      </c>
    </row>
    <row r="885" spans="1:11" ht="14.4" customHeight="1" x14ac:dyDescent="0.3">
      <c r="A885" s="660" t="s">
        <v>586</v>
      </c>
      <c r="B885" s="661" t="s">
        <v>587</v>
      </c>
      <c r="C885" s="662" t="s">
        <v>605</v>
      </c>
      <c r="D885" s="663" t="s">
        <v>4269</v>
      </c>
      <c r="E885" s="662" t="s">
        <v>8528</v>
      </c>
      <c r="F885" s="663" t="s">
        <v>8529</v>
      </c>
      <c r="G885" s="662" t="s">
        <v>7938</v>
      </c>
      <c r="H885" s="662" t="s">
        <v>7939</v>
      </c>
      <c r="I885" s="664">
        <v>16840</v>
      </c>
      <c r="J885" s="664">
        <v>1</v>
      </c>
      <c r="K885" s="665">
        <v>16840</v>
      </c>
    </row>
    <row r="886" spans="1:11" ht="14.4" customHeight="1" x14ac:dyDescent="0.3">
      <c r="A886" s="660" t="s">
        <v>586</v>
      </c>
      <c r="B886" s="661" t="s">
        <v>587</v>
      </c>
      <c r="C886" s="662" t="s">
        <v>605</v>
      </c>
      <c r="D886" s="663" t="s">
        <v>4269</v>
      </c>
      <c r="E886" s="662" t="s">
        <v>8528</v>
      </c>
      <c r="F886" s="663" t="s">
        <v>8529</v>
      </c>
      <c r="G886" s="662" t="s">
        <v>7940</v>
      </c>
      <c r="H886" s="662" t="s">
        <v>7941</v>
      </c>
      <c r="I886" s="664">
        <v>7610.9</v>
      </c>
      <c r="J886" s="664">
        <v>1</v>
      </c>
      <c r="K886" s="665">
        <v>7610.9</v>
      </c>
    </row>
    <row r="887" spans="1:11" ht="14.4" customHeight="1" x14ac:dyDescent="0.3">
      <c r="A887" s="660" t="s">
        <v>586</v>
      </c>
      <c r="B887" s="661" t="s">
        <v>587</v>
      </c>
      <c r="C887" s="662" t="s">
        <v>605</v>
      </c>
      <c r="D887" s="663" t="s">
        <v>4269</v>
      </c>
      <c r="E887" s="662" t="s">
        <v>8528</v>
      </c>
      <c r="F887" s="663" t="s">
        <v>8529</v>
      </c>
      <c r="G887" s="662" t="s">
        <v>7942</v>
      </c>
      <c r="H887" s="662" t="s">
        <v>7943</v>
      </c>
      <c r="I887" s="664">
        <v>8437</v>
      </c>
      <c r="J887" s="664">
        <v>2</v>
      </c>
      <c r="K887" s="665">
        <v>16874</v>
      </c>
    </row>
    <row r="888" spans="1:11" ht="14.4" customHeight="1" x14ac:dyDescent="0.3">
      <c r="A888" s="660" t="s">
        <v>586</v>
      </c>
      <c r="B888" s="661" t="s">
        <v>587</v>
      </c>
      <c r="C888" s="662" t="s">
        <v>605</v>
      </c>
      <c r="D888" s="663" t="s">
        <v>4269</v>
      </c>
      <c r="E888" s="662" t="s">
        <v>8528</v>
      </c>
      <c r="F888" s="663" t="s">
        <v>8529</v>
      </c>
      <c r="G888" s="662" t="s">
        <v>7944</v>
      </c>
      <c r="H888" s="662" t="s">
        <v>7945</v>
      </c>
      <c r="I888" s="664">
        <v>9114</v>
      </c>
      <c r="J888" s="664">
        <v>1</v>
      </c>
      <c r="K888" s="665">
        <v>9114</v>
      </c>
    </row>
    <row r="889" spans="1:11" ht="14.4" customHeight="1" x14ac:dyDescent="0.3">
      <c r="A889" s="660" t="s">
        <v>586</v>
      </c>
      <c r="B889" s="661" t="s">
        <v>587</v>
      </c>
      <c r="C889" s="662" t="s">
        <v>605</v>
      </c>
      <c r="D889" s="663" t="s">
        <v>4269</v>
      </c>
      <c r="E889" s="662" t="s">
        <v>8528</v>
      </c>
      <c r="F889" s="663" t="s">
        <v>8529</v>
      </c>
      <c r="G889" s="662" t="s">
        <v>7946</v>
      </c>
      <c r="H889" s="662" t="s">
        <v>7947</v>
      </c>
      <c r="I889" s="664">
        <v>30119</v>
      </c>
      <c r="J889" s="664">
        <v>1</v>
      </c>
      <c r="K889" s="665">
        <v>30119</v>
      </c>
    </row>
    <row r="890" spans="1:11" ht="14.4" customHeight="1" x14ac:dyDescent="0.3">
      <c r="A890" s="660" t="s">
        <v>586</v>
      </c>
      <c r="B890" s="661" t="s">
        <v>587</v>
      </c>
      <c r="C890" s="662" t="s">
        <v>605</v>
      </c>
      <c r="D890" s="663" t="s">
        <v>4269</v>
      </c>
      <c r="E890" s="662" t="s">
        <v>8528</v>
      </c>
      <c r="F890" s="663" t="s">
        <v>8529</v>
      </c>
      <c r="G890" s="662" t="s">
        <v>7948</v>
      </c>
      <c r="H890" s="662" t="s">
        <v>7949</v>
      </c>
      <c r="I890" s="664">
        <v>7610.9</v>
      </c>
      <c r="J890" s="664">
        <v>1</v>
      </c>
      <c r="K890" s="665">
        <v>7610.9</v>
      </c>
    </row>
    <row r="891" spans="1:11" ht="14.4" customHeight="1" x14ac:dyDescent="0.3">
      <c r="A891" s="660" t="s">
        <v>586</v>
      </c>
      <c r="B891" s="661" t="s">
        <v>587</v>
      </c>
      <c r="C891" s="662" t="s">
        <v>605</v>
      </c>
      <c r="D891" s="663" t="s">
        <v>4269</v>
      </c>
      <c r="E891" s="662" t="s">
        <v>8528</v>
      </c>
      <c r="F891" s="663" t="s">
        <v>8529</v>
      </c>
      <c r="G891" s="662" t="s">
        <v>7950</v>
      </c>
      <c r="H891" s="662" t="s">
        <v>7951</v>
      </c>
      <c r="I891" s="664">
        <v>12100</v>
      </c>
      <c r="J891" s="664">
        <v>2</v>
      </c>
      <c r="K891" s="665">
        <v>24200</v>
      </c>
    </row>
    <row r="892" spans="1:11" ht="14.4" customHeight="1" x14ac:dyDescent="0.3">
      <c r="A892" s="660" t="s">
        <v>586</v>
      </c>
      <c r="B892" s="661" t="s">
        <v>587</v>
      </c>
      <c r="C892" s="662" t="s">
        <v>605</v>
      </c>
      <c r="D892" s="663" t="s">
        <v>4269</v>
      </c>
      <c r="E892" s="662" t="s">
        <v>8528</v>
      </c>
      <c r="F892" s="663" t="s">
        <v>8529</v>
      </c>
      <c r="G892" s="662" t="s">
        <v>7952</v>
      </c>
      <c r="H892" s="662" t="s">
        <v>7953</v>
      </c>
      <c r="I892" s="664">
        <v>6413</v>
      </c>
      <c r="J892" s="664">
        <v>1</v>
      </c>
      <c r="K892" s="665">
        <v>6413</v>
      </c>
    </row>
    <row r="893" spans="1:11" ht="14.4" customHeight="1" x14ac:dyDescent="0.3">
      <c r="A893" s="660" t="s">
        <v>586</v>
      </c>
      <c r="B893" s="661" t="s">
        <v>587</v>
      </c>
      <c r="C893" s="662" t="s">
        <v>605</v>
      </c>
      <c r="D893" s="663" t="s">
        <v>4269</v>
      </c>
      <c r="E893" s="662" t="s">
        <v>8528</v>
      </c>
      <c r="F893" s="663" t="s">
        <v>8529</v>
      </c>
      <c r="G893" s="662" t="s">
        <v>7954</v>
      </c>
      <c r="H893" s="662" t="s">
        <v>7955</v>
      </c>
      <c r="I893" s="664">
        <v>14169.1</v>
      </c>
      <c r="J893" s="664">
        <v>1</v>
      </c>
      <c r="K893" s="665">
        <v>14169.1</v>
      </c>
    </row>
    <row r="894" spans="1:11" ht="14.4" customHeight="1" x14ac:dyDescent="0.3">
      <c r="A894" s="660" t="s">
        <v>586</v>
      </c>
      <c r="B894" s="661" t="s">
        <v>587</v>
      </c>
      <c r="C894" s="662" t="s">
        <v>605</v>
      </c>
      <c r="D894" s="663" t="s">
        <v>4269</v>
      </c>
      <c r="E894" s="662" t="s">
        <v>8528</v>
      </c>
      <c r="F894" s="663" t="s">
        <v>8529</v>
      </c>
      <c r="G894" s="662" t="s">
        <v>7956</v>
      </c>
      <c r="H894" s="662" t="s">
        <v>7957</v>
      </c>
      <c r="I894" s="664">
        <v>7610.9</v>
      </c>
      <c r="J894" s="664">
        <v>1</v>
      </c>
      <c r="K894" s="665">
        <v>7610.9</v>
      </c>
    </row>
    <row r="895" spans="1:11" ht="14.4" customHeight="1" x14ac:dyDescent="0.3">
      <c r="A895" s="660" t="s">
        <v>586</v>
      </c>
      <c r="B895" s="661" t="s">
        <v>587</v>
      </c>
      <c r="C895" s="662" t="s">
        <v>605</v>
      </c>
      <c r="D895" s="663" t="s">
        <v>4269</v>
      </c>
      <c r="E895" s="662" t="s">
        <v>8528</v>
      </c>
      <c r="F895" s="663" t="s">
        <v>8529</v>
      </c>
      <c r="G895" s="662" t="s">
        <v>7958</v>
      </c>
      <c r="H895" s="662" t="s">
        <v>7959</v>
      </c>
      <c r="I895" s="664">
        <v>13878.7</v>
      </c>
      <c r="J895" s="664">
        <v>1</v>
      </c>
      <c r="K895" s="665">
        <v>13878.7</v>
      </c>
    </row>
    <row r="896" spans="1:11" ht="14.4" customHeight="1" x14ac:dyDescent="0.3">
      <c r="A896" s="660" t="s">
        <v>586</v>
      </c>
      <c r="B896" s="661" t="s">
        <v>587</v>
      </c>
      <c r="C896" s="662" t="s">
        <v>605</v>
      </c>
      <c r="D896" s="663" t="s">
        <v>4269</v>
      </c>
      <c r="E896" s="662" t="s">
        <v>8528</v>
      </c>
      <c r="F896" s="663" t="s">
        <v>8529</v>
      </c>
      <c r="G896" s="662" t="s">
        <v>7960</v>
      </c>
      <c r="H896" s="662" t="s">
        <v>7961</v>
      </c>
      <c r="I896" s="664">
        <v>13588.299999999996</v>
      </c>
      <c r="J896" s="664">
        <v>33</v>
      </c>
      <c r="K896" s="665">
        <v>448413.89999999991</v>
      </c>
    </row>
    <row r="897" spans="1:11" ht="14.4" customHeight="1" x14ac:dyDescent="0.3">
      <c r="A897" s="660" t="s">
        <v>586</v>
      </c>
      <c r="B897" s="661" t="s">
        <v>587</v>
      </c>
      <c r="C897" s="662" t="s">
        <v>605</v>
      </c>
      <c r="D897" s="663" t="s">
        <v>4269</v>
      </c>
      <c r="E897" s="662" t="s">
        <v>8528</v>
      </c>
      <c r="F897" s="663" t="s">
        <v>8529</v>
      </c>
      <c r="G897" s="662" t="s">
        <v>7962</v>
      </c>
      <c r="H897" s="662" t="s">
        <v>7963</v>
      </c>
      <c r="I897" s="664">
        <v>1724.25</v>
      </c>
      <c r="J897" s="664">
        <v>210</v>
      </c>
      <c r="K897" s="665">
        <v>362092.5</v>
      </c>
    </row>
    <row r="898" spans="1:11" ht="14.4" customHeight="1" x14ac:dyDescent="0.3">
      <c r="A898" s="660" t="s">
        <v>586</v>
      </c>
      <c r="B898" s="661" t="s">
        <v>587</v>
      </c>
      <c r="C898" s="662" t="s">
        <v>605</v>
      </c>
      <c r="D898" s="663" t="s">
        <v>4269</v>
      </c>
      <c r="E898" s="662" t="s">
        <v>8528</v>
      </c>
      <c r="F898" s="663" t="s">
        <v>8529</v>
      </c>
      <c r="G898" s="662" t="s">
        <v>7964</v>
      </c>
      <c r="H898" s="662" t="s">
        <v>7965</v>
      </c>
      <c r="I898" s="664">
        <v>1815</v>
      </c>
      <c r="J898" s="664">
        <v>38</v>
      </c>
      <c r="K898" s="665">
        <v>68970</v>
      </c>
    </row>
    <row r="899" spans="1:11" ht="14.4" customHeight="1" x14ac:dyDescent="0.3">
      <c r="A899" s="660" t="s">
        <v>586</v>
      </c>
      <c r="B899" s="661" t="s">
        <v>587</v>
      </c>
      <c r="C899" s="662" t="s">
        <v>605</v>
      </c>
      <c r="D899" s="663" t="s">
        <v>4269</v>
      </c>
      <c r="E899" s="662" t="s">
        <v>8528</v>
      </c>
      <c r="F899" s="663" t="s">
        <v>8529</v>
      </c>
      <c r="G899" s="662" t="s">
        <v>7966</v>
      </c>
      <c r="H899" s="662" t="s">
        <v>7967</v>
      </c>
      <c r="I899" s="664">
        <v>13128.5</v>
      </c>
      <c r="J899" s="664">
        <v>46</v>
      </c>
      <c r="K899" s="665">
        <v>603911</v>
      </c>
    </row>
    <row r="900" spans="1:11" ht="14.4" customHeight="1" x14ac:dyDescent="0.3">
      <c r="A900" s="660" t="s">
        <v>586</v>
      </c>
      <c r="B900" s="661" t="s">
        <v>587</v>
      </c>
      <c r="C900" s="662" t="s">
        <v>605</v>
      </c>
      <c r="D900" s="663" t="s">
        <v>4269</v>
      </c>
      <c r="E900" s="662" t="s">
        <v>8528</v>
      </c>
      <c r="F900" s="663" t="s">
        <v>8529</v>
      </c>
      <c r="G900" s="662" t="s">
        <v>7968</v>
      </c>
      <c r="H900" s="662" t="s">
        <v>7969</v>
      </c>
      <c r="I900" s="664">
        <v>6122.6000000000022</v>
      </c>
      <c r="J900" s="664">
        <v>38</v>
      </c>
      <c r="K900" s="665">
        <v>232658.80000000008</v>
      </c>
    </row>
    <row r="901" spans="1:11" ht="14.4" customHeight="1" x14ac:dyDescent="0.3">
      <c r="A901" s="660" t="s">
        <v>586</v>
      </c>
      <c r="B901" s="661" t="s">
        <v>587</v>
      </c>
      <c r="C901" s="662" t="s">
        <v>605</v>
      </c>
      <c r="D901" s="663" t="s">
        <v>4269</v>
      </c>
      <c r="E901" s="662" t="s">
        <v>8528</v>
      </c>
      <c r="F901" s="663" t="s">
        <v>8529</v>
      </c>
      <c r="G901" s="662" t="s">
        <v>7970</v>
      </c>
      <c r="H901" s="662" t="s">
        <v>7971</v>
      </c>
      <c r="I901" s="664">
        <v>5009.3999999999978</v>
      </c>
      <c r="J901" s="664">
        <v>50</v>
      </c>
      <c r="K901" s="665">
        <v>250469.99999999994</v>
      </c>
    </row>
    <row r="902" spans="1:11" ht="14.4" customHeight="1" x14ac:dyDescent="0.3">
      <c r="A902" s="660" t="s">
        <v>586</v>
      </c>
      <c r="B902" s="661" t="s">
        <v>587</v>
      </c>
      <c r="C902" s="662" t="s">
        <v>605</v>
      </c>
      <c r="D902" s="663" t="s">
        <v>4269</v>
      </c>
      <c r="E902" s="662" t="s">
        <v>8528</v>
      </c>
      <c r="F902" s="663" t="s">
        <v>8529</v>
      </c>
      <c r="G902" s="662" t="s">
        <v>7972</v>
      </c>
      <c r="H902" s="662" t="s">
        <v>7973</v>
      </c>
      <c r="I902" s="664">
        <v>10164</v>
      </c>
      <c r="J902" s="664">
        <v>16</v>
      </c>
      <c r="K902" s="665">
        <v>162624</v>
      </c>
    </row>
    <row r="903" spans="1:11" ht="14.4" customHeight="1" x14ac:dyDescent="0.3">
      <c r="A903" s="660" t="s">
        <v>586</v>
      </c>
      <c r="B903" s="661" t="s">
        <v>587</v>
      </c>
      <c r="C903" s="662" t="s">
        <v>605</v>
      </c>
      <c r="D903" s="663" t="s">
        <v>4269</v>
      </c>
      <c r="E903" s="662" t="s">
        <v>8528</v>
      </c>
      <c r="F903" s="663" t="s">
        <v>8529</v>
      </c>
      <c r="G903" s="662" t="s">
        <v>7974</v>
      </c>
      <c r="H903" s="662" t="s">
        <v>7975</v>
      </c>
      <c r="I903" s="664">
        <v>3388</v>
      </c>
      <c r="J903" s="664">
        <v>48</v>
      </c>
      <c r="K903" s="665">
        <v>162624</v>
      </c>
    </row>
    <row r="904" spans="1:11" ht="14.4" customHeight="1" x14ac:dyDescent="0.3">
      <c r="A904" s="660" t="s">
        <v>586</v>
      </c>
      <c r="B904" s="661" t="s">
        <v>587</v>
      </c>
      <c r="C904" s="662" t="s">
        <v>605</v>
      </c>
      <c r="D904" s="663" t="s">
        <v>4269</v>
      </c>
      <c r="E904" s="662" t="s">
        <v>8528</v>
      </c>
      <c r="F904" s="663" t="s">
        <v>8529</v>
      </c>
      <c r="G904" s="662" t="s">
        <v>7976</v>
      </c>
      <c r="H904" s="662" t="s">
        <v>7977</v>
      </c>
      <c r="I904" s="664">
        <v>14120.700000000004</v>
      </c>
      <c r="J904" s="664">
        <v>16</v>
      </c>
      <c r="K904" s="665">
        <v>225931.20000000004</v>
      </c>
    </row>
    <row r="905" spans="1:11" ht="14.4" customHeight="1" x14ac:dyDescent="0.3">
      <c r="A905" s="660" t="s">
        <v>586</v>
      </c>
      <c r="B905" s="661" t="s">
        <v>587</v>
      </c>
      <c r="C905" s="662" t="s">
        <v>605</v>
      </c>
      <c r="D905" s="663" t="s">
        <v>4269</v>
      </c>
      <c r="E905" s="662" t="s">
        <v>8528</v>
      </c>
      <c r="F905" s="663" t="s">
        <v>8529</v>
      </c>
      <c r="G905" s="662" t="s">
        <v>7978</v>
      </c>
      <c r="H905" s="662" t="s">
        <v>7979</v>
      </c>
      <c r="I905" s="664">
        <v>14907.2</v>
      </c>
      <c r="J905" s="664">
        <v>4</v>
      </c>
      <c r="K905" s="665">
        <v>59628.800000000003</v>
      </c>
    </row>
    <row r="906" spans="1:11" ht="14.4" customHeight="1" x14ac:dyDescent="0.3">
      <c r="A906" s="660" t="s">
        <v>586</v>
      </c>
      <c r="B906" s="661" t="s">
        <v>587</v>
      </c>
      <c r="C906" s="662" t="s">
        <v>605</v>
      </c>
      <c r="D906" s="663" t="s">
        <v>4269</v>
      </c>
      <c r="E906" s="662" t="s">
        <v>8528</v>
      </c>
      <c r="F906" s="663" t="s">
        <v>8529</v>
      </c>
      <c r="G906" s="662" t="s">
        <v>7980</v>
      </c>
      <c r="H906" s="662" t="s">
        <v>7981</v>
      </c>
      <c r="I906" s="664">
        <v>2962.08</v>
      </c>
      <c r="J906" s="664">
        <v>18</v>
      </c>
      <c r="K906" s="665">
        <v>53317.440000000002</v>
      </c>
    </row>
    <row r="907" spans="1:11" ht="14.4" customHeight="1" x14ac:dyDescent="0.3">
      <c r="A907" s="660" t="s">
        <v>586</v>
      </c>
      <c r="B907" s="661" t="s">
        <v>587</v>
      </c>
      <c r="C907" s="662" t="s">
        <v>605</v>
      </c>
      <c r="D907" s="663" t="s">
        <v>4269</v>
      </c>
      <c r="E907" s="662" t="s">
        <v>8528</v>
      </c>
      <c r="F907" s="663" t="s">
        <v>8529</v>
      </c>
      <c r="G907" s="662" t="s">
        <v>7982</v>
      </c>
      <c r="H907" s="662" t="s">
        <v>7983</v>
      </c>
      <c r="I907" s="664">
        <v>8522.9375</v>
      </c>
      <c r="J907" s="664">
        <v>34</v>
      </c>
      <c r="K907" s="665">
        <v>293485.5</v>
      </c>
    </row>
    <row r="908" spans="1:11" ht="14.4" customHeight="1" x14ac:dyDescent="0.3">
      <c r="A908" s="660" t="s">
        <v>586</v>
      </c>
      <c r="B908" s="661" t="s">
        <v>587</v>
      </c>
      <c r="C908" s="662" t="s">
        <v>605</v>
      </c>
      <c r="D908" s="663" t="s">
        <v>4269</v>
      </c>
      <c r="E908" s="662" t="s">
        <v>8528</v>
      </c>
      <c r="F908" s="663" t="s">
        <v>8529</v>
      </c>
      <c r="G908" s="662" t="s">
        <v>7984</v>
      </c>
      <c r="H908" s="662" t="s">
        <v>7985</v>
      </c>
      <c r="I908" s="664">
        <v>4319.7</v>
      </c>
      <c r="J908" s="664">
        <v>15</v>
      </c>
      <c r="K908" s="665">
        <v>64795.499999999993</v>
      </c>
    </row>
    <row r="909" spans="1:11" ht="14.4" customHeight="1" x14ac:dyDescent="0.3">
      <c r="A909" s="660" t="s">
        <v>586</v>
      </c>
      <c r="B909" s="661" t="s">
        <v>587</v>
      </c>
      <c r="C909" s="662" t="s">
        <v>605</v>
      </c>
      <c r="D909" s="663" t="s">
        <v>4269</v>
      </c>
      <c r="E909" s="662" t="s">
        <v>8528</v>
      </c>
      <c r="F909" s="663" t="s">
        <v>8529</v>
      </c>
      <c r="G909" s="662" t="s">
        <v>7986</v>
      </c>
      <c r="H909" s="662" t="s">
        <v>7987</v>
      </c>
      <c r="I909" s="664">
        <v>2962.08</v>
      </c>
      <c r="J909" s="664">
        <v>39</v>
      </c>
      <c r="K909" s="665">
        <v>115521.12</v>
      </c>
    </row>
    <row r="910" spans="1:11" ht="14.4" customHeight="1" x14ac:dyDescent="0.3">
      <c r="A910" s="660" t="s">
        <v>586</v>
      </c>
      <c r="B910" s="661" t="s">
        <v>587</v>
      </c>
      <c r="C910" s="662" t="s">
        <v>605</v>
      </c>
      <c r="D910" s="663" t="s">
        <v>4269</v>
      </c>
      <c r="E910" s="662" t="s">
        <v>8528</v>
      </c>
      <c r="F910" s="663" t="s">
        <v>8529</v>
      </c>
      <c r="G910" s="662" t="s">
        <v>7988</v>
      </c>
      <c r="H910" s="662" t="s">
        <v>7989</v>
      </c>
      <c r="I910" s="664">
        <v>2962.08</v>
      </c>
      <c r="J910" s="664">
        <v>24</v>
      </c>
      <c r="K910" s="665">
        <v>71089.919999999998</v>
      </c>
    </row>
    <row r="911" spans="1:11" ht="14.4" customHeight="1" x14ac:dyDescent="0.3">
      <c r="A911" s="660" t="s">
        <v>586</v>
      </c>
      <c r="B911" s="661" t="s">
        <v>587</v>
      </c>
      <c r="C911" s="662" t="s">
        <v>605</v>
      </c>
      <c r="D911" s="663" t="s">
        <v>4269</v>
      </c>
      <c r="E911" s="662" t="s">
        <v>8528</v>
      </c>
      <c r="F911" s="663" t="s">
        <v>8529</v>
      </c>
      <c r="G911" s="662" t="s">
        <v>7990</v>
      </c>
      <c r="H911" s="662" t="s">
        <v>7991</v>
      </c>
      <c r="I911" s="664">
        <v>6388.8000000000011</v>
      </c>
      <c r="J911" s="664">
        <v>10</v>
      </c>
      <c r="K911" s="665">
        <v>63888.000000000007</v>
      </c>
    </row>
    <row r="912" spans="1:11" ht="14.4" customHeight="1" x14ac:dyDescent="0.3">
      <c r="A912" s="660" t="s">
        <v>586</v>
      </c>
      <c r="B912" s="661" t="s">
        <v>587</v>
      </c>
      <c r="C912" s="662" t="s">
        <v>605</v>
      </c>
      <c r="D912" s="663" t="s">
        <v>4269</v>
      </c>
      <c r="E912" s="662" t="s">
        <v>8528</v>
      </c>
      <c r="F912" s="663" t="s">
        <v>8529</v>
      </c>
      <c r="G912" s="662" t="s">
        <v>7992</v>
      </c>
      <c r="H912" s="662" t="s">
        <v>7993</v>
      </c>
      <c r="I912" s="664">
        <v>642</v>
      </c>
      <c r="J912" s="664">
        <v>1</v>
      </c>
      <c r="K912" s="665">
        <v>642</v>
      </c>
    </row>
    <row r="913" spans="1:11" ht="14.4" customHeight="1" x14ac:dyDescent="0.3">
      <c r="A913" s="660" t="s">
        <v>586</v>
      </c>
      <c r="B913" s="661" t="s">
        <v>587</v>
      </c>
      <c r="C913" s="662" t="s">
        <v>605</v>
      </c>
      <c r="D913" s="663" t="s">
        <v>4269</v>
      </c>
      <c r="E913" s="662" t="s">
        <v>8528</v>
      </c>
      <c r="F913" s="663" t="s">
        <v>8529</v>
      </c>
      <c r="G913" s="662" t="s">
        <v>7994</v>
      </c>
      <c r="H913" s="662" t="s">
        <v>7995</v>
      </c>
      <c r="I913" s="664">
        <v>21054</v>
      </c>
      <c r="J913" s="664">
        <v>3</v>
      </c>
      <c r="K913" s="665">
        <v>63162</v>
      </c>
    </row>
    <row r="914" spans="1:11" ht="14.4" customHeight="1" x14ac:dyDescent="0.3">
      <c r="A914" s="660" t="s">
        <v>586</v>
      </c>
      <c r="B914" s="661" t="s">
        <v>587</v>
      </c>
      <c r="C914" s="662" t="s">
        <v>605</v>
      </c>
      <c r="D914" s="663" t="s">
        <v>4269</v>
      </c>
      <c r="E914" s="662" t="s">
        <v>8528</v>
      </c>
      <c r="F914" s="663" t="s">
        <v>8529</v>
      </c>
      <c r="G914" s="662" t="s">
        <v>7994</v>
      </c>
      <c r="H914" s="662" t="s">
        <v>7996</v>
      </c>
      <c r="I914" s="664">
        <v>21054</v>
      </c>
      <c r="J914" s="664">
        <v>6</v>
      </c>
      <c r="K914" s="665">
        <v>126324</v>
      </c>
    </row>
    <row r="915" spans="1:11" ht="14.4" customHeight="1" x14ac:dyDescent="0.3">
      <c r="A915" s="660" t="s">
        <v>586</v>
      </c>
      <c r="B915" s="661" t="s">
        <v>587</v>
      </c>
      <c r="C915" s="662" t="s">
        <v>605</v>
      </c>
      <c r="D915" s="663" t="s">
        <v>4269</v>
      </c>
      <c r="E915" s="662" t="s">
        <v>8528</v>
      </c>
      <c r="F915" s="663" t="s">
        <v>8529</v>
      </c>
      <c r="G915" s="662" t="s">
        <v>7997</v>
      </c>
      <c r="H915" s="662" t="s">
        <v>7998</v>
      </c>
      <c r="I915" s="664">
        <v>4493.9400000000005</v>
      </c>
      <c r="J915" s="664">
        <v>52</v>
      </c>
      <c r="K915" s="665">
        <v>233684.88000000006</v>
      </c>
    </row>
    <row r="916" spans="1:11" ht="14.4" customHeight="1" x14ac:dyDescent="0.3">
      <c r="A916" s="660" t="s">
        <v>586</v>
      </c>
      <c r="B916" s="661" t="s">
        <v>587</v>
      </c>
      <c r="C916" s="662" t="s">
        <v>605</v>
      </c>
      <c r="D916" s="663" t="s">
        <v>4269</v>
      </c>
      <c r="E916" s="662" t="s">
        <v>8528</v>
      </c>
      <c r="F916" s="663" t="s">
        <v>8529</v>
      </c>
      <c r="G916" s="662" t="s">
        <v>7999</v>
      </c>
      <c r="H916" s="662" t="s">
        <v>8000</v>
      </c>
      <c r="I916" s="664">
        <v>1657.7</v>
      </c>
      <c r="J916" s="664">
        <v>3</v>
      </c>
      <c r="K916" s="665">
        <v>4973.1000000000004</v>
      </c>
    </row>
    <row r="917" spans="1:11" ht="14.4" customHeight="1" x14ac:dyDescent="0.3">
      <c r="A917" s="660" t="s">
        <v>586</v>
      </c>
      <c r="B917" s="661" t="s">
        <v>587</v>
      </c>
      <c r="C917" s="662" t="s">
        <v>605</v>
      </c>
      <c r="D917" s="663" t="s">
        <v>4269</v>
      </c>
      <c r="E917" s="662" t="s">
        <v>8528</v>
      </c>
      <c r="F917" s="663" t="s">
        <v>8529</v>
      </c>
      <c r="G917" s="662" t="s">
        <v>7999</v>
      </c>
      <c r="H917" s="662" t="s">
        <v>8001</v>
      </c>
      <c r="I917" s="664">
        <v>1657.7</v>
      </c>
      <c r="J917" s="664">
        <v>2</v>
      </c>
      <c r="K917" s="665">
        <v>3315.4</v>
      </c>
    </row>
    <row r="918" spans="1:11" ht="14.4" customHeight="1" x14ac:dyDescent="0.3">
      <c r="A918" s="660" t="s">
        <v>586</v>
      </c>
      <c r="B918" s="661" t="s">
        <v>587</v>
      </c>
      <c r="C918" s="662" t="s">
        <v>605</v>
      </c>
      <c r="D918" s="663" t="s">
        <v>4269</v>
      </c>
      <c r="E918" s="662" t="s">
        <v>8528</v>
      </c>
      <c r="F918" s="663" t="s">
        <v>8529</v>
      </c>
      <c r="G918" s="662" t="s">
        <v>8002</v>
      </c>
      <c r="H918" s="662" t="s">
        <v>8003</v>
      </c>
      <c r="I918" s="664">
        <v>267.41000000000003</v>
      </c>
      <c r="J918" s="664">
        <v>2</v>
      </c>
      <c r="K918" s="665">
        <v>534.82000000000005</v>
      </c>
    </row>
    <row r="919" spans="1:11" ht="14.4" customHeight="1" x14ac:dyDescent="0.3">
      <c r="A919" s="660" t="s">
        <v>586</v>
      </c>
      <c r="B919" s="661" t="s">
        <v>587</v>
      </c>
      <c r="C919" s="662" t="s">
        <v>605</v>
      </c>
      <c r="D919" s="663" t="s">
        <v>4269</v>
      </c>
      <c r="E919" s="662" t="s">
        <v>8528</v>
      </c>
      <c r="F919" s="663" t="s">
        <v>8529</v>
      </c>
      <c r="G919" s="662" t="s">
        <v>8002</v>
      </c>
      <c r="H919" s="662" t="s">
        <v>8004</v>
      </c>
      <c r="I919" s="664">
        <v>267.41000000000003</v>
      </c>
      <c r="J919" s="664">
        <v>5</v>
      </c>
      <c r="K919" s="665">
        <v>1337.0500000000002</v>
      </c>
    </row>
    <row r="920" spans="1:11" ht="14.4" customHeight="1" x14ac:dyDescent="0.3">
      <c r="A920" s="660" t="s">
        <v>586</v>
      </c>
      <c r="B920" s="661" t="s">
        <v>587</v>
      </c>
      <c r="C920" s="662" t="s">
        <v>605</v>
      </c>
      <c r="D920" s="663" t="s">
        <v>4269</v>
      </c>
      <c r="E920" s="662" t="s">
        <v>8528</v>
      </c>
      <c r="F920" s="663" t="s">
        <v>8529</v>
      </c>
      <c r="G920" s="662" t="s">
        <v>8005</v>
      </c>
      <c r="H920" s="662" t="s">
        <v>8006</v>
      </c>
      <c r="I920" s="664">
        <v>8305.44</v>
      </c>
      <c r="J920" s="664">
        <v>4</v>
      </c>
      <c r="K920" s="665">
        <v>33221.760000000002</v>
      </c>
    </row>
    <row r="921" spans="1:11" ht="14.4" customHeight="1" x14ac:dyDescent="0.3">
      <c r="A921" s="660" t="s">
        <v>586</v>
      </c>
      <c r="B921" s="661" t="s">
        <v>587</v>
      </c>
      <c r="C921" s="662" t="s">
        <v>605</v>
      </c>
      <c r="D921" s="663" t="s">
        <v>4269</v>
      </c>
      <c r="E921" s="662" t="s">
        <v>8528</v>
      </c>
      <c r="F921" s="663" t="s">
        <v>8529</v>
      </c>
      <c r="G921" s="662" t="s">
        <v>8005</v>
      </c>
      <c r="H921" s="662" t="s">
        <v>8007</v>
      </c>
      <c r="I921" s="664">
        <v>8305.44</v>
      </c>
      <c r="J921" s="664">
        <v>3</v>
      </c>
      <c r="K921" s="665">
        <v>24916.32</v>
      </c>
    </row>
    <row r="922" spans="1:11" ht="14.4" customHeight="1" x14ac:dyDescent="0.3">
      <c r="A922" s="660" t="s">
        <v>586</v>
      </c>
      <c r="B922" s="661" t="s">
        <v>587</v>
      </c>
      <c r="C922" s="662" t="s">
        <v>605</v>
      </c>
      <c r="D922" s="663" t="s">
        <v>4269</v>
      </c>
      <c r="E922" s="662" t="s">
        <v>8528</v>
      </c>
      <c r="F922" s="663" t="s">
        <v>8529</v>
      </c>
      <c r="G922" s="662" t="s">
        <v>8008</v>
      </c>
      <c r="H922" s="662" t="s">
        <v>8009</v>
      </c>
      <c r="I922" s="664">
        <v>2445.41</v>
      </c>
      <c r="J922" s="664">
        <v>27</v>
      </c>
      <c r="K922" s="665">
        <v>66026.069999999978</v>
      </c>
    </row>
    <row r="923" spans="1:11" ht="14.4" customHeight="1" x14ac:dyDescent="0.3">
      <c r="A923" s="660" t="s">
        <v>586</v>
      </c>
      <c r="B923" s="661" t="s">
        <v>587</v>
      </c>
      <c r="C923" s="662" t="s">
        <v>605</v>
      </c>
      <c r="D923" s="663" t="s">
        <v>4269</v>
      </c>
      <c r="E923" s="662" t="s">
        <v>8528</v>
      </c>
      <c r="F923" s="663" t="s">
        <v>8529</v>
      </c>
      <c r="G923" s="662" t="s">
        <v>8008</v>
      </c>
      <c r="H923" s="662" t="s">
        <v>8010</v>
      </c>
      <c r="I923" s="664">
        <v>2445.41</v>
      </c>
      <c r="J923" s="664">
        <v>21</v>
      </c>
      <c r="K923" s="665">
        <v>51353.609999999986</v>
      </c>
    </row>
    <row r="924" spans="1:11" ht="14.4" customHeight="1" x14ac:dyDescent="0.3">
      <c r="A924" s="660" t="s">
        <v>586</v>
      </c>
      <c r="B924" s="661" t="s">
        <v>587</v>
      </c>
      <c r="C924" s="662" t="s">
        <v>605</v>
      </c>
      <c r="D924" s="663" t="s">
        <v>4269</v>
      </c>
      <c r="E924" s="662" t="s">
        <v>8528</v>
      </c>
      <c r="F924" s="663" t="s">
        <v>8529</v>
      </c>
      <c r="G924" s="662" t="s">
        <v>8011</v>
      </c>
      <c r="H924" s="662" t="s">
        <v>8012</v>
      </c>
      <c r="I924" s="664">
        <v>4549.6000000000004</v>
      </c>
      <c r="J924" s="664">
        <v>8</v>
      </c>
      <c r="K924" s="665">
        <v>36396.800000000003</v>
      </c>
    </row>
    <row r="925" spans="1:11" ht="14.4" customHeight="1" x14ac:dyDescent="0.3">
      <c r="A925" s="660" t="s">
        <v>586</v>
      </c>
      <c r="B925" s="661" t="s">
        <v>587</v>
      </c>
      <c r="C925" s="662" t="s">
        <v>605</v>
      </c>
      <c r="D925" s="663" t="s">
        <v>4269</v>
      </c>
      <c r="E925" s="662" t="s">
        <v>8528</v>
      </c>
      <c r="F925" s="663" t="s">
        <v>8529</v>
      </c>
      <c r="G925" s="662" t="s">
        <v>8013</v>
      </c>
      <c r="H925" s="662" t="s">
        <v>8014</v>
      </c>
      <c r="I925" s="664">
        <v>11253</v>
      </c>
      <c r="J925" s="664">
        <v>38</v>
      </c>
      <c r="K925" s="665">
        <v>427614</v>
      </c>
    </row>
    <row r="926" spans="1:11" ht="14.4" customHeight="1" x14ac:dyDescent="0.3">
      <c r="A926" s="660" t="s">
        <v>586</v>
      </c>
      <c r="B926" s="661" t="s">
        <v>587</v>
      </c>
      <c r="C926" s="662" t="s">
        <v>605</v>
      </c>
      <c r="D926" s="663" t="s">
        <v>4269</v>
      </c>
      <c r="E926" s="662" t="s">
        <v>8528</v>
      </c>
      <c r="F926" s="663" t="s">
        <v>8529</v>
      </c>
      <c r="G926" s="662" t="s">
        <v>8013</v>
      </c>
      <c r="H926" s="662" t="s">
        <v>8015</v>
      </c>
      <c r="I926" s="664">
        <v>11253</v>
      </c>
      <c r="J926" s="664">
        <v>37</v>
      </c>
      <c r="K926" s="665">
        <v>416361</v>
      </c>
    </row>
    <row r="927" spans="1:11" ht="14.4" customHeight="1" x14ac:dyDescent="0.3">
      <c r="A927" s="660" t="s">
        <v>586</v>
      </c>
      <c r="B927" s="661" t="s">
        <v>587</v>
      </c>
      <c r="C927" s="662" t="s">
        <v>605</v>
      </c>
      <c r="D927" s="663" t="s">
        <v>4269</v>
      </c>
      <c r="E927" s="662" t="s">
        <v>8528</v>
      </c>
      <c r="F927" s="663" t="s">
        <v>8529</v>
      </c>
      <c r="G927" s="662" t="s">
        <v>8016</v>
      </c>
      <c r="H927" s="662" t="s">
        <v>8017</v>
      </c>
      <c r="I927" s="664">
        <v>1210</v>
      </c>
      <c r="J927" s="664">
        <v>2</v>
      </c>
      <c r="K927" s="665">
        <v>2420</v>
      </c>
    </row>
    <row r="928" spans="1:11" ht="14.4" customHeight="1" x14ac:dyDescent="0.3">
      <c r="A928" s="660" t="s">
        <v>586</v>
      </c>
      <c r="B928" s="661" t="s">
        <v>587</v>
      </c>
      <c r="C928" s="662" t="s">
        <v>605</v>
      </c>
      <c r="D928" s="663" t="s">
        <v>4269</v>
      </c>
      <c r="E928" s="662" t="s">
        <v>8528</v>
      </c>
      <c r="F928" s="663" t="s">
        <v>8529</v>
      </c>
      <c r="G928" s="662" t="s">
        <v>8016</v>
      </c>
      <c r="H928" s="662" t="s">
        <v>8018</v>
      </c>
      <c r="I928" s="664">
        <v>1210</v>
      </c>
      <c r="J928" s="664">
        <v>3</v>
      </c>
      <c r="K928" s="665">
        <v>3630</v>
      </c>
    </row>
    <row r="929" spans="1:11" ht="14.4" customHeight="1" x14ac:dyDescent="0.3">
      <c r="A929" s="660" t="s">
        <v>586</v>
      </c>
      <c r="B929" s="661" t="s">
        <v>587</v>
      </c>
      <c r="C929" s="662" t="s">
        <v>605</v>
      </c>
      <c r="D929" s="663" t="s">
        <v>4269</v>
      </c>
      <c r="E929" s="662" t="s">
        <v>8528</v>
      </c>
      <c r="F929" s="663" t="s">
        <v>8529</v>
      </c>
      <c r="G929" s="662" t="s">
        <v>8019</v>
      </c>
      <c r="H929" s="662" t="s">
        <v>8020</v>
      </c>
      <c r="I929" s="664">
        <v>2213.09</v>
      </c>
      <c r="J929" s="664">
        <v>2</v>
      </c>
      <c r="K929" s="665">
        <v>4426.18</v>
      </c>
    </row>
    <row r="930" spans="1:11" ht="14.4" customHeight="1" x14ac:dyDescent="0.3">
      <c r="A930" s="660" t="s">
        <v>586</v>
      </c>
      <c r="B930" s="661" t="s">
        <v>587</v>
      </c>
      <c r="C930" s="662" t="s">
        <v>605</v>
      </c>
      <c r="D930" s="663" t="s">
        <v>4269</v>
      </c>
      <c r="E930" s="662" t="s">
        <v>8528</v>
      </c>
      <c r="F930" s="663" t="s">
        <v>8529</v>
      </c>
      <c r="G930" s="662" t="s">
        <v>8019</v>
      </c>
      <c r="H930" s="662" t="s">
        <v>8021</v>
      </c>
      <c r="I930" s="664">
        <v>2213.09</v>
      </c>
      <c r="J930" s="664">
        <v>4</v>
      </c>
      <c r="K930" s="665">
        <v>8852.36</v>
      </c>
    </row>
    <row r="931" spans="1:11" ht="14.4" customHeight="1" x14ac:dyDescent="0.3">
      <c r="A931" s="660" t="s">
        <v>586</v>
      </c>
      <c r="B931" s="661" t="s">
        <v>587</v>
      </c>
      <c r="C931" s="662" t="s">
        <v>605</v>
      </c>
      <c r="D931" s="663" t="s">
        <v>4269</v>
      </c>
      <c r="E931" s="662" t="s">
        <v>8528</v>
      </c>
      <c r="F931" s="663" t="s">
        <v>8529</v>
      </c>
      <c r="G931" s="662" t="s">
        <v>8022</v>
      </c>
      <c r="H931" s="662" t="s">
        <v>8023</v>
      </c>
      <c r="I931" s="664">
        <v>488.84</v>
      </c>
      <c r="J931" s="664">
        <v>16</v>
      </c>
      <c r="K931" s="665">
        <v>7821.44</v>
      </c>
    </row>
    <row r="932" spans="1:11" ht="14.4" customHeight="1" x14ac:dyDescent="0.3">
      <c r="A932" s="660" t="s">
        <v>586</v>
      </c>
      <c r="B932" s="661" t="s">
        <v>587</v>
      </c>
      <c r="C932" s="662" t="s">
        <v>605</v>
      </c>
      <c r="D932" s="663" t="s">
        <v>4269</v>
      </c>
      <c r="E932" s="662" t="s">
        <v>8528</v>
      </c>
      <c r="F932" s="663" t="s">
        <v>8529</v>
      </c>
      <c r="G932" s="662" t="s">
        <v>8022</v>
      </c>
      <c r="H932" s="662" t="s">
        <v>8024</v>
      </c>
      <c r="I932" s="664">
        <v>488.84</v>
      </c>
      <c r="J932" s="664">
        <v>12</v>
      </c>
      <c r="K932" s="665">
        <v>5866.08</v>
      </c>
    </row>
    <row r="933" spans="1:11" ht="14.4" customHeight="1" x14ac:dyDescent="0.3">
      <c r="A933" s="660" t="s">
        <v>586</v>
      </c>
      <c r="B933" s="661" t="s">
        <v>587</v>
      </c>
      <c r="C933" s="662" t="s">
        <v>605</v>
      </c>
      <c r="D933" s="663" t="s">
        <v>4269</v>
      </c>
      <c r="E933" s="662" t="s">
        <v>8528</v>
      </c>
      <c r="F933" s="663" t="s">
        <v>8529</v>
      </c>
      <c r="G933" s="662" t="s">
        <v>8025</v>
      </c>
      <c r="H933" s="662" t="s">
        <v>8026</v>
      </c>
      <c r="I933" s="664">
        <v>1815</v>
      </c>
      <c r="J933" s="664">
        <v>87</v>
      </c>
      <c r="K933" s="665">
        <v>157905</v>
      </c>
    </row>
    <row r="934" spans="1:11" ht="14.4" customHeight="1" x14ac:dyDescent="0.3">
      <c r="A934" s="660" t="s">
        <v>586</v>
      </c>
      <c r="B934" s="661" t="s">
        <v>587</v>
      </c>
      <c r="C934" s="662" t="s">
        <v>605</v>
      </c>
      <c r="D934" s="663" t="s">
        <v>4269</v>
      </c>
      <c r="E934" s="662" t="s">
        <v>8528</v>
      </c>
      <c r="F934" s="663" t="s">
        <v>8529</v>
      </c>
      <c r="G934" s="662" t="s">
        <v>8025</v>
      </c>
      <c r="H934" s="662" t="s">
        <v>8027</v>
      </c>
      <c r="I934" s="664">
        <v>1815</v>
      </c>
      <c r="J934" s="664">
        <v>90</v>
      </c>
      <c r="K934" s="665">
        <v>163350</v>
      </c>
    </row>
    <row r="935" spans="1:11" ht="14.4" customHeight="1" x14ac:dyDescent="0.3">
      <c r="A935" s="660" t="s">
        <v>586</v>
      </c>
      <c r="B935" s="661" t="s">
        <v>587</v>
      </c>
      <c r="C935" s="662" t="s">
        <v>605</v>
      </c>
      <c r="D935" s="663" t="s">
        <v>4269</v>
      </c>
      <c r="E935" s="662" t="s">
        <v>8528</v>
      </c>
      <c r="F935" s="663" t="s">
        <v>8529</v>
      </c>
      <c r="G935" s="662" t="s">
        <v>8028</v>
      </c>
      <c r="H935" s="662" t="s">
        <v>8029</v>
      </c>
      <c r="I935" s="664">
        <v>5759.6</v>
      </c>
      <c r="J935" s="664">
        <v>1</v>
      </c>
      <c r="K935" s="665">
        <v>5759.6</v>
      </c>
    </row>
    <row r="936" spans="1:11" ht="14.4" customHeight="1" x14ac:dyDescent="0.3">
      <c r="A936" s="660" t="s">
        <v>586</v>
      </c>
      <c r="B936" s="661" t="s">
        <v>587</v>
      </c>
      <c r="C936" s="662" t="s">
        <v>605</v>
      </c>
      <c r="D936" s="663" t="s">
        <v>4269</v>
      </c>
      <c r="E936" s="662" t="s">
        <v>8528</v>
      </c>
      <c r="F936" s="663" t="s">
        <v>8529</v>
      </c>
      <c r="G936" s="662" t="s">
        <v>8030</v>
      </c>
      <c r="H936" s="662" t="s">
        <v>8031</v>
      </c>
      <c r="I936" s="664">
        <v>10012.75</v>
      </c>
      <c r="J936" s="664">
        <v>4</v>
      </c>
      <c r="K936" s="665">
        <v>40051</v>
      </c>
    </row>
    <row r="937" spans="1:11" ht="14.4" customHeight="1" x14ac:dyDescent="0.3">
      <c r="A937" s="660" t="s">
        <v>586</v>
      </c>
      <c r="B937" s="661" t="s">
        <v>587</v>
      </c>
      <c r="C937" s="662" t="s">
        <v>605</v>
      </c>
      <c r="D937" s="663" t="s">
        <v>4269</v>
      </c>
      <c r="E937" s="662" t="s">
        <v>8528</v>
      </c>
      <c r="F937" s="663" t="s">
        <v>8529</v>
      </c>
      <c r="G937" s="662" t="s">
        <v>8030</v>
      </c>
      <c r="H937" s="662" t="s">
        <v>8032</v>
      </c>
      <c r="I937" s="664">
        <v>10012.75</v>
      </c>
      <c r="J937" s="664">
        <v>5</v>
      </c>
      <c r="K937" s="665">
        <v>50063.75</v>
      </c>
    </row>
    <row r="938" spans="1:11" ht="14.4" customHeight="1" x14ac:dyDescent="0.3">
      <c r="A938" s="660" t="s">
        <v>586</v>
      </c>
      <c r="B938" s="661" t="s">
        <v>587</v>
      </c>
      <c r="C938" s="662" t="s">
        <v>605</v>
      </c>
      <c r="D938" s="663" t="s">
        <v>4269</v>
      </c>
      <c r="E938" s="662" t="s">
        <v>8528</v>
      </c>
      <c r="F938" s="663" t="s">
        <v>8529</v>
      </c>
      <c r="G938" s="662" t="s">
        <v>8033</v>
      </c>
      <c r="H938" s="662" t="s">
        <v>8034</v>
      </c>
      <c r="I938" s="664">
        <v>10527</v>
      </c>
      <c r="J938" s="664">
        <v>5</v>
      </c>
      <c r="K938" s="665">
        <v>52635</v>
      </c>
    </row>
    <row r="939" spans="1:11" ht="14.4" customHeight="1" x14ac:dyDescent="0.3">
      <c r="A939" s="660" t="s">
        <v>586</v>
      </c>
      <c r="B939" s="661" t="s">
        <v>587</v>
      </c>
      <c r="C939" s="662" t="s">
        <v>605</v>
      </c>
      <c r="D939" s="663" t="s">
        <v>4269</v>
      </c>
      <c r="E939" s="662" t="s">
        <v>8528</v>
      </c>
      <c r="F939" s="663" t="s">
        <v>8529</v>
      </c>
      <c r="G939" s="662" t="s">
        <v>8033</v>
      </c>
      <c r="H939" s="662" t="s">
        <v>8035</v>
      </c>
      <c r="I939" s="664">
        <v>10527</v>
      </c>
      <c r="J939" s="664">
        <v>3</v>
      </c>
      <c r="K939" s="665">
        <v>31581</v>
      </c>
    </row>
    <row r="940" spans="1:11" ht="14.4" customHeight="1" x14ac:dyDescent="0.3">
      <c r="A940" s="660" t="s">
        <v>586</v>
      </c>
      <c r="B940" s="661" t="s">
        <v>587</v>
      </c>
      <c r="C940" s="662" t="s">
        <v>605</v>
      </c>
      <c r="D940" s="663" t="s">
        <v>4269</v>
      </c>
      <c r="E940" s="662" t="s">
        <v>8528</v>
      </c>
      <c r="F940" s="663" t="s">
        <v>8529</v>
      </c>
      <c r="G940" s="662" t="s">
        <v>8036</v>
      </c>
      <c r="H940" s="662" t="s">
        <v>8037</v>
      </c>
      <c r="I940" s="664">
        <v>3928.8699999999994</v>
      </c>
      <c r="J940" s="664">
        <v>10</v>
      </c>
      <c r="K940" s="665">
        <v>39288.699999999997</v>
      </c>
    </row>
    <row r="941" spans="1:11" ht="14.4" customHeight="1" x14ac:dyDescent="0.3">
      <c r="A941" s="660" t="s">
        <v>586</v>
      </c>
      <c r="B941" s="661" t="s">
        <v>587</v>
      </c>
      <c r="C941" s="662" t="s">
        <v>605</v>
      </c>
      <c r="D941" s="663" t="s">
        <v>4269</v>
      </c>
      <c r="E941" s="662" t="s">
        <v>8528</v>
      </c>
      <c r="F941" s="663" t="s">
        <v>8529</v>
      </c>
      <c r="G941" s="662" t="s">
        <v>8038</v>
      </c>
      <c r="H941" s="662" t="s">
        <v>8039</v>
      </c>
      <c r="I941" s="664">
        <v>2323.2000000000003</v>
      </c>
      <c r="J941" s="664">
        <v>18</v>
      </c>
      <c r="K941" s="665">
        <v>41817.599999999999</v>
      </c>
    </row>
    <row r="942" spans="1:11" ht="14.4" customHeight="1" x14ac:dyDescent="0.3">
      <c r="A942" s="660" t="s">
        <v>586</v>
      </c>
      <c r="B942" s="661" t="s">
        <v>587</v>
      </c>
      <c r="C942" s="662" t="s">
        <v>605</v>
      </c>
      <c r="D942" s="663" t="s">
        <v>4269</v>
      </c>
      <c r="E942" s="662" t="s">
        <v>8528</v>
      </c>
      <c r="F942" s="663" t="s">
        <v>8529</v>
      </c>
      <c r="G942" s="662" t="s">
        <v>8038</v>
      </c>
      <c r="H942" s="662" t="s">
        <v>8040</v>
      </c>
      <c r="I942" s="664">
        <v>2323.2000000000003</v>
      </c>
      <c r="J942" s="664">
        <v>18</v>
      </c>
      <c r="K942" s="665">
        <v>41817.599999999999</v>
      </c>
    </row>
    <row r="943" spans="1:11" ht="14.4" customHeight="1" x14ac:dyDescent="0.3">
      <c r="A943" s="660" t="s">
        <v>586</v>
      </c>
      <c r="B943" s="661" t="s">
        <v>587</v>
      </c>
      <c r="C943" s="662" t="s">
        <v>605</v>
      </c>
      <c r="D943" s="663" t="s">
        <v>4269</v>
      </c>
      <c r="E943" s="662" t="s">
        <v>8528</v>
      </c>
      <c r="F943" s="663" t="s">
        <v>8529</v>
      </c>
      <c r="G943" s="662" t="s">
        <v>8041</v>
      </c>
      <c r="H943" s="662" t="s">
        <v>8042</v>
      </c>
      <c r="I943" s="664">
        <v>1815</v>
      </c>
      <c r="J943" s="664">
        <v>2</v>
      </c>
      <c r="K943" s="665">
        <v>3630</v>
      </c>
    </row>
    <row r="944" spans="1:11" ht="14.4" customHeight="1" x14ac:dyDescent="0.3">
      <c r="A944" s="660" t="s">
        <v>586</v>
      </c>
      <c r="B944" s="661" t="s">
        <v>587</v>
      </c>
      <c r="C944" s="662" t="s">
        <v>605</v>
      </c>
      <c r="D944" s="663" t="s">
        <v>4269</v>
      </c>
      <c r="E944" s="662" t="s">
        <v>8528</v>
      </c>
      <c r="F944" s="663" t="s">
        <v>8529</v>
      </c>
      <c r="G944" s="662" t="s">
        <v>8041</v>
      </c>
      <c r="H944" s="662" t="s">
        <v>8043</v>
      </c>
      <c r="I944" s="664">
        <v>1815</v>
      </c>
      <c r="J944" s="664">
        <v>1</v>
      </c>
      <c r="K944" s="665">
        <v>1815</v>
      </c>
    </row>
    <row r="945" spans="1:11" ht="14.4" customHeight="1" x14ac:dyDescent="0.3">
      <c r="A945" s="660" t="s">
        <v>586</v>
      </c>
      <c r="B945" s="661" t="s">
        <v>587</v>
      </c>
      <c r="C945" s="662" t="s">
        <v>605</v>
      </c>
      <c r="D945" s="663" t="s">
        <v>4269</v>
      </c>
      <c r="E945" s="662" t="s">
        <v>8528</v>
      </c>
      <c r="F945" s="663" t="s">
        <v>8529</v>
      </c>
      <c r="G945" s="662" t="s">
        <v>8044</v>
      </c>
      <c r="H945" s="662" t="s">
        <v>8045</v>
      </c>
      <c r="I945" s="664">
        <v>1028.5</v>
      </c>
      <c r="J945" s="664">
        <v>6</v>
      </c>
      <c r="K945" s="665">
        <v>6171</v>
      </c>
    </row>
    <row r="946" spans="1:11" ht="14.4" customHeight="1" x14ac:dyDescent="0.3">
      <c r="A946" s="660" t="s">
        <v>586</v>
      </c>
      <c r="B946" s="661" t="s">
        <v>587</v>
      </c>
      <c r="C946" s="662" t="s">
        <v>605</v>
      </c>
      <c r="D946" s="663" t="s">
        <v>4269</v>
      </c>
      <c r="E946" s="662" t="s">
        <v>8528</v>
      </c>
      <c r="F946" s="663" t="s">
        <v>8529</v>
      </c>
      <c r="G946" s="662" t="s">
        <v>8046</v>
      </c>
      <c r="H946" s="662" t="s">
        <v>8047</v>
      </c>
      <c r="I946" s="664">
        <v>21259.7</v>
      </c>
      <c r="J946" s="664">
        <v>2</v>
      </c>
      <c r="K946" s="665">
        <v>42519.4</v>
      </c>
    </row>
    <row r="947" spans="1:11" ht="14.4" customHeight="1" x14ac:dyDescent="0.3">
      <c r="A947" s="660" t="s">
        <v>586</v>
      </c>
      <c r="B947" s="661" t="s">
        <v>587</v>
      </c>
      <c r="C947" s="662" t="s">
        <v>605</v>
      </c>
      <c r="D947" s="663" t="s">
        <v>4269</v>
      </c>
      <c r="E947" s="662" t="s">
        <v>8528</v>
      </c>
      <c r="F947" s="663" t="s">
        <v>8529</v>
      </c>
      <c r="G947" s="662" t="s">
        <v>8046</v>
      </c>
      <c r="H947" s="662" t="s">
        <v>8048</v>
      </c>
      <c r="I947" s="664">
        <v>20361.88</v>
      </c>
      <c r="J947" s="664">
        <v>3</v>
      </c>
      <c r="K947" s="665">
        <v>61085.64</v>
      </c>
    </row>
    <row r="948" spans="1:11" ht="14.4" customHeight="1" x14ac:dyDescent="0.3">
      <c r="A948" s="660" t="s">
        <v>586</v>
      </c>
      <c r="B948" s="661" t="s">
        <v>587</v>
      </c>
      <c r="C948" s="662" t="s">
        <v>605</v>
      </c>
      <c r="D948" s="663" t="s">
        <v>4269</v>
      </c>
      <c r="E948" s="662" t="s">
        <v>8528</v>
      </c>
      <c r="F948" s="663" t="s">
        <v>8529</v>
      </c>
      <c r="G948" s="662" t="s">
        <v>8049</v>
      </c>
      <c r="H948" s="662" t="s">
        <v>8050</v>
      </c>
      <c r="I948" s="664">
        <v>12087.9</v>
      </c>
      <c r="J948" s="664">
        <v>4</v>
      </c>
      <c r="K948" s="665">
        <v>48351.6</v>
      </c>
    </row>
    <row r="949" spans="1:11" ht="14.4" customHeight="1" x14ac:dyDescent="0.3">
      <c r="A949" s="660" t="s">
        <v>586</v>
      </c>
      <c r="B949" s="661" t="s">
        <v>587</v>
      </c>
      <c r="C949" s="662" t="s">
        <v>605</v>
      </c>
      <c r="D949" s="663" t="s">
        <v>4269</v>
      </c>
      <c r="E949" s="662" t="s">
        <v>8528</v>
      </c>
      <c r="F949" s="663" t="s">
        <v>8529</v>
      </c>
      <c r="G949" s="662" t="s">
        <v>8049</v>
      </c>
      <c r="H949" s="662" t="s">
        <v>8051</v>
      </c>
      <c r="I949" s="664">
        <v>12087.9</v>
      </c>
      <c r="J949" s="664">
        <v>2</v>
      </c>
      <c r="K949" s="665">
        <v>24175.8</v>
      </c>
    </row>
    <row r="950" spans="1:11" ht="14.4" customHeight="1" x14ac:dyDescent="0.3">
      <c r="A950" s="660" t="s">
        <v>586</v>
      </c>
      <c r="B950" s="661" t="s">
        <v>587</v>
      </c>
      <c r="C950" s="662" t="s">
        <v>605</v>
      </c>
      <c r="D950" s="663" t="s">
        <v>4269</v>
      </c>
      <c r="E950" s="662" t="s">
        <v>8528</v>
      </c>
      <c r="F950" s="663" t="s">
        <v>8529</v>
      </c>
      <c r="G950" s="662" t="s">
        <v>8052</v>
      </c>
      <c r="H950" s="662" t="s">
        <v>8053</v>
      </c>
      <c r="I950" s="664">
        <v>11480.480000000001</v>
      </c>
      <c r="J950" s="664">
        <v>3</v>
      </c>
      <c r="K950" s="665">
        <v>34441.440000000002</v>
      </c>
    </row>
    <row r="951" spans="1:11" ht="14.4" customHeight="1" x14ac:dyDescent="0.3">
      <c r="A951" s="660" t="s">
        <v>586</v>
      </c>
      <c r="B951" s="661" t="s">
        <v>587</v>
      </c>
      <c r="C951" s="662" t="s">
        <v>605</v>
      </c>
      <c r="D951" s="663" t="s">
        <v>4269</v>
      </c>
      <c r="E951" s="662" t="s">
        <v>8528</v>
      </c>
      <c r="F951" s="663" t="s">
        <v>8529</v>
      </c>
      <c r="G951" s="662" t="s">
        <v>8052</v>
      </c>
      <c r="H951" s="662" t="s">
        <v>8054</v>
      </c>
      <c r="I951" s="664">
        <v>11480.48</v>
      </c>
      <c r="J951" s="664">
        <v>2</v>
      </c>
      <c r="K951" s="665">
        <v>22960.959999999999</v>
      </c>
    </row>
    <row r="952" spans="1:11" ht="14.4" customHeight="1" x14ac:dyDescent="0.3">
      <c r="A952" s="660" t="s">
        <v>586</v>
      </c>
      <c r="B952" s="661" t="s">
        <v>587</v>
      </c>
      <c r="C952" s="662" t="s">
        <v>605</v>
      </c>
      <c r="D952" s="663" t="s">
        <v>4269</v>
      </c>
      <c r="E952" s="662" t="s">
        <v>8528</v>
      </c>
      <c r="F952" s="663" t="s">
        <v>8529</v>
      </c>
      <c r="G952" s="662" t="s">
        <v>8055</v>
      </c>
      <c r="H952" s="662" t="s">
        <v>8056</v>
      </c>
      <c r="I952" s="664">
        <v>10769</v>
      </c>
      <c r="J952" s="664">
        <v>2</v>
      </c>
      <c r="K952" s="665">
        <v>21538</v>
      </c>
    </row>
    <row r="953" spans="1:11" ht="14.4" customHeight="1" x14ac:dyDescent="0.3">
      <c r="A953" s="660" t="s">
        <v>586</v>
      </c>
      <c r="B953" s="661" t="s">
        <v>587</v>
      </c>
      <c r="C953" s="662" t="s">
        <v>605</v>
      </c>
      <c r="D953" s="663" t="s">
        <v>4269</v>
      </c>
      <c r="E953" s="662" t="s">
        <v>8528</v>
      </c>
      <c r="F953" s="663" t="s">
        <v>8529</v>
      </c>
      <c r="G953" s="662" t="s">
        <v>8055</v>
      </c>
      <c r="H953" s="662" t="s">
        <v>8057</v>
      </c>
      <c r="I953" s="664">
        <v>10769</v>
      </c>
      <c r="J953" s="664">
        <v>5</v>
      </c>
      <c r="K953" s="665">
        <v>53845</v>
      </c>
    </row>
    <row r="954" spans="1:11" ht="14.4" customHeight="1" x14ac:dyDescent="0.3">
      <c r="A954" s="660" t="s">
        <v>586</v>
      </c>
      <c r="B954" s="661" t="s">
        <v>587</v>
      </c>
      <c r="C954" s="662" t="s">
        <v>605</v>
      </c>
      <c r="D954" s="663" t="s">
        <v>4269</v>
      </c>
      <c r="E954" s="662" t="s">
        <v>8528</v>
      </c>
      <c r="F954" s="663" t="s">
        <v>8529</v>
      </c>
      <c r="G954" s="662" t="s">
        <v>8058</v>
      </c>
      <c r="H954" s="662" t="s">
        <v>8059</v>
      </c>
      <c r="I954" s="664">
        <v>5154.6000000000004</v>
      </c>
      <c r="J954" s="664">
        <v>1</v>
      </c>
      <c r="K954" s="665">
        <v>5154.6000000000004</v>
      </c>
    </row>
    <row r="955" spans="1:11" ht="14.4" customHeight="1" x14ac:dyDescent="0.3">
      <c r="A955" s="660" t="s">
        <v>586</v>
      </c>
      <c r="B955" s="661" t="s">
        <v>587</v>
      </c>
      <c r="C955" s="662" t="s">
        <v>605</v>
      </c>
      <c r="D955" s="663" t="s">
        <v>4269</v>
      </c>
      <c r="E955" s="662" t="s">
        <v>8528</v>
      </c>
      <c r="F955" s="663" t="s">
        <v>8529</v>
      </c>
      <c r="G955" s="662" t="s">
        <v>8060</v>
      </c>
      <c r="H955" s="662" t="s">
        <v>8061</v>
      </c>
      <c r="I955" s="664">
        <v>16583.05</v>
      </c>
      <c r="J955" s="664">
        <v>1</v>
      </c>
      <c r="K955" s="665">
        <v>16583.05</v>
      </c>
    </row>
    <row r="956" spans="1:11" ht="14.4" customHeight="1" x14ac:dyDescent="0.3">
      <c r="A956" s="660" t="s">
        <v>586</v>
      </c>
      <c r="B956" s="661" t="s">
        <v>587</v>
      </c>
      <c r="C956" s="662" t="s">
        <v>605</v>
      </c>
      <c r="D956" s="663" t="s">
        <v>4269</v>
      </c>
      <c r="E956" s="662" t="s">
        <v>8528</v>
      </c>
      <c r="F956" s="663" t="s">
        <v>8529</v>
      </c>
      <c r="G956" s="662" t="s">
        <v>8060</v>
      </c>
      <c r="H956" s="662" t="s">
        <v>8062</v>
      </c>
      <c r="I956" s="664">
        <v>16712.116666666665</v>
      </c>
      <c r="J956" s="664">
        <v>3</v>
      </c>
      <c r="K956" s="665">
        <v>50136.35</v>
      </c>
    </row>
    <row r="957" spans="1:11" ht="14.4" customHeight="1" x14ac:dyDescent="0.3">
      <c r="A957" s="660" t="s">
        <v>586</v>
      </c>
      <c r="B957" s="661" t="s">
        <v>587</v>
      </c>
      <c r="C957" s="662" t="s">
        <v>605</v>
      </c>
      <c r="D957" s="663" t="s">
        <v>4269</v>
      </c>
      <c r="E957" s="662" t="s">
        <v>8528</v>
      </c>
      <c r="F957" s="663" t="s">
        <v>8529</v>
      </c>
      <c r="G957" s="662" t="s">
        <v>8063</v>
      </c>
      <c r="H957" s="662" t="s">
        <v>8064</v>
      </c>
      <c r="I957" s="664">
        <v>5616.82</v>
      </c>
      <c r="J957" s="664">
        <v>1</v>
      </c>
      <c r="K957" s="665">
        <v>5616.82</v>
      </c>
    </row>
    <row r="958" spans="1:11" ht="14.4" customHeight="1" x14ac:dyDescent="0.3">
      <c r="A958" s="660" t="s">
        <v>586</v>
      </c>
      <c r="B958" s="661" t="s">
        <v>587</v>
      </c>
      <c r="C958" s="662" t="s">
        <v>605</v>
      </c>
      <c r="D958" s="663" t="s">
        <v>4269</v>
      </c>
      <c r="E958" s="662" t="s">
        <v>8528</v>
      </c>
      <c r="F958" s="663" t="s">
        <v>8529</v>
      </c>
      <c r="G958" s="662" t="s">
        <v>8065</v>
      </c>
      <c r="H958" s="662" t="s">
        <v>8066</v>
      </c>
      <c r="I958" s="664">
        <v>8288.5</v>
      </c>
      <c r="J958" s="664">
        <v>7</v>
      </c>
      <c r="K958" s="665">
        <v>58019.5</v>
      </c>
    </row>
    <row r="959" spans="1:11" ht="14.4" customHeight="1" x14ac:dyDescent="0.3">
      <c r="A959" s="660" t="s">
        <v>586</v>
      </c>
      <c r="B959" s="661" t="s">
        <v>587</v>
      </c>
      <c r="C959" s="662" t="s">
        <v>605</v>
      </c>
      <c r="D959" s="663" t="s">
        <v>4269</v>
      </c>
      <c r="E959" s="662" t="s">
        <v>8528</v>
      </c>
      <c r="F959" s="663" t="s">
        <v>8529</v>
      </c>
      <c r="G959" s="662" t="s">
        <v>8067</v>
      </c>
      <c r="H959" s="662" t="s">
        <v>8068</v>
      </c>
      <c r="I959" s="664">
        <v>3327.5</v>
      </c>
      <c r="J959" s="664">
        <v>2</v>
      </c>
      <c r="K959" s="665">
        <v>6655</v>
      </c>
    </row>
    <row r="960" spans="1:11" ht="14.4" customHeight="1" x14ac:dyDescent="0.3">
      <c r="A960" s="660" t="s">
        <v>586</v>
      </c>
      <c r="B960" s="661" t="s">
        <v>587</v>
      </c>
      <c r="C960" s="662" t="s">
        <v>605</v>
      </c>
      <c r="D960" s="663" t="s">
        <v>4269</v>
      </c>
      <c r="E960" s="662" t="s">
        <v>8528</v>
      </c>
      <c r="F960" s="663" t="s">
        <v>8529</v>
      </c>
      <c r="G960" s="662" t="s">
        <v>8069</v>
      </c>
      <c r="H960" s="662" t="s">
        <v>8070</v>
      </c>
      <c r="I960" s="664">
        <v>2754.25</v>
      </c>
      <c r="J960" s="664">
        <v>9</v>
      </c>
      <c r="K960" s="665">
        <v>24788.25</v>
      </c>
    </row>
    <row r="961" spans="1:11" ht="14.4" customHeight="1" x14ac:dyDescent="0.3">
      <c r="A961" s="660" t="s">
        <v>586</v>
      </c>
      <c r="B961" s="661" t="s">
        <v>587</v>
      </c>
      <c r="C961" s="662" t="s">
        <v>605</v>
      </c>
      <c r="D961" s="663" t="s">
        <v>4269</v>
      </c>
      <c r="E961" s="662" t="s">
        <v>8528</v>
      </c>
      <c r="F961" s="663" t="s">
        <v>8529</v>
      </c>
      <c r="G961" s="662" t="s">
        <v>8069</v>
      </c>
      <c r="H961" s="662" t="s">
        <v>8071</v>
      </c>
      <c r="I961" s="664">
        <v>2754.25</v>
      </c>
      <c r="J961" s="664">
        <v>5</v>
      </c>
      <c r="K961" s="665">
        <v>13771.25</v>
      </c>
    </row>
    <row r="962" spans="1:11" ht="14.4" customHeight="1" x14ac:dyDescent="0.3">
      <c r="A962" s="660" t="s">
        <v>586</v>
      </c>
      <c r="B962" s="661" t="s">
        <v>587</v>
      </c>
      <c r="C962" s="662" t="s">
        <v>605</v>
      </c>
      <c r="D962" s="663" t="s">
        <v>4269</v>
      </c>
      <c r="E962" s="662" t="s">
        <v>8528</v>
      </c>
      <c r="F962" s="663" t="s">
        <v>8529</v>
      </c>
      <c r="G962" s="662" t="s">
        <v>8072</v>
      </c>
      <c r="H962" s="662" t="s">
        <v>8073</v>
      </c>
      <c r="I962" s="664">
        <v>5154.6000000000004</v>
      </c>
      <c r="J962" s="664">
        <v>1</v>
      </c>
      <c r="K962" s="665">
        <v>5154.6000000000004</v>
      </c>
    </row>
    <row r="963" spans="1:11" ht="14.4" customHeight="1" x14ac:dyDescent="0.3">
      <c r="A963" s="660" t="s">
        <v>586</v>
      </c>
      <c r="B963" s="661" t="s">
        <v>587</v>
      </c>
      <c r="C963" s="662" t="s">
        <v>605</v>
      </c>
      <c r="D963" s="663" t="s">
        <v>4269</v>
      </c>
      <c r="E963" s="662" t="s">
        <v>8528</v>
      </c>
      <c r="F963" s="663" t="s">
        <v>8529</v>
      </c>
      <c r="G963" s="662" t="s">
        <v>8074</v>
      </c>
      <c r="H963" s="662" t="s">
        <v>8075</v>
      </c>
      <c r="I963" s="664">
        <v>18566.240000000002</v>
      </c>
      <c r="J963" s="664">
        <v>2</v>
      </c>
      <c r="K963" s="665">
        <v>37132.480000000003</v>
      </c>
    </row>
    <row r="964" spans="1:11" ht="14.4" customHeight="1" x14ac:dyDescent="0.3">
      <c r="A964" s="660" t="s">
        <v>586</v>
      </c>
      <c r="B964" s="661" t="s">
        <v>587</v>
      </c>
      <c r="C964" s="662" t="s">
        <v>605</v>
      </c>
      <c r="D964" s="663" t="s">
        <v>4269</v>
      </c>
      <c r="E964" s="662" t="s">
        <v>8528</v>
      </c>
      <c r="F964" s="663" t="s">
        <v>8529</v>
      </c>
      <c r="G964" s="662" t="s">
        <v>8074</v>
      </c>
      <c r="H964" s="662" t="s">
        <v>8076</v>
      </c>
      <c r="I964" s="664">
        <v>18566.240000000002</v>
      </c>
      <c r="J964" s="664">
        <v>3</v>
      </c>
      <c r="K964" s="665">
        <v>55698.720000000001</v>
      </c>
    </row>
    <row r="965" spans="1:11" ht="14.4" customHeight="1" x14ac:dyDescent="0.3">
      <c r="A965" s="660" t="s">
        <v>586</v>
      </c>
      <c r="B965" s="661" t="s">
        <v>587</v>
      </c>
      <c r="C965" s="662" t="s">
        <v>605</v>
      </c>
      <c r="D965" s="663" t="s">
        <v>4269</v>
      </c>
      <c r="E965" s="662" t="s">
        <v>8528</v>
      </c>
      <c r="F965" s="663" t="s">
        <v>8529</v>
      </c>
      <c r="G965" s="662" t="s">
        <v>8077</v>
      </c>
      <c r="H965" s="662" t="s">
        <v>8078</v>
      </c>
      <c r="I965" s="664">
        <v>7550.3999999999987</v>
      </c>
      <c r="J965" s="664">
        <v>3</v>
      </c>
      <c r="K965" s="665">
        <v>22651.199999999997</v>
      </c>
    </row>
    <row r="966" spans="1:11" ht="14.4" customHeight="1" x14ac:dyDescent="0.3">
      <c r="A966" s="660" t="s">
        <v>586</v>
      </c>
      <c r="B966" s="661" t="s">
        <v>587</v>
      </c>
      <c r="C966" s="662" t="s">
        <v>605</v>
      </c>
      <c r="D966" s="663" t="s">
        <v>4269</v>
      </c>
      <c r="E966" s="662" t="s">
        <v>8528</v>
      </c>
      <c r="F966" s="663" t="s">
        <v>8529</v>
      </c>
      <c r="G966" s="662" t="s">
        <v>8077</v>
      </c>
      <c r="H966" s="662" t="s">
        <v>8079</v>
      </c>
      <c r="I966" s="664">
        <v>7550.3999999999987</v>
      </c>
      <c r="J966" s="664">
        <v>3</v>
      </c>
      <c r="K966" s="665">
        <v>22651.199999999997</v>
      </c>
    </row>
    <row r="967" spans="1:11" ht="14.4" customHeight="1" x14ac:dyDescent="0.3">
      <c r="A967" s="660" t="s">
        <v>586</v>
      </c>
      <c r="B967" s="661" t="s">
        <v>587</v>
      </c>
      <c r="C967" s="662" t="s">
        <v>605</v>
      </c>
      <c r="D967" s="663" t="s">
        <v>4269</v>
      </c>
      <c r="E967" s="662" t="s">
        <v>8528</v>
      </c>
      <c r="F967" s="663" t="s">
        <v>8529</v>
      </c>
      <c r="G967" s="662" t="s">
        <v>8080</v>
      </c>
      <c r="H967" s="662" t="s">
        <v>8081</v>
      </c>
      <c r="I967" s="664">
        <v>3030.25</v>
      </c>
      <c r="J967" s="664">
        <v>3</v>
      </c>
      <c r="K967" s="665">
        <v>9090.75</v>
      </c>
    </row>
    <row r="968" spans="1:11" ht="14.4" customHeight="1" x14ac:dyDescent="0.3">
      <c r="A968" s="660" t="s">
        <v>586</v>
      </c>
      <c r="B968" s="661" t="s">
        <v>587</v>
      </c>
      <c r="C968" s="662" t="s">
        <v>605</v>
      </c>
      <c r="D968" s="663" t="s">
        <v>4269</v>
      </c>
      <c r="E968" s="662" t="s">
        <v>8528</v>
      </c>
      <c r="F968" s="663" t="s">
        <v>8529</v>
      </c>
      <c r="G968" s="662" t="s">
        <v>8082</v>
      </c>
      <c r="H968" s="662" t="s">
        <v>8083</v>
      </c>
      <c r="I968" s="664">
        <v>15558.18</v>
      </c>
      <c r="J968" s="664">
        <v>2</v>
      </c>
      <c r="K968" s="665">
        <v>31116.36</v>
      </c>
    </row>
    <row r="969" spans="1:11" ht="14.4" customHeight="1" x14ac:dyDescent="0.3">
      <c r="A969" s="660" t="s">
        <v>586</v>
      </c>
      <c r="B969" s="661" t="s">
        <v>587</v>
      </c>
      <c r="C969" s="662" t="s">
        <v>605</v>
      </c>
      <c r="D969" s="663" t="s">
        <v>4269</v>
      </c>
      <c r="E969" s="662" t="s">
        <v>8528</v>
      </c>
      <c r="F969" s="663" t="s">
        <v>8529</v>
      </c>
      <c r="G969" s="662" t="s">
        <v>8082</v>
      </c>
      <c r="H969" s="662" t="s">
        <v>8084</v>
      </c>
      <c r="I969" s="664">
        <v>15558.18</v>
      </c>
      <c r="J969" s="664">
        <v>2</v>
      </c>
      <c r="K969" s="665">
        <v>31116.36</v>
      </c>
    </row>
    <row r="970" spans="1:11" ht="14.4" customHeight="1" x14ac:dyDescent="0.3">
      <c r="A970" s="660" t="s">
        <v>586</v>
      </c>
      <c r="B970" s="661" t="s">
        <v>587</v>
      </c>
      <c r="C970" s="662" t="s">
        <v>605</v>
      </c>
      <c r="D970" s="663" t="s">
        <v>4269</v>
      </c>
      <c r="E970" s="662" t="s">
        <v>8528</v>
      </c>
      <c r="F970" s="663" t="s">
        <v>8529</v>
      </c>
      <c r="G970" s="662" t="s">
        <v>8085</v>
      </c>
      <c r="H970" s="662" t="s">
        <v>8086</v>
      </c>
      <c r="I970" s="664">
        <v>49400.67</v>
      </c>
      <c r="J970" s="664">
        <v>1</v>
      </c>
      <c r="K970" s="665">
        <v>49400.67</v>
      </c>
    </row>
    <row r="971" spans="1:11" ht="14.4" customHeight="1" x14ac:dyDescent="0.3">
      <c r="A971" s="660" t="s">
        <v>586</v>
      </c>
      <c r="B971" s="661" t="s">
        <v>587</v>
      </c>
      <c r="C971" s="662" t="s">
        <v>605</v>
      </c>
      <c r="D971" s="663" t="s">
        <v>4269</v>
      </c>
      <c r="E971" s="662" t="s">
        <v>8528</v>
      </c>
      <c r="F971" s="663" t="s">
        <v>8529</v>
      </c>
      <c r="G971" s="662" t="s">
        <v>8085</v>
      </c>
      <c r="H971" s="662" t="s">
        <v>8087</v>
      </c>
      <c r="I971" s="664">
        <v>49400.67</v>
      </c>
      <c r="J971" s="664">
        <v>1</v>
      </c>
      <c r="K971" s="665">
        <v>49400.67</v>
      </c>
    </row>
    <row r="972" spans="1:11" ht="14.4" customHeight="1" x14ac:dyDescent="0.3">
      <c r="A972" s="660" t="s">
        <v>586</v>
      </c>
      <c r="B972" s="661" t="s">
        <v>587</v>
      </c>
      <c r="C972" s="662" t="s">
        <v>605</v>
      </c>
      <c r="D972" s="663" t="s">
        <v>4269</v>
      </c>
      <c r="E972" s="662" t="s">
        <v>8528</v>
      </c>
      <c r="F972" s="663" t="s">
        <v>8529</v>
      </c>
      <c r="G972" s="662" t="s">
        <v>8088</v>
      </c>
      <c r="H972" s="662" t="s">
        <v>8089</v>
      </c>
      <c r="I972" s="664">
        <v>2578.5100000000002</v>
      </c>
      <c r="J972" s="664">
        <v>2</v>
      </c>
      <c r="K972" s="665">
        <v>5157.0200000000004</v>
      </c>
    </row>
    <row r="973" spans="1:11" ht="14.4" customHeight="1" x14ac:dyDescent="0.3">
      <c r="A973" s="660" t="s">
        <v>586</v>
      </c>
      <c r="B973" s="661" t="s">
        <v>587</v>
      </c>
      <c r="C973" s="662" t="s">
        <v>605</v>
      </c>
      <c r="D973" s="663" t="s">
        <v>4269</v>
      </c>
      <c r="E973" s="662" t="s">
        <v>8528</v>
      </c>
      <c r="F973" s="663" t="s">
        <v>8529</v>
      </c>
      <c r="G973" s="662" t="s">
        <v>8088</v>
      </c>
      <c r="H973" s="662" t="s">
        <v>8090</v>
      </c>
      <c r="I973" s="664">
        <v>2578.5100000000002</v>
      </c>
      <c r="J973" s="664">
        <v>2</v>
      </c>
      <c r="K973" s="665">
        <v>5157.0200000000004</v>
      </c>
    </row>
    <row r="974" spans="1:11" ht="14.4" customHeight="1" x14ac:dyDescent="0.3">
      <c r="A974" s="660" t="s">
        <v>586</v>
      </c>
      <c r="B974" s="661" t="s">
        <v>587</v>
      </c>
      <c r="C974" s="662" t="s">
        <v>605</v>
      </c>
      <c r="D974" s="663" t="s">
        <v>4269</v>
      </c>
      <c r="E974" s="662" t="s">
        <v>8528</v>
      </c>
      <c r="F974" s="663" t="s">
        <v>8529</v>
      </c>
      <c r="G974" s="662" t="s">
        <v>8091</v>
      </c>
      <c r="H974" s="662" t="s">
        <v>8092</v>
      </c>
      <c r="I974" s="664">
        <v>8261.8799999999992</v>
      </c>
      <c r="J974" s="664">
        <v>2</v>
      </c>
      <c r="K974" s="665">
        <v>16523.759999999998</v>
      </c>
    </row>
    <row r="975" spans="1:11" ht="14.4" customHeight="1" x14ac:dyDescent="0.3">
      <c r="A975" s="660" t="s">
        <v>586</v>
      </c>
      <c r="B975" s="661" t="s">
        <v>587</v>
      </c>
      <c r="C975" s="662" t="s">
        <v>605</v>
      </c>
      <c r="D975" s="663" t="s">
        <v>4269</v>
      </c>
      <c r="E975" s="662" t="s">
        <v>8528</v>
      </c>
      <c r="F975" s="663" t="s">
        <v>8529</v>
      </c>
      <c r="G975" s="662" t="s">
        <v>8091</v>
      </c>
      <c r="H975" s="662" t="s">
        <v>8093</v>
      </c>
      <c r="I975" s="664">
        <v>8261.8799999999992</v>
      </c>
      <c r="J975" s="664">
        <v>3</v>
      </c>
      <c r="K975" s="665">
        <v>24785.64</v>
      </c>
    </row>
    <row r="976" spans="1:11" ht="14.4" customHeight="1" x14ac:dyDescent="0.3">
      <c r="A976" s="660" t="s">
        <v>586</v>
      </c>
      <c r="B976" s="661" t="s">
        <v>587</v>
      </c>
      <c r="C976" s="662" t="s">
        <v>605</v>
      </c>
      <c r="D976" s="663" t="s">
        <v>4269</v>
      </c>
      <c r="E976" s="662" t="s">
        <v>8528</v>
      </c>
      <c r="F976" s="663" t="s">
        <v>8529</v>
      </c>
      <c r="G976" s="662" t="s">
        <v>8094</v>
      </c>
      <c r="H976" s="662" t="s">
        <v>8095</v>
      </c>
      <c r="I976" s="664">
        <v>8312.7000000000007</v>
      </c>
      <c r="J976" s="664">
        <v>3</v>
      </c>
      <c r="K976" s="665">
        <v>24938.100000000002</v>
      </c>
    </row>
    <row r="977" spans="1:11" ht="14.4" customHeight="1" x14ac:dyDescent="0.3">
      <c r="A977" s="660" t="s">
        <v>586</v>
      </c>
      <c r="B977" s="661" t="s">
        <v>587</v>
      </c>
      <c r="C977" s="662" t="s">
        <v>605</v>
      </c>
      <c r="D977" s="663" t="s">
        <v>4269</v>
      </c>
      <c r="E977" s="662" t="s">
        <v>8528</v>
      </c>
      <c r="F977" s="663" t="s">
        <v>8529</v>
      </c>
      <c r="G977" s="662" t="s">
        <v>8094</v>
      </c>
      <c r="H977" s="662" t="s">
        <v>8096</v>
      </c>
      <c r="I977" s="664">
        <v>8312.7000000000007</v>
      </c>
      <c r="J977" s="664">
        <v>2</v>
      </c>
      <c r="K977" s="665">
        <v>16625.400000000001</v>
      </c>
    </row>
    <row r="978" spans="1:11" ht="14.4" customHeight="1" x14ac:dyDescent="0.3">
      <c r="A978" s="660" t="s">
        <v>586</v>
      </c>
      <c r="B978" s="661" t="s">
        <v>587</v>
      </c>
      <c r="C978" s="662" t="s">
        <v>605</v>
      </c>
      <c r="D978" s="663" t="s">
        <v>4269</v>
      </c>
      <c r="E978" s="662" t="s">
        <v>8528</v>
      </c>
      <c r="F978" s="663" t="s">
        <v>8529</v>
      </c>
      <c r="G978" s="662" t="s">
        <v>8097</v>
      </c>
      <c r="H978" s="662" t="s">
        <v>8098</v>
      </c>
      <c r="I978" s="664">
        <v>16262.4</v>
      </c>
      <c r="J978" s="664">
        <v>1</v>
      </c>
      <c r="K978" s="665">
        <v>16262.4</v>
      </c>
    </row>
    <row r="979" spans="1:11" ht="14.4" customHeight="1" x14ac:dyDescent="0.3">
      <c r="A979" s="660" t="s">
        <v>586</v>
      </c>
      <c r="B979" s="661" t="s">
        <v>587</v>
      </c>
      <c r="C979" s="662" t="s">
        <v>605</v>
      </c>
      <c r="D979" s="663" t="s">
        <v>4269</v>
      </c>
      <c r="E979" s="662" t="s">
        <v>8528</v>
      </c>
      <c r="F979" s="663" t="s">
        <v>8529</v>
      </c>
      <c r="G979" s="662" t="s">
        <v>8097</v>
      </c>
      <c r="H979" s="662" t="s">
        <v>8099</v>
      </c>
      <c r="I979" s="664">
        <v>16262.4</v>
      </c>
      <c r="J979" s="664">
        <v>1</v>
      </c>
      <c r="K979" s="665">
        <v>16262.4</v>
      </c>
    </row>
    <row r="980" spans="1:11" ht="14.4" customHeight="1" x14ac:dyDescent="0.3">
      <c r="A980" s="660" t="s">
        <v>586</v>
      </c>
      <c r="B980" s="661" t="s">
        <v>587</v>
      </c>
      <c r="C980" s="662" t="s">
        <v>605</v>
      </c>
      <c r="D980" s="663" t="s">
        <v>4269</v>
      </c>
      <c r="E980" s="662" t="s">
        <v>8528</v>
      </c>
      <c r="F980" s="663" t="s">
        <v>8529</v>
      </c>
      <c r="G980" s="662" t="s">
        <v>8100</v>
      </c>
      <c r="H980" s="662" t="s">
        <v>8101</v>
      </c>
      <c r="I980" s="664">
        <v>4625.83</v>
      </c>
      <c r="J980" s="664">
        <v>1</v>
      </c>
      <c r="K980" s="665">
        <v>4625.83</v>
      </c>
    </row>
    <row r="981" spans="1:11" ht="14.4" customHeight="1" x14ac:dyDescent="0.3">
      <c r="A981" s="660" t="s">
        <v>586</v>
      </c>
      <c r="B981" s="661" t="s">
        <v>587</v>
      </c>
      <c r="C981" s="662" t="s">
        <v>605</v>
      </c>
      <c r="D981" s="663" t="s">
        <v>4269</v>
      </c>
      <c r="E981" s="662" t="s">
        <v>8528</v>
      </c>
      <c r="F981" s="663" t="s">
        <v>8529</v>
      </c>
      <c r="G981" s="662" t="s">
        <v>8102</v>
      </c>
      <c r="H981" s="662" t="s">
        <v>8103</v>
      </c>
      <c r="I981" s="664">
        <v>26862</v>
      </c>
      <c r="J981" s="664">
        <v>8</v>
      </c>
      <c r="K981" s="665">
        <v>214896</v>
      </c>
    </row>
    <row r="982" spans="1:11" ht="14.4" customHeight="1" x14ac:dyDescent="0.3">
      <c r="A982" s="660" t="s">
        <v>586</v>
      </c>
      <c r="B982" s="661" t="s">
        <v>587</v>
      </c>
      <c r="C982" s="662" t="s">
        <v>605</v>
      </c>
      <c r="D982" s="663" t="s">
        <v>4269</v>
      </c>
      <c r="E982" s="662" t="s">
        <v>8528</v>
      </c>
      <c r="F982" s="663" t="s">
        <v>8529</v>
      </c>
      <c r="G982" s="662" t="s">
        <v>8102</v>
      </c>
      <c r="H982" s="662" t="s">
        <v>8104</v>
      </c>
      <c r="I982" s="664">
        <v>25306.285714285714</v>
      </c>
      <c r="J982" s="664">
        <v>18</v>
      </c>
      <c r="K982" s="665">
        <v>439956</v>
      </c>
    </row>
    <row r="983" spans="1:11" ht="14.4" customHeight="1" x14ac:dyDescent="0.3">
      <c r="A983" s="660" t="s">
        <v>586</v>
      </c>
      <c r="B983" s="661" t="s">
        <v>587</v>
      </c>
      <c r="C983" s="662" t="s">
        <v>605</v>
      </c>
      <c r="D983" s="663" t="s">
        <v>4269</v>
      </c>
      <c r="E983" s="662" t="s">
        <v>8528</v>
      </c>
      <c r="F983" s="663" t="s">
        <v>8529</v>
      </c>
      <c r="G983" s="662" t="s">
        <v>8105</v>
      </c>
      <c r="H983" s="662" t="s">
        <v>8106</v>
      </c>
      <c r="I983" s="664">
        <v>14036</v>
      </c>
      <c r="J983" s="664">
        <v>3</v>
      </c>
      <c r="K983" s="665">
        <v>42108</v>
      </c>
    </row>
    <row r="984" spans="1:11" ht="14.4" customHeight="1" x14ac:dyDescent="0.3">
      <c r="A984" s="660" t="s">
        <v>586</v>
      </c>
      <c r="B984" s="661" t="s">
        <v>587</v>
      </c>
      <c r="C984" s="662" t="s">
        <v>605</v>
      </c>
      <c r="D984" s="663" t="s">
        <v>4269</v>
      </c>
      <c r="E984" s="662" t="s">
        <v>8528</v>
      </c>
      <c r="F984" s="663" t="s">
        <v>8529</v>
      </c>
      <c r="G984" s="662" t="s">
        <v>8107</v>
      </c>
      <c r="H984" s="662" t="s">
        <v>8108</v>
      </c>
      <c r="I984" s="664">
        <v>423.5</v>
      </c>
      <c r="J984" s="664">
        <v>6</v>
      </c>
      <c r="K984" s="665">
        <v>2541</v>
      </c>
    </row>
    <row r="985" spans="1:11" ht="14.4" customHeight="1" x14ac:dyDescent="0.3">
      <c r="A985" s="660" t="s">
        <v>586</v>
      </c>
      <c r="B985" s="661" t="s">
        <v>587</v>
      </c>
      <c r="C985" s="662" t="s">
        <v>605</v>
      </c>
      <c r="D985" s="663" t="s">
        <v>4269</v>
      </c>
      <c r="E985" s="662" t="s">
        <v>8528</v>
      </c>
      <c r="F985" s="663" t="s">
        <v>8529</v>
      </c>
      <c r="G985" s="662" t="s">
        <v>8109</v>
      </c>
      <c r="H985" s="662" t="s">
        <v>8110</v>
      </c>
      <c r="I985" s="664">
        <v>7267.26</v>
      </c>
      <c r="J985" s="664">
        <v>1</v>
      </c>
      <c r="K985" s="665">
        <v>7267.26</v>
      </c>
    </row>
    <row r="986" spans="1:11" ht="14.4" customHeight="1" x14ac:dyDescent="0.3">
      <c r="A986" s="660" t="s">
        <v>586</v>
      </c>
      <c r="B986" s="661" t="s">
        <v>587</v>
      </c>
      <c r="C986" s="662" t="s">
        <v>605</v>
      </c>
      <c r="D986" s="663" t="s">
        <v>4269</v>
      </c>
      <c r="E986" s="662" t="s">
        <v>8528</v>
      </c>
      <c r="F986" s="663" t="s">
        <v>8529</v>
      </c>
      <c r="G986" s="662" t="s">
        <v>8109</v>
      </c>
      <c r="H986" s="662" t="s">
        <v>8111</v>
      </c>
      <c r="I986" s="664">
        <v>7267.2599999999993</v>
      </c>
      <c r="J986" s="664">
        <v>7</v>
      </c>
      <c r="K986" s="665">
        <v>50870.82</v>
      </c>
    </row>
    <row r="987" spans="1:11" ht="14.4" customHeight="1" x14ac:dyDescent="0.3">
      <c r="A987" s="660" t="s">
        <v>586</v>
      </c>
      <c r="B987" s="661" t="s">
        <v>587</v>
      </c>
      <c r="C987" s="662" t="s">
        <v>605</v>
      </c>
      <c r="D987" s="663" t="s">
        <v>4269</v>
      </c>
      <c r="E987" s="662" t="s">
        <v>8528</v>
      </c>
      <c r="F987" s="663" t="s">
        <v>8529</v>
      </c>
      <c r="G987" s="662" t="s">
        <v>8112</v>
      </c>
      <c r="H987" s="662" t="s">
        <v>8113</v>
      </c>
      <c r="I987" s="664">
        <v>29398</v>
      </c>
      <c r="J987" s="664">
        <v>1</v>
      </c>
      <c r="K987" s="665">
        <v>29398</v>
      </c>
    </row>
    <row r="988" spans="1:11" ht="14.4" customHeight="1" x14ac:dyDescent="0.3">
      <c r="A988" s="660" t="s">
        <v>586</v>
      </c>
      <c r="B988" s="661" t="s">
        <v>587</v>
      </c>
      <c r="C988" s="662" t="s">
        <v>605</v>
      </c>
      <c r="D988" s="663" t="s">
        <v>4269</v>
      </c>
      <c r="E988" s="662" t="s">
        <v>8528</v>
      </c>
      <c r="F988" s="663" t="s">
        <v>8529</v>
      </c>
      <c r="G988" s="662" t="s">
        <v>8112</v>
      </c>
      <c r="H988" s="662" t="s">
        <v>8114</v>
      </c>
      <c r="I988" s="664">
        <v>29398</v>
      </c>
      <c r="J988" s="664">
        <v>1</v>
      </c>
      <c r="K988" s="665">
        <v>29398</v>
      </c>
    </row>
    <row r="989" spans="1:11" ht="14.4" customHeight="1" x14ac:dyDescent="0.3">
      <c r="A989" s="660" t="s">
        <v>586</v>
      </c>
      <c r="B989" s="661" t="s">
        <v>587</v>
      </c>
      <c r="C989" s="662" t="s">
        <v>605</v>
      </c>
      <c r="D989" s="663" t="s">
        <v>4269</v>
      </c>
      <c r="E989" s="662" t="s">
        <v>8528</v>
      </c>
      <c r="F989" s="663" t="s">
        <v>8529</v>
      </c>
      <c r="G989" s="662" t="s">
        <v>8115</v>
      </c>
      <c r="H989" s="662" t="s">
        <v>8116</v>
      </c>
      <c r="I989" s="664">
        <v>8369.57</v>
      </c>
      <c r="J989" s="664">
        <v>1</v>
      </c>
      <c r="K989" s="665">
        <v>8369.57</v>
      </c>
    </row>
    <row r="990" spans="1:11" ht="14.4" customHeight="1" x14ac:dyDescent="0.3">
      <c r="A990" s="660" t="s">
        <v>586</v>
      </c>
      <c r="B990" s="661" t="s">
        <v>587</v>
      </c>
      <c r="C990" s="662" t="s">
        <v>605</v>
      </c>
      <c r="D990" s="663" t="s">
        <v>4269</v>
      </c>
      <c r="E990" s="662" t="s">
        <v>8528</v>
      </c>
      <c r="F990" s="663" t="s">
        <v>8529</v>
      </c>
      <c r="G990" s="662" t="s">
        <v>8115</v>
      </c>
      <c r="H990" s="662" t="s">
        <v>8117</v>
      </c>
      <c r="I990" s="664">
        <v>8369.57</v>
      </c>
      <c r="J990" s="664">
        <v>3</v>
      </c>
      <c r="K990" s="665">
        <v>25108.71</v>
      </c>
    </row>
    <row r="991" spans="1:11" ht="14.4" customHeight="1" x14ac:dyDescent="0.3">
      <c r="A991" s="660" t="s">
        <v>586</v>
      </c>
      <c r="B991" s="661" t="s">
        <v>587</v>
      </c>
      <c r="C991" s="662" t="s">
        <v>605</v>
      </c>
      <c r="D991" s="663" t="s">
        <v>4269</v>
      </c>
      <c r="E991" s="662" t="s">
        <v>8528</v>
      </c>
      <c r="F991" s="663" t="s">
        <v>8529</v>
      </c>
      <c r="G991" s="662" t="s">
        <v>8118</v>
      </c>
      <c r="H991" s="662" t="s">
        <v>8119</v>
      </c>
      <c r="I991" s="664">
        <v>11979</v>
      </c>
      <c r="J991" s="664">
        <v>2</v>
      </c>
      <c r="K991" s="665">
        <v>23958</v>
      </c>
    </row>
    <row r="992" spans="1:11" ht="14.4" customHeight="1" x14ac:dyDescent="0.3">
      <c r="A992" s="660" t="s">
        <v>586</v>
      </c>
      <c r="B992" s="661" t="s">
        <v>587</v>
      </c>
      <c r="C992" s="662" t="s">
        <v>605</v>
      </c>
      <c r="D992" s="663" t="s">
        <v>4269</v>
      </c>
      <c r="E992" s="662" t="s">
        <v>8528</v>
      </c>
      <c r="F992" s="663" t="s">
        <v>8529</v>
      </c>
      <c r="G992" s="662" t="s">
        <v>8120</v>
      </c>
      <c r="H992" s="662" t="s">
        <v>8121</v>
      </c>
      <c r="I992" s="664">
        <v>423.5</v>
      </c>
      <c r="J992" s="664">
        <v>6</v>
      </c>
      <c r="K992" s="665">
        <v>2541</v>
      </c>
    </row>
    <row r="993" spans="1:11" ht="14.4" customHeight="1" x14ac:dyDescent="0.3">
      <c r="A993" s="660" t="s">
        <v>586</v>
      </c>
      <c r="B993" s="661" t="s">
        <v>587</v>
      </c>
      <c r="C993" s="662" t="s">
        <v>605</v>
      </c>
      <c r="D993" s="663" t="s">
        <v>4269</v>
      </c>
      <c r="E993" s="662" t="s">
        <v>8528</v>
      </c>
      <c r="F993" s="663" t="s">
        <v>8529</v>
      </c>
      <c r="G993" s="662" t="s">
        <v>8122</v>
      </c>
      <c r="H993" s="662" t="s">
        <v>8123</v>
      </c>
      <c r="I993" s="664">
        <v>3327.5</v>
      </c>
      <c r="J993" s="664">
        <v>1</v>
      </c>
      <c r="K993" s="665">
        <v>3327.5</v>
      </c>
    </row>
    <row r="994" spans="1:11" ht="14.4" customHeight="1" x14ac:dyDescent="0.3">
      <c r="A994" s="660" t="s">
        <v>586</v>
      </c>
      <c r="B994" s="661" t="s">
        <v>587</v>
      </c>
      <c r="C994" s="662" t="s">
        <v>605</v>
      </c>
      <c r="D994" s="663" t="s">
        <v>4269</v>
      </c>
      <c r="E994" s="662" t="s">
        <v>8528</v>
      </c>
      <c r="F994" s="663" t="s">
        <v>8529</v>
      </c>
      <c r="G994" s="662" t="s">
        <v>8124</v>
      </c>
      <c r="H994" s="662" t="s">
        <v>8125</v>
      </c>
      <c r="I994" s="664">
        <v>2412.7399999999998</v>
      </c>
      <c r="J994" s="664">
        <v>13</v>
      </c>
      <c r="K994" s="665">
        <v>31365.620000000003</v>
      </c>
    </row>
    <row r="995" spans="1:11" ht="14.4" customHeight="1" x14ac:dyDescent="0.3">
      <c r="A995" s="660" t="s">
        <v>586</v>
      </c>
      <c r="B995" s="661" t="s">
        <v>587</v>
      </c>
      <c r="C995" s="662" t="s">
        <v>605</v>
      </c>
      <c r="D995" s="663" t="s">
        <v>4269</v>
      </c>
      <c r="E995" s="662" t="s">
        <v>8528</v>
      </c>
      <c r="F995" s="663" t="s">
        <v>8529</v>
      </c>
      <c r="G995" s="662" t="s">
        <v>8126</v>
      </c>
      <c r="H995" s="662" t="s">
        <v>8127</v>
      </c>
      <c r="I995" s="664">
        <v>16362.83</v>
      </c>
      <c r="J995" s="664">
        <v>1</v>
      </c>
      <c r="K995" s="665">
        <v>16362.83</v>
      </c>
    </row>
    <row r="996" spans="1:11" ht="14.4" customHeight="1" x14ac:dyDescent="0.3">
      <c r="A996" s="660" t="s">
        <v>586</v>
      </c>
      <c r="B996" s="661" t="s">
        <v>587</v>
      </c>
      <c r="C996" s="662" t="s">
        <v>605</v>
      </c>
      <c r="D996" s="663" t="s">
        <v>4269</v>
      </c>
      <c r="E996" s="662" t="s">
        <v>8528</v>
      </c>
      <c r="F996" s="663" t="s">
        <v>8529</v>
      </c>
      <c r="G996" s="662" t="s">
        <v>8128</v>
      </c>
      <c r="H996" s="662" t="s">
        <v>8129</v>
      </c>
      <c r="I996" s="664">
        <v>5082</v>
      </c>
      <c r="J996" s="664">
        <v>4</v>
      </c>
      <c r="K996" s="665">
        <v>20328</v>
      </c>
    </row>
    <row r="997" spans="1:11" ht="14.4" customHeight="1" x14ac:dyDescent="0.3">
      <c r="A997" s="660" t="s">
        <v>586</v>
      </c>
      <c r="B997" s="661" t="s">
        <v>587</v>
      </c>
      <c r="C997" s="662" t="s">
        <v>605</v>
      </c>
      <c r="D997" s="663" t="s">
        <v>4269</v>
      </c>
      <c r="E997" s="662" t="s">
        <v>8528</v>
      </c>
      <c r="F997" s="663" t="s">
        <v>8529</v>
      </c>
      <c r="G997" s="662" t="s">
        <v>8130</v>
      </c>
      <c r="H997" s="662" t="s">
        <v>8131</v>
      </c>
      <c r="I997" s="664">
        <v>2359.5</v>
      </c>
      <c r="J997" s="664">
        <v>18</v>
      </c>
      <c r="K997" s="665">
        <v>42471</v>
      </c>
    </row>
    <row r="998" spans="1:11" ht="14.4" customHeight="1" x14ac:dyDescent="0.3">
      <c r="A998" s="660" t="s">
        <v>586</v>
      </c>
      <c r="B998" s="661" t="s">
        <v>587</v>
      </c>
      <c r="C998" s="662" t="s">
        <v>605</v>
      </c>
      <c r="D998" s="663" t="s">
        <v>4269</v>
      </c>
      <c r="E998" s="662" t="s">
        <v>8528</v>
      </c>
      <c r="F998" s="663" t="s">
        <v>8529</v>
      </c>
      <c r="G998" s="662" t="s">
        <v>8132</v>
      </c>
      <c r="H998" s="662" t="s">
        <v>8133</v>
      </c>
      <c r="I998" s="664">
        <v>10285</v>
      </c>
      <c r="J998" s="664">
        <v>1</v>
      </c>
      <c r="K998" s="665">
        <v>10285</v>
      </c>
    </row>
    <row r="999" spans="1:11" ht="14.4" customHeight="1" x14ac:dyDescent="0.3">
      <c r="A999" s="660" t="s">
        <v>586</v>
      </c>
      <c r="B999" s="661" t="s">
        <v>587</v>
      </c>
      <c r="C999" s="662" t="s">
        <v>605</v>
      </c>
      <c r="D999" s="663" t="s">
        <v>4269</v>
      </c>
      <c r="E999" s="662" t="s">
        <v>8528</v>
      </c>
      <c r="F999" s="663" t="s">
        <v>8529</v>
      </c>
      <c r="G999" s="662" t="s">
        <v>8134</v>
      </c>
      <c r="H999" s="662" t="s">
        <v>8135</v>
      </c>
      <c r="I999" s="664">
        <v>15730</v>
      </c>
      <c r="J999" s="664">
        <v>1</v>
      </c>
      <c r="K999" s="665">
        <v>15730</v>
      </c>
    </row>
    <row r="1000" spans="1:11" ht="14.4" customHeight="1" x14ac:dyDescent="0.3">
      <c r="A1000" s="660" t="s">
        <v>586</v>
      </c>
      <c r="B1000" s="661" t="s">
        <v>587</v>
      </c>
      <c r="C1000" s="662" t="s">
        <v>605</v>
      </c>
      <c r="D1000" s="663" t="s">
        <v>4269</v>
      </c>
      <c r="E1000" s="662" t="s">
        <v>8528</v>
      </c>
      <c r="F1000" s="663" t="s">
        <v>8529</v>
      </c>
      <c r="G1000" s="662" t="s">
        <v>8136</v>
      </c>
      <c r="H1000" s="662" t="s">
        <v>8137</v>
      </c>
      <c r="I1000" s="664">
        <v>3025</v>
      </c>
      <c r="J1000" s="664">
        <v>2</v>
      </c>
      <c r="K1000" s="665">
        <v>6050</v>
      </c>
    </row>
    <row r="1001" spans="1:11" ht="14.4" customHeight="1" x14ac:dyDescent="0.3">
      <c r="A1001" s="660" t="s">
        <v>586</v>
      </c>
      <c r="B1001" s="661" t="s">
        <v>587</v>
      </c>
      <c r="C1001" s="662" t="s">
        <v>605</v>
      </c>
      <c r="D1001" s="663" t="s">
        <v>4269</v>
      </c>
      <c r="E1001" s="662" t="s">
        <v>8528</v>
      </c>
      <c r="F1001" s="663" t="s">
        <v>8529</v>
      </c>
      <c r="G1001" s="662" t="s">
        <v>8138</v>
      </c>
      <c r="H1001" s="662" t="s">
        <v>8139</v>
      </c>
      <c r="I1001" s="664">
        <v>3603.38</v>
      </c>
      <c r="J1001" s="664">
        <v>1</v>
      </c>
      <c r="K1001" s="665">
        <v>3603.38</v>
      </c>
    </row>
    <row r="1002" spans="1:11" ht="14.4" customHeight="1" x14ac:dyDescent="0.3">
      <c r="A1002" s="660" t="s">
        <v>586</v>
      </c>
      <c r="B1002" s="661" t="s">
        <v>587</v>
      </c>
      <c r="C1002" s="662" t="s">
        <v>605</v>
      </c>
      <c r="D1002" s="663" t="s">
        <v>4269</v>
      </c>
      <c r="E1002" s="662" t="s">
        <v>8528</v>
      </c>
      <c r="F1002" s="663" t="s">
        <v>8529</v>
      </c>
      <c r="G1002" s="662" t="s">
        <v>8140</v>
      </c>
      <c r="H1002" s="662" t="s">
        <v>8141</v>
      </c>
      <c r="I1002" s="664">
        <v>6776</v>
      </c>
      <c r="J1002" s="664">
        <v>2</v>
      </c>
      <c r="K1002" s="665">
        <v>13552</v>
      </c>
    </row>
    <row r="1003" spans="1:11" ht="14.4" customHeight="1" x14ac:dyDescent="0.3">
      <c r="A1003" s="660" t="s">
        <v>586</v>
      </c>
      <c r="B1003" s="661" t="s">
        <v>587</v>
      </c>
      <c r="C1003" s="662" t="s">
        <v>605</v>
      </c>
      <c r="D1003" s="663" t="s">
        <v>4269</v>
      </c>
      <c r="E1003" s="662" t="s">
        <v>8528</v>
      </c>
      <c r="F1003" s="663" t="s">
        <v>8529</v>
      </c>
      <c r="G1003" s="662" t="s">
        <v>8142</v>
      </c>
      <c r="H1003" s="662" t="s">
        <v>8143</v>
      </c>
      <c r="I1003" s="664">
        <v>10860.96</v>
      </c>
      <c r="J1003" s="664">
        <v>1</v>
      </c>
      <c r="K1003" s="665">
        <v>10860.96</v>
      </c>
    </row>
    <row r="1004" spans="1:11" ht="14.4" customHeight="1" x14ac:dyDescent="0.3">
      <c r="A1004" s="660" t="s">
        <v>586</v>
      </c>
      <c r="B1004" s="661" t="s">
        <v>587</v>
      </c>
      <c r="C1004" s="662" t="s">
        <v>605</v>
      </c>
      <c r="D1004" s="663" t="s">
        <v>4269</v>
      </c>
      <c r="E1004" s="662" t="s">
        <v>8528</v>
      </c>
      <c r="F1004" s="663" t="s">
        <v>8529</v>
      </c>
      <c r="G1004" s="662" t="s">
        <v>8144</v>
      </c>
      <c r="H1004" s="662" t="s">
        <v>8145</v>
      </c>
      <c r="I1004" s="664">
        <v>1028.5</v>
      </c>
      <c r="J1004" s="664">
        <v>5</v>
      </c>
      <c r="K1004" s="665">
        <v>5142.5</v>
      </c>
    </row>
    <row r="1005" spans="1:11" ht="14.4" customHeight="1" x14ac:dyDescent="0.3">
      <c r="A1005" s="660" t="s">
        <v>586</v>
      </c>
      <c r="B1005" s="661" t="s">
        <v>587</v>
      </c>
      <c r="C1005" s="662" t="s">
        <v>605</v>
      </c>
      <c r="D1005" s="663" t="s">
        <v>4269</v>
      </c>
      <c r="E1005" s="662" t="s">
        <v>8528</v>
      </c>
      <c r="F1005" s="663" t="s">
        <v>8529</v>
      </c>
      <c r="G1005" s="662" t="s">
        <v>8146</v>
      </c>
      <c r="H1005" s="662" t="s">
        <v>8147</v>
      </c>
      <c r="I1005" s="664">
        <v>1331</v>
      </c>
      <c r="J1005" s="664">
        <v>1</v>
      </c>
      <c r="K1005" s="665">
        <v>1331</v>
      </c>
    </row>
    <row r="1006" spans="1:11" ht="14.4" customHeight="1" x14ac:dyDescent="0.3">
      <c r="A1006" s="660" t="s">
        <v>586</v>
      </c>
      <c r="B1006" s="661" t="s">
        <v>587</v>
      </c>
      <c r="C1006" s="662" t="s">
        <v>605</v>
      </c>
      <c r="D1006" s="663" t="s">
        <v>4269</v>
      </c>
      <c r="E1006" s="662" t="s">
        <v>8528</v>
      </c>
      <c r="F1006" s="663" t="s">
        <v>8529</v>
      </c>
      <c r="G1006" s="662" t="s">
        <v>8148</v>
      </c>
      <c r="H1006" s="662" t="s">
        <v>8149</v>
      </c>
      <c r="I1006" s="664">
        <v>1258.4000000000001</v>
      </c>
      <c r="J1006" s="664">
        <v>1</v>
      </c>
      <c r="K1006" s="665">
        <v>1258.4000000000001</v>
      </c>
    </row>
    <row r="1007" spans="1:11" ht="14.4" customHeight="1" x14ac:dyDescent="0.3">
      <c r="A1007" s="660" t="s">
        <v>586</v>
      </c>
      <c r="B1007" s="661" t="s">
        <v>587</v>
      </c>
      <c r="C1007" s="662" t="s">
        <v>605</v>
      </c>
      <c r="D1007" s="663" t="s">
        <v>4269</v>
      </c>
      <c r="E1007" s="662" t="s">
        <v>8528</v>
      </c>
      <c r="F1007" s="663" t="s">
        <v>8529</v>
      </c>
      <c r="G1007" s="662" t="s">
        <v>8150</v>
      </c>
      <c r="H1007" s="662" t="s">
        <v>8151</v>
      </c>
      <c r="I1007" s="664">
        <v>1028.5</v>
      </c>
      <c r="J1007" s="664">
        <v>1</v>
      </c>
      <c r="K1007" s="665">
        <v>1028.5</v>
      </c>
    </row>
    <row r="1008" spans="1:11" ht="14.4" customHeight="1" x14ac:dyDescent="0.3">
      <c r="A1008" s="660" t="s">
        <v>586</v>
      </c>
      <c r="B1008" s="661" t="s">
        <v>587</v>
      </c>
      <c r="C1008" s="662" t="s">
        <v>605</v>
      </c>
      <c r="D1008" s="663" t="s">
        <v>4269</v>
      </c>
      <c r="E1008" s="662" t="s">
        <v>8528</v>
      </c>
      <c r="F1008" s="663" t="s">
        <v>8529</v>
      </c>
      <c r="G1008" s="662" t="s">
        <v>8152</v>
      </c>
      <c r="H1008" s="662" t="s">
        <v>8153</v>
      </c>
      <c r="I1008" s="664">
        <v>6969.6</v>
      </c>
      <c r="J1008" s="664">
        <v>1</v>
      </c>
      <c r="K1008" s="665">
        <v>6969.6</v>
      </c>
    </row>
    <row r="1009" spans="1:11" ht="14.4" customHeight="1" x14ac:dyDescent="0.3">
      <c r="A1009" s="660" t="s">
        <v>586</v>
      </c>
      <c r="B1009" s="661" t="s">
        <v>587</v>
      </c>
      <c r="C1009" s="662" t="s">
        <v>605</v>
      </c>
      <c r="D1009" s="663" t="s">
        <v>4269</v>
      </c>
      <c r="E1009" s="662" t="s">
        <v>8528</v>
      </c>
      <c r="F1009" s="663" t="s">
        <v>8529</v>
      </c>
      <c r="G1009" s="662" t="s">
        <v>8154</v>
      </c>
      <c r="H1009" s="662" t="s">
        <v>8155</v>
      </c>
      <c r="I1009" s="664">
        <v>8518.4</v>
      </c>
      <c r="J1009" s="664">
        <v>2</v>
      </c>
      <c r="K1009" s="665">
        <v>17036.8</v>
      </c>
    </row>
    <row r="1010" spans="1:11" ht="14.4" customHeight="1" x14ac:dyDescent="0.3">
      <c r="A1010" s="660" t="s">
        <v>586</v>
      </c>
      <c r="B1010" s="661" t="s">
        <v>587</v>
      </c>
      <c r="C1010" s="662" t="s">
        <v>605</v>
      </c>
      <c r="D1010" s="663" t="s">
        <v>4269</v>
      </c>
      <c r="E1010" s="662" t="s">
        <v>8528</v>
      </c>
      <c r="F1010" s="663" t="s">
        <v>8529</v>
      </c>
      <c r="G1010" s="662" t="s">
        <v>8156</v>
      </c>
      <c r="H1010" s="662" t="s">
        <v>8157</v>
      </c>
      <c r="I1010" s="664">
        <v>8518.4</v>
      </c>
      <c r="J1010" s="664">
        <v>1</v>
      </c>
      <c r="K1010" s="665">
        <v>8518.4</v>
      </c>
    </row>
    <row r="1011" spans="1:11" ht="14.4" customHeight="1" x14ac:dyDescent="0.3">
      <c r="A1011" s="660" t="s">
        <v>586</v>
      </c>
      <c r="B1011" s="661" t="s">
        <v>587</v>
      </c>
      <c r="C1011" s="662" t="s">
        <v>605</v>
      </c>
      <c r="D1011" s="663" t="s">
        <v>4269</v>
      </c>
      <c r="E1011" s="662" t="s">
        <v>8528</v>
      </c>
      <c r="F1011" s="663" t="s">
        <v>8529</v>
      </c>
      <c r="G1011" s="662" t="s">
        <v>8158</v>
      </c>
      <c r="H1011" s="662" t="s">
        <v>8159</v>
      </c>
      <c r="I1011" s="664">
        <v>4434.5</v>
      </c>
      <c r="J1011" s="664">
        <v>1</v>
      </c>
      <c r="K1011" s="665">
        <v>4434.5</v>
      </c>
    </row>
    <row r="1012" spans="1:11" ht="14.4" customHeight="1" x14ac:dyDescent="0.3">
      <c r="A1012" s="660" t="s">
        <v>586</v>
      </c>
      <c r="B1012" s="661" t="s">
        <v>587</v>
      </c>
      <c r="C1012" s="662" t="s">
        <v>605</v>
      </c>
      <c r="D1012" s="663" t="s">
        <v>4269</v>
      </c>
      <c r="E1012" s="662" t="s">
        <v>8528</v>
      </c>
      <c r="F1012" s="663" t="s">
        <v>8529</v>
      </c>
      <c r="G1012" s="662" t="s">
        <v>8160</v>
      </c>
      <c r="H1012" s="662" t="s">
        <v>8161</v>
      </c>
      <c r="I1012" s="664">
        <v>1504.8666666666668</v>
      </c>
      <c r="J1012" s="664">
        <v>13</v>
      </c>
      <c r="K1012" s="665">
        <v>19397.8</v>
      </c>
    </row>
    <row r="1013" spans="1:11" ht="14.4" customHeight="1" x14ac:dyDescent="0.3">
      <c r="A1013" s="660" t="s">
        <v>586</v>
      </c>
      <c r="B1013" s="661" t="s">
        <v>587</v>
      </c>
      <c r="C1013" s="662" t="s">
        <v>605</v>
      </c>
      <c r="D1013" s="663" t="s">
        <v>4269</v>
      </c>
      <c r="E1013" s="662" t="s">
        <v>8528</v>
      </c>
      <c r="F1013" s="663" t="s">
        <v>8529</v>
      </c>
      <c r="G1013" s="662" t="s">
        <v>8162</v>
      </c>
      <c r="H1013" s="662" t="s">
        <v>8163</v>
      </c>
      <c r="I1013" s="664">
        <v>7579.2833333333328</v>
      </c>
      <c r="J1013" s="664">
        <v>3</v>
      </c>
      <c r="K1013" s="665">
        <v>22737.85</v>
      </c>
    </row>
    <row r="1014" spans="1:11" ht="14.4" customHeight="1" x14ac:dyDescent="0.3">
      <c r="A1014" s="660" t="s">
        <v>586</v>
      </c>
      <c r="B1014" s="661" t="s">
        <v>587</v>
      </c>
      <c r="C1014" s="662" t="s">
        <v>605</v>
      </c>
      <c r="D1014" s="663" t="s">
        <v>4269</v>
      </c>
      <c r="E1014" s="662" t="s">
        <v>8528</v>
      </c>
      <c r="F1014" s="663" t="s">
        <v>8529</v>
      </c>
      <c r="G1014" s="662" t="s">
        <v>8164</v>
      </c>
      <c r="H1014" s="662" t="s">
        <v>8165</v>
      </c>
      <c r="I1014" s="664">
        <v>6195.2</v>
      </c>
      <c r="J1014" s="664">
        <v>2</v>
      </c>
      <c r="K1014" s="665">
        <v>12390.4</v>
      </c>
    </row>
    <row r="1015" spans="1:11" ht="14.4" customHeight="1" x14ac:dyDescent="0.3">
      <c r="A1015" s="660" t="s">
        <v>586</v>
      </c>
      <c r="B1015" s="661" t="s">
        <v>587</v>
      </c>
      <c r="C1015" s="662" t="s">
        <v>605</v>
      </c>
      <c r="D1015" s="663" t="s">
        <v>4269</v>
      </c>
      <c r="E1015" s="662" t="s">
        <v>8528</v>
      </c>
      <c r="F1015" s="663" t="s">
        <v>8529</v>
      </c>
      <c r="G1015" s="662" t="s">
        <v>8166</v>
      </c>
      <c r="H1015" s="662" t="s">
        <v>8167</v>
      </c>
      <c r="I1015" s="664">
        <v>15194.2</v>
      </c>
      <c r="J1015" s="664">
        <v>1</v>
      </c>
      <c r="K1015" s="665">
        <v>15194.2</v>
      </c>
    </row>
    <row r="1016" spans="1:11" ht="14.4" customHeight="1" x14ac:dyDescent="0.3">
      <c r="A1016" s="660" t="s">
        <v>586</v>
      </c>
      <c r="B1016" s="661" t="s">
        <v>587</v>
      </c>
      <c r="C1016" s="662" t="s">
        <v>605</v>
      </c>
      <c r="D1016" s="663" t="s">
        <v>4269</v>
      </c>
      <c r="E1016" s="662" t="s">
        <v>8528</v>
      </c>
      <c r="F1016" s="663" t="s">
        <v>8529</v>
      </c>
      <c r="G1016" s="662" t="s">
        <v>8168</v>
      </c>
      <c r="H1016" s="662" t="s">
        <v>8169</v>
      </c>
      <c r="I1016" s="664">
        <v>7579</v>
      </c>
      <c r="J1016" s="664">
        <v>1</v>
      </c>
      <c r="K1016" s="665">
        <v>7579</v>
      </c>
    </row>
    <row r="1017" spans="1:11" ht="14.4" customHeight="1" x14ac:dyDescent="0.3">
      <c r="A1017" s="660" t="s">
        <v>586</v>
      </c>
      <c r="B1017" s="661" t="s">
        <v>587</v>
      </c>
      <c r="C1017" s="662" t="s">
        <v>605</v>
      </c>
      <c r="D1017" s="663" t="s">
        <v>4269</v>
      </c>
      <c r="E1017" s="662" t="s">
        <v>8528</v>
      </c>
      <c r="F1017" s="663" t="s">
        <v>8529</v>
      </c>
      <c r="G1017" s="662" t="s">
        <v>8170</v>
      </c>
      <c r="H1017" s="662" t="s">
        <v>8171</v>
      </c>
      <c r="I1017" s="664">
        <v>6969.6</v>
      </c>
      <c r="J1017" s="664">
        <v>1</v>
      </c>
      <c r="K1017" s="665">
        <v>6969.6</v>
      </c>
    </row>
    <row r="1018" spans="1:11" ht="14.4" customHeight="1" x14ac:dyDescent="0.3">
      <c r="A1018" s="660" t="s">
        <v>586</v>
      </c>
      <c r="B1018" s="661" t="s">
        <v>587</v>
      </c>
      <c r="C1018" s="662" t="s">
        <v>605</v>
      </c>
      <c r="D1018" s="663" t="s">
        <v>4269</v>
      </c>
      <c r="E1018" s="662" t="s">
        <v>8528</v>
      </c>
      <c r="F1018" s="663" t="s">
        <v>8529</v>
      </c>
      <c r="G1018" s="662" t="s">
        <v>8172</v>
      </c>
      <c r="H1018" s="662" t="s">
        <v>8173</v>
      </c>
      <c r="I1018" s="664">
        <v>8518.4</v>
      </c>
      <c r="J1018" s="664">
        <v>1</v>
      </c>
      <c r="K1018" s="665">
        <v>8518.4</v>
      </c>
    </row>
    <row r="1019" spans="1:11" ht="14.4" customHeight="1" x14ac:dyDescent="0.3">
      <c r="A1019" s="660" t="s">
        <v>586</v>
      </c>
      <c r="B1019" s="661" t="s">
        <v>587</v>
      </c>
      <c r="C1019" s="662" t="s">
        <v>605</v>
      </c>
      <c r="D1019" s="663" t="s">
        <v>4269</v>
      </c>
      <c r="E1019" s="662" t="s">
        <v>8528</v>
      </c>
      <c r="F1019" s="663" t="s">
        <v>8529</v>
      </c>
      <c r="G1019" s="662" t="s">
        <v>8174</v>
      </c>
      <c r="H1019" s="662" t="s">
        <v>8175</v>
      </c>
      <c r="I1019" s="664">
        <v>8518.4</v>
      </c>
      <c r="J1019" s="664">
        <v>1</v>
      </c>
      <c r="K1019" s="665">
        <v>8518.4</v>
      </c>
    </row>
    <row r="1020" spans="1:11" ht="14.4" customHeight="1" x14ac:dyDescent="0.3">
      <c r="A1020" s="660" t="s">
        <v>586</v>
      </c>
      <c r="B1020" s="661" t="s">
        <v>587</v>
      </c>
      <c r="C1020" s="662" t="s">
        <v>605</v>
      </c>
      <c r="D1020" s="663" t="s">
        <v>4269</v>
      </c>
      <c r="E1020" s="662" t="s">
        <v>8528</v>
      </c>
      <c r="F1020" s="663" t="s">
        <v>8529</v>
      </c>
      <c r="G1020" s="662" t="s">
        <v>8176</v>
      </c>
      <c r="H1020" s="662" t="s">
        <v>8177</v>
      </c>
      <c r="I1020" s="664">
        <v>8518.4</v>
      </c>
      <c r="J1020" s="664">
        <v>2</v>
      </c>
      <c r="K1020" s="665">
        <v>17036.8</v>
      </c>
    </row>
    <row r="1021" spans="1:11" ht="14.4" customHeight="1" x14ac:dyDescent="0.3">
      <c r="A1021" s="660" t="s">
        <v>586</v>
      </c>
      <c r="B1021" s="661" t="s">
        <v>587</v>
      </c>
      <c r="C1021" s="662" t="s">
        <v>605</v>
      </c>
      <c r="D1021" s="663" t="s">
        <v>4269</v>
      </c>
      <c r="E1021" s="662" t="s">
        <v>8528</v>
      </c>
      <c r="F1021" s="663" t="s">
        <v>8529</v>
      </c>
      <c r="G1021" s="662" t="s">
        <v>8178</v>
      </c>
      <c r="H1021" s="662" t="s">
        <v>8179</v>
      </c>
      <c r="I1021" s="664">
        <v>4235</v>
      </c>
      <c r="J1021" s="664">
        <v>2</v>
      </c>
      <c r="K1021" s="665">
        <v>8470</v>
      </c>
    </row>
    <row r="1022" spans="1:11" ht="14.4" customHeight="1" x14ac:dyDescent="0.3">
      <c r="A1022" s="660" t="s">
        <v>586</v>
      </c>
      <c r="B1022" s="661" t="s">
        <v>587</v>
      </c>
      <c r="C1022" s="662" t="s">
        <v>605</v>
      </c>
      <c r="D1022" s="663" t="s">
        <v>4269</v>
      </c>
      <c r="E1022" s="662" t="s">
        <v>8528</v>
      </c>
      <c r="F1022" s="663" t="s">
        <v>8529</v>
      </c>
      <c r="G1022" s="662" t="s">
        <v>8180</v>
      </c>
      <c r="H1022" s="662" t="s">
        <v>8181</v>
      </c>
      <c r="I1022" s="664">
        <v>6969.6</v>
      </c>
      <c r="J1022" s="664">
        <v>2</v>
      </c>
      <c r="K1022" s="665">
        <v>13939.2</v>
      </c>
    </row>
    <row r="1023" spans="1:11" ht="14.4" customHeight="1" x14ac:dyDescent="0.3">
      <c r="A1023" s="660" t="s">
        <v>586</v>
      </c>
      <c r="B1023" s="661" t="s">
        <v>587</v>
      </c>
      <c r="C1023" s="662" t="s">
        <v>605</v>
      </c>
      <c r="D1023" s="663" t="s">
        <v>4269</v>
      </c>
      <c r="E1023" s="662" t="s">
        <v>8528</v>
      </c>
      <c r="F1023" s="663" t="s">
        <v>8529</v>
      </c>
      <c r="G1023" s="662" t="s">
        <v>8182</v>
      </c>
      <c r="H1023" s="662" t="s">
        <v>8183</v>
      </c>
      <c r="I1023" s="664">
        <v>8518.4</v>
      </c>
      <c r="J1023" s="664">
        <v>1</v>
      </c>
      <c r="K1023" s="665">
        <v>8518.4</v>
      </c>
    </row>
    <row r="1024" spans="1:11" ht="14.4" customHeight="1" x14ac:dyDescent="0.3">
      <c r="A1024" s="660" t="s">
        <v>586</v>
      </c>
      <c r="B1024" s="661" t="s">
        <v>587</v>
      </c>
      <c r="C1024" s="662" t="s">
        <v>605</v>
      </c>
      <c r="D1024" s="663" t="s">
        <v>4269</v>
      </c>
      <c r="E1024" s="662" t="s">
        <v>8528</v>
      </c>
      <c r="F1024" s="663" t="s">
        <v>8529</v>
      </c>
      <c r="G1024" s="662" t="s">
        <v>8184</v>
      </c>
      <c r="H1024" s="662" t="s">
        <v>8185</v>
      </c>
      <c r="I1024" s="664">
        <v>9404</v>
      </c>
      <c r="J1024" s="664">
        <v>2</v>
      </c>
      <c r="K1024" s="665">
        <v>18808</v>
      </c>
    </row>
    <row r="1025" spans="1:11" ht="14.4" customHeight="1" x14ac:dyDescent="0.3">
      <c r="A1025" s="660" t="s">
        <v>586</v>
      </c>
      <c r="B1025" s="661" t="s">
        <v>587</v>
      </c>
      <c r="C1025" s="662" t="s">
        <v>605</v>
      </c>
      <c r="D1025" s="663" t="s">
        <v>4269</v>
      </c>
      <c r="E1025" s="662" t="s">
        <v>8528</v>
      </c>
      <c r="F1025" s="663" t="s">
        <v>8529</v>
      </c>
      <c r="G1025" s="662" t="s">
        <v>8186</v>
      </c>
      <c r="H1025" s="662" t="s">
        <v>8187</v>
      </c>
      <c r="I1025" s="664">
        <v>14666.51</v>
      </c>
      <c r="J1025" s="664">
        <v>1</v>
      </c>
      <c r="K1025" s="665">
        <v>14666.51</v>
      </c>
    </row>
    <row r="1026" spans="1:11" ht="14.4" customHeight="1" x14ac:dyDescent="0.3">
      <c r="A1026" s="660" t="s">
        <v>586</v>
      </c>
      <c r="B1026" s="661" t="s">
        <v>587</v>
      </c>
      <c r="C1026" s="662" t="s">
        <v>605</v>
      </c>
      <c r="D1026" s="663" t="s">
        <v>4269</v>
      </c>
      <c r="E1026" s="662" t="s">
        <v>8528</v>
      </c>
      <c r="F1026" s="663" t="s">
        <v>8529</v>
      </c>
      <c r="G1026" s="662" t="s">
        <v>8188</v>
      </c>
      <c r="H1026" s="662" t="s">
        <v>8189</v>
      </c>
      <c r="I1026" s="664">
        <v>3693</v>
      </c>
      <c r="J1026" s="664">
        <v>1</v>
      </c>
      <c r="K1026" s="665">
        <v>3693</v>
      </c>
    </row>
    <row r="1027" spans="1:11" ht="14.4" customHeight="1" x14ac:dyDescent="0.3">
      <c r="A1027" s="660" t="s">
        <v>586</v>
      </c>
      <c r="B1027" s="661" t="s">
        <v>587</v>
      </c>
      <c r="C1027" s="662" t="s">
        <v>605</v>
      </c>
      <c r="D1027" s="663" t="s">
        <v>4269</v>
      </c>
      <c r="E1027" s="662" t="s">
        <v>8528</v>
      </c>
      <c r="F1027" s="663" t="s">
        <v>8529</v>
      </c>
      <c r="G1027" s="662" t="s">
        <v>8190</v>
      </c>
      <c r="H1027" s="662" t="s">
        <v>8191</v>
      </c>
      <c r="I1027" s="664">
        <v>8518.4</v>
      </c>
      <c r="J1027" s="664">
        <v>1</v>
      </c>
      <c r="K1027" s="665">
        <v>8518.4</v>
      </c>
    </row>
    <row r="1028" spans="1:11" ht="14.4" customHeight="1" x14ac:dyDescent="0.3">
      <c r="A1028" s="660" t="s">
        <v>586</v>
      </c>
      <c r="B1028" s="661" t="s">
        <v>587</v>
      </c>
      <c r="C1028" s="662" t="s">
        <v>605</v>
      </c>
      <c r="D1028" s="663" t="s">
        <v>4269</v>
      </c>
      <c r="E1028" s="662" t="s">
        <v>8528</v>
      </c>
      <c r="F1028" s="663" t="s">
        <v>8529</v>
      </c>
      <c r="G1028" s="662" t="s">
        <v>8192</v>
      </c>
      <c r="H1028" s="662" t="s">
        <v>8193</v>
      </c>
      <c r="I1028" s="664">
        <v>8518.4</v>
      </c>
      <c r="J1028" s="664">
        <v>1</v>
      </c>
      <c r="K1028" s="665">
        <v>8518.4</v>
      </c>
    </row>
    <row r="1029" spans="1:11" ht="14.4" customHeight="1" x14ac:dyDescent="0.3">
      <c r="A1029" s="660" t="s">
        <v>586</v>
      </c>
      <c r="B1029" s="661" t="s">
        <v>587</v>
      </c>
      <c r="C1029" s="662" t="s">
        <v>605</v>
      </c>
      <c r="D1029" s="663" t="s">
        <v>4269</v>
      </c>
      <c r="E1029" s="662" t="s">
        <v>8528</v>
      </c>
      <c r="F1029" s="663" t="s">
        <v>8529</v>
      </c>
      <c r="G1029" s="662" t="s">
        <v>8194</v>
      </c>
      <c r="H1029" s="662" t="s">
        <v>8195</v>
      </c>
      <c r="I1029" s="664">
        <v>13018</v>
      </c>
      <c r="J1029" s="664">
        <v>2</v>
      </c>
      <c r="K1029" s="665">
        <v>26036</v>
      </c>
    </row>
    <row r="1030" spans="1:11" ht="14.4" customHeight="1" x14ac:dyDescent="0.3">
      <c r="A1030" s="660" t="s">
        <v>586</v>
      </c>
      <c r="B1030" s="661" t="s">
        <v>587</v>
      </c>
      <c r="C1030" s="662" t="s">
        <v>605</v>
      </c>
      <c r="D1030" s="663" t="s">
        <v>4269</v>
      </c>
      <c r="E1030" s="662" t="s">
        <v>8528</v>
      </c>
      <c r="F1030" s="663" t="s">
        <v>8529</v>
      </c>
      <c r="G1030" s="662" t="s">
        <v>8196</v>
      </c>
      <c r="H1030" s="662" t="s">
        <v>8197</v>
      </c>
      <c r="I1030" s="664">
        <v>1331</v>
      </c>
      <c r="J1030" s="664">
        <v>1</v>
      </c>
      <c r="K1030" s="665">
        <v>1331</v>
      </c>
    </row>
    <row r="1031" spans="1:11" ht="14.4" customHeight="1" x14ac:dyDescent="0.3">
      <c r="A1031" s="660" t="s">
        <v>586</v>
      </c>
      <c r="B1031" s="661" t="s">
        <v>587</v>
      </c>
      <c r="C1031" s="662" t="s">
        <v>605</v>
      </c>
      <c r="D1031" s="663" t="s">
        <v>4269</v>
      </c>
      <c r="E1031" s="662" t="s">
        <v>8528</v>
      </c>
      <c r="F1031" s="663" t="s">
        <v>8529</v>
      </c>
      <c r="G1031" s="662" t="s">
        <v>8198</v>
      </c>
      <c r="H1031" s="662" t="s">
        <v>8199</v>
      </c>
      <c r="I1031" s="664">
        <v>6316</v>
      </c>
      <c r="J1031" s="664">
        <v>1</v>
      </c>
      <c r="K1031" s="665">
        <v>6316</v>
      </c>
    </row>
    <row r="1032" spans="1:11" ht="14.4" customHeight="1" x14ac:dyDescent="0.3">
      <c r="A1032" s="660" t="s">
        <v>586</v>
      </c>
      <c r="B1032" s="661" t="s">
        <v>587</v>
      </c>
      <c r="C1032" s="662" t="s">
        <v>605</v>
      </c>
      <c r="D1032" s="663" t="s">
        <v>4269</v>
      </c>
      <c r="E1032" s="662" t="s">
        <v>8528</v>
      </c>
      <c r="F1032" s="663" t="s">
        <v>8529</v>
      </c>
      <c r="G1032" s="662" t="s">
        <v>8200</v>
      </c>
      <c r="H1032" s="662" t="s">
        <v>8201</v>
      </c>
      <c r="I1032" s="664">
        <v>8518.4</v>
      </c>
      <c r="J1032" s="664">
        <v>1</v>
      </c>
      <c r="K1032" s="665">
        <v>8518.4</v>
      </c>
    </row>
    <row r="1033" spans="1:11" ht="14.4" customHeight="1" x14ac:dyDescent="0.3">
      <c r="A1033" s="660" t="s">
        <v>586</v>
      </c>
      <c r="B1033" s="661" t="s">
        <v>587</v>
      </c>
      <c r="C1033" s="662" t="s">
        <v>605</v>
      </c>
      <c r="D1033" s="663" t="s">
        <v>4269</v>
      </c>
      <c r="E1033" s="662" t="s">
        <v>8528</v>
      </c>
      <c r="F1033" s="663" t="s">
        <v>8529</v>
      </c>
      <c r="G1033" s="662" t="s">
        <v>8202</v>
      </c>
      <c r="H1033" s="662" t="s">
        <v>8203</v>
      </c>
      <c r="I1033" s="664">
        <v>6969.6</v>
      </c>
      <c r="J1033" s="664">
        <v>1</v>
      </c>
      <c r="K1033" s="665">
        <v>6969.6</v>
      </c>
    </row>
    <row r="1034" spans="1:11" ht="14.4" customHeight="1" x14ac:dyDescent="0.3">
      <c r="A1034" s="660" t="s">
        <v>586</v>
      </c>
      <c r="B1034" s="661" t="s">
        <v>587</v>
      </c>
      <c r="C1034" s="662" t="s">
        <v>605</v>
      </c>
      <c r="D1034" s="663" t="s">
        <v>4269</v>
      </c>
      <c r="E1034" s="662" t="s">
        <v>8528</v>
      </c>
      <c r="F1034" s="663" t="s">
        <v>8529</v>
      </c>
      <c r="G1034" s="662" t="s">
        <v>8204</v>
      </c>
      <c r="H1034" s="662" t="s">
        <v>8205</v>
      </c>
      <c r="I1034" s="664">
        <v>9106.94</v>
      </c>
      <c r="J1034" s="664">
        <v>1</v>
      </c>
      <c r="K1034" s="665">
        <v>9106.94</v>
      </c>
    </row>
    <row r="1035" spans="1:11" ht="14.4" customHeight="1" x14ac:dyDescent="0.3">
      <c r="A1035" s="660" t="s">
        <v>586</v>
      </c>
      <c r="B1035" s="661" t="s">
        <v>587</v>
      </c>
      <c r="C1035" s="662" t="s">
        <v>605</v>
      </c>
      <c r="D1035" s="663" t="s">
        <v>4269</v>
      </c>
      <c r="E1035" s="662" t="s">
        <v>8528</v>
      </c>
      <c r="F1035" s="663" t="s">
        <v>8529</v>
      </c>
      <c r="G1035" s="662" t="s">
        <v>8206</v>
      </c>
      <c r="H1035" s="662" t="s">
        <v>8207</v>
      </c>
      <c r="I1035" s="664">
        <v>6969.6</v>
      </c>
      <c r="J1035" s="664">
        <v>1</v>
      </c>
      <c r="K1035" s="665">
        <v>6969.6</v>
      </c>
    </row>
    <row r="1036" spans="1:11" ht="14.4" customHeight="1" x14ac:dyDescent="0.3">
      <c r="A1036" s="660" t="s">
        <v>586</v>
      </c>
      <c r="B1036" s="661" t="s">
        <v>587</v>
      </c>
      <c r="C1036" s="662" t="s">
        <v>605</v>
      </c>
      <c r="D1036" s="663" t="s">
        <v>4269</v>
      </c>
      <c r="E1036" s="662" t="s">
        <v>8528</v>
      </c>
      <c r="F1036" s="663" t="s">
        <v>8529</v>
      </c>
      <c r="G1036" s="662" t="s">
        <v>8208</v>
      </c>
      <c r="H1036" s="662" t="s">
        <v>8209</v>
      </c>
      <c r="I1036" s="664">
        <v>8553.18</v>
      </c>
      <c r="J1036" s="664">
        <v>1</v>
      </c>
      <c r="K1036" s="665">
        <v>8553.18</v>
      </c>
    </row>
    <row r="1037" spans="1:11" ht="14.4" customHeight="1" x14ac:dyDescent="0.3">
      <c r="A1037" s="660" t="s">
        <v>586</v>
      </c>
      <c r="B1037" s="661" t="s">
        <v>587</v>
      </c>
      <c r="C1037" s="662" t="s">
        <v>605</v>
      </c>
      <c r="D1037" s="663" t="s">
        <v>4269</v>
      </c>
      <c r="E1037" s="662" t="s">
        <v>8528</v>
      </c>
      <c r="F1037" s="663" t="s">
        <v>8529</v>
      </c>
      <c r="G1037" s="662" t="s">
        <v>8210</v>
      </c>
      <c r="H1037" s="662" t="s">
        <v>8211</v>
      </c>
      <c r="I1037" s="664">
        <v>8702</v>
      </c>
      <c r="J1037" s="664">
        <v>1</v>
      </c>
      <c r="K1037" s="665">
        <v>8702</v>
      </c>
    </row>
    <row r="1038" spans="1:11" ht="14.4" customHeight="1" x14ac:dyDescent="0.3">
      <c r="A1038" s="660" t="s">
        <v>586</v>
      </c>
      <c r="B1038" s="661" t="s">
        <v>587</v>
      </c>
      <c r="C1038" s="662" t="s">
        <v>605</v>
      </c>
      <c r="D1038" s="663" t="s">
        <v>4269</v>
      </c>
      <c r="E1038" s="662" t="s">
        <v>8528</v>
      </c>
      <c r="F1038" s="663" t="s">
        <v>8529</v>
      </c>
      <c r="G1038" s="662" t="s">
        <v>8212</v>
      </c>
      <c r="H1038" s="662" t="s">
        <v>8213</v>
      </c>
      <c r="I1038" s="664">
        <v>8842.6500000000015</v>
      </c>
      <c r="J1038" s="664">
        <v>2</v>
      </c>
      <c r="K1038" s="665">
        <v>17685.300000000003</v>
      </c>
    </row>
    <row r="1039" spans="1:11" ht="14.4" customHeight="1" x14ac:dyDescent="0.3">
      <c r="A1039" s="660" t="s">
        <v>586</v>
      </c>
      <c r="B1039" s="661" t="s">
        <v>587</v>
      </c>
      <c r="C1039" s="662" t="s">
        <v>605</v>
      </c>
      <c r="D1039" s="663" t="s">
        <v>4269</v>
      </c>
      <c r="E1039" s="662" t="s">
        <v>8528</v>
      </c>
      <c r="F1039" s="663" t="s">
        <v>8529</v>
      </c>
      <c r="G1039" s="662" t="s">
        <v>8214</v>
      </c>
      <c r="H1039" s="662" t="s">
        <v>8215</v>
      </c>
      <c r="I1039" s="664">
        <v>15193.85</v>
      </c>
      <c r="J1039" s="664">
        <v>1</v>
      </c>
      <c r="K1039" s="665">
        <v>15193.85</v>
      </c>
    </row>
    <row r="1040" spans="1:11" ht="14.4" customHeight="1" x14ac:dyDescent="0.3">
      <c r="A1040" s="660" t="s">
        <v>586</v>
      </c>
      <c r="B1040" s="661" t="s">
        <v>587</v>
      </c>
      <c r="C1040" s="662" t="s">
        <v>605</v>
      </c>
      <c r="D1040" s="663" t="s">
        <v>4269</v>
      </c>
      <c r="E1040" s="662" t="s">
        <v>8528</v>
      </c>
      <c r="F1040" s="663" t="s">
        <v>8529</v>
      </c>
      <c r="G1040" s="662" t="s">
        <v>8216</v>
      </c>
      <c r="H1040" s="662" t="s">
        <v>8217</v>
      </c>
      <c r="I1040" s="664">
        <v>13369.18</v>
      </c>
      <c r="J1040" s="664">
        <v>1</v>
      </c>
      <c r="K1040" s="665">
        <v>13369.18</v>
      </c>
    </row>
    <row r="1041" spans="1:11" ht="14.4" customHeight="1" x14ac:dyDescent="0.3">
      <c r="A1041" s="660" t="s">
        <v>586</v>
      </c>
      <c r="B1041" s="661" t="s">
        <v>587</v>
      </c>
      <c r="C1041" s="662" t="s">
        <v>605</v>
      </c>
      <c r="D1041" s="663" t="s">
        <v>4269</v>
      </c>
      <c r="E1041" s="662" t="s">
        <v>8528</v>
      </c>
      <c r="F1041" s="663" t="s">
        <v>8529</v>
      </c>
      <c r="G1041" s="662" t="s">
        <v>8218</v>
      </c>
      <c r="H1041" s="662" t="s">
        <v>8219</v>
      </c>
      <c r="I1041" s="664">
        <v>5356.67</v>
      </c>
      <c r="J1041" s="664">
        <v>1</v>
      </c>
      <c r="K1041" s="665">
        <v>5356.67</v>
      </c>
    </row>
    <row r="1042" spans="1:11" ht="14.4" customHeight="1" x14ac:dyDescent="0.3">
      <c r="A1042" s="660" t="s">
        <v>586</v>
      </c>
      <c r="B1042" s="661" t="s">
        <v>587</v>
      </c>
      <c r="C1042" s="662" t="s">
        <v>605</v>
      </c>
      <c r="D1042" s="663" t="s">
        <v>4269</v>
      </c>
      <c r="E1042" s="662" t="s">
        <v>8528</v>
      </c>
      <c r="F1042" s="663" t="s">
        <v>8529</v>
      </c>
      <c r="G1042" s="662" t="s">
        <v>8220</v>
      </c>
      <c r="H1042" s="662" t="s">
        <v>8221</v>
      </c>
      <c r="I1042" s="664">
        <v>7018</v>
      </c>
      <c r="J1042" s="664">
        <v>1</v>
      </c>
      <c r="K1042" s="665">
        <v>7018</v>
      </c>
    </row>
    <row r="1043" spans="1:11" ht="14.4" customHeight="1" x14ac:dyDescent="0.3">
      <c r="A1043" s="660" t="s">
        <v>586</v>
      </c>
      <c r="B1043" s="661" t="s">
        <v>587</v>
      </c>
      <c r="C1043" s="662" t="s">
        <v>605</v>
      </c>
      <c r="D1043" s="663" t="s">
        <v>4269</v>
      </c>
      <c r="E1043" s="662" t="s">
        <v>8528</v>
      </c>
      <c r="F1043" s="663" t="s">
        <v>8529</v>
      </c>
      <c r="G1043" s="662" t="s">
        <v>8222</v>
      </c>
      <c r="H1043" s="662" t="s">
        <v>8223</v>
      </c>
      <c r="I1043" s="664">
        <v>13369.31</v>
      </c>
      <c r="J1043" s="664">
        <v>1</v>
      </c>
      <c r="K1043" s="665">
        <v>13369.31</v>
      </c>
    </row>
    <row r="1044" spans="1:11" ht="14.4" customHeight="1" x14ac:dyDescent="0.3">
      <c r="A1044" s="660" t="s">
        <v>586</v>
      </c>
      <c r="B1044" s="661" t="s">
        <v>587</v>
      </c>
      <c r="C1044" s="662" t="s">
        <v>605</v>
      </c>
      <c r="D1044" s="663" t="s">
        <v>4269</v>
      </c>
      <c r="E1044" s="662" t="s">
        <v>8528</v>
      </c>
      <c r="F1044" s="663" t="s">
        <v>8529</v>
      </c>
      <c r="G1044" s="662" t="s">
        <v>8224</v>
      </c>
      <c r="H1044" s="662" t="s">
        <v>8225</v>
      </c>
      <c r="I1044" s="664">
        <v>5586.333333333333</v>
      </c>
      <c r="J1044" s="664">
        <v>3</v>
      </c>
      <c r="K1044" s="665">
        <v>16759</v>
      </c>
    </row>
    <row r="1045" spans="1:11" ht="14.4" customHeight="1" x14ac:dyDescent="0.3">
      <c r="A1045" s="660" t="s">
        <v>586</v>
      </c>
      <c r="B1045" s="661" t="s">
        <v>587</v>
      </c>
      <c r="C1045" s="662" t="s">
        <v>605</v>
      </c>
      <c r="D1045" s="663" t="s">
        <v>4269</v>
      </c>
      <c r="E1045" s="662" t="s">
        <v>8528</v>
      </c>
      <c r="F1045" s="663" t="s">
        <v>8529</v>
      </c>
      <c r="G1045" s="662" t="s">
        <v>8226</v>
      </c>
      <c r="H1045" s="662" t="s">
        <v>8227</v>
      </c>
      <c r="I1045" s="664">
        <v>30291.63</v>
      </c>
      <c r="J1045" s="664">
        <v>1</v>
      </c>
      <c r="K1045" s="665">
        <v>30291.63</v>
      </c>
    </row>
    <row r="1046" spans="1:11" ht="14.4" customHeight="1" x14ac:dyDescent="0.3">
      <c r="A1046" s="660" t="s">
        <v>586</v>
      </c>
      <c r="B1046" s="661" t="s">
        <v>587</v>
      </c>
      <c r="C1046" s="662" t="s">
        <v>605</v>
      </c>
      <c r="D1046" s="663" t="s">
        <v>4269</v>
      </c>
      <c r="E1046" s="662" t="s">
        <v>8528</v>
      </c>
      <c r="F1046" s="663" t="s">
        <v>8529</v>
      </c>
      <c r="G1046" s="662" t="s">
        <v>8228</v>
      </c>
      <c r="H1046" s="662" t="s">
        <v>8229</v>
      </c>
      <c r="I1046" s="664">
        <v>5923.0749999999998</v>
      </c>
      <c r="J1046" s="664">
        <v>7</v>
      </c>
      <c r="K1046" s="665">
        <v>46573.4</v>
      </c>
    </row>
    <row r="1047" spans="1:11" ht="14.4" customHeight="1" x14ac:dyDescent="0.3">
      <c r="A1047" s="660" t="s">
        <v>586</v>
      </c>
      <c r="B1047" s="661" t="s">
        <v>587</v>
      </c>
      <c r="C1047" s="662" t="s">
        <v>605</v>
      </c>
      <c r="D1047" s="663" t="s">
        <v>4269</v>
      </c>
      <c r="E1047" s="662" t="s">
        <v>8528</v>
      </c>
      <c r="F1047" s="663" t="s">
        <v>8529</v>
      </c>
      <c r="G1047" s="662" t="s">
        <v>8230</v>
      </c>
      <c r="H1047" s="662" t="s">
        <v>8231</v>
      </c>
      <c r="I1047" s="664">
        <v>5718.5599999999995</v>
      </c>
      <c r="J1047" s="664">
        <v>8</v>
      </c>
      <c r="K1047" s="665">
        <v>51473.9</v>
      </c>
    </row>
    <row r="1048" spans="1:11" ht="14.4" customHeight="1" x14ac:dyDescent="0.3">
      <c r="A1048" s="660" t="s">
        <v>586</v>
      </c>
      <c r="B1048" s="661" t="s">
        <v>587</v>
      </c>
      <c r="C1048" s="662" t="s">
        <v>605</v>
      </c>
      <c r="D1048" s="663" t="s">
        <v>4269</v>
      </c>
      <c r="E1048" s="662" t="s">
        <v>8528</v>
      </c>
      <c r="F1048" s="663" t="s">
        <v>8529</v>
      </c>
      <c r="G1048" s="662" t="s">
        <v>8232</v>
      </c>
      <c r="H1048" s="662" t="s">
        <v>8233</v>
      </c>
      <c r="I1048" s="664">
        <v>28364.337499999998</v>
      </c>
      <c r="J1048" s="664">
        <v>4</v>
      </c>
      <c r="K1048" s="665">
        <v>113457.34999999999</v>
      </c>
    </row>
    <row r="1049" spans="1:11" ht="14.4" customHeight="1" x14ac:dyDescent="0.3">
      <c r="A1049" s="660" t="s">
        <v>586</v>
      </c>
      <c r="B1049" s="661" t="s">
        <v>587</v>
      </c>
      <c r="C1049" s="662" t="s">
        <v>605</v>
      </c>
      <c r="D1049" s="663" t="s">
        <v>4269</v>
      </c>
      <c r="E1049" s="662" t="s">
        <v>8528</v>
      </c>
      <c r="F1049" s="663" t="s">
        <v>8529</v>
      </c>
      <c r="G1049" s="662" t="s">
        <v>8234</v>
      </c>
      <c r="H1049" s="662" t="s">
        <v>8235</v>
      </c>
      <c r="I1049" s="664">
        <v>1505.26</v>
      </c>
      <c r="J1049" s="664">
        <v>10</v>
      </c>
      <c r="K1049" s="665">
        <v>15052.57</v>
      </c>
    </row>
    <row r="1050" spans="1:11" ht="14.4" customHeight="1" x14ac:dyDescent="0.3">
      <c r="A1050" s="660" t="s">
        <v>586</v>
      </c>
      <c r="B1050" s="661" t="s">
        <v>587</v>
      </c>
      <c r="C1050" s="662" t="s">
        <v>605</v>
      </c>
      <c r="D1050" s="663" t="s">
        <v>4269</v>
      </c>
      <c r="E1050" s="662" t="s">
        <v>8528</v>
      </c>
      <c r="F1050" s="663" t="s">
        <v>8529</v>
      </c>
      <c r="G1050" s="662" t="s">
        <v>8236</v>
      </c>
      <c r="H1050" s="662" t="s">
        <v>8237</v>
      </c>
      <c r="I1050" s="664">
        <v>2723.7674999999999</v>
      </c>
      <c r="J1050" s="664">
        <v>20</v>
      </c>
      <c r="K1050" s="665">
        <v>54475.360000000001</v>
      </c>
    </row>
    <row r="1051" spans="1:11" ht="14.4" customHeight="1" x14ac:dyDescent="0.3">
      <c r="A1051" s="660" t="s">
        <v>586</v>
      </c>
      <c r="B1051" s="661" t="s">
        <v>587</v>
      </c>
      <c r="C1051" s="662" t="s">
        <v>605</v>
      </c>
      <c r="D1051" s="663" t="s">
        <v>4269</v>
      </c>
      <c r="E1051" s="662" t="s">
        <v>8528</v>
      </c>
      <c r="F1051" s="663" t="s">
        <v>8529</v>
      </c>
      <c r="G1051" s="662" t="s">
        <v>8238</v>
      </c>
      <c r="H1051" s="662" t="s">
        <v>8239</v>
      </c>
      <c r="I1051" s="664">
        <v>29210.365999999998</v>
      </c>
      <c r="J1051" s="664">
        <v>5</v>
      </c>
      <c r="K1051" s="665">
        <v>146051.82999999999</v>
      </c>
    </row>
    <row r="1052" spans="1:11" ht="14.4" customHeight="1" x14ac:dyDescent="0.3">
      <c r="A1052" s="660" t="s">
        <v>586</v>
      </c>
      <c r="B1052" s="661" t="s">
        <v>587</v>
      </c>
      <c r="C1052" s="662" t="s">
        <v>605</v>
      </c>
      <c r="D1052" s="663" t="s">
        <v>4269</v>
      </c>
      <c r="E1052" s="662" t="s">
        <v>8528</v>
      </c>
      <c r="F1052" s="663" t="s">
        <v>8529</v>
      </c>
      <c r="G1052" s="662" t="s">
        <v>8240</v>
      </c>
      <c r="H1052" s="662" t="s">
        <v>8241</v>
      </c>
      <c r="I1052" s="664">
        <v>5015.45</v>
      </c>
      <c r="J1052" s="664">
        <v>38</v>
      </c>
      <c r="K1052" s="665">
        <v>190587.1</v>
      </c>
    </row>
    <row r="1053" spans="1:11" ht="14.4" customHeight="1" x14ac:dyDescent="0.3">
      <c r="A1053" s="660" t="s">
        <v>586</v>
      </c>
      <c r="B1053" s="661" t="s">
        <v>587</v>
      </c>
      <c r="C1053" s="662" t="s">
        <v>605</v>
      </c>
      <c r="D1053" s="663" t="s">
        <v>4269</v>
      </c>
      <c r="E1053" s="662" t="s">
        <v>8528</v>
      </c>
      <c r="F1053" s="663" t="s">
        <v>8529</v>
      </c>
      <c r="G1053" s="662" t="s">
        <v>8242</v>
      </c>
      <c r="H1053" s="662" t="s">
        <v>8243</v>
      </c>
      <c r="I1053" s="664">
        <v>38567.54</v>
      </c>
      <c r="J1053" s="664">
        <v>5</v>
      </c>
      <c r="K1053" s="665">
        <v>192837.7</v>
      </c>
    </row>
    <row r="1054" spans="1:11" ht="14.4" customHeight="1" x14ac:dyDescent="0.3">
      <c r="A1054" s="660" t="s">
        <v>586</v>
      </c>
      <c r="B1054" s="661" t="s">
        <v>587</v>
      </c>
      <c r="C1054" s="662" t="s">
        <v>605</v>
      </c>
      <c r="D1054" s="663" t="s">
        <v>4269</v>
      </c>
      <c r="E1054" s="662" t="s">
        <v>8528</v>
      </c>
      <c r="F1054" s="663" t="s">
        <v>8529</v>
      </c>
      <c r="G1054" s="662" t="s">
        <v>8244</v>
      </c>
      <c r="H1054" s="662" t="s">
        <v>8245</v>
      </c>
      <c r="I1054" s="664">
        <v>726</v>
      </c>
      <c r="J1054" s="664">
        <v>1</v>
      </c>
      <c r="K1054" s="665">
        <v>726</v>
      </c>
    </row>
    <row r="1055" spans="1:11" ht="14.4" customHeight="1" x14ac:dyDescent="0.3">
      <c r="A1055" s="660" t="s">
        <v>586</v>
      </c>
      <c r="B1055" s="661" t="s">
        <v>587</v>
      </c>
      <c r="C1055" s="662" t="s">
        <v>605</v>
      </c>
      <c r="D1055" s="663" t="s">
        <v>4269</v>
      </c>
      <c r="E1055" s="662" t="s">
        <v>8528</v>
      </c>
      <c r="F1055" s="663" t="s">
        <v>8529</v>
      </c>
      <c r="G1055" s="662" t="s">
        <v>8246</v>
      </c>
      <c r="H1055" s="662" t="s">
        <v>8247</v>
      </c>
      <c r="I1055" s="664">
        <v>7873.53</v>
      </c>
      <c r="J1055" s="664">
        <v>2</v>
      </c>
      <c r="K1055" s="665">
        <v>15747.07</v>
      </c>
    </row>
    <row r="1056" spans="1:11" ht="14.4" customHeight="1" x14ac:dyDescent="0.3">
      <c r="A1056" s="660" t="s">
        <v>586</v>
      </c>
      <c r="B1056" s="661" t="s">
        <v>587</v>
      </c>
      <c r="C1056" s="662" t="s">
        <v>605</v>
      </c>
      <c r="D1056" s="663" t="s">
        <v>4269</v>
      </c>
      <c r="E1056" s="662" t="s">
        <v>8528</v>
      </c>
      <c r="F1056" s="663" t="s">
        <v>8529</v>
      </c>
      <c r="G1056" s="662" t="s">
        <v>8248</v>
      </c>
      <c r="H1056" s="662" t="s">
        <v>8249</v>
      </c>
      <c r="I1056" s="664">
        <v>13120.03</v>
      </c>
      <c r="J1056" s="664">
        <v>5</v>
      </c>
      <c r="K1056" s="665">
        <v>65600.150000000009</v>
      </c>
    </row>
    <row r="1057" spans="1:11" ht="14.4" customHeight="1" x14ac:dyDescent="0.3">
      <c r="A1057" s="660" t="s">
        <v>586</v>
      </c>
      <c r="B1057" s="661" t="s">
        <v>587</v>
      </c>
      <c r="C1057" s="662" t="s">
        <v>605</v>
      </c>
      <c r="D1057" s="663" t="s">
        <v>4269</v>
      </c>
      <c r="E1057" s="662" t="s">
        <v>8528</v>
      </c>
      <c r="F1057" s="663" t="s">
        <v>8529</v>
      </c>
      <c r="G1057" s="662" t="s">
        <v>8250</v>
      </c>
      <c r="H1057" s="662" t="s">
        <v>8251</v>
      </c>
      <c r="I1057" s="664">
        <v>15017</v>
      </c>
      <c r="J1057" s="664">
        <v>1</v>
      </c>
      <c r="K1057" s="665">
        <v>15017</v>
      </c>
    </row>
    <row r="1058" spans="1:11" ht="14.4" customHeight="1" x14ac:dyDescent="0.3">
      <c r="A1058" s="660" t="s">
        <v>586</v>
      </c>
      <c r="B1058" s="661" t="s">
        <v>587</v>
      </c>
      <c r="C1058" s="662" t="s">
        <v>605</v>
      </c>
      <c r="D1058" s="663" t="s">
        <v>4269</v>
      </c>
      <c r="E1058" s="662" t="s">
        <v>8528</v>
      </c>
      <c r="F1058" s="663" t="s">
        <v>8529</v>
      </c>
      <c r="G1058" s="662" t="s">
        <v>8252</v>
      </c>
      <c r="H1058" s="662" t="s">
        <v>8253</v>
      </c>
      <c r="I1058" s="664">
        <v>3376</v>
      </c>
      <c r="J1058" s="664">
        <v>3</v>
      </c>
      <c r="K1058" s="665">
        <v>10128</v>
      </c>
    </row>
    <row r="1059" spans="1:11" ht="14.4" customHeight="1" x14ac:dyDescent="0.3">
      <c r="A1059" s="660" t="s">
        <v>586</v>
      </c>
      <c r="B1059" s="661" t="s">
        <v>587</v>
      </c>
      <c r="C1059" s="662" t="s">
        <v>605</v>
      </c>
      <c r="D1059" s="663" t="s">
        <v>4269</v>
      </c>
      <c r="E1059" s="662" t="s">
        <v>8528</v>
      </c>
      <c r="F1059" s="663" t="s">
        <v>8529</v>
      </c>
      <c r="G1059" s="662" t="s">
        <v>8254</v>
      </c>
      <c r="H1059" s="662" t="s">
        <v>8255</v>
      </c>
      <c r="I1059" s="664">
        <v>3681.35</v>
      </c>
      <c r="J1059" s="664">
        <v>1</v>
      </c>
      <c r="K1059" s="665">
        <v>3681.35</v>
      </c>
    </row>
    <row r="1060" spans="1:11" ht="14.4" customHeight="1" x14ac:dyDescent="0.3">
      <c r="A1060" s="660" t="s">
        <v>586</v>
      </c>
      <c r="B1060" s="661" t="s">
        <v>587</v>
      </c>
      <c r="C1060" s="662" t="s">
        <v>605</v>
      </c>
      <c r="D1060" s="663" t="s">
        <v>4269</v>
      </c>
      <c r="E1060" s="662" t="s">
        <v>8528</v>
      </c>
      <c r="F1060" s="663" t="s">
        <v>8529</v>
      </c>
      <c r="G1060" s="662" t="s">
        <v>8256</v>
      </c>
      <c r="H1060" s="662" t="s">
        <v>8257</v>
      </c>
      <c r="I1060" s="664">
        <v>2650</v>
      </c>
      <c r="J1060" s="664">
        <v>1</v>
      </c>
      <c r="K1060" s="665">
        <v>2650</v>
      </c>
    </row>
    <row r="1061" spans="1:11" ht="14.4" customHeight="1" x14ac:dyDescent="0.3">
      <c r="A1061" s="660" t="s">
        <v>586</v>
      </c>
      <c r="B1061" s="661" t="s">
        <v>587</v>
      </c>
      <c r="C1061" s="662" t="s">
        <v>605</v>
      </c>
      <c r="D1061" s="663" t="s">
        <v>4269</v>
      </c>
      <c r="E1061" s="662" t="s">
        <v>8528</v>
      </c>
      <c r="F1061" s="663" t="s">
        <v>8529</v>
      </c>
      <c r="G1061" s="662" t="s">
        <v>8258</v>
      </c>
      <c r="H1061" s="662" t="s">
        <v>8259</v>
      </c>
      <c r="I1061" s="664">
        <v>51679.1</v>
      </c>
      <c r="J1061" s="664">
        <v>3</v>
      </c>
      <c r="K1061" s="665">
        <v>155037.29999999999</v>
      </c>
    </row>
    <row r="1062" spans="1:11" ht="14.4" customHeight="1" x14ac:dyDescent="0.3">
      <c r="A1062" s="660" t="s">
        <v>586</v>
      </c>
      <c r="B1062" s="661" t="s">
        <v>587</v>
      </c>
      <c r="C1062" s="662" t="s">
        <v>605</v>
      </c>
      <c r="D1062" s="663" t="s">
        <v>4269</v>
      </c>
      <c r="E1062" s="662" t="s">
        <v>8528</v>
      </c>
      <c r="F1062" s="663" t="s">
        <v>8529</v>
      </c>
      <c r="G1062" s="662" t="s">
        <v>8260</v>
      </c>
      <c r="H1062" s="662" t="s">
        <v>8261</v>
      </c>
      <c r="I1062" s="664">
        <v>15609</v>
      </c>
      <c r="J1062" s="664">
        <v>5</v>
      </c>
      <c r="K1062" s="665">
        <v>78045</v>
      </c>
    </row>
    <row r="1063" spans="1:11" ht="14.4" customHeight="1" x14ac:dyDescent="0.3">
      <c r="A1063" s="660" t="s">
        <v>586</v>
      </c>
      <c r="B1063" s="661" t="s">
        <v>587</v>
      </c>
      <c r="C1063" s="662" t="s">
        <v>605</v>
      </c>
      <c r="D1063" s="663" t="s">
        <v>4269</v>
      </c>
      <c r="E1063" s="662" t="s">
        <v>8528</v>
      </c>
      <c r="F1063" s="663" t="s">
        <v>8529</v>
      </c>
      <c r="G1063" s="662" t="s">
        <v>8262</v>
      </c>
      <c r="H1063" s="662" t="s">
        <v>8263</v>
      </c>
      <c r="I1063" s="664">
        <v>337.58</v>
      </c>
      <c r="J1063" s="664">
        <v>1</v>
      </c>
      <c r="K1063" s="665">
        <v>337.58</v>
      </c>
    </row>
    <row r="1064" spans="1:11" ht="14.4" customHeight="1" x14ac:dyDescent="0.3">
      <c r="A1064" s="660" t="s">
        <v>586</v>
      </c>
      <c r="B1064" s="661" t="s">
        <v>587</v>
      </c>
      <c r="C1064" s="662" t="s">
        <v>605</v>
      </c>
      <c r="D1064" s="663" t="s">
        <v>4269</v>
      </c>
      <c r="E1064" s="662" t="s">
        <v>8528</v>
      </c>
      <c r="F1064" s="663" t="s">
        <v>8529</v>
      </c>
      <c r="G1064" s="662" t="s">
        <v>8264</v>
      </c>
      <c r="H1064" s="662" t="s">
        <v>8265</v>
      </c>
      <c r="I1064" s="664">
        <v>8990.2999999999993</v>
      </c>
      <c r="J1064" s="664">
        <v>1</v>
      </c>
      <c r="K1064" s="665">
        <v>8990.2999999999993</v>
      </c>
    </row>
    <row r="1065" spans="1:11" ht="14.4" customHeight="1" x14ac:dyDescent="0.3">
      <c r="A1065" s="660" t="s">
        <v>586</v>
      </c>
      <c r="B1065" s="661" t="s">
        <v>587</v>
      </c>
      <c r="C1065" s="662" t="s">
        <v>605</v>
      </c>
      <c r="D1065" s="663" t="s">
        <v>4269</v>
      </c>
      <c r="E1065" s="662" t="s">
        <v>8528</v>
      </c>
      <c r="F1065" s="663" t="s">
        <v>8529</v>
      </c>
      <c r="G1065" s="662" t="s">
        <v>8266</v>
      </c>
      <c r="H1065" s="662" t="s">
        <v>8267</v>
      </c>
      <c r="I1065" s="664">
        <v>5759.36</v>
      </c>
      <c r="J1065" s="664">
        <v>2</v>
      </c>
      <c r="K1065" s="665">
        <v>11518.72</v>
      </c>
    </row>
    <row r="1066" spans="1:11" ht="14.4" customHeight="1" x14ac:dyDescent="0.3">
      <c r="A1066" s="660" t="s">
        <v>586</v>
      </c>
      <c r="B1066" s="661" t="s">
        <v>587</v>
      </c>
      <c r="C1066" s="662" t="s">
        <v>605</v>
      </c>
      <c r="D1066" s="663" t="s">
        <v>4269</v>
      </c>
      <c r="E1066" s="662" t="s">
        <v>8528</v>
      </c>
      <c r="F1066" s="663" t="s">
        <v>8529</v>
      </c>
      <c r="G1066" s="662" t="s">
        <v>8268</v>
      </c>
      <c r="H1066" s="662" t="s">
        <v>8269</v>
      </c>
      <c r="I1066" s="664">
        <v>6648.35</v>
      </c>
      <c r="J1066" s="664">
        <v>2</v>
      </c>
      <c r="K1066" s="665">
        <v>13296.7</v>
      </c>
    </row>
    <row r="1067" spans="1:11" ht="14.4" customHeight="1" x14ac:dyDescent="0.3">
      <c r="A1067" s="660" t="s">
        <v>586</v>
      </c>
      <c r="B1067" s="661" t="s">
        <v>587</v>
      </c>
      <c r="C1067" s="662" t="s">
        <v>605</v>
      </c>
      <c r="D1067" s="663" t="s">
        <v>4269</v>
      </c>
      <c r="E1067" s="662" t="s">
        <v>8528</v>
      </c>
      <c r="F1067" s="663" t="s">
        <v>8529</v>
      </c>
      <c r="G1067" s="662" t="s">
        <v>8270</v>
      </c>
      <c r="H1067" s="662" t="s">
        <v>8271</v>
      </c>
      <c r="I1067" s="664">
        <v>14393.6</v>
      </c>
      <c r="J1067" s="664">
        <v>1</v>
      </c>
      <c r="K1067" s="665">
        <v>14393.6</v>
      </c>
    </row>
    <row r="1068" spans="1:11" ht="14.4" customHeight="1" x14ac:dyDescent="0.3">
      <c r="A1068" s="660" t="s">
        <v>586</v>
      </c>
      <c r="B1068" s="661" t="s">
        <v>587</v>
      </c>
      <c r="C1068" s="662" t="s">
        <v>605</v>
      </c>
      <c r="D1068" s="663" t="s">
        <v>4269</v>
      </c>
      <c r="E1068" s="662" t="s">
        <v>8528</v>
      </c>
      <c r="F1068" s="663" t="s">
        <v>8529</v>
      </c>
      <c r="G1068" s="662" t="s">
        <v>8272</v>
      </c>
      <c r="H1068" s="662" t="s">
        <v>8273</v>
      </c>
      <c r="I1068" s="664">
        <v>4931.4799999999996</v>
      </c>
      <c r="J1068" s="664">
        <v>8</v>
      </c>
      <c r="K1068" s="665">
        <v>39451.81</v>
      </c>
    </row>
    <row r="1069" spans="1:11" ht="14.4" customHeight="1" x14ac:dyDescent="0.3">
      <c r="A1069" s="660" t="s">
        <v>586</v>
      </c>
      <c r="B1069" s="661" t="s">
        <v>587</v>
      </c>
      <c r="C1069" s="662" t="s">
        <v>605</v>
      </c>
      <c r="D1069" s="663" t="s">
        <v>4269</v>
      </c>
      <c r="E1069" s="662" t="s">
        <v>8528</v>
      </c>
      <c r="F1069" s="663" t="s">
        <v>8529</v>
      </c>
      <c r="G1069" s="662" t="s">
        <v>8274</v>
      </c>
      <c r="H1069" s="662" t="s">
        <v>8275</v>
      </c>
      <c r="I1069" s="664">
        <v>7126.9</v>
      </c>
      <c r="J1069" s="664">
        <v>1</v>
      </c>
      <c r="K1069" s="665">
        <v>7126.9</v>
      </c>
    </row>
    <row r="1070" spans="1:11" ht="14.4" customHeight="1" x14ac:dyDescent="0.3">
      <c r="A1070" s="660" t="s">
        <v>586</v>
      </c>
      <c r="B1070" s="661" t="s">
        <v>587</v>
      </c>
      <c r="C1070" s="662" t="s">
        <v>605</v>
      </c>
      <c r="D1070" s="663" t="s">
        <v>4269</v>
      </c>
      <c r="E1070" s="662" t="s">
        <v>8528</v>
      </c>
      <c r="F1070" s="663" t="s">
        <v>8529</v>
      </c>
      <c r="G1070" s="662" t="s">
        <v>8276</v>
      </c>
      <c r="H1070" s="662" t="s">
        <v>8277</v>
      </c>
      <c r="I1070" s="664">
        <v>12489.1</v>
      </c>
      <c r="J1070" s="664">
        <v>1</v>
      </c>
      <c r="K1070" s="665">
        <v>12489.1</v>
      </c>
    </row>
    <row r="1071" spans="1:11" ht="14.4" customHeight="1" x14ac:dyDescent="0.3">
      <c r="A1071" s="660" t="s">
        <v>586</v>
      </c>
      <c r="B1071" s="661" t="s">
        <v>587</v>
      </c>
      <c r="C1071" s="662" t="s">
        <v>605</v>
      </c>
      <c r="D1071" s="663" t="s">
        <v>4269</v>
      </c>
      <c r="E1071" s="662" t="s">
        <v>8528</v>
      </c>
      <c r="F1071" s="663" t="s">
        <v>8529</v>
      </c>
      <c r="G1071" s="662" t="s">
        <v>8278</v>
      </c>
      <c r="H1071" s="662" t="s">
        <v>8279</v>
      </c>
      <c r="I1071" s="664">
        <v>239.2</v>
      </c>
      <c r="J1071" s="664">
        <v>4</v>
      </c>
      <c r="K1071" s="665">
        <v>956.8</v>
      </c>
    </row>
    <row r="1072" spans="1:11" ht="14.4" customHeight="1" x14ac:dyDescent="0.3">
      <c r="A1072" s="660" t="s">
        <v>586</v>
      </c>
      <c r="B1072" s="661" t="s">
        <v>587</v>
      </c>
      <c r="C1072" s="662" t="s">
        <v>605</v>
      </c>
      <c r="D1072" s="663" t="s">
        <v>4269</v>
      </c>
      <c r="E1072" s="662" t="s">
        <v>8528</v>
      </c>
      <c r="F1072" s="663" t="s">
        <v>8529</v>
      </c>
      <c r="G1072" s="662" t="s">
        <v>8280</v>
      </c>
      <c r="H1072" s="662" t="s">
        <v>8281</v>
      </c>
      <c r="I1072" s="664">
        <v>16425.665000000001</v>
      </c>
      <c r="J1072" s="664">
        <v>7</v>
      </c>
      <c r="K1072" s="665">
        <v>115373</v>
      </c>
    </row>
    <row r="1073" spans="1:11" ht="14.4" customHeight="1" x14ac:dyDescent="0.3">
      <c r="A1073" s="660" t="s">
        <v>586</v>
      </c>
      <c r="B1073" s="661" t="s">
        <v>587</v>
      </c>
      <c r="C1073" s="662" t="s">
        <v>605</v>
      </c>
      <c r="D1073" s="663" t="s">
        <v>4269</v>
      </c>
      <c r="E1073" s="662" t="s">
        <v>8528</v>
      </c>
      <c r="F1073" s="663" t="s">
        <v>8529</v>
      </c>
      <c r="G1073" s="662" t="s">
        <v>8282</v>
      </c>
      <c r="H1073" s="662" t="s">
        <v>8283</v>
      </c>
      <c r="I1073" s="664">
        <v>21417</v>
      </c>
      <c r="J1073" s="664">
        <v>1</v>
      </c>
      <c r="K1073" s="665">
        <v>21417</v>
      </c>
    </row>
    <row r="1074" spans="1:11" ht="14.4" customHeight="1" x14ac:dyDescent="0.3">
      <c r="A1074" s="660" t="s">
        <v>586</v>
      </c>
      <c r="B1074" s="661" t="s">
        <v>587</v>
      </c>
      <c r="C1074" s="662" t="s">
        <v>6892</v>
      </c>
      <c r="D1074" s="663" t="s">
        <v>8532</v>
      </c>
      <c r="E1074" s="662" t="s">
        <v>8514</v>
      </c>
      <c r="F1074" s="663" t="s">
        <v>8515</v>
      </c>
      <c r="G1074" s="662" t="s">
        <v>8284</v>
      </c>
      <c r="H1074" s="662" t="s">
        <v>8285</v>
      </c>
      <c r="I1074" s="664">
        <v>9.15</v>
      </c>
      <c r="J1074" s="664">
        <v>200</v>
      </c>
      <c r="K1074" s="665">
        <v>1829.3</v>
      </c>
    </row>
    <row r="1075" spans="1:11" ht="14.4" customHeight="1" x14ac:dyDescent="0.3">
      <c r="A1075" s="660" t="s">
        <v>586</v>
      </c>
      <c r="B1075" s="661" t="s">
        <v>587</v>
      </c>
      <c r="C1075" s="662" t="s">
        <v>6892</v>
      </c>
      <c r="D1075" s="663" t="s">
        <v>8532</v>
      </c>
      <c r="E1075" s="662" t="s">
        <v>8514</v>
      </c>
      <c r="F1075" s="663" t="s">
        <v>8515</v>
      </c>
      <c r="G1075" s="662" t="s">
        <v>8286</v>
      </c>
      <c r="H1075" s="662" t="s">
        <v>8287</v>
      </c>
      <c r="I1075" s="664">
        <v>654.55500000000006</v>
      </c>
      <c r="J1075" s="664">
        <v>144</v>
      </c>
      <c r="K1075" s="665">
        <v>94255.84</v>
      </c>
    </row>
    <row r="1076" spans="1:11" ht="14.4" customHeight="1" x14ac:dyDescent="0.3">
      <c r="A1076" s="660" t="s">
        <v>586</v>
      </c>
      <c r="B1076" s="661" t="s">
        <v>587</v>
      </c>
      <c r="C1076" s="662" t="s">
        <v>6892</v>
      </c>
      <c r="D1076" s="663" t="s">
        <v>8532</v>
      </c>
      <c r="E1076" s="662" t="s">
        <v>8514</v>
      </c>
      <c r="F1076" s="663" t="s">
        <v>8515</v>
      </c>
      <c r="G1076" s="662" t="s">
        <v>8288</v>
      </c>
      <c r="H1076" s="662" t="s">
        <v>8289</v>
      </c>
      <c r="I1076" s="664">
        <v>80.27</v>
      </c>
      <c r="J1076" s="664">
        <v>140</v>
      </c>
      <c r="K1076" s="665">
        <v>11233.82</v>
      </c>
    </row>
    <row r="1077" spans="1:11" ht="14.4" customHeight="1" x14ac:dyDescent="0.3">
      <c r="A1077" s="660" t="s">
        <v>586</v>
      </c>
      <c r="B1077" s="661" t="s">
        <v>587</v>
      </c>
      <c r="C1077" s="662" t="s">
        <v>6892</v>
      </c>
      <c r="D1077" s="663" t="s">
        <v>8532</v>
      </c>
      <c r="E1077" s="662" t="s">
        <v>8514</v>
      </c>
      <c r="F1077" s="663" t="s">
        <v>8515</v>
      </c>
      <c r="G1077" s="662" t="s">
        <v>8290</v>
      </c>
      <c r="H1077" s="662" t="s">
        <v>8291</v>
      </c>
      <c r="I1077" s="664">
        <v>3636.6849999999999</v>
      </c>
      <c r="J1077" s="664">
        <v>80</v>
      </c>
      <c r="K1077" s="665">
        <v>290934.71999999997</v>
      </c>
    </row>
    <row r="1078" spans="1:11" ht="14.4" customHeight="1" x14ac:dyDescent="0.3">
      <c r="A1078" s="660" t="s">
        <v>586</v>
      </c>
      <c r="B1078" s="661" t="s">
        <v>587</v>
      </c>
      <c r="C1078" s="662" t="s">
        <v>6892</v>
      </c>
      <c r="D1078" s="663" t="s">
        <v>8532</v>
      </c>
      <c r="E1078" s="662" t="s">
        <v>8514</v>
      </c>
      <c r="F1078" s="663" t="s">
        <v>8515</v>
      </c>
      <c r="G1078" s="662" t="s">
        <v>8292</v>
      </c>
      <c r="H1078" s="662" t="s">
        <v>8293</v>
      </c>
      <c r="I1078" s="664">
        <v>157.87</v>
      </c>
      <c r="J1078" s="664">
        <v>20</v>
      </c>
      <c r="K1078" s="665">
        <v>3157.44</v>
      </c>
    </row>
    <row r="1079" spans="1:11" ht="14.4" customHeight="1" x14ac:dyDescent="0.3">
      <c r="A1079" s="660" t="s">
        <v>586</v>
      </c>
      <c r="B1079" s="661" t="s">
        <v>587</v>
      </c>
      <c r="C1079" s="662" t="s">
        <v>6892</v>
      </c>
      <c r="D1079" s="663" t="s">
        <v>8532</v>
      </c>
      <c r="E1079" s="662" t="s">
        <v>8514</v>
      </c>
      <c r="F1079" s="663" t="s">
        <v>8515</v>
      </c>
      <c r="G1079" s="662" t="s">
        <v>8294</v>
      </c>
      <c r="H1079" s="662" t="s">
        <v>8295</v>
      </c>
      <c r="I1079" s="664">
        <v>53.24</v>
      </c>
      <c r="J1079" s="664">
        <v>100</v>
      </c>
      <c r="K1079" s="665">
        <v>5324</v>
      </c>
    </row>
    <row r="1080" spans="1:11" ht="14.4" customHeight="1" x14ac:dyDescent="0.3">
      <c r="A1080" s="660" t="s">
        <v>586</v>
      </c>
      <c r="B1080" s="661" t="s">
        <v>587</v>
      </c>
      <c r="C1080" s="662" t="s">
        <v>6892</v>
      </c>
      <c r="D1080" s="663" t="s">
        <v>8532</v>
      </c>
      <c r="E1080" s="662" t="s">
        <v>8514</v>
      </c>
      <c r="F1080" s="663" t="s">
        <v>8515</v>
      </c>
      <c r="G1080" s="662" t="s">
        <v>8296</v>
      </c>
      <c r="H1080" s="662" t="s">
        <v>8297</v>
      </c>
      <c r="I1080" s="664">
        <v>38.72</v>
      </c>
      <c r="J1080" s="664">
        <v>200</v>
      </c>
      <c r="K1080" s="665">
        <v>7744</v>
      </c>
    </row>
    <row r="1081" spans="1:11" ht="14.4" customHeight="1" x14ac:dyDescent="0.3">
      <c r="A1081" s="660" t="s">
        <v>586</v>
      </c>
      <c r="B1081" s="661" t="s">
        <v>587</v>
      </c>
      <c r="C1081" s="662" t="s">
        <v>6892</v>
      </c>
      <c r="D1081" s="663" t="s">
        <v>8532</v>
      </c>
      <c r="E1081" s="662" t="s">
        <v>8514</v>
      </c>
      <c r="F1081" s="663" t="s">
        <v>8515</v>
      </c>
      <c r="G1081" s="662" t="s">
        <v>8298</v>
      </c>
      <c r="H1081" s="662" t="s">
        <v>8299</v>
      </c>
      <c r="I1081" s="664">
        <v>107.69</v>
      </c>
      <c r="J1081" s="664">
        <v>50</v>
      </c>
      <c r="K1081" s="665">
        <v>5384.5</v>
      </c>
    </row>
    <row r="1082" spans="1:11" ht="14.4" customHeight="1" x14ac:dyDescent="0.3">
      <c r="A1082" s="660" t="s">
        <v>586</v>
      </c>
      <c r="B1082" s="661" t="s">
        <v>587</v>
      </c>
      <c r="C1082" s="662" t="s">
        <v>6892</v>
      </c>
      <c r="D1082" s="663" t="s">
        <v>8532</v>
      </c>
      <c r="E1082" s="662" t="s">
        <v>8514</v>
      </c>
      <c r="F1082" s="663" t="s">
        <v>8515</v>
      </c>
      <c r="G1082" s="662" t="s">
        <v>8300</v>
      </c>
      <c r="H1082" s="662" t="s">
        <v>8301</v>
      </c>
      <c r="I1082" s="664">
        <v>5.09</v>
      </c>
      <c r="J1082" s="664">
        <v>500</v>
      </c>
      <c r="K1082" s="665">
        <v>2545.54</v>
      </c>
    </row>
    <row r="1083" spans="1:11" ht="14.4" customHeight="1" x14ac:dyDescent="0.3">
      <c r="A1083" s="660" t="s">
        <v>586</v>
      </c>
      <c r="B1083" s="661" t="s">
        <v>587</v>
      </c>
      <c r="C1083" s="662" t="s">
        <v>6892</v>
      </c>
      <c r="D1083" s="663" t="s">
        <v>8532</v>
      </c>
      <c r="E1083" s="662" t="s">
        <v>8514</v>
      </c>
      <c r="F1083" s="663" t="s">
        <v>8515</v>
      </c>
      <c r="G1083" s="662" t="s">
        <v>8300</v>
      </c>
      <c r="H1083" s="662" t="s">
        <v>8302</v>
      </c>
      <c r="I1083" s="664">
        <v>5.09</v>
      </c>
      <c r="J1083" s="664">
        <v>500</v>
      </c>
      <c r="K1083" s="665">
        <v>2545.54</v>
      </c>
    </row>
    <row r="1084" spans="1:11" ht="14.4" customHeight="1" x14ac:dyDescent="0.3">
      <c r="A1084" s="660" t="s">
        <v>586</v>
      </c>
      <c r="B1084" s="661" t="s">
        <v>587</v>
      </c>
      <c r="C1084" s="662" t="s">
        <v>6892</v>
      </c>
      <c r="D1084" s="663" t="s">
        <v>8532</v>
      </c>
      <c r="E1084" s="662" t="s">
        <v>8514</v>
      </c>
      <c r="F1084" s="663" t="s">
        <v>8515</v>
      </c>
      <c r="G1084" s="662" t="s">
        <v>8303</v>
      </c>
      <c r="H1084" s="662" t="s">
        <v>8304</v>
      </c>
      <c r="I1084" s="664">
        <v>102.85</v>
      </c>
      <c r="J1084" s="664">
        <v>48</v>
      </c>
      <c r="K1084" s="665">
        <v>4936.8</v>
      </c>
    </row>
    <row r="1085" spans="1:11" ht="14.4" customHeight="1" x14ac:dyDescent="0.3">
      <c r="A1085" s="660" t="s">
        <v>586</v>
      </c>
      <c r="B1085" s="661" t="s">
        <v>587</v>
      </c>
      <c r="C1085" s="662" t="s">
        <v>6892</v>
      </c>
      <c r="D1085" s="663" t="s">
        <v>8532</v>
      </c>
      <c r="E1085" s="662" t="s">
        <v>8520</v>
      </c>
      <c r="F1085" s="663" t="s">
        <v>8521</v>
      </c>
      <c r="G1085" s="662" t="s">
        <v>7451</v>
      </c>
      <c r="H1085" s="662" t="s">
        <v>7452</v>
      </c>
      <c r="I1085" s="664">
        <v>1114.21</v>
      </c>
      <c r="J1085" s="664">
        <v>36</v>
      </c>
      <c r="K1085" s="665">
        <v>40111.5</v>
      </c>
    </row>
    <row r="1086" spans="1:11" ht="14.4" customHeight="1" x14ac:dyDescent="0.3">
      <c r="A1086" s="660" t="s">
        <v>586</v>
      </c>
      <c r="B1086" s="661" t="s">
        <v>587</v>
      </c>
      <c r="C1086" s="662" t="s">
        <v>6892</v>
      </c>
      <c r="D1086" s="663" t="s">
        <v>8532</v>
      </c>
      <c r="E1086" s="662" t="s">
        <v>8520</v>
      </c>
      <c r="F1086" s="663" t="s">
        <v>8521</v>
      </c>
      <c r="G1086" s="662" t="s">
        <v>7453</v>
      </c>
      <c r="H1086" s="662" t="s">
        <v>7454</v>
      </c>
      <c r="I1086" s="664">
        <v>6715.5</v>
      </c>
      <c r="J1086" s="664">
        <v>78</v>
      </c>
      <c r="K1086" s="665">
        <v>523809</v>
      </c>
    </row>
    <row r="1087" spans="1:11" ht="14.4" customHeight="1" x14ac:dyDescent="0.3">
      <c r="A1087" s="660" t="s">
        <v>586</v>
      </c>
      <c r="B1087" s="661" t="s">
        <v>587</v>
      </c>
      <c r="C1087" s="662" t="s">
        <v>6892</v>
      </c>
      <c r="D1087" s="663" t="s">
        <v>8532</v>
      </c>
      <c r="E1087" s="662" t="s">
        <v>8520</v>
      </c>
      <c r="F1087" s="663" t="s">
        <v>8521</v>
      </c>
      <c r="G1087" s="662" t="s">
        <v>8305</v>
      </c>
      <c r="H1087" s="662" t="s">
        <v>8306</v>
      </c>
      <c r="I1087" s="664">
        <v>6655</v>
      </c>
      <c r="J1087" s="664">
        <v>6</v>
      </c>
      <c r="K1087" s="665">
        <v>39930</v>
      </c>
    </row>
    <row r="1088" spans="1:11" ht="14.4" customHeight="1" x14ac:dyDescent="0.3">
      <c r="A1088" s="660" t="s">
        <v>586</v>
      </c>
      <c r="B1088" s="661" t="s">
        <v>587</v>
      </c>
      <c r="C1088" s="662" t="s">
        <v>6892</v>
      </c>
      <c r="D1088" s="663" t="s">
        <v>8532</v>
      </c>
      <c r="E1088" s="662" t="s">
        <v>8524</v>
      </c>
      <c r="F1088" s="663" t="s">
        <v>8525</v>
      </c>
      <c r="G1088" s="662" t="s">
        <v>8307</v>
      </c>
      <c r="H1088" s="662" t="s">
        <v>8308</v>
      </c>
      <c r="I1088" s="664">
        <v>49</v>
      </c>
      <c r="J1088" s="664">
        <v>100</v>
      </c>
      <c r="K1088" s="665">
        <v>4900</v>
      </c>
    </row>
    <row r="1089" spans="1:11" ht="14.4" customHeight="1" x14ac:dyDescent="0.3">
      <c r="A1089" s="660" t="s">
        <v>586</v>
      </c>
      <c r="B1089" s="661" t="s">
        <v>587</v>
      </c>
      <c r="C1089" s="662" t="s">
        <v>611</v>
      </c>
      <c r="D1089" s="663" t="s">
        <v>8533</v>
      </c>
      <c r="E1089" s="662" t="s">
        <v>8528</v>
      </c>
      <c r="F1089" s="663" t="s">
        <v>8529</v>
      </c>
      <c r="G1089" s="662" t="s">
        <v>7758</v>
      </c>
      <c r="H1089" s="662" t="s">
        <v>7759</v>
      </c>
      <c r="I1089" s="664">
        <v>246.95404042629428</v>
      </c>
      <c r="J1089" s="664">
        <v>4</v>
      </c>
      <c r="K1089" s="665">
        <v>987.81616170517714</v>
      </c>
    </row>
    <row r="1090" spans="1:11" ht="14.4" customHeight="1" x14ac:dyDescent="0.3">
      <c r="A1090" s="660" t="s">
        <v>586</v>
      </c>
      <c r="B1090" s="661" t="s">
        <v>587</v>
      </c>
      <c r="C1090" s="662" t="s">
        <v>611</v>
      </c>
      <c r="D1090" s="663" t="s">
        <v>8533</v>
      </c>
      <c r="E1090" s="662" t="s">
        <v>8528</v>
      </c>
      <c r="F1090" s="663" t="s">
        <v>8529</v>
      </c>
      <c r="G1090" s="662" t="s">
        <v>7772</v>
      </c>
      <c r="H1090" s="662" t="s">
        <v>7773</v>
      </c>
      <c r="I1090" s="664">
        <v>150.04</v>
      </c>
      <c r="J1090" s="664">
        <v>6</v>
      </c>
      <c r="K1090" s="665">
        <v>900.24</v>
      </c>
    </row>
    <row r="1091" spans="1:11" ht="14.4" customHeight="1" x14ac:dyDescent="0.3">
      <c r="A1091" s="660" t="s">
        <v>586</v>
      </c>
      <c r="B1091" s="661" t="s">
        <v>587</v>
      </c>
      <c r="C1091" s="662" t="s">
        <v>611</v>
      </c>
      <c r="D1091" s="663" t="s">
        <v>8533</v>
      </c>
      <c r="E1091" s="662" t="s">
        <v>8528</v>
      </c>
      <c r="F1091" s="663" t="s">
        <v>8529</v>
      </c>
      <c r="G1091" s="662" t="s">
        <v>7292</v>
      </c>
      <c r="H1091" s="662" t="s">
        <v>7293</v>
      </c>
      <c r="I1091" s="664">
        <v>588.54999999999995</v>
      </c>
      <c r="J1091" s="664">
        <v>7</v>
      </c>
      <c r="K1091" s="665">
        <v>4120</v>
      </c>
    </row>
    <row r="1092" spans="1:11" ht="14.4" customHeight="1" x14ac:dyDescent="0.3">
      <c r="A1092" s="660" t="s">
        <v>586</v>
      </c>
      <c r="B1092" s="661" t="s">
        <v>587</v>
      </c>
      <c r="C1092" s="662" t="s">
        <v>611</v>
      </c>
      <c r="D1092" s="663" t="s">
        <v>8533</v>
      </c>
      <c r="E1092" s="662" t="s">
        <v>8528</v>
      </c>
      <c r="F1092" s="663" t="s">
        <v>8529</v>
      </c>
      <c r="G1092" s="662" t="s">
        <v>7794</v>
      </c>
      <c r="H1092" s="662" t="s">
        <v>7795</v>
      </c>
      <c r="I1092" s="664">
        <v>26.15</v>
      </c>
      <c r="J1092" s="664">
        <v>40</v>
      </c>
      <c r="K1092" s="665">
        <v>1046</v>
      </c>
    </row>
    <row r="1093" spans="1:11" ht="14.4" customHeight="1" x14ac:dyDescent="0.3">
      <c r="A1093" s="660" t="s">
        <v>586</v>
      </c>
      <c r="B1093" s="661" t="s">
        <v>587</v>
      </c>
      <c r="C1093" s="662" t="s">
        <v>611</v>
      </c>
      <c r="D1093" s="663" t="s">
        <v>8533</v>
      </c>
      <c r="E1093" s="662" t="s">
        <v>8528</v>
      </c>
      <c r="F1093" s="663" t="s">
        <v>8529</v>
      </c>
      <c r="G1093" s="662" t="s">
        <v>7804</v>
      </c>
      <c r="H1093" s="662" t="s">
        <v>7805</v>
      </c>
      <c r="I1093" s="664">
        <v>91.96</v>
      </c>
      <c r="J1093" s="664">
        <v>15</v>
      </c>
      <c r="K1093" s="665">
        <v>1379.4</v>
      </c>
    </row>
    <row r="1094" spans="1:11" ht="14.4" customHeight="1" x14ac:dyDescent="0.3">
      <c r="A1094" s="660" t="s">
        <v>586</v>
      </c>
      <c r="B1094" s="661" t="s">
        <v>587</v>
      </c>
      <c r="C1094" s="662" t="s">
        <v>611</v>
      </c>
      <c r="D1094" s="663" t="s">
        <v>8533</v>
      </c>
      <c r="E1094" s="662" t="s">
        <v>8528</v>
      </c>
      <c r="F1094" s="663" t="s">
        <v>8529</v>
      </c>
      <c r="G1094" s="662" t="s">
        <v>8309</v>
      </c>
      <c r="H1094" s="662" t="s">
        <v>8310</v>
      </c>
      <c r="I1094" s="664">
        <v>111.32</v>
      </c>
      <c r="J1094" s="664">
        <v>1</v>
      </c>
      <c r="K1094" s="665">
        <v>111.32</v>
      </c>
    </row>
    <row r="1095" spans="1:11" ht="14.4" customHeight="1" x14ac:dyDescent="0.3">
      <c r="A1095" s="660" t="s">
        <v>586</v>
      </c>
      <c r="B1095" s="661" t="s">
        <v>587</v>
      </c>
      <c r="C1095" s="662" t="s">
        <v>611</v>
      </c>
      <c r="D1095" s="663" t="s">
        <v>8533</v>
      </c>
      <c r="E1095" s="662" t="s">
        <v>8528</v>
      </c>
      <c r="F1095" s="663" t="s">
        <v>8529</v>
      </c>
      <c r="G1095" s="662" t="s">
        <v>7810</v>
      </c>
      <c r="H1095" s="662" t="s">
        <v>7811</v>
      </c>
      <c r="I1095" s="664">
        <v>347.58</v>
      </c>
      <c r="J1095" s="664">
        <v>20</v>
      </c>
      <c r="K1095" s="665">
        <v>6951.6</v>
      </c>
    </row>
    <row r="1096" spans="1:11" ht="14.4" customHeight="1" x14ac:dyDescent="0.3">
      <c r="A1096" s="660" t="s">
        <v>586</v>
      </c>
      <c r="B1096" s="661" t="s">
        <v>587</v>
      </c>
      <c r="C1096" s="662" t="s">
        <v>611</v>
      </c>
      <c r="D1096" s="663" t="s">
        <v>8533</v>
      </c>
      <c r="E1096" s="662" t="s">
        <v>8528</v>
      </c>
      <c r="F1096" s="663" t="s">
        <v>8529</v>
      </c>
      <c r="G1096" s="662" t="s">
        <v>8311</v>
      </c>
      <c r="H1096" s="662" t="s">
        <v>8312</v>
      </c>
      <c r="I1096" s="664">
        <v>3533.2</v>
      </c>
      <c r="J1096" s="664">
        <v>1</v>
      </c>
      <c r="K1096" s="665">
        <v>3533.2</v>
      </c>
    </row>
    <row r="1097" spans="1:11" ht="14.4" customHeight="1" x14ac:dyDescent="0.3">
      <c r="A1097" s="660" t="s">
        <v>586</v>
      </c>
      <c r="B1097" s="661" t="s">
        <v>587</v>
      </c>
      <c r="C1097" s="662" t="s">
        <v>611</v>
      </c>
      <c r="D1097" s="663" t="s">
        <v>8533</v>
      </c>
      <c r="E1097" s="662" t="s">
        <v>8528</v>
      </c>
      <c r="F1097" s="663" t="s">
        <v>8529</v>
      </c>
      <c r="G1097" s="662" t="s">
        <v>8313</v>
      </c>
      <c r="H1097" s="662" t="s">
        <v>8314</v>
      </c>
      <c r="I1097" s="664">
        <v>14411.1</v>
      </c>
      <c r="J1097" s="664">
        <v>2</v>
      </c>
      <c r="K1097" s="665">
        <v>28822.2</v>
      </c>
    </row>
    <row r="1098" spans="1:11" ht="14.4" customHeight="1" x14ac:dyDescent="0.3">
      <c r="A1098" s="660" t="s">
        <v>586</v>
      </c>
      <c r="B1098" s="661" t="s">
        <v>587</v>
      </c>
      <c r="C1098" s="662" t="s">
        <v>611</v>
      </c>
      <c r="D1098" s="663" t="s">
        <v>8533</v>
      </c>
      <c r="E1098" s="662" t="s">
        <v>8528</v>
      </c>
      <c r="F1098" s="663" t="s">
        <v>8529</v>
      </c>
      <c r="G1098" s="662" t="s">
        <v>8315</v>
      </c>
      <c r="H1098" s="662" t="s">
        <v>8316</v>
      </c>
      <c r="I1098" s="664">
        <v>8970.1299999999992</v>
      </c>
      <c r="J1098" s="664">
        <v>3</v>
      </c>
      <c r="K1098" s="665">
        <v>26910.400000000001</v>
      </c>
    </row>
    <row r="1099" spans="1:11" ht="14.4" customHeight="1" x14ac:dyDescent="0.3">
      <c r="A1099" s="660" t="s">
        <v>586</v>
      </c>
      <c r="B1099" s="661" t="s">
        <v>587</v>
      </c>
      <c r="C1099" s="662" t="s">
        <v>611</v>
      </c>
      <c r="D1099" s="663" t="s">
        <v>8533</v>
      </c>
      <c r="E1099" s="662" t="s">
        <v>8528</v>
      </c>
      <c r="F1099" s="663" t="s">
        <v>8529</v>
      </c>
      <c r="G1099" s="662" t="s">
        <v>8317</v>
      </c>
      <c r="H1099" s="662" t="s">
        <v>8318</v>
      </c>
      <c r="I1099" s="664">
        <v>22714.48</v>
      </c>
      <c r="J1099" s="664">
        <v>1</v>
      </c>
      <c r="K1099" s="665">
        <v>22714.48</v>
      </c>
    </row>
    <row r="1100" spans="1:11" ht="14.4" customHeight="1" x14ac:dyDescent="0.3">
      <c r="A1100" s="660" t="s">
        <v>586</v>
      </c>
      <c r="B1100" s="661" t="s">
        <v>587</v>
      </c>
      <c r="C1100" s="662" t="s">
        <v>611</v>
      </c>
      <c r="D1100" s="663" t="s">
        <v>8533</v>
      </c>
      <c r="E1100" s="662" t="s">
        <v>8528</v>
      </c>
      <c r="F1100" s="663" t="s">
        <v>8529</v>
      </c>
      <c r="G1100" s="662" t="s">
        <v>8319</v>
      </c>
      <c r="H1100" s="662" t="s">
        <v>8320</v>
      </c>
      <c r="I1100" s="664">
        <v>1356.41</v>
      </c>
      <c r="J1100" s="664">
        <v>1</v>
      </c>
      <c r="K1100" s="665">
        <v>1356.41</v>
      </c>
    </row>
    <row r="1101" spans="1:11" ht="14.4" customHeight="1" x14ac:dyDescent="0.3">
      <c r="A1101" s="660" t="s">
        <v>586</v>
      </c>
      <c r="B1101" s="661" t="s">
        <v>587</v>
      </c>
      <c r="C1101" s="662" t="s">
        <v>611</v>
      </c>
      <c r="D1101" s="663" t="s">
        <v>8533</v>
      </c>
      <c r="E1101" s="662" t="s">
        <v>8528</v>
      </c>
      <c r="F1101" s="663" t="s">
        <v>8529</v>
      </c>
      <c r="G1101" s="662" t="s">
        <v>8321</v>
      </c>
      <c r="H1101" s="662" t="s">
        <v>8322</v>
      </c>
      <c r="I1101" s="664">
        <v>710.92</v>
      </c>
      <c r="J1101" s="664">
        <v>1</v>
      </c>
      <c r="K1101" s="665">
        <v>710.92</v>
      </c>
    </row>
    <row r="1102" spans="1:11" ht="14.4" customHeight="1" x14ac:dyDescent="0.3">
      <c r="A1102" s="660" t="s">
        <v>586</v>
      </c>
      <c r="B1102" s="661" t="s">
        <v>587</v>
      </c>
      <c r="C1102" s="662" t="s">
        <v>611</v>
      </c>
      <c r="D1102" s="663" t="s">
        <v>8533</v>
      </c>
      <c r="E1102" s="662" t="s">
        <v>8528</v>
      </c>
      <c r="F1102" s="663" t="s">
        <v>8529</v>
      </c>
      <c r="G1102" s="662" t="s">
        <v>8323</v>
      </c>
      <c r="H1102" s="662" t="s">
        <v>8324</v>
      </c>
      <c r="I1102" s="664">
        <v>4968.22</v>
      </c>
      <c r="J1102" s="664">
        <v>2</v>
      </c>
      <c r="K1102" s="665">
        <v>9936.44</v>
      </c>
    </row>
    <row r="1103" spans="1:11" ht="14.4" customHeight="1" x14ac:dyDescent="0.3">
      <c r="A1103" s="660" t="s">
        <v>586</v>
      </c>
      <c r="B1103" s="661" t="s">
        <v>587</v>
      </c>
      <c r="C1103" s="662" t="s">
        <v>611</v>
      </c>
      <c r="D1103" s="663" t="s">
        <v>8533</v>
      </c>
      <c r="E1103" s="662" t="s">
        <v>8528</v>
      </c>
      <c r="F1103" s="663" t="s">
        <v>8529</v>
      </c>
      <c r="G1103" s="662" t="s">
        <v>8325</v>
      </c>
      <c r="H1103" s="662" t="s">
        <v>8326</v>
      </c>
      <c r="I1103" s="664">
        <v>30119</v>
      </c>
      <c r="J1103" s="664">
        <v>1</v>
      </c>
      <c r="K1103" s="665">
        <v>30119</v>
      </c>
    </row>
    <row r="1104" spans="1:11" ht="14.4" customHeight="1" x14ac:dyDescent="0.3">
      <c r="A1104" s="660" t="s">
        <v>586</v>
      </c>
      <c r="B1104" s="661" t="s">
        <v>587</v>
      </c>
      <c r="C1104" s="662" t="s">
        <v>611</v>
      </c>
      <c r="D1104" s="663" t="s">
        <v>8533</v>
      </c>
      <c r="E1104" s="662" t="s">
        <v>8528</v>
      </c>
      <c r="F1104" s="663" t="s">
        <v>8529</v>
      </c>
      <c r="G1104" s="662" t="s">
        <v>7547</v>
      </c>
      <c r="H1104" s="662" t="s">
        <v>7548</v>
      </c>
      <c r="I1104" s="664">
        <v>242</v>
      </c>
      <c r="J1104" s="664">
        <v>2</v>
      </c>
      <c r="K1104" s="665">
        <v>484</v>
      </c>
    </row>
    <row r="1105" spans="1:11" ht="14.4" customHeight="1" x14ac:dyDescent="0.3">
      <c r="A1105" s="660" t="s">
        <v>586</v>
      </c>
      <c r="B1105" s="661" t="s">
        <v>587</v>
      </c>
      <c r="C1105" s="662" t="s">
        <v>611</v>
      </c>
      <c r="D1105" s="663" t="s">
        <v>8533</v>
      </c>
      <c r="E1105" s="662" t="s">
        <v>8528</v>
      </c>
      <c r="F1105" s="663" t="s">
        <v>8529</v>
      </c>
      <c r="G1105" s="662" t="s">
        <v>7868</v>
      </c>
      <c r="H1105" s="662" t="s">
        <v>7869</v>
      </c>
      <c r="I1105" s="664">
        <v>1781.16</v>
      </c>
      <c r="J1105" s="664">
        <v>5</v>
      </c>
      <c r="K1105" s="665">
        <v>8905.7800000000007</v>
      </c>
    </row>
    <row r="1106" spans="1:11" ht="14.4" customHeight="1" x14ac:dyDescent="0.3">
      <c r="A1106" s="660" t="s">
        <v>586</v>
      </c>
      <c r="B1106" s="661" t="s">
        <v>587</v>
      </c>
      <c r="C1106" s="662" t="s">
        <v>611</v>
      </c>
      <c r="D1106" s="663" t="s">
        <v>8533</v>
      </c>
      <c r="E1106" s="662" t="s">
        <v>8528</v>
      </c>
      <c r="F1106" s="663" t="s">
        <v>8529</v>
      </c>
      <c r="G1106" s="662" t="s">
        <v>7870</v>
      </c>
      <c r="H1106" s="662" t="s">
        <v>7871</v>
      </c>
      <c r="I1106" s="664">
        <v>536.03</v>
      </c>
      <c r="J1106" s="664">
        <v>40</v>
      </c>
      <c r="K1106" s="665">
        <v>21441.200000000001</v>
      </c>
    </row>
    <row r="1107" spans="1:11" ht="14.4" customHeight="1" x14ac:dyDescent="0.3">
      <c r="A1107" s="660" t="s">
        <v>586</v>
      </c>
      <c r="B1107" s="661" t="s">
        <v>587</v>
      </c>
      <c r="C1107" s="662" t="s">
        <v>611</v>
      </c>
      <c r="D1107" s="663" t="s">
        <v>8533</v>
      </c>
      <c r="E1107" s="662" t="s">
        <v>8528</v>
      </c>
      <c r="F1107" s="663" t="s">
        <v>8529</v>
      </c>
      <c r="G1107" s="662" t="s">
        <v>7872</v>
      </c>
      <c r="H1107" s="662" t="s">
        <v>7873</v>
      </c>
      <c r="I1107" s="664">
        <v>17022.78</v>
      </c>
      <c r="J1107" s="664">
        <v>1</v>
      </c>
      <c r="K1107" s="665">
        <v>17022.78</v>
      </c>
    </row>
    <row r="1108" spans="1:11" ht="14.4" customHeight="1" x14ac:dyDescent="0.3">
      <c r="A1108" s="660" t="s">
        <v>586</v>
      </c>
      <c r="B1108" s="661" t="s">
        <v>587</v>
      </c>
      <c r="C1108" s="662" t="s">
        <v>611</v>
      </c>
      <c r="D1108" s="663" t="s">
        <v>8533</v>
      </c>
      <c r="E1108" s="662" t="s">
        <v>8528</v>
      </c>
      <c r="F1108" s="663" t="s">
        <v>8529</v>
      </c>
      <c r="G1108" s="662" t="s">
        <v>7904</v>
      </c>
      <c r="H1108" s="662" t="s">
        <v>7905</v>
      </c>
      <c r="I1108" s="664">
        <v>7610.9</v>
      </c>
      <c r="J1108" s="664">
        <v>1</v>
      </c>
      <c r="K1108" s="665">
        <v>7610.9</v>
      </c>
    </row>
    <row r="1109" spans="1:11" ht="14.4" customHeight="1" x14ac:dyDescent="0.3">
      <c r="A1109" s="660" t="s">
        <v>586</v>
      </c>
      <c r="B1109" s="661" t="s">
        <v>587</v>
      </c>
      <c r="C1109" s="662" t="s">
        <v>611</v>
      </c>
      <c r="D1109" s="663" t="s">
        <v>8533</v>
      </c>
      <c r="E1109" s="662" t="s">
        <v>8528</v>
      </c>
      <c r="F1109" s="663" t="s">
        <v>8529</v>
      </c>
      <c r="G1109" s="662" t="s">
        <v>7922</v>
      </c>
      <c r="H1109" s="662" t="s">
        <v>7923</v>
      </c>
      <c r="I1109" s="664">
        <v>14169.1</v>
      </c>
      <c r="J1109" s="664">
        <v>1</v>
      </c>
      <c r="K1109" s="665">
        <v>14169.1</v>
      </c>
    </row>
    <row r="1110" spans="1:11" ht="14.4" customHeight="1" x14ac:dyDescent="0.3">
      <c r="A1110" s="660" t="s">
        <v>586</v>
      </c>
      <c r="B1110" s="661" t="s">
        <v>587</v>
      </c>
      <c r="C1110" s="662" t="s">
        <v>611</v>
      </c>
      <c r="D1110" s="663" t="s">
        <v>8533</v>
      </c>
      <c r="E1110" s="662" t="s">
        <v>8528</v>
      </c>
      <c r="F1110" s="663" t="s">
        <v>8529</v>
      </c>
      <c r="G1110" s="662" t="s">
        <v>7926</v>
      </c>
      <c r="H1110" s="662" t="s">
        <v>7927</v>
      </c>
      <c r="I1110" s="664">
        <v>360.58</v>
      </c>
      <c r="J1110" s="664">
        <v>10</v>
      </c>
      <c r="K1110" s="665">
        <v>3605.85</v>
      </c>
    </row>
    <row r="1111" spans="1:11" ht="14.4" customHeight="1" x14ac:dyDescent="0.3">
      <c r="A1111" s="660" t="s">
        <v>586</v>
      </c>
      <c r="B1111" s="661" t="s">
        <v>587</v>
      </c>
      <c r="C1111" s="662" t="s">
        <v>611</v>
      </c>
      <c r="D1111" s="663" t="s">
        <v>8533</v>
      </c>
      <c r="E1111" s="662" t="s">
        <v>8528</v>
      </c>
      <c r="F1111" s="663" t="s">
        <v>8529</v>
      </c>
      <c r="G1111" s="662" t="s">
        <v>7930</v>
      </c>
      <c r="H1111" s="662" t="s">
        <v>7931</v>
      </c>
      <c r="I1111" s="664">
        <v>30118.99</v>
      </c>
      <c r="J1111" s="664">
        <v>1</v>
      </c>
      <c r="K1111" s="665">
        <v>30118.99</v>
      </c>
    </row>
    <row r="1112" spans="1:11" ht="14.4" customHeight="1" x14ac:dyDescent="0.3">
      <c r="A1112" s="660" t="s">
        <v>586</v>
      </c>
      <c r="B1112" s="661" t="s">
        <v>587</v>
      </c>
      <c r="C1112" s="662" t="s">
        <v>611</v>
      </c>
      <c r="D1112" s="663" t="s">
        <v>8533</v>
      </c>
      <c r="E1112" s="662" t="s">
        <v>8528</v>
      </c>
      <c r="F1112" s="663" t="s">
        <v>8529</v>
      </c>
      <c r="G1112" s="662" t="s">
        <v>7938</v>
      </c>
      <c r="H1112" s="662" t="s">
        <v>7939</v>
      </c>
      <c r="I1112" s="664">
        <v>16840</v>
      </c>
      <c r="J1112" s="664">
        <v>1</v>
      </c>
      <c r="K1112" s="665">
        <v>16840</v>
      </c>
    </row>
    <row r="1113" spans="1:11" ht="14.4" customHeight="1" x14ac:dyDescent="0.3">
      <c r="A1113" s="660" t="s">
        <v>586</v>
      </c>
      <c r="B1113" s="661" t="s">
        <v>587</v>
      </c>
      <c r="C1113" s="662" t="s">
        <v>611</v>
      </c>
      <c r="D1113" s="663" t="s">
        <v>8533</v>
      </c>
      <c r="E1113" s="662" t="s">
        <v>8528</v>
      </c>
      <c r="F1113" s="663" t="s">
        <v>8529</v>
      </c>
      <c r="G1113" s="662" t="s">
        <v>7942</v>
      </c>
      <c r="H1113" s="662" t="s">
        <v>7943</v>
      </c>
      <c r="I1113" s="664">
        <v>8437</v>
      </c>
      <c r="J1113" s="664">
        <v>2</v>
      </c>
      <c r="K1113" s="665">
        <v>16874</v>
      </c>
    </row>
    <row r="1114" spans="1:11" ht="14.4" customHeight="1" x14ac:dyDescent="0.3">
      <c r="A1114" s="660" t="s">
        <v>586</v>
      </c>
      <c r="B1114" s="661" t="s">
        <v>587</v>
      </c>
      <c r="C1114" s="662" t="s">
        <v>611</v>
      </c>
      <c r="D1114" s="663" t="s">
        <v>8533</v>
      </c>
      <c r="E1114" s="662" t="s">
        <v>8528</v>
      </c>
      <c r="F1114" s="663" t="s">
        <v>8529</v>
      </c>
      <c r="G1114" s="662" t="s">
        <v>7950</v>
      </c>
      <c r="H1114" s="662" t="s">
        <v>7951</v>
      </c>
      <c r="I1114" s="664">
        <v>12100</v>
      </c>
      <c r="J1114" s="664">
        <v>4</v>
      </c>
      <c r="K1114" s="665">
        <v>48400</v>
      </c>
    </row>
    <row r="1115" spans="1:11" ht="14.4" customHeight="1" x14ac:dyDescent="0.3">
      <c r="A1115" s="660" t="s">
        <v>586</v>
      </c>
      <c r="B1115" s="661" t="s">
        <v>587</v>
      </c>
      <c r="C1115" s="662" t="s">
        <v>611</v>
      </c>
      <c r="D1115" s="663" t="s">
        <v>8533</v>
      </c>
      <c r="E1115" s="662" t="s">
        <v>8528</v>
      </c>
      <c r="F1115" s="663" t="s">
        <v>8529</v>
      </c>
      <c r="G1115" s="662" t="s">
        <v>7858</v>
      </c>
      <c r="H1115" s="662" t="s">
        <v>7859</v>
      </c>
      <c r="I1115" s="664">
        <v>14087.5</v>
      </c>
      <c r="J1115" s="664">
        <v>1</v>
      </c>
      <c r="K1115" s="665">
        <v>14087.5</v>
      </c>
    </row>
    <row r="1116" spans="1:11" ht="14.4" customHeight="1" x14ac:dyDescent="0.3">
      <c r="A1116" s="660" t="s">
        <v>586</v>
      </c>
      <c r="B1116" s="661" t="s">
        <v>587</v>
      </c>
      <c r="C1116" s="662" t="s">
        <v>611</v>
      </c>
      <c r="D1116" s="663" t="s">
        <v>8533</v>
      </c>
      <c r="E1116" s="662" t="s">
        <v>8528</v>
      </c>
      <c r="F1116" s="663" t="s">
        <v>8529</v>
      </c>
      <c r="G1116" s="662" t="s">
        <v>8327</v>
      </c>
      <c r="H1116" s="662" t="s">
        <v>8328</v>
      </c>
      <c r="I1116" s="664">
        <v>7610.9</v>
      </c>
      <c r="J1116" s="664">
        <v>1</v>
      </c>
      <c r="K1116" s="665">
        <v>7610.9</v>
      </c>
    </row>
    <row r="1117" spans="1:11" ht="14.4" customHeight="1" x14ac:dyDescent="0.3">
      <c r="A1117" s="660" t="s">
        <v>586</v>
      </c>
      <c r="B1117" s="661" t="s">
        <v>587</v>
      </c>
      <c r="C1117" s="662" t="s">
        <v>611</v>
      </c>
      <c r="D1117" s="663" t="s">
        <v>8533</v>
      </c>
      <c r="E1117" s="662" t="s">
        <v>8528</v>
      </c>
      <c r="F1117" s="663" t="s">
        <v>8529</v>
      </c>
      <c r="G1117" s="662" t="s">
        <v>8329</v>
      </c>
      <c r="H1117" s="662" t="s">
        <v>8330</v>
      </c>
      <c r="I1117" s="664">
        <v>7610.9</v>
      </c>
      <c r="J1117" s="664">
        <v>1</v>
      </c>
      <c r="K1117" s="665">
        <v>7610.9</v>
      </c>
    </row>
    <row r="1118" spans="1:11" ht="14.4" customHeight="1" x14ac:dyDescent="0.3">
      <c r="A1118" s="660" t="s">
        <v>586</v>
      </c>
      <c r="B1118" s="661" t="s">
        <v>587</v>
      </c>
      <c r="C1118" s="662" t="s">
        <v>611</v>
      </c>
      <c r="D1118" s="663" t="s">
        <v>8533</v>
      </c>
      <c r="E1118" s="662" t="s">
        <v>8528</v>
      </c>
      <c r="F1118" s="663" t="s">
        <v>8529</v>
      </c>
      <c r="G1118" s="662" t="s">
        <v>8331</v>
      </c>
      <c r="H1118" s="662" t="s">
        <v>8332</v>
      </c>
      <c r="I1118" s="664">
        <v>27111</v>
      </c>
      <c r="J1118" s="664">
        <v>1</v>
      </c>
      <c r="K1118" s="665">
        <v>27111</v>
      </c>
    </row>
    <row r="1119" spans="1:11" ht="14.4" customHeight="1" x14ac:dyDescent="0.3">
      <c r="A1119" s="660" t="s">
        <v>586</v>
      </c>
      <c r="B1119" s="661" t="s">
        <v>587</v>
      </c>
      <c r="C1119" s="662" t="s">
        <v>611</v>
      </c>
      <c r="D1119" s="663" t="s">
        <v>8533</v>
      </c>
      <c r="E1119" s="662" t="s">
        <v>8528</v>
      </c>
      <c r="F1119" s="663" t="s">
        <v>8529</v>
      </c>
      <c r="G1119" s="662" t="s">
        <v>8333</v>
      </c>
      <c r="H1119" s="662" t="s">
        <v>8334</v>
      </c>
      <c r="I1119" s="664">
        <v>3363.8</v>
      </c>
      <c r="J1119" s="664">
        <v>1</v>
      </c>
      <c r="K1119" s="665">
        <v>3363.8</v>
      </c>
    </row>
    <row r="1120" spans="1:11" ht="14.4" customHeight="1" x14ac:dyDescent="0.3">
      <c r="A1120" s="660" t="s">
        <v>586</v>
      </c>
      <c r="B1120" s="661" t="s">
        <v>587</v>
      </c>
      <c r="C1120" s="662" t="s">
        <v>611</v>
      </c>
      <c r="D1120" s="663" t="s">
        <v>8533</v>
      </c>
      <c r="E1120" s="662" t="s">
        <v>8528</v>
      </c>
      <c r="F1120" s="663" t="s">
        <v>8529</v>
      </c>
      <c r="G1120" s="662" t="s">
        <v>8335</v>
      </c>
      <c r="H1120" s="662" t="s">
        <v>8336</v>
      </c>
      <c r="I1120" s="664">
        <v>13878.7</v>
      </c>
      <c r="J1120" s="664">
        <v>1</v>
      </c>
      <c r="K1120" s="665">
        <v>13878.7</v>
      </c>
    </row>
    <row r="1121" spans="1:11" ht="14.4" customHeight="1" x14ac:dyDescent="0.3">
      <c r="A1121" s="660" t="s">
        <v>586</v>
      </c>
      <c r="B1121" s="661" t="s">
        <v>587</v>
      </c>
      <c r="C1121" s="662" t="s">
        <v>611</v>
      </c>
      <c r="D1121" s="663" t="s">
        <v>8533</v>
      </c>
      <c r="E1121" s="662" t="s">
        <v>8528</v>
      </c>
      <c r="F1121" s="663" t="s">
        <v>8529</v>
      </c>
      <c r="G1121" s="662" t="s">
        <v>8337</v>
      </c>
      <c r="H1121" s="662" t="s">
        <v>8338</v>
      </c>
      <c r="I1121" s="664">
        <v>24889.7</v>
      </c>
      <c r="J1121" s="664">
        <v>3</v>
      </c>
      <c r="K1121" s="665">
        <v>74669.100000000006</v>
      </c>
    </row>
    <row r="1122" spans="1:11" ht="14.4" customHeight="1" x14ac:dyDescent="0.3">
      <c r="A1122" s="660" t="s">
        <v>586</v>
      </c>
      <c r="B1122" s="661" t="s">
        <v>587</v>
      </c>
      <c r="C1122" s="662" t="s">
        <v>611</v>
      </c>
      <c r="D1122" s="663" t="s">
        <v>8533</v>
      </c>
      <c r="E1122" s="662" t="s">
        <v>8528</v>
      </c>
      <c r="F1122" s="663" t="s">
        <v>8529</v>
      </c>
      <c r="G1122" s="662" t="s">
        <v>8339</v>
      </c>
      <c r="H1122" s="662" t="s">
        <v>8340</v>
      </c>
      <c r="I1122" s="664">
        <v>3121.8</v>
      </c>
      <c r="J1122" s="664">
        <v>3</v>
      </c>
      <c r="K1122" s="665">
        <v>9365.4000000000015</v>
      </c>
    </row>
    <row r="1123" spans="1:11" ht="14.4" customHeight="1" x14ac:dyDescent="0.3">
      <c r="A1123" s="660" t="s">
        <v>586</v>
      </c>
      <c r="B1123" s="661" t="s">
        <v>587</v>
      </c>
      <c r="C1123" s="662" t="s">
        <v>611</v>
      </c>
      <c r="D1123" s="663" t="s">
        <v>8533</v>
      </c>
      <c r="E1123" s="662" t="s">
        <v>8528</v>
      </c>
      <c r="F1123" s="663" t="s">
        <v>8529</v>
      </c>
      <c r="G1123" s="662" t="s">
        <v>8341</v>
      </c>
      <c r="H1123" s="662" t="s">
        <v>8342</v>
      </c>
      <c r="I1123" s="664">
        <v>26685</v>
      </c>
      <c r="J1123" s="664">
        <v>1</v>
      </c>
      <c r="K1123" s="665">
        <v>26685</v>
      </c>
    </row>
    <row r="1124" spans="1:11" ht="14.4" customHeight="1" x14ac:dyDescent="0.3">
      <c r="A1124" s="660" t="s">
        <v>586</v>
      </c>
      <c r="B1124" s="661" t="s">
        <v>587</v>
      </c>
      <c r="C1124" s="662" t="s">
        <v>611</v>
      </c>
      <c r="D1124" s="663" t="s">
        <v>8533</v>
      </c>
      <c r="E1124" s="662" t="s">
        <v>8528</v>
      </c>
      <c r="F1124" s="663" t="s">
        <v>8529</v>
      </c>
      <c r="G1124" s="662" t="s">
        <v>8343</v>
      </c>
      <c r="H1124" s="662" t="s">
        <v>8344</v>
      </c>
      <c r="I1124" s="664">
        <v>6413</v>
      </c>
      <c r="J1124" s="664">
        <v>1</v>
      </c>
      <c r="K1124" s="665">
        <v>6413</v>
      </c>
    </row>
    <row r="1125" spans="1:11" ht="14.4" customHeight="1" x14ac:dyDescent="0.3">
      <c r="A1125" s="660" t="s">
        <v>586</v>
      </c>
      <c r="B1125" s="661" t="s">
        <v>587</v>
      </c>
      <c r="C1125" s="662" t="s">
        <v>611</v>
      </c>
      <c r="D1125" s="663" t="s">
        <v>8533</v>
      </c>
      <c r="E1125" s="662" t="s">
        <v>8528</v>
      </c>
      <c r="F1125" s="663" t="s">
        <v>8529</v>
      </c>
      <c r="G1125" s="662" t="s">
        <v>8345</v>
      </c>
      <c r="H1125" s="662" t="s">
        <v>8346</v>
      </c>
      <c r="I1125" s="664">
        <v>16335</v>
      </c>
      <c r="J1125" s="664">
        <v>4</v>
      </c>
      <c r="K1125" s="665">
        <v>65340</v>
      </c>
    </row>
    <row r="1126" spans="1:11" ht="14.4" customHeight="1" x14ac:dyDescent="0.3">
      <c r="A1126" s="660" t="s">
        <v>586</v>
      </c>
      <c r="B1126" s="661" t="s">
        <v>587</v>
      </c>
      <c r="C1126" s="662" t="s">
        <v>611</v>
      </c>
      <c r="D1126" s="663" t="s">
        <v>8533</v>
      </c>
      <c r="E1126" s="662" t="s">
        <v>8528</v>
      </c>
      <c r="F1126" s="663" t="s">
        <v>8529</v>
      </c>
      <c r="G1126" s="662" t="s">
        <v>8347</v>
      </c>
      <c r="H1126" s="662" t="s">
        <v>8348</v>
      </c>
      <c r="I1126" s="664">
        <v>1936</v>
      </c>
      <c r="J1126" s="664">
        <v>5</v>
      </c>
      <c r="K1126" s="665">
        <v>9680</v>
      </c>
    </row>
    <row r="1127" spans="1:11" ht="14.4" customHeight="1" x14ac:dyDescent="0.3">
      <c r="A1127" s="660" t="s">
        <v>586</v>
      </c>
      <c r="B1127" s="661" t="s">
        <v>587</v>
      </c>
      <c r="C1127" s="662" t="s">
        <v>611</v>
      </c>
      <c r="D1127" s="663" t="s">
        <v>8533</v>
      </c>
      <c r="E1127" s="662" t="s">
        <v>8528</v>
      </c>
      <c r="F1127" s="663" t="s">
        <v>8529</v>
      </c>
      <c r="G1127" s="662" t="s">
        <v>8349</v>
      </c>
      <c r="H1127" s="662" t="s">
        <v>8350</v>
      </c>
      <c r="I1127" s="664">
        <v>3121.8</v>
      </c>
      <c r="J1127" s="664">
        <v>1</v>
      </c>
      <c r="K1127" s="665">
        <v>3121.8</v>
      </c>
    </row>
    <row r="1128" spans="1:11" ht="14.4" customHeight="1" x14ac:dyDescent="0.3">
      <c r="A1128" s="660" t="s">
        <v>586</v>
      </c>
      <c r="B1128" s="661" t="s">
        <v>587</v>
      </c>
      <c r="C1128" s="662" t="s">
        <v>611</v>
      </c>
      <c r="D1128" s="663" t="s">
        <v>8533</v>
      </c>
      <c r="E1128" s="662" t="s">
        <v>8528</v>
      </c>
      <c r="F1128" s="663" t="s">
        <v>8529</v>
      </c>
      <c r="G1128" s="662" t="s">
        <v>8351</v>
      </c>
      <c r="H1128" s="662" t="s">
        <v>8352</v>
      </c>
      <c r="I1128" s="664">
        <v>12529.5</v>
      </c>
      <c r="J1128" s="664">
        <v>1</v>
      </c>
      <c r="K1128" s="665">
        <v>12529.5</v>
      </c>
    </row>
    <row r="1129" spans="1:11" ht="14.4" customHeight="1" x14ac:dyDescent="0.3">
      <c r="A1129" s="660" t="s">
        <v>586</v>
      </c>
      <c r="B1129" s="661" t="s">
        <v>587</v>
      </c>
      <c r="C1129" s="662" t="s">
        <v>611</v>
      </c>
      <c r="D1129" s="663" t="s">
        <v>8533</v>
      </c>
      <c r="E1129" s="662" t="s">
        <v>8528</v>
      </c>
      <c r="F1129" s="663" t="s">
        <v>8529</v>
      </c>
      <c r="G1129" s="662" t="s">
        <v>8353</v>
      </c>
      <c r="H1129" s="662" t="s">
        <v>8354</v>
      </c>
      <c r="I1129" s="664">
        <v>14087.5</v>
      </c>
      <c r="J1129" s="664">
        <v>1</v>
      </c>
      <c r="K1129" s="665">
        <v>14087.5</v>
      </c>
    </row>
    <row r="1130" spans="1:11" ht="14.4" customHeight="1" x14ac:dyDescent="0.3">
      <c r="A1130" s="660" t="s">
        <v>586</v>
      </c>
      <c r="B1130" s="661" t="s">
        <v>587</v>
      </c>
      <c r="C1130" s="662" t="s">
        <v>611</v>
      </c>
      <c r="D1130" s="663" t="s">
        <v>8533</v>
      </c>
      <c r="E1130" s="662" t="s">
        <v>8528</v>
      </c>
      <c r="F1130" s="663" t="s">
        <v>8529</v>
      </c>
      <c r="G1130" s="662" t="s">
        <v>8355</v>
      </c>
      <c r="H1130" s="662" t="s">
        <v>8356</v>
      </c>
      <c r="I1130" s="664">
        <v>14087.5</v>
      </c>
      <c r="J1130" s="664">
        <v>1</v>
      </c>
      <c r="K1130" s="665">
        <v>14087.5</v>
      </c>
    </row>
    <row r="1131" spans="1:11" ht="14.4" customHeight="1" x14ac:dyDescent="0.3">
      <c r="A1131" s="660" t="s">
        <v>586</v>
      </c>
      <c r="B1131" s="661" t="s">
        <v>587</v>
      </c>
      <c r="C1131" s="662" t="s">
        <v>611</v>
      </c>
      <c r="D1131" s="663" t="s">
        <v>8533</v>
      </c>
      <c r="E1131" s="662" t="s">
        <v>8528</v>
      </c>
      <c r="F1131" s="663" t="s">
        <v>8529</v>
      </c>
      <c r="G1131" s="662" t="s">
        <v>8357</v>
      </c>
      <c r="H1131" s="662" t="s">
        <v>8358</v>
      </c>
      <c r="I1131" s="664">
        <v>12529.5</v>
      </c>
      <c r="J1131" s="664">
        <v>1</v>
      </c>
      <c r="K1131" s="665">
        <v>12529.5</v>
      </c>
    </row>
    <row r="1132" spans="1:11" ht="14.4" customHeight="1" x14ac:dyDescent="0.3">
      <c r="A1132" s="660" t="s">
        <v>586</v>
      </c>
      <c r="B1132" s="661" t="s">
        <v>587</v>
      </c>
      <c r="C1132" s="662" t="s">
        <v>611</v>
      </c>
      <c r="D1132" s="663" t="s">
        <v>8533</v>
      </c>
      <c r="E1132" s="662" t="s">
        <v>8528</v>
      </c>
      <c r="F1132" s="663" t="s">
        <v>8529</v>
      </c>
      <c r="G1132" s="662" t="s">
        <v>8359</v>
      </c>
      <c r="H1132" s="662" t="s">
        <v>8360</v>
      </c>
      <c r="I1132" s="664">
        <v>12529.5</v>
      </c>
      <c r="J1132" s="664">
        <v>1</v>
      </c>
      <c r="K1132" s="665">
        <v>12529.5</v>
      </c>
    </row>
    <row r="1133" spans="1:11" ht="14.4" customHeight="1" x14ac:dyDescent="0.3">
      <c r="A1133" s="660" t="s">
        <v>586</v>
      </c>
      <c r="B1133" s="661" t="s">
        <v>587</v>
      </c>
      <c r="C1133" s="662" t="s">
        <v>611</v>
      </c>
      <c r="D1133" s="663" t="s">
        <v>8533</v>
      </c>
      <c r="E1133" s="662" t="s">
        <v>8528</v>
      </c>
      <c r="F1133" s="663" t="s">
        <v>8529</v>
      </c>
      <c r="G1133" s="662" t="s">
        <v>8361</v>
      </c>
      <c r="H1133" s="662" t="s">
        <v>8362</v>
      </c>
      <c r="I1133" s="664">
        <v>12529.5</v>
      </c>
      <c r="J1133" s="664">
        <v>1</v>
      </c>
      <c r="K1133" s="665">
        <v>12529.5</v>
      </c>
    </row>
    <row r="1134" spans="1:11" ht="14.4" customHeight="1" x14ac:dyDescent="0.3">
      <c r="A1134" s="660" t="s">
        <v>586</v>
      </c>
      <c r="B1134" s="661" t="s">
        <v>587</v>
      </c>
      <c r="C1134" s="662" t="s">
        <v>611</v>
      </c>
      <c r="D1134" s="663" t="s">
        <v>8533</v>
      </c>
      <c r="E1134" s="662" t="s">
        <v>8528</v>
      </c>
      <c r="F1134" s="663" t="s">
        <v>8529</v>
      </c>
      <c r="G1134" s="662" t="s">
        <v>8363</v>
      </c>
      <c r="H1134" s="662" t="s">
        <v>8364</v>
      </c>
      <c r="I1134" s="664">
        <v>14087.5</v>
      </c>
      <c r="J1134" s="664">
        <v>1</v>
      </c>
      <c r="K1134" s="665">
        <v>14087.5</v>
      </c>
    </row>
    <row r="1135" spans="1:11" ht="14.4" customHeight="1" x14ac:dyDescent="0.3">
      <c r="A1135" s="660" t="s">
        <v>586</v>
      </c>
      <c r="B1135" s="661" t="s">
        <v>587</v>
      </c>
      <c r="C1135" s="662" t="s">
        <v>611</v>
      </c>
      <c r="D1135" s="663" t="s">
        <v>8533</v>
      </c>
      <c r="E1135" s="662" t="s">
        <v>8528</v>
      </c>
      <c r="F1135" s="663" t="s">
        <v>8529</v>
      </c>
      <c r="G1135" s="662" t="s">
        <v>8365</v>
      </c>
      <c r="H1135" s="662" t="s">
        <v>8366</v>
      </c>
      <c r="I1135" s="664">
        <v>12529.5</v>
      </c>
      <c r="J1135" s="664">
        <v>1</v>
      </c>
      <c r="K1135" s="665">
        <v>12529.5</v>
      </c>
    </row>
    <row r="1136" spans="1:11" ht="14.4" customHeight="1" x14ac:dyDescent="0.3">
      <c r="A1136" s="660" t="s">
        <v>586</v>
      </c>
      <c r="B1136" s="661" t="s">
        <v>587</v>
      </c>
      <c r="C1136" s="662" t="s">
        <v>611</v>
      </c>
      <c r="D1136" s="663" t="s">
        <v>8533</v>
      </c>
      <c r="E1136" s="662" t="s">
        <v>8528</v>
      </c>
      <c r="F1136" s="663" t="s">
        <v>8529</v>
      </c>
      <c r="G1136" s="662" t="s">
        <v>8367</v>
      </c>
      <c r="H1136" s="662" t="s">
        <v>8368</v>
      </c>
      <c r="I1136" s="664">
        <v>1781.16</v>
      </c>
      <c r="J1136" s="664">
        <v>5</v>
      </c>
      <c r="K1136" s="665">
        <v>8905.7800000000007</v>
      </c>
    </row>
    <row r="1137" spans="1:11" ht="14.4" customHeight="1" x14ac:dyDescent="0.3">
      <c r="A1137" s="660" t="s">
        <v>586</v>
      </c>
      <c r="B1137" s="661" t="s">
        <v>587</v>
      </c>
      <c r="C1137" s="662" t="s">
        <v>611</v>
      </c>
      <c r="D1137" s="663" t="s">
        <v>8533</v>
      </c>
      <c r="E1137" s="662" t="s">
        <v>8528</v>
      </c>
      <c r="F1137" s="663" t="s">
        <v>8529</v>
      </c>
      <c r="G1137" s="662" t="s">
        <v>8369</v>
      </c>
      <c r="H1137" s="662" t="s">
        <v>8370</v>
      </c>
      <c r="I1137" s="664">
        <v>30119.01</v>
      </c>
      <c r="J1137" s="664">
        <v>1</v>
      </c>
      <c r="K1137" s="665">
        <v>30119.01</v>
      </c>
    </row>
    <row r="1138" spans="1:11" ht="14.4" customHeight="1" x14ac:dyDescent="0.3">
      <c r="A1138" s="660" t="s">
        <v>586</v>
      </c>
      <c r="B1138" s="661" t="s">
        <v>587</v>
      </c>
      <c r="C1138" s="662" t="s">
        <v>611</v>
      </c>
      <c r="D1138" s="663" t="s">
        <v>8533</v>
      </c>
      <c r="E1138" s="662" t="s">
        <v>8528</v>
      </c>
      <c r="F1138" s="663" t="s">
        <v>8529</v>
      </c>
      <c r="G1138" s="662" t="s">
        <v>8371</v>
      </c>
      <c r="H1138" s="662" t="s">
        <v>8372</v>
      </c>
      <c r="I1138" s="664">
        <v>29415.24</v>
      </c>
      <c r="J1138" s="664">
        <v>2</v>
      </c>
      <c r="K1138" s="665">
        <v>58830.48</v>
      </c>
    </row>
    <row r="1139" spans="1:11" ht="14.4" customHeight="1" x14ac:dyDescent="0.3">
      <c r="A1139" s="660" t="s">
        <v>586</v>
      </c>
      <c r="B1139" s="661" t="s">
        <v>587</v>
      </c>
      <c r="C1139" s="662" t="s">
        <v>611</v>
      </c>
      <c r="D1139" s="663" t="s">
        <v>8533</v>
      </c>
      <c r="E1139" s="662" t="s">
        <v>8528</v>
      </c>
      <c r="F1139" s="663" t="s">
        <v>8529</v>
      </c>
      <c r="G1139" s="662" t="s">
        <v>8373</v>
      </c>
      <c r="H1139" s="662" t="s">
        <v>8374</v>
      </c>
      <c r="I1139" s="664">
        <v>14087.5</v>
      </c>
      <c r="J1139" s="664">
        <v>1</v>
      </c>
      <c r="K1139" s="665">
        <v>14087.5</v>
      </c>
    </row>
    <row r="1140" spans="1:11" ht="14.4" customHeight="1" x14ac:dyDescent="0.3">
      <c r="A1140" s="660" t="s">
        <v>586</v>
      </c>
      <c r="B1140" s="661" t="s">
        <v>587</v>
      </c>
      <c r="C1140" s="662" t="s">
        <v>611</v>
      </c>
      <c r="D1140" s="663" t="s">
        <v>8533</v>
      </c>
      <c r="E1140" s="662" t="s">
        <v>8528</v>
      </c>
      <c r="F1140" s="663" t="s">
        <v>8529</v>
      </c>
      <c r="G1140" s="662" t="s">
        <v>8375</v>
      </c>
      <c r="H1140" s="662" t="s">
        <v>8376</v>
      </c>
      <c r="I1140" s="664">
        <v>1384.33</v>
      </c>
      <c r="J1140" s="664">
        <v>3</v>
      </c>
      <c r="K1140" s="665">
        <v>4153</v>
      </c>
    </row>
    <row r="1141" spans="1:11" ht="14.4" customHeight="1" x14ac:dyDescent="0.3">
      <c r="A1141" s="660" t="s">
        <v>586</v>
      </c>
      <c r="B1141" s="661" t="s">
        <v>587</v>
      </c>
      <c r="C1141" s="662" t="s">
        <v>611</v>
      </c>
      <c r="D1141" s="663" t="s">
        <v>8533</v>
      </c>
      <c r="E1141" s="662" t="s">
        <v>8528</v>
      </c>
      <c r="F1141" s="663" t="s">
        <v>8529</v>
      </c>
      <c r="G1141" s="662" t="s">
        <v>8377</v>
      </c>
      <c r="H1141" s="662" t="s">
        <v>8378</v>
      </c>
      <c r="I1141" s="664">
        <v>14087.5</v>
      </c>
      <c r="J1141" s="664">
        <v>1</v>
      </c>
      <c r="K1141" s="665">
        <v>14087.5</v>
      </c>
    </row>
    <row r="1142" spans="1:11" ht="14.4" customHeight="1" x14ac:dyDescent="0.3">
      <c r="A1142" s="660" t="s">
        <v>586</v>
      </c>
      <c r="B1142" s="661" t="s">
        <v>587</v>
      </c>
      <c r="C1142" s="662" t="s">
        <v>611</v>
      </c>
      <c r="D1142" s="663" t="s">
        <v>8533</v>
      </c>
      <c r="E1142" s="662" t="s">
        <v>8528</v>
      </c>
      <c r="F1142" s="663" t="s">
        <v>8529</v>
      </c>
      <c r="G1142" s="662" t="s">
        <v>8379</v>
      </c>
      <c r="H1142" s="662" t="s">
        <v>8380</v>
      </c>
      <c r="I1142" s="664">
        <v>12529.5</v>
      </c>
      <c r="J1142" s="664">
        <v>1</v>
      </c>
      <c r="K1142" s="665">
        <v>12529.5</v>
      </c>
    </row>
    <row r="1143" spans="1:11" ht="14.4" customHeight="1" x14ac:dyDescent="0.3">
      <c r="A1143" s="660" t="s">
        <v>586</v>
      </c>
      <c r="B1143" s="661" t="s">
        <v>587</v>
      </c>
      <c r="C1143" s="662" t="s">
        <v>611</v>
      </c>
      <c r="D1143" s="663" t="s">
        <v>8533</v>
      </c>
      <c r="E1143" s="662" t="s">
        <v>8528</v>
      </c>
      <c r="F1143" s="663" t="s">
        <v>8529</v>
      </c>
      <c r="G1143" s="662" t="s">
        <v>8381</v>
      </c>
      <c r="H1143" s="662" t="s">
        <v>8382</v>
      </c>
      <c r="I1143" s="664">
        <v>14087.5</v>
      </c>
      <c r="J1143" s="664">
        <v>1</v>
      </c>
      <c r="K1143" s="665">
        <v>14087.5</v>
      </c>
    </row>
    <row r="1144" spans="1:11" ht="14.4" customHeight="1" x14ac:dyDescent="0.3">
      <c r="A1144" s="660" t="s">
        <v>586</v>
      </c>
      <c r="B1144" s="661" t="s">
        <v>587</v>
      </c>
      <c r="C1144" s="662" t="s">
        <v>611</v>
      </c>
      <c r="D1144" s="663" t="s">
        <v>8533</v>
      </c>
      <c r="E1144" s="662" t="s">
        <v>8528</v>
      </c>
      <c r="F1144" s="663" t="s">
        <v>8529</v>
      </c>
      <c r="G1144" s="662" t="s">
        <v>8383</v>
      </c>
      <c r="H1144" s="662" t="s">
        <v>8384</v>
      </c>
      <c r="I1144" s="664">
        <v>16678.419999999998</v>
      </c>
      <c r="J1144" s="664">
        <v>1</v>
      </c>
      <c r="K1144" s="665">
        <v>16678.419999999998</v>
      </c>
    </row>
    <row r="1145" spans="1:11" ht="14.4" customHeight="1" x14ac:dyDescent="0.3">
      <c r="A1145" s="660" t="s">
        <v>586</v>
      </c>
      <c r="B1145" s="661" t="s">
        <v>587</v>
      </c>
      <c r="C1145" s="662" t="s">
        <v>611</v>
      </c>
      <c r="D1145" s="663" t="s">
        <v>8533</v>
      </c>
      <c r="E1145" s="662" t="s">
        <v>8528</v>
      </c>
      <c r="F1145" s="663" t="s">
        <v>8529</v>
      </c>
      <c r="G1145" s="662" t="s">
        <v>8385</v>
      </c>
      <c r="H1145" s="662" t="s">
        <v>8386</v>
      </c>
      <c r="I1145" s="664">
        <v>21050.02</v>
      </c>
      <c r="J1145" s="664">
        <v>1</v>
      </c>
      <c r="K1145" s="665">
        <v>21050.02</v>
      </c>
    </row>
    <row r="1146" spans="1:11" ht="14.4" customHeight="1" x14ac:dyDescent="0.3">
      <c r="A1146" s="660" t="s">
        <v>586</v>
      </c>
      <c r="B1146" s="661" t="s">
        <v>587</v>
      </c>
      <c r="C1146" s="662" t="s">
        <v>611</v>
      </c>
      <c r="D1146" s="663" t="s">
        <v>8533</v>
      </c>
      <c r="E1146" s="662" t="s">
        <v>8528</v>
      </c>
      <c r="F1146" s="663" t="s">
        <v>8529</v>
      </c>
      <c r="G1146" s="662" t="s">
        <v>8387</v>
      </c>
      <c r="H1146" s="662" t="s">
        <v>8388</v>
      </c>
      <c r="I1146" s="664">
        <v>14087.5</v>
      </c>
      <c r="J1146" s="664">
        <v>1</v>
      </c>
      <c r="K1146" s="665">
        <v>14087.5</v>
      </c>
    </row>
    <row r="1147" spans="1:11" ht="14.4" customHeight="1" x14ac:dyDescent="0.3">
      <c r="A1147" s="660" t="s">
        <v>586</v>
      </c>
      <c r="B1147" s="661" t="s">
        <v>587</v>
      </c>
      <c r="C1147" s="662" t="s">
        <v>611</v>
      </c>
      <c r="D1147" s="663" t="s">
        <v>8533</v>
      </c>
      <c r="E1147" s="662" t="s">
        <v>8528</v>
      </c>
      <c r="F1147" s="663" t="s">
        <v>8529</v>
      </c>
      <c r="G1147" s="662" t="s">
        <v>8389</v>
      </c>
      <c r="H1147" s="662" t="s">
        <v>8390</v>
      </c>
      <c r="I1147" s="664">
        <v>14088</v>
      </c>
      <c r="J1147" s="664">
        <v>1</v>
      </c>
      <c r="K1147" s="665">
        <v>14088</v>
      </c>
    </row>
    <row r="1148" spans="1:11" ht="14.4" customHeight="1" x14ac:dyDescent="0.3">
      <c r="A1148" s="660" t="s">
        <v>586</v>
      </c>
      <c r="B1148" s="661" t="s">
        <v>587</v>
      </c>
      <c r="C1148" s="662" t="s">
        <v>611</v>
      </c>
      <c r="D1148" s="663" t="s">
        <v>8533</v>
      </c>
      <c r="E1148" s="662" t="s">
        <v>8528</v>
      </c>
      <c r="F1148" s="663" t="s">
        <v>8529</v>
      </c>
      <c r="G1148" s="662" t="s">
        <v>8391</v>
      </c>
      <c r="H1148" s="662" t="s">
        <v>8392</v>
      </c>
      <c r="I1148" s="664">
        <v>2591</v>
      </c>
      <c r="J1148" s="664">
        <v>1</v>
      </c>
      <c r="K1148" s="665">
        <v>2591</v>
      </c>
    </row>
    <row r="1149" spans="1:11" ht="14.4" customHeight="1" x14ac:dyDescent="0.3">
      <c r="A1149" s="660" t="s">
        <v>586</v>
      </c>
      <c r="B1149" s="661" t="s">
        <v>587</v>
      </c>
      <c r="C1149" s="662" t="s">
        <v>611</v>
      </c>
      <c r="D1149" s="663" t="s">
        <v>8533</v>
      </c>
      <c r="E1149" s="662" t="s">
        <v>8528</v>
      </c>
      <c r="F1149" s="663" t="s">
        <v>8529</v>
      </c>
      <c r="G1149" s="662" t="s">
        <v>8393</v>
      </c>
      <c r="H1149" s="662" t="s">
        <v>8394</v>
      </c>
      <c r="I1149" s="664">
        <v>7438.99</v>
      </c>
      <c r="J1149" s="664">
        <v>4</v>
      </c>
      <c r="K1149" s="665">
        <v>29755.95</v>
      </c>
    </row>
    <row r="1150" spans="1:11" ht="14.4" customHeight="1" x14ac:dyDescent="0.3">
      <c r="A1150" s="660" t="s">
        <v>586</v>
      </c>
      <c r="B1150" s="661" t="s">
        <v>587</v>
      </c>
      <c r="C1150" s="662" t="s">
        <v>611</v>
      </c>
      <c r="D1150" s="663" t="s">
        <v>8533</v>
      </c>
      <c r="E1150" s="662" t="s">
        <v>8528</v>
      </c>
      <c r="F1150" s="663" t="s">
        <v>8529</v>
      </c>
      <c r="G1150" s="662" t="s">
        <v>8395</v>
      </c>
      <c r="H1150" s="662" t="s">
        <v>8396</v>
      </c>
      <c r="I1150" s="664">
        <v>9232.2999999999993</v>
      </c>
      <c r="J1150" s="664">
        <v>1</v>
      </c>
      <c r="K1150" s="665">
        <v>9232.2999999999993</v>
      </c>
    </row>
    <row r="1151" spans="1:11" ht="14.4" customHeight="1" x14ac:dyDescent="0.3">
      <c r="A1151" s="660" t="s">
        <v>586</v>
      </c>
      <c r="B1151" s="661" t="s">
        <v>587</v>
      </c>
      <c r="C1151" s="662" t="s">
        <v>611</v>
      </c>
      <c r="D1151" s="663" t="s">
        <v>8533</v>
      </c>
      <c r="E1151" s="662" t="s">
        <v>8528</v>
      </c>
      <c r="F1151" s="663" t="s">
        <v>8529</v>
      </c>
      <c r="G1151" s="662" t="s">
        <v>8397</v>
      </c>
      <c r="H1151" s="662" t="s">
        <v>8398</v>
      </c>
      <c r="I1151" s="664">
        <v>24224</v>
      </c>
      <c r="J1151" s="664">
        <v>1</v>
      </c>
      <c r="K1151" s="665">
        <v>24224</v>
      </c>
    </row>
    <row r="1152" spans="1:11" ht="14.4" customHeight="1" x14ac:dyDescent="0.3">
      <c r="A1152" s="660" t="s">
        <v>586</v>
      </c>
      <c r="B1152" s="661" t="s">
        <v>587</v>
      </c>
      <c r="C1152" s="662" t="s">
        <v>611</v>
      </c>
      <c r="D1152" s="663" t="s">
        <v>8533</v>
      </c>
      <c r="E1152" s="662" t="s">
        <v>8528</v>
      </c>
      <c r="F1152" s="663" t="s">
        <v>8529</v>
      </c>
      <c r="G1152" s="662" t="s">
        <v>8158</v>
      </c>
      <c r="H1152" s="662" t="s">
        <v>8159</v>
      </c>
      <c r="I1152" s="664">
        <v>4789.1400000000003</v>
      </c>
      <c r="J1152" s="664">
        <v>2</v>
      </c>
      <c r="K1152" s="665">
        <v>9578.2800000000007</v>
      </c>
    </row>
    <row r="1153" spans="1:11" ht="14.4" customHeight="1" x14ac:dyDescent="0.3">
      <c r="A1153" s="660" t="s">
        <v>586</v>
      </c>
      <c r="B1153" s="661" t="s">
        <v>587</v>
      </c>
      <c r="C1153" s="662" t="s">
        <v>611</v>
      </c>
      <c r="D1153" s="663" t="s">
        <v>8533</v>
      </c>
      <c r="E1153" s="662" t="s">
        <v>8528</v>
      </c>
      <c r="F1153" s="663" t="s">
        <v>8529</v>
      </c>
      <c r="G1153" s="662" t="s">
        <v>8399</v>
      </c>
      <c r="H1153" s="662" t="s">
        <v>8400</v>
      </c>
      <c r="I1153" s="664">
        <v>4789.1400000000003</v>
      </c>
      <c r="J1153" s="664">
        <v>2</v>
      </c>
      <c r="K1153" s="665">
        <v>9578.2800000000007</v>
      </c>
    </row>
    <row r="1154" spans="1:11" ht="14.4" customHeight="1" x14ac:dyDescent="0.3">
      <c r="A1154" s="660" t="s">
        <v>586</v>
      </c>
      <c r="B1154" s="661" t="s">
        <v>587</v>
      </c>
      <c r="C1154" s="662" t="s">
        <v>614</v>
      </c>
      <c r="D1154" s="663" t="s">
        <v>4272</v>
      </c>
      <c r="E1154" s="662" t="s">
        <v>8528</v>
      </c>
      <c r="F1154" s="663" t="s">
        <v>8529</v>
      </c>
      <c r="G1154" s="662" t="s">
        <v>7714</v>
      </c>
      <c r="H1154" s="662" t="s">
        <v>7715</v>
      </c>
      <c r="I1154" s="664">
        <v>267.26704068743874</v>
      </c>
      <c r="J1154" s="664">
        <v>3</v>
      </c>
      <c r="K1154" s="665">
        <v>801.80112206231615</v>
      </c>
    </row>
    <row r="1155" spans="1:11" ht="14.4" customHeight="1" x14ac:dyDescent="0.3">
      <c r="A1155" s="660" t="s">
        <v>586</v>
      </c>
      <c r="B1155" s="661" t="s">
        <v>587</v>
      </c>
      <c r="C1155" s="662" t="s">
        <v>614</v>
      </c>
      <c r="D1155" s="663" t="s">
        <v>4272</v>
      </c>
      <c r="E1155" s="662" t="s">
        <v>8528</v>
      </c>
      <c r="F1155" s="663" t="s">
        <v>8529</v>
      </c>
      <c r="G1155" s="662" t="s">
        <v>7738</v>
      </c>
      <c r="H1155" s="662" t="s">
        <v>7739</v>
      </c>
      <c r="I1155" s="664">
        <v>245.94964957427575</v>
      </c>
      <c r="J1155" s="664">
        <v>10</v>
      </c>
      <c r="K1155" s="665">
        <v>2393.2969819966675</v>
      </c>
    </row>
    <row r="1156" spans="1:11" ht="14.4" customHeight="1" x14ac:dyDescent="0.3">
      <c r="A1156" s="660" t="s">
        <v>586</v>
      </c>
      <c r="B1156" s="661" t="s">
        <v>587</v>
      </c>
      <c r="C1156" s="662" t="s">
        <v>614</v>
      </c>
      <c r="D1156" s="663" t="s">
        <v>4272</v>
      </c>
      <c r="E1156" s="662" t="s">
        <v>8528</v>
      </c>
      <c r="F1156" s="663" t="s">
        <v>8529</v>
      </c>
      <c r="G1156" s="662" t="s">
        <v>7748</v>
      </c>
      <c r="H1156" s="662" t="s">
        <v>7749</v>
      </c>
      <c r="I1156" s="664">
        <v>211.50124887308459</v>
      </c>
      <c r="J1156" s="664">
        <v>5</v>
      </c>
      <c r="K1156" s="665">
        <v>1057.6849276784326</v>
      </c>
    </row>
    <row r="1157" spans="1:11" ht="14.4" customHeight="1" x14ac:dyDescent="0.3">
      <c r="A1157" s="660" t="s">
        <v>586</v>
      </c>
      <c r="B1157" s="661" t="s">
        <v>587</v>
      </c>
      <c r="C1157" s="662" t="s">
        <v>614</v>
      </c>
      <c r="D1157" s="663" t="s">
        <v>4272</v>
      </c>
      <c r="E1157" s="662" t="s">
        <v>8528</v>
      </c>
      <c r="F1157" s="663" t="s">
        <v>8529</v>
      </c>
      <c r="G1157" s="662" t="s">
        <v>7810</v>
      </c>
      <c r="H1157" s="662" t="s">
        <v>7811</v>
      </c>
      <c r="I1157" s="664">
        <v>347.78</v>
      </c>
      <c r="J1157" s="664">
        <v>15</v>
      </c>
      <c r="K1157" s="665">
        <v>5216.7</v>
      </c>
    </row>
    <row r="1158" spans="1:11" ht="14.4" customHeight="1" x14ac:dyDescent="0.3">
      <c r="A1158" s="660" t="s">
        <v>586</v>
      </c>
      <c r="B1158" s="661" t="s">
        <v>587</v>
      </c>
      <c r="C1158" s="662" t="s">
        <v>614</v>
      </c>
      <c r="D1158" s="663" t="s">
        <v>4272</v>
      </c>
      <c r="E1158" s="662" t="s">
        <v>8528</v>
      </c>
      <c r="F1158" s="663" t="s">
        <v>8529</v>
      </c>
      <c r="G1158" s="662" t="s">
        <v>7816</v>
      </c>
      <c r="H1158" s="662" t="s">
        <v>7817</v>
      </c>
      <c r="I1158" s="664">
        <v>13018.04</v>
      </c>
      <c r="J1158" s="664">
        <v>1</v>
      </c>
      <c r="K1158" s="665">
        <v>13018.04</v>
      </c>
    </row>
    <row r="1159" spans="1:11" ht="14.4" customHeight="1" x14ac:dyDescent="0.3">
      <c r="A1159" s="660" t="s">
        <v>586</v>
      </c>
      <c r="B1159" s="661" t="s">
        <v>587</v>
      </c>
      <c r="C1159" s="662" t="s">
        <v>614</v>
      </c>
      <c r="D1159" s="663" t="s">
        <v>4272</v>
      </c>
      <c r="E1159" s="662" t="s">
        <v>8528</v>
      </c>
      <c r="F1159" s="663" t="s">
        <v>8529</v>
      </c>
      <c r="G1159" s="662" t="s">
        <v>7828</v>
      </c>
      <c r="H1159" s="662" t="s">
        <v>7829</v>
      </c>
      <c r="I1159" s="664">
        <v>265.59165621960761</v>
      </c>
      <c r="J1159" s="664">
        <v>1</v>
      </c>
      <c r="K1159" s="665">
        <v>265.59165621960761</v>
      </c>
    </row>
    <row r="1160" spans="1:11" ht="14.4" customHeight="1" x14ac:dyDescent="0.3">
      <c r="A1160" s="660" t="s">
        <v>586</v>
      </c>
      <c r="B1160" s="661" t="s">
        <v>587</v>
      </c>
      <c r="C1160" s="662" t="s">
        <v>614</v>
      </c>
      <c r="D1160" s="663" t="s">
        <v>4272</v>
      </c>
      <c r="E1160" s="662" t="s">
        <v>8528</v>
      </c>
      <c r="F1160" s="663" t="s">
        <v>8529</v>
      </c>
      <c r="G1160" s="662" t="s">
        <v>8154</v>
      </c>
      <c r="H1160" s="662" t="s">
        <v>8155</v>
      </c>
      <c r="I1160" s="664">
        <v>8518.4</v>
      </c>
      <c r="J1160" s="664">
        <v>1</v>
      </c>
      <c r="K1160" s="665">
        <v>8518.4</v>
      </c>
    </row>
    <row r="1161" spans="1:11" ht="14.4" customHeight="1" x14ac:dyDescent="0.3">
      <c r="A1161" s="660" t="s">
        <v>586</v>
      </c>
      <c r="B1161" s="661" t="s">
        <v>587</v>
      </c>
      <c r="C1161" s="662" t="s">
        <v>614</v>
      </c>
      <c r="D1161" s="663" t="s">
        <v>4272</v>
      </c>
      <c r="E1161" s="662" t="s">
        <v>8528</v>
      </c>
      <c r="F1161" s="663" t="s">
        <v>8529</v>
      </c>
      <c r="G1161" s="662" t="s">
        <v>8160</v>
      </c>
      <c r="H1161" s="662" t="s">
        <v>8161</v>
      </c>
      <c r="I1161" s="664">
        <v>1438.6933333333334</v>
      </c>
      <c r="J1161" s="664">
        <v>10</v>
      </c>
      <c r="K1161" s="665">
        <v>14386.989999999998</v>
      </c>
    </row>
    <row r="1162" spans="1:11" ht="14.4" customHeight="1" x14ac:dyDescent="0.3">
      <c r="A1162" s="660" t="s">
        <v>586</v>
      </c>
      <c r="B1162" s="661" t="s">
        <v>587</v>
      </c>
      <c r="C1162" s="662" t="s">
        <v>614</v>
      </c>
      <c r="D1162" s="663" t="s">
        <v>4272</v>
      </c>
      <c r="E1162" s="662" t="s">
        <v>8528</v>
      </c>
      <c r="F1162" s="663" t="s">
        <v>8529</v>
      </c>
      <c r="G1162" s="662" t="s">
        <v>8168</v>
      </c>
      <c r="H1162" s="662" t="s">
        <v>8169</v>
      </c>
      <c r="I1162" s="664">
        <v>7579.49</v>
      </c>
      <c r="J1162" s="664">
        <v>1</v>
      </c>
      <c r="K1162" s="665">
        <v>7579.49</v>
      </c>
    </row>
    <row r="1163" spans="1:11" ht="14.4" customHeight="1" x14ac:dyDescent="0.3">
      <c r="A1163" s="660" t="s">
        <v>586</v>
      </c>
      <c r="B1163" s="661" t="s">
        <v>587</v>
      </c>
      <c r="C1163" s="662" t="s">
        <v>614</v>
      </c>
      <c r="D1163" s="663" t="s">
        <v>4272</v>
      </c>
      <c r="E1163" s="662" t="s">
        <v>8528</v>
      </c>
      <c r="F1163" s="663" t="s">
        <v>8529</v>
      </c>
      <c r="G1163" s="662" t="s">
        <v>8170</v>
      </c>
      <c r="H1163" s="662" t="s">
        <v>8171</v>
      </c>
      <c r="I1163" s="664">
        <v>6969.6</v>
      </c>
      <c r="J1163" s="664">
        <v>1</v>
      </c>
      <c r="K1163" s="665">
        <v>6969.6</v>
      </c>
    </row>
    <row r="1164" spans="1:11" ht="14.4" customHeight="1" x14ac:dyDescent="0.3">
      <c r="A1164" s="660" t="s">
        <v>586</v>
      </c>
      <c r="B1164" s="661" t="s">
        <v>587</v>
      </c>
      <c r="C1164" s="662" t="s">
        <v>614</v>
      </c>
      <c r="D1164" s="663" t="s">
        <v>4272</v>
      </c>
      <c r="E1164" s="662" t="s">
        <v>8528</v>
      </c>
      <c r="F1164" s="663" t="s">
        <v>8529</v>
      </c>
      <c r="G1164" s="662" t="s">
        <v>8176</v>
      </c>
      <c r="H1164" s="662" t="s">
        <v>8177</v>
      </c>
      <c r="I1164" s="664">
        <v>8518.4</v>
      </c>
      <c r="J1164" s="664">
        <v>1</v>
      </c>
      <c r="K1164" s="665">
        <v>8518.4</v>
      </c>
    </row>
    <row r="1165" spans="1:11" ht="14.4" customHeight="1" x14ac:dyDescent="0.3">
      <c r="A1165" s="660" t="s">
        <v>586</v>
      </c>
      <c r="B1165" s="661" t="s">
        <v>587</v>
      </c>
      <c r="C1165" s="662" t="s">
        <v>614</v>
      </c>
      <c r="D1165" s="663" t="s">
        <v>4272</v>
      </c>
      <c r="E1165" s="662" t="s">
        <v>8528</v>
      </c>
      <c r="F1165" s="663" t="s">
        <v>8529</v>
      </c>
      <c r="G1165" s="662" t="s">
        <v>8178</v>
      </c>
      <c r="H1165" s="662" t="s">
        <v>8179</v>
      </c>
      <c r="I1165" s="664">
        <v>3563</v>
      </c>
      <c r="J1165" s="664">
        <v>2</v>
      </c>
      <c r="K1165" s="665">
        <v>7126</v>
      </c>
    </row>
    <row r="1166" spans="1:11" ht="14.4" customHeight="1" x14ac:dyDescent="0.3">
      <c r="A1166" s="660" t="s">
        <v>586</v>
      </c>
      <c r="B1166" s="661" t="s">
        <v>587</v>
      </c>
      <c r="C1166" s="662" t="s">
        <v>614</v>
      </c>
      <c r="D1166" s="663" t="s">
        <v>4272</v>
      </c>
      <c r="E1166" s="662" t="s">
        <v>8528</v>
      </c>
      <c r="F1166" s="663" t="s">
        <v>8529</v>
      </c>
      <c r="G1166" s="662" t="s">
        <v>8180</v>
      </c>
      <c r="H1166" s="662" t="s">
        <v>8181</v>
      </c>
      <c r="I1166" s="664">
        <v>6969.6</v>
      </c>
      <c r="J1166" s="664">
        <v>2</v>
      </c>
      <c r="K1166" s="665">
        <v>13939.2</v>
      </c>
    </row>
    <row r="1167" spans="1:11" ht="14.4" customHeight="1" x14ac:dyDescent="0.3">
      <c r="A1167" s="660" t="s">
        <v>586</v>
      </c>
      <c r="B1167" s="661" t="s">
        <v>587</v>
      </c>
      <c r="C1167" s="662" t="s">
        <v>614</v>
      </c>
      <c r="D1167" s="663" t="s">
        <v>4272</v>
      </c>
      <c r="E1167" s="662" t="s">
        <v>8528</v>
      </c>
      <c r="F1167" s="663" t="s">
        <v>8529</v>
      </c>
      <c r="G1167" s="662" t="s">
        <v>8182</v>
      </c>
      <c r="H1167" s="662" t="s">
        <v>8183</v>
      </c>
      <c r="I1167" s="664">
        <v>8518.4</v>
      </c>
      <c r="J1167" s="664">
        <v>2</v>
      </c>
      <c r="K1167" s="665">
        <v>17036.8</v>
      </c>
    </row>
    <row r="1168" spans="1:11" ht="14.4" customHeight="1" x14ac:dyDescent="0.3">
      <c r="A1168" s="660" t="s">
        <v>586</v>
      </c>
      <c r="B1168" s="661" t="s">
        <v>587</v>
      </c>
      <c r="C1168" s="662" t="s">
        <v>614</v>
      </c>
      <c r="D1168" s="663" t="s">
        <v>4272</v>
      </c>
      <c r="E1168" s="662" t="s">
        <v>8528</v>
      </c>
      <c r="F1168" s="663" t="s">
        <v>8529</v>
      </c>
      <c r="G1168" s="662" t="s">
        <v>8184</v>
      </c>
      <c r="H1168" s="662" t="s">
        <v>8185</v>
      </c>
      <c r="I1168" s="664">
        <v>9404.32</v>
      </c>
      <c r="J1168" s="664">
        <v>1</v>
      </c>
      <c r="K1168" s="665">
        <v>9404.32</v>
      </c>
    </row>
    <row r="1169" spans="1:11" ht="14.4" customHeight="1" x14ac:dyDescent="0.3">
      <c r="A1169" s="660" t="s">
        <v>586</v>
      </c>
      <c r="B1169" s="661" t="s">
        <v>587</v>
      </c>
      <c r="C1169" s="662" t="s">
        <v>614</v>
      </c>
      <c r="D1169" s="663" t="s">
        <v>4272</v>
      </c>
      <c r="E1169" s="662" t="s">
        <v>8528</v>
      </c>
      <c r="F1169" s="663" t="s">
        <v>8529</v>
      </c>
      <c r="G1169" s="662" t="s">
        <v>8401</v>
      </c>
      <c r="H1169" s="662" t="s">
        <v>8402</v>
      </c>
      <c r="I1169" s="664">
        <v>13018.34</v>
      </c>
      <c r="J1169" s="664">
        <v>2</v>
      </c>
      <c r="K1169" s="665">
        <v>26036.68</v>
      </c>
    </row>
    <row r="1170" spans="1:11" ht="14.4" customHeight="1" x14ac:dyDescent="0.3">
      <c r="A1170" s="660" t="s">
        <v>586</v>
      </c>
      <c r="B1170" s="661" t="s">
        <v>587</v>
      </c>
      <c r="C1170" s="662" t="s">
        <v>614</v>
      </c>
      <c r="D1170" s="663" t="s">
        <v>4272</v>
      </c>
      <c r="E1170" s="662" t="s">
        <v>8528</v>
      </c>
      <c r="F1170" s="663" t="s">
        <v>8529</v>
      </c>
      <c r="G1170" s="662" t="s">
        <v>8194</v>
      </c>
      <c r="H1170" s="662" t="s">
        <v>8195</v>
      </c>
      <c r="I1170" s="664">
        <v>13018.6</v>
      </c>
      <c r="J1170" s="664">
        <v>1</v>
      </c>
      <c r="K1170" s="665">
        <v>13018.6</v>
      </c>
    </row>
    <row r="1171" spans="1:11" ht="14.4" customHeight="1" x14ac:dyDescent="0.3">
      <c r="A1171" s="660" t="s">
        <v>586</v>
      </c>
      <c r="B1171" s="661" t="s">
        <v>587</v>
      </c>
      <c r="C1171" s="662" t="s">
        <v>614</v>
      </c>
      <c r="D1171" s="663" t="s">
        <v>4272</v>
      </c>
      <c r="E1171" s="662" t="s">
        <v>8528</v>
      </c>
      <c r="F1171" s="663" t="s">
        <v>8529</v>
      </c>
      <c r="G1171" s="662" t="s">
        <v>8200</v>
      </c>
      <c r="H1171" s="662" t="s">
        <v>8201</v>
      </c>
      <c r="I1171" s="664">
        <v>8518.4</v>
      </c>
      <c r="J1171" s="664">
        <v>4</v>
      </c>
      <c r="K1171" s="665">
        <v>34073.599999999999</v>
      </c>
    </row>
    <row r="1172" spans="1:11" ht="14.4" customHeight="1" x14ac:dyDescent="0.3">
      <c r="A1172" s="660" t="s">
        <v>586</v>
      </c>
      <c r="B1172" s="661" t="s">
        <v>587</v>
      </c>
      <c r="C1172" s="662" t="s">
        <v>614</v>
      </c>
      <c r="D1172" s="663" t="s">
        <v>4272</v>
      </c>
      <c r="E1172" s="662" t="s">
        <v>8528</v>
      </c>
      <c r="F1172" s="663" t="s">
        <v>8529</v>
      </c>
      <c r="G1172" s="662" t="s">
        <v>8202</v>
      </c>
      <c r="H1172" s="662" t="s">
        <v>8203</v>
      </c>
      <c r="I1172" s="664">
        <v>6969.6</v>
      </c>
      <c r="J1172" s="664">
        <v>1</v>
      </c>
      <c r="K1172" s="665">
        <v>6969.6</v>
      </c>
    </row>
    <row r="1173" spans="1:11" ht="14.4" customHeight="1" x14ac:dyDescent="0.3">
      <c r="A1173" s="660" t="s">
        <v>586</v>
      </c>
      <c r="B1173" s="661" t="s">
        <v>587</v>
      </c>
      <c r="C1173" s="662" t="s">
        <v>614</v>
      </c>
      <c r="D1173" s="663" t="s">
        <v>4272</v>
      </c>
      <c r="E1173" s="662" t="s">
        <v>8528</v>
      </c>
      <c r="F1173" s="663" t="s">
        <v>8529</v>
      </c>
      <c r="G1173" s="662" t="s">
        <v>7852</v>
      </c>
      <c r="H1173" s="662" t="s">
        <v>7853</v>
      </c>
      <c r="I1173" s="664">
        <v>5747.5</v>
      </c>
      <c r="J1173" s="664">
        <v>1</v>
      </c>
      <c r="K1173" s="665">
        <v>5747.5</v>
      </c>
    </row>
    <row r="1174" spans="1:11" ht="14.4" customHeight="1" x14ac:dyDescent="0.3">
      <c r="A1174" s="660" t="s">
        <v>586</v>
      </c>
      <c r="B1174" s="661" t="s">
        <v>587</v>
      </c>
      <c r="C1174" s="662" t="s">
        <v>614</v>
      </c>
      <c r="D1174" s="663" t="s">
        <v>4272</v>
      </c>
      <c r="E1174" s="662" t="s">
        <v>8528</v>
      </c>
      <c r="F1174" s="663" t="s">
        <v>8529</v>
      </c>
      <c r="G1174" s="662" t="s">
        <v>8210</v>
      </c>
      <c r="H1174" s="662" t="s">
        <v>8211</v>
      </c>
      <c r="I1174" s="664">
        <v>8702.4500000000007</v>
      </c>
      <c r="J1174" s="664">
        <v>1</v>
      </c>
      <c r="K1174" s="665">
        <v>8702.4500000000007</v>
      </c>
    </row>
    <row r="1175" spans="1:11" ht="14.4" customHeight="1" x14ac:dyDescent="0.3">
      <c r="A1175" s="660" t="s">
        <v>586</v>
      </c>
      <c r="B1175" s="661" t="s">
        <v>587</v>
      </c>
      <c r="C1175" s="662" t="s">
        <v>614</v>
      </c>
      <c r="D1175" s="663" t="s">
        <v>4272</v>
      </c>
      <c r="E1175" s="662" t="s">
        <v>8528</v>
      </c>
      <c r="F1175" s="663" t="s">
        <v>8529</v>
      </c>
      <c r="G1175" s="662" t="s">
        <v>8216</v>
      </c>
      <c r="H1175" s="662" t="s">
        <v>8217</v>
      </c>
      <c r="I1175" s="664">
        <v>13369.37</v>
      </c>
      <c r="J1175" s="664">
        <v>1</v>
      </c>
      <c r="K1175" s="665">
        <v>13369.37</v>
      </c>
    </row>
    <row r="1176" spans="1:11" ht="14.4" customHeight="1" x14ac:dyDescent="0.3">
      <c r="A1176" s="660" t="s">
        <v>586</v>
      </c>
      <c r="B1176" s="661" t="s">
        <v>587</v>
      </c>
      <c r="C1176" s="662" t="s">
        <v>614</v>
      </c>
      <c r="D1176" s="663" t="s">
        <v>4272</v>
      </c>
      <c r="E1176" s="662" t="s">
        <v>8528</v>
      </c>
      <c r="F1176" s="663" t="s">
        <v>8529</v>
      </c>
      <c r="G1176" s="662" t="s">
        <v>8403</v>
      </c>
      <c r="H1176" s="662" t="s">
        <v>8404</v>
      </c>
      <c r="I1176" s="664">
        <v>6969.6</v>
      </c>
      <c r="J1176" s="664">
        <v>1</v>
      </c>
      <c r="K1176" s="665">
        <v>6969.6</v>
      </c>
    </row>
    <row r="1177" spans="1:11" ht="14.4" customHeight="1" x14ac:dyDescent="0.3">
      <c r="A1177" s="660" t="s">
        <v>586</v>
      </c>
      <c r="B1177" s="661" t="s">
        <v>587</v>
      </c>
      <c r="C1177" s="662" t="s">
        <v>614</v>
      </c>
      <c r="D1177" s="663" t="s">
        <v>4272</v>
      </c>
      <c r="E1177" s="662" t="s">
        <v>8528</v>
      </c>
      <c r="F1177" s="663" t="s">
        <v>8529</v>
      </c>
      <c r="G1177" s="662" t="s">
        <v>8405</v>
      </c>
      <c r="H1177" s="662" t="s">
        <v>8406</v>
      </c>
      <c r="I1177" s="664">
        <v>7579.1833333333334</v>
      </c>
      <c r="J1177" s="664">
        <v>3</v>
      </c>
      <c r="K1177" s="665">
        <v>22737.55</v>
      </c>
    </row>
    <row r="1178" spans="1:11" ht="14.4" customHeight="1" x14ac:dyDescent="0.3">
      <c r="A1178" s="660" t="s">
        <v>586</v>
      </c>
      <c r="B1178" s="661" t="s">
        <v>587</v>
      </c>
      <c r="C1178" s="662" t="s">
        <v>614</v>
      </c>
      <c r="D1178" s="663" t="s">
        <v>4272</v>
      </c>
      <c r="E1178" s="662" t="s">
        <v>8528</v>
      </c>
      <c r="F1178" s="663" t="s">
        <v>8529</v>
      </c>
      <c r="G1178" s="662" t="s">
        <v>8407</v>
      </c>
      <c r="H1178" s="662" t="s">
        <v>8408</v>
      </c>
      <c r="I1178" s="664">
        <v>6969.6</v>
      </c>
      <c r="J1178" s="664">
        <v>1</v>
      </c>
      <c r="K1178" s="665">
        <v>6969.6</v>
      </c>
    </row>
    <row r="1179" spans="1:11" ht="14.4" customHeight="1" x14ac:dyDescent="0.3">
      <c r="A1179" s="660" t="s">
        <v>586</v>
      </c>
      <c r="B1179" s="661" t="s">
        <v>587</v>
      </c>
      <c r="C1179" s="662" t="s">
        <v>614</v>
      </c>
      <c r="D1179" s="663" t="s">
        <v>4272</v>
      </c>
      <c r="E1179" s="662" t="s">
        <v>8528</v>
      </c>
      <c r="F1179" s="663" t="s">
        <v>8529</v>
      </c>
      <c r="G1179" s="662" t="s">
        <v>8409</v>
      </c>
      <c r="H1179" s="662" t="s">
        <v>8410</v>
      </c>
      <c r="I1179" s="664">
        <v>7579.4850000000006</v>
      </c>
      <c r="J1179" s="664">
        <v>2</v>
      </c>
      <c r="K1179" s="665">
        <v>15158.970000000001</v>
      </c>
    </row>
    <row r="1180" spans="1:11" ht="14.4" customHeight="1" x14ac:dyDescent="0.3">
      <c r="A1180" s="660" t="s">
        <v>586</v>
      </c>
      <c r="B1180" s="661" t="s">
        <v>587</v>
      </c>
      <c r="C1180" s="662" t="s">
        <v>614</v>
      </c>
      <c r="D1180" s="663" t="s">
        <v>4272</v>
      </c>
      <c r="E1180" s="662" t="s">
        <v>8528</v>
      </c>
      <c r="F1180" s="663" t="s">
        <v>8529</v>
      </c>
      <c r="G1180" s="662" t="s">
        <v>8411</v>
      </c>
      <c r="H1180" s="662" t="s">
        <v>8412</v>
      </c>
      <c r="I1180" s="664">
        <v>16281.65</v>
      </c>
      <c r="J1180" s="664">
        <v>1</v>
      </c>
      <c r="K1180" s="665">
        <v>16281.65</v>
      </c>
    </row>
    <row r="1181" spans="1:11" ht="14.4" customHeight="1" x14ac:dyDescent="0.3">
      <c r="A1181" s="660" t="s">
        <v>586</v>
      </c>
      <c r="B1181" s="661" t="s">
        <v>587</v>
      </c>
      <c r="C1181" s="662" t="s">
        <v>614</v>
      </c>
      <c r="D1181" s="663" t="s">
        <v>4272</v>
      </c>
      <c r="E1181" s="662" t="s">
        <v>8528</v>
      </c>
      <c r="F1181" s="663" t="s">
        <v>8529</v>
      </c>
      <c r="G1181" s="662" t="s">
        <v>8413</v>
      </c>
      <c r="H1181" s="662" t="s">
        <v>8414</v>
      </c>
      <c r="I1181" s="664">
        <v>11193.63</v>
      </c>
      <c r="J1181" s="664">
        <v>1</v>
      </c>
      <c r="K1181" s="665">
        <v>11193.63</v>
      </c>
    </row>
    <row r="1182" spans="1:11" ht="14.4" customHeight="1" x14ac:dyDescent="0.3">
      <c r="A1182" s="660" t="s">
        <v>586</v>
      </c>
      <c r="B1182" s="661" t="s">
        <v>587</v>
      </c>
      <c r="C1182" s="662" t="s">
        <v>614</v>
      </c>
      <c r="D1182" s="663" t="s">
        <v>4272</v>
      </c>
      <c r="E1182" s="662" t="s">
        <v>8528</v>
      </c>
      <c r="F1182" s="663" t="s">
        <v>8529</v>
      </c>
      <c r="G1182" s="662" t="s">
        <v>8415</v>
      </c>
      <c r="H1182" s="662" t="s">
        <v>8416</v>
      </c>
      <c r="I1182" s="664">
        <v>19053.72</v>
      </c>
      <c r="J1182" s="664">
        <v>1</v>
      </c>
      <c r="K1182" s="665">
        <v>19053.72</v>
      </c>
    </row>
    <row r="1183" spans="1:11" ht="14.4" customHeight="1" x14ac:dyDescent="0.3">
      <c r="A1183" s="660" t="s">
        <v>586</v>
      </c>
      <c r="B1183" s="661" t="s">
        <v>587</v>
      </c>
      <c r="C1183" s="662" t="s">
        <v>614</v>
      </c>
      <c r="D1183" s="663" t="s">
        <v>4272</v>
      </c>
      <c r="E1183" s="662" t="s">
        <v>8528</v>
      </c>
      <c r="F1183" s="663" t="s">
        <v>8529</v>
      </c>
      <c r="G1183" s="662" t="s">
        <v>8417</v>
      </c>
      <c r="H1183" s="662" t="s">
        <v>8418</v>
      </c>
      <c r="I1183" s="664">
        <v>6969.6</v>
      </c>
      <c r="J1183" s="664">
        <v>1</v>
      </c>
      <c r="K1183" s="665">
        <v>6969.6</v>
      </c>
    </row>
    <row r="1184" spans="1:11" ht="14.4" customHeight="1" x14ac:dyDescent="0.3">
      <c r="A1184" s="660" t="s">
        <v>586</v>
      </c>
      <c r="B1184" s="661" t="s">
        <v>587</v>
      </c>
      <c r="C1184" s="662" t="s">
        <v>614</v>
      </c>
      <c r="D1184" s="663" t="s">
        <v>4272</v>
      </c>
      <c r="E1184" s="662" t="s">
        <v>8528</v>
      </c>
      <c r="F1184" s="663" t="s">
        <v>8529</v>
      </c>
      <c r="G1184" s="662" t="s">
        <v>8419</v>
      </c>
      <c r="H1184" s="662" t="s">
        <v>8420</v>
      </c>
      <c r="I1184" s="664">
        <v>8518.4</v>
      </c>
      <c r="J1184" s="664">
        <v>2</v>
      </c>
      <c r="K1184" s="665">
        <v>17036.8</v>
      </c>
    </row>
    <row r="1185" spans="1:11" ht="14.4" customHeight="1" x14ac:dyDescent="0.3">
      <c r="A1185" s="660" t="s">
        <v>586</v>
      </c>
      <c r="B1185" s="661" t="s">
        <v>587</v>
      </c>
      <c r="C1185" s="662" t="s">
        <v>614</v>
      </c>
      <c r="D1185" s="663" t="s">
        <v>4272</v>
      </c>
      <c r="E1185" s="662" t="s">
        <v>8528</v>
      </c>
      <c r="F1185" s="663" t="s">
        <v>8529</v>
      </c>
      <c r="G1185" s="662" t="s">
        <v>8421</v>
      </c>
      <c r="H1185" s="662" t="s">
        <v>8422</v>
      </c>
      <c r="I1185" s="664">
        <v>8518.4</v>
      </c>
      <c r="J1185" s="664">
        <v>1</v>
      </c>
      <c r="K1185" s="665">
        <v>8518.4</v>
      </c>
    </row>
    <row r="1186" spans="1:11" ht="14.4" customHeight="1" x14ac:dyDescent="0.3">
      <c r="A1186" s="660" t="s">
        <v>586</v>
      </c>
      <c r="B1186" s="661" t="s">
        <v>587</v>
      </c>
      <c r="C1186" s="662" t="s">
        <v>614</v>
      </c>
      <c r="D1186" s="663" t="s">
        <v>4272</v>
      </c>
      <c r="E1186" s="662" t="s">
        <v>8528</v>
      </c>
      <c r="F1186" s="663" t="s">
        <v>8529</v>
      </c>
      <c r="G1186" s="662" t="s">
        <v>8423</v>
      </c>
      <c r="H1186" s="662" t="s">
        <v>8424</v>
      </c>
      <c r="I1186" s="664">
        <v>4176</v>
      </c>
      <c r="J1186" s="664">
        <v>2</v>
      </c>
      <c r="K1186" s="665">
        <v>8352</v>
      </c>
    </row>
    <row r="1187" spans="1:11" ht="14.4" customHeight="1" x14ac:dyDescent="0.3">
      <c r="A1187" s="660" t="s">
        <v>586</v>
      </c>
      <c r="B1187" s="661" t="s">
        <v>587</v>
      </c>
      <c r="C1187" s="662" t="s">
        <v>614</v>
      </c>
      <c r="D1187" s="663" t="s">
        <v>4272</v>
      </c>
      <c r="E1187" s="662" t="s">
        <v>8528</v>
      </c>
      <c r="F1187" s="663" t="s">
        <v>8529</v>
      </c>
      <c r="G1187" s="662" t="s">
        <v>8425</v>
      </c>
      <c r="H1187" s="662" t="s">
        <v>8426</v>
      </c>
      <c r="I1187" s="664">
        <v>15194.08</v>
      </c>
      <c r="J1187" s="664">
        <v>1</v>
      </c>
      <c r="K1187" s="665">
        <v>15194.08</v>
      </c>
    </row>
    <row r="1188" spans="1:11" ht="14.4" customHeight="1" x14ac:dyDescent="0.3">
      <c r="A1188" s="660" t="s">
        <v>586</v>
      </c>
      <c r="B1188" s="661" t="s">
        <v>587</v>
      </c>
      <c r="C1188" s="662" t="s">
        <v>614</v>
      </c>
      <c r="D1188" s="663" t="s">
        <v>4272</v>
      </c>
      <c r="E1188" s="662" t="s">
        <v>8528</v>
      </c>
      <c r="F1188" s="663" t="s">
        <v>8529</v>
      </c>
      <c r="G1188" s="662" t="s">
        <v>8427</v>
      </c>
      <c r="H1188" s="662" t="s">
        <v>8428</v>
      </c>
      <c r="I1188" s="664">
        <v>15194.06</v>
      </c>
      <c r="J1188" s="664">
        <v>1</v>
      </c>
      <c r="K1188" s="665">
        <v>15194.06</v>
      </c>
    </row>
    <row r="1189" spans="1:11" ht="14.4" customHeight="1" x14ac:dyDescent="0.3">
      <c r="A1189" s="660" t="s">
        <v>586</v>
      </c>
      <c r="B1189" s="661" t="s">
        <v>587</v>
      </c>
      <c r="C1189" s="662" t="s">
        <v>614</v>
      </c>
      <c r="D1189" s="663" t="s">
        <v>4272</v>
      </c>
      <c r="E1189" s="662" t="s">
        <v>8528</v>
      </c>
      <c r="F1189" s="663" t="s">
        <v>8529</v>
      </c>
      <c r="G1189" s="662" t="s">
        <v>8429</v>
      </c>
      <c r="H1189" s="662" t="s">
        <v>8430</v>
      </c>
      <c r="I1189" s="664">
        <v>8514.91</v>
      </c>
      <c r="J1189" s="664">
        <v>1</v>
      </c>
      <c r="K1189" s="665">
        <v>8514.91</v>
      </c>
    </row>
    <row r="1190" spans="1:11" ht="14.4" customHeight="1" x14ac:dyDescent="0.3">
      <c r="A1190" s="660" t="s">
        <v>586</v>
      </c>
      <c r="B1190" s="661" t="s">
        <v>587</v>
      </c>
      <c r="C1190" s="662" t="s">
        <v>614</v>
      </c>
      <c r="D1190" s="663" t="s">
        <v>4272</v>
      </c>
      <c r="E1190" s="662" t="s">
        <v>8528</v>
      </c>
      <c r="F1190" s="663" t="s">
        <v>8529</v>
      </c>
      <c r="G1190" s="662" t="s">
        <v>8431</v>
      </c>
      <c r="H1190" s="662" t="s">
        <v>8432</v>
      </c>
      <c r="I1190" s="664">
        <v>3488.49</v>
      </c>
      <c r="J1190" s="664">
        <v>1</v>
      </c>
      <c r="K1190" s="665">
        <v>3488.49</v>
      </c>
    </row>
    <row r="1191" spans="1:11" ht="14.4" customHeight="1" x14ac:dyDescent="0.3">
      <c r="A1191" s="660" t="s">
        <v>586</v>
      </c>
      <c r="B1191" s="661" t="s">
        <v>587</v>
      </c>
      <c r="C1191" s="662" t="s">
        <v>614</v>
      </c>
      <c r="D1191" s="663" t="s">
        <v>4272</v>
      </c>
      <c r="E1191" s="662" t="s">
        <v>8528</v>
      </c>
      <c r="F1191" s="663" t="s">
        <v>8529</v>
      </c>
      <c r="G1191" s="662" t="s">
        <v>8433</v>
      </c>
      <c r="H1191" s="662" t="s">
        <v>8434</v>
      </c>
      <c r="I1191" s="664">
        <v>8518.4</v>
      </c>
      <c r="J1191" s="664">
        <v>1</v>
      </c>
      <c r="K1191" s="665">
        <v>8518.4</v>
      </c>
    </row>
    <row r="1192" spans="1:11" ht="14.4" customHeight="1" x14ac:dyDescent="0.3">
      <c r="A1192" s="660" t="s">
        <v>586</v>
      </c>
      <c r="B1192" s="661" t="s">
        <v>587</v>
      </c>
      <c r="C1192" s="662" t="s">
        <v>614</v>
      </c>
      <c r="D1192" s="663" t="s">
        <v>4272</v>
      </c>
      <c r="E1192" s="662" t="s">
        <v>8528</v>
      </c>
      <c r="F1192" s="663" t="s">
        <v>8529</v>
      </c>
      <c r="G1192" s="662" t="s">
        <v>8435</v>
      </c>
      <c r="H1192" s="662" t="s">
        <v>8436</v>
      </c>
      <c r="I1192" s="664">
        <v>8518.4</v>
      </c>
      <c r="J1192" s="664">
        <v>1</v>
      </c>
      <c r="K1192" s="665">
        <v>8518.4</v>
      </c>
    </row>
    <row r="1193" spans="1:11" ht="14.4" customHeight="1" x14ac:dyDescent="0.3">
      <c r="A1193" s="660" t="s">
        <v>586</v>
      </c>
      <c r="B1193" s="661" t="s">
        <v>587</v>
      </c>
      <c r="C1193" s="662" t="s">
        <v>614</v>
      </c>
      <c r="D1193" s="663" t="s">
        <v>4272</v>
      </c>
      <c r="E1193" s="662" t="s">
        <v>8528</v>
      </c>
      <c r="F1193" s="663" t="s">
        <v>8529</v>
      </c>
      <c r="G1193" s="662" t="s">
        <v>8437</v>
      </c>
      <c r="H1193" s="662" t="s">
        <v>8438</v>
      </c>
      <c r="I1193" s="664">
        <v>7579</v>
      </c>
      <c r="J1193" s="664">
        <v>1</v>
      </c>
      <c r="K1193" s="665">
        <v>7579</v>
      </c>
    </row>
    <row r="1194" spans="1:11" ht="14.4" customHeight="1" x14ac:dyDescent="0.3">
      <c r="A1194" s="660" t="s">
        <v>586</v>
      </c>
      <c r="B1194" s="661" t="s">
        <v>587</v>
      </c>
      <c r="C1194" s="662" t="s">
        <v>614</v>
      </c>
      <c r="D1194" s="663" t="s">
        <v>4272</v>
      </c>
      <c r="E1194" s="662" t="s">
        <v>8528</v>
      </c>
      <c r="F1194" s="663" t="s">
        <v>8529</v>
      </c>
      <c r="G1194" s="662" t="s">
        <v>8439</v>
      </c>
      <c r="H1194" s="662" t="s">
        <v>8440</v>
      </c>
      <c r="I1194" s="664">
        <v>16951</v>
      </c>
      <c r="J1194" s="664">
        <v>1</v>
      </c>
      <c r="K1194" s="665">
        <v>16951</v>
      </c>
    </row>
    <row r="1195" spans="1:11" ht="14.4" customHeight="1" x14ac:dyDescent="0.3">
      <c r="A1195" s="660" t="s">
        <v>586</v>
      </c>
      <c r="B1195" s="661" t="s">
        <v>587</v>
      </c>
      <c r="C1195" s="662" t="s">
        <v>617</v>
      </c>
      <c r="D1195" s="663" t="s">
        <v>4271</v>
      </c>
      <c r="E1195" s="662" t="s">
        <v>8528</v>
      </c>
      <c r="F1195" s="663" t="s">
        <v>8529</v>
      </c>
      <c r="G1195" s="662" t="s">
        <v>7702</v>
      </c>
      <c r="H1195" s="662" t="s">
        <v>7703</v>
      </c>
      <c r="I1195" s="664">
        <v>176.41904640493425</v>
      </c>
      <c r="J1195" s="664">
        <v>2</v>
      </c>
      <c r="K1195" s="665">
        <v>352.8380928098685</v>
      </c>
    </row>
    <row r="1196" spans="1:11" ht="14.4" customHeight="1" x14ac:dyDescent="0.3">
      <c r="A1196" s="660" t="s">
        <v>586</v>
      </c>
      <c r="B1196" s="661" t="s">
        <v>587</v>
      </c>
      <c r="C1196" s="662" t="s">
        <v>617</v>
      </c>
      <c r="D1196" s="663" t="s">
        <v>4271</v>
      </c>
      <c r="E1196" s="662" t="s">
        <v>8528</v>
      </c>
      <c r="F1196" s="663" t="s">
        <v>8529</v>
      </c>
      <c r="G1196" s="662" t="s">
        <v>7722</v>
      </c>
      <c r="H1196" s="662" t="s">
        <v>7723</v>
      </c>
      <c r="I1196" s="664">
        <v>359.50271886930818</v>
      </c>
      <c r="J1196" s="664">
        <v>1</v>
      </c>
      <c r="K1196" s="665">
        <v>359.50271886930818</v>
      </c>
    </row>
    <row r="1197" spans="1:11" ht="14.4" customHeight="1" x14ac:dyDescent="0.3">
      <c r="A1197" s="660" t="s">
        <v>586</v>
      </c>
      <c r="B1197" s="661" t="s">
        <v>587</v>
      </c>
      <c r="C1197" s="662" t="s">
        <v>617</v>
      </c>
      <c r="D1197" s="663" t="s">
        <v>4271</v>
      </c>
      <c r="E1197" s="662" t="s">
        <v>8528</v>
      </c>
      <c r="F1197" s="663" t="s">
        <v>8529</v>
      </c>
      <c r="G1197" s="662" t="s">
        <v>7734</v>
      </c>
      <c r="H1197" s="662" t="s">
        <v>7735</v>
      </c>
      <c r="I1197" s="664">
        <v>0.51300000000000001</v>
      </c>
      <c r="J1197" s="664">
        <v>7.44</v>
      </c>
      <c r="K1197" s="665">
        <v>3.8167200000000001</v>
      </c>
    </row>
    <row r="1198" spans="1:11" ht="14.4" customHeight="1" x14ac:dyDescent="0.3">
      <c r="A1198" s="660" t="s">
        <v>586</v>
      </c>
      <c r="B1198" s="661" t="s">
        <v>587</v>
      </c>
      <c r="C1198" s="662" t="s">
        <v>617</v>
      </c>
      <c r="D1198" s="663" t="s">
        <v>4271</v>
      </c>
      <c r="E1198" s="662" t="s">
        <v>8528</v>
      </c>
      <c r="F1198" s="663" t="s">
        <v>8529</v>
      </c>
      <c r="G1198" s="662" t="s">
        <v>7746</v>
      </c>
      <c r="H1198" s="662" t="s">
        <v>7747</v>
      </c>
      <c r="I1198" s="664">
        <v>228.39043061766515</v>
      </c>
      <c r="J1198" s="664">
        <v>17</v>
      </c>
      <c r="K1198" s="665">
        <v>3839.2678800148965</v>
      </c>
    </row>
    <row r="1199" spans="1:11" ht="14.4" customHeight="1" x14ac:dyDescent="0.3">
      <c r="A1199" s="660" t="s">
        <v>586</v>
      </c>
      <c r="B1199" s="661" t="s">
        <v>587</v>
      </c>
      <c r="C1199" s="662" t="s">
        <v>617</v>
      </c>
      <c r="D1199" s="663" t="s">
        <v>4271</v>
      </c>
      <c r="E1199" s="662" t="s">
        <v>8528</v>
      </c>
      <c r="F1199" s="663" t="s">
        <v>8529</v>
      </c>
      <c r="G1199" s="662" t="s">
        <v>7750</v>
      </c>
      <c r="H1199" s="662" t="s">
        <v>7751</v>
      </c>
      <c r="I1199" s="664">
        <v>381.55804212540727</v>
      </c>
      <c r="J1199" s="664">
        <v>3</v>
      </c>
      <c r="K1199" s="665">
        <v>1094.5619637333305</v>
      </c>
    </row>
    <row r="1200" spans="1:11" ht="14.4" customHeight="1" x14ac:dyDescent="0.3">
      <c r="A1200" s="660" t="s">
        <v>586</v>
      </c>
      <c r="B1200" s="661" t="s">
        <v>587</v>
      </c>
      <c r="C1200" s="662" t="s">
        <v>617</v>
      </c>
      <c r="D1200" s="663" t="s">
        <v>4271</v>
      </c>
      <c r="E1200" s="662" t="s">
        <v>8528</v>
      </c>
      <c r="F1200" s="663" t="s">
        <v>8529</v>
      </c>
      <c r="G1200" s="662" t="s">
        <v>7292</v>
      </c>
      <c r="H1200" s="662" t="s">
        <v>7293</v>
      </c>
      <c r="I1200" s="664">
        <v>588.54500000000007</v>
      </c>
      <c r="J1200" s="664">
        <v>4</v>
      </c>
      <c r="K1200" s="665">
        <v>2354.17</v>
      </c>
    </row>
    <row r="1201" spans="1:11" ht="14.4" customHeight="1" x14ac:dyDescent="0.3">
      <c r="A1201" s="660" t="s">
        <v>586</v>
      </c>
      <c r="B1201" s="661" t="s">
        <v>587</v>
      </c>
      <c r="C1201" s="662" t="s">
        <v>617</v>
      </c>
      <c r="D1201" s="663" t="s">
        <v>4271</v>
      </c>
      <c r="E1201" s="662" t="s">
        <v>8528</v>
      </c>
      <c r="F1201" s="663" t="s">
        <v>8529</v>
      </c>
      <c r="G1201" s="662" t="s">
        <v>7796</v>
      </c>
      <c r="H1201" s="662" t="s">
        <v>7797</v>
      </c>
      <c r="I1201" s="664">
        <v>187.04375000000002</v>
      </c>
      <c r="J1201" s="664">
        <v>888</v>
      </c>
      <c r="K1201" s="665">
        <v>9047.9000000000015</v>
      </c>
    </row>
    <row r="1202" spans="1:11" ht="14.4" customHeight="1" x14ac:dyDescent="0.3">
      <c r="A1202" s="660" t="s">
        <v>586</v>
      </c>
      <c r="B1202" s="661" t="s">
        <v>587</v>
      </c>
      <c r="C1202" s="662" t="s">
        <v>617</v>
      </c>
      <c r="D1202" s="663" t="s">
        <v>4271</v>
      </c>
      <c r="E1202" s="662" t="s">
        <v>8528</v>
      </c>
      <c r="F1202" s="663" t="s">
        <v>8529</v>
      </c>
      <c r="G1202" s="662" t="s">
        <v>8441</v>
      </c>
      <c r="H1202" s="662" t="s">
        <v>8442</v>
      </c>
      <c r="I1202" s="664">
        <v>1590.59</v>
      </c>
      <c r="J1202" s="664">
        <v>1</v>
      </c>
      <c r="K1202" s="665">
        <v>1590.59</v>
      </c>
    </row>
    <row r="1203" spans="1:11" ht="14.4" customHeight="1" x14ac:dyDescent="0.3">
      <c r="A1203" s="660" t="s">
        <v>586</v>
      </c>
      <c r="B1203" s="661" t="s">
        <v>587</v>
      </c>
      <c r="C1203" s="662" t="s">
        <v>617</v>
      </c>
      <c r="D1203" s="663" t="s">
        <v>4271</v>
      </c>
      <c r="E1203" s="662" t="s">
        <v>8528</v>
      </c>
      <c r="F1203" s="663" t="s">
        <v>8529</v>
      </c>
      <c r="G1203" s="662" t="s">
        <v>7826</v>
      </c>
      <c r="H1203" s="662" t="s">
        <v>7827</v>
      </c>
      <c r="I1203" s="664">
        <v>170.2220613841493</v>
      </c>
      <c r="J1203" s="664">
        <v>1</v>
      </c>
      <c r="K1203" s="665">
        <v>170.2220613841493</v>
      </c>
    </row>
    <row r="1204" spans="1:11" ht="14.4" customHeight="1" x14ac:dyDescent="0.3">
      <c r="A1204" s="660" t="s">
        <v>586</v>
      </c>
      <c r="B1204" s="661" t="s">
        <v>587</v>
      </c>
      <c r="C1204" s="662" t="s">
        <v>617</v>
      </c>
      <c r="D1204" s="663" t="s">
        <v>4271</v>
      </c>
      <c r="E1204" s="662" t="s">
        <v>8528</v>
      </c>
      <c r="F1204" s="663" t="s">
        <v>8529</v>
      </c>
      <c r="G1204" s="662" t="s">
        <v>8443</v>
      </c>
      <c r="H1204" s="662" t="s">
        <v>8444</v>
      </c>
      <c r="I1204" s="664">
        <v>4900.5</v>
      </c>
      <c r="J1204" s="664">
        <v>1</v>
      </c>
      <c r="K1204" s="665">
        <v>4900.5</v>
      </c>
    </row>
    <row r="1205" spans="1:11" ht="14.4" customHeight="1" x14ac:dyDescent="0.3">
      <c r="A1205" s="660" t="s">
        <v>586</v>
      </c>
      <c r="B1205" s="661" t="s">
        <v>587</v>
      </c>
      <c r="C1205" s="662" t="s">
        <v>617</v>
      </c>
      <c r="D1205" s="663" t="s">
        <v>4271</v>
      </c>
      <c r="E1205" s="662" t="s">
        <v>8528</v>
      </c>
      <c r="F1205" s="663" t="s">
        <v>8529</v>
      </c>
      <c r="G1205" s="662" t="s">
        <v>7547</v>
      </c>
      <c r="H1205" s="662" t="s">
        <v>7548</v>
      </c>
      <c r="I1205" s="664">
        <v>1270.5033333333333</v>
      </c>
      <c r="J1205" s="664">
        <v>3</v>
      </c>
      <c r="K1205" s="665">
        <v>3811.51</v>
      </c>
    </row>
    <row r="1206" spans="1:11" ht="14.4" customHeight="1" x14ac:dyDescent="0.3">
      <c r="A1206" s="660" t="s">
        <v>586</v>
      </c>
      <c r="B1206" s="661" t="s">
        <v>587</v>
      </c>
      <c r="C1206" s="662" t="s">
        <v>617</v>
      </c>
      <c r="D1206" s="663" t="s">
        <v>4271</v>
      </c>
      <c r="E1206" s="662" t="s">
        <v>8528</v>
      </c>
      <c r="F1206" s="663" t="s">
        <v>8529</v>
      </c>
      <c r="G1206" s="662" t="s">
        <v>8228</v>
      </c>
      <c r="H1206" s="662" t="s">
        <v>8229</v>
      </c>
      <c r="I1206" s="664">
        <v>5899</v>
      </c>
      <c r="J1206" s="664">
        <v>3</v>
      </c>
      <c r="K1206" s="665">
        <v>18695</v>
      </c>
    </row>
    <row r="1207" spans="1:11" ht="14.4" customHeight="1" x14ac:dyDescent="0.3">
      <c r="A1207" s="660" t="s">
        <v>586</v>
      </c>
      <c r="B1207" s="661" t="s">
        <v>587</v>
      </c>
      <c r="C1207" s="662" t="s">
        <v>617</v>
      </c>
      <c r="D1207" s="663" t="s">
        <v>4271</v>
      </c>
      <c r="E1207" s="662" t="s">
        <v>8528</v>
      </c>
      <c r="F1207" s="663" t="s">
        <v>8529</v>
      </c>
      <c r="G1207" s="662" t="s">
        <v>8230</v>
      </c>
      <c r="H1207" s="662" t="s">
        <v>8231</v>
      </c>
      <c r="I1207" s="664">
        <v>5899</v>
      </c>
      <c r="J1207" s="664">
        <v>3</v>
      </c>
      <c r="K1207" s="665">
        <v>18695</v>
      </c>
    </row>
    <row r="1208" spans="1:11" ht="14.4" customHeight="1" x14ac:dyDescent="0.3">
      <c r="A1208" s="660" t="s">
        <v>586</v>
      </c>
      <c r="B1208" s="661" t="s">
        <v>587</v>
      </c>
      <c r="C1208" s="662" t="s">
        <v>617</v>
      </c>
      <c r="D1208" s="663" t="s">
        <v>4271</v>
      </c>
      <c r="E1208" s="662" t="s">
        <v>8528</v>
      </c>
      <c r="F1208" s="663" t="s">
        <v>8529</v>
      </c>
      <c r="G1208" s="662" t="s">
        <v>8236</v>
      </c>
      <c r="H1208" s="662" t="s">
        <v>8237</v>
      </c>
      <c r="I1208" s="664">
        <v>2723.7333333333331</v>
      </c>
      <c r="J1208" s="664">
        <v>15</v>
      </c>
      <c r="K1208" s="665">
        <v>40856</v>
      </c>
    </row>
    <row r="1209" spans="1:11" ht="14.4" customHeight="1" x14ac:dyDescent="0.3">
      <c r="A1209" s="660" t="s">
        <v>586</v>
      </c>
      <c r="B1209" s="661" t="s">
        <v>587</v>
      </c>
      <c r="C1209" s="662" t="s">
        <v>617</v>
      </c>
      <c r="D1209" s="663" t="s">
        <v>4271</v>
      </c>
      <c r="E1209" s="662" t="s">
        <v>8528</v>
      </c>
      <c r="F1209" s="663" t="s">
        <v>8529</v>
      </c>
      <c r="G1209" s="662" t="s">
        <v>8238</v>
      </c>
      <c r="H1209" s="662" t="s">
        <v>8239</v>
      </c>
      <c r="I1209" s="664">
        <v>29819.55</v>
      </c>
      <c r="J1209" s="664">
        <v>4</v>
      </c>
      <c r="K1209" s="665">
        <v>118669.01999999999</v>
      </c>
    </row>
    <row r="1210" spans="1:11" ht="14.4" customHeight="1" x14ac:dyDescent="0.3">
      <c r="A1210" s="660" t="s">
        <v>586</v>
      </c>
      <c r="B1210" s="661" t="s">
        <v>587</v>
      </c>
      <c r="C1210" s="662" t="s">
        <v>617</v>
      </c>
      <c r="D1210" s="663" t="s">
        <v>4271</v>
      </c>
      <c r="E1210" s="662" t="s">
        <v>8528</v>
      </c>
      <c r="F1210" s="663" t="s">
        <v>8529</v>
      </c>
      <c r="G1210" s="662" t="s">
        <v>8240</v>
      </c>
      <c r="H1210" s="662" t="s">
        <v>8241</v>
      </c>
      <c r="I1210" s="664">
        <v>5015.45</v>
      </c>
      <c r="J1210" s="664">
        <v>10</v>
      </c>
      <c r="K1210" s="665">
        <v>50154.5</v>
      </c>
    </row>
    <row r="1211" spans="1:11" ht="14.4" customHeight="1" x14ac:dyDescent="0.3">
      <c r="A1211" s="660" t="s">
        <v>586</v>
      </c>
      <c r="B1211" s="661" t="s">
        <v>587</v>
      </c>
      <c r="C1211" s="662" t="s">
        <v>617</v>
      </c>
      <c r="D1211" s="663" t="s">
        <v>4271</v>
      </c>
      <c r="E1211" s="662" t="s">
        <v>8528</v>
      </c>
      <c r="F1211" s="663" t="s">
        <v>8529</v>
      </c>
      <c r="G1211" s="662" t="s">
        <v>8242</v>
      </c>
      <c r="H1211" s="662" t="s">
        <v>8243</v>
      </c>
      <c r="I1211" s="664">
        <v>38567.54</v>
      </c>
      <c r="J1211" s="664">
        <v>1</v>
      </c>
      <c r="K1211" s="665">
        <v>38567.54</v>
      </c>
    </row>
    <row r="1212" spans="1:11" ht="14.4" customHeight="1" x14ac:dyDescent="0.3">
      <c r="A1212" s="660" t="s">
        <v>586</v>
      </c>
      <c r="B1212" s="661" t="s">
        <v>587</v>
      </c>
      <c r="C1212" s="662" t="s">
        <v>617</v>
      </c>
      <c r="D1212" s="663" t="s">
        <v>4271</v>
      </c>
      <c r="E1212" s="662" t="s">
        <v>8528</v>
      </c>
      <c r="F1212" s="663" t="s">
        <v>8529</v>
      </c>
      <c r="G1212" s="662" t="s">
        <v>8244</v>
      </c>
      <c r="H1212" s="662" t="s">
        <v>8245</v>
      </c>
      <c r="I1212" s="664">
        <v>726.02</v>
      </c>
      <c r="J1212" s="664">
        <v>1</v>
      </c>
      <c r="K1212" s="665">
        <v>726.02</v>
      </c>
    </row>
    <row r="1213" spans="1:11" ht="14.4" customHeight="1" x14ac:dyDescent="0.3">
      <c r="A1213" s="660" t="s">
        <v>586</v>
      </c>
      <c r="B1213" s="661" t="s">
        <v>587</v>
      </c>
      <c r="C1213" s="662" t="s">
        <v>617</v>
      </c>
      <c r="D1213" s="663" t="s">
        <v>4271</v>
      </c>
      <c r="E1213" s="662" t="s">
        <v>8528</v>
      </c>
      <c r="F1213" s="663" t="s">
        <v>8529</v>
      </c>
      <c r="G1213" s="662" t="s">
        <v>8250</v>
      </c>
      <c r="H1213" s="662" t="s">
        <v>8251</v>
      </c>
      <c r="I1213" s="664">
        <v>12315</v>
      </c>
      <c r="J1213" s="664">
        <v>1</v>
      </c>
      <c r="K1213" s="665">
        <v>12315</v>
      </c>
    </row>
    <row r="1214" spans="1:11" ht="14.4" customHeight="1" x14ac:dyDescent="0.3">
      <c r="A1214" s="660" t="s">
        <v>586</v>
      </c>
      <c r="B1214" s="661" t="s">
        <v>587</v>
      </c>
      <c r="C1214" s="662" t="s">
        <v>617</v>
      </c>
      <c r="D1214" s="663" t="s">
        <v>4271</v>
      </c>
      <c r="E1214" s="662" t="s">
        <v>8528</v>
      </c>
      <c r="F1214" s="663" t="s">
        <v>8529</v>
      </c>
      <c r="G1214" s="662" t="s">
        <v>8252</v>
      </c>
      <c r="H1214" s="662" t="s">
        <v>8253</v>
      </c>
      <c r="I1214" s="664">
        <v>3375.98</v>
      </c>
      <c r="J1214" s="664">
        <v>1</v>
      </c>
      <c r="K1214" s="665">
        <v>3375.98</v>
      </c>
    </row>
    <row r="1215" spans="1:11" ht="14.4" customHeight="1" x14ac:dyDescent="0.3">
      <c r="A1215" s="660" t="s">
        <v>586</v>
      </c>
      <c r="B1215" s="661" t="s">
        <v>587</v>
      </c>
      <c r="C1215" s="662" t="s">
        <v>617</v>
      </c>
      <c r="D1215" s="663" t="s">
        <v>4271</v>
      </c>
      <c r="E1215" s="662" t="s">
        <v>8528</v>
      </c>
      <c r="F1215" s="663" t="s">
        <v>8529</v>
      </c>
      <c r="G1215" s="662" t="s">
        <v>8258</v>
      </c>
      <c r="H1215" s="662" t="s">
        <v>8259</v>
      </c>
      <c r="I1215" s="664">
        <v>51679</v>
      </c>
      <c r="J1215" s="664">
        <v>1</v>
      </c>
      <c r="K1215" s="665">
        <v>51679</v>
      </c>
    </row>
    <row r="1216" spans="1:11" ht="14.4" customHeight="1" x14ac:dyDescent="0.3">
      <c r="A1216" s="660" t="s">
        <v>586</v>
      </c>
      <c r="B1216" s="661" t="s">
        <v>587</v>
      </c>
      <c r="C1216" s="662" t="s">
        <v>617</v>
      </c>
      <c r="D1216" s="663" t="s">
        <v>4271</v>
      </c>
      <c r="E1216" s="662" t="s">
        <v>8528</v>
      </c>
      <c r="F1216" s="663" t="s">
        <v>8529</v>
      </c>
      <c r="G1216" s="662" t="s">
        <v>8260</v>
      </c>
      <c r="H1216" s="662" t="s">
        <v>8261</v>
      </c>
      <c r="I1216" s="664">
        <v>15609</v>
      </c>
      <c r="J1216" s="664">
        <v>5</v>
      </c>
      <c r="K1216" s="665">
        <v>78045</v>
      </c>
    </row>
    <row r="1217" spans="1:11" ht="14.4" customHeight="1" x14ac:dyDescent="0.3">
      <c r="A1217" s="660" t="s">
        <v>586</v>
      </c>
      <c r="B1217" s="661" t="s">
        <v>587</v>
      </c>
      <c r="C1217" s="662" t="s">
        <v>617</v>
      </c>
      <c r="D1217" s="663" t="s">
        <v>4271</v>
      </c>
      <c r="E1217" s="662" t="s">
        <v>8528</v>
      </c>
      <c r="F1217" s="663" t="s">
        <v>8529</v>
      </c>
      <c r="G1217" s="662" t="s">
        <v>8264</v>
      </c>
      <c r="H1217" s="662" t="s">
        <v>8265</v>
      </c>
      <c r="I1217" s="664">
        <v>6897</v>
      </c>
      <c r="J1217" s="664">
        <v>1</v>
      </c>
      <c r="K1217" s="665">
        <v>6897</v>
      </c>
    </row>
    <row r="1218" spans="1:11" ht="14.4" customHeight="1" x14ac:dyDescent="0.3">
      <c r="A1218" s="660" t="s">
        <v>586</v>
      </c>
      <c r="B1218" s="661" t="s">
        <v>587</v>
      </c>
      <c r="C1218" s="662" t="s">
        <v>617</v>
      </c>
      <c r="D1218" s="663" t="s">
        <v>4271</v>
      </c>
      <c r="E1218" s="662" t="s">
        <v>8528</v>
      </c>
      <c r="F1218" s="663" t="s">
        <v>8529</v>
      </c>
      <c r="G1218" s="662" t="s">
        <v>8266</v>
      </c>
      <c r="H1218" s="662" t="s">
        <v>8267</v>
      </c>
      <c r="I1218" s="664">
        <v>5801.5</v>
      </c>
      <c r="J1218" s="664">
        <v>2</v>
      </c>
      <c r="K1218" s="665">
        <v>11603</v>
      </c>
    </row>
    <row r="1219" spans="1:11" ht="14.4" customHeight="1" x14ac:dyDescent="0.3">
      <c r="A1219" s="660" t="s">
        <v>586</v>
      </c>
      <c r="B1219" s="661" t="s">
        <v>587</v>
      </c>
      <c r="C1219" s="662" t="s">
        <v>617</v>
      </c>
      <c r="D1219" s="663" t="s">
        <v>4271</v>
      </c>
      <c r="E1219" s="662" t="s">
        <v>8528</v>
      </c>
      <c r="F1219" s="663" t="s">
        <v>8529</v>
      </c>
      <c r="G1219" s="662" t="s">
        <v>8268</v>
      </c>
      <c r="H1219" s="662" t="s">
        <v>8269</v>
      </c>
      <c r="I1219" s="664">
        <v>6779.0249999999996</v>
      </c>
      <c r="J1219" s="664">
        <v>4</v>
      </c>
      <c r="K1219" s="665">
        <v>27116.1</v>
      </c>
    </row>
    <row r="1220" spans="1:11" ht="14.4" customHeight="1" x14ac:dyDescent="0.3">
      <c r="A1220" s="660" t="s">
        <v>586</v>
      </c>
      <c r="B1220" s="661" t="s">
        <v>587</v>
      </c>
      <c r="C1220" s="662" t="s">
        <v>617</v>
      </c>
      <c r="D1220" s="663" t="s">
        <v>4271</v>
      </c>
      <c r="E1220" s="662" t="s">
        <v>8528</v>
      </c>
      <c r="F1220" s="663" t="s">
        <v>8529</v>
      </c>
      <c r="G1220" s="662" t="s">
        <v>8270</v>
      </c>
      <c r="H1220" s="662" t="s">
        <v>8271</v>
      </c>
      <c r="I1220" s="664">
        <v>14393.17</v>
      </c>
      <c r="J1220" s="664">
        <v>1</v>
      </c>
      <c r="K1220" s="665">
        <v>14393.17</v>
      </c>
    </row>
    <row r="1221" spans="1:11" ht="14.4" customHeight="1" x14ac:dyDescent="0.3">
      <c r="A1221" s="660" t="s">
        <v>586</v>
      </c>
      <c r="B1221" s="661" t="s">
        <v>587</v>
      </c>
      <c r="C1221" s="662" t="s">
        <v>617</v>
      </c>
      <c r="D1221" s="663" t="s">
        <v>4271</v>
      </c>
      <c r="E1221" s="662" t="s">
        <v>8528</v>
      </c>
      <c r="F1221" s="663" t="s">
        <v>8529</v>
      </c>
      <c r="G1221" s="662" t="s">
        <v>8272</v>
      </c>
      <c r="H1221" s="662" t="s">
        <v>8273</v>
      </c>
      <c r="I1221" s="664">
        <v>4931.4799999999996</v>
      </c>
      <c r="J1221" s="664">
        <v>5</v>
      </c>
      <c r="K1221" s="665">
        <v>24657.38</v>
      </c>
    </row>
    <row r="1222" spans="1:11" ht="14.4" customHeight="1" x14ac:dyDescent="0.3">
      <c r="A1222" s="660" t="s">
        <v>586</v>
      </c>
      <c r="B1222" s="661" t="s">
        <v>587</v>
      </c>
      <c r="C1222" s="662" t="s">
        <v>617</v>
      </c>
      <c r="D1222" s="663" t="s">
        <v>4271</v>
      </c>
      <c r="E1222" s="662" t="s">
        <v>8528</v>
      </c>
      <c r="F1222" s="663" t="s">
        <v>8529</v>
      </c>
      <c r="G1222" s="662" t="s">
        <v>8274</v>
      </c>
      <c r="H1222" s="662" t="s">
        <v>8275</v>
      </c>
      <c r="I1222" s="664">
        <v>7126.9</v>
      </c>
      <c r="J1222" s="664">
        <v>2</v>
      </c>
      <c r="K1222" s="665">
        <v>14253.8</v>
      </c>
    </row>
    <row r="1223" spans="1:11" ht="14.4" customHeight="1" x14ac:dyDescent="0.3">
      <c r="A1223" s="660" t="s">
        <v>586</v>
      </c>
      <c r="B1223" s="661" t="s">
        <v>587</v>
      </c>
      <c r="C1223" s="662" t="s">
        <v>617</v>
      </c>
      <c r="D1223" s="663" t="s">
        <v>4271</v>
      </c>
      <c r="E1223" s="662" t="s">
        <v>8528</v>
      </c>
      <c r="F1223" s="663" t="s">
        <v>8529</v>
      </c>
      <c r="G1223" s="662" t="s">
        <v>8445</v>
      </c>
      <c r="H1223" s="662" t="s">
        <v>8446</v>
      </c>
      <c r="I1223" s="664">
        <v>6897</v>
      </c>
      <c r="J1223" s="664">
        <v>2</v>
      </c>
      <c r="K1223" s="665">
        <v>13794</v>
      </c>
    </row>
    <row r="1224" spans="1:11" ht="14.4" customHeight="1" x14ac:dyDescent="0.3">
      <c r="A1224" s="660" t="s">
        <v>586</v>
      </c>
      <c r="B1224" s="661" t="s">
        <v>587</v>
      </c>
      <c r="C1224" s="662" t="s">
        <v>617</v>
      </c>
      <c r="D1224" s="663" t="s">
        <v>4271</v>
      </c>
      <c r="E1224" s="662" t="s">
        <v>8528</v>
      </c>
      <c r="F1224" s="663" t="s">
        <v>8529</v>
      </c>
      <c r="G1224" s="662" t="s">
        <v>8447</v>
      </c>
      <c r="H1224" s="662" t="s">
        <v>8448</v>
      </c>
      <c r="I1224" s="664">
        <v>20139</v>
      </c>
      <c r="J1224" s="664">
        <v>1</v>
      </c>
      <c r="K1224" s="665">
        <v>20139</v>
      </c>
    </row>
    <row r="1225" spans="1:11" ht="14.4" customHeight="1" x14ac:dyDescent="0.3">
      <c r="A1225" s="660" t="s">
        <v>586</v>
      </c>
      <c r="B1225" s="661" t="s">
        <v>587</v>
      </c>
      <c r="C1225" s="662" t="s">
        <v>617</v>
      </c>
      <c r="D1225" s="663" t="s">
        <v>4271</v>
      </c>
      <c r="E1225" s="662" t="s">
        <v>8528</v>
      </c>
      <c r="F1225" s="663" t="s">
        <v>8529</v>
      </c>
      <c r="G1225" s="662" t="s">
        <v>8449</v>
      </c>
      <c r="H1225" s="662" t="s">
        <v>8450</v>
      </c>
      <c r="I1225" s="664">
        <v>23261.040000000001</v>
      </c>
      <c r="J1225" s="664">
        <v>1</v>
      </c>
      <c r="K1225" s="665">
        <v>23261.040000000001</v>
      </c>
    </row>
    <row r="1226" spans="1:11" ht="14.4" customHeight="1" x14ac:dyDescent="0.3">
      <c r="A1226" s="660" t="s">
        <v>586</v>
      </c>
      <c r="B1226" s="661" t="s">
        <v>587</v>
      </c>
      <c r="C1226" s="662" t="s">
        <v>617</v>
      </c>
      <c r="D1226" s="663" t="s">
        <v>4271</v>
      </c>
      <c r="E1226" s="662" t="s">
        <v>8528</v>
      </c>
      <c r="F1226" s="663" t="s">
        <v>8529</v>
      </c>
      <c r="G1226" s="662" t="s">
        <v>8451</v>
      </c>
      <c r="H1226" s="662" t="s">
        <v>8452</v>
      </c>
      <c r="I1226" s="664">
        <v>9662</v>
      </c>
      <c r="J1226" s="664">
        <v>1</v>
      </c>
      <c r="K1226" s="665">
        <v>9662</v>
      </c>
    </row>
    <row r="1227" spans="1:11" ht="14.4" customHeight="1" x14ac:dyDescent="0.3">
      <c r="A1227" s="660" t="s">
        <v>586</v>
      </c>
      <c r="B1227" s="661" t="s">
        <v>587</v>
      </c>
      <c r="C1227" s="662" t="s">
        <v>620</v>
      </c>
      <c r="D1227" s="663" t="s">
        <v>8534</v>
      </c>
      <c r="E1227" s="662" t="s">
        <v>8528</v>
      </c>
      <c r="F1227" s="663" t="s">
        <v>8529</v>
      </c>
      <c r="G1227" s="662" t="s">
        <v>7788</v>
      </c>
      <c r="H1227" s="662" t="s">
        <v>7789</v>
      </c>
      <c r="I1227" s="664">
        <v>410.1875</v>
      </c>
      <c r="J1227" s="664">
        <v>21</v>
      </c>
      <c r="K1227" s="665">
        <v>8613.94</v>
      </c>
    </row>
    <row r="1228" spans="1:11" ht="14.4" customHeight="1" x14ac:dyDescent="0.3">
      <c r="A1228" s="660" t="s">
        <v>586</v>
      </c>
      <c r="B1228" s="661" t="s">
        <v>587</v>
      </c>
      <c r="C1228" s="662" t="s">
        <v>620</v>
      </c>
      <c r="D1228" s="663" t="s">
        <v>8534</v>
      </c>
      <c r="E1228" s="662" t="s">
        <v>8528</v>
      </c>
      <c r="F1228" s="663" t="s">
        <v>8529</v>
      </c>
      <c r="G1228" s="662" t="s">
        <v>7790</v>
      </c>
      <c r="H1228" s="662" t="s">
        <v>7791</v>
      </c>
      <c r="I1228" s="664">
        <v>320.83</v>
      </c>
      <c r="J1228" s="664">
        <v>1</v>
      </c>
      <c r="K1228" s="665">
        <v>320.83</v>
      </c>
    </row>
    <row r="1229" spans="1:11" ht="14.4" customHeight="1" x14ac:dyDescent="0.3">
      <c r="A1229" s="660" t="s">
        <v>586</v>
      </c>
      <c r="B1229" s="661" t="s">
        <v>587</v>
      </c>
      <c r="C1229" s="662" t="s">
        <v>620</v>
      </c>
      <c r="D1229" s="663" t="s">
        <v>8534</v>
      </c>
      <c r="E1229" s="662" t="s">
        <v>8528</v>
      </c>
      <c r="F1229" s="663" t="s">
        <v>8529</v>
      </c>
      <c r="G1229" s="662" t="s">
        <v>7792</v>
      </c>
      <c r="H1229" s="662" t="s">
        <v>7793</v>
      </c>
      <c r="I1229" s="664">
        <v>607.57000000000005</v>
      </c>
      <c r="J1229" s="664">
        <v>16</v>
      </c>
      <c r="K1229" s="665">
        <v>9701.1400000000012</v>
      </c>
    </row>
    <row r="1230" spans="1:11" ht="14.4" customHeight="1" x14ac:dyDescent="0.3">
      <c r="A1230" s="660" t="s">
        <v>586</v>
      </c>
      <c r="B1230" s="661" t="s">
        <v>587</v>
      </c>
      <c r="C1230" s="662" t="s">
        <v>620</v>
      </c>
      <c r="D1230" s="663" t="s">
        <v>8534</v>
      </c>
      <c r="E1230" s="662" t="s">
        <v>8528</v>
      </c>
      <c r="F1230" s="663" t="s">
        <v>8529</v>
      </c>
      <c r="G1230" s="662" t="s">
        <v>7802</v>
      </c>
      <c r="H1230" s="662" t="s">
        <v>7803</v>
      </c>
      <c r="I1230" s="664">
        <v>410.19</v>
      </c>
      <c r="J1230" s="664">
        <v>4</v>
      </c>
      <c r="K1230" s="665">
        <v>1640.76</v>
      </c>
    </row>
    <row r="1231" spans="1:11" ht="14.4" customHeight="1" x14ac:dyDescent="0.3">
      <c r="A1231" s="660" t="s">
        <v>586</v>
      </c>
      <c r="B1231" s="661" t="s">
        <v>587</v>
      </c>
      <c r="C1231" s="662" t="s">
        <v>620</v>
      </c>
      <c r="D1231" s="663" t="s">
        <v>8534</v>
      </c>
      <c r="E1231" s="662" t="s">
        <v>8528</v>
      </c>
      <c r="F1231" s="663" t="s">
        <v>8529</v>
      </c>
      <c r="G1231" s="662" t="s">
        <v>7804</v>
      </c>
      <c r="H1231" s="662" t="s">
        <v>7805</v>
      </c>
      <c r="I1231" s="664">
        <v>91.96</v>
      </c>
      <c r="J1231" s="664">
        <v>21</v>
      </c>
      <c r="K1231" s="665">
        <v>1931.1599999999999</v>
      </c>
    </row>
    <row r="1232" spans="1:11" ht="14.4" customHeight="1" x14ac:dyDescent="0.3">
      <c r="A1232" s="660" t="s">
        <v>586</v>
      </c>
      <c r="B1232" s="661" t="s">
        <v>587</v>
      </c>
      <c r="C1232" s="662" t="s">
        <v>620</v>
      </c>
      <c r="D1232" s="663" t="s">
        <v>8534</v>
      </c>
      <c r="E1232" s="662" t="s">
        <v>8528</v>
      </c>
      <c r="F1232" s="663" t="s">
        <v>8529</v>
      </c>
      <c r="G1232" s="662" t="s">
        <v>7808</v>
      </c>
      <c r="H1232" s="662" t="s">
        <v>7809</v>
      </c>
      <c r="I1232" s="664">
        <v>189.60464082932137</v>
      </c>
      <c r="J1232" s="664">
        <v>1</v>
      </c>
      <c r="K1232" s="665">
        <v>189.60464082932137</v>
      </c>
    </row>
    <row r="1233" spans="1:11" ht="14.4" customHeight="1" x14ac:dyDescent="0.3">
      <c r="A1233" s="660" t="s">
        <v>586</v>
      </c>
      <c r="B1233" s="661" t="s">
        <v>587</v>
      </c>
      <c r="C1233" s="662" t="s">
        <v>620</v>
      </c>
      <c r="D1233" s="663" t="s">
        <v>8534</v>
      </c>
      <c r="E1233" s="662" t="s">
        <v>8528</v>
      </c>
      <c r="F1233" s="663" t="s">
        <v>8529</v>
      </c>
      <c r="G1233" s="662" t="s">
        <v>8453</v>
      </c>
      <c r="H1233" s="662" t="s">
        <v>8454</v>
      </c>
      <c r="I1233" s="664">
        <v>87.12</v>
      </c>
      <c r="J1233" s="664">
        <v>1</v>
      </c>
      <c r="K1233" s="665">
        <v>87.12</v>
      </c>
    </row>
    <row r="1234" spans="1:11" ht="14.4" customHeight="1" x14ac:dyDescent="0.3">
      <c r="A1234" s="660" t="s">
        <v>586</v>
      </c>
      <c r="B1234" s="661" t="s">
        <v>587</v>
      </c>
      <c r="C1234" s="662" t="s">
        <v>620</v>
      </c>
      <c r="D1234" s="663" t="s">
        <v>8534</v>
      </c>
      <c r="E1234" s="662" t="s">
        <v>8528</v>
      </c>
      <c r="F1234" s="663" t="s">
        <v>8529</v>
      </c>
      <c r="G1234" s="662" t="s">
        <v>7547</v>
      </c>
      <c r="H1234" s="662" t="s">
        <v>7548</v>
      </c>
      <c r="I1234" s="664">
        <v>145.19999999999999</v>
      </c>
      <c r="J1234" s="664">
        <v>1</v>
      </c>
      <c r="K1234" s="665">
        <v>145.19999999999999</v>
      </c>
    </row>
    <row r="1235" spans="1:11" ht="14.4" customHeight="1" x14ac:dyDescent="0.3">
      <c r="A1235" s="660" t="s">
        <v>586</v>
      </c>
      <c r="B1235" s="661" t="s">
        <v>587</v>
      </c>
      <c r="C1235" s="662" t="s">
        <v>620</v>
      </c>
      <c r="D1235" s="663" t="s">
        <v>8534</v>
      </c>
      <c r="E1235" s="662" t="s">
        <v>8528</v>
      </c>
      <c r="F1235" s="663" t="s">
        <v>8529</v>
      </c>
      <c r="G1235" s="662" t="s">
        <v>7960</v>
      </c>
      <c r="H1235" s="662" t="s">
        <v>7961</v>
      </c>
      <c r="I1235" s="664">
        <v>13588.299999999997</v>
      </c>
      <c r="J1235" s="664">
        <v>13</v>
      </c>
      <c r="K1235" s="665">
        <v>176647.89999999997</v>
      </c>
    </row>
    <row r="1236" spans="1:11" ht="14.4" customHeight="1" x14ac:dyDescent="0.3">
      <c r="A1236" s="660" t="s">
        <v>586</v>
      </c>
      <c r="B1236" s="661" t="s">
        <v>587</v>
      </c>
      <c r="C1236" s="662" t="s">
        <v>620</v>
      </c>
      <c r="D1236" s="663" t="s">
        <v>8534</v>
      </c>
      <c r="E1236" s="662" t="s">
        <v>8528</v>
      </c>
      <c r="F1236" s="663" t="s">
        <v>8529</v>
      </c>
      <c r="G1236" s="662" t="s">
        <v>7962</v>
      </c>
      <c r="H1236" s="662" t="s">
        <v>7963</v>
      </c>
      <c r="I1236" s="664">
        <v>1724.25</v>
      </c>
      <c r="J1236" s="664">
        <v>89</v>
      </c>
      <c r="K1236" s="665">
        <v>153458.25</v>
      </c>
    </row>
    <row r="1237" spans="1:11" ht="14.4" customHeight="1" x14ac:dyDescent="0.3">
      <c r="A1237" s="660" t="s">
        <v>586</v>
      </c>
      <c r="B1237" s="661" t="s">
        <v>587</v>
      </c>
      <c r="C1237" s="662" t="s">
        <v>620</v>
      </c>
      <c r="D1237" s="663" t="s">
        <v>8534</v>
      </c>
      <c r="E1237" s="662" t="s">
        <v>8528</v>
      </c>
      <c r="F1237" s="663" t="s">
        <v>8529</v>
      </c>
      <c r="G1237" s="662" t="s">
        <v>7964</v>
      </c>
      <c r="H1237" s="662" t="s">
        <v>7965</v>
      </c>
      <c r="I1237" s="664">
        <v>1815</v>
      </c>
      <c r="J1237" s="664">
        <v>21</v>
      </c>
      <c r="K1237" s="665">
        <v>38115</v>
      </c>
    </row>
    <row r="1238" spans="1:11" ht="14.4" customHeight="1" x14ac:dyDescent="0.3">
      <c r="A1238" s="660" t="s">
        <v>586</v>
      </c>
      <c r="B1238" s="661" t="s">
        <v>587</v>
      </c>
      <c r="C1238" s="662" t="s">
        <v>620</v>
      </c>
      <c r="D1238" s="663" t="s">
        <v>8534</v>
      </c>
      <c r="E1238" s="662" t="s">
        <v>8528</v>
      </c>
      <c r="F1238" s="663" t="s">
        <v>8529</v>
      </c>
      <c r="G1238" s="662" t="s">
        <v>7966</v>
      </c>
      <c r="H1238" s="662" t="s">
        <v>7967</v>
      </c>
      <c r="I1238" s="664">
        <v>13128.5</v>
      </c>
      <c r="J1238" s="664">
        <v>21</v>
      </c>
      <c r="K1238" s="665">
        <v>275698.5</v>
      </c>
    </row>
    <row r="1239" spans="1:11" ht="14.4" customHeight="1" x14ac:dyDescent="0.3">
      <c r="A1239" s="660" t="s">
        <v>586</v>
      </c>
      <c r="B1239" s="661" t="s">
        <v>587</v>
      </c>
      <c r="C1239" s="662" t="s">
        <v>620</v>
      </c>
      <c r="D1239" s="663" t="s">
        <v>8534</v>
      </c>
      <c r="E1239" s="662" t="s">
        <v>8528</v>
      </c>
      <c r="F1239" s="663" t="s">
        <v>8529</v>
      </c>
      <c r="G1239" s="662" t="s">
        <v>7968</v>
      </c>
      <c r="H1239" s="662" t="s">
        <v>7969</v>
      </c>
      <c r="I1239" s="664">
        <v>6122.5999999999995</v>
      </c>
      <c r="J1239" s="664">
        <v>14</v>
      </c>
      <c r="K1239" s="665">
        <v>85716.400000000009</v>
      </c>
    </row>
    <row r="1240" spans="1:11" ht="14.4" customHeight="1" x14ac:dyDescent="0.3">
      <c r="A1240" s="660" t="s">
        <v>586</v>
      </c>
      <c r="B1240" s="661" t="s">
        <v>587</v>
      </c>
      <c r="C1240" s="662" t="s">
        <v>620</v>
      </c>
      <c r="D1240" s="663" t="s">
        <v>8534</v>
      </c>
      <c r="E1240" s="662" t="s">
        <v>8528</v>
      </c>
      <c r="F1240" s="663" t="s">
        <v>8529</v>
      </c>
      <c r="G1240" s="662" t="s">
        <v>7970</v>
      </c>
      <c r="H1240" s="662" t="s">
        <v>7971</v>
      </c>
      <c r="I1240" s="664">
        <v>5009.4000000000005</v>
      </c>
      <c r="J1240" s="664">
        <v>21</v>
      </c>
      <c r="K1240" s="665">
        <v>105197.39999999998</v>
      </c>
    </row>
    <row r="1241" spans="1:11" ht="14.4" customHeight="1" x14ac:dyDescent="0.3">
      <c r="A1241" s="660" t="s">
        <v>586</v>
      </c>
      <c r="B1241" s="661" t="s">
        <v>587</v>
      </c>
      <c r="C1241" s="662" t="s">
        <v>620</v>
      </c>
      <c r="D1241" s="663" t="s">
        <v>8534</v>
      </c>
      <c r="E1241" s="662" t="s">
        <v>8528</v>
      </c>
      <c r="F1241" s="663" t="s">
        <v>8529</v>
      </c>
      <c r="G1241" s="662" t="s">
        <v>7972</v>
      </c>
      <c r="H1241" s="662" t="s">
        <v>7973</v>
      </c>
      <c r="I1241" s="664">
        <v>10164</v>
      </c>
      <c r="J1241" s="664">
        <v>9</v>
      </c>
      <c r="K1241" s="665">
        <v>91476</v>
      </c>
    </row>
    <row r="1242" spans="1:11" ht="14.4" customHeight="1" x14ac:dyDescent="0.3">
      <c r="A1242" s="660" t="s">
        <v>586</v>
      </c>
      <c r="B1242" s="661" t="s">
        <v>587</v>
      </c>
      <c r="C1242" s="662" t="s">
        <v>620</v>
      </c>
      <c r="D1242" s="663" t="s">
        <v>8534</v>
      </c>
      <c r="E1242" s="662" t="s">
        <v>8528</v>
      </c>
      <c r="F1242" s="663" t="s">
        <v>8529</v>
      </c>
      <c r="G1242" s="662" t="s">
        <v>7974</v>
      </c>
      <c r="H1242" s="662" t="s">
        <v>7975</v>
      </c>
      <c r="I1242" s="664">
        <v>3388</v>
      </c>
      <c r="J1242" s="664">
        <v>27</v>
      </c>
      <c r="K1242" s="665">
        <v>91476</v>
      </c>
    </row>
    <row r="1243" spans="1:11" ht="14.4" customHeight="1" x14ac:dyDescent="0.3">
      <c r="A1243" s="660" t="s">
        <v>586</v>
      </c>
      <c r="B1243" s="661" t="s">
        <v>587</v>
      </c>
      <c r="C1243" s="662" t="s">
        <v>620</v>
      </c>
      <c r="D1243" s="663" t="s">
        <v>8534</v>
      </c>
      <c r="E1243" s="662" t="s">
        <v>8528</v>
      </c>
      <c r="F1243" s="663" t="s">
        <v>8529</v>
      </c>
      <c r="G1243" s="662" t="s">
        <v>7976</v>
      </c>
      <c r="H1243" s="662" t="s">
        <v>7977</v>
      </c>
      <c r="I1243" s="664">
        <v>14120.699999999999</v>
      </c>
      <c r="J1243" s="664">
        <v>8</v>
      </c>
      <c r="K1243" s="665">
        <v>112965.59999999999</v>
      </c>
    </row>
    <row r="1244" spans="1:11" ht="14.4" customHeight="1" x14ac:dyDescent="0.3">
      <c r="A1244" s="660" t="s">
        <v>586</v>
      </c>
      <c r="B1244" s="661" t="s">
        <v>587</v>
      </c>
      <c r="C1244" s="662" t="s">
        <v>620</v>
      </c>
      <c r="D1244" s="663" t="s">
        <v>8534</v>
      </c>
      <c r="E1244" s="662" t="s">
        <v>8528</v>
      </c>
      <c r="F1244" s="663" t="s">
        <v>8529</v>
      </c>
      <c r="G1244" s="662" t="s">
        <v>7978</v>
      </c>
      <c r="H1244" s="662" t="s">
        <v>7979</v>
      </c>
      <c r="I1244" s="664">
        <v>14907.2</v>
      </c>
      <c r="J1244" s="664">
        <v>2</v>
      </c>
      <c r="K1244" s="665">
        <v>29814.400000000001</v>
      </c>
    </row>
    <row r="1245" spans="1:11" ht="14.4" customHeight="1" x14ac:dyDescent="0.3">
      <c r="A1245" s="660" t="s">
        <v>586</v>
      </c>
      <c r="B1245" s="661" t="s">
        <v>587</v>
      </c>
      <c r="C1245" s="662" t="s">
        <v>620</v>
      </c>
      <c r="D1245" s="663" t="s">
        <v>8534</v>
      </c>
      <c r="E1245" s="662" t="s">
        <v>8528</v>
      </c>
      <c r="F1245" s="663" t="s">
        <v>8529</v>
      </c>
      <c r="G1245" s="662" t="s">
        <v>7980</v>
      </c>
      <c r="H1245" s="662" t="s">
        <v>7981</v>
      </c>
      <c r="I1245" s="664">
        <v>2962.08</v>
      </c>
      <c r="J1245" s="664">
        <v>12</v>
      </c>
      <c r="K1245" s="665">
        <v>35544.959999999999</v>
      </c>
    </row>
    <row r="1246" spans="1:11" ht="14.4" customHeight="1" x14ac:dyDescent="0.3">
      <c r="A1246" s="660" t="s">
        <v>586</v>
      </c>
      <c r="B1246" s="661" t="s">
        <v>587</v>
      </c>
      <c r="C1246" s="662" t="s">
        <v>620</v>
      </c>
      <c r="D1246" s="663" t="s">
        <v>8534</v>
      </c>
      <c r="E1246" s="662" t="s">
        <v>8528</v>
      </c>
      <c r="F1246" s="663" t="s">
        <v>8529</v>
      </c>
      <c r="G1246" s="662" t="s">
        <v>7982</v>
      </c>
      <c r="H1246" s="662" t="s">
        <v>7983</v>
      </c>
      <c r="I1246" s="664">
        <v>8893.5</v>
      </c>
      <c r="J1246" s="664">
        <v>10</v>
      </c>
      <c r="K1246" s="665">
        <v>88935</v>
      </c>
    </row>
    <row r="1247" spans="1:11" ht="14.4" customHeight="1" x14ac:dyDescent="0.3">
      <c r="A1247" s="660" t="s">
        <v>586</v>
      </c>
      <c r="B1247" s="661" t="s">
        <v>587</v>
      </c>
      <c r="C1247" s="662" t="s">
        <v>620</v>
      </c>
      <c r="D1247" s="663" t="s">
        <v>8534</v>
      </c>
      <c r="E1247" s="662" t="s">
        <v>8528</v>
      </c>
      <c r="F1247" s="663" t="s">
        <v>8529</v>
      </c>
      <c r="G1247" s="662" t="s">
        <v>7984</v>
      </c>
      <c r="H1247" s="662" t="s">
        <v>7985</v>
      </c>
      <c r="I1247" s="664">
        <v>4319.7</v>
      </c>
      <c r="J1247" s="664">
        <v>7</v>
      </c>
      <c r="K1247" s="665">
        <v>30237.899999999998</v>
      </c>
    </row>
    <row r="1248" spans="1:11" ht="14.4" customHeight="1" x14ac:dyDescent="0.3">
      <c r="A1248" s="660" t="s">
        <v>586</v>
      </c>
      <c r="B1248" s="661" t="s">
        <v>587</v>
      </c>
      <c r="C1248" s="662" t="s">
        <v>620</v>
      </c>
      <c r="D1248" s="663" t="s">
        <v>8534</v>
      </c>
      <c r="E1248" s="662" t="s">
        <v>8528</v>
      </c>
      <c r="F1248" s="663" t="s">
        <v>8529</v>
      </c>
      <c r="G1248" s="662" t="s">
        <v>7986</v>
      </c>
      <c r="H1248" s="662" t="s">
        <v>7987</v>
      </c>
      <c r="I1248" s="664">
        <v>2962.08</v>
      </c>
      <c r="J1248" s="664">
        <v>26</v>
      </c>
      <c r="K1248" s="665">
        <v>77014.080000000002</v>
      </c>
    </row>
    <row r="1249" spans="1:11" ht="14.4" customHeight="1" x14ac:dyDescent="0.3">
      <c r="A1249" s="660" t="s">
        <v>586</v>
      </c>
      <c r="B1249" s="661" t="s">
        <v>587</v>
      </c>
      <c r="C1249" s="662" t="s">
        <v>620</v>
      </c>
      <c r="D1249" s="663" t="s">
        <v>8534</v>
      </c>
      <c r="E1249" s="662" t="s">
        <v>8528</v>
      </c>
      <c r="F1249" s="663" t="s">
        <v>8529</v>
      </c>
      <c r="G1249" s="662" t="s">
        <v>7988</v>
      </c>
      <c r="H1249" s="662" t="s">
        <v>7989</v>
      </c>
      <c r="I1249" s="664">
        <v>2962.08</v>
      </c>
      <c r="J1249" s="664">
        <v>16</v>
      </c>
      <c r="K1249" s="665">
        <v>47393.279999999999</v>
      </c>
    </row>
    <row r="1250" spans="1:11" ht="14.4" customHeight="1" x14ac:dyDescent="0.3">
      <c r="A1250" s="660" t="s">
        <v>586</v>
      </c>
      <c r="B1250" s="661" t="s">
        <v>587</v>
      </c>
      <c r="C1250" s="662" t="s">
        <v>620</v>
      </c>
      <c r="D1250" s="663" t="s">
        <v>8534</v>
      </c>
      <c r="E1250" s="662" t="s">
        <v>8528</v>
      </c>
      <c r="F1250" s="663" t="s">
        <v>8529</v>
      </c>
      <c r="G1250" s="662" t="s">
        <v>7990</v>
      </c>
      <c r="H1250" s="662" t="s">
        <v>7991</v>
      </c>
      <c r="I1250" s="664">
        <v>6388.8</v>
      </c>
      <c r="J1250" s="664">
        <v>6</v>
      </c>
      <c r="K1250" s="665">
        <v>38332.800000000003</v>
      </c>
    </row>
    <row r="1251" spans="1:11" ht="14.4" customHeight="1" x14ac:dyDescent="0.3">
      <c r="A1251" s="660" t="s">
        <v>586</v>
      </c>
      <c r="B1251" s="661" t="s">
        <v>587</v>
      </c>
      <c r="C1251" s="662" t="s">
        <v>620</v>
      </c>
      <c r="D1251" s="663" t="s">
        <v>8534</v>
      </c>
      <c r="E1251" s="662" t="s">
        <v>8528</v>
      </c>
      <c r="F1251" s="663" t="s">
        <v>8529</v>
      </c>
      <c r="G1251" s="662" t="s">
        <v>8455</v>
      </c>
      <c r="H1251" s="662" t="s">
        <v>8456</v>
      </c>
      <c r="I1251" s="664">
        <v>20187.64</v>
      </c>
      <c r="J1251" s="664">
        <v>2</v>
      </c>
      <c r="K1251" s="665">
        <v>40375.279999999999</v>
      </c>
    </row>
    <row r="1252" spans="1:11" ht="14.4" customHeight="1" x14ac:dyDescent="0.3">
      <c r="A1252" s="660" t="s">
        <v>586</v>
      </c>
      <c r="B1252" s="661" t="s">
        <v>587</v>
      </c>
      <c r="C1252" s="662" t="s">
        <v>620</v>
      </c>
      <c r="D1252" s="663" t="s">
        <v>8534</v>
      </c>
      <c r="E1252" s="662" t="s">
        <v>8528</v>
      </c>
      <c r="F1252" s="663" t="s">
        <v>8529</v>
      </c>
      <c r="G1252" s="662" t="s">
        <v>8457</v>
      </c>
      <c r="H1252" s="662" t="s">
        <v>8458</v>
      </c>
      <c r="I1252" s="664">
        <v>2783</v>
      </c>
      <c r="J1252" s="664">
        <v>15</v>
      </c>
      <c r="K1252" s="665">
        <v>41745</v>
      </c>
    </row>
    <row r="1253" spans="1:11" ht="14.4" customHeight="1" x14ac:dyDescent="0.3">
      <c r="A1253" s="660" t="s">
        <v>586</v>
      </c>
      <c r="B1253" s="661" t="s">
        <v>587</v>
      </c>
      <c r="C1253" s="662" t="s">
        <v>620</v>
      </c>
      <c r="D1253" s="663" t="s">
        <v>8534</v>
      </c>
      <c r="E1253" s="662" t="s">
        <v>8528</v>
      </c>
      <c r="F1253" s="663" t="s">
        <v>8529</v>
      </c>
      <c r="G1253" s="662" t="s">
        <v>8459</v>
      </c>
      <c r="H1253" s="662" t="s">
        <v>8460</v>
      </c>
      <c r="I1253" s="664">
        <v>2541</v>
      </c>
      <c r="J1253" s="664">
        <v>2</v>
      </c>
      <c r="K1253" s="665">
        <v>5082</v>
      </c>
    </row>
    <row r="1254" spans="1:11" ht="14.4" customHeight="1" x14ac:dyDescent="0.3">
      <c r="A1254" s="660" t="s">
        <v>586</v>
      </c>
      <c r="B1254" s="661" t="s">
        <v>587</v>
      </c>
      <c r="C1254" s="662" t="s">
        <v>620</v>
      </c>
      <c r="D1254" s="663" t="s">
        <v>8534</v>
      </c>
      <c r="E1254" s="662" t="s">
        <v>8528</v>
      </c>
      <c r="F1254" s="663" t="s">
        <v>8529</v>
      </c>
      <c r="G1254" s="662" t="s">
        <v>8461</v>
      </c>
      <c r="H1254" s="662" t="s">
        <v>8462</v>
      </c>
      <c r="I1254" s="664">
        <v>13462.46</v>
      </c>
      <c r="J1254" s="664">
        <v>3</v>
      </c>
      <c r="K1254" s="665">
        <v>40387.379999999997</v>
      </c>
    </row>
    <row r="1255" spans="1:11" ht="14.4" customHeight="1" x14ac:dyDescent="0.3">
      <c r="A1255" s="660" t="s">
        <v>586</v>
      </c>
      <c r="B1255" s="661" t="s">
        <v>587</v>
      </c>
      <c r="C1255" s="662" t="s">
        <v>620</v>
      </c>
      <c r="D1255" s="663" t="s">
        <v>8534</v>
      </c>
      <c r="E1255" s="662" t="s">
        <v>8528</v>
      </c>
      <c r="F1255" s="663" t="s">
        <v>8529</v>
      </c>
      <c r="G1255" s="662" t="s">
        <v>8463</v>
      </c>
      <c r="H1255" s="662" t="s">
        <v>8464</v>
      </c>
      <c r="I1255" s="664">
        <v>8409.5</v>
      </c>
      <c r="J1255" s="664">
        <v>2</v>
      </c>
      <c r="K1255" s="665">
        <v>16819</v>
      </c>
    </row>
    <row r="1256" spans="1:11" ht="14.4" customHeight="1" x14ac:dyDescent="0.3">
      <c r="A1256" s="660" t="s">
        <v>586</v>
      </c>
      <c r="B1256" s="661" t="s">
        <v>587</v>
      </c>
      <c r="C1256" s="662" t="s">
        <v>620</v>
      </c>
      <c r="D1256" s="663" t="s">
        <v>8534</v>
      </c>
      <c r="E1256" s="662" t="s">
        <v>8528</v>
      </c>
      <c r="F1256" s="663" t="s">
        <v>8529</v>
      </c>
      <c r="G1256" s="662" t="s">
        <v>8465</v>
      </c>
      <c r="H1256" s="662" t="s">
        <v>8466</v>
      </c>
      <c r="I1256" s="664">
        <v>4815.8</v>
      </c>
      <c r="J1256" s="664">
        <v>2</v>
      </c>
      <c r="K1256" s="665">
        <v>9631.6</v>
      </c>
    </row>
    <row r="1257" spans="1:11" ht="14.4" customHeight="1" x14ac:dyDescent="0.3">
      <c r="A1257" s="660" t="s">
        <v>586</v>
      </c>
      <c r="B1257" s="661" t="s">
        <v>587</v>
      </c>
      <c r="C1257" s="662" t="s">
        <v>620</v>
      </c>
      <c r="D1257" s="663" t="s">
        <v>8534</v>
      </c>
      <c r="E1257" s="662" t="s">
        <v>8528</v>
      </c>
      <c r="F1257" s="663" t="s">
        <v>8529</v>
      </c>
      <c r="G1257" s="662" t="s">
        <v>8467</v>
      </c>
      <c r="H1257" s="662" t="s">
        <v>8468</v>
      </c>
      <c r="I1257" s="664">
        <v>5203</v>
      </c>
      <c r="J1257" s="664">
        <v>2</v>
      </c>
      <c r="K1257" s="665">
        <v>10406</v>
      </c>
    </row>
    <row r="1258" spans="1:11" ht="14.4" customHeight="1" x14ac:dyDescent="0.3">
      <c r="A1258" s="660" t="s">
        <v>586</v>
      </c>
      <c r="B1258" s="661" t="s">
        <v>587</v>
      </c>
      <c r="C1258" s="662" t="s">
        <v>620</v>
      </c>
      <c r="D1258" s="663" t="s">
        <v>8534</v>
      </c>
      <c r="E1258" s="662" t="s">
        <v>8528</v>
      </c>
      <c r="F1258" s="663" t="s">
        <v>8529</v>
      </c>
      <c r="G1258" s="662" t="s">
        <v>8469</v>
      </c>
      <c r="H1258" s="662" t="s">
        <v>8470</v>
      </c>
      <c r="I1258" s="664">
        <v>1512.5</v>
      </c>
      <c r="J1258" s="664">
        <v>3</v>
      </c>
      <c r="K1258" s="665">
        <v>4537.5</v>
      </c>
    </row>
    <row r="1259" spans="1:11" ht="14.4" customHeight="1" x14ac:dyDescent="0.3">
      <c r="A1259" s="660" t="s">
        <v>586</v>
      </c>
      <c r="B1259" s="661" t="s">
        <v>587</v>
      </c>
      <c r="C1259" s="662" t="s">
        <v>620</v>
      </c>
      <c r="D1259" s="663" t="s">
        <v>8534</v>
      </c>
      <c r="E1259" s="662" t="s">
        <v>8528</v>
      </c>
      <c r="F1259" s="663" t="s">
        <v>8529</v>
      </c>
      <c r="G1259" s="662" t="s">
        <v>8471</v>
      </c>
      <c r="H1259" s="662" t="s">
        <v>8472</v>
      </c>
      <c r="I1259" s="664">
        <v>1512.5</v>
      </c>
      <c r="J1259" s="664">
        <v>2</v>
      </c>
      <c r="K1259" s="665">
        <v>3025</v>
      </c>
    </row>
    <row r="1260" spans="1:11" ht="14.4" customHeight="1" x14ac:dyDescent="0.3">
      <c r="A1260" s="660" t="s">
        <v>586</v>
      </c>
      <c r="B1260" s="661" t="s">
        <v>587</v>
      </c>
      <c r="C1260" s="662" t="s">
        <v>620</v>
      </c>
      <c r="D1260" s="663" t="s">
        <v>8534</v>
      </c>
      <c r="E1260" s="662" t="s">
        <v>8528</v>
      </c>
      <c r="F1260" s="663" t="s">
        <v>8529</v>
      </c>
      <c r="G1260" s="662" t="s">
        <v>8473</v>
      </c>
      <c r="H1260" s="662" t="s">
        <v>8474</v>
      </c>
      <c r="I1260" s="664">
        <v>1512.5</v>
      </c>
      <c r="J1260" s="664">
        <v>2</v>
      </c>
      <c r="K1260" s="665">
        <v>3025</v>
      </c>
    </row>
    <row r="1261" spans="1:11" ht="14.4" customHeight="1" x14ac:dyDescent="0.3">
      <c r="A1261" s="660" t="s">
        <v>586</v>
      </c>
      <c r="B1261" s="661" t="s">
        <v>587</v>
      </c>
      <c r="C1261" s="662" t="s">
        <v>620</v>
      </c>
      <c r="D1261" s="663" t="s">
        <v>8534</v>
      </c>
      <c r="E1261" s="662" t="s">
        <v>8528</v>
      </c>
      <c r="F1261" s="663" t="s">
        <v>8529</v>
      </c>
      <c r="G1261" s="662" t="s">
        <v>8475</v>
      </c>
      <c r="H1261" s="662" t="s">
        <v>8476</v>
      </c>
      <c r="I1261" s="664">
        <v>423.5</v>
      </c>
      <c r="J1261" s="664">
        <v>2</v>
      </c>
      <c r="K1261" s="665">
        <v>847</v>
      </c>
    </row>
    <row r="1262" spans="1:11" ht="14.4" customHeight="1" x14ac:dyDescent="0.3">
      <c r="A1262" s="660" t="s">
        <v>586</v>
      </c>
      <c r="B1262" s="661" t="s">
        <v>587</v>
      </c>
      <c r="C1262" s="662" t="s">
        <v>620</v>
      </c>
      <c r="D1262" s="663" t="s">
        <v>8534</v>
      </c>
      <c r="E1262" s="662" t="s">
        <v>8528</v>
      </c>
      <c r="F1262" s="663" t="s">
        <v>8529</v>
      </c>
      <c r="G1262" s="662" t="s">
        <v>8477</v>
      </c>
      <c r="H1262" s="662" t="s">
        <v>8478</v>
      </c>
      <c r="I1262" s="664">
        <v>423.5</v>
      </c>
      <c r="J1262" s="664">
        <v>2</v>
      </c>
      <c r="K1262" s="665">
        <v>847</v>
      </c>
    </row>
    <row r="1263" spans="1:11" ht="14.4" customHeight="1" x14ac:dyDescent="0.3">
      <c r="A1263" s="660" t="s">
        <v>586</v>
      </c>
      <c r="B1263" s="661" t="s">
        <v>587</v>
      </c>
      <c r="C1263" s="662" t="s">
        <v>6898</v>
      </c>
      <c r="D1263" s="663" t="s">
        <v>8535</v>
      </c>
      <c r="E1263" s="662" t="s">
        <v>8528</v>
      </c>
      <c r="F1263" s="663" t="s">
        <v>8529</v>
      </c>
      <c r="G1263" s="662" t="s">
        <v>8479</v>
      </c>
      <c r="H1263" s="662" t="s">
        <v>8480</v>
      </c>
      <c r="I1263" s="664">
        <v>21223.4</v>
      </c>
      <c r="J1263" s="664">
        <v>7</v>
      </c>
      <c r="K1263" s="665">
        <v>148612.20000000001</v>
      </c>
    </row>
    <row r="1264" spans="1:11" ht="14.4" customHeight="1" x14ac:dyDescent="0.3">
      <c r="A1264" s="660" t="s">
        <v>586</v>
      </c>
      <c r="B1264" s="661" t="s">
        <v>587</v>
      </c>
      <c r="C1264" s="662" t="s">
        <v>6898</v>
      </c>
      <c r="D1264" s="663" t="s">
        <v>8535</v>
      </c>
      <c r="E1264" s="662" t="s">
        <v>8528</v>
      </c>
      <c r="F1264" s="663" t="s">
        <v>8529</v>
      </c>
      <c r="G1264" s="662" t="s">
        <v>7547</v>
      </c>
      <c r="H1264" s="662" t="s">
        <v>7548</v>
      </c>
      <c r="I1264" s="664">
        <v>405.35</v>
      </c>
      <c r="J1264" s="664">
        <v>4</v>
      </c>
      <c r="K1264" s="665">
        <v>1621.4</v>
      </c>
    </row>
    <row r="1265" spans="1:11" ht="14.4" customHeight="1" x14ac:dyDescent="0.3">
      <c r="A1265" s="660" t="s">
        <v>586</v>
      </c>
      <c r="B1265" s="661" t="s">
        <v>587</v>
      </c>
      <c r="C1265" s="662" t="s">
        <v>6898</v>
      </c>
      <c r="D1265" s="663" t="s">
        <v>8535</v>
      </c>
      <c r="E1265" s="662" t="s">
        <v>8528</v>
      </c>
      <c r="F1265" s="663" t="s">
        <v>8529</v>
      </c>
      <c r="G1265" s="662" t="s">
        <v>7994</v>
      </c>
      <c r="H1265" s="662" t="s">
        <v>7996</v>
      </c>
      <c r="I1265" s="664">
        <v>21054</v>
      </c>
      <c r="J1265" s="664">
        <v>1</v>
      </c>
      <c r="K1265" s="665">
        <v>21054</v>
      </c>
    </row>
    <row r="1266" spans="1:11" ht="14.4" customHeight="1" x14ac:dyDescent="0.3">
      <c r="A1266" s="660" t="s">
        <v>586</v>
      </c>
      <c r="B1266" s="661" t="s">
        <v>587</v>
      </c>
      <c r="C1266" s="662" t="s">
        <v>6898</v>
      </c>
      <c r="D1266" s="663" t="s">
        <v>8535</v>
      </c>
      <c r="E1266" s="662" t="s">
        <v>8528</v>
      </c>
      <c r="F1266" s="663" t="s">
        <v>8529</v>
      </c>
      <c r="G1266" s="662" t="s">
        <v>7997</v>
      </c>
      <c r="H1266" s="662" t="s">
        <v>7998</v>
      </c>
      <c r="I1266" s="664">
        <v>4493.9400000000005</v>
      </c>
      <c r="J1266" s="664">
        <v>33</v>
      </c>
      <c r="K1266" s="665">
        <v>148300.01999999999</v>
      </c>
    </row>
    <row r="1267" spans="1:11" ht="14.4" customHeight="1" x14ac:dyDescent="0.3">
      <c r="A1267" s="660" t="s">
        <v>586</v>
      </c>
      <c r="B1267" s="661" t="s">
        <v>587</v>
      </c>
      <c r="C1267" s="662" t="s">
        <v>6898</v>
      </c>
      <c r="D1267" s="663" t="s">
        <v>8535</v>
      </c>
      <c r="E1267" s="662" t="s">
        <v>8528</v>
      </c>
      <c r="F1267" s="663" t="s">
        <v>8529</v>
      </c>
      <c r="G1267" s="662" t="s">
        <v>7999</v>
      </c>
      <c r="H1267" s="662" t="s">
        <v>8001</v>
      </c>
      <c r="I1267" s="664">
        <v>1657.7</v>
      </c>
      <c r="J1267" s="664">
        <v>2</v>
      </c>
      <c r="K1267" s="665">
        <v>3315.4</v>
      </c>
    </row>
    <row r="1268" spans="1:11" ht="14.4" customHeight="1" x14ac:dyDescent="0.3">
      <c r="A1268" s="660" t="s">
        <v>586</v>
      </c>
      <c r="B1268" s="661" t="s">
        <v>587</v>
      </c>
      <c r="C1268" s="662" t="s">
        <v>6898</v>
      </c>
      <c r="D1268" s="663" t="s">
        <v>8535</v>
      </c>
      <c r="E1268" s="662" t="s">
        <v>8528</v>
      </c>
      <c r="F1268" s="663" t="s">
        <v>8529</v>
      </c>
      <c r="G1268" s="662" t="s">
        <v>8002</v>
      </c>
      <c r="H1268" s="662" t="s">
        <v>8004</v>
      </c>
      <c r="I1268" s="664">
        <v>267.41000000000003</v>
      </c>
      <c r="J1268" s="664">
        <v>8</v>
      </c>
      <c r="K1268" s="665">
        <v>2139.2800000000002</v>
      </c>
    </row>
    <row r="1269" spans="1:11" ht="14.4" customHeight="1" x14ac:dyDescent="0.3">
      <c r="A1269" s="660" t="s">
        <v>586</v>
      </c>
      <c r="B1269" s="661" t="s">
        <v>587</v>
      </c>
      <c r="C1269" s="662" t="s">
        <v>6898</v>
      </c>
      <c r="D1269" s="663" t="s">
        <v>8535</v>
      </c>
      <c r="E1269" s="662" t="s">
        <v>8528</v>
      </c>
      <c r="F1269" s="663" t="s">
        <v>8529</v>
      </c>
      <c r="G1269" s="662" t="s">
        <v>8005</v>
      </c>
      <c r="H1269" s="662" t="s">
        <v>8007</v>
      </c>
      <c r="I1269" s="664">
        <v>8305.44</v>
      </c>
      <c r="J1269" s="664">
        <v>5</v>
      </c>
      <c r="K1269" s="665">
        <v>41527.200000000004</v>
      </c>
    </row>
    <row r="1270" spans="1:11" ht="14.4" customHeight="1" x14ac:dyDescent="0.3">
      <c r="A1270" s="660" t="s">
        <v>586</v>
      </c>
      <c r="B1270" s="661" t="s">
        <v>587</v>
      </c>
      <c r="C1270" s="662" t="s">
        <v>6898</v>
      </c>
      <c r="D1270" s="663" t="s">
        <v>8535</v>
      </c>
      <c r="E1270" s="662" t="s">
        <v>8528</v>
      </c>
      <c r="F1270" s="663" t="s">
        <v>8529</v>
      </c>
      <c r="G1270" s="662" t="s">
        <v>8008</v>
      </c>
      <c r="H1270" s="662" t="s">
        <v>8010</v>
      </c>
      <c r="I1270" s="664">
        <v>2445.41</v>
      </c>
      <c r="J1270" s="664">
        <v>31</v>
      </c>
      <c r="K1270" s="665">
        <v>75807.709999999992</v>
      </c>
    </row>
    <row r="1271" spans="1:11" ht="14.4" customHeight="1" x14ac:dyDescent="0.3">
      <c r="A1271" s="660" t="s">
        <v>586</v>
      </c>
      <c r="B1271" s="661" t="s">
        <v>587</v>
      </c>
      <c r="C1271" s="662" t="s">
        <v>6898</v>
      </c>
      <c r="D1271" s="663" t="s">
        <v>8535</v>
      </c>
      <c r="E1271" s="662" t="s">
        <v>8528</v>
      </c>
      <c r="F1271" s="663" t="s">
        <v>8529</v>
      </c>
      <c r="G1271" s="662" t="s">
        <v>8011</v>
      </c>
      <c r="H1271" s="662" t="s">
        <v>8012</v>
      </c>
      <c r="I1271" s="664">
        <v>4549.6000000000004</v>
      </c>
      <c r="J1271" s="664">
        <v>6</v>
      </c>
      <c r="K1271" s="665">
        <v>27297.600000000002</v>
      </c>
    </row>
    <row r="1272" spans="1:11" ht="14.4" customHeight="1" x14ac:dyDescent="0.3">
      <c r="A1272" s="660" t="s">
        <v>586</v>
      </c>
      <c r="B1272" s="661" t="s">
        <v>587</v>
      </c>
      <c r="C1272" s="662" t="s">
        <v>6898</v>
      </c>
      <c r="D1272" s="663" t="s">
        <v>8535</v>
      </c>
      <c r="E1272" s="662" t="s">
        <v>8528</v>
      </c>
      <c r="F1272" s="663" t="s">
        <v>8529</v>
      </c>
      <c r="G1272" s="662" t="s">
        <v>8013</v>
      </c>
      <c r="H1272" s="662" t="s">
        <v>8015</v>
      </c>
      <c r="I1272" s="664">
        <v>11253</v>
      </c>
      <c r="J1272" s="664">
        <v>43</v>
      </c>
      <c r="K1272" s="665">
        <v>483879</v>
      </c>
    </row>
    <row r="1273" spans="1:11" ht="14.4" customHeight="1" x14ac:dyDescent="0.3">
      <c r="A1273" s="660" t="s">
        <v>586</v>
      </c>
      <c r="B1273" s="661" t="s">
        <v>587</v>
      </c>
      <c r="C1273" s="662" t="s">
        <v>6898</v>
      </c>
      <c r="D1273" s="663" t="s">
        <v>8535</v>
      </c>
      <c r="E1273" s="662" t="s">
        <v>8528</v>
      </c>
      <c r="F1273" s="663" t="s">
        <v>8529</v>
      </c>
      <c r="G1273" s="662" t="s">
        <v>8019</v>
      </c>
      <c r="H1273" s="662" t="s">
        <v>8021</v>
      </c>
      <c r="I1273" s="664">
        <v>2213.09</v>
      </c>
      <c r="J1273" s="664">
        <v>1</v>
      </c>
      <c r="K1273" s="665">
        <v>2213.09</v>
      </c>
    </row>
    <row r="1274" spans="1:11" ht="14.4" customHeight="1" x14ac:dyDescent="0.3">
      <c r="A1274" s="660" t="s">
        <v>586</v>
      </c>
      <c r="B1274" s="661" t="s">
        <v>587</v>
      </c>
      <c r="C1274" s="662" t="s">
        <v>6898</v>
      </c>
      <c r="D1274" s="663" t="s">
        <v>8535</v>
      </c>
      <c r="E1274" s="662" t="s">
        <v>8528</v>
      </c>
      <c r="F1274" s="663" t="s">
        <v>8529</v>
      </c>
      <c r="G1274" s="662" t="s">
        <v>8022</v>
      </c>
      <c r="H1274" s="662" t="s">
        <v>8024</v>
      </c>
      <c r="I1274" s="664">
        <v>488.84</v>
      </c>
      <c r="J1274" s="664">
        <v>14</v>
      </c>
      <c r="K1274" s="665">
        <v>6843.7599999999993</v>
      </c>
    </row>
    <row r="1275" spans="1:11" ht="14.4" customHeight="1" x14ac:dyDescent="0.3">
      <c r="A1275" s="660" t="s">
        <v>586</v>
      </c>
      <c r="B1275" s="661" t="s">
        <v>587</v>
      </c>
      <c r="C1275" s="662" t="s">
        <v>6898</v>
      </c>
      <c r="D1275" s="663" t="s">
        <v>8535</v>
      </c>
      <c r="E1275" s="662" t="s">
        <v>8528</v>
      </c>
      <c r="F1275" s="663" t="s">
        <v>8529</v>
      </c>
      <c r="G1275" s="662" t="s">
        <v>8025</v>
      </c>
      <c r="H1275" s="662" t="s">
        <v>8027</v>
      </c>
      <c r="I1275" s="664">
        <v>1815</v>
      </c>
      <c r="J1275" s="664">
        <v>117</v>
      </c>
      <c r="K1275" s="665">
        <v>212355</v>
      </c>
    </row>
    <row r="1276" spans="1:11" ht="14.4" customHeight="1" x14ac:dyDescent="0.3">
      <c r="A1276" s="660" t="s">
        <v>586</v>
      </c>
      <c r="B1276" s="661" t="s">
        <v>587</v>
      </c>
      <c r="C1276" s="662" t="s">
        <v>6898</v>
      </c>
      <c r="D1276" s="663" t="s">
        <v>8535</v>
      </c>
      <c r="E1276" s="662" t="s">
        <v>8528</v>
      </c>
      <c r="F1276" s="663" t="s">
        <v>8529</v>
      </c>
      <c r="G1276" s="662" t="s">
        <v>8030</v>
      </c>
      <c r="H1276" s="662" t="s">
        <v>8032</v>
      </c>
      <c r="I1276" s="664">
        <v>9312.8060000000005</v>
      </c>
      <c r="J1276" s="664">
        <v>5</v>
      </c>
      <c r="K1276" s="665">
        <v>46564.03</v>
      </c>
    </row>
    <row r="1277" spans="1:11" ht="14.4" customHeight="1" x14ac:dyDescent="0.3">
      <c r="A1277" s="660" t="s">
        <v>586</v>
      </c>
      <c r="B1277" s="661" t="s">
        <v>587</v>
      </c>
      <c r="C1277" s="662" t="s">
        <v>6898</v>
      </c>
      <c r="D1277" s="663" t="s">
        <v>8535</v>
      </c>
      <c r="E1277" s="662" t="s">
        <v>8528</v>
      </c>
      <c r="F1277" s="663" t="s">
        <v>8529</v>
      </c>
      <c r="G1277" s="662" t="s">
        <v>8033</v>
      </c>
      <c r="H1277" s="662" t="s">
        <v>8035</v>
      </c>
      <c r="I1277" s="664">
        <v>10527</v>
      </c>
      <c r="J1277" s="664">
        <v>4</v>
      </c>
      <c r="K1277" s="665">
        <v>42108</v>
      </c>
    </row>
    <row r="1278" spans="1:11" ht="14.4" customHeight="1" x14ac:dyDescent="0.3">
      <c r="A1278" s="660" t="s">
        <v>586</v>
      </c>
      <c r="B1278" s="661" t="s">
        <v>587</v>
      </c>
      <c r="C1278" s="662" t="s">
        <v>6898</v>
      </c>
      <c r="D1278" s="663" t="s">
        <v>8535</v>
      </c>
      <c r="E1278" s="662" t="s">
        <v>8528</v>
      </c>
      <c r="F1278" s="663" t="s">
        <v>8529</v>
      </c>
      <c r="G1278" s="662" t="s">
        <v>8036</v>
      </c>
      <c r="H1278" s="662" t="s">
        <v>8037</v>
      </c>
      <c r="I1278" s="664">
        <v>3928.8700000000003</v>
      </c>
      <c r="J1278" s="664">
        <v>6</v>
      </c>
      <c r="K1278" s="665">
        <v>23573.22</v>
      </c>
    </row>
    <row r="1279" spans="1:11" ht="14.4" customHeight="1" x14ac:dyDescent="0.3">
      <c r="A1279" s="660" t="s">
        <v>586</v>
      </c>
      <c r="B1279" s="661" t="s">
        <v>587</v>
      </c>
      <c r="C1279" s="662" t="s">
        <v>6898</v>
      </c>
      <c r="D1279" s="663" t="s">
        <v>8535</v>
      </c>
      <c r="E1279" s="662" t="s">
        <v>8528</v>
      </c>
      <c r="F1279" s="663" t="s">
        <v>8529</v>
      </c>
      <c r="G1279" s="662" t="s">
        <v>8038</v>
      </c>
      <c r="H1279" s="662" t="s">
        <v>8040</v>
      </c>
      <c r="I1279" s="664">
        <v>2323.2000000000003</v>
      </c>
      <c r="J1279" s="664">
        <v>23</v>
      </c>
      <c r="K1279" s="665">
        <v>53433.599999999999</v>
      </c>
    </row>
    <row r="1280" spans="1:11" ht="14.4" customHeight="1" x14ac:dyDescent="0.3">
      <c r="A1280" s="660" t="s">
        <v>586</v>
      </c>
      <c r="B1280" s="661" t="s">
        <v>587</v>
      </c>
      <c r="C1280" s="662" t="s">
        <v>6898</v>
      </c>
      <c r="D1280" s="663" t="s">
        <v>8535</v>
      </c>
      <c r="E1280" s="662" t="s">
        <v>8528</v>
      </c>
      <c r="F1280" s="663" t="s">
        <v>8529</v>
      </c>
      <c r="G1280" s="662" t="s">
        <v>8041</v>
      </c>
      <c r="H1280" s="662" t="s">
        <v>8043</v>
      </c>
      <c r="I1280" s="664">
        <v>1815</v>
      </c>
      <c r="J1280" s="664">
        <v>1</v>
      </c>
      <c r="K1280" s="665">
        <v>1815</v>
      </c>
    </row>
    <row r="1281" spans="1:11" ht="14.4" customHeight="1" x14ac:dyDescent="0.3">
      <c r="A1281" s="660" t="s">
        <v>586</v>
      </c>
      <c r="B1281" s="661" t="s">
        <v>587</v>
      </c>
      <c r="C1281" s="662" t="s">
        <v>6898</v>
      </c>
      <c r="D1281" s="663" t="s">
        <v>8535</v>
      </c>
      <c r="E1281" s="662" t="s">
        <v>8528</v>
      </c>
      <c r="F1281" s="663" t="s">
        <v>8529</v>
      </c>
      <c r="G1281" s="662" t="s">
        <v>8044</v>
      </c>
      <c r="H1281" s="662" t="s">
        <v>8045</v>
      </c>
      <c r="I1281" s="664">
        <v>1028.5</v>
      </c>
      <c r="J1281" s="664">
        <v>3</v>
      </c>
      <c r="K1281" s="665">
        <v>3085.5</v>
      </c>
    </row>
    <row r="1282" spans="1:11" ht="14.4" customHeight="1" x14ac:dyDescent="0.3">
      <c r="A1282" s="660" t="s">
        <v>586</v>
      </c>
      <c r="B1282" s="661" t="s">
        <v>587</v>
      </c>
      <c r="C1282" s="662" t="s">
        <v>6898</v>
      </c>
      <c r="D1282" s="663" t="s">
        <v>8535</v>
      </c>
      <c r="E1282" s="662" t="s">
        <v>8528</v>
      </c>
      <c r="F1282" s="663" t="s">
        <v>8529</v>
      </c>
      <c r="G1282" s="662" t="s">
        <v>8046</v>
      </c>
      <c r="H1282" s="662" t="s">
        <v>8048</v>
      </c>
      <c r="I1282" s="664">
        <v>21542.033333333336</v>
      </c>
      <c r="J1282" s="664">
        <v>3</v>
      </c>
      <c r="K1282" s="665">
        <v>64626.100000000006</v>
      </c>
    </row>
    <row r="1283" spans="1:11" ht="14.4" customHeight="1" x14ac:dyDescent="0.3">
      <c r="A1283" s="660" t="s">
        <v>586</v>
      </c>
      <c r="B1283" s="661" t="s">
        <v>587</v>
      </c>
      <c r="C1283" s="662" t="s">
        <v>6898</v>
      </c>
      <c r="D1283" s="663" t="s">
        <v>8535</v>
      </c>
      <c r="E1283" s="662" t="s">
        <v>8528</v>
      </c>
      <c r="F1283" s="663" t="s">
        <v>8529</v>
      </c>
      <c r="G1283" s="662" t="s">
        <v>8049</v>
      </c>
      <c r="H1283" s="662" t="s">
        <v>8051</v>
      </c>
      <c r="I1283" s="664">
        <v>12087.9</v>
      </c>
      <c r="J1283" s="664">
        <v>2</v>
      </c>
      <c r="K1283" s="665">
        <v>24175.8</v>
      </c>
    </row>
    <row r="1284" spans="1:11" ht="14.4" customHeight="1" x14ac:dyDescent="0.3">
      <c r="A1284" s="660" t="s">
        <v>586</v>
      </c>
      <c r="B1284" s="661" t="s">
        <v>587</v>
      </c>
      <c r="C1284" s="662" t="s">
        <v>6898</v>
      </c>
      <c r="D1284" s="663" t="s">
        <v>8535</v>
      </c>
      <c r="E1284" s="662" t="s">
        <v>8528</v>
      </c>
      <c r="F1284" s="663" t="s">
        <v>8529</v>
      </c>
      <c r="G1284" s="662" t="s">
        <v>8052</v>
      </c>
      <c r="H1284" s="662" t="s">
        <v>8054</v>
      </c>
      <c r="I1284" s="664">
        <v>11480.480000000001</v>
      </c>
      <c r="J1284" s="664">
        <v>3</v>
      </c>
      <c r="K1284" s="665">
        <v>34441.440000000002</v>
      </c>
    </row>
    <row r="1285" spans="1:11" ht="14.4" customHeight="1" x14ac:dyDescent="0.3">
      <c r="A1285" s="660" t="s">
        <v>586</v>
      </c>
      <c r="B1285" s="661" t="s">
        <v>587</v>
      </c>
      <c r="C1285" s="662" t="s">
        <v>6898</v>
      </c>
      <c r="D1285" s="663" t="s">
        <v>8535</v>
      </c>
      <c r="E1285" s="662" t="s">
        <v>8528</v>
      </c>
      <c r="F1285" s="663" t="s">
        <v>8529</v>
      </c>
      <c r="G1285" s="662" t="s">
        <v>8055</v>
      </c>
      <c r="H1285" s="662" t="s">
        <v>8057</v>
      </c>
      <c r="I1285" s="664">
        <v>10769</v>
      </c>
      <c r="J1285" s="664">
        <v>8</v>
      </c>
      <c r="K1285" s="665">
        <v>86152</v>
      </c>
    </row>
    <row r="1286" spans="1:11" ht="14.4" customHeight="1" x14ac:dyDescent="0.3">
      <c r="A1286" s="660" t="s">
        <v>586</v>
      </c>
      <c r="B1286" s="661" t="s">
        <v>587</v>
      </c>
      <c r="C1286" s="662" t="s">
        <v>6898</v>
      </c>
      <c r="D1286" s="663" t="s">
        <v>8535</v>
      </c>
      <c r="E1286" s="662" t="s">
        <v>8528</v>
      </c>
      <c r="F1286" s="663" t="s">
        <v>8529</v>
      </c>
      <c r="G1286" s="662" t="s">
        <v>8060</v>
      </c>
      <c r="H1286" s="662" t="s">
        <v>8062</v>
      </c>
      <c r="I1286" s="664">
        <v>12251.25</v>
      </c>
      <c r="J1286" s="664">
        <v>2</v>
      </c>
      <c r="K1286" s="665">
        <v>24502.5</v>
      </c>
    </row>
    <row r="1287" spans="1:11" ht="14.4" customHeight="1" x14ac:dyDescent="0.3">
      <c r="A1287" s="660" t="s">
        <v>586</v>
      </c>
      <c r="B1287" s="661" t="s">
        <v>587</v>
      </c>
      <c r="C1287" s="662" t="s">
        <v>6898</v>
      </c>
      <c r="D1287" s="663" t="s">
        <v>8535</v>
      </c>
      <c r="E1287" s="662" t="s">
        <v>8528</v>
      </c>
      <c r="F1287" s="663" t="s">
        <v>8529</v>
      </c>
      <c r="G1287" s="662" t="s">
        <v>8063</v>
      </c>
      <c r="H1287" s="662" t="s">
        <v>8481</v>
      </c>
      <c r="I1287" s="664">
        <v>5616.82</v>
      </c>
      <c r="J1287" s="664">
        <v>2</v>
      </c>
      <c r="K1287" s="665">
        <v>11233.64</v>
      </c>
    </row>
    <row r="1288" spans="1:11" ht="14.4" customHeight="1" x14ac:dyDescent="0.3">
      <c r="A1288" s="660" t="s">
        <v>586</v>
      </c>
      <c r="B1288" s="661" t="s">
        <v>587</v>
      </c>
      <c r="C1288" s="662" t="s">
        <v>6898</v>
      </c>
      <c r="D1288" s="663" t="s">
        <v>8535</v>
      </c>
      <c r="E1288" s="662" t="s">
        <v>8528</v>
      </c>
      <c r="F1288" s="663" t="s">
        <v>8529</v>
      </c>
      <c r="G1288" s="662" t="s">
        <v>8065</v>
      </c>
      <c r="H1288" s="662" t="s">
        <v>8066</v>
      </c>
      <c r="I1288" s="664">
        <v>8288.5</v>
      </c>
      <c r="J1288" s="664">
        <v>4</v>
      </c>
      <c r="K1288" s="665">
        <v>33154</v>
      </c>
    </row>
    <row r="1289" spans="1:11" ht="14.4" customHeight="1" x14ac:dyDescent="0.3">
      <c r="A1289" s="660" t="s">
        <v>586</v>
      </c>
      <c r="B1289" s="661" t="s">
        <v>587</v>
      </c>
      <c r="C1289" s="662" t="s">
        <v>6898</v>
      </c>
      <c r="D1289" s="663" t="s">
        <v>8535</v>
      </c>
      <c r="E1289" s="662" t="s">
        <v>8528</v>
      </c>
      <c r="F1289" s="663" t="s">
        <v>8529</v>
      </c>
      <c r="G1289" s="662" t="s">
        <v>8069</v>
      </c>
      <c r="H1289" s="662" t="s">
        <v>8071</v>
      </c>
      <c r="I1289" s="664">
        <v>2754.25</v>
      </c>
      <c r="J1289" s="664">
        <v>8</v>
      </c>
      <c r="K1289" s="665">
        <v>22034</v>
      </c>
    </row>
    <row r="1290" spans="1:11" ht="14.4" customHeight="1" x14ac:dyDescent="0.3">
      <c r="A1290" s="660" t="s">
        <v>586</v>
      </c>
      <c r="B1290" s="661" t="s">
        <v>587</v>
      </c>
      <c r="C1290" s="662" t="s">
        <v>6898</v>
      </c>
      <c r="D1290" s="663" t="s">
        <v>8535</v>
      </c>
      <c r="E1290" s="662" t="s">
        <v>8528</v>
      </c>
      <c r="F1290" s="663" t="s">
        <v>8529</v>
      </c>
      <c r="G1290" s="662" t="s">
        <v>8074</v>
      </c>
      <c r="H1290" s="662" t="s">
        <v>8076</v>
      </c>
      <c r="I1290" s="664">
        <v>18707.406666666666</v>
      </c>
      <c r="J1290" s="664">
        <v>3</v>
      </c>
      <c r="K1290" s="665">
        <v>56122.22</v>
      </c>
    </row>
    <row r="1291" spans="1:11" ht="14.4" customHeight="1" x14ac:dyDescent="0.3">
      <c r="A1291" s="660" t="s">
        <v>586</v>
      </c>
      <c r="B1291" s="661" t="s">
        <v>587</v>
      </c>
      <c r="C1291" s="662" t="s">
        <v>6898</v>
      </c>
      <c r="D1291" s="663" t="s">
        <v>8535</v>
      </c>
      <c r="E1291" s="662" t="s">
        <v>8528</v>
      </c>
      <c r="F1291" s="663" t="s">
        <v>8529</v>
      </c>
      <c r="G1291" s="662" t="s">
        <v>8077</v>
      </c>
      <c r="H1291" s="662" t="s">
        <v>8079</v>
      </c>
      <c r="I1291" s="664">
        <v>7550.4</v>
      </c>
      <c r="J1291" s="664">
        <v>2</v>
      </c>
      <c r="K1291" s="665">
        <v>15100.8</v>
      </c>
    </row>
    <row r="1292" spans="1:11" ht="14.4" customHeight="1" x14ac:dyDescent="0.3">
      <c r="A1292" s="660" t="s">
        <v>586</v>
      </c>
      <c r="B1292" s="661" t="s">
        <v>587</v>
      </c>
      <c r="C1292" s="662" t="s">
        <v>6898</v>
      </c>
      <c r="D1292" s="663" t="s">
        <v>8535</v>
      </c>
      <c r="E1292" s="662" t="s">
        <v>8528</v>
      </c>
      <c r="F1292" s="663" t="s">
        <v>8529</v>
      </c>
      <c r="G1292" s="662" t="s">
        <v>8082</v>
      </c>
      <c r="H1292" s="662" t="s">
        <v>8084</v>
      </c>
      <c r="I1292" s="664">
        <v>11538.019999999999</v>
      </c>
      <c r="J1292" s="664">
        <v>3</v>
      </c>
      <c r="K1292" s="665">
        <v>34614.06</v>
      </c>
    </row>
    <row r="1293" spans="1:11" ht="14.4" customHeight="1" x14ac:dyDescent="0.3">
      <c r="A1293" s="660" t="s">
        <v>586</v>
      </c>
      <c r="B1293" s="661" t="s">
        <v>587</v>
      </c>
      <c r="C1293" s="662" t="s">
        <v>6898</v>
      </c>
      <c r="D1293" s="663" t="s">
        <v>8535</v>
      </c>
      <c r="E1293" s="662" t="s">
        <v>8528</v>
      </c>
      <c r="F1293" s="663" t="s">
        <v>8529</v>
      </c>
      <c r="G1293" s="662" t="s">
        <v>8088</v>
      </c>
      <c r="H1293" s="662" t="s">
        <v>8090</v>
      </c>
      <c r="I1293" s="664">
        <v>2578.5100000000002</v>
      </c>
      <c r="J1293" s="664">
        <v>1</v>
      </c>
      <c r="K1293" s="665">
        <v>2578.5100000000002</v>
      </c>
    </row>
    <row r="1294" spans="1:11" ht="14.4" customHeight="1" x14ac:dyDescent="0.3">
      <c r="A1294" s="660" t="s">
        <v>586</v>
      </c>
      <c r="B1294" s="661" t="s">
        <v>587</v>
      </c>
      <c r="C1294" s="662" t="s">
        <v>6898</v>
      </c>
      <c r="D1294" s="663" t="s">
        <v>8535</v>
      </c>
      <c r="E1294" s="662" t="s">
        <v>8528</v>
      </c>
      <c r="F1294" s="663" t="s">
        <v>8529</v>
      </c>
      <c r="G1294" s="662" t="s">
        <v>8091</v>
      </c>
      <c r="H1294" s="662" t="s">
        <v>8093</v>
      </c>
      <c r="I1294" s="664">
        <v>8261.8799999999992</v>
      </c>
      <c r="J1294" s="664">
        <v>4</v>
      </c>
      <c r="K1294" s="665">
        <v>33047.519999999997</v>
      </c>
    </row>
    <row r="1295" spans="1:11" ht="14.4" customHeight="1" x14ac:dyDescent="0.3">
      <c r="A1295" s="660" t="s">
        <v>586</v>
      </c>
      <c r="B1295" s="661" t="s">
        <v>587</v>
      </c>
      <c r="C1295" s="662" t="s">
        <v>6898</v>
      </c>
      <c r="D1295" s="663" t="s">
        <v>8535</v>
      </c>
      <c r="E1295" s="662" t="s">
        <v>8528</v>
      </c>
      <c r="F1295" s="663" t="s">
        <v>8529</v>
      </c>
      <c r="G1295" s="662" t="s">
        <v>8094</v>
      </c>
      <c r="H1295" s="662" t="s">
        <v>8096</v>
      </c>
      <c r="I1295" s="664">
        <v>8312.7000000000007</v>
      </c>
      <c r="J1295" s="664">
        <v>3</v>
      </c>
      <c r="K1295" s="665">
        <v>24938.100000000002</v>
      </c>
    </row>
    <row r="1296" spans="1:11" ht="14.4" customHeight="1" x14ac:dyDescent="0.3">
      <c r="A1296" s="660" t="s">
        <v>586</v>
      </c>
      <c r="B1296" s="661" t="s">
        <v>587</v>
      </c>
      <c r="C1296" s="662" t="s">
        <v>6898</v>
      </c>
      <c r="D1296" s="663" t="s">
        <v>8535</v>
      </c>
      <c r="E1296" s="662" t="s">
        <v>8528</v>
      </c>
      <c r="F1296" s="663" t="s">
        <v>8529</v>
      </c>
      <c r="G1296" s="662" t="s">
        <v>8102</v>
      </c>
      <c r="H1296" s="662" t="s">
        <v>8104</v>
      </c>
      <c r="I1296" s="664">
        <v>16007.2925</v>
      </c>
      <c r="J1296" s="664">
        <v>13</v>
      </c>
      <c r="K1296" s="665">
        <v>208059.5</v>
      </c>
    </row>
    <row r="1297" spans="1:11" ht="14.4" customHeight="1" x14ac:dyDescent="0.3">
      <c r="A1297" s="660" t="s">
        <v>586</v>
      </c>
      <c r="B1297" s="661" t="s">
        <v>587</v>
      </c>
      <c r="C1297" s="662" t="s">
        <v>6898</v>
      </c>
      <c r="D1297" s="663" t="s">
        <v>8535</v>
      </c>
      <c r="E1297" s="662" t="s">
        <v>8528</v>
      </c>
      <c r="F1297" s="663" t="s">
        <v>8529</v>
      </c>
      <c r="G1297" s="662" t="s">
        <v>8105</v>
      </c>
      <c r="H1297" s="662" t="s">
        <v>8106</v>
      </c>
      <c r="I1297" s="664">
        <v>14036</v>
      </c>
      <c r="J1297" s="664">
        <v>1</v>
      </c>
      <c r="K1297" s="665">
        <v>14036</v>
      </c>
    </row>
    <row r="1298" spans="1:11" ht="14.4" customHeight="1" x14ac:dyDescent="0.3">
      <c r="A1298" s="660" t="s">
        <v>586</v>
      </c>
      <c r="B1298" s="661" t="s">
        <v>587</v>
      </c>
      <c r="C1298" s="662" t="s">
        <v>6898</v>
      </c>
      <c r="D1298" s="663" t="s">
        <v>8535</v>
      </c>
      <c r="E1298" s="662" t="s">
        <v>8528</v>
      </c>
      <c r="F1298" s="663" t="s">
        <v>8529</v>
      </c>
      <c r="G1298" s="662" t="s">
        <v>8109</v>
      </c>
      <c r="H1298" s="662" t="s">
        <v>8111</v>
      </c>
      <c r="I1298" s="664">
        <v>7267.26</v>
      </c>
      <c r="J1298" s="664">
        <v>4</v>
      </c>
      <c r="K1298" s="665">
        <v>29069.040000000001</v>
      </c>
    </row>
    <row r="1299" spans="1:11" ht="14.4" customHeight="1" x14ac:dyDescent="0.3">
      <c r="A1299" s="660" t="s">
        <v>586</v>
      </c>
      <c r="B1299" s="661" t="s">
        <v>587</v>
      </c>
      <c r="C1299" s="662" t="s">
        <v>6898</v>
      </c>
      <c r="D1299" s="663" t="s">
        <v>8535</v>
      </c>
      <c r="E1299" s="662" t="s">
        <v>8528</v>
      </c>
      <c r="F1299" s="663" t="s">
        <v>8529</v>
      </c>
      <c r="G1299" s="662" t="s">
        <v>8112</v>
      </c>
      <c r="H1299" s="662" t="s">
        <v>8114</v>
      </c>
      <c r="I1299" s="664">
        <v>29398</v>
      </c>
      <c r="J1299" s="664">
        <v>1</v>
      </c>
      <c r="K1299" s="665">
        <v>29398</v>
      </c>
    </row>
    <row r="1300" spans="1:11" ht="14.4" customHeight="1" x14ac:dyDescent="0.3">
      <c r="A1300" s="660" t="s">
        <v>586</v>
      </c>
      <c r="B1300" s="661" t="s">
        <v>587</v>
      </c>
      <c r="C1300" s="662" t="s">
        <v>6898</v>
      </c>
      <c r="D1300" s="663" t="s">
        <v>8535</v>
      </c>
      <c r="E1300" s="662" t="s">
        <v>8528</v>
      </c>
      <c r="F1300" s="663" t="s">
        <v>8529</v>
      </c>
      <c r="G1300" s="662" t="s">
        <v>8115</v>
      </c>
      <c r="H1300" s="662" t="s">
        <v>8117</v>
      </c>
      <c r="I1300" s="664">
        <v>8369.57</v>
      </c>
      <c r="J1300" s="664">
        <v>4</v>
      </c>
      <c r="K1300" s="665">
        <v>33478.28</v>
      </c>
    </row>
    <row r="1301" spans="1:11" ht="14.4" customHeight="1" x14ac:dyDescent="0.3">
      <c r="A1301" s="660" t="s">
        <v>586</v>
      </c>
      <c r="B1301" s="661" t="s">
        <v>587</v>
      </c>
      <c r="C1301" s="662" t="s">
        <v>6898</v>
      </c>
      <c r="D1301" s="663" t="s">
        <v>8535</v>
      </c>
      <c r="E1301" s="662" t="s">
        <v>8528</v>
      </c>
      <c r="F1301" s="663" t="s">
        <v>8529</v>
      </c>
      <c r="G1301" s="662" t="s">
        <v>8118</v>
      </c>
      <c r="H1301" s="662" t="s">
        <v>8119</v>
      </c>
      <c r="I1301" s="664">
        <v>11979</v>
      </c>
      <c r="J1301" s="664">
        <v>2</v>
      </c>
      <c r="K1301" s="665">
        <v>23958</v>
      </c>
    </row>
    <row r="1302" spans="1:11" ht="14.4" customHeight="1" x14ac:dyDescent="0.3">
      <c r="A1302" s="660" t="s">
        <v>586</v>
      </c>
      <c r="B1302" s="661" t="s">
        <v>587</v>
      </c>
      <c r="C1302" s="662" t="s">
        <v>6898</v>
      </c>
      <c r="D1302" s="663" t="s">
        <v>8535</v>
      </c>
      <c r="E1302" s="662" t="s">
        <v>8528</v>
      </c>
      <c r="F1302" s="663" t="s">
        <v>8529</v>
      </c>
      <c r="G1302" s="662" t="s">
        <v>8122</v>
      </c>
      <c r="H1302" s="662" t="s">
        <v>8482</v>
      </c>
      <c r="I1302" s="664">
        <v>3456.56</v>
      </c>
      <c r="J1302" s="664">
        <v>1</v>
      </c>
      <c r="K1302" s="665">
        <v>3456.56</v>
      </c>
    </row>
    <row r="1303" spans="1:11" ht="14.4" customHeight="1" x14ac:dyDescent="0.3">
      <c r="A1303" s="660" t="s">
        <v>586</v>
      </c>
      <c r="B1303" s="661" t="s">
        <v>587</v>
      </c>
      <c r="C1303" s="662" t="s">
        <v>6898</v>
      </c>
      <c r="D1303" s="663" t="s">
        <v>8535</v>
      </c>
      <c r="E1303" s="662" t="s">
        <v>8528</v>
      </c>
      <c r="F1303" s="663" t="s">
        <v>8529</v>
      </c>
      <c r="G1303" s="662" t="s">
        <v>8126</v>
      </c>
      <c r="H1303" s="662" t="s">
        <v>8483</v>
      </c>
      <c r="I1303" s="664">
        <v>16362.83</v>
      </c>
      <c r="J1303" s="664">
        <v>1</v>
      </c>
      <c r="K1303" s="665">
        <v>16362.83</v>
      </c>
    </row>
    <row r="1304" spans="1:11" ht="14.4" customHeight="1" x14ac:dyDescent="0.3">
      <c r="A1304" s="660" t="s">
        <v>586</v>
      </c>
      <c r="B1304" s="661" t="s">
        <v>587</v>
      </c>
      <c r="C1304" s="662" t="s">
        <v>6898</v>
      </c>
      <c r="D1304" s="663" t="s">
        <v>8535</v>
      </c>
      <c r="E1304" s="662" t="s">
        <v>8528</v>
      </c>
      <c r="F1304" s="663" t="s">
        <v>8529</v>
      </c>
      <c r="G1304" s="662" t="s">
        <v>8130</v>
      </c>
      <c r="H1304" s="662" t="s">
        <v>8131</v>
      </c>
      <c r="I1304" s="664">
        <v>2359.5</v>
      </c>
      <c r="J1304" s="664">
        <v>14</v>
      </c>
      <c r="K1304" s="665">
        <v>33033</v>
      </c>
    </row>
    <row r="1305" spans="1:11" ht="14.4" customHeight="1" x14ac:dyDescent="0.3">
      <c r="A1305" s="660" t="s">
        <v>586</v>
      </c>
      <c r="B1305" s="661" t="s">
        <v>587</v>
      </c>
      <c r="C1305" s="662" t="s">
        <v>6898</v>
      </c>
      <c r="D1305" s="663" t="s">
        <v>8535</v>
      </c>
      <c r="E1305" s="662" t="s">
        <v>8528</v>
      </c>
      <c r="F1305" s="663" t="s">
        <v>8529</v>
      </c>
      <c r="G1305" s="662" t="s">
        <v>8132</v>
      </c>
      <c r="H1305" s="662" t="s">
        <v>8133</v>
      </c>
      <c r="I1305" s="664">
        <v>10285</v>
      </c>
      <c r="J1305" s="664">
        <v>1</v>
      </c>
      <c r="K1305" s="665">
        <v>10285</v>
      </c>
    </row>
    <row r="1306" spans="1:11" ht="14.4" customHeight="1" x14ac:dyDescent="0.3">
      <c r="A1306" s="660" t="s">
        <v>586</v>
      </c>
      <c r="B1306" s="661" t="s">
        <v>587</v>
      </c>
      <c r="C1306" s="662" t="s">
        <v>6898</v>
      </c>
      <c r="D1306" s="663" t="s">
        <v>8535</v>
      </c>
      <c r="E1306" s="662" t="s">
        <v>8528</v>
      </c>
      <c r="F1306" s="663" t="s">
        <v>8529</v>
      </c>
      <c r="G1306" s="662" t="s">
        <v>8134</v>
      </c>
      <c r="H1306" s="662" t="s">
        <v>8135</v>
      </c>
      <c r="I1306" s="664">
        <v>15899.4</v>
      </c>
      <c r="J1306" s="664">
        <v>1</v>
      </c>
      <c r="K1306" s="665">
        <v>15899.4</v>
      </c>
    </row>
    <row r="1307" spans="1:11" ht="14.4" customHeight="1" x14ac:dyDescent="0.3">
      <c r="A1307" s="660" t="s">
        <v>586</v>
      </c>
      <c r="B1307" s="661" t="s">
        <v>587</v>
      </c>
      <c r="C1307" s="662" t="s">
        <v>6898</v>
      </c>
      <c r="D1307" s="663" t="s">
        <v>8535</v>
      </c>
      <c r="E1307" s="662" t="s">
        <v>8528</v>
      </c>
      <c r="F1307" s="663" t="s">
        <v>8529</v>
      </c>
      <c r="G1307" s="662" t="s">
        <v>8136</v>
      </c>
      <c r="H1307" s="662" t="s">
        <v>8137</v>
      </c>
      <c r="I1307" s="664">
        <v>3194.4</v>
      </c>
      <c r="J1307" s="664">
        <v>1</v>
      </c>
      <c r="K1307" s="665">
        <v>3194.4</v>
      </c>
    </row>
    <row r="1308" spans="1:11" ht="14.4" customHeight="1" x14ac:dyDescent="0.3">
      <c r="A1308" s="660" t="s">
        <v>586</v>
      </c>
      <c r="B1308" s="661" t="s">
        <v>587</v>
      </c>
      <c r="C1308" s="662" t="s">
        <v>6898</v>
      </c>
      <c r="D1308" s="663" t="s">
        <v>8535</v>
      </c>
      <c r="E1308" s="662" t="s">
        <v>8528</v>
      </c>
      <c r="F1308" s="663" t="s">
        <v>8529</v>
      </c>
      <c r="G1308" s="662" t="s">
        <v>8142</v>
      </c>
      <c r="H1308" s="662" t="s">
        <v>8143</v>
      </c>
      <c r="I1308" s="664">
        <v>10860.96</v>
      </c>
      <c r="J1308" s="664">
        <v>1</v>
      </c>
      <c r="K1308" s="665">
        <v>10860.96</v>
      </c>
    </row>
    <row r="1309" spans="1:11" ht="14.4" customHeight="1" x14ac:dyDescent="0.3">
      <c r="A1309" s="660" t="s">
        <v>586</v>
      </c>
      <c r="B1309" s="661" t="s">
        <v>587</v>
      </c>
      <c r="C1309" s="662" t="s">
        <v>6898</v>
      </c>
      <c r="D1309" s="663" t="s">
        <v>8535</v>
      </c>
      <c r="E1309" s="662" t="s">
        <v>8528</v>
      </c>
      <c r="F1309" s="663" t="s">
        <v>8529</v>
      </c>
      <c r="G1309" s="662" t="s">
        <v>8484</v>
      </c>
      <c r="H1309" s="662" t="s">
        <v>8485</v>
      </c>
      <c r="I1309" s="664">
        <v>12761.87</v>
      </c>
      <c r="J1309" s="664">
        <v>1</v>
      </c>
      <c r="K1309" s="665">
        <v>12761.87</v>
      </c>
    </row>
    <row r="1310" spans="1:11" ht="14.4" customHeight="1" x14ac:dyDescent="0.3">
      <c r="A1310" s="660" t="s">
        <v>586</v>
      </c>
      <c r="B1310" s="661" t="s">
        <v>587</v>
      </c>
      <c r="C1310" s="662" t="s">
        <v>6898</v>
      </c>
      <c r="D1310" s="663" t="s">
        <v>8535</v>
      </c>
      <c r="E1310" s="662" t="s">
        <v>8528</v>
      </c>
      <c r="F1310" s="663" t="s">
        <v>8529</v>
      </c>
      <c r="G1310" s="662" t="s">
        <v>8486</v>
      </c>
      <c r="H1310" s="662" t="s">
        <v>8487</v>
      </c>
      <c r="I1310" s="664">
        <v>6.54</v>
      </c>
      <c r="J1310" s="664">
        <v>100</v>
      </c>
      <c r="K1310" s="665">
        <v>654</v>
      </c>
    </row>
    <row r="1311" spans="1:11" ht="14.4" customHeight="1" x14ac:dyDescent="0.3">
      <c r="A1311" s="660" t="s">
        <v>586</v>
      </c>
      <c r="B1311" s="661" t="s">
        <v>587</v>
      </c>
      <c r="C1311" s="662" t="s">
        <v>6898</v>
      </c>
      <c r="D1311" s="663" t="s">
        <v>8535</v>
      </c>
      <c r="E1311" s="662" t="s">
        <v>8528</v>
      </c>
      <c r="F1311" s="663" t="s">
        <v>8529</v>
      </c>
      <c r="G1311" s="662" t="s">
        <v>8488</v>
      </c>
      <c r="H1311" s="662" t="s">
        <v>8489</v>
      </c>
      <c r="I1311" s="664">
        <v>14883</v>
      </c>
      <c r="J1311" s="664">
        <v>1</v>
      </c>
      <c r="K1311" s="665">
        <v>14883</v>
      </c>
    </row>
    <row r="1312" spans="1:11" ht="14.4" customHeight="1" x14ac:dyDescent="0.3">
      <c r="A1312" s="660" t="s">
        <v>586</v>
      </c>
      <c r="B1312" s="661" t="s">
        <v>587</v>
      </c>
      <c r="C1312" s="662" t="s">
        <v>6898</v>
      </c>
      <c r="D1312" s="663" t="s">
        <v>8535</v>
      </c>
      <c r="E1312" s="662" t="s">
        <v>8528</v>
      </c>
      <c r="F1312" s="663" t="s">
        <v>8529</v>
      </c>
      <c r="G1312" s="662" t="s">
        <v>8150</v>
      </c>
      <c r="H1312" s="662" t="s">
        <v>8151</v>
      </c>
      <c r="I1312" s="664">
        <v>1915.8333333333333</v>
      </c>
      <c r="J1312" s="664">
        <v>3</v>
      </c>
      <c r="K1312" s="665">
        <v>5747.5</v>
      </c>
    </row>
    <row r="1313" spans="1:11" ht="14.4" customHeight="1" x14ac:dyDescent="0.3">
      <c r="A1313" s="660" t="s">
        <v>586</v>
      </c>
      <c r="B1313" s="661" t="s">
        <v>587</v>
      </c>
      <c r="C1313" s="662" t="s">
        <v>6898</v>
      </c>
      <c r="D1313" s="663" t="s">
        <v>8535</v>
      </c>
      <c r="E1313" s="662" t="s">
        <v>8528</v>
      </c>
      <c r="F1313" s="663" t="s">
        <v>8529</v>
      </c>
      <c r="G1313" s="662" t="s">
        <v>8490</v>
      </c>
      <c r="H1313" s="662" t="s">
        <v>8491</v>
      </c>
      <c r="I1313" s="664">
        <v>11979</v>
      </c>
      <c r="J1313" s="664">
        <v>1</v>
      </c>
      <c r="K1313" s="665">
        <v>11979</v>
      </c>
    </row>
    <row r="1314" spans="1:11" ht="14.4" customHeight="1" x14ac:dyDescent="0.3">
      <c r="A1314" s="660" t="s">
        <v>586</v>
      </c>
      <c r="B1314" s="661" t="s">
        <v>587</v>
      </c>
      <c r="C1314" s="662" t="s">
        <v>6898</v>
      </c>
      <c r="D1314" s="663" t="s">
        <v>8535</v>
      </c>
      <c r="E1314" s="662" t="s">
        <v>8528</v>
      </c>
      <c r="F1314" s="663" t="s">
        <v>8529</v>
      </c>
      <c r="G1314" s="662" t="s">
        <v>8492</v>
      </c>
      <c r="H1314" s="662" t="s">
        <v>8493</v>
      </c>
      <c r="I1314" s="664">
        <v>3723.17</v>
      </c>
      <c r="J1314" s="664">
        <v>1</v>
      </c>
      <c r="K1314" s="665">
        <v>3723.17</v>
      </c>
    </row>
    <row r="1315" spans="1:11" ht="14.4" customHeight="1" x14ac:dyDescent="0.3">
      <c r="A1315" s="660" t="s">
        <v>586</v>
      </c>
      <c r="B1315" s="661" t="s">
        <v>587</v>
      </c>
      <c r="C1315" s="662" t="s">
        <v>6898</v>
      </c>
      <c r="D1315" s="663" t="s">
        <v>8535</v>
      </c>
      <c r="E1315" s="662" t="s">
        <v>8528</v>
      </c>
      <c r="F1315" s="663" t="s">
        <v>8529</v>
      </c>
      <c r="G1315" s="662" t="s">
        <v>8494</v>
      </c>
      <c r="H1315" s="662" t="s">
        <v>8495</v>
      </c>
      <c r="I1315" s="664">
        <v>6527.95</v>
      </c>
      <c r="J1315" s="664">
        <v>1</v>
      </c>
      <c r="K1315" s="665">
        <v>6527.95</v>
      </c>
    </row>
    <row r="1316" spans="1:11" ht="14.4" customHeight="1" x14ac:dyDescent="0.3">
      <c r="A1316" s="660" t="s">
        <v>586</v>
      </c>
      <c r="B1316" s="661" t="s">
        <v>587</v>
      </c>
      <c r="C1316" s="662" t="s">
        <v>6898</v>
      </c>
      <c r="D1316" s="663" t="s">
        <v>8535</v>
      </c>
      <c r="E1316" s="662" t="s">
        <v>8528</v>
      </c>
      <c r="F1316" s="663" t="s">
        <v>8529</v>
      </c>
      <c r="G1316" s="662" t="s">
        <v>8496</v>
      </c>
      <c r="H1316" s="662" t="s">
        <v>8497</v>
      </c>
      <c r="I1316" s="664">
        <v>360.58</v>
      </c>
      <c r="J1316" s="664">
        <v>1</v>
      </c>
      <c r="K1316" s="665">
        <v>360.58</v>
      </c>
    </row>
    <row r="1317" spans="1:11" ht="14.4" customHeight="1" x14ac:dyDescent="0.3">
      <c r="A1317" s="660" t="s">
        <v>586</v>
      </c>
      <c r="B1317" s="661" t="s">
        <v>587</v>
      </c>
      <c r="C1317" s="662" t="s">
        <v>6898</v>
      </c>
      <c r="D1317" s="663" t="s">
        <v>8535</v>
      </c>
      <c r="E1317" s="662" t="s">
        <v>8528</v>
      </c>
      <c r="F1317" s="663" t="s">
        <v>8529</v>
      </c>
      <c r="G1317" s="662" t="s">
        <v>8498</v>
      </c>
      <c r="H1317" s="662" t="s">
        <v>8499</v>
      </c>
      <c r="I1317" s="664">
        <v>8286.08</v>
      </c>
      <c r="J1317" s="664">
        <v>3</v>
      </c>
      <c r="K1317" s="665">
        <v>24858.239999999998</v>
      </c>
    </row>
    <row r="1318" spans="1:11" ht="14.4" customHeight="1" x14ac:dyDescent="0.3">
      <c r="A1318" s="660" t="s">
        <v>586</v>
      </c>
      <c r="B1318" s="661" t="s">
        <v>587</v>
      </c>
      <c r="C1318" s="662" t="s">
        <v>6898</v>
      </c>
      <c r="D1318" s="663" t="s">
        <v>8535</v>
      </c>
      <c r="E1318" s="662" t="s">
        <v>8528</v>
      </c>
      <c r="F1318" s="663" t="s">
        <v>8529</v>
      </c>
      <c r="G1318" s="662" t="s">
        <v>8500</v>
      </c>
      <c r="H1318" s="662" t="s">
        <v>8501</v>
      </c>
      <c r="I1318" s="664">
        <v>3644.52</v>
      </c>
      <c r="J1318" s="664">
        <v>1</v>
      </c>
      <c r="K1318" s="665">
        <v>3644.52</v>
      </c>
    </row>
    <row r="1319" spans="1:11" ht="14.4" customHeight="1" x14ac:dyDescent="0.3">
      <c r="A1319" s="660" t="s">
        <v>586</v>
      </c>
      <c r="B1319" s="661" t="s">
        <v>587</v>
      </c>
      <c r="C1319" s="662" t="s">
        <v>623</v>
      </c>
      <c r="D1319" s="663" t="s">
        <v>8536</v>
      </c>
      <c r="E1319" s="662" t="s">
        <v>8528</v>
      </c>
      <c r="F1319" s="663" t="s">
        <v>8529</v>
      </c>
      <c r="G1319" s="662" t="s">
        <v>7760</v>
      </c>
      <c r="H1319" s="662" t="s">
        <v>7761</v>
      </c>
      <c r="I1319" s="664">
        <v>277.37417488627432</v>
      </c>
      <c r="J1319" s="664">
        <v>1</v>
      </c>
      <c r="K1319" s="665">
        <v>277.37417488627432</v>
      </c>
    </row>
    <row r="1320" spans="1:11" ht="14.4" customHeight="1" x14ac:dyDescent="0.3">
      <c r="A1320" s="660" t="s">
        <v>586</v>
      </c>
      <c r="B1320" s="661" t="s">
        <v>587</v>
      </c>
      <c r="C1320" s="662" t="s">
        <v>623</v>
      </c>
      <c r="D1320" s="663" t="s">
        <v>8536</v>
      </c>
      <c r="E1320" s="662" t="s">
        <v>8528</v>
      </c>
      <c r="F1320" s="663" t="s">
        <v>8529</v>
      </c>
      <c r="G1320" s="662" t="s">
        <v>7290</v>
      </c>
      <c r="H1320" s="662" t="s">
        <v>7291</v>
      </c>
      <c r="I1320" s="664">
        <v>139.44</v>
      </c>
      <c r="J1320" s="664">
        <v>40</v>
      </c>
      <c r="K1320" s="665">
        <v>5577.56</v>
      </c>
    </row>
    <row r="1321" spans="1:11" ht="14.4" customHeight="1" x14ac:dyDescent="0.3">
      <c r="A1321" s="660" t="s">
        <v>586</v>
      </c>
      <c r="B1321" s="661" t="s">
        <v>587</v>
      </c>
      <c r="C1321" s="662" t="s">
        <v>623</v>
      </c>
      <c r="D1321" s="663" t="s">
        <v>8536</v>
      </c>
      <c r="E1321" s="662" t="s">
        <v>8528</v>
      </c>
      <c r="F1321" s="663" t="s">
        <v>8529</v>
      </c>
      <c r="G1321" s="662" t="s">
        <v>8502</v>
      </c>
      <c r="H1321" s="662" t="s">
        <v>8503</v>
      </c>
      <c r="I1321" s="664">
        <v>183.92</v>
      </c>
      <c r="J1321" s="664">
        <v>1</v>
      </c>
      <c r="K1321" s="665">
        <v>183.92</v>
      </c>
    </row>
    <row r="1322" spans="1:11" ht="14.4" customHeight="1" x14ac:dyDescent="0.3">
      <c r="A1322" s="660" t="s">
        <v>586</v>
      </c>
      <c r="B1322" s="661" t="s">
        <v>587</v>
      </c>
      <c r="C1322" s="662" t="s">
        <v>623</v>
      </c>
      <c r="D1322" s="663" t="s">
        <v>8536</v>
      </c>
      <c r="E1322" s="662" t="s">
        <v>8528</v>
      </c>
      <c r="F1322" s="663" t="s">
        <v>8529</v>
      </c>
      <c r="G1322" s="662" t="s">
        <v>7547</v>
      </c>
      <c r="H1322" s="662" t="s">
        <v>7548</v>
      </c>
      <c r="I1322" s="664">
        <v>1034.55</v>
      </c>
      <c r="J1322" s="664">
        <v>2</v>
      </c>
      <c r="K1322" s="665">
        <v>2069.1</v>
      </c>
    </row>
    <row r="1323" spans="1:11" ht="14.4" customHeight="1" x14ac:dyDescent="0.3">
      <c r="A1323" s="660" t="s">
        <v>586</v>
      </c>
      <c r="B1323" s="661" t="s">
        <v>587</v>
      </c>
      <c r="C1323" s="662" t="s">
        <v>623</v>
      </c>
      <c r="D1323" s="663" t="s">
        <v>8536</v>
      </c>
      <c r="E1323" s="662" t="s">
        <v>8528</v>
      </c>
      <c r="F1323" s="663" t="s">
        <v>8529</v>
      </c>
      <c r="G1323" s="662" t="s">
        <v>7549</v>
      </c>
      <c r="H1323" s="662" t="s">
        <v>7550</v>
      </c>
      <c r="I1323" s="664">
        <v>1022.45</v>
      </c>
      <c r="J1323" s="664">
        <v>6</v>
      </c>
      <c r="K1323" s="665">
        <v>6134.7</v>
      </c>
    </row>
    <row r="1324" spans="1:11" ht="14.4" customHeight="1" x14ac:dyDescent="0.3">
      <c r="A1324" s="660" t="s">
        <v>586</v>
      </c>
      <c r="B1324" s="661" t="s">
        <v>587</v>
      </c>
      <c r="C1324" s="662" t="s">
        <v>623</v>
      </c>
      <c r="D1324" s="663" t="s">
        <v>8536</v>
      </c>
      <c r="E1324" s="662" t="s">
        <v>8528</v>
      </c>
      <c r="F1324" s="663" t="s">
        <v>8529</v>
      </c>
      <c r="G1324" s="662" t="s">
        <v>8278</v>
      </c>
      <c r="H1324" s="662" t="s">
        <v>8279</v>
      </c>
      <c r="I1324" s="664">
        <v>254.62</v>
      </c>
      <c r="J1324" s="664">
        <v>5</v>
      </c>
      <c r="K1324" s="665">
        <v>1273.0999999999999</v>
      </c>
    </row>
    <row r="1325" spans="1:11" ht="14.4" customHeight="1" x14ac:dyDescent="0.3">
      <c r="A1325" s="660" t="s">
        <v>586</v>
      </c>
      <c r="B1325" s="661" t="s">
        <v>587</v>
      </c>
      <c r="C1325" s="662" t="s">
        <v>623</v>
      </c>
      <c r="D1325" s="663" t="s">
        <v>8536</v>
      </c>
      <c r="E1325" s="662" t="s">
        <v>8528</v>
      </c>
      <c r="F1325" s="663" t="s">
        <v>8529</v>
      </c>
      <c r="G1325" s="662" t="s">
        <v>8280</v>
      </c>
      <c r="H1325" s="662" t="s">
        <v>8281</v>
      </c>
      <c r="I1325" s="664">
        <v>16032.465</v>
      </c>
      <c r="J1325" s="664">
        <v>9</v>
      </c>
      <c r="K1325" s="665">
        <v>144292.13</v>
      </c>
    </row>
    <row r="1326" spans="1:11" ht="14.4" customHeight="1" x14ac:dyDescent="0.3">
      <c r="A1326" s="660" t="s">
        <v>586</v>
      </c>
      <c r="B1326" s="661" t="s">
        <v>587</v>
      </c>
      <c r="C1326" s="662" t="s">
        <v>623</v>
      </c>
      <c r="D1326" s="663" t="s">
        <v>8536</v>
      </c>
      <c r="E1326" s="662" t="s">
        <v>8528</v>
      </c>
      <c r="F1326" s="663" t="s">
        <v>8529</v>
      </c>
      <c r="G1326" s="662" t="s">
        <v>8504</v>
      </c>
      <c r="H1326" s="662" t="s">
        <v>8505</v>
      </c>
      <c r="I1326" s="664">
        <v>931.7</v>
      </c>
      <c r="J1326" s="664">
        <v>1</v>
      </c>
      <c r="K1326" s="665">
        <v>931.7</v>
      </c>
    </row>
    <row r="1327" spans="1:11" ht="14.4" customHeight="1" x14ac:dyDescent="0.3">
      <c r="A1327" s="660" t="s">
        <v>586</v>
      </c>
      <c r="B1327" s="661" t="s">
        <v>587</v>
      </c>
      <c r="C1327" s="662" t="s">
        <v>623</v>
      </c>
      <c r="D1327" s="663" t="s">
        <v>8536</v>
      </c>
      <c r="E1327" s="662" t="s">
        <v>8528</v>
      </c>
      <c r="F1327" s="663" t="s">
        <v>8529</v>
      </c>
      <c r="G1327" s="662" t="s">
        <v>8506</v>
      </c>
      <c r="H1327" s="662" t="s">
        <v>8507</v>
      </c>
      <c r="I1327" s="664">
        <v>7922</v>
      </c>
      <c r="J1327" s="664">
        <v>8</v>
      </c>
      <c r="K1327" s="665">
        <v>63376</v>
      </c>
    </row>
    <row r="1328" spans="1:11" ht="14.4" customHeight="1" x14ac:dyDescent="0.3">
      <c r="A1328" s="660" t="s">
        <v>586</v>
      </c>
      <c r="B1328" s="661" t="s">
        <v>587</v>
      </c>
      <c r="C1328" s="662" t="s">
        <v>623</v>
      </c>
      <c r="D1328" s="663" t="s">
        <v>8536</v>
      </c>
      <c r="E1328" s="662" t="s">
        <v>8528</v>
      </c>
      <c r="F1328" s="663" t="s">
        <v>8529</v>
      </c>
      <c r="G1328" s="662" t="s">
        <v>8508</v>
      </c>
      <c r="H1328" s="662" t="s">
        <v>8509</v>
      </c>
      <c r="I1328" s="664">
        <v>16334.965</v>
      </c>
      <c r="J1328" s="664">
        <v>3</v>
      </c>
      <c r="K1328" s="665">
        <v>49004.869999999995</v>
      </c>
    </row>
    <row r="1329" spans="1:11" ht="14.4" customHeight="1" thickBot="1" x14ac:dyDescent="0.35">
      <c r="A1329" s="666" t="s">
        <v>586</v>
      </c>
      <c r="B1329" s="667" t="s">
        <v>587</v>
      </c>
      <c r="C1329" s="668" t="s">
        <v>623</v>
      </c>
      <c r="D1329" s="669" t="s">
        <v>8536</v>
      </c>
      <c r="E1329" s="668" t="s">
        <v>8528</v>
      </c>
      <c r="F1329" s="669" t="s">
        <v>8529</v>
      </c>
      <c r="G1329" s="668" t="s">
        <v>8510</v>
      </c>
      <c r="H1329" s="668" t="s">
        <v>8511</v>
      </c>
      <c r="I1329" s="670">
        <v>51304</v>
      </c>
      <c r="J1329" s="670">
        <v>1</v>
      </c>
      <c r="K1329" s="671">
        <v>51304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2" width="13.109375" customWidth="1"/>
    <col min="2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136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50.2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29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9.4</v>
      </c>
      <c r="V6" s="430">
        <f xml:space="preserve">
TRUNC(IF($A$4&lt;=12,SUMIFS('ON Data'!AA:AA,'ON Data'!$D:$D,$A$4,'ON Data'!$E:$E,1),SUMIFS('ON Data'!AA:AA,'ON Data'!$E:$E,1)/'ON Data'!$D$3),1)</f>
        <v>0.2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12.4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4</v>
      </c>
      <c r="AG6" s="765">
        <f xml:space="preserve">
TRUNC(IF($A$4&lt;=12,SUMIFS('ON Data'!AM:AM,'ON Data'!$D:$D,$A$4,'ON Data'!$E:$E,1),SUMIFS('ON Data'!AM:AM,'ON Data'!$E:$E,1)/'ON Data'!$D$3),1)</f>
        <v>7.7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199787.87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33948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69381.76999999999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43831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14520</v>
      </c>
      <c r="V11" s="412">
        <f xml:space="preserve">
IF($A$4&lt;=12,SUMIFS('ON Data'!AA:AA,'ON Data'!$D:$D,$A$4,'ON Data'!$E:$E,2),SUMIFS('ON Data'!AA:AA,'ON Data'!$E:$E,2))</f>
        <v>479.99999999999994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1495.75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18643.38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6176</v>
      </c>
      <c r="AG11" s="768">
        <f xml:space="preserve">
IF($A$4&lt;=12,SUMIFS('ON Data'!AM:AM,'ON Data'!$D:$D,$A$4,'ON Data'!$E:$E,2),SUMIFS('ON Data'!AM:AM,'ON Data'!$E:$E,2))</f>
        <v>11311.999999999998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1292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164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731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133</v>
      </c>
      <c r="V12" s="412">
        <f xml:space="preserve">
IF($A$4&lt;=12,SUMIFS('ON Data'!AA:AA,'ON Data'!$D:$D,$A$4,'ON Data'!$E:$E,3),SUMIFS('ON Data'!AA:AA,'ON Data'!$E:$E,3))</f>
        <v>59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205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12984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4575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2756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4147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470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760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276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300</v>
      </c>
      <c r="C14" s="414">
        <f xml:space="preserve">
IF($A$4&lt;=12,SUMIFS('ON Data'!G:G,'ON Data'!$D:$D,$A$4,'ON Data'!$E:$E,5),SUMIFS('ON Data'!G:G,'ON Data'!$E:$E,5))</f>
        <v>300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317428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252510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31918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13000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20000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2164390</v>
      </c>
      <c r="C18" s="411">
        <f t="shared" ref="C18" si="0" xml:space="preserve">
C19-C16-C17</f>
        <v>0</v>
      </c>
      <c r="D18" s="412">
        <f t="shared" ref="D18:AG18" si="1" xml:space="preserve">
D19-D16-D17</f>
        <v>906376</v>
      </c>
      <c r="E18" s="412">
        <f t="shared" si="1"/>
        <v>0</v>
      </c>
      <c r="F18" s="412">
        <f t="shared" si="1"/>
        <v>608592</v>
      </c>
      <c r="G18" s="412">
        <f t="shared" si="1"/>
        <v>0</v>
      </c>
      <c r="H18" s="412">
        <f t="shared" si="1"/>
        <v>0</v>
      </c>
      <c r="I18" s="412">
        <f t="shared" si="1"/>
        <v>326952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103358</v>
      </c>
      <c r="V18" s="412">
        <f t="shared" si="1"/>
        <v>6050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7732</v>
      </c>
      <c r="AA18" s="412">
        <f t="shared" si="1"/>
        <v>0</v>
      </c>
      <c r="AB18" s="412">
        <f t="shared" si="1"/>
        <v>0</v>
      </c>
      <c r="AC18" s="412">
        <f t="shared" si="1"/>
        <v>77413</v>
      </c>
      <c r="AD18" s="412">
        <f t="shared" si="1"/>
        <v>0</v>
      </c>
      <c r="AE18" s="412">
        <f t="shared" si="1"/>
        <v>0</v>
      </c>
      <c r="AF18" s="412">
        <f t="shared" si="1"/>
        <v>57179</v>
      </c>
      <c r="AG18" s="768">
        <f t="shared" si="1"/>
        <v>70738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2481818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1158886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640510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339952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123358</v>
      </c>
      <c r="V19" s="421">
        <f xml:space="preserve">
IF($A$4&lt;=12,SUMIFS('ON Data'!AA:AA,'ON Data'!$D:$D,$A$4,'ON Data'!$E:$E,9),SUMIFS('ON Data'!AA:AA,'ON Data'!$E:$E,9))</f>
        <v>6050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7732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77413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57179</v>
      </c>
      <c r="AG19" s="771">
        <f xml:space="preserve">
IF($A$4&lt;=12,SUMIFS('ON Data'!AM:AM,'ON Data'!$D:$D,$A$4,'ON Data'!$E:$E,9),SUMIFS('ON Data'!AM:AM,'ON Data'!$E:$E,9))</f>
        <v>70738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46830858</v>
      </c>
      <c r="C20" s="423">
        <f xml:space="preserve">
IF($A$4&lt;=12,SUMIFS('ON Data'!G:G,'ON Data'!$D:$D,$A$4,'ON Data'!$E:$E,6),SUMIFS('ON Data'!G:G,'ON Data'!$E:$E,6))</f>
        <v>88400</v>
      </c>
      <c r="D20" s="424">
        <f xml:space="preserve">
IF($A$4&lt;=12,SUMIFS('ON Data'!H:H,'ON Data'!$D:$D,$A$4,'ON Data'!$E:$E,6),SUMIFS('ON Data'!H:H,'ON Data'!$E:$E,6))</f>
        <v>15067219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14383887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8260867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3271182</v>
      </c>
      <c r="V20" s="424">
        <f xml:space="preserve">
IF($A$4&lt;=12,SUMIFS('ON Data'!AA:AA,'ON Data'!$D:$D,$A$4,'ON Data'!$E:$E,6),SUMIFS('ON Data'!AA:AA,'ON Data'!$E:$E,6))</f>
        <v>120890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211607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2242341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1571737</v>
      </c>
      <c r="AG20" s="772">
        <f xml:space="preserve">
IF($A$4&lt;=12,SUMIFS('ON Data'!AM:AM,'ON Data'!$D:$D,$A$4,'ON Data'!$E:$E,6),SUMIFS('ON Data'!AM:AM,'ON Data'!$E:$E,6))</f>
        <v>1612728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46830858</v>
      </c>
      <c r="C23" s="414">
        <f t="shared" ref="C23:AG23" si="3" xml:space="preserve">
IF(C21="","",C20-C21)</f>
        <v>88400</v>
      </c>
      <c r="D23" s="415">
        <f t="shared" si="3"/>
        <v>15067219</v>
      </c>
      <c r="E23" s="415">
        <f t="shared" si="3"/>
        <v>0</v>
      </c>
      <c r="F23" s="415">
        <f t="shared" si="3"/>
        <v>14383887</v>
      </c>
      <c r="G23" s="415">
        <f t="shared" si="3"/>
        <v>0</v>
      </c>
      <c r="H23" s="415">
        <f t="shared" si="3"/>
        <v>0</v>
      </c>
      <c r="I23" s="415">
        <f t="shared" si="3"/>
        <v>8260867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3271182</v>
      </c>
      <c r="V23" s="415">
        <f t="shared" si="3"/>
        <v>120890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211607</v>
      </c>
      <c r="AA23" s="415">
        <f t="shared" si="3"/>
        <v>0</v>
      </c>
      <c r="AB23" s="415">
        <f t="shared" si="3"/>
        <v>0</v>
      </c>
      <c r="AC23" s="415">
        <f t="shared" si="3"/>
        <v>2242341</v>
      </c>
      <c r="AD23" s="415">
        <f t="shared" si="3"/>
        <v>0</v>
      </c>
      <c r="AE23" s="415">
        <f t="shared" si="3"/>
        <v>0</v>
      </c>
      <c r="AF23" s="415">
        <f t="shared" si="3"/>
        <v>1571737</v>
      </c>
      <c r="AG23" s="769">
        <f t="shared" si="3"/>
        <v>1612728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194571</v>
      </c>
      <c r="C25" s="780">
        <f xml:space="preserve">
IF($A$4&lt;=12,SUMIFS('ON Data'!H:H,'ON Data'!$D:$D,$A$4,'ON Data'!$E:$E,10),SUMIFS('ON Data'!H:H,'ON Data'!$E:$E,10))</f>
        <v>1098</v>
      </c>
      <c r="D25" s="755"/>
      <c r="E25" s="756"/>
      <c r="F25" s="756">
        <f xml:space="preserve">
IF($A$4&lt;=12,SUMIFS('ON Data'!K:K,'ON Data'!$D:$D,$A$4,'ON Data'!$E:$E,10),SUMIFS('ON Data'!K:K,'ON Data'!$E:$E,10))</f>
        <v>193473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116513.33333333334</v>
      </c>
      <c r="C26" s="780">
        <f xml:space="preserve">
IF($A$4&lt;=12,SUMIFS('ON Data'!H:H,'ON Data'!$D:$D,$A$4,'ON Data'!$E:$E,11),SUMIFS('ON Data'!H:H,'ON Data'!$E:$E,11))</f>
        <v>59013.333333333343</v>
      </c>
      <c r="D26" s="755"/>
      <c r="E26" s="756"/>
      <c r="F26" s="757">
        <f xml:space="preserve">
IF($A$4&lt;=12,SUMIFS('ON Data'!K:K,'ON Data'!$D:$D,$A$4,'ON Data'!$E:$E,11),SUMIFS('ON Data'!K:K,'ON Data'!$E:$E,11))</f>
        <v>57500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1.6699462150254618</v>
      </c>
      <c r="C27" s="781">
        <f xml:space="preserve">
IF(C26=0,0,C25/C26)</f>
        <v>1.8605964753727968E-2</v>
      </c>
      <c r="D27" s="758"/>
      <c r="E27" s="759"/>
      <c r="F27" s="759">
        <f xml:space="preserve">
IF(F26=0,0,F25/F26)</f>
        <v>3.3647478260869566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-78057.666666666657</v>
      </c>
      <c r="C28" s="782">
        <f xml:space="preserve">
C26-C25</f>
        <v>57915.333333333343</v>
      </c>
      <c r="D28" s="760"/>
      <c r="E28" s="761"/>
      <c r="F28" s="761">
        <f xml:space="preserve">
F26-F25</f>
        <v>-135973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8538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49845828.719999999</v>
      </c>
      <c r="G3" s="380">
        <f t="shared" ref="G3:AN3" si="0">SUMIF($E5:$E1048576,"&lt;10",G5:G1048576)</f>
        <v>88700</v>
      </c>
      <c r="H3" s="380">
        <f t="shared" si="0"/>
        <v>16517522.550000001</v>
      </c>
      <c r="I3" s="380">
        <f t="shared" si="0"/>
        <v>0</v>
      </c>
      <c r="J3" s="380">
        <f t="shared" si="0"/>
        <v>0</v>
      </c>
      <c r="K3" s="380">
        <f t="shared" si="0"/>
        <v>15129686.270000001</v>
      </c>
      <c r="L3" s="380">
        <f t="shared" si="0"/>
        <v>0</v>
      </c>
      <c r="M3" s="380">
        <f t="shared" si="0"/>
        <v>0</v>
      </c>
      <c r="N3" s="380">
        <f t="shared" si="0"/>
        <v>8662087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3429757</v>
      </c>
      <c r="AA3" s="380">
        <f t="shared" si="0"/>
        <v>127481.40000000001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220844.75</v>
      </c>
      <c r="AF3" s="380">
        <f t="shared" si="0"/>
        <v>0</v>
      </c>
      <c r="AG3" s="380">
        <f t="shared" si="0"/>
        <v>0</v>
      </c>
      <c r="AH3" s="380">
        <f t="shared" si="0"/>
        <v>2339281.38</v>
      </c>
      <c r="AI3" s="380">
        <f t="shared" si="0"/>
        <v>0</v>
      </c>
      <c r="AJ3" s="380">
        <f t="shared" si="0"/>
        <v>0</v>
      </c>
      <c r="AK3" s="380">
        <f t="shared" si="0"/>
        <v>1635613.4000000001</v>
      </c>
      <c r="AL3" s="380">
        <f t="shared" si="0"/>
        <v>0</v>
      </c>
      <c r="AM3" s="380">
        <f t="shared" si="0"/>
        <v>1694855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32</v>
      </c>
      <c r="D5" s="379">
        <v>1</v>
      </c>
      <c r="E5" s="379">
        <v>1</v>
      </c>
      <c r="F5" s="379">
        <v>128.38</v>
      </c>
      <c r="G5" s="379">
        <v>0</v>
      </c>
      <c r="H5" s="379">
        <v>20.03</v>
      </c>
      <c r="I5" s="379">
        <v>0</v>
      </c>
      <c r="J5" s="379">
        <v>0</v>
      </c>
      <c r="K5" s="379">
        <v>46</v>
      </c>
      <c r="L5" s="379">
        <v>0</v>
      </c>
      <c r="M5" s="379">
        <v>0</v>
      </c>
      <c r="N5" s="379">
        <v>29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8.5</v>
      </c>
      <c r="AA5" s="379">
        <v>0.8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12</v>
      </c>
      <c r="AI5" s="379">
        <v>0</v>
      </c>
      <c r="AJ5" s="379">
        <v>0</v>
      </c>
      <c r="AK5" s="379">
        <v>3.65</v>
      </c>
      <c r="AL5" s="379">
        <v>0</v>
      </c>
      <c r="AM5" s="379">
        <v>7.4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32</v>
      </c>
      <c r="D6" s="379">
        <v>1</v>
      </c>
      <c r="E6" s="379">
        <v>2</v>
      </c>
      <c r="F6" s="379">
        <v>20536.419999999998</v>
      </c>
      <c r="G6" s="379">
        <v>0</v>
      </c>
      <c r="H6" s="379">
        <v>3521.2</v>
      </c>
      <c r="I6" s="379">
        <v>0</v>
      </c>
      <c r="J6" s="379">
        <v>0</v>
      </c>
      <c r="K6" s="379">
        <v>6624</v>
      </c>
      <c r="L6" s="379">
        <v>0</v>
      </c>
      <c r="M6" s="379">
        <v>0</v>
      </c>
      <c r="N6" s="379">
        <v>4915.25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1528</v>
      </c>
      <c r="AA6" s="379">
        <v>147.19999999999999</v>
      </c>
      <c r="AB6" s="379">
        <v>0</v>
      </c>
      <c r="AC6" s="379">
        <v>0</v>
      </c>
      <c r="AD6" s="379">
        <v>0</v>
      </c>
      <c r="AE6" s="379">
        <v>124</v>
      </c>
      <c r="AF6" s="379">
        <v>0</v>
      </c>
      <c r="AG6" s="379">
        <v>0</v>
      </c>
      <c r="AH6" s="379">
        <v>1888.38</v>
      </c>
      <c r="AI6" s="379">
        <v>0</v>
      </c>
      <c r="AJ6" s="379">
        <v>0</v>
      </c>
      <c r="AK6" s="379">
        <v>639.6</v>
      </c>
      <c r="AL6" s="379">
        <v>0</v>
      </c>
      <c r="AM6" s="379">
        <v>1148.8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32</v>
      </c>
      <c r="D7" s="379">
        <v>1</v>
      </c>
      <c r="E7" s="379">
        <v>3</v>
      </c>
      <c r="F7" s="379">
        <v>114</v>
      </c>
      <c r="G7" s="379">
        <v>0</v>
      </c>
      <c r="H7" s="379">
        <v>17</v>
      </c>
      <c r="I7" s="379">
        <v>0</v>
      </c>
      <c r="J7" s="379">
        <v>0</v>
      </c>
      <c r="K7" s="379">
        <v>24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11</v>
      </c>
      <c r="AA7" s="379">
        <v>19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43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32</v>
      </c>
      <c r="D8" s="379">
        <v>1</v>
      </c>
      <c r="E8" s="379">
        <v>4</v>
      </c>
      <c r="F8" s="379">
        <v>1025</v>
      </c>
      <c r="G8" s="379">
        <v>0</v>
      </c>
      <c r="H8" s="379">
        <v>423</v>
      </c>
      <c r="I8" s="379">
        <v>0</v>
      </c>
      <c r="J8" s="379">
        <v>0</v>
      </c>
      <c r="K8" s="379">
        <v>88</v>
      </c>
      <c r="L8" s="379">
        <v>0</v>
      </c>
      <c r="M8" s="379">
        <v>0</v>
      </c>
      <c r="N8" s="379">
        <v>408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33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48</v>
      </c>
      <c r="AI8" s="379">
        <v>0</v>
      </c>
      <c r="AJ8" s="379">
        <v>0</v>
      </c>
      <c r="AK8" s="379">
        <v>25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32</v>
      </c>
      <c r="D9" s="379">
        <v>1</v>
      </c>
      <c r="E9" s="379">
        <v>5</v>
      </c>
      <c r="F9" s="379">
        <v>32</v>
      </c>
      <c r="G9" s="379">
        <v>32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32</v>
      </c>
      <c r="D10" s="379">
        <v>1</v>
      </c>
      <c r="E10" s="379">
        <v>6</v>
      </c>
      <c r="F10" s="379">
        <v>4169192</v>
      </c>
      <c r="G10" s="379">
        <v>6400</v>
      </c>
      <c r="H10" s="379">
        <v>1272018</v>
      </c>
      <c r="I10" s="379">
        <v>0</v>
      </c>
      <c r="J10" s="379">
        <v>0</v>
      </c>
      <c r="K10" s="379">
        <v>1251415</v>
      </c>
      <c r="L10" s="379">
        <v>0</v>
      </c>
      <c r="M10" s="379">
        <v>0</v>
      </c>
      <c r="N10" s="379">
        <v>803190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300916</v>
      </c>
      <c r="AA10" s="379">
        <v>29304</v>
      </c>
      <c r="AB10" s="379">
        <v>0</v>
      </c>
      <c r="AC10" s="379">
        <v>0</v>
      </c>
      <c r="AD10" s="379">
        <v>0</v>
      </c>
      <c r="AE10" s="379">
        <v>21752</v>
      </c>
      <c r="AF10" s="379">
        <v>0</v>
      </c>
      <c r="AG10" s="379">
        <v>0</v>
      </c>
      <c r="AH10" s="379">
        <v>202362</v>
      </c>
      <c r="AI10" s="379">
        <v>0</v>
      </c>
      <c r="AJ10" s="379">
        <v>0</v>
      </c>
      <c r="AK10" s="379">
        <v>135333</v>
      </c>
      <c r="AL10" s="379">
        <v>0</v>
      </c>
      <c r="AM10" s="379">
        <v>146502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32</v>
      </c>
      <c r="D11" s="379">
        <v>1</v>
      </c>
      <c r="E11" s="379">
        <v>7</v>
      </c>
      <c r="F11" s="379">
        <v>22926</v>
      </c>
      <c r="G11" s="379">
        <v>0</v>
      </c>
      <c r="H11" s="379">
        <v>18300</v>
      </c>
      <c r="I11" s="379">
        <v>0</v>
      </c>
      <c r="J11" s="379">
        <v>0</v>
      </c>
      <c r="K11" s="379">
        <v>4626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32</v>
      </c>
      <c r="D12" s="379">
        <v>1</v>
      </c>
      <c r="E12" s="379">
        <v>9</v>
      </c>
      <c r="F12" s="379">
        <v>43986</v>
      </c>
      <c r="G12" s="379">
        <v>0</v>
      </c>
      <c r="H12" s="379">
        <v>18300</v>
      </c>
      <c r="I12" s="379">
        <v>0</v>
      </c>
      <c r="J12" s="379">
        <v>0</v>
      </c>
      <c r="K12" s="379">
        <v>18726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6960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32</v>
      </c>
      <c r="D13" s="379">
        <v>1</v>
      </c>
      <c r="E13" s="379">
        <v>10</v>
      </c>
      <c r="F13" s="379">
        <v>22538</v>
      </c>
      <c r="G13" s="379">
        <v>0</v>
      </c>
      <c r="H13" s="379">
        <v>0</v>
      </c>
      <c r="I13" s="379">
        <v>0</v>
      </c>
      <c r="J13" s="379">
        <v>0</v>
      </c>
      <c r="K13" s="379">
        <v>22538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32</v>
      </c>
      <c r="D14" s="379">
        <v>1</v>
      </c>
      <c r="E14" s="379">
        <v>11</v>
      </c>
      <c r="F14" s="379">
        <v>11651.333333333332</v>
      </c>
      <c r="G14" s="379">
        <v>0</v>
      </c>
      <c r="H14" s="379">
        <v>5901.333333333333</v>
      </c>
      <c r="I14" s="379">
        <v>0</v>
      </c>
      <c r="J14" s="379">
        <v>0</v>
      </c>
      <c r="K14" s="379">
        <v>5750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32</v>
      </c>
      <c r="D15" s="379">
        <v>2</v>
      </c>
      <c r="E15" s="379">
        <v>1</v>
      </c>
      <c r="F15" s="379">
        <v>131.47999999999999</v>
      </c>
      <c r="G15" s="379">
        <v>0</v>
      </c>
      <c r="H15" s="379">
        <v>20.03</v>
      </c>
      <c r="I15" s="379">
        <v>0</v>
      </c>
      <c r="J15" s="379">
        <v>0</v>
      </c>
      <c r="K15" s="379">
        <v>47</v>
      </c>
      <c r="L15" s="379">
        <v>0</v>
      </c>
      <c r="M15" s="379">
        <v>0</v>
      </c>
      <c r="N15" s="379">
        <v>29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9.5</v>
      </c>
      <c r="AA15" s="379">
        <v>0.8</v>
      </c>
      <c r="AB15" s="379">
        <v>0</v>
      </c>
      <c r="AC15" s="379">
        <v>0</v>
      </c>
      <c r="AD15" s="379">
        <v>0</v>
      </c>
      <c r="AE15" s="379">
        <v>1</v>
      </c>
      <c r="AF15" s="379">
        <v>0</v>
      </c>
      <c r="AG15" s="379">
        <v>0</v>
      </c>
      <c r="AH15" s="379">
        <v>12</v>
      </c>
      <c r="AI15" s="379">
        <v>0</v>
      </c>
      <c r="AJ15" s="379">
        <v>0</v>
      </c>
      <c r="AK15" s="379">
        <v>3.75</v>
      </c>
      <c r="AL15" s="379">
        <v>0</v>
      </c>
      <c r="AM15" s="379">
        <v>8.4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32</v>
      </c>
      <c r="D16" s="379">
        <v>2</v>
      </c>
      <c r="E16" s="379">
        <v>2</v>
      </c>
      <c r="F16" s="379">
        <v>18102.599999999999</v>
      </c>
      <c r="G16" s="379">
        <v>0</v>
      </c>
      <c r="H16" s="379">
        <v>2778</v>
      </c>
      <c r="I16" s="379">
        <v>0</v>
      </c>
      <c r="J16" s="379">
        <v>0</v>
      </c>
      <c r="K16" s="379">
        <v>5977.5</v>
      </c>
      <c r="L16" s="379">
        <v>0</v>
      </c>
      <c r="M16" s="379">
        <v>0</v>
      </c>
      <c r="N16" s="379">
        <v>4240.75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1356</v>
      </c>
      <c r="AA16" s="379">
        <v>128</v>
      </c>
      <c r="AB16" s="379">
        <v>0</v>
      </c>
      <c r="AC16" s="379">
        <v>0</v>
      </c>
      <c r="AD16" s="379">
        <v>0</v>
      </c>
      <c r="AE16" s="379">
        <v>147.25</v>
      </c>
      <c r="AF16" s="379">
        <v>0</v>
      </c>
      <c r="AG16" s="379">
        <v>0</v>
      </c>
      <c r="AH16" s="379">
        <v>1789.5</v>
      </c>
      <c r="AI16" s="379">
        <v>0</v>
      </c>
      <c r="AJ16" s="379">
        <v>0</v>
      </c>
      <c r="AK16" s="379">
        <v>572</v>
      </c>
      <c r="AL16" s="379">
        <v>0</v>
      </c>
      <c r="AM16" s="379">
        <v>1113.5999999999999</v>
      </c>
      <c r="AN16" s="379">
        <v>0</v>
      </c>
    </row>
    <row r="17" spans="3:40" x14ac:dyDescent="0.3">
      <c r="C17" s="379">
        <v>32</v>
      </c>
      <c r="D17" s="379">
        <v>2</v>
      </c>
      <c r="E17" s="379">
        <v>3</v>
      </c>
      <c r="F17" s="379">
        <v>125</v>
      </c>
      <c r="G17" s="379">
        <v>0</v>
      </c>
      <c r="H17" s="379">
        <v>0</v>
      </c>
      <c r="I17" s="379">
        <v>0</v>
      </c>
      <c r="J17" s="379">
        <v>0</v>
      </c>
      <c r="K17" s="379">
        <v>48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13</v>
      </c>
      <c r="AA17" s="379">
        <v>21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43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32</v>
      </c>
      <c r="D18" s="379">
        <v>2</v>
      </c>
      <c r="E18" s="379">
        <v>4</v>
      </c>
      <c r="F18" s="379">
        <v>1010</v>
      </c>
      <c r="G18" s="379">
        <v>0</v>
      </c>
      <c r="H18" s="379">
        <v>420</v>
      </c>
      <c r="I18" s="379">
        <v>0</v>
      </c>
      <c r="J18" s="379">
        <v>0</v>
      </c>
      <c r="K18" s="379">
        <v>108</v>
      </c>
      <c r="L18" s="379">
        <v>0</v>
      </c>
      <c r="M18" s="379">
        <v>0</v>
      </c>
      <c r="N18" s="379">
        <v>365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44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48</v>
      </c>
      <c r="AI18" s="379">
        <v>0</v>
      </c>
      <c r="AJ18" s="379">
        <v>0</v>
      </c>
      <c r="AK18" s="379">
        <v>25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32</v>
      </c>
      <c r="D19" s="379">
        <v>2</v>
      </c>
      <c r="E19" s="379">
        <v>5</v>
      </c>
      <c r="F19" s="379">
        <v>32</v>
      </c>
      <c r="G19" s="379">
        <v>32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32</v>
      </c>
      <c r="D20" s="379">
        <v>2</v>
      </c>
      <c r="E20" s="379">
        <v>6</v>
      </c>
      <c r="F20" s="379">
        <v>4106900</v>
      </c>
      <c r="G20" s="379">
        <v>6400</v>
      </c>
      <c r="H20" s="379">
        <v>1273756</v>
      </c>
      <c r="I20" s="379">
        <v>0</v>
      </c>
      <c r="J20" s="379">
        <v>0</v>
      </c>
      <c r="K20" s="379">
        <v>1198472</v>
      </c>
      <c r="L20" s="379">
        <v>0</v>
      </c>
      <c r="M20" s="379">
        <v>0</v>
      </c>
      <c r="N20" s="379">
        <v>780190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309572</v>
      </c>
      <c r="AA20" s="379">
        <v>29549</v>
      </c>
      <c r="AB20" s="379">
        <v>0</v>
      </c>
      <c r="AC20" s="379">
        <v>0</v>
      </c>
      <c r="AD20" s="379">
        <v>0</v>
      </c>
      <c r="AE20" s="379">
        <v>19537</v>
      </c>
      <c r="AF20" s="379">
        <v>0</v>
      </c>
      <c r="AG20" s="379">
        <v>0</v>
      </c>
      <c r="AH20" s="379">
        <v>201616</v>
      </c>
      <c r="AI20" s="379">
        <v>0</v>
      </c>
      <c r="AJ20" s="379">
        <v>0</v>
      </c>
      <c r="AK20" s="379">
        <v>135746</v>
      </c>
      <c r="AL20" s="379">
        <v>0</v>
      </c>
      <c r="AM20" s="379">
        <v>152062</v>
      </c>
      <c r="AN20" s="379">
        <v>0</v>
      </c>
    </row>
    <row r="21" spans="3:40" x14ac:dyDescent="0.3">
      <c r="C21" s="379">
        <v>32</v>
      </c>
      <c r="D21" s="379">
        <v>2</v>
      </c>
      <c r="E21" s="379">
        <v>9</v>
      </c>
      <c r="F21" s="379">
        <v>30424</v>
      </c>
      <c r="G21" s="379">
        <v>0</v>
      </c>
      <c r="H21" s="379">
        <v>0</v>
      </c>
      <c r="I21" s="379">
        <v>0</v>
      </c>
      <c r="J21" s="379">
        <v>0</v>
      </c>
      <c r="K21" s="379">
        <v>30424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32</v>
      </c>
      <c r="D22" s="379">
        <v>2</v>
      </c>
      <c r="E22" s="379">
        <v>10</v>
      </c>
      <c r="F22" s="379">
        <v>17205</v>
      </c>
      <c r="G22" s="379">
        <v>0</v>
      </c>
      <c r="H22" s="379">
        <v>0</v>
      </c>
      <c r="I22" s="379">
        <v>0</v>
      </c>
      <c r="J22" s="379">
        <v>0</v>
      </c>
      <c r="K22" s="379">
        <v>17205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32</v>
      </c>
      <c r="D23" s="379">
        <v>2</v>
      </c>
      <c r="E23" s="379">
        <v>11</v>
      </c>
      <c r="F23" s="379">
        <v>11651.333333333332</v>
      </c>
      <c r="G23" s="379">
        <v>0</v>
      </c>
      <c r="H23" s="379">
        <v>5901.333333333333</v>
      </c>
      <c r="I23" s="379">
        <v>0</v>
      </c>
      <c r="J23" s="379">
        <v>0</v>
      </c>
      <c r="K23" s="379">
        <v>5750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32</v>
      </c>
      <c r="D24" s="379">
        <v>3</v>
      </c>
      <c r="E24" s="379">
        <v>1</v>
      </c>
      <c r="F24" s="379">
        <v>133.47999999999999</v>
      </c>
      <c r="G24" s="379">
        <v>0</v>
      </c>
      <c r="H24" s="379">
        <v>20.03</v>
      </c>
      <c r="I24" s="379">
        <v>0</v>
      </c>
      <c r="J24" s="379">
        <v>0</v>
      </c>
      <c r="K24" s="379">
        <v>49</v>
      </c>
      <c r="L24" s="379">
        <v>0</v>
      </c>
      <c r="M24" s="379">
        <v>0</v>
      </c>
      <c r="N24" s="379">
        <v>29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9.5</v>
      </c>
      <c r="AA24" s="379">
        <v>0.8</v>
      </c>
      <c r="AB24" s="379">
        <v>0</v>
      </c>
      <c r="AC24" s="379">
        <v>0</v>
      </c>
      <c r="AD24" s="379">
        <v>0</v>
      </c>
      <c r="AE24" s="379">
        <v>1</v>
      </c>
      <c r="AF24" s="379">
        <v>0</v>
      </c>
      <c r="AG24" s="379">
        <v>0</v>
      </c>
      <c r="AH24" s="379">
        <v>12</v>
      </c>
      <c r="AI24" s="379">
        <v>0</v>
      </c>
      <c r="AJ24" s="379">
        <v>0</v>
      </c>
      <c r="AK24" s="379">
        <v>3.75</v>
      </c>
      <c r="AL24" s="379">
        <v>0</v>
      </c>
      <c r="AM24" s="379">
        <v>8.4</v>
      </c>
      <c r="AN24" s="379">
        <v>0</v>
      </c>
    </row>
    <row r="25" spans="3:40" x14ac:dyDescent="0.3">
      <c r="C25" s="379">
        <v>32</v>
      </c>
      <c r="D25" s="379">
        <v>3</v>
      </c>
      <c r="E25" s="379">
        <v>2</v>
      </c>
      <c r="F25" s="379">
        <v>19809.54</v>
      </c>
      <c r="G25" s="379">
        <v>0</v>
      </c>
      <c r="H25" s="379">
        <v>3044.64</v>
      </c>
      <c r="I25" s="379">
        <v>0</v>
      </c>
      <c r="J25" s="379">
        <v>0</v>
      </c>
      <c r="K25" s="379">
        <v>6871.5</v>
      </c>
      <c r="L25" s="379">
        <v>0</v>
      </c>
      <c r="M25" s="379">
        <v>0</v>
      </c>
      <c r="N25" s="379">
        <v>4463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1544</v>
      </c>
      <c r="AA25" s="379">
        <v>89.6</v>
      </c>
      <c r="AB25" s="379">
        <v>0</v>
      </c>
      <c r="AC25" s="379">
        <v>0</v>
      </c>
      <c r="AD25" s="379">
        <v>0</v>
      </c>
      <c r="AE25" s="379">
        <v>162.75</v>
      </c>
      <c r="AF25" s="379">
        <v>0</v>
      </c>
      <c r="AG25" s="379">
        <v>0</v>
      </c>
      <c r="AH25" s="379">
        <v>1907.25</v>
      </c>
      <c r="AI25" s="379">
        <v>0</v>
      </c>
      <c r="AJ25" s="379">
        <v>0</v>
      </c>
      <c r="AK25" s="379">
        <v>573.20000000000005</v>
      </c>
      <c r="AL25" s="379">
        <v>0</v>
      </c>
      <c r="AM25" s="379">
        <v>1153.5999999999999</v>
      </c>
      <c r="AN25" s="379">
        <v>0</v>
      </c>
    </row>
    <row r="26" spans="3:40" x14ac:dyDescent="0.3">
      <c r="C26" s="379">
        <v>32</v>
      </c>
      <c r="D26" s="379">
        <v>3</v>
      </c>
      <c r="E26" s="379">
        <v>3</v>
      </c>
      <c r="F26" s="379">
        <v>193</v>
      </c>
      <c r="G26" s="379">
        <v>0</v>
      </c>
      <c r="H26" s="379">
        <v>16</v>
      </c>
      <c r="I26" s="379">
        <v>0</v>
      </c>
      <c r="J26" s="379">
        <v>0</v>
      </c>
      <c r="K26" s="379">
        <v>96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21</v>
      </c>
      <c r="AA26" s="379">
        <v>6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54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32</v>
      </c>
      <c r="D27" s="379">
        <v>3</v>
      </c>
      <c r="E27" s="379">
        <v>4</v>
      </c>
      <c r="F27" s="379">
        <v>1225</v>
      </c>
      <c r="G27" s="379">
        <v>0</v>
      </c>
      <c r="H27" s="379">
        <v>474</v>
      </c>
      <c r="I27" s="379">
        <v>0</v>
      </c>
      <c r="J27" s="379">
        <v>0</v>
      </c>
      <c r="K27" s="379">
        <v>167</v>
      </c>
      <c r="L27" s="379">
        <v>0</v>
      </c>
      <c r="M27" s="379">
        <v>0</v>
      </c>
      <c r="N27" s="379">
        <v>449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47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60</v>
      </c>
      <c r="AI27" s="379">
        <v>0</v>
      </c>
      <c r="AJ27" s="379">
        <v>0</v>
      </c>
      <c r="AK27" s="379">
        <v>28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32</v>
      </c>
      <c r="D28" s="379">
        <v>3</v>
      </c>
      <c r="E28" s="379">
        <v>5</v>
      </c>
      <c r="F28" s="379">
        <v>32</v>
      </c>
      <c r="G28" s="379">
        <v>32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32</v>
      </c>
      <c r="D29" s="379">
        <v>3</v>
      </c>
      <c r="E29" s="379">
        <v>6</v>
      </c>
      <c r="F29" s="379">
        <v>4228477</v>
      </c>
      <c r="G29" s="379">
        <v>6400</v>
      </c>
      <c r="H29" s="379">
        <v>1302442</v>
      </c>
      <c r="I29" s="379">
        <v>0</v>
      </c>
      <c r="J29" s="379">
        <v>0</v>
      </c>
      <c r="K29" s="379">
        <v>1263049</v>
      </c>
      <c r="L29" s="379">
        <v>0</v>
      </c>
      <c r="M29" s="379">
        <v>0</v>
      </c>
      <c r="N29" s="379">
        <v>803232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309761</v>
      </c>
      <c r="AA29" s="379">
        <v>28530</v>
      </c>
      <c r="AB29" s="379">
        <v>0</v>
      </c>
      <c r="AC29" s="379">
        <v>0</v>
      </c>
      <c r="AD29" s="379">
        <v>0</v>
      </c>
      <c r="AE29" s="379">
        <v>19947</v>
      </c>
      <c r="AF29" s="379">
        <v>0</v>
      </c>
      <c r="AG29" s="379">
        <v>0</v>
      </c>
      <c r="AH29" s="379">
        <v>205778</v>
      </c>
      <c r="AI29" s="379">
        <v>0</v>
      </c>
      <c r="AJ29" s="379">
        <v>0</v>
      </c>
      <c r="AK29" s="379">
        <v>138963</v>
      </c>
      <c r="AL29" s="379">
        <v>0</v>
      </c>
      <c r="AM29" s="379">
        <v>150375</v>
      </c>
      <c r="AN29" s="379">
        <v>0</v>
      </c>
    </row>
    <row r="30" spans="3:40" x14ac:dyDescent="0.3">
      <c r="C30" s="379">
        <v>32</v>
      </c>
      <c r="D30" s="379">
        <v>3</v>
      </c>
      <c r="E30" s="379">
        <v>7</v>
      </c>
      <c r="F30" s="379">
        <v>70257</v>
      </c>
      <c r="G30" s="379">
        <v>0</v>
      </c>
      <c r="H30" s="379">
        <v>45757</v>
      </c>
      <c r="I30" s="379">
        <v>0</v>
      </c>
      <c r="J30" s="379">
        <v>0</v>
      </c>
      <c r="K30" s="379">
        <v>11500</v>
      </c>
      <c r="L30" s="379">
        <v>0</v>
      </c>
      <c r="M30" s="379">
        <v>0</v>
      </c>
      <c r="N30" s="379">
        <v>3000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10000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32</v>
      </c>
      <c r="D31" s="379">
        <v>3</v>
      </c>
      <c r="E31" s="379">
        <v>9</v>
      </c>
      <c r="F31" s="379">
        <v>79253</v>
      </c>
      <c r="G31" s="379">
        <v>0</v>
      </c>
      <c r="H31" s="379">
        <v>45757</v>
      </c>
      <c r="I31" s="379">
        <v>0</v>
      </c>
      <c r="J31" s="379">
        <v>0</v>
      </c>
      <c r="K31" s="379">
        <v>20496</v>
      </c>
      <c r="L31" s="379">
        <v>0</v>
      </c>
      <c r="M31" s="379">
        <v>0</v>
      </c>
      <c r="N31" s="379">
        <v>3000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10000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32</v>
      </c>
      <c r="D32" s="379">
        <v>3</v>
      </c>
      <c r="E32" s="379">
        <v>10</v>
      </c>
      <c r="F32" s="379">
        <v>18253</v>
      </c>
      <c r="G32" s="379">
        <v>0</v>
      </c>
      <c r="H32" s="379">
        <v>0</v>
      </c>
      <c r="I32" s="379">
        <v>0</v>
      </c>
      <c r="J32" s="379">
        <v>0</v>
      </c>
      <c r="K32" s="379">
        <v>18253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32</v>
      </c>
      <c r="D33" s="379">
        <v>3</v>
      </c>
      <c r="E33" s="379">
        <v>11</v>
      </c>
      <c r="F33" s="379">
        <v>11651.333333333332</v>
      </c>
      <c r="G33" s="379">
        <v>0</v>
      </c>
      <c r="H33" s="379">
        <v>5901.333333333333</v>
      </c>
      <c r="I33" s="379">
        <v>0</v>
      </c>
      <c r="J33" s="379">
        <v>0</v>
      </c>
      <c r="K33" s="379">
        <v>5750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32</v>
      </c>
      <c r="D34" s="379">
        <v>4</v>
      </c>
      <c r="E34" s="379">
        <v>1</v>
      </c>
      <c r="F34" s="379">
        <v>132.18</v>
      </c>
      <c r="G34" s="379">
        <v>0</v>
      </c>
      <c r="H34" s="379">
        <v>21.03</v>
      </c>
      <c r="I34" s="379">
        <v>0</v>
      </c>
      <c r="J34" s="379">
        <v>0</v>
      </c>
      <c r="K34" s="379">
        <v>47.5</v>
      </c>
      <c r="L34" s="379">
        <v>0</v>
      </c>
      <c r="M34" s="379">
        <v>0</v>
      </c>
      <c r="N34" s="379">
        <v>29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9.5</v>
      </c>
      <c r="AA34" s="379">
        <v>0</v>
      </c>
      <c r="AB34" s="379">
        <v>0</v>
      </c>
      <c r="AC34" s="379">
        <v>0</v>
      </c>
      <c r="AD34" s="379">
        <v>0</v>
      </c>
      <c r="AE34" s="379">
        <v>1</v>
      </c>
      <c r="AF34" s="379">
        <v>0</v>
      </c>
      <c r="AG34" s="379">
        <v>0</v>
      </c>
      <c r="AH34" s="379">
        <v>12</v>
      </c>
      <c r="AI34" s="379">
        <v>0</v>
      </c>
      <c r="AJ34" s="379">
        <v>0</v>
      </c>
      <c r="AK34" s="379">
        <v>3.75</v>
      </c>
      <c r="AL34" s="379">
        <v>0</v>
      </c>
      <c r="AM34" s="379">
        <v>8.4</v>
      </c>
      <c r="AN34" s="379">
        <v>0</v>
      </c>
    </row>
    <row r="35" spans="3:40" x14ac:dyDescent="0.3">
      <c r="C35" s="379">
        <v>32</v>
      </c>
      <c r="D35" s="379">
        <v>4</v>
      </c>
      <c r="E35" s="379">
        <v>2</v>
      </c>
      <c r="F35" s="379">
        <v>20925.580000000002</v>
      </c>
      <c r="G35" s="379">
        <v>0</v>
      </c>
      <c r="H35" s="379">
        <v>3476.08</v>
      </c>
      <c r="I35" s="379">
        <v>0</v>
      </c>
      <c r="J35" s="379">
        <v>0</v>
      </c>
      <c r="K35" s="379">
        <v>7338.5</v>
      </c>
      <c r="L35" s="379">
        <v>0</v>
      </c>
      <c r="M35" s="379">
        <v>0</v>
      </c>
      <c r="N35" s="379">
        <v>4534.5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1568</v>
      </c>
      <c r="AA35" s="379">
        <v>115.2</v>
      </c>
      <c r="AB35" s="379">
        <v>0</v>
      </c>
      <c r="AC35" s="379">
        <v>0</v>
      </c>
      <c r="AD35" s="379">
        <v>0</v>
      </c>
      <c r="AE35" s="379">
        <v>170.5</v>
      </c>
      <c r="AF35" s="379">
        <v>0</v>
      </c>
      <c r="AG35" s="379">
        <v>0</v>
      </c>
      <c r="AH35" s="379">
        <v>1906</v>
      </c>
      <c r="AI35" s="379">
        <v>0</v>
      </c>
      <c r="AJ35" s="379">
        <v>0</v>
      </c>
      <c r="AK35" s="379">
        <v>602.4</v>
      </c>
      <c r="AL35" s="379">
        <v>0</v>
      </c>
      <c r="AM35" s="379">
        <v>1214.4000000000001</v>
      </c>
      <c r="AN35" s="379">
        <v>0</v>
      </c>
    </row>
    <row r="36" spans="3:40" x14ac:dyDescent="0.3">
      <c r="C36" s="379">
        <v>32</v>
      </c>
      <c r="D36" s="379">
        <v>4</v>
      </c>
      <c r="E36" s="379">
        <v>3</v>
      </c>
      <c r="F36" s="379">
        <v>131</v>
      </c>
      <c r="G36" s="379">
        <v>0</v>
      </c>
      <c r="H36" s="379">
        <v>16</v>
      </c>
      <c r="I36" s="379">
        <v>0</v>
      </c>
      <c r="J36" s="379">
        <v>0</v>
      </c>
      <c r="K36" s="379">
        <v>48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11</v>
      </c>
      <c r="AA36" s="379">
        <v>13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43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32</v>
      </c>
      <c r="D37" s="379">
        <v>4</v>
      </c>
      <c r="E37" s="379">
        <v>4</v>
      </c>
      <c r="F37" s="379">
        <v>956</v>
      </c>
      <c r="G37" s="379">
        <v>0</v>
      </c>
      <c r="H37" s="379">
        <v>432</v>
      </c>
      <c r="I37" s="379">
        <v>0</v>
      </c>
      <c r="J37" s="379">
        <v>0</v>
      </c>
      <c r="K37" s="379">
        <v>8</v>
      </c>
      <c r="L37" s="379">
        <v>0</v>
      </c>
      <c r="M37" s="379">
        <v>0</v>
      </c>
      <c r="N37" s="379">
        <v>395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47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48</v>
      </c>
      <c r="AI37" s="379">
        <v>0</v>
      </c>
      <c r="AJ37" s="379">
        <v>0</v>
      </c>
      <c r="AK37" s="379">
        <v>26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32</v>
      </c>
      <c r="D38" s="379">
        <v>4</v>
      </c>
      <c r="E38" s="379">
        <v>5</v>
      </c>
      <c r="F38" s="379">
        <v>32</v>
      </c>
      <c r="G38" s="379">
        <v>32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32</v>
      </c>
      <c r="D39" s="379">
        <v>4</v>
      </c>
      <c r="E39" s="379">
        <v>6</v>
      </c>
      <c r="F39" s="379">
        <v>4192070</v>
      </c>
      <c r="G39" s="379">
        <v>6400</v>
      </c>
      <c r="H39" s="379">
        <v>1298002</v>
      </c>
      <c r="I39" s="379">
        <v>0</v>
      </c>
      <c r="J39" s="379">
        <v>0</v>
      </c>
      <c r="K39" s="379">
        <v>1256175</v>
      </c>
      <c r="L39" s="379">
        <v>0</v>
      </c>
      <c r="M39" s="379">
        <v>0</v>
      </c>
      <c r="N39" s="379">
        <v>780731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305264</v>
      </c>
      <c r="AA39" s="379">
        <v>27457</v>
      </c>
      <c r="AB39" s="379">
        <v>0</v>
      </c>
      <c r="AC39" s="379">
        <v>0</v>
      </c>
      <c r="AD39" s="379">
        <v>0</v>
      </c>
      <c r="AE39" s="379">
        <v>19700</v>
      </c>
      <c r="AF39" s="379">
        <v>0</v>
      </c>
      <c r="AG39" s="379">
        <v>0</v>
      </c>
      <c r="AH39" s="379">
        <v>207480</v>
      </c>
      <c r="AI39" s="379">
        <v>0</v>
      </c>
      <c r="AJ39" s="379">
        <v>0</v>
      </c>
      <c r="AK39" s="379">
        <v>135810</v>
      </c>
      <c r="AL39" s="379">
        <v>0</v>
      </c>
      <c r="AM39" s="379">
        <v>155051</v>
      </c>
      <c r="AN39" s="379">
        <v>0</v>
      </c>
    </row>
    <row r="40" spans="3:40" x14ac:dyDescent="0.3">
      <c r="C40" s="379">
        <v>32</v>
      </c>
      <c r="D40" s="379">
        <v>4</v>
      </c>
      <c r="E40" s="379">
        <v>9</v>
      </c>
      <c r="F40" s="379">
        <v>14808</v>
      </c>
      <c r="G40" s="379">
        <v>0</v>
      </c>
      <c r="H40" s="379">
        <v>0</v>
      </c>
      <c r="I40" s="379">
        <v>0</v>
      </c>
      <c r="J40" s="379">
        <v>0</v>
      </c>
      <c r="K40" s="379">
        <v>7980</v>
      </c>
      <c r="L40" s="379">
        <v>0</v>
      </c>
      <c r="M40" s="379">
        <v>0</v>
      </c>
      <c r="N40" s="379">
        <v>6828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32</v>
      </c>
      <c r="D41" s="379">
        <v>4</v>
      </c>
      <c r="E41" s="379">
        <v>10</v>
      </c>
      <c r="F41" s="379">
        <v>9977</v>
      </c>
      <c r="G41" s="379">
        <v>0</v>
      </c>
      <c r="H41" s="379">
        <v>0</v>
      </c>
      <c r="I41" s="379">
        <v>0</v>
      </c>
      <c r="J41" s="379">
        <v>0</v>
      </c>
      <c r="K41" s="379">
        <v>9977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32</v>
      </c>
      <c r="D42" s="379">
        <v>4</v>
      </c>
      <c r="E42" s="379">
        <v>11</v>
      </c>
      <c r="F42" s="379">
        <v>11651.333333333332</v>
      </c>
      <c r="G42" s="379">
        <v>0</v>
      </c>
      <c r="H42" s="379">
        <v>5901.333333333333</v>
      </c>
      <c r="I42" s="379">
        <v>0</v>
      </c>
      <c r="J42" s="379">
        <v>0</v>
      </c>
      <c r="K42" s="379">
        <v>5750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32</v>
      </c>
      <c r="D43" s="379">
        <v>5</v>
      </c>
      <c r="E43" s="379">
        <v>1</v>
      </c>
      <c r="F43" s="379">
        <v>134.18</v>
      </c>
      <c r="G43" s="379">
        <v>0</v>
      </c>
      <c r="H43" s="379">
        <v>21.03</v>
      </c>
      <c r="I43" s="379">
        <v>0</v>
      </c>
      <c r="J43" s="379">
        <v>0</v>
      </c>
      <c r="K43" s="379">
        <v>50</v>
      </c>
      <c r="L43" s="379">
        <v>0</v>
      </c>
      <c r="M43" s="379">
        <v>0</v>
      </c>
      <c r="N43" s="379">
        <v>29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9.5</v>
      </c>
      <c r="AA43" s="379">
        <v>0</v>
      </c>
      <c r="AB43" s="379">
        <v>0</v>
      </c>
      <c r="AC43" s="379">
        <v>0</v>
      </c>
      <c r="AD43" s="379">
        <v>0</v>
      </c>
      <c r="AE43" s="379">
        <v>1</v>
      </c>
      <c r="AF43" s="379">
        <v>0</v>
      </c>
      <c r="AG43" s="379">
        <v>0</v>
      </c>
      <c r="AH43" s="379">
        <v>12</v>
      </c>
      <c r="AI43" s="379">
        <v>0</v>
      </c>
      <c r="AJ43" s="379">
        <v>0</v>
      </c>
      <c r="AK43" s="379">
        <v>4.25</v>
      </c>
      <c r="AL43" s="379">
        <v>0</v>
      </c>
      <c r="AM43" s="379">
        <v>7.4</v>
      </c>
      <c r="AN43" s="379">
        <v>0</v>
      </c>
    </row>
    <row r="44" spans="3:40" x14ac:dyDescent="0.3">
      <c r="C44" s="379">
        <v>32</v>
      </c>
      <c r="D44" s="379">
        <v>5</v>
      </c>
      <c r="E44" s="379">
        <v>2</v>
      </c>
      <c r="F44" s="379">
        <v>20668.38</v>
      </c>
      <c r="G44" s="379">
        <v>0</v>
      </c>
      <c r="H44" s="379">
        <v>3417.28</v>
      </c>
      <c r="I44" s="379">
        <v>0</v>
      </c>
      <c r="J44" s="379">
        <v>0</v>
      </c>
      <c r="K44" s="379">
        <v>7254</v>
      </c>
      <c r="L44" s="379">
        <v>0</v>
      </c>
      <c r="M44" s="379">
        <v>0</v>
      </c>
      <c r="N44" s="379">
        <v>4570.75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1516</v>
      </c>
      <c r="AA44" s="379">
        <v>0</v>
      </c>
      <c r="AB44" s="379">
        <v>0</v>
      </c>
      <c r="AC44" s="379">
        <v>0</v>
      </c>
      <c r="AD44" s="379">
        <v>0</v>
      </c>
      <c r="AE44" s="379">
        <v>170.5</v>
      </c>
      <c r="AF44" s="379">
        <v>0</v>
      </c>
      <c r="AG44" s="379">
        <v>0</v>
      </c>
      <c r="AH44" s="379">
        <v>1876.25</v>
      </c>
      <c r="AI44" s="379">
        <v>0</v>
      </c>
      <c r="AJ44" s="379">
        <v>0</v>
      </c>
      <c r="AK44" s="379">
        <v>625.20000000000005</v>
      </c>
      <c r="AL44" s="379">
        <v>0</v>
      </c>
      <c r="AM44" s="379">
        <v>1238.4000000000001</v>
      </c>
      <c r="AN44" s="379">
        <v>0</v>
      </c>
    </row>
    <row r="45" spans="3:40" x14ac:dyDescent="0.3">
      <c r="C45" s="379">
        <v>32</v>
      </c>
      <c r="D45" s="379">
        <v>5</v>
      </c>
      <c r="E45" s="379">
        <v>3</v>
      </c>
      <c r="F45" s="379">
        <v>78</v>
      </c>
      <c r="G45" s="379">
        <v>0</v>
      </c>
      <c r="H45" s="379">
        <v>17</v>
      </c>
      <c r="I45" s="379">
        <v>0</v>
      </c>
      <c r="J45" s="379">
        <v>0</v>
      </c>
      <c r="K45" s="379">
        <v>48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13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32</v>
      </c>
      <c r="D46" s="379">
        <v>5</v>
      </c>
      <c r="E46" s="379">
        <v>4</v>
      </c>
      <c r="F46" s="379">
        <v>1147</v>
      </c>
      <c r="G46" s="379">
        <v>0</v>
      </c>
      <c r="H46" s="379">
        <v>459</v>
      </c>
      <c r="I46" s="379">
        <v>0</v>
      </c>
      <c r="J46" s="379">
        <v>0</v>
      </c>
      <c r="K46" s="379">
        <v>84</v>
      </c>
      <c r="L46" s="379">
        <v>0</v>
      </c>
      <c r="M46" s="379">
        <v>0</v>
      </c>
      <c r="N46" s="379">
        <v>459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47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62</v>
      </c>
      <c r="AI46" s="379">
        <v>0</v>
      </c>
      <c r="AJ46" s="379">
        <v>0</v>
      </c>
      <c r="AK46" s="379">
        <v>36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32</v>
      </c>
      <c r="D47" s="379">
        <v>5</v>
      </c>
      <c r="E47" s="379">
        <v>5</v>
      </c>
      <c r="F47" s="379">
        <v>32</v>
      </c>
      <c r="G47" s="379">
        <v>32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32</v>
      </c>
      <c r="D48" s="379">
        <v>5</v>
      </c>
      <c r="E48" s="379">
        <v>6</v>
      </c>
      <c r="F48" s="379">
        <v>4366009</v>
      </c>
      <c r="G48" s="379">
        <v>21700</v>
      </c>
      <c r="H48" s="379">
        <v>1339037</v>
      </c>
      <c r="I48" s="379">
        <v>0</v>
      </c>
      <c r="J48" s="379">
        <v>0</v>
      </c>
      <c r="K48" s="379">
        <v>1333670</v>
      </c>
      <c r="L48" s="379">
        <v>0</v>
      </c>
      <c r="M48" s="379">
        <v>0</v>
      </c>
      <c r="N48" s="379">
        <v>803491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318916</v>
      </c>
      <c r="AA48" s="379">
        <v>0</v>
      </c>
      <c r="AB48" s="379">
        <v>0</v>
      </c>
      <c r="AC48" s="379">
        <v>0</v>
      </c>
      <c r="AD48" s="379">
        <v>0</v>
      </c>
      <c r="AE48" s="379">
        <v>21543</v>
      </c>
      <c r="AF48" s="379">
        <v>0</v>
      </c>
      <c r="AG48" s="379">
        <v>0</v>
      </c>
      <c r="AH48" s="379">
        <v>212433</v>
      </c>
      <c r="AI48" s="379">
        <v>0</v>
      </c>
      <c r="AJ48" s="379">
        <v>0</v>
      </c>
      <c r="AK48" s="379">
        <v>152898</v>
      </c>
      <c r="AL48" s="379">
        <v>0</v>
      </c>
      <c r="AM48" s="379">
        <v>162321</v>
      </c>
      <c r="AN48" s="379">
        <v>0</v>
      </c>
    </row>
    <row r="49" spans="3:40" x14ac:dyDescent="0.3">
      <c r="C49" s="379">
        <v>32</v>
      </c>
      <c r="D49" s="379">
        <v>5</v>
      </c>
      <c r="E49" s="379">
        <v>9</v>
      </c>
      <c r="F49" s="379">
        <v>9698</v>
      </c>
      <c r="G49" s="379">
        <v>0</v>
      </c>
      <c r="H49" s="379">
        <v>0</v>
      </c>
      <c r="I49" s="379">
        <v>0</v>
      </c>
      <c r="J49" s="379">
        <v>0</v>
      </c>
      <c r="K49" s="379">
        <v>2870</v>
      </c>
      <c r="L49" s="379">
        <v>0</v>
      </c>
      <c r="M49" s="379">
        <v>0</v>
      </c>
      <c r="N49" s="379">
        <v>6828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32</v>
      </c>
      <c r="D50" s="379">
        <v>5</v>
      </c>
      <c r="E50" s="379">
        <v>10</v>
      </c>
      <c r="F50" s="379">
        <v>11700</v>
      </c>
      <c r="G50" s="379">
        <v>0</v>
      </c>
      <c r="H50" s="379">
        <v>0</v>
      </c>
      <c r="I50" s="379">
        <v>0</v>
      </c>
      <c r="J50" s="379">
        <v>0</v>
      </c>
      <c r="K50" s="379">
        <v>11700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32</v>
      </c>
      <c r="D51" s="379">
        <v>5</v>
      </c>
      <c r="E51" s="379">
        <v>11</v>
      </c>
      <c r="F51" s="379">
        <v>11651.333333333332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5750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32</v>
      </c>
      <c r="D52" s="379">
        <v>6</v>
      </c>
      <c r="E52" s="379">
        <v>1</v>
      </c>
      <c r="F52" s="379">
        <v>138.93</v>
      </c>
      <c r="G52" s="379">
        <v>0</v>
      </c>
      <c r="H52" s="379">
        <v>23.78</v>
      </c>
      <c r="I52" s="379">
        <v>0</v>
      </c>
      <c r="J52" s="379">
        <v>0</v>
      </c>
      <c r="K52" s="379">
        <v>52</v>
      </c>
      <c r="L52" s="379">
        <v>0</v>
      </c>
      <c r="M52" s="379">
        <v>0</v>
      </c>
      <c r="N52" s="379">
        <v>29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9.5</v>
      </c>
      <c r="AA52" s="379">
        <v>0</v>
      </c>
      <c r="AB52" s="379">
        <v>0</v>
      </c>
      <c r="AC52" s="379">
        <v>0</v>
      </c>
      <c r="AD52" s="379">
        <v>0</v>
      </c>
      <c r="AE52" s="379">
        <v>1</v>
      </c>
      <c r="AF52" s="379">
        <v>0</v>
      </c>
      <c r="AG52" s="379">
        <v>0</v>
      </c>
      <c r="AH52" s="379">
        <v>12</v>
      </c>
      <c r="AI52" s="379">
        <v>0</v>
      </c>
      <c r="AJ52" s="379">
        <v>0</v>
      </c>
      <c r="AK52" s="379">
        <v>4.25</v>
      </c>
      <c r="AL52" s="379">
        <v>0</v>
      </c>
      <c r="AM52" s="379">
        <v>7.4</v>
      </c>
      <c r="AN52" s="379">
        <v>0</v>
      </c>
    </row>
    <row r="53" spans="3:40" x14ac:dyDescent="0.3">
      <c r="C53" s="379">
        <v>32</v>
      </c>
      <c r="D53" s="379">
        <v>6</v>
      </c>
      <c r="E53" s="379">
        <v>2</v>
      </c>
      <c r="F53" s="379">
        <v>19425.27</v>
      </c>
      <c r="G53" s="379">
        <v>0</v>
      </c>
      <c r="H53" s="379">
        <v>3620.24</v>
      </c>
      <c r="I53" s="379">
        <v>0</v>
      </c>
      <c r="J53" s="379">
        <v>0</v>
      </c>
      <c r="K53" s="379">
        <v>6985.63</v>
      </c>
      <c r="L53" s="379">
        <v>0</v>
      </c>
      <c r="M53" s="379">
        <v>0</v>
      </c>
      <c r="N53" s="379">
        <v>4012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1192</v>
      </c>
      <c r="AA53" s="379">
        <v>0</v>
      </c>
      <c r="AB53" s="379">
        <v>0</v>
      </c>
      <c r="AC53" s="379">
        <v>0</v>
      </c>
      <c r="AD53" s="379">
        <v>0</v>
      </c>
      <c r="AE53" s="379">
        <v>124</v>
      </c>
      <c r="AF53" s="379">
        <v>0</v>
      </c>
      <c r="AG53" s="379">
        <v>0</v>
      </c>
      <c r="AH53" s="379">
        <v>1703</v>
      </c>
      <c r="AI53" s="379">
        <v>0</v>
      </c>
      <c r="AJ53" s="379">
        <v>0</v>
      </c>
      <c r="AK53" s="379">
        <v>689.2</v>
      </c>
      <c r="AL53" s="379">
        <v>0</v>
      </c>
      <c r="AM53" s="379">
        <v>1099.2</v>
      </c>
      <c r="AN53" s="379">
        <v>0</v>
      </c>
    </row>
    <row r="54" spans="3:40" x14ac:dyDescent="0.3">
      <c r="C54" s="379">
        <v>32</v>
      </c>
      <c r="D54" s="379">
        <v>6</v>
      </c>
      <c r="E54" s="379">
        <v>3</v>
      </c>
      <c r="F54" s="379">
        <v>94</v>
      </c>
      <c r="G54" s="379">
        <v>0</v>
      </c>
      <c r="H54" s="379">
        <v>13</v>
      </c>
      <c r="I54" s="379">
        <v>0</v>
      </c>
      <c r="J54" s="379">
        <v>0</v>
      </c>
      <c r="K54" s="379">
        <v>48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11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22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32</v>
      </c>
      <c r="D55" s="379">
        <v>6</v>
      </c>
      <c r="E55" s="379">
        <v>4</v>
      </c>
      <c r="F55" s="379">
        <v>1252</v>
      </c>
      <c r="G55" s="379">
        <v>0</v>
      </c>
      <c r="H55" s="379">
        <v>451</v>
      </c>
      <c r="I55" s="379">
        <v>0</v>
      </c>
      <c r="J55" s="379">
        <v>0</v>
      </c>
      <c r="K55" s="379">
        <v>184</v>
      </c>
      <c r="L55" s="379">
        <v>0</v>
      </c>
      <c r="M55" s="379">
        <v>0</v>
      </c>
      <c r="N55" s="379">
        <v>431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33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106</v>
      </c>
      <c r="AI55" s="379">
        <v>0</v>
      </c>
      <c r="AJ55" s="379">
        <v>0</v>
      </c>
      <c r="AK55" s="379">
        <v>47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32</v>
      </c>
      <c r="D56" s="379">
        <v>6</v>
      </c>
      <c r="E56" s="379">
        <v>5</v>
      </c>
      <c r="F56" s="379">
        <v>31</v>
      </c>
      <c r="G56" s="379">
        <v>31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32</v>
      </c>
      <c r="D57" s="379">
        <v>6</v>
      </c>
      <c r="E57" s="379">
        <v>6</v>
      </c>
      <c r="F57" s="379">
        <v>4950849</v>
      </c>
      <c r="G57" s="379">
        <v>10400</v>
      </c>
      <c r="H57" s="379">
        <v>1934445</v>
      </c>
      <c r="I57" s="379">
        <v>0</v>
      </c>
      <c r="J57" s="379">
        <v>0</v>
      </c>
      <c r="K57" s="379">
        <v>1355470</v>
      </c>
      <c r="L57" s="379">
        <v>0</v>
      </c>
      <c r="M57" s="379">
        <v>0</v>
      </c>
      <c r="N57" s="379">
        <v>790243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312991</v>
      </c>
      <c r="AA57" s="379">
        <v>0</v>
      </c>
      <c r="AB57" s="379">
        <v>0</v>
      </c>
      <c r="AC57" s="379">
        <v>0</v>
      </c>
      <c r="AD57" s="379">
        <v>0</v>
      </c>
      <c r="AE57" s="379">
        <v>20298</v>
      </c>
      <c r="AF57" s="379">
        <v>0</v>
      </c>
      <c r="AG57" s="379">
        <v>0</v>
      </c>
      <c r="AH57" s="379">
        <v>221328</v>
      </c>
      <c r="AI57" s="379">
        <v>0</v>
      </c>
      <c r="AJ57" s="379">
        <v>0</v>
      </c>
      <c r="AK57" s="379">
        <v>152505</v>
      </c>
      <c r="AL57" s="379">
        <v>0</v>
      </c>
      <c r="AM57" s="379">
        <v>153169</v>
      </c>
      <c r="AN57" s="379">
        <v>0</v>
      </c>
    </row>
    <row r="58" spans="3:40" x14ac:dyDescent="0.3">
      <c r="C58" s="379">
        <v>32</v>
      </c>
      <c r="D58" s="379">
        <v>6</v>
      </c>
      <c r="E58" s="379">
        <v>9</v>
      </c>
      <c r="F58" s="379">
        <v>528872</v>
      </c>
      <c r="G58" s="379">
        <v>0</v>
      </c>
      <c r="H58" s="379">
        <v>506214</v>
      </c>
      <c r="I58" s="379">
        <v>0</v>
      </c>
      <c r="J58" s="379">
        <v>0</v>
      </c>
      <c r="K58" s="379">
        <v>15830</v>
      </c>
      <c r="L58" s="379">
        <v>0</v>
      </c>
      <c r="M58" s="379">
        <v>0</v>
      </c>
      <c r="N58" s="379">
        <v>6828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32</v>
      </c>
      <c r="D59" s="379">
        <v>6</v>
      </c>
      <c r="E59" s="379">
        <v>10</v>
      </c>
      <c r="F59" s="379">
        <v>14950</v>
      </c>
      <c r="G59" s="379">
        <v>0</v>
      </c>
      <c r="H59" s="379">
        <v>0</v>
      </c>
      <c r="I59" s="379">
        <v>0</v>
      </c>
      <c r="J59" s="379">
        <v>0</v>
      </c>
      <c r="K59" s="379">
        <v>14950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32</v>
      </c>
      <c r="D60" s="379">
        <v>6</v>
      </c>
      <c r="E60" s="379">
        <v>11</v>
      </c>
      <c r="F60" s="379">
        <v>11651.333333333332</v>
      </c>
      <c r="G60" s="379">
        <v>0</v>
      </c>
      <c r="H60" s="379">
        <v>5901.333333333333</v>
      </c>
      <c r="I60" s="379">
        <v>0</v>
      </c>
      <c r="J60" s="379">
        <v>0</v>
      </c>
      <c r="K60" s="379">
        <v>5750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32</v>
      </c>
      <c r="D61" s="379">
        <v>7</v>
      </c>
      <c r="E61" s="379">
        <v>1</v>
      </c>
      <c r="F61" s="379">
        <v>139.93</v>
      </c>
      <c r="G61" s="379">
        <v>0</v>
      </c>
      <c r="H61" s="379">
        <v>23.78</v>
      </c>
      <c r="I61" s="379">
        <v>0</v>
      </c>
      <c r="J61" s="379">
        <v>0</v>
      </c>
      <c r="K61" s="379">
        <v>52</v>
      </c>
      <c r="L61" s="379">
        <v>0</v>
      </c>
      <c r="M61" s="379">
        <v>0</v>
      </c>
      <c r="N61" s="379">
        <v>29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9.5</v>
      </c>
      <c r="AA61" s="379">
        <v>0</v>
      </c>
      <c r="AB61" s="379">
        <v>0</v>
      </c>
      <c r="AC61" s="379">
        <v>0</v>
      </c>
      <c r="AD61" s="379">
        <v>0</v>
      </c>
      <c r="AE61" s="379">
        <v>1</v>
      </c>
      <c r="AF61" s="379">
        <v>0</v>
      </c>
      <c r="AG61" s="379">
        <v>0</v>
      </c>
      <c r="AH61" s="379">
        <v>13</v>
      </c>
      <c r="AI61" s="379">
        <v>0</v>
      </c>
      <c r="AJ61" s="379">
        <v>0</v>
      </c>
      <c r="AK61" s="379">
        <v>4.25</v>
      </c>
      <c r="AL61" s="379">
        <v>0</v>
      </c>
      <c r="AM61" s="379">
        <v>7.4</v>
      </c>
      <c r="AN61" s="379">
        <v>0</v>
      </c>
    </row>
    <row r="62" spans="3:40" x14ac:dyDescent="0.3">
      <c r="C62" s="379">
        <v>32</v>
      </c>
      <c r="D62" s="379">
        <v>7</v>
      </c>
      <c r="E62" s="379">
        <v>2</v>
      </c>
      <c r="F62" s="379">
        <v>18905.3</v>
      </c>
      <c r="G62" s="379">
        <v>0</v>
      </c>
      <c r="H62" s="379">
        <v>3257.52</v>
      </c>
      <c r="I62" s="379">
        <v>0</v>
      </c>
      <c r="J62" s="379">
        <v>0</v>
      </c>
      <c r="K62" s="379">
        <v>6415.88</v>
      </c>
      <c r="L62" s="379">
        <v>0</v>
      </c>
      <c r="M62" s="379">
        <v>0</v>
      </c>
      <c r="N62" s="379">
        <v>4266.25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1452</v>
      </c>
      <c r="AA62" s="379">
        <v>0</v>
      </c>
      <c r="AB62" s="379">
        <v>0</v>
      </c>
      <c r="AC62" s="379">
        <v>0</v>
      </c>
      <c r="AD62" s="379">
        <v>0</v>
      </c>
      <c r="AE62" s="379">
        <v>147.25</v>
      </c>
      <c r="AF62" s="379">
        <v>0</v>
      </c>
      <c r="AG62" s="379">
        <v>0</v>
      </c>
      <c r="AH62" s="379">
        <v>1758</v>
      </c>
      <c r="AI62" s="379">
        <v>0</v>
      </c>
      <c r="AJ62" s="379">
        <v>0</v>
      </c>
      <c r="AK62" s="379">
        <v>587.6</v>
      </c>
      <c r="AL62" s="379">
        <v>0</v>
      </c>
      <c r="AM62" s="379">
        <v>1020.8</v>
      </c>
      <c r="AN62" s="379">
        <v>0</v>
      </c>
    </row>
    <row r="63" spans="3:40" x14ac:dyDescent="0.3">
      <c r="C63" s="379">
        <v>32</v>
      </c>
      <c r="D63" s="379">
        <v>7</v>
      </c>
      <c r="E63" s="379">
        <v>3</v>
      </c>
      <c r="F63" s="379">
        <v>152</v>
      </c>
      <c r="G63" s="379">
        <v>0</v>
      </c>
      <c r="H63" s="379">
        <v>25</v>
      </c>
      <c r="I63" s="379">
        <v>0</v>
      </c>
      <c r="J63" s="379">
        <v>0</v>
      </c>
      <c r="K63" s="379">
        <v>112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15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32</v>
      </c>
      <c r="D64" s="379">
        <v>7</v>
      </c>
      <c r="E64" s="379">
        <v>4</v>
      </c>
      <c r="F64" s="379">
        <v>1259</v>
      </c>
      <c r="G64" s="379">
        <v>0</v>
      </c>
      <c r="H64" s="379">
        <v>391</v>
      </c>
      <c r="I64" s="379">
        <v>0</v>
      </c>
      <c r="J64" s="379">
        <v>0</v>
      </c>
      <c r="K64" s="379">
        <v>332</v>
      </c>
      <c r="L64" s="379">
        <v>0</v>
      </c>
      <c r="M64" s="379">
        <v>0</v>
      </c>
      <c r="N64" s="379">
        <v>396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33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84</v>
      </c>
      <c r="AI64" s="379">
        <v>0</v>
      </c>
      <c r="AJ64" s="379">
        <v>0</v>
      </c>
      <c r="AK64" s="379">
        <v>23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32</v>
      </c>
      <c r="D65" s="379">
        <v>7</v>
      </c>
      <c r="E65" s="379">
        <v>5</v>
      </c>
      <c r="F65" s="379">
        <v>33</v>
      </c>
      <c r="G65" s="379">
        <v>33</v>
      </c>
      <c r="H65" s="379">
        <v>0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32</v>
      </c>
      <c r="D66" s="379">
        <v>7</v>
      </c>
      <c r="E66" s="379">
        <v>6</v>
      </c>
      <c r="F66" s="379">
        <v>6288254</v>
      </c>
      <c r="G66" s="379">
        <v>6600</v>
      </c>
      <c r="H66" s="379">
        <v>1948855</v>
      </c>
      <c r="I66" s="379">
        <v>0</v>
      </c>
      <c r="J66" s="379">
        <v>0</v>
      </c>
      <c r="K66" s="379">
        <v>2031264</v>
      </c>
      <c r="L66" s="379">
        <v>0</v>
      </c>
      <c r="M66" s="379">
        <v>0</v>
      </c>
      <c r="N66" s="379">
        <v>1111471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422833</v>
      </c>
      <c r="AA66" s="379">
        <v>6050</v>
      </c>
      <c r="AB66" s="379">
        <v>0</v>
      </c>
      <c r="AC66" s="379">
        <v>0</v>
      </c>
      <c r="AD66" s="379">
        <v>0</v>
      </c>
      <c r="AE66" s="379">
        <v>28209</v>
      </c>
      <c r="AF66" s="379">
        <v>0</v>
      </c>
      <c r="AG66" s="379">
        <v>0</v>
      </c>
      <c r="AH66" s="379">
        <v>304756</v>
      </c>
      <c r="AI66" s="379">
        <v>0</v>
      </c>
      <c r="AJ66" s="379">
        <v>0</v>
      </c>
      <c r="AK66" s="379">
        <v>216535</v>
      </c>
      <c r="AL66" s="379">
        <v>0</v>
      </c>
      <c r="AM66" s="379">
        <v>211681</v>
      </c>
      <c r="AN66" s="379">
        <v>0</v>
      </c>
    </row>
    <row r="67" spans="3:40" x14ac:dyDescent="0.3">
      <c r="C67" s="379">
        <v>32</v>
      </c>
      <c r="D67" s="379">
        <v>7</v>
      </c>
      <c r="E67" s="379">
        <v>9</v>
      </c>
      <c r="F67" s="379">
        <v>1483084</v>
      </c>
      <c r="G67" s="379">
        <v>0</v>
      </c>
      <c r="H67" s="379">
        <v>344577</v>
      </c>
      <c r="I67" s="379">
        <v>0</v>
      </c>
      <c r="J67" s="379">
        <v>0</v>
      </c>
      <c r="K67" s="379">
        <v>524688</v>
      </c>
      <c r="L67" s="379">
        <v>0</v>
      </c>
      <c r="M67" s="379">
        <v>0</v>
      </c>
      <c r="N67" s="379">
        <v>306468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103108</v>
      </c>
      <c r="AA67" s="379">
        <v>6050</v>
      </c>
      <c r="AB67" s="379">
        <v>0</v>
      </c>
      <c r="AC67" s="379">
        <v>0</v>
      </c>
      <c r="AD67" s="379">
        <v>0</v>
      </c>
      <c r="AE67" s="379">
        <v>7732</v>
      </c>
      <c r="AF67" s="379">
        <v>0</v>
      </c>
      <c r="AG67" s="379">
        <v>0</v>
      </c>
      <c r="AH67" s="379">
        <v>77413</v>
      </c>
      <c r="AI67" s="379">
        <v>0</v>
      </c>
      <c r="AJ67" s="379">
        <v>0</v>
      </c>
      <c r="AK67" s="379">
        <v>49270</v>
      </c>
      <c r="AL67" s="379">
        <v>0</v>
      </c>
      <c r="AM67" s="379">
        <v>63778</v>
      </c>
      <c r="AN67" s="379">
        <v>0</v>
      </c>
    </row>
    <row r="68" spans="3:40" x14ac:dyDescent="0.3">
      <c r="C68" s="379">
        <v>32</v>
      </c>
      <c r="D68" s="379">
        <v>7</v>
      </c>
      <c r="E68" s="379">
        <v>10</v>
      </c>
      <c r="F68" s="379">
        <v>9260</v>
      </c>
      <c r="G68" s="379">
        <v>0</v>
      </c>
      <c r="H68" s="379">
        <v>0</v>
      </c>
      <c r="I68" s="379">
        <v>0</v>
      </c>
      <c r="J68" s="379">
        <v>0</v>
      </c>
      <c r="K68" s="379">
        <v>9260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32</v>
      </c>
      <c r="D69" s="379">
        <v>7</v>
      </c>
      <c r="E69" s="379">
        <v>11</v>
      </c>
      <c r="F69" s="379">
        <v>11651.333333333332</v>
      </c>
      <c r="G69" s="379">
        <v>0</v>
      </c>
      <c r="H69" s="379">
        <v>5901.333333333333</v>
      </c>
      <c r="I69" s="379">
        <v>0</v>
      </c>
      <c r="J69" s="379">
        <v>0</v>
      </c>
      <c r="K69" s="379">
        <v>5750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32</v>
      </c>
      <c r="D70" s="379">
        <v>8</v>
      </c>
      <c r="E70" s="379">
        <v>1</v>
      </c>
      <c r="F70" s="379">
        <v>139.93</v>
      </c>
      <c r="G70" s="379">
        <v>0</v>
      </c>
      <c r="H70" s="379">
        <v>23.78</v>
      </c>
      <c r="I70" s="379">
        <v>0</v>
      </c>
      <c r="J70" s="379">
        <v>0</v>
      </c>
      <c r="K70" s="379">
        <v>52</v>
      </c>
      <c r="L70" s="379">
        <v>0</v>
      </c>
      <c r="M70" s="379">
        <v>0</v>
      </c>
      <c r="N70" s="379">
        <v>29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9.5</v>
      </c>
      <c r="AA70" s="379">
        <v>0</v>
      </c>
      <c r="AB70" s="379">
        <v>0</v>
      </c>
      <c r="AC70" s="379">
        <v>0</v>
      </c>
      <c r="AD70" s="379">
        <v>0</v>
      </c>
      <c r="AE70" s="379">
        <v>1</v>
      </c>
      <c r="AF70" s="379">
        <v>0</v>
      </c>
      <c r="AG70" s="379">
        <v>0</v>
      </c>
      <c r="AH70" s="379">
        <v>13</v>
      </c>
      <c r="AI70" s="379">
        <v>0</v>
      </c>
      <c r="AJ70" s="379">
        <v>0</v>
      </c>
      <c r="AK70" s="379">
        <v>4.25</v>
      </c>
      <c r="AL70" s="379">
        <v>0</v>
      </c>
      <c r="AM70" s="379">
        <v>7.4</v>
      </c>
      <c r="AN70" s="379">
        <v>0</v>
      </c>
    </row>
    <row r="71" spans="3:40" x14ac:dyDescent="0.3">
      <c r="C71" s="379">
        <v>32</v>
      </c>
      <c r="D71" s="379">
        <v>8</v>
      </c>
      <c r="E71" s="379">
        <v>2</v>
      </c>
      <c r="F71" s="379">
        <v>16983.990000000002</v>
      </c>
      <c r="G71" s="379">
        <v>0</v>
      </c>
      <c r="H71" s="379">
        <v>3084.64</v>
      </c>
      <c r="I71" s="379">
        <v>0</v>
      </c>
      <c r="J71" s="379">
        <v>0</v>
      </c>
      <c r="K71" s="379">
        <v>5871</v>
      </c>
      <c r="L71" s="379">
        <v>0</v>
      </c>
      <c r="M71" s="379">
        <v>0</v>
      </c>
      <c r="N71" s="379">
        <v>3548.25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1340</v>
      </c>
      <c r="AA71" s="379">
        <v>0</v>
      </c>
      <c r="AB71" s="379">
        <v>0</v>
      </c>
      <c r="AC71" s="379">
        <v>0</v>
      </c>
      <c r="AD71" s="379">
        <v>0</v>
      </c>
      <c r="AE71" s="379">
        <v>124</v>
      </c>
      <c r="AF71" s="379">
        <v>0</v>
      </c>
      <c r="AG71" s="379">
        <v>0</v>
      </c>
      <c r="AH71" s="379">
        <v>1648.5</v>
      </c>
      <c r="AI71" s="379">
        <v>0</v>
      </c>
      <c r="AJ71" s="379">
        <v>0</v>
      </c>
      <c r="AK71" s="379">
        <v>458.8</v>
      </c>
      <c r="AL71" s="379">
        <v>0</v>
      </c>
      <c r="AM71" s="379">
        <v>908.8</v>
      </c>
      <c r="AN71" s="379">
        <v>0</v>
      </c>
    </row>
    <row r="72" spans="3:40" x14ac:dyDescent="0.3">
      <c r="C72" s="379">
        <v>32</v>
      </c>
      <c r="D72" s="379">
        <v>8</v>
      </c>
      <c r="E72" s="379">
        <v>3</v>
      </c>
      <c r="F72" s="379">
        <v>123</v>
      </c>
      <c r="G72" s="379">
        <v>0</v>
      </c>
      <c r="H72" s="379">
        <v>16</v>
      </c>
      <c r="I72" s="379">
        <v>0</v>
      </c>
      <c r="J72" s="379">
        <v>0</v>
      </c>
      <c r="K72" s="379">
        <v>96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11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32</v>
      </c>
      <c r="D73" s="379">
        <v>8</v>
      </c>
      <c r="E73" s="379">
        <v>4</v>
      </c>
      <c r="F73" s="379">
        <v>2011</v>
      </c>
      <c r="G73" s="379">
        <v>0</v>
      </c>
      <c r="H73" s="379">
        <v>489</v>
      </c>
      <c r="I73" s="379">
        <v>0</v>
      </c>
      <c r="J73" s="379">
        <v>0</v>
      </c>
      <c r="K73" s="379">
        <v>909</v>
      </c>
      <c r="L73" s="379">
        <v>0</v>
      </c>
      <c r="M73" s="379">
        <v>0</v>
      </c>
      <c r="N73" s="379">
        <v>446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66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76</v>
      </c>
      <c r="AI73" s="379">
        <v>0</v>
      </c>
      <c r="AJ73" s="379">
        <v>0</v>
      </c>
      <c r="AK73" s="379">
        <v>25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32</v>
      </c>
      <c r="D74" s="379">
        <v>8</v>
      </c>
      <c r="E74" s="379">
        <v>5</v>
      </c>
      <c r="F74" s="379">
        <v>32</v>
      </c>
      <c r="G74" s="379">
        <v>32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32</v>
      </c>
      <c r="D75" s="379">
        <v>8</v>
      </c>
      <c r="E75" s="379">
        <v>6</v>
      </c>
      <c r="F75" s="379">
        <v>4866953</v>
      </c>
      <c r="G75" s="379">
        <v>6400</v>
      </c>
      <c r="H75" s="379">
        <v>1553534</v>
      </c>
      <c r="I75" s="379">
        <v>0</v>
      </c>
      <c r="J75" s="379">
        <v>0</v>
      </c>
      <c r="K75" s="379">
        <v>1631676</v>
      </c>
      <c r="L75" s="379">
        <v>0</v>
      </c>
      <c r="M75" s="379">
        <v>0</v>
      </c>
      <c r="N75" s="379">
        <v>793706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323822</v>
      </c>
      <c r="AA75" s="379">
        <v>0</v>
      </c>
      <c r="AB75" s="379">
        <v>0</v>
      </c>
      <c r="AC75" s="379">
        <v>0</v>
      </c>
      <c r="AD75" s="379">
        <v>0</v>
      </c>
      <c r="AE75" s="379">
        <v>20203</v>
      </c>
      <c r="AF75" s="379">
        <v>0</v>
      </c>
      <c r="AG75" s="379">
        <v>0</v>
      </c>
      <c r="AH75" s="379">
        <v>221007</v>
      </c>
      <c r="AI75" s="379">
        <v>0</v>
      </c>
      <c r="AJ75" s="379">
        <v>0</v>
      </c>
      <c r="AK75" s="379">
        <v>159482</v>
      </c>
      <c r="AL75" s="379">
        <v>0</v>
      </c>
      <c r="AM75" s="379">
        <v>157123</v>
      </c>
      <c r="AN75" s="379">
        <v>0</v>
      </c>
    </row>
    <row r="76" spans="3:40" x14ac:dyDescent="0.3">
      <c r="C76" s="379">
        <v>32</v>
      </c>
      <c r="D76" s="379">
        <v>8</v>
      </c>
      <c r="E76" s="379">
        <v>9</v>
      </c>
      <c r="F76" s="379">
        <v>3704</v>
      </c>
      <c r="G76" s="379">
        <v>0</v>
      </c>
      <c r="H76" s="379">
        <v>0</v>
      </c>
      <c r="I76" s="379">
        <v>0</v>
      </c>
      <c r="J76" s="379">
        <v>0</v>
      </c>
      <c r="K76" s="379">
        <v>3704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32</v>
      </c>
      <c r="D77" s="379">
        <v>8</v>
      </c>
      <c r="E77" s="379">
        <v>10</v>
      </c>
      <c r="F77" s="379">
        <v>7400</v>
      </c>
      <c r="G77" s="379">
        <v>0</v>
      </c>
      <c r="H77" s="379">
        <v>0</v>
      </c>
      <c r="I77" s="379">
        <v>0</v>
      </c>
      <c r="J77" s="379">
        <v>0</v>
      </c>
      <c r="K77" s="379">
        <v>7400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32</v>
      </c>
      <c r="D78" s="379">
        <v>8</v>
      </c>
      <c r="E78" s="379">
        <v>11</v>
      </c>
      <c r="F78" s="379">
        <v>11651.333333333332</v>
      </c>
      <c r="G78" s="379">
        <v>0</v>
      </c>
      <c r="H78" s="379">
        <v>5901.333333333333</v>
      </c>
      <c r="I78" s="379">
        <v>0</v>
      </c>
      <c r="J78" s="379">
        <v>0</v>
      </c>
      <c r="K78" s="379">
        <v>5750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32</v>
      </c>
      <c r="D79" s="379">
        <v>9</v>
      </c>
      <c r="E79" s="379">
        <v>1</v>
      </c>
      <c r="F79" s="379">
        <v>140.83000000000001</v>
      </c>
      <c r="G79" s="379">
        <v>0</v>
      </c>
      <c r="H79" s="379">
        <v>23.68</v>
      </c>
      <c r="I79" s="379">
        <v>0</v>
      </c>
      <c r="J79" s="379">
        <v>0</v>
      </c>
      <c r="K79" s="379">
        <v>53</v>
      </c>
      <c r="L79" s="379">
        <v>0</v>
      </c>
      <c r="M79" s="379">
        <v>0</v>
      </c>
      <c r="N79" s="379">
        <v>29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9.5</v>
      </c>
      <c r="AA79" s="379">
        <v>0</v>
      </c>
      <c r="AB79" s="379">
        <v>0</v>
      </c>
      <c r="AC79" s="379">
        <v>0</v>
      </c>
      <c r="AD79" s="379">
        <v>0</v>
      </c>
      <c r="AE79" s="379">
        <v>1</v>
      </c>
      <c r="AF79" s="379">
        <v>0</v>
      </c>
      <c r="AG79" s="379">
        <v>0</v>
      </c>
      <c r="AH79" s="379">
        <v>13</v>
      </c>
      <c r="AI79" s="379">
        <v>0</v>
      </c>
      <c r="AJ79" s="379">
        <v>0</v>
      </c>
      <c r="AK79" s="379">
        <v>4.25</v>
      </c>
      <c r="AL79" s="379">
        <v>0</v>
      </c>
      <c r="AM79" s="379">
        <v>7.4</v>
      </c>
      <c r="AN79" s="379">
        <v>0</v>
      </c>
    </row>
    <row r="80" spans="3:40" x14ac:dyDescent="0.3">
      <c r="C80" s="379">
        <v>32</v>
      </c>
      <c r="D80" s="379">
        <v>9</v>
      </c>
      <c r="E80" s="379">
        <v>2</v>
      </c>
      <c r="F80" s="379">
        <v>21208.95</v>
      </c>
      <c r="G80" s="379">
        <v>0</v>
      </c>
      <c r="H80" s="379">
        <v>3618.48</v>
      </c>
      <c r="I80" s="379">
        <v>0</v>
      </c>
      <c r="J80" s="379">
        <v>0</v>
      </c>
      <c r="K80" s="379">
        <v>7803.13</v>
      </c>
      <c r="L80" s="379">
        <v>0</v>
      </c>
      <c r="M80" s="379">
        <v>0</v>
      </c>
      <c r="N80" s="379">
        <v>4509.5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1408</v>
      </c>
      <c r="AA80" s="379">
        <v>0</v>
      </c>
      <c r="AB80" s="379">
        <v>0</v>
      </c>
      <c r="AC80" s="379">
        <v>0</v>
      </c>
      <c r="AD80" s="379">
        <v>0</v>
      </c>
      <c r="AE80" s="379">
        <v>147.25</v>
      </c>
      <c r="AF80" s="379">
        <v>0</v>
      </c>
      <c r="AG80" s="379">
        <v>0</v>
      </c>
      <c r="AH80" s="379">
        <v>1931</v>
      </c>
      <c r="AI80" s="379">
        <v>0</v>
      </c>
      <c r="AJ80" s="379">
        <v>0</v>
      </c>
      <c r="AK80" s="379">
        <v>678</v>
      </c>
      <c r="AL80" s="379">
        <v>0</v>
      </c>
      <c r="AM80" s="379">
        <v>1113.5999999999999</v>
      </c>
      <c r="AN80" s="379">
        <v>0</v>
      </c>
    </row>
    <row r="81" spans="3:40" x14ac:dyDescent="0.3">
      <c r="C81" s="379">
        <v>32</v>
      </c>
      <c r="D81" s="379">
        <v>9</v>
      </c>
      <c r="E81" s="379">
        <v>3</v>
      </c>
      <c r="F81" s="379">
        <v>153</v>
      </c>
      <c r="G81" s="379">
        <v>0</v>
      </c>
      <c r="H81" s="379">
        <v>16</v>
      </c>
      <c r="I81" s="379">
        <v>0</v>
      </c>
      <c r="J81" s="379">
        <v>0</v>
      </c>
      <c r="K81" s="379">
        <v>126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11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32</v>
      </c>
      <c r="D82" s="379">
        <v>9</v>
      </c>
      <c r="E82" s="379">
        <v>4</v>
      </c>
      <c r="F82" s="379">
        <v>1756</v>
      </c>
      <c r="G82" s="379">
        <v>0</v>
      </c>
      <c r="H82" s="379">
        <v>482</v>
      </c>
      <c r="I82" s="379">
        <v>0</v>
      </c>
      <c r="J82" s="379">
        <v>0</v>
      </c>
      <c r="K82" s="379">
        <v>692</v>
      </c>
      <c r="L82" s="379">
        <v>0</v>
      </c>
      <c r="M82" s="379">
        <v>0</v>
      </c>
      <c r="N82" s="379">
        <v>386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65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120</v>
      </c>
      <c r="AI82" s="379">
        <v>0</v>
      </c>
      <c r="AJ82" s="379">
        <v>0</v>
      </c>
      <c r="AK82" s="379">
        <v>11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32</v>
      </c>
      <c r="D83" s="379">
        <v>9</v>
      </c>
      <c r="E83" s="379">
        <v>5</v>
      </c>
      <c r="F83" s="379">
        <v>35</v>
      </c>
      <c r="G83" s="379">
        <v>35</v>
      </c>
      <c r="H83" s="379">
        <v>0</v>
      </c>
      <c r="I83" s="379">
        <v>0</v>
      </c>
      <c r="J83" s="379">
        <v>0</v>
      </c>
      <c r="K83" s="379">
        <v>0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32</v>
      </c>
      <c r="D84" s="379">
        <v>9</v>
      </c>
      <c r="E84" s="379">
        <v>6</v>
      </c>
      <c r="F84" s="379">
        <v>4799327</v>
      </c>
      <c r="G84" s="379">
        <v>7000</v>
      </c>
      <c r="H84" s="379">
        <v>1515875</v>
      </c>
      <c r="I84" s="379">
        <v>0</v>
      </c>
      <c r="J84" s="379">
        <v>0</v>
      </c>
      <c r="K84" s="379">
        <v>1575331</v>
      </c>
      <c r="L84" s="379">
        <v>0</v>
      </c>
      <c r="M84" s="379">
        <v>0</v>
      </c>
      <c r="N84" s="379">
        <v>790649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328833</v>
      </c>
      <c r="AA84" s="379">
        <v>0</v>
      </c>
      <c r="AB84" s="379">
        <v>0</v>
      </c>
      <c r="AC84" s="379">
        <v>0</v>
      </c>
      <c r="AD84" s="379">
        <v>0</v>
      </c>
      <c r="AE84" s="379">
        <v>20246</v>
      </c>
      <c r="AF84" s="379">
        <v>0</v>
      </c>
      <c r="AG84" s="379">
        <v>0</v>
      </c>
      <c r="AH84" s="379">
        <v>231789</v>
      </c>
      <c r="AI84" s="379">
        <v>0</v>
      </c>
      <c r="AJ84" s="379">
        <v>0</v>
      </c>
      <c r="AK84" s="379">
        <v>171477</v>
      </c>
      <c r="AL84" s="379">
        <v>0</v>
      </c>
      <c r="AM84" s="379">
        <v>158127</v>
      </c>
      <c r="AN84" s="379">
        <v>0</v>
      </c>
    </row>
    <row r="85" spans="3:40" x14ac:dyDescent="0.3">
      <c r="C85" s="379">
        <v>32</v>
      </c>
      <c r="D85" s="379">
        <v>9</v>
      </c>
      <c r="E85" s="379">
        <v>7</v>
      </c>
      <c r="F85" s="379">
        <v>107018</v>
      </c>
      <c r="G85" s="379">
        <v>0</v>
      </c>
      <c r="H85" s="379">
        <v>71226</v>
      </c>
      <c r="I85" s="379">
        <v>0</v>
      </c>
      <c r="J85" s="379">
        <v>0</v>
      </c>
      <c r="K85" s="379">
        <v>15792</v>
      </c>
      <c r="L85" s="379">
        <v>0</v>
      </c>
      <c r="M85" s="379">
        <v>0</v>
      </c>
      <c r="N85" s="379">
        <v>10000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10000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32</v>
      </c>
      <c r="D86" s="379">
        <v>9</v>
      </c>
      <c r="E86" s="379">
        <v>9</v>
      </c>
      <c r="F86" s="379">
        <v>136768</v>
      </c>
      <c r="G86" s="379">
        <v>0</v>
      </c>
      <c r="H86" s="379">
        <v>92817</v>
      </c>
      <c r="I86" s="379">
        <v>0</v>
      </c>
      <c r="J86" s="379">
        <v>0</v>
      </c>
      <c r="K86" s="379">
        <v>15792</v>
      </c>
      <c r="L86" s="379">
        <v>0</v>
      </c>
      <c r="M86" s="379">
        <v>0</v>
      </c>
      <c r="N86" s="379">
        <v>10000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10250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7909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32</v>
      </c>
      <c r="D87" s="379">
        <v>9</v>
      </c>
      <c r="E87" s="379">
        <v>10</v>
      </c>
      <c r="F87" s="379">
        <v>15798</v>
      </c>
      <c r="G87" s="379">
        <v>0</v>
      </c>
      <c r="H87" s="379">
        <v>1098</v>
      </c>
      <c r="I87" s="379">
        <v>0</v>
      </c>
      <c r="J87" s="379">
        <v>0</v>
      </c>
      <c r="K87" s="379">
        <v>14700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32</v>
      </c>
      <c r="D88" s="379">
        <v>9</v>
      </c>
      <c r="E88" s="379">
        <v>11</v>
      </c>
      <c r="F88" s="379">
        <v>11651.333333333332</v>
      </c>
      <c r="G88" s="379">
        <v>0</v>
      </c>
      <c r="H88" s="379">
        <v>5901.333333333333</v>
      </c>
      <c r="I88" s="379">
        <v>0</v>
      </c>
      <c r="J88" s="379">
        <v>0</v>
      </c>
      <c r="K88" s="379">
        <v>5750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32</v>
      </c>
      <c r="D89" s="379">
        <v>10</v>
      </c>
      <c r="E89" s="379">
        <v>1</v>
      </c>
      <c r="F89" s="379">
        <v>141.53</v>
      </c>
      <c r="G89" s="379">
        <v>0</v>
      </c>
      <c r="H89" s="379">
        <v>23.38</v>
      </c>
      <c r="I89" s="379">
        <v>0</v>
      </c>
      <c r="J89" s="379">
        <v>0</v>
      </c>
      <c r="K89" s="379">
        <v>54</v>
      </c>
      <c r="L89" s="379">
        <v>0</v>
      </c>
      <c r="M89" s="379">
        <v>0</v>
      </c>
      <c r="N89" s="379">
        <v>29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9.5</v>
      </c>
      <c r="AA89" s="379">
        <v>0</v>
      </c>
      <c r="AB89" s="379">
        <v>0</v>
      </c>
      <c r="AC89" s="379">
        <v>0</v>
      </c>
      <c r="AD89" s="379">
        <v>0</v>
      </c>
      <c r="AE89" s="379">
        <v>1</v>
      </c>
      <c r="AF89" s="379">
        <v>0</v>
      </c>
      <c r="AG89" s="379">
        <v>0</v>
      </c>
      <c r="AH89" s="379">
        <v>13</v>
      </c>
      <c r="AI89" s="379">
        <v>0</v>
      </c>
      <c r="AJ89" s="379">
        <v>0</v>
      </c>
      <c r="AK89" s="379">
        <v>4.25</v>
      </c>
      <c r="AL89" s="379">
        <v>0</v>
      </c>
      <c r="AM89" s="379">
        <v>7.4</v>
      </c>
      <c r="AN89" s="379">
        <v>0</v>
      </c>
    </row>
    <row r="90" spans="3:40" x14ac:dyDescent="0.3">
      <c r="C90" s="379">
        <v>32</v>
      </c>
      <c r="D90" s="379">
        <v>10</v>
      </c>
      <c r="E90" s="379">
        <v>2</v>
      </c>
      <c r="F90" s="379">
        <v>23221.84</v>
      </c>
      <c r="G90" s="379">
        <v>0</v>
      </c>
      <c r="H90" s="379">
        <v>4129.92</v>
      </c>
      <c r="I90" s="379">
        <v>0</v>
      </c>
      <c r="J90" s="379">
        <v>0</v>
      </c>
      <c r="K90" s="379">
        <v>8240.6299999999992</v>
      </c>
      <c r="L90" s="379">
        <v>0</v>
      </c>
      <c r="M90" s="379">
        <v>0</v>
      </c>
      <c r="N90" s="379">
        <v>4770.75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1616</v>
      </c>
      <c r="AA90" s="379">
        <v>0</v>
      </c>
      <c r="AB90" s="379">
        <v>0</v>
      </c>
      <c r="AC90" s="379">
        <v>0</v>
      </c>
      <c r="AD90" s="379">
        <v>0</v>
      </c>
      <c r="AE90" s="379">
        <v>178.25</v>
      </c>
      <c r="AF90" s="379">
        <v>0</v>
      </c>
      <c r="AG90" s="379">
        <v>0</v>
      </c>
      <c r="AH90" s="379">
        <v>2235.5</v>
      </c>
      <c r="AI90" s="379">
        <v>0</v>
      </c>
      <c r="AJ90" s="379">
        <v>0</v>
      </c>
      <c r="AK90" s="379">
        <v>750</v>
      </c>
      <c r="AL90" s="379">
        <v>0</v>
      </c>
      <c r="AM90" s="379">
        <v>1300.8</v>
      </c>
      <c r="AN90" s="379">
        <v>0</v>
      </c>
    </row>
    <row r="91" spans="3:40" x14ac:dyDescent="0.3">
      <c r="C91" s="379">
        <v>32</v>
      </c>
      <c r="D91" s="379">
        <v>10</v>
      </c>
      <c r="E91" s="379">
        <v>3</v>
      </c>
      <c r="F91" s="379">
        <v>129</v>
      </c>
      <c r="G91" s="379">
        <v>0</v>
      </c>
      <c r="H91" s="379">
        <v>28</v>
      </c>
      <c r="I91" s="379">
        <v>0</v>
      </c>
      <c r="J91" s="379">
        <v>0</v>
      </c>
      <c r="K91" s="379">
        <v>85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16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32</v>
      </c>
      <c r="D92" s="379">
        <v>10</v>
      </c>
      <c r="E92" s="379">
        <v>4</v>
      </c>
      <c r="F92" s="379">
        <v>1343</v>
      </c>
      <c r="G92" s="379">
        <v>0</v>
      </c>
      <c r="H92" s="379">
        <v>554</v>
      </c>
      <c r="I92" s="379">
        <v>0</v>
      </c>
      <c r="J92" s="379">
        <v>0</v>
      </c>
      <c r="K92" s="379">
        <v>184</v>
      </c>
      <c r="L92" s="379">
        <v>0</v>
      </c>
      <c r="M92" s="379">
        <v>0</v>
      </c>
      <c r="N92" s="379">
        <v>412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55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108</v>
      </c>
      <c r="AI92" s="379">
        <v>0</v>
      </c>
      <c r="AJ92" s="379">
        <v>0</v>
      </c>
      <c r="AK92" s="379">
        <v>30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32</v>
      </c>
      <c r="D93" s="379">
        <v>10</v>
      </c>
      <c r="E93" s="379">
        <v>5</v>
      </c>
      <c r="F93" s="379">
        <v>9</v>
      </c>
      <c r="G93" s="379">
        <v>9</v>
      </c>
      <c r="H93" s="379">
        <v>0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0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32</v>
      </c>
      <c r="D94" s="379">
        <v>10</v>
      </c>
      <c r="E94" s="379">
        <v>6</v>
      </c>
      <c r="F94" s="379">
        <v>4862827</v>
      </c>
      <c r="G94" s="379">
        <v>10700</v>
      </c>
      <c r="H94" s="379">
        <v>1629255</v>
      </c>
      <c r="I94" s="379">
        <v>0</v>
      </c>
      <c r="J94" s="379">
        <v>0</v>
      </c>
      <c r="K94" s="379">
        <v>1487365</v>
      </c>
      <c r="L94" s="379">
        <v>0</v>
      </c>
      <c r="M94" s="379">
        <v>0</v>
      </c>
      <c r="N94" s="379">
        <v>803964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338274</v>
      </c>
      <c r="AA94" s="379">
        <v>0</v>
      </c>
      <c r="AB94" s="379">
        <v>0</v>
      </c>
      <c r="AC94" s="379">
        <v>0</v>
      </c>
      <c r="AD94" s="379">
        <v>0</v>
      </c>
      <c r="AE94" s="379">
        <v>20172</v>
      </c>
      <c r="AF94" s="379">
        <v>0</v>
      </c>
      <c r="AG94" s="379">
        <v>0</v>
      </c>
      <c r="AH94" s="379">
        <v>233792</v>
      </c>
      <c r="AI94" s="379">
        <v>0</v>
      </c>
      <c r="AJ94" s="379">
        <v>0</v>
      </c>
      <c r="AK94" s="379">
        <v>172988</v>
      </c>
      <c r="AL94" s="379">
        <v>0</v>
      </c>
      <c r="AM94" s="379">
        <v>166317</v>
      </c>
      <c r="AN94" s="379">
        <v>0</v>
      </c>
    </row>
    <row r="95" spans="3:40" x14ac:dyDescent="0.3">
      <c r="C95" s="379">
        <v>32</v>
      </c>
      <c r="D95" s="379">
        <v>10</v>
      </c>
      <c r="E95" s="379">
        <v>7</v>
      </c>
      <c r="F95" s="379">
        <v>117227</v>
      </c>
      <c r="G95" s="379">
        <v>0</v>
      </c>
      <c r="H95" s="379">
        <v>117227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32</v>
      </c>
      <c r="D96" s="379">
        <v>10</v>
      </c>
      <c r="E96" s="379">
        <v>9</v>
      </c>
      <c r="F96" s="379">
        <v>151221</v>
      </c>
      <c r="G96" s="379">
        <v>0</v>
      </c>
      <c r="H96" s="379">
        <v>151221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32</v>
      </c>
      <c r="D97" s="379">
        <v>10</v>
      </c>
      <c r="E97" s="379">
        <v>10</v>
      </c>
      <c r="F97" s="379">
        <v>67490</v>
      </c>
      <c r="G97" s="379">
        <v>0</v>
      </c>
      <c r="H97" s="379">
        <v>0</v>
      </c>
      <c r="I97" s="379">
        <v>0</v>
      </c>
      <c r="J97" s="379">
        <v>0</v>
      </c>
      <c r="K97" s="379">
        <v>67490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32</v>
      </c>
      <c r="D98" s="379">
        <v>10</v>
      </c>
      <c r="E98" s="379">
        <v>11</v>
      </c>
      <c r="F98" s="379">
        <v>11651.333333333332</v>
      </c>
      <c r="G98" s="379">
        <v>0</v>
      </c>
      <c r="H98" s="379">
        <v>5901.333333333333</v>
      </c>
      <c r="I98" s="379">
        <v>0</v>
      </c>
      <c r="J98" s="379">
        <v>0</v>
      </c>
      <c r="K98" s="379">
        <v>5750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0</v>
      </c>
      <c r="AF98" s="379">
        <v>0</v>
      </c>
      <c r="AG98" s="379">
        <v>0</v>
      </c>
      <c r="AH98" s="379">
        <v>0</v>
      </c>
      <c r="AI98" s="379">
        <v>0</v>
      </c>
      <c r="AJ98" s="379">
        <v>0</v>
      </c>
      <c r="AK98" s="379">
        <v>0</v>
      </c>
      <c r="AL98" s="379">
        <v>0</v>
      </c>
      <c r="AM98" s="379">
        <v>0</v>
      </c>
      <c r="AN9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8547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63021716</v>
      </c>
      <c r="C3" s="352">
        <f t="shared" ref="C3:R3" si="0">SUBTOTAL(9,C6:C1048576)</f>
        <v>3</v>
      </c>
      <c r="D3" s="352">
        <f t="shared" si="0"/>
        <v>60713162</v>
      </c>
      <c r="E3" s="352">
        <f t="shared" si="0"/>
        <v>2.9891097069633994</v>
      </c>
      <c r="F3" s="352">
        <f t="shared" si="0"/>
        <v>68655025</v>
      </c>
      <c r="G3" s="353">
        <f>IF(B3&lt;&gt;0,F3/B3,"")</f>
        <v>1.0893867916893916</v>
      </c>
      <c r="H3" s="354">
        <f t="shared" si="0"/>
        <v>33374630.559999976</v>
      </c>
      <c r="I3" s="352">
        <f t="shared" si="0"/>
        <v>2</v>
      </c>
      <c r="J3" s="352">
        <f t="shared" si="0"/>
        <v>34866187.170000046</v>
      </c>
      <c r="K3" s="352">
        <f t="shared" si="0"/>
        <v>1.0342414436942555</v>
      </c>
      <c r="L3" s="352">
        <f t="shared" si="0"/>
        <v>48291684.569999926</v>
      </c>
      <c r="M3" s="355">
        <f>IF(H3&lt;&gt;0,L3/H3,"")</f>
        <v>1.4469578766776905</v>
      </c>
      <c r="N3" s="351">
        <f t="shared" si="0"/>
        <v>57560389.039999992</v>
      </c>
      <c r="O3" s="352">
        <f t="shared" si="0"/>
        <v>2</v>
      </c>
      <c r="P3" s="352">
        <f t="shared" si="0"/>
        <v>117697375.78999995</v>
      </c>
      <c r="Q3" s="352">
        <f t="shared" si="0"/>
        <v>2.0568131088278183</v>
      </c>
      <c r="R3" s="352">
        <f t="shared" si="0"/>
        <v>138379003.55999997</v>
      </c>
      <c r="S3" s="353">
        <f>IF(N3&lt;&gt;0,R3/N3,"")</f>
        <v>2.4040665094156561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8539</v>
      </c>
      <c r="B6" s="787">
        <v>3478841</v>
      </c>
      <c r="C6" s="734">
        <v>1</v>
      </c>
      <c r="D6" s="787">
        <v>3619827</v>
      </c>
      <c r="E6" s="734">
        <v>1.0405267156504134</v>
      </c>
      <c r="F6" s="787">
        <v>4255024</v>
      </c>
      <c r="G6" s="739">
        <v>1.2231153996402826</v>
      </c>
      <c r="H6" s="787">
        <v>33711844.929999977</v>
      </c>
      <c r="I6" s="734">
        <v>1</v>
      </c>
      <c r="J6" s="787">
        <v>34866187.170000046</v>
      </c>
      <c r="K6" s="734">
        <v>1.0342414436942555</v>
      </c>
      <c r="L6" s="787">
        <v>48291684.569999926</v>
      </c>
      <c r="M6" s="739">
        <v>1.4324841808650297</v>
      </c>
      <c r="N6" s="787">
        <v>57223174.669999994</v>
      </c>
      <c r="O6" s="734">
        <v>1</v>
      </c>
      <c r="P6" s="787">
        <v>117697375.78999995</v>
      </c>
      <c r="Q6" s="734">
        <v>2.0568131088278183</v>
      </c>
      <c r="R6" s="787">
        <v>138379003.55999997</v>
      </c>
      <c r="S6" s="235">
        <v>2.4182335978039853</v>
      </c>
    </row>
    <row r="7" spans="1:19" ht="14.4" customHeight="1" x14ac:dyDescent="0.3">
      <c r="A7" s="687" t="s">
        <v>8540</v>
      </c>
      <c r="B7" s="788"/>
      <c r="C7" s="661"/>
      <c r="D7" s="788"/>
      <c r="E7" s="661"/>
      <c r="F7" s="788">
        <v>330</v>
      </c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8541</v>
      </c>
      <c r="B8" s="788">
        <v>40418848</v>
      </c>
      <c r="C8" s="661">
        <v>1</v>
      </c>
      <c r="D8" s="788">
        <v>37635837</v>
      </c>
      <c r="E8" s="661">
        <v>0.93114571202029306</v>
      </c>
      <c r="F8" s="788">
        <v>43019181</v>
      </c>
      <c r="G8" s="677">
        <v>1.0643346638677085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8542</v>
      </c>
      <c r="B9" s="788">
        <v>19124027</v>
      </c>
      <c r="C9" s="661">
        <v>1</v>
      </c>
      <c r="D9" s="788">
        <v>19457498</v>
      </c>
      <c r="E9" s="661">
        <v>1.0174372792926929</v>
      </c>
      <c r="F9" s="788">
        <v>21380490</v>
      </c>
      <c r="G9" s="677">
        <v>1.1179909963523895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thickBot="1" x14ac:dyDescent="0.35">
      <c r="A10" s="790" t="s">
        <v>8543</v>
      </c>
      <c r="B10" s="789"/>
      <c r="C10" s="667"/>
      <c r="D10" s="789"/>
      <c r="E10" s="667"/>
      <c r="F10" s="789"/>
      <c r="G10" s="678"/>
      <c r="H10" s="789">
        <v>-337214.37</v>
      </c>
      <c r="I10" s="667">
        <v>1</v>
      </c>
      <c r="J10" s="789"/>
      <c r="K10" s="667"/>
      <c r="L10" s="789"/>
      <c r="M10" s="678"/>
      <c r="N10" s="789">
        <v>337214.37</v>
      </c>
      <c r="O10" s="667">
        <v>1</v>
      </c>
      <c r="P10" s="789"/>
      <c r="Q10" s="667"/>
      <c r="R10" s="789"/>
      <c r="S10" s="701"/>
    </row>
    <row r="11" spans="1:19" ht="14.4" customHeight="1" x14ac:dyDescent="0.3">
      <c r="A11" s="791" t="s">
        <v>8544</v>
      </c>
    </row>
    <row r="12" spans="1:19" ht="14.4" customHeight="1" x14ac:dyDescent="0.3">
      <c r="A12" s="792" t="s">
        <v>8545</v>
      </c>
    </row>
    <row r="13" spans="1:19" ht="14.4" customHeight="1" x14ac:dyDescent="0.3">
      <c r="A13" s="791" t="s">
        <v>8546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8552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254988</v>
      </c>
      <c r="C3" s="469">
        <f t="shared" si="0"/>
        <v>256696</v>
      </c>
      <c r="D3" s="469">
        <f t="shared" si="0"/>
        <v>285774</v>
      </c>
      <c r="E3" s="354">
        <f t="shared" si="0"/>
        <v>63021716</v>
      </c>
      <c r="F3" s="352">
        <f t="shared" si="0"/>
        <v>60713162</v>
      </c>
      <c r="G3" s="470">
        <f t="shared" si="0"/>
        <v>68655025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4623</v>
      </c>
      <c r="B6" s="229"/>
      <c r="C6" s="229"/>
      <c r="D6" s="229">
        <v>758</v>
      </c>
      <c r="E6" s="787"/>
      <c r="F6" s="787"/>
      <c r="G6" s="794">
        <v>93365</v>
      </c>
    </row>
    <row r="7" spans="1:7" ht="14.4" customHeight="1" x14ac:dyDescent="0.3">
      <c r="A7" s="687" t="s">
        <v>8548</v>
      </c>
      <c r="B7" s="664">
        <v>239854</v>
      </c>
      <c r="C7" s="664">
        <v>233668</v>
      </c>
      <c r="D7" s="664">
        <v>256102</v>
      </c>
      <c r="E7" s="788">
        <v>60006765</v>
      </c>
      <c r="F7" s="788">
        <v>57656516</v>
      </c>
      <c r="G7" s="795">
        <v>65031368</v>
      </c>
    </row>
    <row r="8" spans="1:7" ht="14.4" customHeight="1" x14ac:dyDescent="0.3">
      <c r="A8" s="687" t="s">
        <v>8549</v>
      </c>
      <c r="B8" s="664">
        <v>2</v>
      </c>
      <c r="C8" s="664"/>
      <c r="D8" s="664"/>
      <c r="E8" s="788">
        <v>370</v>
      </c>
      <c r="F8" s="788"/>
      <c r="G8" s="795"/>
    </row>
    <row r="9" spans="1:7" ht="14.4" customHeight="1" x14ac:dyDescent="0.3">
      <c r="A9" s="687" t="s">
        <v>4624</v>
      </c>
      <c r="B9" s="664">
        <v>1089</v>
      </c>
      <c r="C9" s="664">
        <v>1689</v>
      </c>
      <c r="D9" s="664">
        <v>2118</v>
      </c>
      <c r="E9" s="788">
        <v>208712</v>
      </c>
      <c r="F9" s="788">
        <v>191216</v>
      </c>
      <c r="G9" s="795">
        <v>215647</v>
      </c>
    </row>
    <row r="10" spans="1:7" ht="14.4" customHeight="1" x14ac:dyDescent="0.3">
      <c r="A10" s="687" t="s">
        <v>4625</v>
      </c>
      <c r="B10" s="664">
        <v>1254</v>
      </c>
      <c r="C10" s="664">
        <v>2825</v>
      </c>
      <c r="D10" s="664">
        <v>2887</v>
      </c>
      <c r="E10" s="788">
        <v>244584</v>
      </c>
      <c r="F10" s="788">
        <v>400179</v>
      </c>
      <c r="G10" s="795">
        <v>392463</v>
      </c>
    </row>
    <row r="11" spans="1:7" ht="14.4" customHeight="1" x14ac:dyDescent="0.3">
      <c r="A11" s="687" t="s">
        <v>4626</v>
      </c>
      <c r="B11" s="664">
        <v>514</v>
      </c>
      <c r="C11" s="664">
        <v>882</v>
      </c>
      <c r="D11" s="664">
        <v>1055</v>
      </c>
      <c r="E11" s="788">
        <v>101597</v>
      </c>
      <c r="F11" s="788">
        <v>109549</v>
      </c>
      <c r="G11" s="795">
        <v>117345</v>
      </c>
    </row>
    <row r="12" spans="1:7" ht="14.4" customHeight="1" x14ac:dyDescent="0.3">
      <c r="A12" s="687" t="s">
        <v>4627</v>
      </c>
      <c r="B12" s="664">
        <v>436</v>
      </c>
      <c r="C12" s="664">
        <v>895</v>
      </c>
      <c r="D12" s="664">
        <v>1276</v>
      </c>
      <c r="E12" s="788">
        <v>85850</v>
      </c>
      <c r="F12" s="788">
        <v>108102</v>
      </c>
      <c r="G12" s="795">
        <v>151411</v>
      </c>
    </row>
    <row r="13" spans="1:7" ht="14.4" customHeight="1" x14ac:dyDescent="0.3">
      <c r="A13" s="687" t="s">
        <v>4628</v>
      </c>
      <c r="B13" s="664">
        <v>915</v>
      </c>
      <c r="C13" s="664">
        <v>1023</v>
      </c>
      <c r="D13" s="664">
        <v>494</v>
      </c>
      <c r="E13" s="788">
        <v>176657</v>
      </c>
      <c r="F13" s="788">
        <v>139754</v>
      </c>
      <c r="G13" s="795">
        <v>59800</v>
      </c>
    </row>
    <row r="14" spans="1:7" ht="14.4" customHeight="1" x14ac:dyDescent="0.3">
      <c r="A14" s="687" t="s">
        <v>4630</v>
      </c>
      <c r="B14" s="664">
        <v>20</v>
      </c>
      <c r="C14" s="664">
        <v>48</v>
      </c>
      <c r="D14" s="664">
        <v>806</v>
      </c>
      <c r="E14" s="788">
        <v>990</v>
      </c>
      <c r="F14" s="788">
        <v>3452</v>
      </c>
      <c r="G14" s="795">
        <v>87607</v>
      </c>
    </row>
    <row r="15" spans="1:7" ht="14.4" customHeight="1" x14ac:dyDescent="0.3">
      <c r="A15" s="687" t="s">
        <v>8550</v>
      </c>
      <c r="B15" s="664"/>
      <c r="C15" s="664">
        <v>3</v>
      </c>
      <c r="D15" s="664">
        <v>3</v>
      </c>
      <c r="E15" s="788"/>
      <c r="F15" s="788">
        <v>102</v>
      </c>
      <c r="G15" s="795">
        <v>254</v>
      </c>
    </row>
    <row r="16" spans="1:7" ht="14.4" customHeight="1" x14ac:dyDescent="0.3">
      <c r="A16" s="687" t="s">
        <v>4631</v>
      </c>
      <c r="B16" s="664">
        <v>5</v>
      </c>
      <c r="C16" s="664">
        <v>3</v>
      </c>
      <c r="D16" s="664">
        <v>862</v>
      </c>
      <c r="E16" s="788">
        <v>321</v>
      </c>
      <c r="F16" s="788">
        <v>102</v>
      </c>
      <c r="G16" s="795">
        <v>117792</v>
      </c>
    </row>
    <row r="17" spans="1:7" ht="14.4" customHeight="1" x14ac:dyDescent="0.3">
      <c r="A17" s="687" t="s">
        <v>4632</v>
      </c>
      <c r="B17" s="664"/>
      <c r="C17" s="664"/>
      <c r="D17" s="664">
        <v>698</v>
      </c>
      <c r="E17" s="788"/>
      <c r="F17" s="788"/>
      <c r="G17" s="795">
        <v>66036</v>
      </c>
    </row>
    <row r="18" spans="1:7" ht="14.4" customHeight="1" x14ac:dyDescent="0.3">
      <c r="A18" s="687" t="s">
        <v>8551</v>
      </c>
      <c r="B18" s="664"/>
      <c r="C18" s="664"/>
      <c r="D18" s="664">
        <v>5</v>
      </c>
      <c r="E18" s="788"/>
      <c r="F18" s="788"/>
      <c r="G18" s="795">
        <v>799</v>
      </c>
    </row>
    <row r="19" spans="1:7" ht="14.4" customHeight="1" x14ac:dyDescent="0.3">
      <c r="A19" s="687" t="s">
        <v>4634</v>
      </c>
      <c r="B19" s="664">
        <v>14</v>
      </c>
      <c r="C19" s="664">
        <v>25</v>
      </c>
      <c r="D19" s="664">
        <v>26</v>
      </c>
      <c r="E19" s="788">
        <v>915</v>
      </c>
      <c r="F19" s="788">
        <v>850</v>
      </c>
      <c r="G19" s="795">
        <v>2143</v>
      </c>
    </row>
    <row r="20" spans="1:7" ht="14.4" customHeight="1" x14ac:dyDescent="0.3">
      <c r="A20" s="687" t="s">
        <v>4635</v>
      </c>
      <c r="B20" s="664">
        <v>169</v>
      </c>
      <c r="C20" s="664">
        <v>828</v>
      </c>
      <c r="D20" s="664">
        <v>798</v>
      </c>
      <c r="E20" s="788">
        <v>25532</v>
      </c>
      <c r="F20" s="788">
        <v>97604</v>
      </c>
      <c r="G20" s="795">
        <v>93621</v>
      </c>
    </row>
    <row r="21" spans="1:7" ht="14.4" customHeight="1" x14ac:dyDescent="0.3">
      <c r="A21" s="687" t="s">
        <v>4636</v>
      </c>
      <c r="B21" s="664">
        <v>1394</v>
      </c>
      <c r="C21" s="664">
        <v>2381</v>
      </c>
      <c r="D21" s="664">
        <v>1761</v>
      </c>
      <c r="E21" s="788">
        <v>318788</v>
      </c>
      <c r="F21" s="788">
        <v>361316</v>
      </c>
      <c r="G21" s="795">
        <v>240105</v>
      </c>
    </row>
    <row r="22" spans="1:7" ht="14.4" customHeight="1" x14ac:dyDescent="0.3">
      <c r="A22" s="687" t="s">
        <v>4637</v>
      </c>
      <c r="B22" s="664"/>
      <c r="C22" s="664"/>
      <c r="D22" s="664">
        <v>1003</v>
      </c>
      <c r="E22" s="788"/>
      <c r="F22" s="788"/>
      <c r="G22" s="795">
        <v>97824</v>
      </c>
    </row>
    <row r="23" spans="1:7" ht="14.4" customHeight="1" x14ac:dyDescent="0.3">
      <c r="A23" s="687" t="s">
        <v>4638</v>
      </c>
      <c r="B23" s="664">
        <v>1496</v>
      </c>
      <c r="C23" s="664">
        <v>1358</v>
      </c>
      <c r="D23" s="664">
        <v>1982</v>
      </c>
      <c r="E23" s="788">
        <v>261774</v>
      </c>
      <c r="F23" s="788">
        <v>157595</v>
      </c>
      <c r="G23" s="795">
        <v>230487</v>
      </c>
    </row>
    <row r="24" spans="1:7" ht="14.4" customHeight="1" x14ac:dyDescent="0.3">
      <c r="A24" s="687" t="s">
        <v>4639</v>
      </c>
      <c r="B24" s="664">
        <v>2167</v>
      </c>
      <c r="C24" s="664">
        <v>2694</v>
      </c>
      <c r="D24" s="664">
        <v>3050</v>
      </c>
      <c r="E24" s="788">
        <v>393096</v>
      </c>
      <c r="F24" s="788">
        <v>362389</v>
      </c>
      <c r="G24" s="795">
        <v>380375</v>
      </c>
    </row>
    <row r="25" spans="1:7" ht="14.4" customHeight="1" x14ac:dyDescent="0.3">
      <c r="A25" s="687" t="s">
        <v>4640</v>
      </c>
      <c r="B25" s="664">
        <v>492</v>
      </c>
      <c r="C25" s="664">
        <v>986</v>
      </c>
      <c r="D25" s="664">
        <v>825</v>
      </c>
      <c r="E25" s="788">
        <v>86322</v>
      </c>
      <c r="F25" s="788">
        <v>109861</v>
      </c>
      <c r="G25" s="795">
        <v>84676</v>
      </c>
    </row>
    <row r="26" spans="1:7" ht="14.4" customHeight="1" x14ac:dyDescent="0.3">
      <c r="A26" s="687" t="s">
        <v>4641</v>
      </c>
      <c r="B26" s="664">
        <v>757</v>
      </c>
      <c r="C26" s="664">
        <v>1390</v>
      </c>
      <c r="D26" s="664">
        <v>2295</v>
      </c>
      <c r="E26" s="788">
        <v>189768</v>
      </c>
      <c r="F26" s="788">
        <v>250368</v>
      </c>
      <c r="G26" s="795">
        <v>365836</v>
      </c>
    </row>
    <row r="27" spans="1:7" ht="14.4" customHeight="1" x14ac:dyDescent="0.3">
      <c r="A27" s="687" t="s">
        <v>4649</v>
      </c>
      <c r="B27" s="664">
        <v>570</v>
      </c>
      <c r="C27" s="664">
        <v>274</v>
      </c>
      <c r="D27" s="664">
        <v>1234</v>
      </c>
      <c r="E27" s="788">
        <v>99531</v>
      </c>
      <c r="F27" s="788">
        <v>29704</v>
      </c>
      <c r="G27" s="795">
        <v>129274</v>
      </c>
    </row>
    <row r="28" spans="1:7" ht="14.4" customHeight="1" x14ac:dyDescent="0.3">
      <c r="A28" s="687" t="s">
        <v>4642</v>
      </c>
      <c r="B28" s="664">
        <v>1793</v>
      </c>
      <c r="C28" s="664">
        <v>2850</v>
      </c>
      <c r="D28" s="664">
        <v>2300</v>
      </c>
      <c r="E28" s="788">
        <v>321668</v>
      </c>
      <c r="F28" s="788">
        <v>353409</v>
      </c>
      <c r="G28" s="795">
        <v>247458</v>
      </c>
    </row>
    <row r="29" spans="1:7" ht="14.4" customHeight="1" x14ac:dyDescent="0.3">
      <c r="A29" s="687" t="s">
        <v>4643</v>
      </c>
      <c r="B29" s="664">
        <v>105</v>
      </c>
      <c r="C29" s="664">
        <v>327</v>
      </c>
      <c r="D29" s="664">
        <v>690</v>
      </c>
      <c r="E29" s="788">
        <v>19209</v>
      </c>
      <c r="F29" s="788">
        <v>35044</v>
      </c>
      <c r="G29" s="795">
        <v>77109</v>
      </c>
    </row>
    <row r="30" spans="1:7" ht="14.4" customHeight="1" x14ac:dyDescent="0.3">
      <c r="A30" s="687" t="s">
        <v>4644</v>
      </c>
      <c r="B30" s="664">
        <v>391</v>
      </c>
      <c r="C30" s="664">
        <v>1058</v>
      </c>
      <c r="D30" s="664">
        <v>874</v>
      </c>
      <c r="E30" s="788">
        <v>71703</v>
      </c>
      <c r="F30" s="788">
        <v>121185</v>
      </c>
      <c r="G30" s="795">
        <v>101200</v>
      </c>
    </row>
    <row r="31" spans="1:7" ht="14.4" customHeight="1" x14ac:dyDescent="0.3">
      <c r="A31" s="687" t="s">
        <v>4645</v>
      </c>
      <c r="B31" s="664"/>
      <c r="C31" s="664"/>
      <c r="D31" s="664">
        <v>349</v>
      </c>
      <c r="E31" s="788"/>
      <c r="F31" s="788"/>
      <c r="G31" s="795">
        <v>44275</v>
      </c>
    </row>
    <row r="32" spans="1:7" ht="14.4" customHeight="1" x14ac:dyDescent="0.3">
      <c r="A32" s="687" t="s">
        <v>4646</v>
      </c>
      <c r="B32" s="664">
        <v>1077</v>
      </c>
      <c r="C32" s="664">
        <v>674</v>
      </c>
      <c r="D32" s="664">
        <v>809</v>
      </c>
      <c r="E32" s="788">
        <v>320335</v>
      </c>
      <c r="F32" s="788">
        <v>124937</v>
      </c>
      <c r="G32" s="795">
        <v>148333</v>
      </c>
    </row>
    <row r="33" spans="1:7" ht="14.4" customHeight="1" x14ac:dyDescent="0.3">
      <c r="A33" s="687" t="s">
        <v>4647</v>
      </c>
      <c r="B33" s="664">
        <v>474</v>
      </c>
      <c r="C33" s="664">
        <v>814</v>
      </c>
      <c r="D33" s="664">
        <v>679</v>
      </c>
      <c r="E33" s="788">
        <v>87229</v>
      </c>
      <c r="F33" s="788">
        <v>99894</v>
      </c>
      <c r="G33" s="795">
        <v>77050</v>
      </c>
    </row>
    <row r="34" spans="1:7" ht="14.4" customHeight="1" x14ac:dyDescent="0.3">
      <c r="A34" s="687" t="s">
        <v>4648</v>
      </c>
      <c r="B34" s="664"/>
      <c r="C34" s="664">
        <v>1</v>
      </c>
      <c r="D34" s="664">
        <v>27</v>
      </c>
      <c r="E34" s="788"/>
      <c r="F34" s="788">
        <v>34</v>
      </c>
      <c r="G34" s="795">
        <v>939</v>
      </c>
    </row>
    <row r="35" spans="1:7" ht="14.4" customHeight="1" x14ac:dyDescent="0.3">
      <c r="A35" s="687" t="s">
        <v>4650</v>
      </c>
      <c r="B35" s="664"/>
      <c r="C35" s="664"/>
      <c r="D35" s="664">
        <v>5</v>
      </c>
      <c r="E35" s="788"/>
      <c r="F35" s="788"/>
      <c r="G35" s="795">
        <v>175</v>
      </c>
    </row>
    <row r="36" spans="1:7" ht="14.4" customHeight="1" x14ac:dyDescent="0.3">
      <c r="A36" s="687" t="s">
        <v>4652</v>
      </c>
      <c r="B36" s="664"/>
      <c r="C36" s="664"/>
      <c r="D36" s="664">
        <v>2</v>
      </c>
      <c r="E36" s="788"/>
      <c r="F36" s="788"/>
      <c r="G36" s="795">
        <v>223</v>
      </c>
    </row>
    <row r="37" spans="1:7" ht="14.4" customHeight="1" thickBot="1" x14ac:dyDescent="0.35">
      <c r="A37" s="790" t="s">
        <v>4653</v>
      </c>
      <c r="B37" s="670"/>
      <c r="C37" s="670"/>
      <c r="D37" s="670">
        <v>1</v>
      </c>
      <c r="E37" s="789"/>
      <c r="F37" s="789"/>
      <c r="G37" s="796">
        <v>35</v>
      </c>
    </row>
    <row r="38" spans="1:7" ht="14.4" customHeight="1" x14ac:dyDescent="0.3">
      <c r="A38" s="791" t="s">
        <v>8544</v>
      </c>
    </row>
    <row r="39" spans="1:7" ht="14.4" customHeight="1" x14ac:dyDescent="0.3">
      <c r="A39" s="792" t="s">
        <v>8545</v>
      </c>
    </row>
    <row r="40" spans="1:7" ht="14.4" customHeight="1" x14ac:dyDescent="0.3">
      <c r="A40" s="791" t="s">
        <v>8546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6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8961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265197</v>
      </c>
      <c r="G3" s="212">
        <f t="shared" si="0"/>
        <v>153956735.5999999</v>
      </c>
      <c r="H3" s="78"/>
      <c r="I3" s="78"/>
      <c r="J3" s="212">
        <f t="shared" si="0"/>
        <v>268262.91000000003</v>
      </c>
      <c r="K3" s="212">
        <f t="shared" si="0"/>
        <v>213276724.96000007</v>
      </c>
      <c r="L3" s="78"/>
      <c r="M3" s="78"/>
      <c r="N3" s="212">
        <f t="shared" si="0"/>
        <v>299388.44</v>
      </c>
      <c r="O3" s="212">
        <f t="shared" si="0"/>
        <v>255325713.13000008</v>
      </c>
      <c r="P3" s="79">
        <f>IF(G3=0,0,O3/G3)</f>
        <v>1.658425090236846</v>
      </c>
      <c r="Q3" s="213">
        <f>IF(N3=0,0,O3/N3)</f>
        <v>852.82422103538829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8553</v>
      </c>
      <c r="B6" s="734" t="s">
        <v>2035</v>
      </c>
      <c r="C6" s="734" t="s">
        <v>8548</v>
      </c>
      <c r="D6" s="734" t="s">
        <v>8554</v>
      </c>
      <c r="E6" s="734" t="s">
        <v>3268</v>
      </c>
      <c r="F6" s="229"/>
      <c r="G6" s="229"/>
      <c r="H6" s="734"/>
      <c r="I6" s="734"/>
      <c r="J6" s="229">
        <v>2</v>
      </c>
      <c r="K6" s="229">
        <v>7344.42</v>
      </c>
      <c r="L6" s="734"/>
      <c r="M6" s="734">
        <v>3672.21</v>
      </c>
      <c r="N6" s="229">
        <v>8.8000000000000007</v>
      </c>
      <c r="O6" s="229">
        <v>32562.74</v>
      </c>
      <c r="P6" s="739"/>
      <c r="Q6" s="747">
        <v>3700.3113636363637</v>
      </c>
    </row>
    <row r="7" spans="1:17" ht="14.4" customHeight="1" x14ac:dyDescent="0.3">
      <c r="A7" s="660" t="s">
        <v>8553</v>
      </c>
      <c r="B7" s="661" t="s">
        <v>2035</v>
      </c>
      <c r="C7" s="661" t="s">
        <v>8548</v>
      </c>
      <c r="D7" s="661" t="s">
        <v>8555</v>
      </c>
      <c r="E7" s="661" t="s">
        <v>3268</v>
      </c>
      <c r="F7" s="664"/>
      <c r="G7" s="664"/>
      <c r="H7" s="661"/>
      <c r="I7" s="661"/>
      <c r="J7" s="664"/>
      <c r="K7" s="664"/>
      <c r="L7" s="661"/>
      <c r="M7" s="661"/>
      <c r="N7" s="664">
        <v>1.8</v>
      </c>
      <c r="O7" s="664">
        <v>3744.21</v>
      </c>
      <c r="P7" s="677"/>
      <c r="Q7" s="665">
        <v>2080.1166666666668</v>
      </c>
    </row>
    <row r="8" spans="1:17" ht="14.4" customHeight="1" x14ac:dyDescent="0.3">
      <c r="A8" s="660" t="s">
        <v>8553</v>
      </c>
      <c r="B8" s="661" t="s">
        <v>2035</v>
      </c>
      <c r="C8" s="661" t="s">
        <v>8548</v>
      </c>
      <c r="D8" s="661" t="s">
        <v>8556</v>
      </c>
      <c r="E8" s="661" t="s">
        <v>4436</v>
      </c>
      <c r="F8" s="664"/>
      <c r="G8" s="664"/>
      <c r="H8" s="661"/>
      <c r="I8" s="661"/>
      <c r="J8" s="664"/>
      <c r="K8" s="664"/>
      <c r="L8" s="661"/>
      <c r="M8" s="661"/>
      <c r="N8" s="664">
        <v>1</v>
      </c>
      <c r="O8" s="664">
        <v>13.67</v>
      </c>
      <c r="P8" s="677"/>
      <c r="Q8" s="665">
        <v>13.67</v>
      </c>
    </row>
    <row r="9" spans="1:17" ht="14.4" customHeight="1" x14ac:dyDescent="0.3">
      <c r="A9" s="660" t="s">
        <v>8553</v>
      </c>
      <c r="B9" s="661" t="s">
        <v>2035</v>
      </c>
      <c r="C9" s="661" t="s">
        <v>8548</v>
      </c>
      <c r="D9" s="661" t="s">
        <v>8557</v>
      </c>
      <c r="E9" s="661" t="s">
        <v>8558</v>
      </c>
      <c r="F9" s="664">
        <v>11</v>
      </c>
      <c r="G9" s="664">
        <v>1527.5700000000002</v>
      </c>
      <c r="H9" s="661">
        <v>1</v>
      </c>
      <c r="I9" s="661">
        <v>138.87</v>
      </c>
      <c r="J9" s="664">
        <v>83</v>
      </c>
      <c r="K9" s="664">
        <v>11531.09</v>
      </c>
      <c r="L9" s="661">
        <v>7.5486491617405411</v>
      </c>
      <c r="M9" s="661">
        <v>138.92879518072289</v>
      </c>
      <c r="N9" s="664">
        <v>12.1</v>
      </c>
      <c r="O9" s="664">
        <v>1724.48</v>
      </c>
      <c r="P9" s="677">
        <v>1.1289040764089369</v>
      </c>
      <c r="Q9" s="665">
        <v>142.51900826446283</v>
      </c>
    </row>
    <row r="10" spans="1:17" ht="14.4" customHeight="1" x14ac:dyDescent="0.3">
      <c r="A10" s="660" t="s">
        <v>8553</v>
      </c>
      <c r="B10" s="661" t="s">
        <v>2035</v>
      </c>
      <c r="C10" s="661" t="s">
        <v>8548</v>
      </c>
      <c r="D10" s="661" t="s">
        <v>8559</v>
      </c>
      <c r="E10" s="661" t="s">
        <v>8558</v>
      </c>
      <c r="F10" s="664">
        <v>12</v>
      </c>
      <c r="G10" s="664">
        <v>3332.88</v>
      </c>
      <c r="H10" s="661">
        <v>1</v>
      </c>
      <c r="I10" s="661">
        <v>277.74</v>
      </c>
      <c r="J10" s="664">
        <v>184</v>
      </c>
      <c r="K10" s="664">
        <v>51553.119999999995</v>
      </c>
      <c r="L10" s="661">
        <v>15.468039653392859</v>
      </c>
      <c r="M10" s="661">
        <v>280.17999999999995</v>
      </c>
      <c r="N10" s="664">
        <v>301.10000000000002</v>
      </c>
      <c r="O10" s="664">
        <v>84941.96</v>
      </c>
      <c r="P10" s="677">
        <v>25.486054103358057</v>
      </c>
      <c r="Q10" s="665">
        <v>282.10547990700763</v>
      </c>
    </row>
    <row r="11" spans="1:17" ht="14.4" customHeight="1" x14ac:dyDescent="0.3">
      <c r="A11" s="660" t="s">
        <v>8553</v>
      </c>
      <c r="B11" s="661" t="s">
        <v>2035</v>
      </c>
      <c r="C11" s="661" t="s">
        <v>8548</v>
      </c>
      <c r="D11" s="661" t="s">
        <v>8560</v>
      </c>
      <c r="E11" s="661" t="s">
        <v>654</v>
      </c>
      <c r="F11" s="664">
        <v>22.7</v>
      </c>
      <c r="G11" s="664">
        <v>5750.5599999999995</v>
      </c>
      <c r="H11" s="661">
        <v>1</v>
      </c>
      <c r="I11" s="661">
        <v>253.32863436123347</v>
      </c>
      <c r="J11" s="664">
        <v>163.95</v>
      </c>
      <c r="K11" s="664">
        <v>41603.729999999996</v>
      </c>
      <c r="L11" s="661">
        <v>7.2347267048774375</v>
      </c>
      <c r="M11" s="661">
        <v>253.75864592863678</v>
      </c>
      <c r="N11" s="664">
        <v>367.35</v>
      </c>
      <c r="O11" s="664">
        <v>93879.73000000001</v>
      </c>
      <c r="P11" s="677">
        <v>16.325319621045605</v>
      </c>
      <c r="Q11" s="665">
        <v>255.55935756090923</v>
      </c>
    </row>
    <row r="12" spans="1:17" ht="14.4" customHeight="1" x14ac:dyDescent="0.3">
      <c r="A12" s="660" t="s">
        <v>8553</v>
      </c>
      <c r="B12" s="661" t="s">
        <v>2035</v>
      </c>
      <c r="C12" s="661" t="s">
        <v>8548</v>
      </c>
      <c r="D12" s="661" t="s">
        <v>8561</v>
      </c>
      <c r="E12" s="661" t="s">
        <v>8562</v>
      </c>
      <c r="F12" s="664">
        <v>270</v>
      </c>
      <c r="G12" s="664">
        <v>2499752.66</v>
      </c>
      <c r="H12" s="661">
        <v>1</v>
      </c>
      <c r="I12" s="661">
        <v>9258.3431851851856</v>
      </c>
      <c r="J12" s="664">
        <v>12</v>
      </c>
      <c r="K12" s="664">
        <v>112163.28</v>
      </c>
      <c r="L12" s="661">
        <v>4.4869751233708052E-2</v>
      </c>
      <c r="M12" s="661">
        <v>9346.94</v>
      </c>
      <c r="N12" s="664"/>
      <c r="O12" s="664"/>
      <c r="P12" s="677"/>
      <c r="Q12" s="665"/>
    </row>
    <row r="13" spans="1:17" ht="14.4" customHeight="1" x14ac:dyDescent="0.3">
      <c r="A13" s="660" t="s">
        <v>8553</v>
      </c>
      <c r="B13" s="661" t="s">
        <v>2035</v>
      </c>
      <c r="C13" s="661" t="s">
        <v>8548</v>
      </c>
      <c r="D13" s="661" t="s">
        <v>8563</v>
      </c>
      <c r="E13" s="661" t="s">
        <v>3238</v>
      </c>
      <c r="F13" s="664">
        <v>22.9</v>
      </c>
      <c r="G13" s="664">
        <v>19851.580000000002</v>
      </c>
      <c r="H13" s="661">
        <v>1</v>
      </c>
      <c r="I13" s="661">
        <v>866.88122270742372</v>
      </c>
      <c r="J13" s="664">
        <v>22.4</v>
      </c>
      <c r="K13" s="664">
        <v>19664.98</v>
      </c>
      <c r="L13" s="661">
        <v>0.99060024441379468</v>
      </c>
      <c r="M13" s="661">
        <v>877.90089285714294</v>
      </c>
      <c r="N13" s="664">
        <v>18.8</v>
      </c>
      <c r="O13" s="664">
        <v>16504.52</v>
      </c>
      <c r="P13" s="677">
        <v>0.83139578814381521</v>
      </c>
      <c r="Q13" s="665">
        <v>877.9</v>
      </c>
    </row>
    <row r="14" spans="1:17" ht="14.4" customHeight="1" x14ac:dyDescent="0.3">
      <c r="A14" s="660" t="s">
        <v>8553</v>
      </c>
      <c r="B14" s="661" t="s">
        <v>2035</v>
      </c>
      <c r="C14" s="661" t="s">
        <v>8548</v>
      </c>
      <c r="D14" s="661" t="s">
        <v>8564</v>
      </c>
      <c r="E14" s="661" t="s">
        <v>8565</v>
      </c>
      <c r="F14" s="664">
        <v>1</v>
      </c>
      <c r="G14" s="664">
        <v>14162.12</v>
      </c>
      <c r="H14" s="661">
        <v>1</v>
      </c>
      <c r="I14" s="661">
        <v>14162.12</v>
      </c>
      <c r="J14" s="664"/>
      <c r="K14" s="664"/>
      <c r="L14" s="661"/>
      <c r="M14" s="661"/>
      <c r="N14" s="664"/>
      <c r="O14" s="664"/>
      <c r="P14" s="677"/>
      <c r="Q14" s="665"/>
    </row>
    <row r="15" spans="1:17" ht="14.4" customHeight="1" x14ac:dyDescent="0.3">
      <c r="A15" s="660" t="s">
        <v>8553</v>
      </c>
      <c r="B15" s="661" t="s">
        <v>2035</v>
      </c>
      <c r="C15" s="661" t="s">
        <v>8548</v>
      </c>
      <c r="D15" s="661" t="s">
        <v>8566</v>
      </c>
      <c r="E15" s="661" t="s">
        <v>8565</v>
      </c>
      <c r="F15" s="664">
        <v>1</v>
      </c>
      <c r="G15" s="664">
        <v>7081.06</v>
      </c>
      <c r="H15" s="661">
        <v>1</v>
      </c>
      <c r="I15" s="661">
        <v>7081.06</v>
      </c>
      <c r="J15" s="664"/>
      <c r="K15" s="664"/>
      <c r="L15" s="661"/>
      <c r="M15" s="661"/>
      <c r="N15" s="664"/>
      <c r="O15" s="664"/>
      <c r="P15" s="677"/>
      <c r="Q15" s="665"/>
    </row>
    <row r="16" spans="1:17" ht="14.4" customHeight="1" x14ac:dyDescent="0.3">
      <c r="A16" s="660" t="s">
        <v>8553</v>
      </c>
      <c r="B16" s="661" t="s">
        <v>2035</v>
      </c>
      <c r="C16" s="661" t="s">
        <v>8548</v>
      </c>
      <c r="D16" s="661" t="s">
        <v>8567</v>
      </c>
      <c r="E16" s="661" t="s">
        <v>8568</v>
      </c>
      <c r="F16" s="664">
        <v>12</v>
      </c>
      <c r="G16" s="664">
        <v>84972.72</v>
      </c>
      <c r="H16" s="661">
        <v>1</v>
      </c>
      <c r="I16" s="661">
        <v>7081.06</v>
      </c>
      <c r="J16" s="664">
        <v>13</v>
      </c>
      <c r="K16" s="664">
        <v>92861.34</v>
      </c>
      <c r="L16" s="661">
        <v>1.0928370893623272</v>
      </c>
      <c r="M16" s="661">
        <v>7143.1799999999994</v>
      </c>
      <c r="N16" s="664">
        <v>7</v>
      </c>
      <c r="O16" s="664">
        <v>47315.26</v>
      </c>
      <c r="P16" s="677">
        <v>0.55682882694587155</v>
      </c>
      <c r="Q16" s="665">
        <v>6759.3228571428572</v>
      </c>
    </row>
    <row r="17" spans="1:17" ht="14.4" customHeight="1" x14ac:dyDescent="0.3">
      <c r="A17" s="660" t="s">
        <v>8553</v>
      </c>
      <c r="B17" s="661" t="s">
        <v>2035</v>
      </c>
      <c r="C17" s="661" t="s">
        <v>8548</v>
      </c>
      <c r="D17" s="661" t="s">
        <v>8567</v>
      </c>
      <c r="E17" s="661" t="s">
        <v>8569</v>
      </c>
      <c r="F17" s="664">
        <v>7</v>
      </c>
      <c r="G17" s="664">
        <v>49567.42</v>
      </c>
      <c r="H17" s="661">
        <v>1</v>
      </c>
      <c r="I17" s="661">
        <v>7081.0599999999995</v>
      </c>
      <c r="J17" s="664">
        <v>5</v>
      </c>
      <c r="K17" s="664">
        <v>33700.65</v>
      </c>
      <c r="L17" s="661">
        <v>0.67989518114923075</v>
      </c>
      <c r="M17" s="661">
        <v>6740.13</v>
      </c>
      <c r="N17" s="664">
        <v>2</v>
      </c>
      <c r="O17" s="664">
        <v>9747.18</v>
      </c>
      <c r="P17" s="677">
        <v>0.19664489295589727</v>
      </c>
      <c r="Q17" s="665">
        <v>4873.59</v>
      </c>
    </row>
    <row r="18" spans="1:17" ht="14.4" customHeight="1" x14ac:dyDescent="0.3">
      <c r="A18" s="660" t="s">
        <v>8553</v>
      </c>
      <c r="B18" s="661" t="s">
        <v>2035</v>
      </c>
      <c r="C18" s="661" t="s">
        <v>8548</v>
      </c>
      <c r="D18" s="661" t="s">
        <v>8570</v>
      </c>
      <c r="E18" s="661" t="s">
        <v>8568</v>
      </c>
      <c r="F18" s="664">
        <v>60</v>
      </c>
      <c r="G18" s="664">
        <v>849727.2</v>
      </c>
      <c r="H18" s="661">
        <v>1</v>
      </c>
      <c r="I18" s="661">
        <v>14162.119999999999</v>
      </c>
      <c r="J18" s="664">
        <v>44</v>
      </c>
      <c r="K18" s="664">
        <v>628599.4</v>
      </c>
      <c r="L18" s="661">
        <v>0.73976612729355973</v>
      </c>
      <c r="M18" s="661">
        <v>14286.35</v>
      </c>
      <c r="N18" s="664">
        <v>21.5</v>
      </c>
      <c r="O18" s="664">
        <v>281630.02</v>
      </c>
      <c r="P18" s="677">
        <v>0.33143580669184186</v>
      </c>
      <c r="Q18" s="665">
        <v>13099.070697674419</v>
      </c>
    </row>
    <row r="19" spans="1:17" ht="14.4" customHeight="1" x14ac:dyDescent="0.3">
      <c r="A19" s="660" t="s">
        <v>8553</v>
      </c>
      <c r="B19" s="661" t="s">
        <v>2035</v>
      </c>
      <c r="C19" s="661" t="s">
        <v>8548</v>
      </c>
      <c r="D19" s="661" t="s">
        <v>8570</v>
      </c>
      <c r="E19" s="661" t="s">
        <v>8569</v>
      </c>
      <c r="F19" s="664">
        <v>23</v>
      </c>
      <c r="G19" s="664">
        <v>325728.76</v>
      </c>
      <c r="H19" s="661">
        <v>1</v>
      </c>
      <c r="I19" s="661">
        <v>14162.12</v>
      </c>
      <c r="J19" s="664">
        <v>16</v>
      </c>
      <c r="K19" s="664">
        <v>216490.1</v>
      </c>
      <c r="L19" s="661">
        <v>0.66463305235926973</v>
      </c>
      <c r="M19" s="661">
        <v>13530.63125</v>
      </c>
      <c r="N19" s="664">
        <v>2</v>
      </c>
      <c r="O19" s="664">
        <v>28572.7</v>
      </c>
      <c r="P19" s="677">
        <v>8.7719303631647386E-2</v>
      </c>
      <c r="Q19" s="665">
        <v>14286.35</v>
      </c>
    </row>
    <row r="20" spans="1:17" ht="14.4" customHeight="1" x14ac:dyDescent="0.3">
      <c r="A20" s="660" t="s">
        <v>8553</v>
      </c>
      <c r="B20" s="661" t="s">
        <v>2035</v>
      </c>
      <c r="C20" s="661" t="s">
        <v>8548</v>
      </c>
      <c r="D20" s="661" t="s">
        <v>8571</v>
      </c>
      <c r="E20" s="661" t="s">
        <v>8572</v>
      </c>
      <c r="F20" s="664">
        <v>5.6843418860808015E-14</v>
      </c>
      <c r="G20" s="664">
        <v>-5.8207660913467407E-11</v>
      </c>
      <c r="H20" s="661">
        <v>1</v>
      </c>
      <c r="I20" s="661">
        <v>-1024</v>
      </c>
      <c r="J20" s="664">
        <v>-2.8421709430404007E-14</v>
      </c>
      <c r="K20" s="664">
        <v>1.6298145055770874E-9</v>
      </c>
      <c r="L20" s="661">
        <v>-28</v>
      </c>
      <c r="M20" s="661">
        <v>-57344</v>
      </c>
      <c r="N20" s="664">
        <v>-7.1054273576010019E-15</v>
      </c>
      <c r="O20" s="664">
        <v>-1.0477378964424133E-9</v>
      </c>
      <c r="P20" s="677">
        <v>18</v>
      </c>
      <c r="Q20" s="665">
        <v>147456</v>
      </c>
    </row>
    <row r="21" spans="1:17" ht="14.4" customHeight="1" x14ac:dyDescent="0.3">
      <c r="A21" s="660" t="s">
        <v>8553</v>
      </c>
      <c r="B21" s="661" t="s">
        <v>2035</v>
      </c>
      <c r="C21" s="661" t="s">
        <v>8548</v>
      </c>
      <c r="D21" s="661" t="s">
        <v>8571</v>
      </c>
      <c r="E21" s="661" t="s">
        <v>3273</v>
      </c>
      <c r="F21" s="664">
        <v>46.15</v>
      </c>
      <c r="G21" s="664">
        <v>597642.83000000007</v>
      </c>
      <c r="H21" s="661">
        <v>1</v>
      </c>
      <c r="I21" s="661">
        <v>12950.007150595886</v>
      </c>
      <c r="J21" s="664">
        <v>446.33000000000004</v>
      </c>
      <c r="K21" s="664">
        <v>5794943.8799999999</v>
      </c>
      <c r="L21" s="661">
        <v>9.6963329753324388</v>
      </c>
      <c r="M21" s="661">
        <v>12983.541057065398</v>
      </c>
      <c r="N21" s="664">
        <v>546.13</v>
      </c>
      <c r="O21" s="664">
        <v>7134166.4100000001</v>
      </c>
      <c r="P21" s="677">
        <v>11.937173930456087</v>
      </c>
      <c r="Q21" s="665">
        <v>13063.128577444932</v>
      </c>
    </row>
    <row r="22" spans="1:17" ht="14.4" customHeight="1" x14ac:dyDescent="0.3">
      <c r="A22" s="660" t="s">
        <v>8553</v>
      </c>
      <c r="B22" s="661" t="s">
        <v>2035</v>
      </c>
      <c r="C22" s="661" t="s">
        <v>8548</v>
      </c>
      <c r="D22" s="661" t="s">
        <v>8573</v>
      </c>
      <c r="E22" s="661" t="s">
        <v>8572</v>
      </c>
      <c r="F22" s="664">
        <v>-5.6843418860808015E-14</v>
      </c>
      <c r="G22" s="664">
        <v>-1.862645149230957E-9</v>
      </c>
      <c r="H22" s="661">
        <v>1</v>
      </c>
      <c r="I22" s="661">
        <v>32768</v>
      </c>
      <c r="J22" s="664">
        <v>2.8421709430404007E-14</v>
      </c>
      <c r="K22" s="664">
        <v>1.0477378964424133E-9</v>
      </c>
      <c r="L22" s="661">
        <v>-0.5625</v>
      </c>
      <c r="M22" s="661">
        <v>36864</v>
      </c>
      <c r="N22" s="664">
        <v>0</v>
      </c>
      <c r="O22" s="664">
        <v>1.3969838619232178E-9</v>
      </c>
      <c r="P22" s="677">
        <v>-0.75</v>
      </c>
      <c r="Q22" s="665"/>
    </row>
    <row r="23" spans="1:17" ht="14.4" customHeight="1" x14ac:dyDescent="0.3">
      <c r="A23" s="660" t="s">
        <v>8553</v>
      </c>
      <c r="B23" s="661" t="s">
        <v>2035</v>
      </c>
      <c r="C23" s="661" t="s">
        <v>8548</v>
      </c>
      <c r="D23" s="661" t="s">
        <v>8573</v>
      </c>
      <c r="E23" s="661" t="s">
        <v>8574</v>
      </c>
      <c r="F23" s="664">
        <v>57.3</v>
      </c>
      <c r="G23" s="664">
        <v>1855089.79</v>
      </c>
      <c r="H23" s="661">
        <v>1</v>
      </c>
      <c r="I23" s="661">
        <v>32375.039965095988</v>
      </c>
      <c r="J23" s="664">
        <v>513.29</v>
      </c>
      <c r="K23" s="664">
        <v>16659553.459999997</v>
      </c>
      <c r="L23" s="661">
        <v>8.9804566602676399</v>
      </c>
      <c r="M23" s="661">
        <v>32456.415398702484</v>
      </c>
      <c r="N23" s="664">
        <v>621.61</v>
      </c>
      <c r="O23" s="664">
        <v>20301179.629999999</v>
      </c>
      <c r="P23" s="677">
        <v>10.943502432839113</v>
      </c>
      <c r="Q23" s="665">
        <v>32659.029986647573</v>
      </c>
    </row>
    <row r="24" spans="1:17" ht="14.4" customHeight="1" x14ac:dyDescent="0.3">
      <c r="A24" s="660" t="s">
        <v>8553</v>
      </c>
      <c r="B24" s="661" t="s">
        <v>2035</v>
      </c>
      <c r="C24" s="661" t="s">
        <v>8548</v>
      </c>
      <c r="D24" s="661" t="s">
        <v>8575</v>
      </c>
      <c r="E24" s="661" t="s">
        <v>8576</v>
      </c>
      <c r="F24" s="664">
        <v>0</v>
      </c>
      <c r="G24" s="664">
        <v>0</v>
      </c>
      <c r="H24" s="661"/>
      <c r="I24" s="661"/>
      <c r="J24" s="664">
        <v>0</v>
      </c>
      <c r="K24" s="664">
        <v>-1.4551915228366852E-11</v>
      </c>
      <c r="L24" s="661"/>
      <c r="M24" s="661"/>
      <c r="N24" s="664">
        <v>0</v>
      </c>
      <c r="O24" s="664">
        <v>2.3283064365386963E-10</v>
      </c>
      <c r="P24" s="677"/>
      <c r="Q24" s="665"/>
    </row>
    <row r="25" spans="1:17" ht="14.4" customHeight="1" x14ac:dyDescent="0.3">
      <c r="A25" s="660" t="s">
        <v>8553</v>
      </c>
      <c r="B25" s="661" t="s">
        <v>2035</v>
      </c>
      <c r="C25" s="661" t="s">
        <v>8548</v>
      </c>
      <c r="D25" s="661" t="s">
        <v>8575</v>
      </c>
      <c r="E25" s="661" t="s">
        <v>3281</v>
      </c>
      <c r="F25" s="664">
        <v>46</v>
      </c>
      <c r="G25" s="664">
        <v>905477.66</v>
      </c>
      <c r="H25" s="661">
        <v>1</v>
      </c>
      <c r="I25" s="661">
        <v>19684.296956521739</v>
      </c>
      <c r="J25" s="664">
        <v>15</v>
      </c>
      <c r="K25" s="664">
        <v>266431.34999999998</v>
      </c>
      <c r="L25" s="661">
        <v>0.29424397947045977</v>
      </c>
      <c r="M25" s="661">
        <v>17762.09</v>
      </c>
      <c r="N25" s="664">
        <v>82</v>
      </c>
      <c r="O25" s="664">
        <v>1456491.3800000001</v>
      </c>
      <c r="P25" s="677">
        <v>1.6085337544385139</v>
      </c>
      <c r="Q25" s="665">
        <v>17762.09</v>
      </c>
    </row>
    <row r="26" spans="1:17" ht="14.4" customHeight="1" x14ac:dyDescent="0.3">
      <c r="A26" s="660" t="s">
        <v>8553</v>
      </c>
      <c r="B26" s="661" t="s">
        <v>2035</v>
      </c>
      <c r="C26" s="661" t="s">
        <v>8548</v>
      </c>
      <c r="D26" s="661" t="s">
        <v>8577</v>
      </c>
      <c r="E26" s="661" t="s">
        <v>4231</v>
      </c>
      <c r="F26" s="664"/>
      <c r="G26" s="664"/>
      <c r="H26" s="661"/>
      <c r="I26" s="661"/>
      <c r="J26" s="664">
        <v>72</v>
      </c>
      <c r="K26" s="664">
        <v>6427848.2400000002</v>
      </c>
      <c r="L26" s="661"/>
      <c r="M26" s="661">
        <v>89275.67</v>
      </c>
      <c r="N26" s="664">
        <v>52</v>
      </c>
      <c r="O26" s="664">
        <v>4642334.84</v>
      </c>
      <c r="P26" s="677"/>
      <c r="Q26" s="665">
        <v>89275.67</v>
      </c>
    </row>
    <row r="27" spans="1:17" ht="14.4" customHeight="1" x14ac:dyDescent="0.3">
      <c r="A27" s="660" t="s">
        <v>8553</v>
      </c>
      <c r="B27" s="661" t="s">
        <v>2035</v>
      </c>
      <c r="C27" s="661" t="s">
        <v>8548</v>
      </c>
      <c r="D27" s="661" t="s">
        <v>8577</v>
      </c>
      <c r="E27" s="661" t="s">
        <v>8578</v>
      </c>
      <c r="F27" s="664"/>
      <c r="G27" s="664"/>
      <c r="H27" s="661"/>
      <c r="I27" s="661"/>
      <c r="J27" s="664">
        <v>0</v>
      </c>
      <c r="K27" s="664">
        <v>0</v>
      </c>
      <c r="L27" s="661"/>
      <c r="M27" s="661"/>
      <c r="N27" s="664">
        <v>0</v>
      </c>
      <c r="O27" s="664">
        <v>-1.1641532182693481E-10</v>
      </c>
      <c r="P27" s="677"/>
      <c r="Q27" s="665"/>
    </row>
    <row r="28" spans="1:17" ht="14.4" customHeight="1" x14ac:dyDescent="0.3">
      <c r="A28" s="660" t="s">
        <v>8553</v>
      </c>
      <c r="B28" s="661" t="s">
        <v>2035</v>
      </c>
      <c r="C28" s="661" t="s">
        <v>8548</v>
      </c>
      <c r="D28" s="661" t="s">
        <v>8579</v>
      </c>
      <c r="E28" s="661" t="s">
        <v>8580</v>
      </c>
      <c r="F28" s="664">
        <v>0</v>
      </c>
      <c r="G28" s="664">
        <v>-1.1641532182693481E-10</v>
      </c>
      <c r="H28" s="661">
        <v>1</v>
      </c>
      <c r="I28" s="661"/>
      <c r="J28" s="664">
        <v>0</v>
      </c>
      <c r="K28" s="664">
        <v>6.9849193096160889E-10</v>
      </c>
      <c r="L28" s="661">
        <v>-6</v>
      </c>
      <c r="M28" s="661"/>
      <c r="N28" s="664">
        <v>0</v>
      </c>
      <c r="O28" s="664">
        <v>0</v>
      </c>
      <c r="P28" s="677">
        <v>0</v>
      </c>
      <c r="Q28" s="665"/>
    </row>
    <row r="29" spans="1:17" ht="14.4" customHeight="1" x14ac:dyDescent="0.3">
      <c r="A29" s="660" t="s">
        <v>8553</v>
      </c>
      <c r="B29" s="661" t="s">
        <v>2035</v>
      </c>
      <c r="C29" s="661" t="s">
        <v>8548</v>
      </c>
      <c r="D29" s="661" t="s">
        <v>8579</v>
      </c>
      <c r="E29" s="661" t="s">
        <v>4253</v>
      </c>
      <c r="F29" s="664">
        <v>194</v>
      </c>
      <c r="G29" s="664">
        <v>5977594.4399999995</v>
      </c>
      <c r="H29" s="661">
        <v>1</v>
      </c>
      <c r="I29" s="661">
        <v>30812.3424742268</v>
      </c>
      <c r="J29" s="664">
        <v>651</v>
      </c>
      <c r="K29" s="664">
        <v>19234927.740000002</v>
      </c>
      <c r="L29" s="661">
        <v>3.2178375319821804</v>
      </c>
      <c r="M29" s="661">
        <v>29546.74</v>
      </c>
      <c r="N29" s="664">
        <v>546</v>
      </c>
      <c r="O29" s="664">
        <v>16132520.040000001</v>
      </c>
      <c r="P29" s="677">
        <v>2.6988314784366674</v>
      </c>
      <c r="Q29" s="665">
        <v>29546.74</v>
      </c>
    </row>
    <row r="30" spans="1:17" ht="14.4" customHeight="1" x14ac:dyDescent="0.3">
      <c r="A30" s="660" t="s">
        <v>8553</v>
      </c>
      <c r="B30" s="661" t="s">
        <v>2035</v>
      </c>
      <c r="C30" s="661" t="s">
        <v>8548</v>
      </c>
      <c r="D30" s="661" t="s">
        <v>8581</v>
      </c>
      <c r="E30" s="661" t="s">
        <v>8580</v>
      </c>
      <c r="F30" s="664">
        <v>0</v>
      </c>
      <c r="G30" s="664">
        <v>2.7939677238464355E-9</v>
      </c>
      <c r="H30" s="661">
        <v>1</v>
      </c>
      <c r="I30" s="661"/>
      <c r="J30" s="664">
        <v>0</v>
      </c>
      <c r="K30" s="664">
        <v>1.9790604710578918E-9</v>
      </c>
      <c r="L30" s="661">
        <v>0.70833333333333337</v>
      </c>
      <c r="M30" s="661"/>
      <c r="N30" s="664">
        <v>0</v>
      </c>
      <c r="O30" s="664">
        <v>3.7252902984619141E-9</v>
      </c>
      <c r="P30" s="677">
        <v>1.3333333333333333</v>
      </c>
      <c r="Q30" s="665"/>
    </row>
    <row r="31" spans="1:17" ht="14.4" customHeight="1" x14ac:dyDescent="0.3">
      <c r="A31" s="660" t="s">
        <v>8553</v>
      </c>
      <c r="B31" s="661" t="s">
        <v>2035</v>
      </c>
      <c r="C31" s="661" t="s">
        <v>8548</v>
      </c>
      <c r="D31" s="661" t="s">
        <v>8581</v>
      </c>
      <c r="E31" s="661" t="s">
        <v>4257</v>
      </c>
      <c r="F31" s="664">
        <v>184</v>
      </c>
      <c r="G31" s="664">
        <v>11109056.58</v>
      </c>
      <c r="H31" s="661">
        <v>1</v>
      </c>
      <c r="I31" s="661">
        <v>60375.307500000003</v>
      </c>
      <c r="J31" s="664">
        <v>699</v>
      </c>
      <c r="K31" s="664">
        <v>41306335.530000001</v>
      </c>
      <c r="L31" s="661">
        <v>3.7182577325571602</v>
      </c>
      <c r="M31" s="661">
        <v>59093.47</v>
      </c>
      <c r="N31" s="664">
        <v>711</v>
      </c>
      <c r="O31" s="664">
        <v>42015457.170000002</v>
      </c>
      <c r="P31" s="677">
        <v>3.7820904833306739</v>
      </c>
      <c r="Q31" s="665">
        <v>59093.47</v>
      </c>
    </row>
    <row r="32" spans="1:17" ht="14.4" customHeight="1" x14ac:dyDescent="0.3">
      <c r="A32" s="660" t="s">
        <v>8553</v>
      </c>
      <c r="B32" s="661" t="s">
        <v>2035</v>
      </c>
      <c r="C32" s="661" t="s">
        <v>8548</v>
      </c>
      <c r="D32" s="661" t="s">
        <v>8582</v>
      </c>
      <c r="E32" s="661" t="s">
        <v>3215</v>
      </c>
      <c r="F32" s="664">
        <v>13.5</v>
      </c>
      <c r="G32" s="664">
        <v>375259.18</v>
      </c>
      <c r="H32" s="661">
        <v>1</v>
      </c>
      <c r="I32" s="661">
        <v>27796.976296296296</v>
      </c>
      <c r="J32" s="664">
        <v>60.75</v>
      </c>
      <c r="K32" s="664">
        <v>1663031.8099999998</v>
      </c>
      <c r="L32" s="661">
        <v>4.4316885465666687</v>
      </c>
      <c r="M32" s="661">
        <v>27375.009218106992</v>
      </c>
      <c r="N32" s="664">
        <v>89.25</v>
      </c>
      <c r="O32" s="664">
        <v>2195415.79</v>
      </c>
      <c r="P32" s="677">
        <v>5.8503986231595988</v>
      </c>
      <c r="Q32" s="665">
        <v>24598.496246498598</v>
      </c>
    </row>
    <row r="33" spans="1:17" ht="14.4" customHeight="1" x14ac:dyDescent="0.3">
      <c r="A33" s="660" t="s">
        <v>8553</v>
      </c>
      <c r="B33" s="661" t="s">
        <v>2035</v>
      </c>
      <c r="C33" s="661" t="s">
        <v>8548</v>
      </c>
      <c r="D33" s="661" t="s">
        <v>8583</v>
      </c>
      <c r="E33" s="661" t="s">
        <v>2276</v>
      </c>
      <c r="F33" s="664">
        <v>10</v>
      </c>
      <c r="G33" s="664">
        <v>72096.2</v>
      </c>
      <c r="H33" s="661">
        <v>1</v>
      </c>
      <c r="I33" s="661">
        <v>7209.62</v>
      </c>
      <c r="J33" s="664">
        <v>4</v>
      </c>
      <c r="K33" s="664">
        <v>28838.48</v>
      </c>
      <c r="L33" s="661">
        <v>0.4</v>
      </c>
      <c r="M33" s="661">
        <v>7209.62</v>
      </c>
      <c r="N33" s="664">
        <v>5</v>
      </c>
      <c r="O33" s="664">
        <v>49763.75</v>
      </c>
      <c r="P33" s="677">
        <v>0.69024095583401068</v>
      </c>
      <c r="Q33" s="665">
        <v>9952.75</v>
      </c>
    </row>
    <row r="34" spans="1:17" ht="14.4" customHeight="1" x14ac:dyDescent="0.3">
      <c r="A34" s="660" t="s">
        <v>8553</v>
      </c>
      <c r="B34" s="661" t="s">
        <v>2035</v>
      </c>
      <c r="C34" s="661" t="s">
        <v>8548</v>
      </c>
      <c r="D34" s="661" t="s">
        <v>8584</v>
      </c>
      <c r="E34" s="661" t="s">
        <v>8585</v>
      </c>
      <c r="F34" s="664"/>
      <c r="G34" s="664"/>
      <c r="H34" s="661"/>
      <c r="I34" s="661"/>
      <c r="J34" s="664"/>
      <c r="K34" s="664"/>
      <c r="L34" s="661"/>
      <c r="M34" s="661"/>
      <c r="N34" s="664">
        <v>7.1054273576010019E-15</v>
      </c>
      <c r="O34" s="664">
        <v>2.3283064365386963E-10</v>
      </c>
      <c r="P34" s="677"/>
      <c r="Q34" s="665">
        <v>32768</v>
      </c>
    </row>
    <row r="35" spans="1:17" ht="14.4" customHeight="1" x14ac:dyDescent="0.3">
      <c r="A35" s="660" t="s">
        <v>8553</v>
      </c>
      <c r="B35" s="661" t="s">
        <v>2035</v>
      </c>
      <c r="C35" s="661" t="s">
        <v>8548</v>
      </c>
      <c r="D35" s="661" t="s">
        <v>8584</v>
      </c>
      <c r="E35" s="661" t="s">
        <v>8586</v>
      </c>
      <c r="F35" s="664"/>
      <c r="G35" s="664"/>
      <c r="H35" s="661"/>
      <c r="I35" s="661"/>
      <c r="J35" s="664"/>
      <c r="K35" s="664"/>
      <c r="L35" s="661"/>
      <c r="M35" s="661"/>
      <c r="N35" s="664">
        <v>229.77</v>
      </c>
      <c r="O35" s="664">
        <v>6465530.7200000007</v>
      </c>
      <c r="P35" s="677"/>
      <c r="Q35" s="665">
        <v>28139.142272707493</v>
      </c>
    </row>
    <row r="36" spans="1:17" ht="14.4" customHeight="1" x14ac:dyDescent="0.3">
      <c r="A36" s="660" t="s">
        <v>8553</v>
      </c>
      <c r="B36" s="661" t="s">
        <v>2035</v>
      </c>
      <c r="C36" s="661" t="s">
        <v>8548</v>
      </c>
      <c r="D36" s="661" t="s">
        <v>8587</v>
      </c>
      <c r="E36" s="661" t="s">
        <v>3183</v>
      </c>
      <c r="F36" s="664">
        <v>84</v>
      </c>
      <c r="G36" s="664">
        <v>2154510.96</v>
      </c>
      <c r="H36" s="661">
        <v>1</v>
      </c>
      <c r="I36" s="661">
        <v>25648.94</v>
      </c>
      <c r="J36" s="664">
        <v>62</v>
      </c>
      <c r="K36" s="664">
        <v>1505647.98</v>
      </c>
      <c r="L36" s="661">
        <v>0.69883514540116332</v>
      </c>
      <c r="M36" s="661">
        <v>24284.644838709679</v>
      </c>
      <c r="N36" s="664">
        <v>82</v>
      </c>
      <c r="O36" s="664">
        <v>1867663.98</v>
      </c>
      <c r="P36" s="677">
        <v>0.86686213933207379</v>
      </c>
      <c r="Q36" s="665">
        <v>22776.39</v>
      </c>
    </row>
    <row r="37" spans="1:17" ht="14.4" customHeight="1" x14ac:dyDescent="0.3">
      <c r="A37" s="660" t="s">
        <v>8553</v>
      </c>
      <c r="B37" s="661" t="s">
        <v>2035</v>
      </c>
      <c r="C37" s="661" t="s">
        <v>8548</v>
      </c>
      <c r="D37" s="661" t="s">
        <v>8588</v>
      </c>
      <c r="E37" s="661" t="s">
        <v>5710</v>
      </c>
      <c r="F37" s="664">
        <v>135</v>
      </c>
      <c r="G37" s="664">
        <v>3306191.67</v>
      </c>
      <c r="H37" s="661">
        <v>1</v>
      </c>
      <c r="I37" s="661">
        <v>24490.308666666668</v>
      </c>
      <c r="J37" s="664">
        <v>95</v>
      </c>
      <c r="K37" s="664">
        <v>2348056.0999999996</v>
      </c>
      <c r="L37" s="661">
        <v>0.7101996297752452</v>
      </c>
      <c r="M37" s="661">
        <v>24716.379999999997</v>
      </c>
      <c r="N37" s="664">
        <v>102</v>
      </c>
      <c r="O37" s="664">
        <v>2521070.7599999998</v>
      </c>
      <c r="P37" s="677">
        <v>0.76253012881131599</v>
      </c>
      <c r="Q37" s="665">
        <v>24716.379999999997</v>
      </c>
    </row>
    <row r="38" spans="1:17" ht="14.4" customHeight="1" x14ac:dyDescent="0.3">
      <c r="A38" s="660" t="s">
        <v>8553</v>
      </c>
      <c r="B38" s="661" t="s">
        <v>2035</v>
      </c>
      <c r="C38" s="661" t="s">
        <v>8548</v>
      </c>
      <c r="D38" s="661" t="s">
        <v>8589</v>
      </c>
      <c r="E38" s="661" t="s">
        <v>8590</v>
      </c>
      <c r="F38" s="664">
        <v>8.8817841970012523E-16</v>
      </c>
      <c r="G38" s="664">
        <v>-2.9103830456733704E-11</v>
      </c>
      <c r="H38" s="661">
        <v>1</v>
      </c>
      <c r="I38" s="661">
        <v>-32768</v>
      </c>
      <c r="J38" s="664"/>
      <c r="K38" s="664"/>
      <c r="L38" s="661"/>
      <c r="M38" s="661"/>
      <c r="N38" s="664"/>
      <c r="O38" s="664"/>
      <c r="P38" s="677"/>
      <c r="Q38" s="665"/>
    </row>
    <row r="39" spans="1:17" ht="14.4" customHeight="1" x14ac:dyDescent="0.3">
      <c r="A39" s="660" t="s">
        <v>8553</v>
      </c>
      <c r="B39" s="661" t="s">
        <v>2035</v>
      </c>
      <c r="C39" s="661" t="s">
        <v>8548</v>
      </c>
      <c r="D39" s="661" t="s">
        <v>8589</v>
      </c>
      <c r="E39" s="661" t="s">
        <v>8544</v>
      </c>
      <c r="F39" s="664">
        <v>6.91</v>
      </c>
      <c r="G39" s="664">
        <v>227834.19</v>
      </c>
      <c r="H39" s="661">
        <v>1</v>
      </c>
      <c r="I39" s="661">
        <v>32971.662807525325</v>
      </c>
      <c r="J39" s="664"/>
      <c r="K39" s="664"/>
      <c r="L39" s="661"/>
      <c r="M39" s="661"/>
      <c r="N39" s="664"/>
      <c r="O39" s="664"/>
      <c r="P39" s="677"/>
      <c r="Q39" s="665"/>
    </row>
    <row r="40" spans="1:17" ht="14.4" customHeight="1" x14ac:dyDescent="0.3">
      <c r="A40" s="660" t="s">
        <v>8553</v>
      </c>
      <c r="B40" s="661" t="s">
        <v>2035</v>
      </c>
      <c r="C40" s="661" t="s">
        <v>8548</v>
      </c>
      <c r="D40" s="661" t="s">
        <v>8591</v>
      </c>
      <c r="E40" s="661" t="s">
        <v>8592</v>
      </c>
      <c r="F40" s="664"/>
      <c r="G40" s="664"/>
      <c r="H40" s="661"/>
      <c r="I40" s="661"/>
      <c r="J40" s="664"/>
      <c r="K40" s="664"/>
      <c r="L40" s="661"/>
      <c r="M40" s="661"/>
      <c r="N40" s="664">
        <v>0</v>
      </c>
      <c r="O40" s="664">
        <v>-5.8207660913467407E-11</v>
      </c>
      <c r="P40" s="677"/>
      <c r="Q40" s="665"/>
    </row>
    <row r="41" spans="1:17" ht="14.4" customHeight="1" x14ac:dyDescent="0.3">
      <c r="A41" s="660" t="s">
        <v>8553</v>
      </c>
      <c r="B41" s="661" t="s">
        <v>2035</v>
      </c>
      <c r="C41" s="661" t="s">
        <v>8548</v>
      </c>
      <c r="D41" s="661" t="s">
        <v>8591</v>
      </c>
      <c r="E41" s="661" t="s">
        <v>4223</v>
      </c>
      <c r="F41" s="664"/>
      <c r="G41" s="664"/>
      <c r="H41" s="661"/>
      <c r="I41" s="661"/>
      <c r="J41" s="664">
        <v>2</v>
      </c>
      <c r="K41" s="664">
        <v>268547.65999999997</v>
      </c>
      <c r="L41" s="661"/>
      <c r="M41" s="661">
        <v>134273.82999999999</v>
      </c>
      <c r="N41" s="664">
        <v>10</v>
      </c>
      <c r="O41" s="664">
        <v>1342738.3</v>
      </c>
      <c r="P41" s="677"/>
      <c r="Q41" s="665">
        <v>134273.83000000002</v>
      </c>
    </row>
    <row r="42" spans="1:17" ht="14.4" customHeight="1" x14ac:dyDescent="0.3">
      <c r="A42" s="660" t="s">
        <v>8553</v>
      </c>
      <c r="B42" s="661" t="s">
        <v>2035</v>
      </c>
      <c r="C42" s="661" t="s">
        <v>8548</v>
      </c>
      <c r="D42" s="661" t="s">
        <v>8593</v>
      </c>
      <c r="E42" s="661" t="s">
        <v>8592</v>
      </c>
      <c r="F42" s="664"/>
      <c r="G42" s="664"/>
      <c r="H42" s="661"/>
      <c r="I42" s="661"/>
      <c r="J42" s="664"/>
      <c r="K42" s="664"/>
      <c r="L42" s="661"/>
      <c r="M42" s="661"/>
      <c r="N42" s="664">
        <v>0</v>
      </c>
      <c r="O42" s="664">
        <v>0</v>
      </c>
      <c r="P42" s="677"/>
      <c r="Q42" s="665"/>
    </row>
    <row r="43" spans="1:17" ht="14.4" customHeight="1" x14ac:dyDescent="0.3">
      <c r="A43" s="660" t="s">
        <v>8553</v>
      </c>
      <c r="B43" s="661" t="s">
        <v>2035</v>
      </c>
      <c r="C43" s="661" t="s">
        <v>8548</v>
      </c>
      <c r="D43" s="661" t="s">
        <v>8593</v>
      </c>
      <c r="E43" s="661" t="s">
        <v>4215</v>
      </c>
      <c r="F43" s="664"/>
      <c r="G43" s="664"/>
      <c r="H43" s="661"/>
      <c r="I43" s="661"/>
      <c r="J43" s="664"/>
      <c r="K43" s="664"/>
      <c r="L43" s="661"/>
      <c r="M43" s="661"/>
      <c r="N43" s="664">
        <v>14</v>
      </c>
      <c r="O43" s="664">
        <v>1973215.02</v>
      </c>
      <c r="P43" s="677"/>
      <c r="Q43" s="665">
        <v>140943.93</v>
      </c>
    </row>
    <row r="44" spans="1:17" ht="14.4" customHeight="1" x14ac:dyDescent="0.3">
      <c r="A44" s="660" t="s">
        <v>8553</v>
      </c>
      <c r="B44" s="661" t="s">
        <v>2035</v>
      </c>
      <c r="C44" s="661" t="s">
        <v>8548</v>
      </c>
      <c r="D44" s="661" t="s">
        <v>8594</v>
      </c>
      <c r="E44" s="661" t="s">
        <v>8592</v>
      </c>
      <c r="F44" s="664"/>
      <c r="G44" s="664"/>
      <c r="H44" s="661"/>
      <c r="I44" s="661"/>
      <c r="J44" s="664"/>
      <c r="K44" s="664"/>
      <c r="L44" s="661"/>
      <c r="M44" s="661"/>
      <c r="N44" s="664">
        <v>0</v>
      </c>
      <c r="O44" s="664">
        <v>1.1641532182693481E-9</v>
      </c>
      <c r="P44" s="677"/>
      <c r="Q44" s="665"/>
    </row>
    <row r="45" spans="1:17" ht="14.4" customHeight="1" x14ac:dyDescent="0.3">
      <c r="A45" s="660" t="s">
        <v>8553</v>
      </c>
      <c r="B45" s="661" t="s">
        <v>2035</v>
      </c>
      <c r="C45" s="661" t="s">
        <v>8548</v>
      </c>
      <c r="D45" s="661" t="s">
        <v>8594</v>
      </c>
      <c r="E45" s="661" t="s">
        <v>4227</v>
      </c>
      <c r="F45" s="664">
        <v>1</v>
      </c>
      <c r="G45" s="664">
        <v>151833.60999999999</v>
      </c>
      <c r="H45" s="661">
        <v>1</v>
      </c>
      <c r="I45" s="661">
        <v>151833.60999999999</v>
      </c>
      <c r="J45" s="664">
        <v>3</v>
      </c>
      <c r="K45" s="664">
        <v>459496.44</v>
      </c>
      <c r="L45" s="661">
        <v>3.0263157149461182</v>
      </c>
      <c r="M45" s="661">
        <v>153165.48000000001</v>
      </c>
      <c r="N45" s="664">
        <v>41</v>
      </c>
      <c r="O45" s="664">
        <v>6279784.6800000006</v>
      </c>
      <c r="P45" s="677">
        <v>41.359648104263613</v>
      </c>
      <c r="Q45" s="665">
        <v>153165.48000000001</v>
      </c>
    </row>
    <row r="46" spans="1:17" ht="14.4" customHeight="1" x14ac:dyDescent="0.3">
      <c r="A46" s="660" t="s">
        <v>8553</v>
      </c>
      <c r="B46" s="661" t="s">
        <v>2035</v>
      </c>
      <c r="C46" s="661" t="s">
        <v>8548</v>
      </c>
      <c r="D46" s="661" t="s">
        <v>8595</v>
      </c>
      <c r="E46" s="661" t="s">
        <v>8596</v>
      </c>
      <c r="F46" s="664">
        <v>2.4</v>
      </c>
      <c r="G46" s="664">
        <v>53123.56</v>
      </c>
      <c r="H46" s="661">
        <v>1</v>
      </c>
      <c r="I46" s="661">
        <v>22134.816666666666</v>
      </c>
      <c r="J46" s="664"/>
      <c r="K46" s="664"/>
      <c r="L46" s="661"/>
      <c r="M46" s="661"/>
      <c r="N46" s="664">
        <v>24.78</v>
      </c>
      <c r="O46" s="664">
        <v>560238</v>
      </c>
      <c r="P46" s="677">
        <v>10.545942327660271</v>
      </c>
      <c r="Q46" s="665">
        <v>22608.474576271186</v>
      </c>
    </row>
    <row r="47" spans="1:17" ht="14.4" customHeight="1" x14ac:dyDescent="0.3">
      <c r="A47" s="660" t="s">
        <v>8553</v>
      </c>
      <c r="B47" s="661" t="s">
        <v>2035</v>
      </c>
      <c r="C47" s="661" t="s">
        <v>8548</v>
      </c>
      <c r="D47" s="661" t="s">
        <v>8597</v>
      </c>
      <c r="E47" s="661" t="s">
        <v>8598</v>
      </c>
      <c r="F47" s="664">
        <v>0</v>
      </c>
      <c r="G47" s="664">
        <v>-1.1641532182693481E-9</v>
      </c>
      <c r="H47" s="661">
        <v>1</v>
      </c>
      <c r="I47" s="661"/>
      <c r="J47" s="664">
        <v>0</v>
      </c>
      <c r="K47" s="664">
        <v>-1.4260876923799515E-9</v>
      </c>
      <c r="L47" s="661">
        <v>1.2250000000000001</v>
      </c>
      <c r="M47" s="661"/>
      <c r="N47" s="664">
        <v>0</v>
      </c>
      <c r="O47" s="664">
        <v>0</v>
      </c>
      <c r="P47" s="677">
        <v>0</v>
      </c>
      <c r="Q47" s="665"/>
    </row>
    <row r="48" spans="1:17" ht="14.4" customHeight="1" x14ac:dyDescent="0.3">
      <c r="A48" s="660" t="s">
        <v>8553</v>
      </c>
      <c r="B48" s="661" t="s">
        <v>2035</v>
      </c>
      <c r="C48" s="661" t="s">
        <v>8548</v>
      </c>
      <c r="D48" s="661" t="s">
        <v>8597</v>
      </c>
      <c r="E48" s="661" t="s">
        <v>4260</v>
      </c>
      <c r="F48" s="664">
        <v>92.5</v>
      </c>
      <c r="G48" s="664">
        <v>9376742.7199999988</v>
      </c>
      <c r="H48" s="661">
        <v>1</v>
      </c>
      <c r="I48" s="661">
        <v>101370.19156756756</v>
      </c>
      <c r="J48" s="664">
        <v>81</v>
      </c>
      <c r="K48" s="664">
        <v>7600131.8100000005</v>
      </c>
      <c r="L48" s="661">
        <v>0.81053005685965984</v>
      </c>
      <c r="M48" s="661">
        <v>93828.78777777779</v>
      </c>
      <c r="N48" s="664">
        <v>70</v>
      </c>
      <c r="O48" s="664">
        <v>6529995.4600000009</v>
      </c>
      <c r="P48" s="677">
        <v>0.69640339454680078</v>
      </c>
      <c r="Q48" s="665">
        <v>93285.649428571443</v>
      </c>
    </row>
    <row r="49" spans="1:17" ht="14.4" customHeight="1" x14ac:dyDescent="0.3">
      <c r="A49" s="660" t="s">
        <v>8553</v>
      </c>
      <c r="B49" s="661" t="s">
        <v>2035</v>
      </c>
      <c r="C49" s="661" t="s">
        <v>8548</v>
      </c>
      <c r="D49" s="661" t="s">
        <v>8599</v>
      </c>
      <c r="E49" s="661" t="s">
        <v>3288</v>
      </c>
      <c r="F49" s="664">
        <v>8</v>
      </c>
      <c r="G49" s="664">
        <v>56648.480000000003</v>
      </c>
      <c r="H49" s="661">
        <v>1</v>
      </c>
      <c r="I49" s="661">
        <v>7081.06</v>
      </c>
      <c r="J49" s="664">
        <v>36.5</v>
      </c>
      <c r="K49" s="664">
        <v>257031.44</v>
      </c>
      <c r="L49" s="661">
        <v>4.5373051492290699</v>
      </c>
      <c r="M49" s="661">
        <v>7041.9572602739727</v>
      </c>
      <c r="N49" s="664">
        <v>16</v>
      </c>
      <c r="O49" s="664">
        <v>104886.38</v>
      </c>
      <c r="P49" s="677">
        <v>1.8515303499758511</v>
      </c>
      <c r="Q49" s="665">
        <v>6555.3987500000003</v>
      </c>
    </row>
    <row r="50" spans="1:17" ht="14.4" customHeight="1" x14ac:dyDescent="0.3">
      <c r="A50" s="660" t="s">
        <v>8553</v>
      </c>
      <c r="B50" s="661" t="s">
        <v>2035</v>
      </c>
      <c r="C50" s="661" t="s">
        <v>8548</v>
      </c>
      <c r="D50" s="661" t="s">
        <v>8600</v>
      </c>
      <c r="E50" s="661" t="s">
        <v>3288</v>
      </c>
      <c r="F50" s="664">
        <v>31</v>
      </c>
      <c r="G50" s="664">
        <v>439025.72</v>
      </c>
      <c r="H50" s="661">
        <v>1</v>
      </c>
      <c r="I50" s="661">
        <v>14162.119999999999</v>
      </c>
      <c r="J50" s="664">
        <v>169.5</v>
      </c>
      <c r="K50" s="664">
        <v>2359735.3200000003</v>
      </c>
      <c r="L50" s="661">
        <v>5.3749363932482144</v>
      </c>
      <c r="M50" s="661">
        <v>13921.742300884958</v>
      </c>
      <c r="N50" s="664">
        <v>130.5</v>
      </c>
      <c r="O50" s="664">
        <v>1721285.92</v>
      </c>
      <c r="P50" s="677">
        <v>3.9206949424284301</v>
      </c>
      <c r="Q50" s="665">
        <v>13189.930421455938</v>
      </c>
    </row>
    <row r="51" spans="1:17" ht="14.4" customHeight="1" x14ac:dyDescent="0.3">
      <c r="A51" s="660" t="s">
        <v>8553</v>
      </c>
      <c r="B51" s="661" t="s">
        <v>2035</v>
      </c>
      <c r="C51" s="661" t="s">
        <v>8548</v>
      </c>
      <c r="D51" s="661" t="s">
        <v>8601</v>
      </c>
      <c r="E51" s="661" t="s">
        <v>8602</v>
      </c>
      <c r="F51" s="664">
        <v>1.28</v>
      </c>
      <c r="G51" s="664">
        <v>2122.8200000000002</v>
      </c>
      <c r="H51" s="661">
        <v>1</v>
      </c>
      <c r="I51" s="661">
        <v>1658.453125</v>
      </c>
      <c r="J51" s="664">
        <v>0.8</v>
      </c>
      <c r="K51" s="664">
        <v>1332.57</v>
      </c>
      <c r="L51" s="661">
        <v>0.62773574773179064</v>
      </c>
      <c r="M51" s="661">
        <v>1665.7124999999999</v>
      </c>
      <c r="N51" s="664"/>
      <c r="O51" s="664"/>
      <c r="P51" s="677"/>
      <c r="Q51" s="665"/>
    </row>
    <row r="52" spans="1:17" ht="14.4" customHeight="1" x14ac:dyDescent="0.3">
      <c r="A52" s="660" t="s">
        <v>8553</v>
      </c>
      <c r="B52" s="661" t="s">
        <v>2035</v>
      </c>
      <c r="C52" s="661" t="s">
        <v>8548</v>
      </c>
      <c r="D52" s="661" t="s">
        <v>8603</v>
      </c>
      <c r="E52" s="661" t="s">
        <v>1997</v>
      </c>
      <c r="F52" s="664">
        <v>6.5</v>
      </c>
      <c r="G52" s="664">
        <v>675.09</v>
      </c>
      <c r="H52" s="661">
        <v>1</v>
      </c>
      <c r="I52" s="661">
        <v>103.86</v>
      </c>
      <c r="J52" s="664">
        <v>49.4</v>
      </c>
      <c r="K52" s="664">
        <v>5524.49</v>
      </c>
      <c r="L52" s="661">
        <v>8.1833385178272522</v>
      </c>
      <c r="M52" s="661">
        <v>111.83178137651822</v>
      </c>
      <c r="N52" s="664">
        <v>34</v>
      </c>
      <c r="O52" s="664">
        <v>2501.37</v>
      </c>
      <c r="P52" s="677">
        <v>3.705239301426476</v>
      </c>
      <c r="Q52" s="665">
        <v>73.569705882352935</v>
      </c>
    </row>
    <row r="53" spans="1:17" ht="14.4" customHeight="1" x14ac:dyDescent="0.3">
      <c r="A53" s="660" t="s">
        <v>8553</v>
      </c>
      <c r="B53" s="661" t="s">
        <v>2035</v>
      </c>
      <c r="C53" s="661" t="s">
        <v>8548</v>
      </c>
      <c r="D53" s="661" t="s">
        <v>8604</v>
      </c>
      <c r="E53" s="661" t="s">
        <v>2001</v>
      </c>
      <c r="F53" s="664"/>
      <c r="G53" s="664"/>
      <c r="H53" s="661"/>
      <c r="I53" s="661"/>
      <c r="J53" s="664"/>
      <c r="K53" s="664"/>
      <c r="L53" s="661"/>
      <c r="M53" s="661"/>
      <c r="N53" s="664">
        <v>6.8</v>
      </c>
      <c r="O53" s="664">
        <v>4336.8999999999996</v>
      </c>
      <c r="P53" s="677"/>
      <c r="Q53" s="665">
        <v>637.77941176470586</v>
      </c>
    </row>
    <row r="54" spans="1:17" ht="14.4" customHeight="1" x14ac:dyDescent="0.3">
      <c r="A54" s="660" t="s">
        <v>8553</v>
      </c>
      <c r="B54" s="661" t="s">
        <v>2035</v>
      </c>
      <c r="C54" s="661" t="s">
        <v>8548</v>
      </c>
      <c r="D54" s="661" t="s">
        <v>8605</v>
      </c>
      <c r="E54" s="661" t="s">
        <v>2004</v>
      </c>
      <c r="F54" s="664">
        <v>42</v>
      </c>
      <c r="G54" s="664">
        <v>12098.28</v>
      </c>
      <c r="H54" s="661">
        <v>1</v>
      </c>
      <c r="I54" s="661">
        <v>288.05428571428575</v>
      </c>
      <c r="J54" s="664">
        <v>417</v>
      </c>
      <c r="K54" s="664">
        <v>125419.56</v>
      </c>
      <c r="L54" s="661">
        <v>10.36672650988405</v>
      </c>
      <c r="M54" s="661">
        <v>300.7663309352518</v>
      </c>
      <c r="N54" s="664">
        <v>542.70000000000005</v>
      </c>
      <c r="O54" s="664">
        <v>111445.08</v>
      </c>
      <c r="P54" s="677">
        <v>9.2116466142294602</v>
      </c>
      <c r="Q54" s="665">
        <v>205.35301271420673</v>
      </c>
    </row>
    <row r="55" spans="1:17" ht="14.4" customHeight="1" x14ac:dyDescent="0.3">
      <c r="A55" s="660" t="s">
        <v>8553</v>
      </c>
      <c r="B55" s="661" t="s">
        <v>2035</v>
      </c>
      <c r="C55" s="661" t="s">
        <v>8548</v>
      </c>
      <c r="D55" s="661" t="s">
        <v>8606</v>
      </c>
      <c r="E55" s="661" t="s">
        <v>2004</v>
      </c>
      <c r="F55" s="664">
        <v>7.4999999999999991</v>
      </c>
      <c r="G55" s="664">
        <v>11021.11</v>
      </c>
      <c r="H55" s="661">
        <v>1</v>
      </c>
      <c r="I55" s="661">
        <v>1469.4813333333336</v>
      </c>
      <c r="J55" s="664">
        <v>59.7</v>
      </c>
      <c r="K55" s="664">
        <v>89673.89</v>
      </c>
      <c r="L55" s="661">
        <v>8.1365570255627606</v>
      </c>
      <c r="M55" s="661">
        <v>1502.0752093802344</v>
      </c>
      <c r="N55" s="664">
        <v>70.540000000000006</v>
      </c>
      <c r="O55" s="664">
        <v>54953.09</v>
      </c>
      <c r="P55" s="677">
        <v>4.9861665476526404</v>
      </c>
      <c r="Q55" s="665">
        <v>779.03444853983547</v>
      </c>
    </row>
    <row r="56" spans="1:17" ht="14.4" customHeight="1" x14ac:dyDescent="0.3">
      <c r="A56" s="660" t="s">
        <v>8553</v>
      </c>
      <c r="B56" s="661" t="s">
        <v>2035</v>
      </c>
      <c r="C56" s="661" t="s">
        <v>8548</v>
      </c>
      <c r="D56" s="661" t="s">
        <v>8607</v>
      </c>
      <c r="E56" s="661" t="s">
        <v>2725</v>
      </c>
      <c r="F56" s="664"/>
      <c r="G56" s="664"/>
      <c r="H56" s="661"/>
      <c r="I56" s="661"/>
      <c r="J56" s="664"/>
      <c r="K56" s="664"/>
      <c r="L56" s="661"/>
      <c r="M56" s="661"/>
      <c r="N56" s="664">
        <v>100</v>
      </c>
      <c r="O56" s="664">
        <v>111675</v>
      </c>
      <c r="P56" s="677"/>
      <c r="Q56" s="665">
        <v>1116.75</v>
      </c>
    </row>
    <row r="57" spans="1:17" ht="14.4" customHeight="1" x14ac:dyDescent="0.3">
      <c r="A57" s="660" t="s">
        <v>8553</v>
      </c>
      <c r="B57" s="661" t="s">
        <v>2035</v>
      </c>
      <c r="C57" s="661" t="s">
        <v>8548</v>
      </c>
      <c r="D57" s="661" t="s">
        <v>8608</v>
      </c>
      <c r="E57" s="661" t="s">
        <v>8544</v>
      </c>
      <c r="F57" s="664">
        <v>1.4</v>
      </c>
      <c r="G57" s="664">
        <v>174.67</v>
      </c>
      <c r="H57" s="661">
        <v>1</v>
      </c>
      <c r="I57" s="661">
        <v>124.76428571428572</v>
      </c>
      <c r="J57" s="664"/>
      <c r="K57" s="664"/>
      <c r="L57" s="661"/>
      <c r="M57" s="661"/>
      <c r="N57" s="664"/>
      <c r="O57" s="664"/>
      <c r="P57" s="677"/>
      <c r="Q57" s="665"/>
    </row>
    <row r="58" spans="1:17" ht="14.4" customHeight="1" x14ac:dyDescent="0.3">
      <c r="A58" s="660" t="s">
        <v>8553</v>
      </c>
      <c r="B58" s="661" t="s">
        <v>2035</v>
      </c>
      <c r="C58" s="661" t="s">
        <v>8548</v>
      </c>
      <c r="D58" s="661" t="s">
        <v>8609</v>
      </c>
      <c r="E58" s="661" t="s">
        <v>8610</v>
      </c>
      <c r="F58" s="664">
        <v>3</v>
      </c>
      <c r="G58" s="664">
        <v>47051.729999999996</v>
      </c>
      <c r="H58" s="661">
        <v>1</v>
      </c>
      <c r="I58" s="661">
        <v>15683.909999999998</v>
      </c>
      <c r="J58" s="664">
        <v>92.800000000000011</v>
      </c>
      <c r="K58" s="664">
        <v>1418623.9</v>
      </c>
      <c r="L58" s="661">
        <v>30.150302656246648</v>
      </c>
      <c r="M58" s="661">
        <v>15286.895474137928</v>
      </c>
      <c r="N58" s="664">
        <v>12.600000000000001</v>
      </c>
      <c r="O58" s="664">
        <v>192311.51</v>
      </c>
      <c r="P58" s="677">
        <v>4.0872356871893984</v>
      </c>
      <c r="Q58" s="665">
        <v>15262.818253968253</v>
      </c>
    </row>
    <row r="59" spans="1:17" ht="14.4" customHeight="1" x14ac:dyDescent="0.3">
      <c r="A59" s="660" t="s">
        <v>8553</v>
      </c>
      <c r="B59" s="661" t="s">
        <v>2035</v>
      </c>
      <c r="C59" s="661" t="s">
        <v>8548</v>
      </c>
      <c r="D59" s="661" t="s">
        <v>8611</v>
      </c>
      <c r="E59" s="661" t="s">
        <v>8612</v>
      </c>
      <c r="F59" s="664">
        <v>1.6</v>
      </c>
      <c r="G59" s="664">
        <v>15684.4</v>
      </c>
      <c r="H59" s="661">
        <v>1</v>
      </c>
      <c r="I59" s="661">
        <v>9802.75</v>
      </c>
      <c r="J59" s="664">
        <v>52</v>
      </c>
      <c r="K59" s="664">
        <v>490042.81</v>
      </c>
      <c r="L59" s="661">
        <v>31.24396279105353</v>
      </c>
      <c r="M59" s="661">
        <v>9423.9001923076921</v>
      </c>
      <c r="N59" s="664">
        <v>8.8000000000000007</v>
      </c>
      <c r="O59" s="664">
        <v>82335.680000000008</v>
      </c>
      <c r="P59" s="677">
        <v>5.2495269184667572</v>
      </c>
      <c r="Q59" s="665">
        <v>9356.3272727272724</v>
      </c>
    </row>
    <row r="60" spans="1:17" ht="14.4" customHeight="1" x14ac:dyDescent="0.3">
      <c r="A60" s="660" t="s">
        <v>8553</v>
      </c>
      <c r="B60" s="661" t="s">
        <v>2035</v>
      </c>
      <c r="C60" s="661" t="s">
        <v>8548</v>
      </c>
      <c r="D60" s="661" t="s">
        <v>8613</v>
      </c>
      <c r="E60" s="661" t="s">
        <v>1068</v>
      </c>
      <c r="F60" s="664">
        <v>11.149999999999999</v>
      </c>
      <c r="G60" s="664">
        <v>856.78000000000009</v>
      </c>
      <c r="H60" s="661">
        <v>1</v>
      </c>
      <c r="I60" s="661">
        <v>76.841255605381178</v>
      </c>
      <c r="J60" s="664">
        <v>119.57999999999998</v>
      </c>
      <c r="K60" s="664">
        <v>9214.16</v>
      </c>
      <c r="L60" s="661">
        <v>10.75440603188683</v>
      </c>
      <c r="M60" s="661">
        <v>77.054356915872233</v>
      </c>
      <c r="N60" s="664">
        <v>141.41</v>
      </c>
      <c r="O60" s="664">
        <v>10551.790000000003</v>
      </c>
      <c r="P60" s="677">
        <v>12.315635285604241</v>
      </c>
      <c r="Q60" s="665">
        <v>74.618414539282952</v>
      </c>
    </row>
    <row r="61" spans="1:17" ht="14.4" customHeight="1" x14ac:dyDescent="0.3">
      <c r="A61" s="660" t="s">
        <v>8553</v>
      </c>
      <c r="B61" s="661" t="s">
        <v>2035</v>
      </c>
      <c r="C61" s="661" t="s">
        <v>8548</v>
      </c>
      <c r="D61" s="661" t="s">
        <v>8614</v>
      </c>
      <c r="E61" s="661" t="s">
        <v>1735</v>
      </c>
      <c r="F61" s="664">
        <v>4.3</v>
      </c>
      <c r="G61" s="664">
        <v>1449.6399999999999</v>
      </c>
      <c r="H61" s="661">
        <v>1</v>
      </c>
      <c r="I61" s="661">
        <v>337.12558139534883</v>
      </c>
      <c r="J61" s="664">
        <v>25.88</v>
      </c>
      <c r="K61" s="664">
        <v>8800.0399999999991</v>
      </c>
      <c r="L61" s="661">
        <v>6.0705002621340469</v>
      </c>
      <c r="M61" s="661">
        <v>340.03245749613598</v>
      </c>
      <c r="N61" s="664">
        <v>15.880000000000003</v>
      </c>
      <c r="O61" s="664">
        <v>7702.94</v>
      </c>
      <c r="P61" s="677">
        <v>5.3136916751745265</v>
      </c>
      <c r="Q61" s="665">
        <v>485.07178841309815</v>
      </c>
    </row>
    <row r="62" spans="1:17" ht="14.4" customHeight="1" x14ac:dyDescent="0.3">
      <c r="A62" s="660" t="s">
        <v>8553</v>
      </c>
      <c r="B62" s="661" t="s">
        <v>2035</v>
      </c>
      <c r="C62" s="661" t="s">
        <v>8548</v>
      </c>
      <c r="D62" s="661" t="s">
        <v>8615</v>
      </c>
      <c r="E62" s="661" t="s">
        <v>1739</v>
      </c>
      <c r="F62" s="664">
        <v>16.8</v>
      </c>
      <c r="G62" s="664">
        <v>1415.8899999999999</v>
      </c>
      <c r="H62" s="661">
        <v>1</v>
      </c>
      <c r="I62" s="661">
        <v>84.279166666666654</v>
      </c>
      <c r="J62" s="664">
        <v>172.07</v>
      </c>
      <c r="K62" s="664">
        <v>14516.259999999998</v>
      </c>
      <c r="L62" s="661">
        <v>10.252392488117014</v>
      </c>
      <c r="M62" s="661">
        <v>84.362526878595915</v>
      </c>
      <c r="N62" s="664">
        <v>44.05</v>
      </c>
      <c r="O62" s="664">
        <v>4953.93</v>
      </c>
      <c r="P62" s="677">
        <v>3.4988099358000979</v>
      </c>
      <c r="Q62" s="665">
        <v>112.46152099886494</v>
      </c>
    </row>
    <row r="63" spans="1:17" ht="14.4" customHeight="1" x14ac:dyDescent="0.3">
      <c r="A63" s="660" t="s">
        <v>8553</v>
      </c>
      <c r="B63" s="661" t="s">
        <v>2035</v>
      </c>
      <c r="C63" s="661" t="s">
        <v>8548</v>
      </c>
      <c r="D63" s="661" t="s">
        <v>8616</v>
      </c>
      <c r="E63" s="661" t="s">
        <v>1743</v>
      </c>
      <c r="F63" s="664">
        <v>15.85</v>
      </c>
      <c r="G63" s="664">
        <v>2671.8</v>
      </c>
      <c r="H63" s="661">
        <v>1</v>
      </c>
      <c r="I63" s="661">
        <v>168.5678233438486</v>
      </c>
      <c r="J63" s="664">
        <v>204.64999999999998</v>
      </c>
      <c r="K63" s="664">
        <v>34605.5</v>
      </c>
      <c r="L63" s="661">
        <v>12.952129650422934</v>
      </c>
      <c r="M63" s="661">
        <v>169.09601759100906</v>
      </c>
      <c r="N63" s="664">
        <v>486.77</v>
      </c>
      <c r="O63" s="664">
        <v>99107.83</v>
      </c>
      <c r="P63" s="677">
        <v>37.094030241784566</v>
      </c>
      <c r="Q63" s="665">
        <v>203.6029952544323</v>
      </c>
    </row>
    <row r="64" spans="1:17" ht="14.4" customHeight="1" x14ac:dyDescent="0.3">
      <c r="A64" s="660" t="s">
        <v>8553</v>
      </c>
      <c r="B64" s="661" t="s">
        <v>2035</v>
      </c>
      <c r="C64" s="661" t="s">
        <v>8548</v>
      </c>
      <c r="D64" s="661" t="s">
        <v>8617</v>
      </c>
      <c r="E64" s="661" t="s">
        <v>8618</v>
      </c>
      <c r="F64" s="664"/>
      <c r="G64" s="664"/>
      <c r="H64" s="661"/>
      <c r="I64" s="661"/>
      <c r="J64" s="664">
        <v>15</v>
      </c>
      <c r="K64" s="664">
        <v>5429.4</v>
      </c>
      <c r="L64" s="661"/>
      <c r="M64" s="661">
        <v>361.96</v>
      </c>
      <c r="N64" s="664"/>
      <c r="O64" s="664"/>
      <c r="P64" s="677"/>
      <c r="Q64" s="665"/>
    </row>
    <row r="65" spans="1:17" ht="14.4" customHeight="1" x14ac:dyDescent="0.3">
      <c r="A65" s="660" t="s">
        <v>8553</v>
      </c>
      <c r="B65" s="661" t="s">
        <v>2035</v>
      </c>
      <c r="C65" s="661" t="s">
        <v>8548</v>
      </c>
      <c r="D65" s="661" t="s">
        <v>8619</v>
      </c>
      <c r="E65" s="661" t="s">
        <v>8620</v>
      </c>
      <c r="F65" s="664">
        <v>11</v>
      </c>
      <c r="G65" s="664">
        <v>77406.459999999992</v>
      </c>
      <c r="H65" s="661">
        <v>1</v>
      </c>
      <c r="I65" s="661">
        <v>7036.9509090909087</v>
      </c>
      <c r="J65" s="664">
        <v>4</v>
      </c>
      <c r="K65" s="664">
        <v>25885.72</v>
      </c>
      <c r="L65" s="661">
        <v>0.33441291592458827</v>
      </c>
      <c r="M65" s="661">
        <v>6471.43</v>
      </c>
      <c r="N65" s="664"/>
      <c r="O65" s="664"/>
      <c r="P65" s="677"/>
      <c r="Q65" s="665"/>
    </row>
    <row r="66" spans="1:17" ht="14.4" customHeight="1" x14ac:dyDescent="0.3">
      <c r="A66" s="660" t="s">
        <v>8553</v>
      </c>
      <c r="B66" s="661" t="s">
        <v>2035</v>
      </c>
      <c r="C66" s="661" t="s">
        <v>8548</v>
      </c>
      <c r="D66" s="661" t="s">
        <v>8621</v>
      </c>
      <c r="E66" s="661" t="s">
        <v>8620</v>
      </c>
      <c r="F66" s="664">
        <v>35</v>
      </c>
      <c r="G66" s="664">
        <v>495674.19999999995</v>
      </c>
      <c r="H66" s="661">
        <v>1</v>
      </c>
      <c r="I66" s="661">
        <v>14162.119999999999</v>
      </c>
      <c r="J66" s="664"/>
      <c r="K66" s="664"/>
      <c r="L66" s="661"/>
      <c r="M66" s="661"/>
      <c r="N66" s="664"/>
      <c r="O66" s="664"/>
      <c r="P66" s="677"/>
      <c r="Q66" s="665"/>
    </row>
    <row r="67" spans="1:17" ht="14.4" customHeight="1" x14ac:dyDescent="0.3">
      <c r="A67" s="660" t="s">
        <v>8553</v>
      </c>
      <c r="B67" s="661" t="s">
        <v>2035</v>
      </c>
      <c r="C67" s="661" t="s">
        <v>8548</v>
      </c>
      <c r="D67" s="661" t="s">
        <v>8622</v>
      </c>
      <c r="E67" s="661" t="s">
        <v>8623</v>
      </c>
      <c r="F67" s="664">
        <v>34</v>
      </c>
      <c r="G67" s="664">
        <v>182821.64</v>
      </c>
      <c r="H67" s="661">
        <v>1</v>
      </c>
      <c r="I67" s="661">
        <v>5377.1070588235298</v>
      </c>
      <c r="J67" s="664">
        <v>16</v>
      </c>
      <c r="K67" s="664">
        <v>86211.55</v>
      </c>
      <c r="L67" s="661">
        <v>0.47156097057219265</v>
      </c>
      <c r="M67" s="661">
        <v>5388.2218750000002</v>
      </c>
      <c r="N67" s="664">
        <v>15</v>
      </c>
      <c r="O67" s="664">
        <v>67665.75</v>
      </c>
      <c r="P67" s="677">
        <v>0.3701189312162389</v>
      </c>
      <c r="Q67" s="665">
        <v>4511.05</v>
      </c>
    </row>
    <row r="68" spans="1:17" ht="14.4" customHeight="1" x14ac:dyDescent="0.3">
      <c r="A68" s="660" t="s">
        <v>8553</v>
      </c>
      <c r="B68" s="661" t="s">
        <v>2035</v>
      </c>
      <c r="C68" s="661" t="s">
        <v>8548</v>
      </c>
      <c r="D68" s="661" t="s">
        <v>8624</v>
      </c>
      <c r="E68" s="661" t="s">
        <v>8625</v>
      </c>
      <c r="F68" s="664">
        <v>61</v>
      </c>
      <c r="G68" s="664">
        <v>658718.87</v>
      </c>
      <c r="H68" s="661">
        <v>1</v>
      </c>
      <c r="I68" s="661">
        <v>10798.67</v>
      </c>
      <c r="J68" s="664">
        <v>8</v>
      </c>
      <c r="K68" s="664">
        <v>81533.26999999999</v>
      </c>
      <c r="L68" s="661">
        <v>0.12377551898581558</v>
      </c>
      <c r="M68" s="661">
        <v>10191.658749999999</v>
      </c>
      <c r="N68" s="664">
        <v>88</v>
      </c>
      <c r="O68" s="664">
        <v>793943.92</v>
      </c>
      <c r="P68" s="677">
        <v>1.2052849191947395</v>
      </c>
      <c r="Q68" s="665">
        <v>9022.09</v>
      </c>
    </row>
    <row r="69" spans="1:17" ht="14.4" customHeight="1" x14ac:dyDescent="0.3">
      <c r="A69" s="660" t="s">
        <v>8553</v>
      </c>
      <c r="B69" s="661" t="s">
        <v>2035</v>
      </c>
      <c r="C69" s="661" t="s">
        <v>8548</v>
      </c>
      <c r="D69" s="661" t="s">
        <v>8626</v>
      </c>
      <c r="E69" s="661" t="s">
        <v>8544</v>
      </c>
      <c r="F69" s="664">
        <v>3.7</v>
      </c>
      <c r="G69" s="664">
        <v>6025.41</v>
      </c>
      <c r="H69" s="661">
        <v>1</v>
      </c>
      <c r="I69" s="661">
        <v>1628.4891891891891</v>
      </c>
      <c r="J69" s="664">
        <v>9.27</v>
      </c>
      <c r="K69" s="664">
        <v>15074.34</v>
      </c>
      <c r="L69" s="661">
        <v>2.5017948986044103</v>
      </c>
      <c r="M69" s="661">
        <v>1626.1423948220065</v>
      </c>
      <c r="N69" s="664"/>
      <c r="O69" s="664"/>
      <c r="P69" s="677"/>
      <c r="Q69" s="665"/>
    </row>
    <row r="70" spans="1:17" ht="14.4" customHeight="1" x14ac:dyDescent="0.3">
      <c r="A70" s="660" t="s">
        <v>8553</v>
      </c>
      <c r="B70" s="661" t="s">
        <v>2035</v>
      </c>
      <c r="C70" s="661" t="s">
        <v>8548</v>
      </c>
      <c r="D70" s="661" t="s">
        <v>8627</v>
      </c>
      <c r="E70" s="661" t="s">
        <v>8628</v>
      </c>
      <c r="F70" s="664"/>
      <c r="G70" s="664"/>
      <c r="H70" s="661"/>
      <c r="I70" s="661"/>
      <c r="J70" s="664">
        <v>2</v>
      </c>
      <c r="K70" s="664">
        <v>5446.68</v>
      </c>
      <c r="L70" s="661"/>
      <c r="M70" s="661">
        <v>2723.34</v>
      </c>
      <c r="N70" s="664"/>
      <c r="O70" s="664"/>
      <c r="P70" s="677"/>
      <c r="Q70" s="665"/>
    </row>
    <row r="71" spans="1:17" ht="14.4" customHeight="1" x14ac:dyDescent="0.3">
      <c r="A71" s="660" t="s">
        <v>8553</v>
      </c>
      <c r="B71" s="661" t="s">
        <v>2035</v>
      </c>
      <c r="C71" s="661" t="s">
        <v>8548</v>
      </c>
      <c r="D71" s="661" t="s">
        <v>8629</v>
      </c>
      <c r="E71" s="661" t="s">
        <v>8630</v>
      </c>
      <c r="F71" s="664"/>
      <c r="G71" s="664"/>
      <c r="H71" s="661"/>
      <c r="I71" s="661"/>
      <c r="J71" s="664">
        <v>14</v>
      </c>
      <c r="K71" s="664">
        <v>73814.180000000008</v>
      </c>
      <c r="L71" s="661"/>
      <c r="M71" s="661">
        <v>5272.4414285714292</v>
      </c>
      <c r="N71" s="664"/>
      <c r="O71" s="664"/>
      <c r="P71" s="677"/>
      <c r="Q71" s="665"/>
    </row>
    <row r="72" spans="1:17" ht="14.4" customHeight="1" x14ac:dyDescent="0.3">
      <c r="A72" s="660" t="s">
        <v>8553</v>
      </c>
      <c r="B72" s="661" t="s">
        <v>2035</v>
      </c>
      <c r="C72" s="661" t="s">
        <v>8548</v>
      </c>
      <c r="D72" s="661" t="s">
        <v>8631</v>
      </c>
      <c r="E72" s="661" t="s">
        <v>8632</v>
      </c>
      <c r="F72" s="664">
        <v>27</v>
      </c>
      <c r="G72" s="664">
        <v>289296.36</v>
      </c>
      <c r="H72" s="661">
        <v>1</v>
      </c>
      <c r="I72" s="661">
        <v>10714.68</v>
      </c>
      <c r="J72" s="664">
        <v>19</v>
      </c>
      <c r="K72" s="664">
        <v>194515.25</v>
      </c>
      <c r="L72" s="661">
        <v>0.67237365171134544</v>
      </c>
      <c r="M72" s="661">
        <v>10237.644736842105</v>
      </c>
      <c r="N72" s="664">
        <v>24</v>
      </c>
      <c r="O72" s="664">
        <v>216530.16</v>
      </c>
      <c r="P72" s="677">
        <v>0.7484717747572075</v>
      </c>
      <c r="Q72" s="665">
        <v>9022.09</v>
      </c>
    </row>
    <row r="73" spans="1:17" ht="14.4" customHeight="1" x14ac:dyDescent="0.3">
      <c r="A73" s="660" t="s">
        <v>8553</v>
      </c>
      <c r="B73" s="661" t="s">
        <v>2035</v>
      </c>
      <c r="C73" s="661" t="s">
        <v>8548</v>
      </c>
      <c r="D73" s="661" t="s">
        <v>8633</v>
      </c>
      <c r="E73" s="661" t="s">
        <v>789</v>
      </c>
      <c r="F73" s="664">
        <v>1.8</v>
      </c>
      <c r="G73" s="664">
        <v>101.22</v>
      </c>
      <c r="H73" s="661">
        <v>1</v>
      </c>
      <c r="I73" s="661">
        <v>56.233333333333334</v>
      </c>
      <c r="J73" s="664">
        <v>0.60000000000000009</v>
      </c>
      <c r="K73" s="664">
        <v>37.619999999999997</v>
      </c>
      <c r="L73" s="661">
        <v>0.37166567871962058</v>
      </c>
      <c r="M73" s="661">
        <v>62.699999999999989</v>
      </c>
      <c r="N73" s="664">
        <v>1.4</v>
      </c>
      <c r="O73" s="664">
        <v>87.78</v>
      </c>
      <c r="P73" s="677">
        <v>0.86721991701244816</v>
      </c>
      <c r="Q73" s="665">
        <v>62.7</v>
      </c>
    </row>
    <row r="74" spans="1:17" ht="14.4" customHeight="1" x14ac:dyDescent="0.3">
      <c r="A74" s="660" t="s">
        <v>8553</v>
      </c>
      <c r="B74" s="661" t="s">
        <v>2035</v>
      </c>
      <c r="C74" s="661" t="s">
        <v>8548</v>
      </c>
      <c r="D74" s="661" t="s">
        <v>8634</v>
      </c>
      <c r="E74" s="661" t="s">
        <v>8635</v>
      </c>
      <c r="F74" s="664">
        <v>5.8</v>
      </c>
      <c r="G74" s="664">
        <v>14065.35</v>
      </c>
      <c r="H74" s="661">
        <v>1</v>
      </c>
      <c r="I74" s="661">
        <v>2425.0603448275865</v>
      </c>
      <c r="J74" s="664"/>
      <c r="K74" s="664"/>
      <c r="L74" s="661"/>
      <c r="M74" s="661"/>
      <c r="N74" s="664"/>
      <c r="O74" s="664"/>
      <c r="P74" s="677"/>
      <c r="Q74" s="665"/>
    </row>
    <row r="75" spans="1:17" ht="14.4" customHeight="1" x14ac:dyDescent="0.3">
      <c r="A75" s="660" t="s">
        <v>8553</v>
      </c>
      <c r="B75" s="661" t="s">
        <v>2035</v>
      </c>
      <c r="C75" s="661" t="s">
        <v>8548</v>
      </c>
      <c r="D75" s="661" t="s">
        <v>8636</v>
      </c>
      <c r="E75" s="661" t="s">
        <v>4470</v>
      </c>
      <c r="F75" s="664"/>
      <c r="G75" s="664"/>
      <c r="H75" s="661"/>
      <c r="I75" s="661"/>
      <c r="J75" s="664">
        <v>1.5</v>
      </c>
      <c r="K75" s="664">
        <v>756.67</v>
      </c>
      <c r="L75" s="661"/>
      <c r="M75" s="661">
        <v>504.44666666666666</v>
      </c>
      <c r="N75" s="664"/>
      <c r="O75" s="664"/>
      <c r="P75" s="677"/>
      <c r="Q75" s="665"/>
    </row>
    <row r="76" spans="1:17" ht="14.4" customHeight="1" x14ac:dyDescent="0.3">
      <c r="A76" s="660" t="s">
        <v>8553</v>
      </c>
      <c r="B76" s="661" t="s">
        <v>2035</v>
      </c>
      <c r="C76" s="661" t="s">
        <v>8548</v>
      </c>
      <c r="D76" s="661" t="s">
        <v>8637</v>
      </c>
      <c r="E76" s="661" t="s">
        <v>8638</v>
      </c>
      <c r="F76" s="664"/>
      <c r="G76" s="664"/>
      <c r="H76" s="661"/>
      <c r="I76" s="661"/>
      <c r="J76" s="664"/>
      <c r="K76" s="664"/>
      <c r="L76" s="661"/>
      <c r="M76" s="661"/>
      <c r="N76" s="664">
        <v>0.2</v>
      </c>
      <c r="O76" s="664">
        <v>53.53</v>
      </c>
      <c r="P76" s="677"/>
      <c r="Q76" s="665">
        <v>267.64999999999998</v>
      </c>
    </row>
    <row r="77" spans="1:17" ht="14.4" customHeight="1" x14ac:dyDescent="0.3">
      <c r="A77" s="660" t="s">
        <v>8553</v>
      </c>
      <c r="B77" s="661" t="s">
        <v>2035</v>
      </c>
      <c r="C77" s="661" t="s">
        <v>8548</v>
      </c>
      <c r="D77" s="661" t="s">
        <v>8639</v>
      </c>
      <c r="E77" s="661" t="s">
        <v>3949</v>
      </c>
      <c r="F77" s="664"/>
      <c r="G77" s="664"/>
      <c r="H77" s="661"/>
      <c r="I77" s="661"/>
      <c r="J77" s="664"/>
      <c r="K77" s="664"/>
      <c r="L77" s="661"/>
      <c r="M77" s="661"/>
      <c r="N77" s="664">
        <v>1</v>
      </c>
      <c r="O77" s="664">
        <v>7923.52</v>
      </c>
      <c r="P77" s="677"/>
      <c r="Q77" s="665">
        <v>7923.52</v>
      </c>
    </row>
    <row r="78" spans="1:17" ht="14.4" customHeight="1" x14ac:dyDescent="0.3">
      <c r="A78" s="660" t="s">
        <v>8553</v>
      </c>
      <c r="B78" s="661" t="s">
        <v>2035</v>
      </c>
      <c r="C78" s="661" t="s">
        <v>8548</v>
      </c>
      <c r="D78" s="661" t="s">
        <v>8640</v>
      </c>
      <c r="E78" s="661" t="s">
        <v>8641</v>
      </c>
      <c r="F78" s="664"/>
      <c r="G78" s="664"/>
      <c r="H78" s="661"/>
      <c r="I78" s="661"/>
      <c r="J78" s="664"/>
      <c r="K78" s="664"/>
      <c r="L78" s="661"/>
      <c r="M78" s="661"/>
      <c r="N78" s="664">
        <v>2</v>
      </c>
      <c r="O78" s="664">
        <v>3890.06</v>
      </c>
      <c r="P78" s="677"/>
      <c r="Q78" s="665">
        <v>1945.03</v>
      </c>
    </row>
    <row r="79" spans="1:17" ht="14.4" customHeight="1" x14ac:dyDescent="0.3">
      <c r="A79" s="660" t="s">
        <v>8553</v>
      </c>
      <c r="B79" s="661" t="s">
        <v>2035</v>
      </c>
      <c r="C79" s="661" t="s">
        <v>8548</v>
      </c>
      <c r="D79" s="661" t="s">
        <v>8642</v>
      </c>
      <c r="E79" s="661" t="s">
        <v>8643</v>
      </c>
      <c r="F79" s="664">
        <v>17.7</v>
      </c>
      <c r="G79" s="664">
        <v>25206.989999999998</v>
      </c>
      <c r="H79" s="661">
        <v>1</v>
      </c>
      <c r="I79" s="661">
        <v>1424.1237288135592</v>
      </c>
      <c r="J79" s="664">
        <v>61.2</v>
      </c>
      <c r="K79" s="664">
        <v>87690.6</v>
      </c>
      <c r="L79" s="661">
        <v>3.478820755671344</v>
      </c>
      <c r="M79" s="661">
        <v>1432.8529411764707</v>
      </c>
      <c r="N79" s="664">
        <v>53.93</v>
      </c>
      <c r="O79" s="664">
        <v>59645.46</v>
      </c>
      <c r="P79" s="677">
        <v>2.3662269870381194</v>
      </c>
      <c r="Q79" s="665">
        <v>1105.9792323382162</v>
      </c>
    </row>
    <row r="80" spans="1:17" ht="14.4" customHeight="1" x14ac:dyDescent="0.3">
      <c r="A80" s="660" t="s">
        <v>8553</v>
      </c>
      <c r="B80" s="661" t="s">
        <v>2035</v>
      </c>
      <c r="C80" s="661" t="s">
        <v>8548</v>
      </c>
      <c r="D80" s="661" t="s">
        <v>8644</v>
      </c>
      <c r="E80" s="661" t="s">
        <v>8643</v>
      </c>
      <c r="F80" s="664">
        <v>84.5</v>
      </c>
      <c r="G80" s="664">
        <v>25186.990000000005</v>
      </c>
      <c r="H80" s="661">
        <v>1</v>
      </c>
      <c r="I80" s="661">
        <v>298.07088757396457</v>
      </c>
      <c r="J80" s="664">
        <v>576.79999999999995</v>
      </c>
      <c r="K80" s="664">
        <v>173303.41</v>
      </c>
      <c r="L80" s="661">
        <v>6.8806717277451561</v>
      </c>
      <c r="M80" s="661">
        <v>300.45667475728158</v>
      </c>
      <c r="N80" s="664">
        <v>664.5</v>
      </c>
      <c r="O80" s="664">
        <v>177606.45</v>
      </c>
      <c r="P80" s="677">
        <v>7.0515154847800385</v>
      </c>
      <c r="Q80" s="665">
        <v>267.2783295711061</v>
      </c>
    </row>
    <row r="81" spans="1:17" ht="14.4" customHeight="1" x14ac:dyDescent="0.3">
      <c r="A81" s="660" t="s">
        <v>8553</v>
      </c>
      <c r="B81" s="661" t="s">
        <v>2035</v>
      </c>
      <c r="C81" s="661" t="s">
        <v>8548</v>
      </c>
      <c r="D81" s="661" t="s">
        <v>8645</v>
      </c>
      <c r="E81" s="661" t="s">
        <v>8643</v>
      </c>
      <c r="F81" s="664"/>
      <c r="G81" s="664"/>
      <c r="H81" s="661"/>
      <c r="I81" s="661"/>
      <c r="J81" s="664"/>
      <c r="K81" s="664"/>
      <c r="L81" s="661"/>
      <c r="M81" s="661"/>
      <c r="N81" s="664">
        <v>73.740000000000009</v>
      </c>
      <c r="O81" s="664">
        <v>81559.28</v>
      </c>
      <c r="P81" s="677"/>
      <c r="Q81" s="665">
        <v>1106.0385136967723</v>
      </c>
    </row>
    <row r="82" spans="1:17" ht="14.4" customHeight="1" x14ac:dyDescent="0.3">
      <c r="A82" s="660" t="s">
        <v>8553</v>
      </c>
      <c r="B82" s="661" t="s">
        <v>2035</v>
      </c>
      <c r="C82" s="661" t="s">
        <v>8548</v>
      </c>
      <c r="D82" s="661" t="s">
        <v>8646</v>
      </c>
      <c r="E82" s="661" t="s">
        <v>8544</v>
      </c>
      <c r="F82" s="664">
        <v>21.09</v>
      </c>
      <c r="G82" s="664">
        <v>12086.8</v>
      </c>
      <c r="H82" s="661">
        <v>1</v>
      </c>
      <c r="I82" s="661">
        <v>573.10573731626357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8553</v>
      </c>
      <c r="B83" s="661" t="s">
        <v>2035</v>
      </c>
      <c r="C83" s="661" t="s">
        <v>8548</v>
      </c>
      <c r="D83" s="661" t="s">
        <v>3178</v>
      </c>
      <c r="E83" s="661" t="s">
        <v>8647</v>
      </c>
      <c r="F83" s="664">
        <v>11</v>
      </c>
      <c r="G83" s="664">
        <v>73624.98</v>
      </c>
      <c r="H83" s="661">
        <v>1</v>
      </c>
      <c r="I83" s="661">
        <v>6693.1799999999994</v>
      </c>
      <c r="J83" s="664">
        <v>13</v>
      </c>
      <c r="K83" s="664">
        <v>87011.34</v>
      </c>
      <c r="L83" s="661">
        <v>1.1818181818181819</v>
      </c>
      <c r="M83" s="661">
        <v>6693.1799999999994</v>
      </c>
      <c r="N83" s="664">
        <v>39</v>
      </c>
      <c r="O83" s="664">
        <v>263323.71000000002</v>
      </c>
      <c r="P83" s="677">
        <v>3.5765539087413001</v>
      </c>
      <c r="Q83" s="665">
        <v>6751.89</v>
      </c>
    </row>
    <row r="84" spans="1:17" ht="14.4" customHeight="1" x14ac:dyDescent="0.3">
      <c r="A84" s="660" t="s">
        <v>8553</v>
      </c>
      <c r="B84" s="661" t="s">
        <v>2035</v>
      </c>
      <c r="C84" s="661" t="s">
        <v>8548</v>
      </c>
      <c r="D84" s="661" t="s">
        <v>3290</v>
      </c>
      <c r="E84" s="661" t="s">
        <v>8648</v>
      </c>
      <c r="F84" s="664"/>
      <c r="G84" s="664"/>
      <c r="H84" s="661"/>
      <c r="I84" s="661"/>
      <c r="J84" s="664">
        <v>6</v>
      </c>
      <c r="K84" s="664">
        <v>80318.100000000006</v>
      </c>
      <c r="L84" s="661"/>
      <c r="M84" s="661">
        <v>13386.35</v>
      </c>
      <c r="N84" s="664"/>
      <c r="O84" s="664"/>
      <c r="P84" s="677"/>
      <c r="Q84" s="665"/>
    </row>
    <row r="85" spans="1:17" ht="14.4" customHeight="1" x14ac:dyDescent="0.3">
      <c r="A85" s="660" t="s">
        <v>8553</v>
      </c>
      <c r="B85" s="661" t="s">
        <v>2035</v>
      </c>
      <c r="C85" s="661" t="s">
        <v>8548</v>
      </c>
      <c r="D85" s="661" t="s">
        <v>8649</v>
      </c>
      <c r="E85" s="661" t="s">
        <v>2193</v>
      </c>
      <c r="F85" s="664">
        <v>4.4000000000000004</v>
      </c>
      <c r="G85" s="664">
        <v>1143.1199999999999</v>
      </c>
      <c r="H85" s="661">
        <v>1</v>
      </c>
      <c r="I85" s="661">
        <v>259.79999999999995</v>
      </c>
      <c r="J85" s="664">
        <v>59</v>
      </c>
      <c r="K85" s="664">
        <v>15462.66</v>
      </c>
      <c r="L85" s="661">
        <v>13.526716355238296</v>
      </c>
      <c r="M85" s="661">
        <v>262.07898305084746</v>
      </c>
      <c r="N85" s="664">
        <v>68.2</v>
      </c>
      <c r="O85" s="664">
        <v>17873.75</v>
      </c>
      <c r="P85" s="677">
        <v>15.635934984953462</v>
      </c>
      <c r="Q85" s="665">
        <v>262.07844574780057</v>
      </c>
    </row>
    <row r="86" spans="1:17" ht="14.4" customHeight="1" x14ac:dyDescent="0.3">
      <c r="A86" s="660" t="s">
        <v>8553</v>
      </c>
      <c r="B86" s="661" t="s">
        <v>2035</v>
      </c>
      <c r="C86" s="661" t="s">
        <v>8548</v>
      </c>
      <c r="D86" s="661" t="s">
        <v>8650</v>
      </c>
      <c r="E86" s="661" t="s">
        <v>8651</v>
      </c>
      <c r="F86" s="664"/>
      <c r="G86" s="664"/>
      <c r="H86" s="661"/>
      <c r="I86" s="661"/>
      <c r="J86" s="664"/>
      <c r="K86" s="664"/>
      <c r="L86" s="661"/>
      <c r="M86" s="661"/>
      <c r="N86" s="664">
        <v>114</v>
      </c>
      <c r="O86" s="664">
        <v>32733.96</v>
      </c>
      <c r="P86" s="677"/>
      <c r="Q86" s="665">
        <v>287.14</v>
      </c>
    </row>
    <row r="87" spans="1:17" ht="14.4" customHeight="1" x14ac:dyDescent="0.3">
      <c r="A87" s="660" t="s">
        <v>8553</v>
      </c>
      <c r="B87" s="661" t="s">
        <v>2035</v>
      </c>
      <c r="C87" s="661" t="s">
        <v>8548</v>
      </c>
      <c r="D87" s="661" t="s">
        <v>3169</v>
      </c>
      <c r="E87" s="661" t="s">
        <v>3167</v>
      </c>
      <c r="F87" s="664"/>
      <c r="G87" s="664"/>
      <c r="H87" s="661"/>
      <c r="I87" s="661"/>
      <c r="J87" s="664"/>
      <c r="K87" s="664"/>
      <c r="L87" s="661"/>
      <c r="M87" s="661"/>
      <c r="N87" s="664">
        <v>32</v>
      </c>
      <c r="O87" s="664">
        <v>223663.03</v>
      </c>
      <c r="P87" s="677"/>
      <c r="Q87" s="665">
        <v>6989.4696875</v>
      </c>
    </row>
    <row r="88" spans="1:17" ht="14.4" customHeight="1" x14ac:dyDescent="0.3">
      <c r="A88" s="660" t="s">
        <v>8553</v>
      </c>
      <c r="B88" s="661" t="s">
        <v>2035</v>
      </c>
      <c r="C88" s="661" t="s">
        <v>8548</v>
      </c>
      <c r="D88" s="661" t="s">
        <v>3166</v>
      </c>
      <c r="E88" s="661" t="s">
        <v>3167</v>
      </c>
      <c r="F88" s="664"/>
      <c r="G88" s="664"/>
      <c r="H88" s="661"/>
      <c r="I88" s="661"/>
      <c r="J88" s="664"/>
      <c r="K88" s="664"/>
      <c r="L88" s="661"/>
      <c r="M88" s="661"/>
      <c r="N88" s="664">
        <v>206</v>
      </c>
      <c r="O88" s="664">
        <v>2761771.25</v>
      </c>
      <c r="P88" s="677"/>
      <c r="Q88" s="665">
        <v>13406.656553398057</v>
      </c>
    </row>
    <row r="89" spans="1:17" ht="14.4" customHeight="1" x14ac:dyDescent="0.3">
      <c r="A89" s="660" t="s">
        <v>8553</v>
      </c>
      <c r="B89" s="661" t="s">
        <v>2035</v>
      </c>
      <c r="C89" s="661" t="s">
        <v>8548</v>
      </c>
      <c r="D89" s="661" t="s">
        <v>8652</v>
      </c>
      <c r="E89" s="661" t="s">
        <v>1813</v>
      </c>
      <c r="F89" s="664"/>
      <c r="G89" s="664"/>
      <c r="H89" s="661"/>
      <c r="I89" s="661"/>
      <c r="J89" s="664">
        <v>0.6</v>
      </c>
      <c r="K89" s="664">
        <v>3628.3</v>
      </c>
      <c r="L89" s="661"/>
      <c r="M89" s="661">
        <v>6047.166666666667</v>
      </c>
      <c r="N89" s="664"/>
      <c r="O89" s="664"/>
      <c r="P89" s="677"/>
      <c r="Q89" s="665"/>
    </row>
    <row r="90" spans="1:17" ht="14.4" customHeight="1" x14ac:dyDescent="0.3">
      <c r="A90" s="660" t="s">
        <v>8553</v>
      </c>
      <c r="B90" s="661" t="s">
        <v>2035</v>
      </c>
      <c r="C90" s="661" t="s">
        <v>8548</v>
      </c>
      <c r="D90" s="661" t="s">
        <v>8653</v>
      </c>
      <c r="E90" s="661" t="s">
        <v>1816</v>
      </c>
      <c r="F90" s="664">
        <v>0.4</v>
      </c>
      <c r="G90" s="664">
        <v>5839.4</v>
      </c>
      <c r="H90" s="661">
        <v>1</v>
      </c>
      <c r="I90" s="661">
        <v>14598.499999999998</v>
      </c>
      <c r="J90" s="664">
        <v>0.4</v>
      </c>
      <c r="K90" s="664">
        <v>3763.41</v>
      </c>
      <c r="L90" s="661">
        <v>0.64448573483577076</v>
      </c>
      <c r="M90" s="661">
        <v>9408.5249999999996</v>
      </c>
      <c r="N90" s="664"/>
      <c r="O90" s="664"/>
      <c r="P90" s="677"/>
      <c r="Q90" s="665"/>
    </row>
    <row r="91" spans="1:17" ht="14.4" customHeight="1" x14ac:dyDescent="0.3">
      <c r="A91" s="660" t="s">
        <v>8553</v>
      </c>
      <c r="B91" s="661" t="s">
        <v>2035</v>
      </c>
      <c r="C91" s="661" t="s">
        <v>8548</v>
      </c>
      <c r="D91" s="661" t="s">
        <v>8654</v>
      </c>
      <c r="E91" s="661" t="s">
        <v>1828</v>
      </c>
      <c r="F91" s="664"/>
      <c r="G91" s="664"/>
      <c r="H91" s="661"/>
      <c r="I91" s="661"/>
      <c r="J91" s="664"/>
      <c r="K91" s="664"/>
      <c r="L91" s="661"/>
      <c r="M91" s="661"/>
      <c r="N91" s="664">
        <v>1.3399999999999999</v>
      </c>
      <c r="O91" s="664">
        <v>1053.31</v>
      </c>
      <c r="P91" s="677"/>
      <c r="Q91" s="665">
        <v>786.05223880597021</v>
      </c>
    </row>
    <row r="92" spans="1:17" ht="14.4" customHeight="1" x14ac:dyDescent="0.3">
      <c r="A92" s="660" t="s">
        <v>8553</v>
      </c>
      <c r="B92" s="661" t="s">
        <v>2035</v>
      </c>
      <c r="C92" s="661" t="s">
        <v>8548</v>
      </c>
      <c r="D92" s="661" t="s">
        <v>8655</v>
      </c>
      <c r="E92" s="661" t="s">
        <v>3212</v>
      </c>
      <c r="F92" s="664">
        <v>35</v>
      </c>
      <c r="G92" s="664">
        <v>40515.300000000003</v>
      </c>
      <c r="H92" s="661">
        <v>1</v>
      </c>
      <c r="I92" s="661">
        <v>1157.5800000000002</v>
      </c>
      <c r="J92" s="664">
        <v>46</v>
      </c>
      <c r="K92" s="664">
        <v>53800.46</v>
      </c>
      <c r="L92" s="661">
        <v>1.3279047668411685</v>
      </c>
      <c r="M92" s="661">
        <v>1169.5752173913042</v>
      </c>
      <c r="N92" s="664">
        <v>85</v>
      </c>
      <c r="O92" s="664">
        <v>99428.75</v>
      </c>
      <c r="P92" s="677">
        <v>2.4541037583332717</v>
      </c>
      <c r="Q92" s="665">
        <v>1169.75</v>
      </c>
    </row>
    <row r="93" spans="1:17" ht="14.4" customHeight="1" x14ac:dyDescent="0.3">
      <c r="A93" s="660" t="s">
        <v>8553</v>
      </c>
      <c r="B93" s="661" t="s">
        <v>2035</v>
      </c>
      <c r="C93" s="661" t="s">
        <v>8548</v>
      </c>
      <c r="D93" s="661" t="s">
        <v>8656</v>
      </c>
      <c r="E93" s="661" t="s">
        <v>2776</v>
      </c>
      <c r="F93" s="664"/>
      <c r="G93" s="664"/>
      <c r="H93" s="661"/>
      <c r="I93" s="661"/>
      <c r="J93" s="664">
        <v>3.5700000000000003</v>
      </c>
      <c r="K93" s="664">
        <v>5831.84</v>
      </c>
      <c r="L93" s="661"/>
      <c r="M93" s="661">
        <v>1633.5686274509803</v>
      </c>
      <c r="N93" s="664">
        <v>14.84</v>
      </c>
      <c r="O93" s="664">
        <v>24230.809999999998</v>
      </c>
      <c r="P93" s="677"/>
      <c r="Q93" s="665">
        <v>1632.8039083557951</v>
      </c>
    </row>
    <row r="94" spans="1:17" ht="14.4" customHeight="1" x14ac:dyDescent="0.3">
      <c r="A94" s="660" t="s">
        <v>8553</v>
      </c>
      <c r="B94" s="661" t="s">
        <v>2035</v>
      </c>
      <c r="C94" s="661" t="s">
        <v>8548</v>
      </c>
      <c r="D94" s="661" t="s">
        <v>8657</v>
      </c>
      <c r="E94" s="661" t="s">
        <v>2053</v>
      </c>
      <c r="F94" s="664">
        <v>0.6</v>
      </c>
      <c r="G94" s="664">
        <v>93.5</v>
      </c>
      <c r="H94" s="661">
        <v>1</v>
      </c>
      <c r="I94" s="661">
        <v>155.83333333333334</v>
      </c>
      <c r="J94" s="664">
        <v>6.2200000000000006</v>
      </c>
      <c r="K94" s="664">
        <v>996.24</v>
      </c>
      <c r="L94" s="661">
        <v>10.654973262032085</v>
      </c>
      <c r="M94" s="661">
        <v>160.16720257234726</v>
      </c>
      <c r="N94" s="664">
        <v>6.160000000000001</v>
      </c>
      <c r="O94" s="664">
        <v>986.62999999999988</v>
      </c>
      <c r="P94" s="677">
        <v>10.552192513368983</v>
      </c>
      <c r="Q94" s="665">
        <v>160.16720779220773</v>
      </c>
    </row>
    <row r="95" spans="1:17" ht="14.4" customHeight="1" x14ac:dyDescent="0.3">
      <c r="A95" s="660" t="s">
        <v>8553</v>
      </c>
      <c r="B95" s="661" t="s">
        <v>2035</v>
      </c>
      <c r="C95" s="661" t="s">
        <v>8548</v>
      </c>
      <c r="D95" s="661" t="s">
        <v>8658</v>
      </c>
      <c r="E95" s="661" t="s">
        <v>8598</v>
      </c>
      <c r="F95" s="664">
        <v>0</v>
      </c>
      <c r="G95" s="664">
        <v>0</v>
      </c>
      <c r="H95" s="661"/>
      <c r="I95" s="661"/>
      <c r="J95" s="664">
        <v>0</v>
      </c>
      <c r="K95" s="664">
        <v>-8.7311491370201111E-11</v>
      </c>
      <c r="L95" s="661"/>
      <c r="M95" s="661"/>
      <c r="N95" s="664">
        <v>0</v>
      </c>
      <c r="O95" s="664">
        <v>0</v>
      </c>
      <c r="P95" s="677"/>
      <c r="Q95" s="665"/>
    </row>
    <row r="96" spans="1:17" ht="14.4" customHeight="1" x14ac:dyDescent="0.3">
      <c r="A96" s="660" t="s">
        <v>8553</v>
      </c>
      <c r="B96" s="661" t="s">
        <v>2035</v>
      </c>
      <c r="C96" s="661" t="s">
        <v>8548</v>
      </c>
      <c r="D96" s="661" t="s">
        <v>8658</v>
      </c>
      <c r="E96" s="661" t="s">
        <v>4263</v>
      </c>
      <c r="F96" s="664">
        <v>5</v>
      </c>
      <c r="G96" s="664">
        <v>336829</v>
      </c>
      <c r="H96" s="661">
        <v>1</v>
      </c>
      <c r="I96" s="661">
        <v>67365.8</v>
      </c>
      <c r="J96" s="664">
        <v>103</v>
      </c>
      <c r="K96" s="664">
        <v>6999543.1900000004</v>
      </c>
      <c r="L96" s="661">
        <v>20.780702344513092</v>
      </c>
      <c r="M96" s="661">
        <v>67956.73000000001</v>
      </c>
      <c r="N96" s="664">
        <v>64</v>
      </c>
      <c r="O96" s="664">
        <v>4349230.72</v>
      </c>
      <c r="P96" s="677">
        <v>12.912281068435318</v>
      </c>
      <c r="Q96" s="665">
        <v>67956.73</v>
      </c>
    </row>
    <row r="97" spans="1:17" ht="14.4" customHeight="1" x14ac:dyDescent="0.3">
      <c r="A97" s="660" t="s">
        <v>8553</v>
      </c>
      <c r="B97" s="661" t="s">
        <v>2035</v>
      </c>
      <c r="C97" s="661" t="s">
        <v>8548</v>
      </c>
      <c r="D97" s="661" t="s">
        <v>8659</v>
      </c>
      <c r="E97" s="661" t="s">
        <v>2189</v>
      </c>
      <c r="F97" s="664"/>
      <c r="G97" s="664"/>
      <c r="H97" s="661"/>
      <c r="I97" s="661"/>
      <c r="J97" s="664">
        <v>122.28</v>
      </c>
      <c r="K97" s="664">
        <v>70215.98000000001</v>
      </c>
      <c r="L97" s="661"/>
      <c r="M97" s="661">
        <v>574.22293097808313</v>
      </c>
      <c r="N97" s="664">
        <v>162.30000000000001</v>
      </c>
      <c r="O97" s="664">
        <v>93829.32</v>
      </c>
      <c r="P97" s="677"/>
      <c r="Q97" s="665">
        <v>578.12273567467651</v>
      </c>
    </row>
    <row r="98" spans="1:17" ht="14.4" customHeight="1" x14ac:dyDescent="0.3">
      <c r="A98" s="660" t="s">
        <v>8553</v>
      </c>
      <c r="B98" s="661" t="s">
        <v>2035</v>
      </c>
      <c r="C98" s="661" t="s">
        <v>8548</v>
      </c>
      <c r="D98" s="661" t="s">
        <v>8660</v>
      </c>
      <c r="E98" s="661" t="s">
        <v>8661</v>
      </c>
      <c r="F98" s="664">
        <v>36.800000000000004</v>
      </c>
      <c r="G98" s="664">
        <v>326430.17</v>
      </c>
      <c r="H98" s="661">
        <v>1</v>
      </c>
      <c r="I98" s="661">
        <v>8870.3850543478238</v>
      </c>
      <c r="J98" s="664"/>
      <c r="K98" s="664"/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8553</v>
      </c>
      <c r="B99" s="661" t="s">
        <v>2035</v>
      </c>
      <c r="C99" s="661" t="s">
        <v>8548</v>
      </c>
      <c r="D99" s="661" t="s">
        <v>8662</v>
      </c>
      <c r="E99" s="661" t="s">
        <v>8544</v>
      </c>
      <c r="F99" s="664">
        <v>0.4</v>
      </c>
      <c r="G99" s="664">
        <v>4444.22</v>
      </c>
      <c r="H99" s="661">
        <v>1</v>
      </c>
      <c r="I99" s="661">
        <v>11110.55</v>
      </c>
      <c r="J99" s="664"/>
      <c r="K99" s="664"/>
      <c r="L99" s="661"/>
      <c r="M99" s="661"/>
      <c r="N99" s="664"/>
      <c r="O99" s="664"/>
      <c r="P99" s="677"/>
      <c r="Q99" s="665"/>
    </row>
    <row r="100" spans="1:17" ht="14.4" customHeight="1" x14ac:dyDescent="0.3">
      <c r="A100" s="660" t="s">
        <v>8553</v>
      </c>
      <c r="B100" s="661" t="s">
        <v>2035</v>
      </c>
      <c r="C100" s="661" t="s">
        <v>8548</v>
      </c>
      <c r="D100" s="661" t="s">
        <v>8662</v>
      </c>
      <c r="E100" s="661" t="s">
        <v>8663</v>
      </c>
      <c r="F100" s="664">
        <v>0.6</v>
      </c>
      <c r="G100" s="664">
        <v>6666.35</v>
      </c>
      <c r="H100" s="661">
        <v>1</v>
      </c>
      <c r="I100" s="661">
        <v>11110.583333333334</v>
      </c>
      <c r="J100" s="664"/>
      <c r="K100" s="664"/>
      <c r="L100" s="661"/>
      <c r="M100" s="661"/>
      <c r="N100" s="664"/>
      <c r="O100" s="664"/>
      <c r="P100" s="677"/>
      <c r="Q100" s="665"/>
    </row>
    <row r="101" spans="1:17" ht="14.4" customHeight="1" x14ac:dyDescent="0.3">
      <c r="A101" s="660" t="s">
        <v>8553</v>
      </c>
      <c r="B101" s="661" t="s">
        <v>2035</v>
      </c>
      <c r="C101" s="661" t="s">
        <v>8548</v>
      </c>
      <c r="D101" s="661" t="s">
        <v>8664</v>
      </c>
      <c r="E101" s="661" t="s">
        <v>8665</v>
      </c>
      <c r="F101" s="664">
        <v>0</v>
      </c>
      <c r="G101" s="664">
        <v>0</v>
      </c>
      <c r="H101" s="661"/>
      <c r="I101" s="661"/>
      <c r="J101" s="664"/>
      <c r="K101" s="664"/>
      <c r="L101" s="661"/>
      <c r="M101" s="661"/>
      <c r="N101" s="664">
        <v>0</v>
      </c>
      <c r="O101" s="664">
        <v>0</v>
      </c>
      <c r="P101" s="677"/>
      <c r="Q101" s="665"/>
    </row>
    <row r="102" spans="1:17" ht="14.4" customHeight="1" x14ac:dyDescent="0.3">
      <c r="A102" s="660" t="s">
        <v>8553</v>
      </c>
      <c r="B102" s="661" t="s">
        <v>2035</v>
      </c>
      <c r="C102" s="661" t="s">
        <v>8548</v>
      </c>
      <c r="D102" s="661" t="s">
        <v>8664</v>
      </c>
      <c r="E102" s="661" t="s">
        <v>8666</v>
      </c>
      <c r="F102" s="664">
        <v>1</v>
      </c>
      <c r="G102" s="664">
        <v>16904</v>
      </c>
      <c r="H102" s="661">
        <v>1</v>
      </c>
      <c r="I102" s="661">
        <v>16904</v>
      </c>
      <c r="J102" s="664"/>
      <c r="K102" s="664"/>
      <c r="L102" s="661"/>
      <c r="M102" s="661"/>
      <c r="N102" s="664">
        <v>1.3</v>
      </c>
      <c r="O102" s="664">
        <v>20303.72</v>
      </c>
      <c r="P102" s="677">
        <v>1.201119261713204</v>
      </c>
      <c r="Q102" s="665">
        <v>15618.246153846154</v>
      </c>
    </row>
    <row r="103" spans="1:17" ht="14.4" customHeight="1" x14ac:dyDescent="0.3">
      <c r="A103" s="660" t="s">
        <v>8553</v>
      </c>
      <c r="B103" s="661" t="s">
        <v>2035</v>
      </c>
      <c r="C103" s="661" t="s">
        <v>8548</v>
      </c>
      <c r="D103" s="661" t="s">
        <v>8667</v>
      </c>
      <c r="E103" s="661" t="s">
        <v>2132</v>
      </c>
      <c r="F103" s="664">
        <v>47.000000000000007</v>
      </c>
      <c r="G103" s="664">
        <v>459907.41000000003</v>
      </c>
      <c r="H103" s="661">
        <v>1</v>
      </c>
      <c r="I103" s="661">
        <v>9785.2640425531899</v>
      </c>
      <c r="J103" s="664"/>
      <c r="K103" s="664"/>
      <c r="L103" s="661"/>
      <c r="M103" s="661"/>
      <c r="N103" s="664">
        <v>37</v>
      </c>
      <c r="O103" s="664">
        <v>259063.06</v>
      </c>
      <c r="P103" s="677">
        <v>0.56329394649240372</v>
      </c>
      <c r="Q103" s="665">
        <v>7001.7043243243243</v>
      </c>
    </row>
    <row r="104" spans="1:17" ht="14.4" customHeight="1" x14ac:dyDescent="0.3">
      <c r="A104" s="660" t="s">
        <v>8553</v>
      </c>
      <c r="B104" s="661" t="s">
        <v>2035</v>
      </c>
      <c r="C104" s="661" t="s">
        <v>8548</v>
      </c>
      <c r="D104" s="661" t="s">
        <v>8668</v>
      </c>
      <c r="E104" s="661" t="s">
        <v>2177</v>
      </c>
      <c r="F104" s="664">
        <v>120.7</v>
      </c>
      <c r="G104" s="664">
        <v>1882428.36</v>
      </c>
      <c r="H104" s="661">
        <v>1</v>
      </c>
      <c r="I104" s="661">
        <v>15595.926760563381</v>
      </c>
      <c r="J104" s="664">
        <v>3.6</v>
      </c>
      <c r="K104" s="664">
        <v>32051.88</v>
      </c>
      <c r="L104" s="661">
        <v>1.702687904680739E-2</v>
      </c>
      <c r="M104" s="661">
        <v>8903.2999999999993</v>
      </c>
      <c r="N104" s="664">
        <v>27.4</v>
      </c>
      <c r="O104" s="664">
        <v>243950.42</v>
      </c>
      <c r="P104" s="677">
        <v>0.1295934683007007</v>
      </c>
      <c r="Q104" s="665">
        <v>8903.3000000000011</v>
      </c>
    </row>
    <row r="105" spans="1:17" ht="14.4" customHeight="1" x14ac:dyDescent="0.3">
      <c r="A105" s="660" t="s">
        <v>8553</v>
      </c>
      <c r="B105" s="661" t="s">
        <v>2035</v>
      </c>
      <c r="C105" s="661" t="s">
        <v>8548</v>
      </c>
      <c r="D105" s="661" t="s">
        <v>8669</v>
      </c>
      <c r="E105" s="661" t="s">
        <v>1813</v>
      </c>
      <c r="F105" s="664"/>
      <c r="G105" s="664"/>
      <c r="H105" s="661"/>
      <c r="I105" s="661"/>
      <c r="J105" s="664">
        <v>0.4</v>
      </c>
      <c r="K105" s="664">
        <v>459.96</v>
      </c>
      <c r="L105" s="661"/>
      <c r="M105" s="661">
        <v>1149.8999999999999</v>
      </c>
      <c r="N105" s="664"/>
      <c r="O105" s="664"/>
      <c r="P105" s="677"/>
      <c r="Q105" s="665"/>
    </row>
    <row r="106" spans="1:17" ht="14.4" customHeight="1" x14ac:dyDescent="0.3">
      <c r="A106" s="660" t="s">
        <v>8553</v>
      </c>
      <c r="B106" s="661" t="s">
        <v>2035</v>
      </c>
      <c r="C106" s="661" t="s">
        <v>8548</v>
      </c>
      <c r="D106" s="661" t="s">
        <v>8670</v>
      </c>
      <c r="E106" s="661" t="s">
        <v>1813</v>
      </c>
      <c r="F106" s="664">
        <v>116.6</v>
      </c>
      <c r="G106" s="664">
        <v>1046680.1000000001</v>
      </c>
      <c r="H106" s="661">
        <v>1</v>
      </c>
      <c r="I106" s="661">
        <v>8976.673241852488</v>
      </c>
      <c r="J106" s="664">
        <v>166.4</v>
      </c>
      <c r="K106" s="664">
        <v>1146881.27</v>
      </c>
      <c r="L106" s="661">
        <v>1.0957323732437445</v>
      </c>
      <c r="M106" s="661">
        <v>6892.3153245192307</v>
      </c>
      <c r="N106" s="664">
        <v>233.4</v>
      </c>
      <c r="O106" s="664">
        <v>1433392.3399999999</v>
      </c>
      <c r="P106" s="677">
        <v>1.3694655511268436</v>
      </c>
      <c r="Q106" s="665">
        <v>6141.3553556126817</v>
      </c>
    </row>
    <row r="107" spans="1:17" ht="14.4" customHeight="1" x14ac:dyDescent="0.3">
      <c r="A107" s="660" t="s">
        <v>8553</v>
      </c>
      <c r="B107" s="661" t="s">
        <v>2035</v>
      </c>
      <c r="C107" s="661" t="s">
        <v>8548</v>
      </c>
      <c r="D107" s="661" t="s">
        <v>8671</v>
      </c>
      <c r="E107" s="661" t="s">
        <v>1816</v>
      </c>
      <c r="F107" s="664">
        <v>252.60000000000002</v>
      </c>
      <c r="G107" s="664">
        <v>3659011.2399999998</v>
      </c>
      <c r="H107" s="661">
        <v>1</v>
      </c>
      <c r="I107" s="661">
        <v>14485.396832937447</v>
      </c>
      <c r="J107" s="664">
        <v>313.60000000000002</v>
      </c>
      <c r="K107" s="664">
        <v>3435350.21</v>
      </c>
      <c r="L107" s="661">
        <v>0.9388739155663266</v>
      </c>
      <c r="M107" s="661">
        <v>10954.560618622449</v>
      </c>
      <c r="N107" s="664">
        <v>327.70000000000005</v>
      </c>
      <c r="O107" s="664">
        <v>3099908.2000000007</v>
      </c>
      <c r="P107" s="677">
        <v>0.84719832672610229</v>
      </c>
      <c r="Q107" s="665">
        <v>9459.5916997253589</v>
      </c>
    </row>
    <row r="108" spans="1:17" ht="14.4" customHeight="1" x14ac:dyDescent="0.3">
      <c r="A108" s="660" t="s">
        <v>8553</v>
      </c>
      <c r="B108" s="661" t="s">
        <v>2035</v>
      </c>
      <c r="C108" s="661" t="s">
        <v>8548</v>
      </c>
      <c r="D108" s="661" t="s">
        <v>8672</v>
      </c>
      <c r="E108" s="661" t="s">
        <v>1816</v>
      </c>
      <c r="F108" s="664">
        <v>0.8</v>
      </c>
      <c r="G108" s="664">
        <v>25097.26</v>
      </c>
      <c r="H108" s="661">
        <v>1</v>
      </c>
      <c r="I108" s="661">
        <v>31371.574999999997</v>
      </c>
      <c r="J108" s="664"/>
      <c r="K108" s="664"/>
      <c r="L108" s="661"/>
      <c r="M108" s="661"/>
      <c r="N108" s="664"/>
      <c r="O108" s="664"/>
      <c r="P108" s="677"/>
      <c r="Q108" s="665"/>
    </row>
    <row r="109" spans="1:17" ht="14.4" customHeight="1" x14ac:dyDescent="0.3">
      <c r="A109" s="660" t="s">
        <v>8553</v>
      </c>
      <c r="B109" s="661" t="s">
        <v>2035</v>
      </c>
      <c r="C109" s="661" t="s">
        <v>8548</v>
      </c>
      <c r="D109" s="661" t="s">
        <v>8673</v>
      </c>
      <c r="E109" s="661" t="s">
        <v>8674</v>
      </c>
      <c r="F109" s="664">
        <v>0</v>
      </c>
      <c r="G109" s="664">
        <v>5.8207660913467407E-11</v>
      </c>
      <c r="H109" s="661">
        <v>1</v>
      </c>
      <c r="I109" s="661"/>
      <c r="J109" s="664">
        <v>-3.5527136788005009E-15</v>
      </c>
      <c r="K109" s="664">
        <v>2.9103830456733704E-11</v>
      </c>
      <c r="L109" s="661">
        <v>0.5</v>
      </c>
      <c r="M109" s="661">
        <v>-8192</v>
      </c>
      <c r="N109" s="664">
        <v>-1.0658141036401503E-14</v>
      </c>
      <c r="O109" s="664">
        <v>7.2759576141834259E-11</v>
      </c>
      <c r="P109" s="677">
        <v>1.25</v>
      </c>
      <c r="Q109" s="665">
        <v>-6826.666666666667</v>
      </c>
    </row>
    <row r="110" spans="1:17" ht="14.4" customHeight="1" x14ac:dyDescent="0.3">
      <c r="A110" s="660" t="s">
        <v>8553</v>
      </c>
      <c r="B110" s="661" t="s">
        <v>2035</v>
      </c>
      <c r="C110" s="661" t="s">
        <v>8548</v>
      </c>
      <c r="D110" s="661" t="s">
        <v>8673</v>
      </c>
      <c r="E110" s="661" t="s">
        <v>4240</v>
      </c>
      <c r="F110" s="664">
        <v>120.5</v>
      </c>
      <c r="G110" s="664">
        <v>1285446.33</v>
      </c>
      <c r="H110" s="661">
        <v>1</v>
      </c>
      <c r="I110" s="661">
        <v>10667.604398340249</v>
      </c>
      <c r="J110" s="664">
        <v>129.30000000000001</v>
      </c>
      <c r="K110" s="664">
        <v>1385837.64</v>
      </c>
      <c r="L110" s="661">
        <v>1.0780984064888961</v>
      </c>
      <c r="M110" s="661">
        <v>10718.00185614849</v>
      </c>
      <c r="N110" s="664">
        <v>345.96</v>
      </c>
      <c r="O110" s="664">
        <v>3588086</v>
      </c>
      <c r="P110" s="677">
        <v>2.7913152935758894</v>
      </c>
      <c r="Q110" s="665">
        <v>10371.389756041161</v>
      </c>
    </row>
    <row r="111" spans="1:17" ht="14.4" customHeight="1" x14ac:dyDescent="0.3">
      <c r="A111" s="660" t="s">
        <v>8553</v>
      </c>
      <c r="B111" s="661" t="s">
        <v>2035</v>
      </c>
      <c r="C111" s="661" t="s">
        <v>8548</v>
      </c>
      <c r="D111" s="661" t="s">
        <v>8675</v>
      </c>
      <c r="E111" s="661" t="s">
        <v>8676</v>
      </c>
      <c r="F111" s="664"/>
      <c r="G111" s="664"/>
      <c r="H111" s="661"/>
      <c r="I111" s="661"/>
      <c r="J111" s="664">
        <v>15</v>
      </c>
      <c r="K111" s="664">
        <v>1512724.95</v>
      </c>
      <c r="L111" s="661"/>
      <c r="M111" s="661">
        <v>100848.33</v>
      </c>
      <c r="N111" s="664">
        <v>121.11000000000001</v>
      </c>
      <c r="O111" s="664">
        <v>10812391.26</v>
      </c>
      <c r="P111" s="677"/>
      <c r="Q111" s="665">
        <v>89277.444141689368</v>
      </c>
    </row>
    <row r="112" spans="1:17" ht="14.4" customHeight="1" x14ac:dyDescent="0.3">
      <c r="A112" s="660" t="s">
        <v>8553</v>
      </c>
      <c r="B112" s="661" t="s">
        <v>2035</v>
      </c>
      <c r="C112" s="661" t="s">
        <v>8548</v>
      </c>
      <c r="D112" s="661" t="s">
        <v>8677</v>
      </c>
      <c r="E112" s="661" t="s">
        <v>8676</v>
      </c>
      <c r="F112" s="664">
        <v>1</v>
      </c>
      <c r="G112" s="664">
        <v>0</v>
      </c>
      <c r="H112" s="661"/>
      <c r="I112" s="661">
        <v>0</v>
      </c>
      <c r="J112" s="664"/>
      <c r="K112" s="664"/>
      <c r="L112" s="661"/>
      <c r="M112" s="661"/>
      <c r="N112" s="664">
        <v>5</v>
      </c>
      <c r="O112" s="664">
        <v>1508692.35</v>
      </c>
      <c r="P112" s="677"/>
      <c r="Q112" s="665">
        <v>301738.47000000003</v>
      </c>
    </row>
    <row r="113" spans="1:17" ht="14.4" customHeight="1" x14ac:dyDescent="0.3">
      <c r="A113" s="660" t="s">
        <v>8553</v>
      </c>
      <c r="B113" s="661" t="s">
        <v>2035</v>
      </c>
      <c r="C113" s="661" t="s">
        <v>8548</v>
      </c>
      <c r="D113" s="661" t="s">
        <v>8678</v>
      </c>
      <c r="E113" s="661" t="s">
        <v>8676</v>
      </c>
      <c r="F113" s="664">
        <v>3</v>
      </c>
      <c r="G113" s="664">
        <v>562023.94999999995</v>
      </c>
      <c r="H113" s="661">
        <v>1</v>
      </c>
      <c r="I113" s="661">
        <v>187341.31666666665</v>
      </c>
      <c r="J113" s="664">
        <v>0.6</v>
      </c>
      <c r="K113" s="664">
        <v>28410</v>
      </c>
      <c r="L113" s="661">
        <v>5.0549447225514146E-2</v>
      </c>
      <c r="M113" s="661">
        <v>47350</v>
      </c>
      <c r="N113" s="664">
        <v>7.68</v>
      </c>
      <c r="O113" s="664">
        <v>794995.16</v>
      </c>
      <c r="P113" s="677">
        <v>1.4145218544512206</v>
      </c>
      <c r="Q113" s="665">
        <v>103514.99479166667</v>
      </c>
    </row>
    <row r="114" spans="1:17" ht="14.4" customHeight="1" x14ac:dyDescent="0.3">
      <c r="A114" s="660" t="s">
        <v>8553</v>
      </c>
      <c r="B114" s="661" t="s">
        <v>2035</v>
      </c>
      <c r="C114" s="661" t="s">
        <v>8548</v>
      </c>
      <c r="D114" s="661" t="s">
        <v>8679</v>
      </c>
      <c r="E114" s="661" t="s">
        <v>3766</v>
      </c>
      <c r="F114" s="664"/>
      <c r="G114" s="664"/>
      <c r="H114" s="661"/>
      <c r="I114" s="661"/>
      <c r="J114" s="664"/>
      <c r="K114" s="664"/>
      <c r="L114" s="661"/>
      <c r="M114" s="661"/>
      <c r="N114" s="664">
        <v>5.52</v>
      </c>
      <c r="O114" s="664">
        <v>513700.86</v>
      </c>
      <c r="P114" s="677"/>
      <c r="Q114" s="665">
        <v>93061.75</v>
      </c>
    </row>
    <row r="115" spans="1:17" ht="14.4" customHeight="1" x14ac:dyDescent="0.3">
      <c r="A115" s="660" t="s">
        <v>8553</v>
      </c>
      <c r="B115" s="661" t="s">
        <v>2035</v>
      </c>
      <c r="C115" s="661" t="s">
        <v>8548</v>
      </c>
      <c r="D115" s="661" t="s">
        <v>8679</v>
      </c>
      <c r="E115" s="661" t="s">
        <v>8680</v>
      </c>
      <c r="F115" s="664"/>
      <c r="G115" s="664"/>
      <c r="H115" s="661"/>
      <c r="I115" s="661"/>
      <c r="J115" s="664"/>
      <c r="K115" s="664"/>
      <c r="L115" s="661"/>
      <c r="M115" s="661"/>
      <c r="N115" s="664">
        <v>0</v>
      </c>
      <c r="O115" s="664">
        <v>0</v>
      </c>
      <c r="P115" s="677"/>
      <c r="Q115" s="665"/>
    </row>
    <row r="116" spans="1:17" ht="14.4" customHeight="1" x14ac:dyDescent="0.3">
      <c r="A116" s="660" t="s">
        <v>8553</v>
      </c>
      <c r="B116" s="661" t="s">
        <v>2035</v>
      </c>
      <c r="C116" s="661" t="s">
        <v>8548</v>
      </c>
      <c r="D116" s="661" t="s">
        <v>8681</v>
      </c>
      <c r="E116" s="661" t="s">
        <v>8682</v>
      </c>
      <c r="F116" s="664"/>
      <c r="G116" s="664"/>
      <c r="H116" s="661"/>
      <c r="I116" s="661"/>
      <c r="J116" s="664">
        <v>0</v>
      </c>
      <c r="K116" s="664">
        <v>0</v>
      </c>
      <c r="L116" s="661"/>
      <c r="M116" s="661"/>
      <c r="N116" s="664">
        <v>-6.106226635438361E-16</v>
      </c>
      <c r="O116" s="664">
        <v>1.6370904631912708E-11</v>
      </c>
      <c r="P116" s="677"/>
      <c r="Q116" s="665">
        <v>-26810.18181818182</v>
      </c>
    </row>
    <row r="117" spans="1:17" ht="14.4" customHeight="1" x14ac:dyDescent="0.3">
      <c r="A117" s="660" t="s">
        <v>8553</v>
      </c>
      <c r="B117" s="661" t="s">
        <v>2035</v>
      </c>
      <c r="C117" s="661" t="s">
        <v>8548</v>
      </c>
      <c r="D117" s="661" t="s">
        <v>8681</v>
      </c>
      <c r="E117" s="661" t="s">
        <v>2239</v>
      </c>
      <c r="F117" s="664"/>
      <c r="G117" s="664"/>
      <c r="H117" s="661"/>
      <c r="I117" s="661"/>
      <c r="J117" s="664">
        <v>1.1200000000000001</v>
      </c>
      <c r="K117" s="664">
        <v>41420.480000000003</v>
      </c>
      <c r="L117" s="661"/>
      <c r="M117" s="661">
        <v>36982.571428571428</v>
      </c>
      <c r="N117" s="664">
        <v>33.839999999999996</v>
      </c>
      <c r="O117" s="664">
        <v>1304672.42</v>
      </c>
      <c r="P117" s="677"/>
      <c r="Q117" s="665">
        <v>38554.149527186761</v>
      </c>
    </row>
    <row r="118" spans="1:17" ht="14.4" customHeight="1" x14ac:dyDescent="0.3">
      <c r="A118" s="660" t="s">
        <v>8553</v>
      </c>
      <c r="B118" s="661" t="s">
        <v>2035</v>
      </c>
      <c r="C118" s="661" t="s">
        <v>8548</v>
      </c>
      <c r="D118" s="661" t="s">
        <v>8683</v>
      </c>
      <c r="E118" s="661" t="s">
        <v>4243</v>
      </c>
      <c r="F118" s="664"/>
      <c r="G118" s="664"/>
      <c r="H118" s="661"/>
      <c r="I118" s="661"/>
      <c r="J118" s="664">
        <v>4</v>
      </c>
      <c r="K118" s="664">
        <v>143914.84</v>
      </c>
      <c r="L118" s="661"/>
      <c r="M118" s="661">
        <v>35978.71</v>
      </c>
      <c r="N118" s="664">
        <v>223</v>
      </c>
      <c r="O118" s="664">
        <v>8023252.3300000001</v>
      </c>
      <c r="P118" s="677"/>
      <c r="Q118" s="665">
        <v>35978.71</v>
      </c>
    </row>
    <row r="119" spans="1:17" ht="14.4" customHeight="1" x14ac:dyDescent="0.3">
      <c r="A119" s="660" t="s">
        <v>8553</v>
      </c>
      <c r="B119" s="661" t="s">
        <v>2035</v>
      </c>
      <c r="C119" s="661" t="s">
        <v>8548</v>
      </c>
      <c r="D119" s="661" t="s">
        <v>8683</v>
      </c>
      <c r="E119" s="661" t="s">
        <v>8578</v>
      </c>
      <c r="F119" s="664"/>
      <c r="G119" s="664"/>
      <c r="H119" s="661"/>
      <c r="I119" s="661"/>
      <c r="J119" s="664">
        <v>0</v>
      </c>
      <c r="K119" s="664">
        <v>0</v>
      </c>
      <c r="L119" s="661"/>
      <c r="M119" s="661"/>
      <c r="N119" s="664">
        <v>0</v>
      </c>
      <c r="O119" s="664">
        <v>-2.3283064365386963E-10</v>
      </c>
      <c r="P119" s="677"/>
      <c r="Q119" s="665"/>
    </row>
    <row r="120" spans="1:17" ht="14.4" customHeight="1" x14ac:dyDescent="0.3">
      <c r="A120" s="660" t="s">
        <v>8553</v>
      </c>
      <c r="B120" s="661" t="s">
        <v>2035</v>
      </c>
      <c r="C120" s="661" t="s">
        <v>8548</v>
      </c>
      <c r="D120" s="661" t="s">
        <v>8684</v>
      </c>
      <c r="E120" s="661" t="s">
        <v>8685</v>
      </c>
      <c r="F120" s="664">
        <v>0</v>
      </c>
      <c r="G120" s="664">
        <v>0</v>
      </c>
      <c r="H120" s="661"/>
      <c r="I120" s="661"/>
      <c r="J120" s="664"/>
      <c r="K120" s="664"/>
      <c r="L120" s="661"/>
      <c r="M120" s="661"/>
      <c r="N120" s="664"/>
      <c r="O120" s="664"/>
      <c r="P120" s="677"/>
      <c r="Q120" s="665"/>
    </row>
    <row r="121" spans="1:17" ht="14.4" customHeight="1" x14ac:dyDescent="0.3">
      <c r="A121" s="660" t="s">
        <v>8553</v>
      </c>
      <c r="B121" s="661" t="s">
        <v>2035</v>
      </c>
      <c r="C121" s="661" t="s">
        <v>8548</v>
      </c>
      <c r="D121" s="661" t="s">
        <v>8686</v>
      </c>
      <c r="E121" s="661" t="s">
        <v>8687</v>
      </c>
      <c r="F121" s="664"/>
      <c r="G121" s="664"/>
      <c r="H121" s="661"/>
      <c r="I121" s="661"/>
      <c r="J121" s="664">
        <v>3</v>
      </c>
      <c r="K121" s="664">
        <v>35753.4</v>
      </c>
      <c r="L121" s="661"/>
      <c r="M121" s="661">
        <v>11917.800000000001</v>
      </c>
      <c r="N121" s="664">
        <v>0.8</v>
      </c>
      <c r="O121" s="664">
        <v>9534.24</v>
      </c>
      <c r="P121" s="677"/>
      <c r="Q121" s="665">
        <v>11917.8</v>
      </c>
    </row>
    <row r="122" spans="1:17" ht="14.4" customHeight="1" x14ac:dyDescent="0.3">
      <c r="A122" s="660" t="s">
        <v>8553</v>
      </c>
      <c r="B122" s="661" t="s">
        <v>2035</v>
      </c>
      <c r="C122" s="661" t="s">
        <v>8548</v>
      </c>
      <c r="D122" s="661" t="s">
        <v>8688</v>
      </c>
      <c r="E122" s="661" t="s">
        <v>3299</v>
      </c>
      <c r="F122" s="664"/>
      <c r="G122" s="664"/>
      <c r="H122" s="661"/>
      <c r="I122" s="661"/>
      <c r="J122" s="664">
        <v>15.34</v>
      </c>
      <c r="K122" s="664">
        <v>1547013.37</v>
      </c>
      <c r="L122" s="661"/>
      <c r="M122" s="661">
        <v>100848.32920469363</v>
      </c>
      <c r="N122" s="664">
        <v>0</v>
      </c>
      <c r="O122" s="664">
        <v>0</v>
      </c>
      <c r="P122" s="677"/>
      <c r="Q122" s="665"/>
    </row>
    <row r="123" spans="1:17" ht="14.4" customHeight="1" x14ac:dyDescent="0.3">
      <c r="A123" s="660" t="s">
        <v>8553</v>
      </c>
      <c r="B123" s="661" t="s">
        <v>2035</v>
      </c>
      <c r="C123" s="661" t="s">
        <v>8548</v>
      </c>
      <c r="D123" s="661" t="s">
        <v>8689</v>
      </c>
      <c r="E123" s="661" t="s">
        <v>8690</v>
      </c>
      <c r="F123" s="664">
        <v>1</v>
      </c>
      <c r="G123" s="664">
        <v>3494.92</v>
      </c>
      <c r="H123" s="661">
        <v>1</v>
      </c>
      <c r="I123" s="661">
        <v>3494.92</v>
      </c>
      <c r="J123" s="664"/>
      <c r="K123" s="664"/>
      <c r="L123" s="661"/>
      <c r="M123" s="661"/>
      <c r="N123" s="664"/>
      <c r="O123" s="664"/>
      <c r="P123" s="677"/>
      <c r="Q123" s="665"/>
    </row>
    <row r="124" spans="1:17" ht="14.4" customHeight="1" x14ac:dyDescent="0.3">
      <c r="A124" s="660" t="s">
        <v>8553</v>
      </c>
      <c r="B124" s="661" t="s">
        <v>2035</v>
      </c>
      <c r="C124" s="661" t="s">
        <v>8548</v>
      </c>
      <c r="D124" s="661" t="s">
        <v>8691</v>
      </c>
      <c r="E124" s="661" t="s">
        <v>8544</v>
      </c>
      <c r="F124" s="664"/>
      <c r="G124" s="664"/>
      <c r="H124" s="661"/>
      <c r="I124" s="661"/>
      <c r="J124" s="664"/>
      <c r="K124" s="664"/>
      <c r="L124" s="661"/>
      <c r="M124" s="661"/>
      <c r="N124" s="664">
        <v>1</v>
      </c>
      <c r="O124" s="664">
        <v>19894.900000000001</v>
      </c>
      <c r="P124" s="677"/>
      <c r="Q124" s="665">
        <v>19894.900000000001</v>
      </c>
    </row>
    <row r="125" spans="1:17" ht="14.4" customHeight="1" x14ac:dyDescent="0.3">
      <c r="A125" s="660" t="s">
        <v>8553</v>
      </c>
      <c r="B125" s="661" t="s">
        <v>2035</v>
      </c>
      <c r="C125" s="661" t="s">
        <v>8548</v>
      </c>
      <c r="D125" s="661" t="s">
        <v>8692</v>
      </c>
      <c r="E125" s="661" t="s">
        <v>4245</v>
      </c>
      <c r="F125" s="664"/>
      <c r="G125" s="664"/>
      <c r="H125" s="661"/>
      <c r="I125" s="661"/>
      <c r="J125" s="664"/>
      <c r="K125" s="664"/>
      <c r="L125" s="661"/>
      <c r="M125" s="661"/>
      <c r="N125" s="664">
        <v>0</v>
      </c>
      <c r="O125" s="664">
        <v>0</v>
      </c>
      <c r="P125" s="677"/>
      <c r="Q125" s="665"/>
    </row>
    <row r="126" spans="1:17" ht="14.4" customHeight="1" x14ac:dyDescent="0.3">
      <c r="A126" s="660" t="s">
        <v>8553</v>
      </c>
      <c r="B126" s="661" t="s">
        <v>2035</v>
      </c>
      <c r="C126" s="661" t="s">
        <v>8548</v>
      </c>
      <c r="D126" s="661" t="s">
        <v>8693</v>
      </c>
      <c r="E126" s="661" t="s">
        <v>8694</v>
      </c>
      <c r="F126" s="664">
        <v>1</v>
      </c>
      <c r="G126" s="664">
        <v>503.7</v>
      </c>
      <c r="H126" s="661">
        <v>1</v>
      </c>
      <c r="I126" s="661">
        <v>503.7</v>
      </c>
      <c r="J126" s="664">
        <v>2.44</v>
      </c>
      <c r="K126" s="664">
        <v>1083.6500000000001</v>
      </c>
      <c r="L126" s="661">
        <v>2.1513797895572764</v>
      </c>
      <c r="M126" s="661">
        <v>444.11885245901647</v>
      </c>
      <c r="N126" s="664">
        <v>1.2</v>
      </c>
      <c r="O126" s="664">
        <v>441.41</v>
      </c>
      <c r="P126" s="677">
        <v>0.87633512011117731</v>
      </c>
      <c r="Q126" s="665">
        <v>367.8416666666667</v>
      </c>
    </row>
    <row r="127" spans="1:17" ht="14.4" customHeight="1" x14ac:dyDescent="0.3">
      <c r="A127" s="660" t="s">
        <v>8553</v>
      </c>
      <c r="B127" s="661" t="s">
        <v>2035</v>
      </c>
      <c r="C127" s="661" t="s">
        <v>8548</v>
      </c>
      <c r="D127" s="661" t="s">
        <v>8695</v>
      </c>
      <c r="E127" s="661" t="s">
        <v>4234</v>
      </c>
      <c r="F127" s="664"/>
      <c r="G127" s="664"/>
      <c r="H127" s="661"/>
      <c r="I127" s="661"/>
      <c r="J127" s="664">
        <v>2</v>
      </c>
      <c r="K127" s="664">
        <v>101984.22</v>
      </c>
      <c r="L127" s="661"/>
      <c r="M127" s="661">
        <v>50992.11</v>
      </c>
      <c r="N127" s="664"/>
      <c r="O127" s="664"/>
      <c r="P127" s="677"/>
      <c r="Q127" s="665"/>
    </row>
    <row r="128" spans="1:17" ht="14.4" customHeight="1" x14ac:dyDescent="0.3">
      <c r="A128" s="660" t="s">
        <v>8553</v>
      </c>
      <c r="B128" s="661" t="s">
        <v>2035</v>
      </c>
      <c r="C128" s="661" t="s">
        <v>8548</v>
      </c>
      <c r="D128" s="661" t="s">
        <v>8695</v>
      </c>
      <c r="E128" s="661" t="s">
        <v>8696</v>
      </c>
      <c r="F128" s="664"/>
      <c r="G128" s="664"/>
      <c r="H128" s="661"/>
      <c r="I128" s="661"/>
      <c r="J128" s="664">
        <v>0</v>
      </c>
      <c r="K128" s="664">
        <v>0</v>
      </c>
      <c r="L128" s="661"/>
      <c r="M128" s="661"/>
      <c r="N128" s="664"/>
      <c r="O128" s="664"/>
      <c r="P128" s="677"/>
      <c r="Q128" s="665"/>
    </row>
    <row r="129" spans="1:17" ht="14.4" customHeight="1" x14ac:dyDescent="0.3">
      <c r="A129" s="660" t="s">
        <v>8553</v>
      </c>
      <c r="B129" s="661" t="s">
        <v>2035</v>
      </c>
      <c r="C129" s="661" t="s">
        <v>8548</v>
      </c>
      <c r="D129" s="661" t="s">
        <v>8697</v>
      </c>
      <c r="E129" s="661" t="s">
        <v>4237</v>
      </c>
      <c r="F129" s="664"/>
      <c r="G129" s="664"/>
      <c r="H129" s="661"/>
      <c r="I129" s="661"/>
      <c r="J129" s="664"/>
      <c r="K129" s="664"/>
      <c r="L129" s="661"/>
      <c r="M129" s="661"/>
      <c r="N129" s="664">
        <v>2</v>
      </c>
      <c r="O129" s="664">
        <v>51391.040000000001</v>
      </c>
      <c r="P129" s="677"/>
      <c r="Q129" s="665">
        <v>25695.52</v>
      </c>
    </row>
    <row r="130" spans="1:17" ht="14.4" customHeight="1" x14ac:dyDescent="0.3">
      <c r="A130" s="660" t="s">
        <v>8553</v>
      </c>
      <c r="B130" s="661" t="s">
        <v>2035</v>
      </c>
      <c r="C130" s="661" t="s">
        <v>8548</v>
      </c>
      <c r="D130" s="661" t="s">
        <v>8697</v>
      </c>
      <c r="E130" s="661" t="s">
        <v>8696</v>
      </c>
      <c r="F130" s="664"/>
      <c r="G130" s="664"/>
      <c r="H130" s="661"/>
      <c r="I130" s="661"/>
      <c r="J130" s="664"/>
      <c r="K130" s="664"/>
      <c r="L130" s="661"/>
      <c r="M130" s="661"/>
      <c r="N130" s="664">
        <v>0</v>
      </c>
      <c r="O130" s="664">
        <v>0</v>
      </c>
      <c r="P130" s="677"/>
      <c r="Q130" s="665"/>
    </row>
    <row r="131" spans="1:17" ht="14.4" customHeight="1" x14ac:dyDescent="0.3">
      <c r="A131" s="660" t="s">
        <v>8553</v>
      </c>
      <c r="B131" s="661" t="s">
        <v>2035</v>
      </c>
      <c r="C131" s="661" t="s">
        <v>8548</v>
      </c>
      <c r="D131" s="661" t="s">
        <v>8698</v>
      </c>
      <c r="E131" s="661" t="s">
        <v>8651</v>
      </c>
      <c r="F131" s="664"/>
      <c r="G131" s="664"/>
      <c r="H131" s="661"/>
      <c r="I131" s="661"/>
      <c r="J131" s="664"/>
      <c r="K131" s="664"/>
      <c r="L131" s="661"/>
      <c r="M131" s="661"/>
      <c r="N131" s="664">
        <v>43.4</v>
      </c>
      <c r="O131" s="664">
        <v>24924.620000000003</v>
      </c>
      <c r="P131" s="677"/>
      <c r="Q131" s="665">
        <v>574.30000000000007</v>
      </c>
    </row>
    <row r="132" spans="1:17" ht="14.4" customHeight="1" x14ac:dyDescent="0.3">
      <c r="A132" s="660" t="s">
        <v>8553</v>
      </c>
      <c r="B132" s="661" t="s">
        <v>2035</v>
      </c>
      <c r="C132" s="661" t="s">
        <v>8548</v>
      </c>
      <c r="D132" s="661" t="s">
        <v>8699</v>
      </c>
      <c r="E132" s="661" t="s">
        <v>3260</v>
      </c>
      <c r="F132" s="664"/>
      <c r="G132" s="664"/>
      <c r="H132" s="661"/>
      <c r="I132" s="661"/>
      <c r="J132" s="664"/>
      <c r="K132" s="664"/>
      <c r="L132" s="661"/>
      <c r="M132" s="661"/>
      <c r="N132" s="664">
        <v>52.25</v>
      </c>
      <c r="O132" s="664">
        <v>428423.87</v>
      </c>
      <c r="P132" s="677"/>
      <c r="Q132" s="665">
        <v>8199.4999043062198</v>
      </c>
    </row>
    <row r="133" spans="1:17" ht="14.4" customHeight="1" x14ac:dyDescent="0.3">
      <c r="A133" s="660" t="s">
        <v>8553</v>
      </c>
      <c r="B133" s="661" t="s">
        <v>2035</v>
      </c>
      <c r="C133" s="661" t="s">
        <v>8548</v>
      </c>
      <c r="D133" s="661" t="s">
        <v>8700</v>
      </c>
      <c r="E133" s="661" t="s">
        <v>2725</v>
      </c>
      <c r="F133" s="664"/>
      <c r="G133" s="664"/>
      <c r="H133" s="661"/>
      <c r="I133" s="661"/>
      <c r="J133" s="664"/>
      <c r="K133" s="664"/>
      <c r="L133" s="661"/>
      <c r="M133" s="661"/>
      <c r="N133" s="664">
        <v>16</v>
      </c>
      <c r="O133" s="664">
        <v>26802.080000000002</v>
      </c>
      <c r="P133" s="677"/>
      <c r="Q133" s="665">
        <v>1675.13</v>
      </c>
    </row>
    <row r="134" spans="1:17" ht="14.4" customHeight="1" x14ac:dyDescent="0.3">
      <c r="A134" s="660" t="s">
        <v>8553</v>
      </c>
      <c r="B134" s="661" t="s">
        <v>2035</v>
      </c>
      <c r="C134" s="661" t="s">
        <v>8548</v>
      </c>
      <c r="D134" s="661" t="s">
        <v>8701</v>
      </c>
      <c r="E134" s="661" t="s">
        <v>2395</v>
      </c>
      <c r="F134" s="664"/>
      <c r="G134" s="664"/>
      <c r="H134" s="661"/>
      <c r="I134" s="661"/>
      <c r="J134" s="664"/>
      <c r="K134" s="664"/>
      <c r="L134" s="661"/>
      <c r="M134" s="661"/>
      <c r="N134" s="664">
        <v>219.05</v>
      </c>
      <c r="O134" s="664">
        <v>1347076.44</v>
      </c>
      <c r="P134" s="677"/>
      <c r="Q134" s="665">
        <v>6149.6299475005699</v>
      </c>
    </row>
    <row r="135" spans="1:17" ht="14.4" customHeight="1" x14ac:dyDescent="0.3">
      <c r="A135" s="660" t="s">
        <v>8553</v>
      </c>
      <c r="B135" s="661" t="s">
        <v>2035</v>
      </c>
      <c r="C135" s="661" t="s">
        <v>8548</v>
      </c>
      <c r="D135" s="661" t="s">
        <v>8702</v>
      </c>
      <c r="E135" s="661" t="s">
        <v>2239</v>
      </c>
      <c r="F135" s="664"/>
      <c r="G135" s="664"/>
      <c r="H135" s="661"/>
      <c r="I135" s="661"/>
      <c r="J135" s="664"/>
      <c r="K135" s="664"/>
      <c r="L135" s="661"/>
      <c r="M135" s="661"/>
      <c r="N135" s="664">
        <v>0.26</v>
      </c>
      <c r="O135" s="664">
        <v>10024.08</v>
      </c>
      <c r="P135" s="677"/>
      <c r="Q135" s="665">
        <v>38554.153846153844</v>
      </c>
    </row>
    <row r="136" spans="1:17" ht="14.4" customHeight="1" x14ac:dyDescent="0.3">
      <c r="A136" s="660" t="s">
        <v>8553</v>
      </c>
      <c r="B136" s="661" t="s">
        <v>2035</v>
      </c>
      <c r="C136" s="661" t="s">
        <v>8548</v>
      </c>
      <c r="D136" s="661" t="s">
        <v>8703</v>
      </c>
      <c r="E136" s="661" t="s">
        <v>2395</v>
      </c>
      <c r="F136" s="664"/>
      <c r="G136" s="664"/>
      <c r="H136" s="661"/>
      <c r="I136" s="661"/>
      <c r="J136" s="664"/>
      <c r="K136" s="664"/>
      <c r="L136" s="661"/>
      <c r="M136" s="661"/>
      <c r="N136" s="664">
        <v>4</v>
      </c>
      <c r="O136" s="664">
        <v>24598.52</v>
      </c>
      <c r="P136" s="677"/>
      <c r="Q136" s="665">
        <v>6149.63</v>
      </c>
    </row>
    <row r="137" spans="1:17" ht="14.4" customHeight="1" x14ac:dyDescent="0.3">
      <c r="A137" s="660" t="s">
        <v>8553</v>
      </c>
      <c r="B137" s="661" t="s">
        <v>2035</v>
      </c>
      <c r="C137" s="661" t="s">
        <v>8548</v>
      </c>
      <c r="D137" s="661" t="s">
        <v>8704</v>
      </c>
      <c r="E137" s="661" t="s">
        <v>8705</v>
      </c>
      <c r="F137" s="664"/>
      <c r="G137" s="664"/>
      <c r="H137" s="661"/>
      <c r="I137" s="661"/>
      <c r="J137" s="664"/>
      <c r="K137" s="664"/>
      <c r="L137" s="661"/>
      <c r="M137" s="661"/>
      <c r="N137" s="664">
        <v>0.63</v>
      </c>
      <c r="O137" s="664">
        <v>8797.99</v>
      </c>
      <c r="P137" s="677"/>
      <c r="Q137" s="665">
        <v>13965.063492063491</v>
      </c>
    </row>
    <row r="138" spans="1:17" ht="14.4" customHeight="1" x14ac:dyDescent="0.3">
      <c r="A138" s="660" t="s">
        <v>8553</v>
      </c>
      <c r="B138" s="661" t="s">
        <v>2035</v>
      </c>
      <c r="C138" s="661" t="s">
        <v>4624</v>
      </c>
      <c r="D138" s="661" t="s">
        <v>8557</v>
      </c>
      <c r="E138" s="661" t="s">
        <v>8558</v>
      </c>
      <c r="F138" s="664">
        <v>2</v>
      </c>
      <c r="G138" s="664">
        <v>277.74</v>
      </c>
      <c r="H138" s="661">
        <v>1</v>
      </c>
      <c r="I138" s="661">
        <v>138.87</v>
      </c>
      <c r="J138" s="664">
        <v>5</v>
      </c>
      <c r="K138" s="664">
        <v>694.35</v>
      </c>
      <c r="L138" s="661">
        <v>2.5</v>
      </c>
      <c r="M138" s="661">
        <v>138.87</v>
      </c>
      <c r="N138" s="664">
        <v>5</v>
      </c>
      <c r="O138" s="664">
        <v>700.45</v>
      </c>
      <c r="P138" s="677">
        <v>2.5219629869662277</v>
      </c>
      <c r="Q138" s="665">
        <v>140.09</v>
      </c>
    </row>
    <row r="139" spans="1:17" ht="14.4" customHeight="1" x14ac:dyDescent="0.3">
      <c r="A139" s="660" t="s">
        <v>8553</v>
      </c>
      <c r="B139" s="661" t="s">
        <v>2035</v>
      </c>
      <c r="C139" s="661" t="s">
        <v>4624</v>
      </c>
      <c r="D139" s="661" t="s">
        <v>8559</v>
      </c>
      <c r="E139" s="661" t="s">
        <v>8558</v>
      </c>
      <c r="F139" s="664"/>
      <c r="G139" s="664"/>
      <c r="H139" s="661"/>
      <c r="I139" s="661"/>
      <c r="J139" s="664"/>
      <c r="K139" s="664"/>
      <c r="L139" s="661"/>
      <c r="M139" s="661"/>
      <c r="N139" s="664">
        <v>5.5</v>
      </c>
      <c r="O139" s="664">
        <v>1557.75</v>
      </c>
      <c r="P139" s="677"/>
      <c r="Q139" s="665">
        <v>283.22727272727275</v>
      </c>
    </row>
    <row r="140" spans="1:17" ht="14.4" customHeight="1" x14ac:dyDescent="0.3">
      <c r="A140" s="660" t="s">
        <v>8553</v>
      </c>
      <c r="B140" s="661" t="s">
        <v>2035</v>
      </c>
      <c r="C140" s="661" t="s">
        <v>4624</v>
      </c>
      <c r="D140" s="661" t="s">
        <v>8560</v>
      </c>
      <c r="E140" s="661" t="s">
        <v>654</v>
      </c>
      <c r="F140" s="664"/>
      <c r="G140" s="664"/>
      <c r="H140" s="661"/>
      <c r="I140" s="661"/>
      <c r="J140" s="664"/>
      <c r="K140" s="664"/>
      <c r="L140" s="661"/>
      <c r="M140" s="661"/>
      <c r="N140" s="664">
        <v>5.2</v>
      </c>
      <c r="O140" s="664">
        <v>1328.91</v>
      </c>
      <c r="P140" s="677"/>
      <c r="Q140" s="665">
        <v>255.5596153846154</v>
      </c>
    </row>
    <row r="141" spans="1:17" ht="14.4" customHeight="1" x14ac:dyDescent="0.3">
      <c r="A141" s="660" t="s">
        <v>8553</v>
      </c>
      <c r="B141" s="661" t="s">
        <v>2035</v>
      </c>
      <c r="C141" s="661" t="s">
        <v>4624</v>
      </c>
      <c r="D141" s="661" t="s">
        <v>8571</v>
      </c>
      <c r="E141" s="661" t="s">
        <v>3273</v>
      </c>
      <c r="F141" s="664">
        <v>2</v>
      </c>
      <c r="G141" s="664">
        <v>25900.02</v>
      </c>
      <c r="H141" s="661">
        <v>1</v>
      </c>
      <c r="I141" s="661">
        <v>12950.01</v>
      </c>
      <c r="J141" s="664">
        <v>1</v>
      </c>
      <c r="K141" s="664">
        <v>12950.01</v>
      </c>
      <c r="L141" s="661">
        <v>0.5</v>
      </c>
      <c r="M141" s="661">
        <v>12950.01</v>
      </c>
      <c r="N141" s="664">
        <v>9.25</v>
      </c>
      <c r="O141" s="664">
        <v>120838.34000000001</v>
      </c>
      <c r="P141" s="677">
        <v>4.6655693702167031</v>
      </c>
      <c r="Q141" s="665">
        <v>13063.604324324326</v>
      </c>
    </row>
    <row r="142" spans="1:17" ht="14.4" customHeight="1" x14ac:dyDescent="0.3">
      <c r="A142" s="660" t="s">
        <v>8553</v>
      </c>
      <c r="B142" s="661" t="s">
        <v>2035</v>
      </c>
      <c r="C142" s="661" t="s">
        <v>4624</v>
      </c>
      <c r="D142" s="661" t="s">
        <v>8573</v>
      </c>
      <c r="E142" s="661" t="s">
        <v>8574</v>
      </c>
      <c r="F142" s="664">
        <v>2</v>
      </c>
      <c r="G142" s="664">
        <v>64750.080000000002</v>
      </c>
      <c r="H142" s="661">
        <v>1</v>
      </c>
      <c r="I142" s="661">
        <v>32375.040000000001</v>
      </c>
      <c r="J142" s="664">
        <v>1</v>
      </c>
      <c r="K142" s="664">
        <v>32375.040000000001</v>
      </c>
      <c r="L142" s="661">
        <v>0.5</v>
      </c>
      <c r="M142" s="661">
        <v>32375.040000000001</v>
      </c>
      <c r="N142" s="664">
        <v>16</v>
      </c>
      <c r="O142" s="664">
        <v>522544.48000000004</v>
      </c>
      <c r="P142" s="677">
        <v>8.0701750484323735</v>
      </c>
      <c r="Q142" s="665">
        <v>32659.030000000002</v>
      </c>
    </row>
    <row r="143" spans="1:17" ht="14.4" customHeight="1" x14ac:dyDescent="0.3">
      <c r="A143" s="660" t="s">
        <v>8553</v>
      </c>
      <c r="B143" s="661" t="s">
        <v>2035</v>
      </c>
      <c r="C143" s="661" t="s">
        <v>4624</v>
      </c>
      <c r="D143" s="661" t="s">
        <v>8601</v>
      </c>
      <c r="E143" s="661" t="s">
        <v>8602</v>
      </c>
      <c r="F143" s="664"/>
      <c r="G143" s="664"/>
      <c r="H143" s="661"/>
      <c r="I143" s="661"/>
      <c r="J143" s="664"/>
      <c r="K143" s="664"/>
      <c r="L143" s="661"/>
      <c r="M143" s="661"/>
      <c r="N143" s="664">
        <v>0.6</v>
      </c>
      <c r="O143" s="664">
        <v>1003.8</v>
      </c>
      <c r="P143" s="677"/>
      <c r="Q143" s="665">
        <v>1673</v>
      </c>
    </row>
    <row r="144" spans="1:17" ht="14.4" customHeight="1" x14ac:dyDescent="0.3">
      <c r="A144" s="660" t="s">
        <v>8553</v>
      </c>
      <c r="B144" s="661" t="s">
        <v>2035</v>
      </c>
      <c r="C144" s="661" t="s">
        <v>4624</v>
      </c>
      <c r="D144" s="661" t="s">
        <v>8605</v>
      </c>
      <c r="E144" s="661" t="s">
        <v>2004</v>
      </c>
      <c r="F144" s="664"/>
      <c r="G144" s="664"/>
      <c r="H144" s="661"/>
      <c r="I144" s="661"/>
      <c r="J144" s="664"/>
      <c r="K144" s="664"/>
      <c r="L144" s="661"/>
      <c r="M144" s="661"/>
      <c r="N144" s="664">
        <v>30</v>
      </c>
      <c r="O144" s="664">
        <v>3318</v>
      </c>
      <c r="P144" s="677"/>
      <c r="Q144" s="665">
        <v>110.6</v>
      </c>
    </row>
    <row r="145" spans="1:17" ht="14.4" customHeight="1" x14ac:dyDescent="0.3">
      <c r="A145" s="660" t="s">
        <v>8553</v>
      </c>
      <c r="B145" s="661" t="s">
        <v>2035</v>
      </c>
      <c r="C145" s="661" t="s">
        <v>4624</v>
      </c>
      <c r="D145" s="661" t="s">
        <v>8606</v>
      </c>
      <c r="E145" s="661" t="s">
        <v>2004</v>
      </c>
      <c r="F145" s="664"/>
      <c r="G145" s="664"/>
      <c r="H145" s="661"/>
      <c r="I145" s="661"/>
      <c r="J145" s="664"/>
      <c r="K145" s="664"/>
      <c r="L145" s="661"/>
      <c r="M145" s="661"/>
      <c r="N145" s="664">
        <v>4.4000000000000004</v>
      </c>
      <c r="O145" s="664">
        <v>4354.1400000000003</v>
      </c>
      <c r="P145" s="677"/>
      <c r="Q145" s="665">
        <v>989.57727272727277</v>
      </c>
    </row>
    <row r="146" spans="1:17" ht="14.4" customHeight="1" x14ac:dyDescent="0.3">
      <c r="A146" s="660" t="s">
        <v>8553</v>
      </c>
      <c r="B146" s="661" t="s">
        <v>2035</v>
      </c>
      <c r="C146" s="661" t="s">
        <v>4624</v>
      </c>
      <c r="D146" s="661" t="s">
        <v>8611</v>
      </c>
      <c r="E146" s="661" t="s">
        <v>8612</v>
      </c>
      <c r="F146" s="664"/>
      <c r="G146" s="664"/>
      <c r="H146" s="661"/>
      <c r="I146" s="661"/>
      <c r="J146" s="664">
        <v>0.6</v>
      </c>
      <c r="K146" s="664">
        <v>5613.79</v>
      </c>
      <c r="L146" s="661"/>
      <c r="M146" s="661">
        <v>9356.3166666666675</v>
      </c>
      <c r="N146" s="664"/>
      <c r="O146" s="664"/>
      <c r="P146" s="677"/>
      <c r="Q146" s="665"/>
    </row>
    <row r="147" spans="1:17" ht="14.4" customHeight="1" x14ac:dyDescent="0.3">
      <c r="A147" s="660" t="s">
        <v>8553</v>
      </c>
      <c r="B147" s="661" t="s">
        <v>2035</v>
      </c>
      <c r="C147" s="661" t="s">
        <v>4624</v>
      </c>
      <c r="D147" s="661" t="s">
        <v>8613</v>
      </c>
      <c r="E147" s="661" t="s">
        <v>1068</v>
      </c>
      <c r="F147" s="664">
        <v>0.30000000000000004</v>
      </c>
      <c r="G147" s="664">
        <v>23.049999999999997</v>
      </c>
      <c r="H147" s="661">
        <v>1</v>
      </c>
      <c r="I147" s="661">
        <v>76.833333333333314</v>
      </c>
      <c r="J147" s="664">
        <v>0.2</v>
      </c>
      <c r="K147" s="664">
        <v>15.37</v>
      </c>
      <c r="L147" s="661">
        <v>0.66681127982646426</v>
      </c>
      <c r="M147" s="661">
        <v>76.849999999999994</v>
      </c>
      <c r="N147" s="664">
        <v>3.4000000000000004</v>
      </c>
      <c r="O147" s="664">
        <v>253.23000000000002</v>
      </c>
      <c r="P147" s="677">
        <v>10.986117136659438</v>
      </c>
      <c r="Q147" s="665">
        <v>74.479411764705887</v>
      </c>
    </row>
    <row r="148" spans="1:17" ht="14.4" customHeight="1" x14ac:dyDescent="0.3">
      <c r="A148" s="660" t="s">
        <v>8553</v>
      </c>
      <c r="B148" s="661" t="s">
        <v>2035</v>
      </c>
      <c r="C148" s="661" t="s">
        <v>4624</v>
      </c>
      <c r="D148" s="661" t="s">
        <v>8615</v>
      </c>
      <c r="E148" s="661" t="s">
        <v>1739</v>
      </c>
      <c r="F148" s="664"/>
      <c r="G148" s="664"/>
      <c r="H148" s="661"/>
      <c r="I148" s="661"/>
      <c r="J148" s="664">
        <v>1</v>
      </c>
      <c r="K148" s="664">
        <v>84.28</v>
      </c>
      <c r="L148" s="661"/>
      <c r="M148" s="661">
        <v>84.28</v>
      </c>
      <c r="N148" s="664"/>
      <c r="O148" s="664"/>
      <c r="P148" s="677"/>
      <c r="Q148" s="665"/>
    </row>
    <row r="149" spans="1:17" ht="14.4" customHeight="1" x14ac:dyDescent="0.3">
      <c r="A149" s="660" t="s">
        <v>8553</v>
      </c>
      <c r="B149" s="661" t="s">
        <v>2035</v>
      </c>
      <c r="C149" s="661" t="s">
        <v>4624</v>
      </c>
      <c r="D149" s="661" t="s">
        <v>8616</v>
      </c>
      <c r="E149" s="661" t="s">
        <v>1743</v>
      </c>
      <c r="F149" s="664"/>
      <c r="G149" s="664"/>
      <c r="H149" s="661"/>
      <c r="I149" s="661"/>
      <c r="J149" s="664">
        <v>2.6</v>
      </c>
      <c r="K149" s="664">
        <v>438.28</v>
      </c>
      <c r="L149" s="661"/>
      <c r="M149" s="661">
        <v>168.56923076923076</v>
      </c>
      <c r="N149" s="664">
        <v>13.799999999999999</v>
      </c>
      <c r="O149" s="664">
        <v>2784.78</v>
      </c>
      <c r="P149" s="677"/>
      <c r="Q149" s="665">
        <v>201.79565217391308</v>
      </c>
    </row>
    <row r="150" spans="1:17" ht="14.4" customHeight="1" x14ac:dyDescent="0.3">
      <c r="A150" s="660" t="s">
        <v>8553</v>
      </c>
      <c r="B150" s="661" t="s">
        <v>2035</v>
      </c>
      <c r="C150" s="661" t="s">
        <v>4624</v>
      </c>
      <c r="D150" s="661" t="s">
        <v>8633</v>
      </c>
      <c r="E150" s="661" t="s">
        <v>789</v>
      </c>
      <c r="F150" s="664">
        <v>0.2</v>
      </c>
      <c r="G150" s="664">
        <v>12.17</v>
      </c>
      <c r="H150" s="661">
        <v>1</v>
      </c>
      <c r="I150" s="661">
        <v>60.849999999999994</v>
      </c>
      <c r="J150" s="664">
        <v>2</v>
      </c>
      <c r="K150" s="664">
        <v>124.36</v>
      </c>
      <c r="L150" s="661">
        <v>10.218570254724733</v>
      </c>
      <c r="M150" s="661">
        <v>62.18</v>
      </c>
      <c r="N150" s="664"/>
      <c r="O150" s="664"/>
      <c r="P150" s="677"/>
      <c r="Q150" s="665"/>
    </row>
    <row r="151" spans="1:17" ht="14.4" customHeight="1" x14ac:dyDescent="0.3">
      <c r="A151" s="660" t="s">
        <v>8553</v>
      </c>
      <c r="B151" s="661" t="s">
        <v>2035</v>
      </c>
      <c r="C151" s="661" t="s">
        <v>4624</v>
      </c>
      <c r="D151" s="661" t="s">
        <v>8706</v>
      </c>
      <c r="E151" s="661" t="s">
        <v>4434</v>
      </c>
      <c r="F151" s="664"/>
      <c r="G151" s="664"/>
      <c r="H151" s="661"/>
      <c r="I151" s="661"/>
      <c r="J151" s="664"/>
      <c r="K151" s="664"/>
      <c r="L151" s="661"/>
      <c r="M151" s="661"/>
      <c r="N151" s="664">
        <v>0.16</v>
      </c>
      <c r="O151" s="664">
        <v>13.66</v>
      </c>
      <c r="P151" s="677"/>
      <c r="Q151" s="665">
        <v>85.375</v>
      </c>
    </row>
    <row r="152" spans="1:17" ht="14.4" customHeight="1" x14ac:dyDescent="0.3">
      <c r="A152" s="660" t="s">
        <v>8553</v>
      </c>
      <c r="B152" s="661" t="s">
        <v>2035</v>
      </c>
      <c r="C152" s="661" t="s">
        <v>4624</v>
      </c>
      <c r="D152" s="661" t="s">
        <v>8644</v>
      </c>
      <c r="E152" s="661" t="s">
        <v>8643</v>
      </c>
      <c r="F152" s="664"/>
      <c r="G152" s="664"/>
      <c r="H152" s="661"/>
      <c r="I152" s="661"/>
      <c r="J152" s="664">
        <v>9</v>
      </c>
      <c r="K152" s="664">
        <v>2700.54</v>
      </c>
      <c r="L152" s="661"/>
      <c r="M152" s="661">
        <v>300.06</v>
      </c>
      <c r="N152" s="664">
        <v>28</v>
      </c>
      <c r="O152" s="664">
        <v>8475.32</v>
      </c>
      <c r="P152" s="677"/>
      <c r="Q152" s="665">
        <v>302.69</v>
      </c>
    </row>
    <row r="153" spans="1:17" ht="14.4" customHeight="1" x14ac:dyDescent="0.3">
      <c r="A153" s="660" t="s">
        <v>8553</v>
      </c>
      <c r="B153" s="661" t="s">
        <v>2035</v>
      </c>
      <c r="C153" s="661" t="s">
        <v>4624</v>
      </c>
      <c r="D153" s="661" t="s">
        <v>8646</v>
      </c>
      <c r="E153" s="661" t="s">
        <v>8544</v>
      </c>
      <c r="F153" s="664">
        <v>1</v>
      </c>
      <c r="G153" s="664">
        <v>573.11</v>
      </c>
      <c r="H153" s="661">
        <v>1</v>
      </c>
      <c r="I153" s="661">
        <v>573.11</v>
      </c>
      <c r="J153" s="664"/>
      <c r="K153" s="664"/>
      <c r="L153" s="661"/>
      <c r="M153" s="661"/>
      <c r="N153" s="664"/>
      <c r="O153" s="664"/>
      <c r="P153" s="677"/>
      <c r="Q153" s="665"/>
    </row>
    <row r="154" spans="1:17" ht="14.4" customHeight="1" x14ac:dyDescent="0.3">
      <c r="A154" s="660" t="s">
        <v>8553</v>
      </c>
      <c r="B154" s="661" t="s">
        <v>2035</v>
      </c>
      <c r="C154" s="661" t="s">
        <v>4624</v>
      </c>
      <c r="D154" s="661" t="s">
        <v>8656</v>
      </c>
      <c r="E154" s="661" t="s">
        <v>2776</v>
      </c>
      <c r="F154" s="664"/>
      <c r="G154" s="664"/>
      <c r="H154" s="661"/>
      <c r="I154" s="661"/>
      <c r="J154" s="664"/>
      <c r="K154" s="664"/>
      <c r="L154" s="661"/>
      <c r="M154" s="661"/>
      <c r="N154" s="664">
        <v>0.3</v>
      </c>
      <c r="O154" s="664">
        <v>492.83</v>
      </c>
      <c r="P154" s="677"/>
      <c r="Q154" s="665">
        <v>1642.7666666666667</v>
      </c>
    </row>
    <row r="155" spans="1:17" ht="14.4" customHeight="1" x14ac:dyDescent="0.3">
      <c r="A155" s="660" t="s">
        <v>8553</v>
      </c>
      <c r="B155" s="661" t="s">
        <v>2035</v>
      </c>
      <c r="C155" s="661" t="s">
        <v>4624</v>
      </c>
      <c r="D155" s="661" t="s">
        <v>8659</v>
      </c>
      <c r="E155" s="661" t="s">
        <v>2189</v>
      </c>
      <c r="F155" s="664"/>
      <c r="G155" s="664"/>
      <c r="H155" s="661"/>
      <c r="I155" s="661"/>
      <c r="J155" s="664"/>
      <c r="K155" s="664"/>
      <c r="L155" s="661"/>
      <c r="M155" s="661"/>
      <c r="N155" s="664">
        <v>2.4</v>
      </c>
      <c r="O155" s="664">
        <v>1387.33</v>
      </c>
      <c r="P155" s="677"/>
      <c r="Q155" s="665">
        <v>578.05416666666667</v>
      </c>
    </row>
    <row r="156" spans="1:17" ht="14.4" customHeight="1" x14ac:dyDescent="0.3">
      <c r="A156" s="660" t="s">
        <v>8553</v>
      </c>
      <c r="B156" s="661" t="s">
        <v>2035</v>
      </c>
      <c r="C156" s="661" t="s">
        <v>4624</v>
      </c>
      <c r="D156" s="661" t="s">
        <v>8698</v>
      </c>
      <c r="E156" s="661" t="s">
        <v>8651</v>
      </c>
      <c r="F156" s="664"/>
      <c r="G156" s="664"/>
      <c r="H156" s="661"/>
      <c r="I156" s="661"/>
      <c r="J156" s="664"/>
      <c r="K156" s="664"/>
      <c r="L156" s="661"/>
      <c r="M156" s="661"/>
      <c r="N156" s="664">
        <v>6</v>
      </c>
      <c r="O156" s="664">
        <v>3445.8</v>
      </c>
      <c r="P156" s="677"/>
      <c r="Q156" s="665">
        <v>574.30000000000007</v>
      </c>
    </row>
    <row r="157" spans="1:17" ht="14.4" customHeight="1" x14ac:dyDescent="0.3">
      <c r="A157" s="660" t="s">
        <v>8553</v>
      </c>
      <c r="B157" s="661" t="s">
        <v>2035</v>
      </c>
      <c r="C157" s="661" t="s">
        <v>4625</v>
      </c>
      <c r="D157" s="661" t="s">
        <v>8557</v>
      </c>
      <c r="E157" s="661" t="s">
        <v>8558</v>
      </c>
      <c r="F157" s="664">
        <v>38</v>
      </c>
      <c r="G157" s="664">
        <v>5253.66</v>
      </c>
      <c r="H157" s="661">
        <v>1</v>
      </c>
      <c r="I157" s="661">
        <v>138.25421052631577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8553</v>
      </c>
      <c r="B158" s="661" t="s">
        <v>2035</v>
      </c>
      <c r="C158" s="661" t="s">
        <v>4625</v>
      </c>
      <c r="D158" s="661" t="s">
        <v>8560</v>
      </c>
      <c r="E158" s="661" t="s">
        <v>654</v>
      </c>
      <c r="F158" s="664">
        <v>4</v>
      </c>
      <c r="G158" s="664">
        <v>1013.32</v>
      </c>
      <c r="H158" s="661">
        <v>1</v>
      </c>
      <c r="I158" s="661">
        <v>253.33</v>
      </c>
      <c r="J158" s="664"/>
      <c r="K158" s="664"/>
      <c r="L158" s="661"/>
      <c r="M158" s="661"/>
      <c r="N158" s="664"/>
      <c r="O158" s="664"/>
      <c r="P158" s="677"/>
      <c r="Q158" s="665"/>
    </row>
    <row r="159" spans="1:17" ht="14.4" customHeight="1" x14ac:dyDescent="0.3">
      <c r="A159" s="660" t="s">
        <v>8553</v>
      </c>
      <c r="B159" s="661" t="s">
        <v>2035</v>
      </c>
      <c r="C159" s="661" t="s">
        <v>4625</v>
      </c>
      <c r="D159" s="661" t="s">
        <v>8571</v>
      </c>
      <c r="E159" s="661" t="s">
        <v>3273</v>
      </c>
      <c r="F159" s="664">
        <v>18.25</v>
      </c>
      <c r="G159" s="664">
        <v>235656.81</v>
      </c>
      <c r="H159" s="661">
        <v>1</v>
      </c>
      <c r="I159" s="661">
        <v>12912.701917808219</v>
      </c>
      <c r="J159" s="664"/>
      <c r="K159" s="664"/>
      <c r="L159" s="661"/>
      <c r="M159" s="661"/>
      <c r="N159" s="664">
        <v>1.5</v>
      </c>
      <c r="O159" s="664">
        <v>19595.41</v>
      </c>
      <c r="P159" s="677">
        <v>8.3152317983087351E-2</v>
      </c>
      <c r="Q159" s="665">
        <v>13063.606666666667</v>
      </c>
    </row>
    <row r="160" spans="1:17" ht="14.4" customHeight="1" x14ac:dyDescent="0.3">
      <c r="A160" s="660" t="s">
        <v>8553</v>
      </c>
      <c r="B160" s="661" t="s">
        <v>2035</v>
      </c>
      <c r="C160" s="661" t="s">
        <v>4625</v>
      </c>
      <c r="D160" s="661" t="s">
        <v>8573</v>
      </c>
      <c r="E160" s="661" t="s">
        <v>8574</v>
      </c>
      <c r="F160" s="664">
        <v>25</v>
      </c>
      <c r="G160" s="664">
        <v>807106.4800000001</v>
      </c>
      <c r="H160" s="661">
        <v>1</v>
      </c>
      <c r="I160" s="661">
        <v>32284.259200000004</v>
      </c>
      <c r="J160" s="664"/>
      <c r="K160" s="664"/>
      <c r="L160" s="661"/>
      <c r="M160" s="661"/>
      <c r="N160" s="664">
        <v>1</v>
      </c>
      <c r="O160" s="664">
        <v>32659.03</v>
      </c>
      <c r="P160" s="677">
        <v>4.0464338732604396E-2</v>
      </c>
      <c r="Q160" s="665">
        <v>32659.03</v>
      </c>
    </row>
    <row r="161" spans="1:17" ht="14.4" customHeight="1" x14ac:dyDescent="0.3">
      <c r="A161" s="660" t="s">
        <v>8553</v>
      </c>
      <c r="B161" s="661" t="s">
        <v>2035</v>
      </c>
      <c r="C161" s="661" t="s">
        <v>4625</v>
      </c>
      <c r="D161" s="661" t="s">
        <v>8601</v>
      </c>
      <c r="E161" s="661" t="s">
        <v>8602</v>
      </c>
      <c r="F161" s="664">
        <v>3.18</v>
      </c>
      <c r="G161" s="664">
        <v>5273.9</v>
      </c>
      <c r="H161" s="661">
        <v>1</v>
      </c>
      <c r="I161" s="661">
        <v>1658.4591194968552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x14ac:dyDescent="0.3">
      <c r="A162" s="660" t="s">
        <v>8553</v>
      </c>
      <c r="B162" s="661" t="s">
        <v>2035</v>
      </c>
      <c r="C162" s="661" t="s">
        <v>4625</v>
      </c>
      <c r="D162" s="661" t="s">
        <v>8606</v>
      </c>
      <c r="E162" s="661" t="s">
        <v>2004</v>
      </c>
      <c r="F162" s="664">
        <v>2.6</v>
      </c>
      <c r="G162" s="664">
        <v>3711.71</v>
      </c>
      <c r="H162" s="661">
        <v>1</v>
      </c>
      <c r="I162" s="661">
        <v>1427.5807692307692</v>
      </c>
      <c r="J162" s="664"/>
      <c r="K162" s="664"/>
      <c r="L162" s="661"/>
      <c r="M162" s="661"/>
      <c r="N162" s="664"/>
      <c r="O162" s="664"/>
      <c r="P162" s="677"/>
      <c r="Q162" s="665"/>
    </row>
    <row r="163" spans="1:17" ht="14.4" customHeight="1" x14ac:dyDescent="0.3">
      <c r="A163" s="660" t="s">
        <v>8553</v>
      </c>
      <c r="B163" s="661" t="s">
        <v>2035</v>
      </c>
      <c r="C163" s="661" t="s">
        <v>4625</v>
      </c>
      <c r="D163" s="661" t="s">
        <v>8613</v>
      </c>
      <c r="E163" s="661" t="s">
        <v>1068</v>
      </c>
      <c r="F163" s="664">
        <v>8.1499999999999986</v>
      </c>
      <c r="G163" s="664">
        <v>624.61999999999989</v>
      </c>
      <c r="H163" s="661">
        <v>1</v>
      </c>
      <c r="I163" s="661">
        <v>76.640490797546008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8553</v>
      </c>
      <c r="B164" s="661" t="s">
        <v>2035</v>
      </c>
      <c r="C164" s="661" t="s">
        <v>4625</v>
      </c>
      <c r="D164" s="661" t="s">
        <v>8616</v>
      </c>
      <c r="E164" s="661" t="s">
        <v>1743</v>
      </c>
      <c r="F164" s="664">
        <v>14.2</v>
      </c>
      <c r="G164" s="664">
        <v>2372.2399999999998</v>
      </c>
      <c r="H164" s="661">
        <v>1</v>
      </c>
      <c r="I164" s="661">
        <v>167.05915492957746</v>
      </c>
      <c r="J164" s="664"/>
      <c r="K164" s="664"/>
      <c r="L164" s="661"/>
      <c r="M164" s="661"/>
      <c r="N164" s="664"/>
      <c r="O164" s="664"/>
      <c r="P164" s="677"/>
      <c r="Q164" s="665"/>
    </row>
    <row r="165" spans="1:17" ht="14.4" customHeight="1" x14ac:dyDescent="0.3">
      <c r="A165" s="660" t="s">
        <v>8553</v>
      </c>
      <c r="B165" s="661" t="s">
        <v>2035</v>
      </c>
      <c r="C165" s="661" t="s">
        <v>4625</v>
      </c>
      <c r="D165" s="661" t="s">
        <v>8622</v>
      </c>
      <c r="E165" s="661" t="s">
        <v>8623</v>
      </c>
      <c r="F165" s="664">
        <v>202</v>
      </c>
      <c r="G165" s="664">
        <v>1068367.04</v>
      </c>
      <c r="H165" s="661">
        <v>1</v>
      </c>
      <c r="I165" s="661">
        <v>5288.9457425742576</v>
      </c>
      <c r="J165" s="664">
        <v>139</v>
      </c>
      <c r="K165" s="664">
        <v>743056.55</v>
      </c>
      <c r="L165" s="661">
        <v>0.69550680822201327</v>
      </c>
      <c r="M165" s="661">
        <v>5345.7305755395682</v>
      </c>
      <c r="N165" s="664">
        <v>81</v>
      </c>
      <c r="O165" s="664">
        <v>365395.05</v>
      </c>
      <c r="P165" s="677">
        <v>0.34201265699847871</v>
      </c>
      <c r="Q165" s="665">
        <v>4511.05</v>
      </c>
    </row>
    <row r="166" spans="1:17" ht="14.4" customHeight="1" x14ac:dyDescent="0.3">
      <c r="A166" s="660" t="s">
        <v>8553</v>
      </c>
      <c r="B166" s="661" t="s">
        <v>2035</v>
      </c>
      <c r="C166" s="661" t="s">
        <v>4625</v>
      </c>
      <c r="D166" s="661" t="s">
        <v>8624</v>
      </c>
      <c r="E166" s="661" t="s">
        <v>8625</v>
      </c>
      <c r="F166" s="664">
        <v>165</v>
      </c>
      <c r="G166" s="664">
        <v>1704461.94</v>
      </c>
      <c r="H166" s="661">
        <v>1</v>
      </c>
      <c r="I166" s="661">
        <v>10330.072363636364</v>
      </c>
      <c r="J166" s="664">
        <v>257</v>
      </c>
      <c r="K166" s="664">
        <v>2745335.81</v>
      </c>
      <c r="L166" s="661">
        <v>1.6106759239223611</v>
      </c>
      <c r="M166" s="661">
        <v>10682.240505836577</v>
      </c>
      <c r="N166" s="664">
        <v>240</v>
      </c>
      <c r="O166" s="664">
        <v>2165301.5999999996</v>
      </c>
      <c r="P166" s="677">
        <v>1.2703725141554054</v>
      </c>
      <c r="Q166" s="665">
        <v>9022.0899999999983</v>
      </c>
    </row>
    <row r="167" spans="1:17" ht="14.4" customHeight="1" x14ac:dyDescent="0.3">
      <c r="A167" s="660" t="s">
        <v>8553</v>
      </c>
      <c r="B167" s="661" t="s">
        <v>2035</v>
      </c>
      <c r="C167" s="661" t="s">
        <v>4625</v>
      </c>
      <c r="D167" s="661" t="s">
        <v>8626</v>
      </c>
      <c r="E167" s="661" t="s">
        <v>8544</v>
      </c>
      <c r="F167" s="664">
        <v>5.26</v>
      </c>
      <c r="G167" s="664">
        <v>8565.7999999999993</v>
      </c>
      <c r="H167" s="661">
        <v>1</v>
      </c>
      <c r="I167" s="661">
        <v>1628.4790874524715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8553</v>
      </c>
      <c r="B168" s="661" t="s">
        <v>2035</v>
      </c>
      <c r="C168" s="661" t="s">
        <v>4625</v>
      </c>
      <c r="D168" s="661" t="s">
        <v>8629</v>
      </c>
      <c r="E168" s="661" t="s">
        <v>8630</v>
      </c>
      <c r="F168" s="664">
        <v>79</v>
      </c>
      <c r="G168" s="664">
        <v>415764.62</v>
      </c>
      <c r="H168" s="661">
        <v>1</v>
      </c>
      <c r="I168" s="661">
        <v>5262.8432911392401</v>
      </c>
      <c r="J168" s="664">
        <v>120</v>
      </c>
      <c r="K168" s="664">
        <v>593927.4</v>
      </c>
      <c r="L168" s="661">
        <v>1.4285183765756693</v>
      </c>
      <c r="M168" s="661">
        <v>4949.3950000000004</v>
      </c>
      <c r="N168" s="664">
        <v>28</v>
      </c>
      <c r="O168" s="664">
        <v>126309.4</v>
      </c>
      <c r="P168" s="677">
        <v>0.30380026083027456</v>
      </c>
      <c r="Q168" s="665">
        <v>4511.05</v>
      </c>
    </row>
    <row r="169" spans="1:17" ht="14.4" customHeight="1" x14ac:dyDescent="0.3">
      <c r="A169" s="660" t="s">
        <v>8553</v>
      </c>
      <c r="B169" s="661" t="s">
        <v>2035</v>
      </c>
      <c r="C169" s="661" t="s">
        <v>4625</v>
      </c>
      <c r="D169" s="661" t="s">
        <v>8631</v>
      </c>
      <c r="E169" s="661" t="s">
        <v>8632</v>
      </c>
      <c r="F169" s="664">
        <v>287</v>
      </c>
      <c r="G169" s="664">
        <v>3038654.35</v>
      </c>
      <c r="H169" s="661">
        <v>1</v>
      </c>
      <c r="I169" s="661">
        <v>10587.645818815332</v>
      </c>
      <c r="J169" s="664">
        <v>284</v>
      </c>
      <c r="K169" s="664">
        <v>3008692.08</v>
      </c>
      <c r="L169" s="661">
        <v>0.99013962545624845</v>
      </c>
      <c r="M169" s="661">
        <v>10593.9861971831</v>
      </c>
      <c r="N169" s="664">
        <v>130</v>
      </c>
      <c r="O169" s="664">
        <v>1172871.7</v>
      </c>
      <c r="P169" s="677">
        <v>0.3859839142283491</v>
      </c>
      <c r="Q169" s="665">
        <v>9022.09</v>
      </c>
    </row>
    <row r="170" spans="1:17" ht="14.4" customHeight="1" x14ac:dyDescent="0.3">
      <c r="A170" s="660" t="s">
        <v>8553</v>
      </c>
      <c r="B170" s="661" t="s">
        <v>2035</v>
      </c>
      <c r="C170" s="661" t="s">
        <v>4625</v>
      </c>
      <c r="D170" s="661" t="s">
        <v>8633</v>
      </c>
      <c r="E170" s="661" t="s">
        <v>789</v>
      </c>
      <c r="F170" s="664">
        <v>0.2</v>
      </c>
      <c r="G170" s="664">
        <v>11.32</v>
      </c>
      <c r="H170" s="661">
        <v>1</v>
      </c>
      <c r="I170" s="661">
        <v>56.6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8553</v>
      </c>
      <c r="B171" s="661" t="s">
        <v>2035</v>
      </c>
      <c r="C171" s="661" t="s">
        <v>4625</v>
      </c>
      <c r="D171" s="661" t="s">
        <v>8642</v>
      </c>
      <c r="E171" s="661" t="s">
        <v>8643</v>
      </c>
      <c r="F171" s="664">
        <v>17.21</v>
      </c>
      <c r="G171" s="664">
        <v>23091.489999999998</v>
      </c>
      <c r="H171" s="661">
        <v>1</v>
      </c>
      <c r="I171" s="661">
        <v>1341.7484020918068</v>
      </c>
      <c r="J171" s="664"/>
      <c r="K171" s="664"/>
      <c r="L171" s="661"/>
      <c r="M171" s="661"/>
      <c r="N171" s="664"/>
      <c r="O171" s="664"/>
      <c r="P171" s="677"/>
      <c r="Q171" s="665"/>
    </row>
    <row r="172" spans="1:17" ht="14.4" customHeight="1" x14ac:dyDescent="0.3">
      <c r="A172" s="660" t="s">
        <v>8553</v>
      </c>
      <c r="B172" s="661" t="s">
        <v>2035</v>
      </c>
      <c r="C172" s="661" t="s">
        <v>4625</v>
      </c>
      <c r="D172" s="661" t="s">
        <v>8644</v>
      </c>
      <c r="E172" s="661" t="s">
        <v>8643</v>
      </c>
      <c r="F172" s="664">
        <v>4</v>
      </c>
      <c r="G172" s="664">
        <v>1116.2</v>
      </c>
      <c r="H172" s="661">
        <v>1</v>
      </c>
      <c r="I172" s="661">
        <v>279.05</v>
      </c>
      <c r="J172" s="664"/>
      <c r="K172" s="664"/>
      <c r="L172" s="661"/>
      <c r="M172" s="661"/>
      <c r="N172" s="664"/>
      <c r="O172" s="664"/>
      <c r="P172" s="677"/>
      <c r="Q172" s="665"/>
    </row>
    <row r="173" spans="1:17" ht="14.4" customHeight="1" x14ac:dyDescent="0.3">
      <c r="A173" s="660" t="s">
        <v>8553</v>
      </c>
      <c r="B173" s="661" t="s">
        <v>2035</v>
      </c>
      <c r="C173" s="661" t="s">
        <v>4625</v>
      </c>
      <c r="D173" s="661" t="s">
        <v>8646</v>
      </c>
      <c r="E173" s="661" t="s">
        <v>8544</v>
      </c>
      <c r="F173" s="664">
        <v>28.48</v>
      </c>
      <c r="G173" s="664">
        <v>16322.099999999999</v>
      </c>
      <c r="H173" s="661">
        <v>1</v>
      </c>
      <c r="I173" s="661">
        <v>573.1074438202246</v>
      </c>
      <c r="J173" s="664"/>
      <c r="K173" s="664"/>
      <c r="L173" s="661"/>
      <c r="M173" s="661"/>
      <c r="N173" s="664"/>
      <c r="O173" s="664"/>
      <c r="P173" s="677"/>
      <c r="Q173" s="665"/>
    </row>
    <row r="174" spans="1:17" ht="14.4" customHeight="1" x14ac:dyDescent="0.3">
      <c r="A174" s="660" t="s">
        <v>8553</v>
      </c>
      <c r="B174" s="661" t="s">
        <v>2035</v>
      </c>
      <c r="C174" s="661" t="s">
        <v>4625</v>
      </c>
      <c r="D174" s="661" t="s">
        <v>3178</v>
      </c>
      <c r="E174" s="661" t="s">
        <v>8647</v>
      </c>
      <c r="F174" s="664">
        <v>66</v>
      </c>
      <c r="G174" s="664">
        <v>441749.88</v>
      </c>
      <c r="H174" s="661">
        <v>1</v>
      </c>
      <c r="I174" s="661">
        <v>6693.18</v>
      </c>
      <c r="J174" s="664">
        <v>44</v>
      </c>
      <c r="K174" s="664">
        <v>294734.76</v>
      </c>
      <c r="L174" s="661">
        <v>0.66719827971430345</v>
      </c>
      <c r="M174" s="661">
        <v>6698.5172727272729</v>
      </c>
      <c r="N174" s="664">
        <v>74</v>
      </c>
      <c r="O174" s="664">
        <v>499639.86</v>
      </c>
      <c r="P174" s="677">
        <v>1.1310469625934023</v>
      </c>
      <c r="Q174" s="665">
        <v>6751.8899999999994</v>
      </c>
    </row>
    <row r="175" spans="1:17" ht="14.4" customHeight="1" x14ac:dyDescent="0.3">
      <c r="A175" s="660" t="s">
        <v>8553</v>
      </c>
      <c r="B175" s="661" t="s">
        <v>2035</v>
      </c>
      <c r="C175" s="661" t="s">
        <v>4625</v>
      </c>
      <c r="D175" s="661" t="s">
        <v>3290</v>
      </c>
      <c r="E175" s="661" t="s">
        <v>8648</v>
      </c>
      <c r="F175" s="664">
        <v>10</v>
      </c>
      <c r="G175" s="664">
        <v>133863.5</v>
      </c>
      <c r="H175" s="661">
        <v>1</v>
      </c>
      <c r="I175" s="661">
        <v>13386.35</v>
      </c>
      <c r="J175" s="664">
        <v>5</v>
      </c>
      <c r="K175" s="664">
        <v>66931.75</v>
      </c>
      <c r="L175" s="661">
        <v>0.5</v>
      </c>
      <c r="M175" s="661">
        <v>13386.35</v>
      </c>
      <c r="N175" s="664">
        <v>30</v>
      </c>
      <c r="O175" s="664">
        <v>405113.39999999997</v>
      </c>
      <c r="P175" s="677">
        <v>3.026317106604862</v>
      </c>
      <c r="Q175" s="665">
        <v>13503.779999999999</v>
      </c>
    </row>
    <row r="176" spans="1:17" ht="14.4" customHeight="1" x14ac:dyDescent="0.3">
      <c r="A176" s="660" t="s">
        <v>8553</v>
      </c>
      <c r="B176" s="661" t="s">
        <v>2035</v>
      </c>
      <c r="C176" s="661" t="s">
        <v>4625</v>
      </c>
      <c r="D176" s="661" t="s">
        <v>8670</v>
      </c>
      <c r="E176" s="661" t="s">
        <v>1813</v>
      </c>
      <c r="F176" s="664"/>
      <c r="G176" s="664"/>
      <c r="H176" s="661"/>
      <c r="I176" s="661"/>
      <c r="J176" s="664"/>
      <c r="K176" s="664"/>
      <c r="L176" s="661"/>
      <c r="M176" s="661"/>
      <c r="N176" s="664">
        <v>0.6</v>
      </c>
      <c r="O176" s="664">
        <v>3628.3</v>
      </c>
      <c r="P176" s="677"/>
      <c r="Q176" s="665">
        <v>6047.166666666667</v>
      </c>
    </row>
    <row r="177" spans="1:17" ht="14.4" customHeight="1" x14ac:dyDescent="0.3">
      <c r="A177" s="660" t="s">
        <v>8553</v>
      </c>
      <c r="B177" s="661" t="s">
        <v>2035</v>
      </c>
      <c r="C177" s="661" t="s">
        <v>4625</v>
      </c>
      <c r="D177" s="661" t="s">
        <v>8681</v>
      </c>
      <c r="E177" s="661" t="s">
        <v>2239</v>
      </c>
      <c r="F177" s="664"/>
      <c r="G177" s="664"/>
      <c r="H177" s="661"/>
      <c r="I177" s="661"/>
      <c r="J177" s="664"/>
      <c r="K177" s="664"/>
      <c r="L177" s="661"/>
      <c r="M177" s="661"/>
      <c r="N177" s="664">
        <v>0.28000000000000003</v>
      </c>
      <c r="O177" s="664">
        <v>10795.16</v>
      </c>
      <c r="P177" s="677"/>
      <c r="Q177" s="665">
        <v>38554.142857142855</v>
      </c>
    </row>
    <row r="178" spans="1:17" ht="14.4" customHeight="1" x14ac:dyDescent="0.3">
      <c r="A178" s="660" t="s">
        <v>8553</v>
      </c>
      <c r="B178" s="661" t="s">
        <v>2035</v>
      </c>
      <c r="C178" s="661" t="s">
        <v>4626</v>
      </c>
      <c r="D178" s="661" t="s">
        <v>8557</v>
      </c>
      <c r="E178" s="661" t="s">
        <v>8558</v>
      </c>
      <c r="F178" s="664">
        <v>2</v>
      </c>
      <c r="G178" s="664">
        <v>277.74</v>
      </c>
      <c r="H178" s="661">
        <v>1</v>
      </c>
      <c r="I178" s="661">
        <v>138.87</v>
      </c>
      <c r="J178" s="664">
        <v>10</v>
      </c>
      <c r="K178" s="664">
        <v>1396.02</v>
      </c>
      <c r="L178" s="661">
        <v>5.0263555843594725</v>
      </c>
      <c r="M178" s="661">
        <v>139.602</v>
      </c>
      <c r="N178" s="664">
        <v>2</v>
      </c>
      <c r="O178" s="664">
        <v>280.18</v>
      </c>
      <c r="P178" s="677">
        <v>1.008785194786491</v>
      </c>
      <c r="Q178" s="665">
        <v>140.09</v>
      </c>
    </row>
    <row r="179" spans="1:17" ht="14.4" customHeight="1" x14ac:dyDescent="0.3">
      <c r="A179" s="660" t="s">
        <v>8553</v>
      </c>
      <c r="B179" s="661" t="s">
        <v>2035</v>
      </c>
      <c r="C179" s="661" t="s">
        <v>4626</v>
      </c>
      <c r="D179" s="661" t="s">
        <v>8560</v>
      </c>
      <c r="E179" s="661" t="s">
        <v>654</v>
      </c>
      <c r="F179" s="664">
        <v>3.5</v>
      </c>
      <c r="G179" s="664">
        <v>886.65</v>
      </c>
      <c r="H179" s="661">
        <v>1</v>
      </c>
      <c r="I179" s="661">
        <v>253.32857142857142</v>
      </c>
      <c r="J179" s="664">
        <v>3.8</v>
      </c>
      <c r="K179" s="664">
        <v>962.65</v>
      </c>
      <c r="L179" s="661">
        <v>1.0857158969153555</v>
      </c>
      <c r="M179" s="661">
        <v>253.32894736842107</v>
      </c>
      <c r="N179" s="664"/>
      <c r="O179" s="664"/>
      <c r="P179" s="677"/>
      <c r="Q179" s="665"/>
    </row>
    <row r="180" spans="1:17" ht="14.4" customHeight="1" x14ac:dyDescent="0.3">
      <c r="A180" s="660" t="s">
        <v>8553</v>
      </c>
      <c r="B180" s="661" t="s">
        <v>2035</v>
      </c>
      <c r="C180" s="661" t="s">
        <v>4626</v>
      </c>
      <c r="D180" s="661" t="s">
        <v>8571</v>
      </c>
      <c r="E180" s="661" t="s">
        <v>3273</v>
      </c>
      <c r="F180" s="664">
        <v>2.5</v>
      </c>
      <c r="G180" s="664">
        <v>32375.02</v>
      </c>
      <c r="H180" s="661">
        <v>1</v>
      </c>
      <c r="I180" s="661">
        <v>12950.008</v>
      </c>
      <c r="J180" s="664">
        <v>13.5</v>
      </c>
      <c r="K180" s="664">
        <v>175336.28999999998</v>
      </c>
      <c r="L180" s="661">
        <v>5.4157893956513377</v>
      </c>
      <c r="M180" s="661">
        <v>12987.873333333331</v>
      </c>
      <c r="N180" s="664">
        <v>10</v>
      </c>
      <c r="O180" s="664">
        <v>130636.06999999999</v>
      </c>
      <c r="P180" s="677">
        <v>4.0350884725322178</v>
      </c>
      <c r="Q180" s="665">
        <v>13063.607</v>
      </c>
    </row>
    <row r="181" spans="1:17" ht="14.4" customHeight="1" x14ac:dyDescent="0.3">
      <c r="A181" s="660" t="s">
        <v>8553</v>
      </c>
      <c r="B181" s="661" t="s">
        <v>2035</v>
      </c>
      <c r="C181" s="661" t="s">
        <v>4626</v>
      </c>
      <c r="D181" s="661" t="s">
        <v>8573</v>
      </c>
      <c r="E181" s="661" t="s">
        <v>8574</v>
      </c>
      <c r="F181" s="664">
        <v>1</v>
      </c>
      <c r="G181" s="664">
        <v>32375.040000000001</v>
      </c>
      <c r="H181" s="661">
        <v>1</v>
      </c>
      <c r="I181" s="661">
        <v>32375.040000000001</v>
      </c>
      <c r="J181" s="664">
        <v>11</v>
      </c>
      <c r="K181" s="664">
        <v>356977.41000000003</v>
      </c>
      <c r="L181" s="661">
        <v>11.026315643162141</v>
      </c>
      <c r="M181" s="661">
        <v>32452.491818181821</v>
      </c>
      <c r="N181" s="664">
        <v>11</v>
      </c>
      <c r="O181" s="664">
        <v>359249.33000000007</v>
      </c>
      <c r="P181" s="677">
        <v>11.096490691594514</v>
      </c>
      <c r="Q181" s="665">
        <v>32659.030000000006</v>
      </c>
    </row>
    <row r="182" spans="1:17" ht="14.4" customHeight="1" x14ac:dyDescent="0.3">
      <c r="A182" s="660" t="s">
        <v>8553</v>
      </c>
      <c r="B182" s="661" t="s">
        <v>2035</v>
      </c>
      <c r="C182" s="661" t="s">
        <v>4626</v>
      </c>
      <c r="D182" s="661" t="s">
        <v>8589</v>
      </c>
      <c r="E182" s="661" t="s">
        <v>8544</v>
      </c>
      <c r="F182" s="664">
        <v>0.67</v>
      </c>
      <c r="G182" s="664">
        <v>21957.87</v>
      </c>
      <c r="H182" s="661">
        <v>1</v>
      </c>
      <c r="I182" s="661">
        <v>32772.940298507456</v>
      </c>
      <c r="J182" s="664"/>
      <c r="K182" s="664"/>
      <c r="L182" s="661"/>
      <c r="M182" s="661"/>
      <c r="N182" s="664"/>
      <c r="O182" s="664"/>
      <c r="P182" s="677"/>
      <c r="Q182" s="665"/>
    </row>
    <row r="183" spans="1:17" ht="14.4" customHeight="1" x14ac:dyDescent="0.3">
      <c r="A183" s="660" t="s">
        <v>8553</v>
      </c>
      <c r="B183" s="661" t="s">
        <v>2035</v>
      </c>
      <c r="C183" s="661" t="s">
        <v>4626</v>
      </c>
      <c r="D183" s="661" t="s">
        <v>8601</v>
      </c>
      <c r="E183" s="661" t="s">
        <v>8602</v>
      </c>
      <c r="F183" s="664"/>
      <c r="G183" s="664"/>
      <c r="H183" s="661"/>
      <c r="I183" s="661"/>
      <c r="J183" s="664">
        <v>0.4</v>
      </c>
      <c r="K183" s="664">
        <v>663.39</v>
      </c>
      <c r="L183" s="661"/>
      <c r="M183" s="661">
        <v>1658.4749999999999</v>
      </c>
      <c r="N183" s="664">
        <v>0.2</v>
      </c>
      <c r="O183" s="664">
        <v>334.6</v>
      </c>
      <c r="P183" s="677"/>
      <c r="Q183" s="665">
        <v>1673</v>
      </c>
    </row>
    <row r="184" spans="1:17" ht="14.4" customHeight="1" x14ac:dyDescent="0.3">
      <c r="A184" s="660" t="s">
        <v>8553</v>
      </c>
      <c r="B184" s="661" t="s">
        <v>2035</v>
      </c>
      <c r="C184" s="661" t="s">
        <v>4626</v>
      </c>
      <c r="D184" s="661" t="s">
        <v>8605</v>
      </c>
      <c r="E184" s="661" t="s">
        <v>2004</v>
      </c>
      <c r="F184" s="664">
        <v>7.5</v>
      </c>
      <c r="G184" s="664">
        <v>2250.4499999999998</v>
      </c>
      <c r="H184" s="661">
        <v>1</v>
      </c>
      <c r="I184" s="661">
        <v>300.06</v>
      </c>
      <c r="J184" s="664">
        <v>20</v>
      </c>
      <c r="K184" s="664">
        <v>6027.5</v>
      </c>
      <c r="L184" s="661">
        <v>2.6783532182452401</v>
      </c>
      <c r="M184" s="661">
        <v>301.375</v>
      </c>
      <c r="N184" s="664">
        <v>6</v>
      </c>
      <c r="O184" s="664">
        <v>663.6</v>
      </c>
      <c r="P184" s="677">
        <v>0.29487435846164106</v>
      </c>
      <c r="Q184" s="665">
        <v>110.60000000000001</v>
      </c>
    </row>
    <row r="185" spans="1:17" ht="14.4" customHeight="1" x14ac:dyDescent="0.3">
      <c r="A185" s="660" t="s">
        <v>8553</v>
      </c>
      <c r="B185" s="661" t="s">
        <v>2035</v>
      </c>
      <c r="C185" s="661" t="s">
        <v>4626</v>
      </c>
      <c r="D185" s="661" t="s">
        <v>8606</v>
      </c>
      <c r="E185" s="661" t="s">
        <v>2004</v>
      </c>
      <c r="F185" s="664"/>
      <c r="G185" s="664"/>
      <c r="H185" s="661"/>
      <c r="I185" s="661"/>
      <c r="J185" s="664">
        <v>9.1</v>
      </c>
      <c r="K185" s="664">
        <v>13693.43</v>
      </c>
      <c r="L185" s="661"/>
      <c r="M185" s="661">
        <v>1504.7725274725276</v>
      </c>
      <c r="N185" s="664">
        <v>1.6</v>
      </c>
      <c r="O185" s="664">
        <v>884.83</v>
      </c>
      <c r="P185" s="677"/>
      <c r="Q185" s="665">
        <v>553.01874999999995</v>
      </c>
    </row>
    <row r="186" spans="1:17" ht="14.4" customHeight="1" x14ac:dyDescent="0.3">
      <c r="A186" s="660" t="s">
        <v>8553</v>
      </c>
      <c r="B186" s="661" t="s">
        <v>2035</v>
      </c>
      <c r="C186" s="661" t="s">
        <v>4626</v>
      </c>
      <c r="D186" s="661" t="s">
        <v>8613</v>
      </c>
      <c r="E186" s="661" t="s">
        <v>1068</v>
      </c>
      <c r="F186" s="664">
        <v>0.2</v>
      </c>
      <c r="G186" s="664">
        <v>15.37</v>
      </c>
      <c r="H186" s="661">
        <v>1</v>
      </c>
      <c r="I186" s="661">
        <v>76.849999999999994</v>
      </c>
      <c r="J186" s="664">
        <v>2.2000000000000002</v>
      </c>
      <c r="K186" s="664">
        <v>169.49</v>
      </c>
      <c r="L186" s="661">
        <v>11.027325959661679</v>
      </c>
      <c r="M186" s="661">
        <v>77.040909090909082</v>
      </c>
      <c r="N186" s="664">
        <v>1.9000000000000001</v>
      </c>
      <c r="O186" s="664">
        <v>142.68</v>
      </c>
      <c r="P186" s="677">
        <v>9.2830188679245289</v>
      </c>
      <c r="Q186" s="665">
        <v>75.094736842105263</v>
      </c>
    </row>
    <row r="187" spans="1:17" ht="14.4" customHeight="1" x14ac:dyDescent="0.3">
      <c r="A187" s="660" t="s">
        <v>8553</v>
      </c>
      <c r="B187" s="661" t="s">
        <v>2035</v>
      </c>
      <c r="C187" s="661" t="s">
        <v>4626</v>
      </c>
      <c r="D187" s="661" t="s">
        <v>8615</v>
      </c>
      <c r="E187" s="661" t="s">
        <v>1739</v>
      </c>
      <c r="F187" s="664"/>
      <c r="G187" s="664"/>
      <c r="H187" s="661"/>
      <c r="I187" s="661"/>
      <c r="J187" s="664">
        <v>17.600000000000001</v>
      </c>
      <c r="K187" s="664">
        <v>1484.79</v>
      </c>
      <c r="L187" s="661"/>
      <c r="M187" s="661">
        <v>84.363068181818178</v>
      </c>
      <c r="N187" s="664">
        <v>29</v>
      </c>
      <c r="O187" s="664">
        <v>2844.62</v>
      </c>
      <c r="P187" s="677"/>
      <c r="Q187" s="665">
        <v>98.090344827586208</v>
      </c>
    </row>
    <row r="188" spans="1:17" ht="14.4" customHeight="1" x14ac:dyDescent="0.3">
      <c r="A188" s="660" t="s">
        <v>8553</v>
      </c>
      <c r="B188" s="661" t="s">
        <v>2035</v>
      </c>
      <c r="C188" s="661" t="s">
        <v>4626</v>
      </c>
      <c r="D188" s="661" t="s">
        <v>8616</v>
      </c>
      <c r="E188" s="661" t="s">
        <v>1743</v>
      </c>
      <c r="F188" s="664"/>
      <c r="G188" s="664"/>
      <c r="H188" s="661"/>
      <c r="I188" s="661"/>
      <c r="J188" s="664">
        <v>3.2</v>
      </c>
      <c r="K188" s="664">
        <v>544.16</v>
      </c>
      <c r="L188" s="661"/>
      <c r="M188" s="661">
        <v>170.04999999999998</v>
      </c>
      <c r="N188" s="664"/>
      <c r="O188" s="664"/>
      <c r="P188" s="677"/>
      <c r="Q188" s="665"/>
    </row>
    <row r="189" spans="1:17" ht="14.4" customHeight="1" x14ac:dyDescent="0.3">
      <c r="A189" s="660" t="s">
        <v>8553</v>
      </c>
      <c r="B189" s="661" t="s">
        <v>2035</v>
      </c>
      <c r="C189" s="661" t="s">
        <v>4626</v>
      </c>
      <c r="D189" s="661" t="s">
        <v>8706</v>
      </c>
      <c r="E189" s="661" t="s">
        <v>4434</v>
      </c>
      <c r="F189" s="664">
        <v>0.16</v>
      </c>
      <c r="G189" s="664">
        <v>33.74</v>
      </c>
      <c r="H189" s="661">
        <v>1</v>
      </c>
      <c r="I189" s="661">
        <v>210.875</v>
      </c>
      <c r="J189" s="664"/>
      <c r="K189" s="664"/>
      <c r="L189" s="661"/>
      <c r="M189" s="661"/>
      <c r="N189" s="664"/>
      <c r="O189" s="664"/>
      <c r="P189" s="677"/>
      <c r="Q189" s="665"/>
    </row>
    <row r="190" spans="1:17" ht="14.4" customHeight="1" x14ac:dyDescent="0.3">
      <c r="A190" s="660" t="s">
        <v>8553</v>
      </c>
      <c r="B190" s="661" t="s">
        <v>2035</v>
      </c>
      <c r="C190" s="661" t="s">
        <v>4626</v>
      </c>
      <c r="D190" s="661" t="s">
        <v>8642</v>
      </c>
      <c r="E190" s="661" t="s">
        <v>8643</v>
      </c>
      <c r="F190" s="664"/>
      <c r="G190" s="664"/>
      <c r="H190" s="661"/>
      <c r="I190" s="661"/>
      <c r="J190" s="664">
        <v>1.7</v>
      </c>
      <c r="K190" s="664">
        <v>2430.62</v>
      </c>
      <c r="L190" s="661"/>
      <c r="M190" s="661">
        <v>1429.7764705882353</v>
      </c>
      <c r="N190" s="664"/>
      <c r="O190" s="664"/>
      <c r="P190" s="677"/>
      <c r="Q190" s="665"/>
    </row>
    <row r="191" spans="1:17" ht="14.4" customHeight="1" x14ac:dyDescent="0.3">
      <c r="A191" s="660" t="s">
        <v>8553</v>
      </c>
      <c r="B191" s="661" t="s">
        <v>2035</v>
      </c>
      <c r="C191" s="661" t="s">
        <v>4626</v>
      </c>
      <c r="D191" s="661" t="s">
        <v>8646</v>
      </c>
      <c r="E191" s="661" t="s">
        <v>8544</v>
      </c>
      <c r="F191" s="664">
        <v>1</v>
      </c>
      <c r="G191" s="664">
        <v>573.11</v>
      </c>
      <c r="H191" s="661">
        <v>1</v>
      </c>
      <c r="I191" s="661">
        <v>573.11</v>
      </c>
      <c r="J191" s="664"/>
      <c r="K191" s="664"/>
      <c r="L191" s="661"/>
      <c r="M191" s="661"/>
      <c r="N191" s="664"/>
      <c r="O191" s="664"/>
      <c r="P191" s="677"/>
      <c r="Q191" s="665"/>
    </row>
    <row r="192" spans="1:17" ht="14.4" customHeight="1" x14ac:dyDescent="0.3">
      <c r="A192" s="660" t="s">
        <v>8553</v>
      </c>
      <c r="B192" s="661" t="s">
        <v>2035</v>
      </c>
      <c r="C192" s="661" t="s">
        <v>4628</v>
      </c>
      <c r="D192" s="661" t="s">
        <v>8557</v>
      </c>
      <c r="E192" s="661" t="s">
        <v>8558</v>
      </c>
      <c r="F192" s="664">
        <v>84</v>
      </c>
      <c r="G192" s="664">
        <v>11665.08</v>
      </c>
      <c r="H192" s="661">
        <v>1</v>
      </c>
      <c r="I192" s="661">
        <v>138.87</v>
      </c>
      <c r="J192" s="664">
        <v>41</v>
      </c>
      <c r="K192" s="664">
        <v>5696.11</v>
      </c>
      <c r="L192" s="661">
        <v>0.48830440939967834</v>
      </c>
      <c r="M192" s="661">
        <v>138.92951219512193</v>
      </c>
      <c r="N192" s="664"/>
      <c r="O192" s="664"/>
      <c r="P192" s="677"/>
      <c r="Q192" s="665"/>
    </row>
    <row r="193" spans="1:17" ht="14.4" customHeight="1" x14ac:dyDescent="0.3">
      <c r="A193" s="660" t="s">
        <v>8553</v>
      </c>
      <c r="B193" s="661" t="s">
        <v>2035</v>
      </c>
      <c r="C193" s="661" t="s">
        <v>4628</v>
      </c>
      <c r="D193" s="661" t="s">
        <v>8560</v>
      </c>
      <c r="E193" s="661" t="s">
        <v>654</v>
      </c>
      <c r="F193" s="664">
        <v>22.4</v>
      </c>
      <c r="G193" s="664">
        <v>5674.58</v>
      </c>
      <c r="H193" s="661">
        <v>1</v>
      </c>
      <c r="I193" s="661">
        <v>253.32946428571429</v>
      </c>
      <c r="J193" s="664">
        <v>8.6300000000000008</v>
      </c>
      <c r="K193" s="664">
        <v>2184.9699999999998</v>
      </c>
      <c r="L193" s="661">
        <v>0.38504523682810005</v>
      </c>
      <c r="M193" s="661">
        <v>253.18308227114713</v>
      </c>
      <c r="N193" s="664"/>
      <c r="O193" s="664"/>
      <c r="P193" s="677"/>
      <c r="Q193" s="665"/>
    </row>
    <row r="194" spans="1:17" ht="14.4" customHeight="1" x14ac:dyDescent="0.3">
      <c r="A194" s="660" t="s">
        <v>8553</v>
      </c>
      <c r="B194" s="661" t="s">
        <v>2035</v>
      </c>
      <c r="C194" s="661" t="s">
        <v>4628</v>
      </c>
      <c r="D194" s="661" t="s">
        <v>8571</v>
      </c>
      <c r="E194" s="661" t="s">
        <v>3273</v>
      </c>
      <c r="F194" s="664">
        <v>46.25</v>
      </c>
      <c r="G194" s="664">
        <v>598937.8600000001</v>
      </c>
      <c r="H194" s="661">
        <v>1</v>
      </c>
      <c r="I194" s="661">
        <v>12950.007783783785</v>
      </c>
      <c r="J194" s="664">
        <v>46.25</v>
      </c>
      <c r="K194" s="664">
        <v>599392.21</v>
      </c>
      <c r="L194" s="661">
        <v>1.0007585928864138</v>
      </c>
      <c r="M194" s="661">
        <v>12959.831567567568</v>
      </c>
      <c r="N194" s="664"/>
      <c r="O194" s="664"/>
      <c r="P194" s="677"/>
      <c r="Q194" s="665"/>
    </row>
    <row r="195" spans="1:17" ht="14.4" customHeight="1" x14ac:dyDescent="0.3">
      <c r="A195" s="660" t="s">
        <v>8553</v>
      </c>
      <c r="B195" s="661" t="s">
        <v>2035</v>
      </c>
      <c r="C195" s="661" t="s">
        <v>4628</v>
      </c>
      <c r="D195" s="661" t="s">
        <v>8573</v>
      </c>
      <c r="E195" s="661" t="s">
        <v>8574</v>
      </c>
      <c r="F195" s="664">
        <v>49</v>
      </c>
      <c r="G195" s="664">
        <v>1586376.9600000002</v>
      </c>
      <c r="H195" s="661">
        <v>1</v>
      </c>
      <c r="I195" s="661">
        <v>32375.040000000005</v>
      </c>
      <c r="J195" s="664">
        <v>51</v>
      </c>
      <c r="K195" s="664">
        <v>1652546.99</v>
      </c>
      <c r="L195" s="661">
        <v>1.0417114164340862</v>
      </c>
      <c r="M195" s="661">
        <v>32402.882156862746</v>
      </c>
      <c r="N195" s="664"/>
      <c r="O195" s="664"/>
      <c r="P195" s="677"/>
      <c r="Q195" s="665"/>
    </row>
    <row r="196" spans="1:17" ht="14.4" customHeight="1" x14ac:dyDescent="0.3">
      <c r="A196" s="660" t="s">
        <v>8553</v>
      </c>
      <c r="B196" s="661" t="s">
        <v>2035</v>
      </c>
      <c r="C196" s="661" t="s">
        <v>4628</v>
      </c>
      <c r="D196" s="661" t="s">
        <v>8589</v>
      </c>
      <c r="E196" s="661" t="s">
        <v>8544</v>
      </c>
      <c r="F196" s="664">
        <v>0.33</v>
      </c>
      <c r="G196" s="664">
        <v>10868.6</v>
      </c>
      <c r="H196" s="661">
        <v>1</v>
      </c>
      <c r="I196" s="661">
        <v>32935.151515151512</v>
      </c>
      <c r="J196" s="664"/>
      <c r="K196" s="664"/>
      <c r="L196" s="661"/>
      <c r="M196" s="661"/>
      <c r="N196" s="664"/>
      <c r="O196" s="664"/>
      <c r="P196" s="677"/>
      <c r="Q196" s="665"/>
    </row>
    <row r="197" spans="1:17" ht="14.4" customHeight="1" x14ac:dyDescent="0.3">
      <c r="A197" s="660" t="s">
        <v>8553</v>
      </c>
      <c r="B197" s="661" t="s">
        <v>2035</v>
      </c>
      <c r="C197" s="661" t="s">
        <v>4628</v>
      </c>
      <c r="D197" s="661" t="s">
        <v>8601</v>
      </c>
      <c r="E197" s="661" t="s">
        <v>8602</v>
      </c>
      <c r="F197" s="664">
        <v>1.8</v>
      </c>
      <c r="G197" s="664">
        <v>2985.2200000000003</v>
      </c>
      <c r="H197" s="661">
        <v>1</v>
      </c>
      <c r="I197" s="661">
        <v>1658.4555555555557</v>
      </c>
      <c r="J197" s="664">
        <v>2</v>
      </c>
      <c r="K197" s="664">
        <v>3316.9</v>
      </c>
      <c r="L197" s="661">
        <v>1.1111073890701522</v>
      </c>
      <c r="M197" s="661">
        <v>1658.45</v>
      </c>
      <c r="N197" s="664"/>
      <c r="O197" s="664"/>
      <c r="P197" s="677"/>
      <c r="Q197" s="665"/>
    </row>
    <row r="198" spans="1:17" ht="14.4" customHeight="1" x14ac:dyDescent="0.3">
      <c r="A198" s="660" t="s">
        <v>8553</v>
      </c>
      <c r="B198" s="661" t="s">
        <v>2035</v>
      </c>
      <c r="C198" s="661" t="s">
        <v>4628</v>
      </c>
      <c r="D198" s="661" t="s">
        <v>8605</v>
      </c>
      <c r="E198" s="661" t="s">
        <v>2004</v>
      </c>
      <c r="F198" s="664">
        <v>9</v>
      </c>
      <c r="G198" s="664">
        <v>2700.54</v>
      </c>
      <c r="H198" s="661">
        <v>1</v>
      </c>
      <c r="I198" s="661">
        <v>300.06</v>
      </c>
      <c r="J198" s="664"/>
      <c r="K198" s="664"/>
      <c r="L198" s="661"/>
      <c r="M198" s="661"/>
      <c r="N198" s="664"/>
      <c r="O198" s="664"/>
      <c r="P198" s="677"/>
      <c r="Q198" s="665"/>
    </row>
    <row r="199" spans="1:17" ht="14.4" customHeight="1" x14ac:dyDescent="0.3">
      <c r="A199" s="660" t="s">
        <v>8553</v>
      </c>
      <c r="B199" s="661" t="s">
        <v>2035</v>
      </c>
      <c r="C199" s="661" t="s">
        <v>4628</v>
      </c>
      <c r="D199" s="661" t="s">
        <v>8606</v>
      </c>
      <c r="E199" s="661" t="s">
        <v>2004</v>
      </c>
      <c r="F199" s="664">
        <v>29.5</v>
      </c>
      <c r="G199" s="664">
        <v>44258.53</v>
      </c>
      <c r="H199" s="661">
        <v>1</v>
      </c>
      <c r="I199" s="661">
        <v>1500.2891525423729</v>
      </c>
      <c r="J199" s="664">
        <v>1.4</v>
      </c>
      <c r="K199" s="664">
        <v>2100.4</v>
      </c>
      <c r="L199" s="661">
        <v>4.7457518358607939E-2</v>
      </c>
      <c r="M199" s="661">
        <v>1500.2857142857144</v>
      </c>
      <c r="N199" s="664"/>
      <c r="O199" s="664"/>
      <c r="P199" s="677"/>
      <c r="Q199" s="665"/>
    </row>
    <row r="200" spans="1:17" ht="14.4" customHeight="1" x14ac:dyDescent="0.3">
      <c r="A200" s="660" t="s">
        <v>8553</v>
      </c>
      <c r="B200" s="661" t="s">
        <v>2035</v>
      </c>
      <c r="C200" s="661" t="s">
        <v>4628</v>
      </c>
      <c r="D200" s="661" t="s">
        <v>8613</v>
      </c>
      <c r="E200" s="661" t="s">
        <v>1068</v>
      </c>
      <c r="F200" s="664">
        <v>7.8999999999999995</v>
      </c>
      <c r="G200" s="664">
        <v>607.09</v>
      </c>
      <c r="H200" s="661">
        <v>1</v>
      </c>
      <c r="I200" s="661">
        <v>76.846835443037989</v>
      </c>
      <c r="J200" s="664">
        <v>16.999999999999996</v>
      </c>
      <c r="K200" s="664">
        <v>1307.2100000000003</v>
      </c>
      <c r="L200" s="661">
        <v>2.1532392231794302</v>
      </c>
      <c r="M200" s="661">
        <v>76.894705882352966</v>
      </c>
      <c r="N200" s="664"/>
      <c r="O200" s="664"/>
      <c r="P200" s="677"/>
      <c r="Q200" s="665"/>
    </row>
    <row r="201" spans="1:17" ht="14.4" customHeight="1" x14ac:dyDescent="0.3">
      <c r="A201" s="660" t="s">
        <v>8553</v>
      </c>
      <c r="B201" s="661" t="s">
        <v>2035</v>
      </c>
      <c r="C201" s="661" t="s">
        <v>4628</v>
      </c>
      <c r="D201" s="661" t="s">
        <v>8615</v>
      </c>
      <c r="E201" s="661" t="s">
        <v>1739</v>
      </c>
      <c r="F201" s="664">
        <v>1.8</v>
      </c>
      <c r="G201" s="664">
        <v>151.69999999999999</v>
      </c>
      <c r="H201" s="661">
        <v>1</v>
      </c>
      <c r="I201" s="661">
        <v>84.277777777777771</v>
      </c>
      <c r="J201" s="664"/>
      <c r="K201" s="664"/>
      <c r="L201" s="661"/>
      <c r="M201" s="661"/>
      <c r="N201" s="664"/>
      <c r="O201" s="664"/>
      <c r="P201" s="677"/>
      <c r="Q201" s="665"/>
    </row>
    <row r="202" spans="1:17" ht="14.4" customHeight="1" x14ac:dyDescent="0.3">
      <c r="A202" s="660" t="s">
        <v>8553</v>
      </c>
      <c r="B202" s="661" t="s">
        <v>2035</v>
      </c>
      <c r="C202" s="661" t="s">
        <v>4628</v>
      </c>
      <c r="D202" s="661" t="s">
        <v>8616</v>
      </c>
      <c r="E202" s="661" t="s">
        <v>1743</v>
      </c>
      <c r="F202" s="664">
        <v>51.199999999999996</v>
      </c>
      <c r="G202" s="664">
        <v>8630.6299999999992</v>
      </c>
      <c r="H202" s="661">
        <v>1</v>
      </c>
      <c r="I202" s="661">
        <v>168.56699218750001</v>
      </c>
      <c r="J202" s="664">
        <v>25.08</v>
      </c>
      <c r="K202" s="664">
        <v>4229.6600000000008</v>
      </c>
      <c r="L202" s="661">
        <v>0.49007546378421984</v>
      </c>
      <c r="M202" s="661">
        <v>168.64673046251997</v>
      </c>
      <c r="N202" s="664"/>
      <c r="O202" s="664"/>
      <c r="P202" s="677"/>
      <c r="Q202" s="665"/>
    </row>
    <row r="203" spans="1:17" ht="14.4" customHeight="1" x14ac:dyDescent="0.3">
      <c r="A203" s="660" t="s">
        <v>8553</v>
      </c>
      <c r="B203" s="661" t="s">
        <v>2035</v>
      </c>
      <c r="C203" s="661" t="s">
        <v>4628</v>
      </c>
      <c r="D203" s="661" t="s">
        <v>8626</v>
      </c>
      <c r="E203" s="661" t="s">
        <v>8544</v>
      </c>
      <c r="F203" s="664">
        <v>1.6800000000000002</v>
      </c>
      <c r="G203" s="664">
        <v>2727.7</v>
      </c>
      <c r="H203" s="661">
        <v>1</v>
      </c>
      <c r="I203" s="661">
        <v>1623.6309523809521</v>
      </c>
      <c r="J203" s="664">
        <v>1.2</v>
      </c>
      <c r="K203" s="664">
        <v>1954.17</v>
      </c>
      <c r="L203" s="661">
        <v>0.71641676137405153</v>
      </c>
      <c r="M203" s="661">
        <v>1628.4750000000001</v>
      </c>
      <c r="N203" s="664"/>
      <c r="O203" s="664"/>
      <c r="P203" s="677"/>
      <c r="Q203" s="665"/>
    </row>
    <row r="204" spans="1:17" ht="14.4" customHeight="1" x14ac:dyDescent="0.3">
      <c r="A204" s="660" t="s">
        <v>8553</v>
      </c>
      <c r="B204" s="661" t="s">
        <v>2035</v>
      </c>
      <c r="C204" s="661" t="s">
        <v>4628</v>
      </c>
      <c r="D204" s="661" t="s">
        <v>8706</v>
      </c>
      <c r="E204" s="661" t="s">
        <v>4434</v>
      </c>
      <c r="F204" s="664">
        <v>0.16</v>
      </c>
      <c r="G204" s="664">
        <v>19.21</v>
      </c>
      <c r="H204" s="661">
        <v>1</v>
      </c>
      <c r="I204" s="661">
        <v>120.0625</v>
      </c>
      <c r="J204" s="664"/>
      <c r="K204" s="664"/>
      <c r="L204" s="661"/>
      <c r="M204" s="661"/>
      <c r="N204" s="664"/>
      <c r="O204" s="664"/>
      <c r="P204" s="677"/>
      <c r="Q204" s="665"/>
    </row>
    <row r="205" spans="1:17" ht="14.4" customHeight="1" x14ac:dyDescent="0.3">
      <c r="A205" s="660" t="s">
        <v>8553</v>
      </c>
      <c r="B205" s="661" t="s">
        <v>2035</v>
      </c>
      <c r="C205" s="661" t="s">
        <v>4628</v>
      </c>
      <c r="D205" s="661" t="s">
        <v>8642</v>
      </c>
      <c r="E205" s="661" t="s">
        <v>8643</v>
      </c>
      <c r="F205" s="664">
        <v>36.200000000000003</v>
      </c>
      <c r="G205" s="664">
        <v>51757.939999999995</v>
      </c>
      <c r="H205" s="661">
        <v>1</v>
      </c>
      <c r="I205" s="661">
        <v>1429.7773480662981</v>
      </c>
      <c r="J205" s="664">
        <v>43.540000000000006</v>
      </c>
      <c r="K205" s="664">
        <v>62269.200000000004</v>
      </c>
      <c r="L205" s="661">
        <v>1.2030849759476518</v>
      </c>
      <c r="M205" s="661">
        <v>1430.16077170418</v>
      </c>
      <c r="N205" s="664"/>
      <c r="O205" s="664"/>
      <c r="P205" s="677"/>
      <c r="Q205" s="665"/>
    </row>
    <row r="206" spans="1:17" ht="14.4" customHeight="1" x14ac:dyDescent="0.3">
      <c r="A206" s="660" t="s">
        <v>8553</v>
      </c>
      <c r="B206" s="661" t="s">
        <v>2035</v>
      </c>
      <c r="C206" s="661" t="s">
        <v>4628</v>
      </c>
      <c r="D206" s="661" t="s">
        <v>8644</v>
      </c>
      <c r="E206" s="661" t="s">
        <v>8643</v>
      </c>
      <c r="F206" s="664">
        <v>19.5</v>
      </c>
      <c r="G206" s="664">
        <v>5851.17</v>
      </c>
      <c r="H206" s="661">
        <v>1</v>
      </c>
      <c r="I206" s="661">
        <v>300.06</v>
      </c>
      <c r="J206" s="664"/>
      <c r="K206" s="664"/>
      <c r="L206" s="661"/>
      <c r="M206" s="661"/>
      <c r="N206" s="664"/>
      <c r="O206" s="664"/>
      <c r="P206" s="677"/>
      <c r="Q206" s="665"/>
    </row>
    <row r="207" spans="1:17" ht="14.4" customHeight="1" x14ac:dyDescent="0.3">
      <c r="A207" s="660" t="s">
        <v>8553</v>
      </c>
      <c r="B207" s="661" t="s">
        <v>2035</v>
      </c>
      <c r="C207" s="661" t="s">
        <v>4628</v>
      </c>
      <c r="D207" s="661" t="s">
        <v>8646</v>
      </c>
      <c r="E207" s="661" t="s">
        <v>8544</v>
      </c>
      <c r="F207" s="664">
        <v>22.75</v>
      </c>
      <c r="G207" s="664">
        <v>13038.16</v>
      </c>
      <c r="H207" s="661">
        <v>1</v>
      </c>
      <c r="I207" s="661">
        <v>573.10593406593409</v>
      </c>
      <c r="J207" s="664"/>
      <c r="K207" s="664"/>
      <c r="L207" s="661"/>
      <c r="M207" s="661"/>
      <c r="N207" s="664"/>
      <c r="O207" s="664"/>
      <c r="P207" s="677"/>
      <c r="Q207" s="665"/>
    </row>
    <row r="208" spans="1:17" ht="14.4" customHeight="1" x14ac:dyDescent="0.3">
      <c r="A208" s="660" t="s">
        <v>8553</v>
      </c>
      <c r="B208" s="661" t="s">
        <v>2035</v>
      </c>
      <c r="C208" s="661" t="s">
        <v>4628</v>
      </c>
      <c r="D208" s="661" t="s">
        <v>3178</v>
      </c>
      <c r="E208" s="661" t="s">
        <v>8647</v>
      </c>
      <c r="F208" s="664">
        <v>4</v>
      </c>
      <c r="G208" s="664">
        <v>26772.720000000001</v>
      </c>
      <c r="H208" s="661">
        <v>1</v>
      </c>
      <c r="I208" s="661">
        <v>6693.18</v>
      </c>
      <c r="J208" s="664"/>
      <c r="K208" s="664"/>
      <c r="L208" s="661"/>
      <c r="M208" s="661"/>
      <c r="N208" s="664"/>
      <c r="O208" s="664"/>
      <c r="P208" s="677"/>
      <c r="Q208" s="665"/>
    </row>
    <row r="209" spans="1:17" ht="14.4" customHeight="1" x14ac:dyDescent="0.3">
      <c r="A209" s="660" t="s">
        <v>8553</v>
      </c>
      <c r="B209" s="661" t="s">
        <v>2035</v>
      </c>
      <c r="C209" s="661" t="s">
        <v>4628</v>
      </c>
      <c r="D209" s="661" t="s">
        <v>8659</v>
      </c>
      <c r="E209" s="661" t="s">
        <v>2189</v>
      </c>
      <c r="F209" s="664"/>
      <c r="G209" s="664"/>
      <c r="H209" s="661"/>
      <c r="I209" s="661"/>
      <c r="J209" s="664">
        <v>12.86</v>
      </c>
      <c r="K209" s="664">
        <v>7378.09</v>
      </c>
      <c r="L209" s="661"/>
      <c r="M209" s="661">
        <v>573.72395023328158</v>
      </c>
      <c r="N209" s="664"/>
      <c r="O209" s="664"/>
      <c r="P209" s="677"/>
      <c r="Q209" s="665"/>
    </row>
    <row r="210" spans="1:17" ht="14.4" customHeight="1" x14ac:dyDescent="0.3">
      <c r="A210" s="660" t="s">
        <v>8553</v>
      </c>
      <c r="B210" s="661" t="s">
        <v>2035</v>
      </c>
      <c r="C210" s="661" t="s">
        <v>4630</v>
      </c>
      <c r="D210" s="661" t="s">
        <v>8573</v>
      </c>
      <c r="E210" s="661" t="s">
        <v>8574</v>
      </c>
      <c r="F210" s="664">
        <v>1</v>
      </c>
      <c r="G210" s="664">
        <v>32375.040000000001</v>
      </c>
      <c r="H210" s="661">
        <v>1</v>
      </c>
      <c r="I210" s="661">
        <v>32375.040000000001</v>
      </c>
      <c r="J210" s="664"/>
      <c r="K210" s="664"/>
      <c r="L210" s="661"/>
      <c r="M210" s="661"/>
      <c r="N210" s="664"/>
      <c r="O210" s="664"/>
      <c r="P210" s="677"/>
      <c r="Q210" s="665"/>
    </row>
    <row r="211" spans="1:17" ht="14.4" customHeight="1" x14ac:dyDescent="0.3">
      <c r="A211" s="660" t="s">
        <v>8553</v>
      </c>
      <c r="B211" s="661" t="s">
        <v>2035</v>
      </c>
      <c r="C211" s="661" t="s">
        <v>4630</v>
      </c>
      <c r="D211" s="661" t="s">
        <v>8613</v>
      </c>
      <c r="E211" s="661" t="s">
        <v>1068</v>
      </c>
      <c r="F211" s="664">
        <v>0.3</v>
      </c>
      <c r="G211" s="664">
        <v>23.06</v>
      </c>
      <c r="H211" s="661">
        <v>1</v>
      </c>
      <c r="I211" s="661">
        <v>76.86666666666666</v>
      </c>
      <c r="J211" s="664"/>
      <c r="K211" s="664"/>
      <c r="L211" s="661"/>
      <c r="M211" s="661"/>
      <c r="N211" s="664"/>
      <c r="O211" s="664"/>
      <c r="P211" s="677"/>
      <c r="Q211" s="665"/>
    </row>
    <row r="212" spans="1:17" ht="14.4" customHeight="1" x14ac:dyDescent="0.3">
      <c r="A212" s="660" t="s">
        <v>8553</v>
      </c>
      <c r="B212" s="661" t="s">
        <v>2035</v>
      </c>
      <c r="C212" s="661" t="s">
        <v>8551</v>
      </c>
      <c r="D212" s="661" t="s">
        <v>8581</v>
      </c>
      <c r="E212" s="661" t="s">
        <v>4257</v>
      </c>
      <c r="F212" s="664"/>
      <c r="G212" s="664"/>
      <c r="H212" s="661"/>
      <c r="I212" s="661"/>
      <c r="J212" s="664"/>
      <c r="K212" s="664"/>
      <c r="L212" s="661"/>
      <c r="M212" s="661"/>
      <c r="N212" s="664">
        <v>6</v>
      </c>
      <c r="O212" s="664">
        <v>354560.82</v>
      </c>
      <c r="P212" s="677"/>
      <c r="Q212" s="665">
        <v>59093.47</v>
      </c>
    </row>
    <row r="213" spans="1:17" ht="14.4" customHeight="1" x14ac:dyDescent="0.3">
      <c r="A213" s="660" t="s">
        <v>8553</v>
      </c>
      <c r="B213" s="661" t="s">
        <v>2035</v>
      </c>
      <c r="C213" s="661" t="s">
        <v>4636</v>
      </c>
      <c r="D213" s="661" t="s">
        <v>8557</v>
      </c>
      <c r="E213" s="661" t="s">
        <v>8558</v>
      </c>
      <c r="F213" s="664">
        <v>109.5</v>
      </c>
      <c r="G213" s="664">
        <v>15206.789999999999</v>
      </c>
      <c r="H213" s="661">
        <v>1</v>
      </c>
      <c r="I213" s="661">
        <v>138.87479452054794</v>
      </c>
      <c r="J213" s="664">
        <v>46.63</v>
      </c>
      <c r="K213" s="664">
        <v>6489.45</v>
      </c>
      <c r="L213" s="661">
        <v>0.4267468676821341</v>
      </c>
      <c r="M213" s="661">
        <v>139.16898992065194</v>
      </c>
      <c r="N213" s="664"/>
      <c r="O213" s="664"/>
      <c r="P213" s="677"/>
      <c r="Q213" s="665"/>
    </row>
    <row r="214" spans="1:17" ht="14.4" customHeight="1" x14ac:dyDescent="0.3">
      <c r="A214" s="660" t="s">
        <v>8553</v>
      </c>
      <c r="B214" s="661" t="s">
        <v>2035</v>
      </c>
      <c r="C214" s="661" t="s">
        <v>4636</v>
      </c>
      <c r="D214" s="661" t="s">
        <v>8559</v>
      </c>
      <c r="E214" s="661" t="s">
        <v>8558</v>
      </c>
      <c r="F214" s="664"/>
      <c r="G214" s="664"/>
      <c r="H214" s="661"/>
      <c r="I214" s="661"/>
      <c r="J214" s="664"/>
      <c r="K214" s="664"/>
      <c r="L214" s="661"/>
      <c r="M214" s="661"/>
      <c r="N214" s="664">
        <v>17</v>
      </c>
      <c r="O214" s="664">
        <v>4804.96</v>
      </c>
      <c r="P214" s="677"/>
      <c r="Q214" s="665">
        <v>282.64470588235292</v>
      </c>
    </row>
    <row r="215" spans="1:17" ht="14.4" customHeight="1" x14ac:dyDescent="0.3">
      <c r="A215" s="660" t="s">
        <v>8553</v>
      </c>
      <c r="B215" s="661" t="s">
        <v>2035</v>
      </c>
      <c r="C215" s="661" t="s">
        <v>4636</v>
      </c>
      <c r="D215" s="661" t="s">
        <v>8560</v>
      </c>
      <c r="E215" s="661" t="s">
        <v>654</v>
      </c>
      <c r="F215" s="664">
        <v>18.7</v>
      </c>
      <c r="G215" s="664">
        <v>4737.25</v>
      </c>
      <c r="H215" s="661">
        <v>1</v>
      </c>
      <c r="I215" s="661">
        <v>253.32887700534761</v>
      </c>
      <c r="J215" s="664">
        <v>19.5</v>
      </c>
      <c r="K215" s="664">
        <v>4946.62</v>
      </c>
      <c r="L215" s="661">
        <v>1.0441965275212413</v>
      </c>
      <c r="M215" s="661">
        <v>253.67282051282049</v>
      </c>
      <c r="N215" s="664">
        <v>22.5</v>
      </c>
      <c r="O215" s="664">
        <v>5750.1</v>
      </c>
      <c r="P215" s="677">
        <v>1.2138054778616287</v>
      </c>
      <c r="Q215" s="665">
        <v>255.56</v>
      </c>
    </row>
    <row r="216" spans="1:17" ht="14.4" customHeight="1" x14ac:dyDescent="0.3">
      <c r="A216" s="660" t="s">
        <v>8553</v>
      </c>
      <c r="B216" s="661" t="s">
        <v>2035</v>
      </c>
      <c r="C216" s="661" t="s">
        <v>4636</v>
      </c>
      <c r="D216" s="661" t="s">
        <v>8571</v>
      </c>
      <c r="E216" s="661" t="s">
        <v>3273</v>
      </c>
      <c r="F216" s="664">
        <v>83</v>
      </c>
      <c r="G216" s="664">
        <v>1074169.82</v>
      </c>
      <c r="H216" s="661">
        <v>1</v>
      </c>
      <c r="I216" s="661">
        <v>12941.805060240964</v>
      </c>
      <c r="J216" s="664">
        <v>29</v>
      </c>
      <c r="K216" s="664">
        <v>375947.83</v>
      </c>
      <c r="L216" s="661">
        <v>0.34998919444599552</v>
      </c>
      <c r="M216" s="661">
        <v>12963.718275862069</v>
      </c>
      <c r="N216" s="664">
        <v>22</v>
      </c>
      <c r="O216" s="664">
        <v>287399.34999999998</v>
      </c>
      <c r="P216" s="677">
        <v>0.26755485459459283</v>
      </c>
      <c r="Q216" s="665">
        <v>13063.606818181817</v>
      </c>
    </row>
    <row r="217" spans="1:17" ht="14.4" customHeight="1" x14ac:dyDescent="0.3">
      <c r="A217" s="660" t="s">
        <v>8553</v>
      </c>
      <c r="B217" s="661" t="s">
        <v>2035</v>
      </c>
      <c r="C217" s="661" t="s">
        <v>4636</v>
      </c>
      <c r="D217" s="661" t="s">
        <v>8573</v>
      </c>
      <c r="E217" s="661" t="s">
        <v>8574</v>
      </c>
      <c r="F217" s="664">
        <v>116</v>
      </c>
      <c r="G217" s="664">
        <v>3753235.12</v>
      </c>
      <c r="H217" s="661">
        <v>1</v>
      </c>
      <c r="I217" s="661">
        <v>32355.475172413793</v>
      </c>
      <c r="J217" s="664">
        <v>39</v>
      </c>
      <c r="K217" s="664">
        <v>1265182.4700000002</v>
      </c>
      <c r="L217" s="661">
        <v>0.33709118388511727</v>
      </c>
      <c r="M217" s="661">
        <v>32440.576153846159</v>
      </c>
      <c r="N217" s="664">
        <v>24</v>
      </c>
      <c r="O217" s="664">
        <v>783816.72</v>
      </c>
      <c r="P217" s="677">
        <v>0.20883762805672562</v>
      </c>
      <c r="Q217" s="665">
        <v>32659.03</v>
      </c>
    </row>
    <row r="218" spans="1:17" ht="14.4" customHeight="1" x14ac:dyDescent="0.3">
      <c r="A218" s="660" t="s">
        <v>8553</v>
      </c>
      <c r="B218" s="661" t="s">
        <v>2035</v>
      </c>
      <c r="C218" s="661" t="s">
        <v>4636</v>
      </c>
      <c r="D218" s="661" t="s">
        <v>8601</v>
      </c>
      <c r="E218" s="661" t="s">
        <v>8602</v>
      </c>
      <c r="F218" s="664">
        <v>1.6</v>
      </c>
      <c r="G218" s="664">
        <v>2653.53</v>
      </c>
      <c r="H218" s="661">
        <v>1</v>
      </c>
      <c r="I218" s="661">
        <v>1658.45625</v>
      </c>
      <c r="J218" s="664">
        <v>3.03</v>
      </c>
      <c r="K218" s="664">
        <v>5032.04</v>
      </c>
      <c r="L218" s="661">
        <v>1.896356928318127</v>
      </c>
      <c r="M218" s="661">
        <v>1660.7392739273928</v>
      </c>
      <c r="N218" s="664">
        <v>0.8</v>
      </c>
      <c r="O218" s="664">
        <v>1338.4</v>
      </c>
      <c r="P218" s="677">
        <v>0.50438472525277644</v>
      </c>
      <c r="Q218" s="665">
        <v>1673</v>
      </c>
    </row>
    <row r="219" spans="1:17" ht="14.4" customHeight="1" x14ac:dyDescent="0.3">
      <c r="A219" s="660" t="s">
        <v>8553</v>
      </c>
      <c r="B219" s="661" t="s">
        <v>2035</v>
      </c>
      <c r="C219" s="661" t="s">
        <v>4636</v>
      </c>
      <c r="D219" s="661" t="s">
        <v>8603</v>
      </c>
      <c r="E219" s="661" t="s">
        <v>1997</v>
      </c>
      <c r="F219" s="664"/>
      <c r="G219" s="664"/>
      <c r="H219" s="661"/>
      <c r="I219" s="661"/>
      <c r="J219" s="664">
        <v>3.67</v>
      </c>
      <c r="K219" s="664">
        <v>409.46</v>
      </c>
      <c r="L219" s="661"/>
      <c r="M219" s="661">
        <v>111.56948228882834</v>
      </c>
      <c r="N219" s="664"/>
      <c r="O219" s="664"/>
      <c r="P219" s="677"/>
      <c r="Q219" s="665"/>
    </row>
    <row r="220" spans="1:17" ht="14.4" customHeight="1" x14ac:dyDescent="0.3">
      <c r="A220" s="660" t="s">
        <v>8553</v>
      </c>
      <c r="B220" s="661" t="s">
        <v>2035</v>
      </c>
      <c r="C220" s="661" t="s">
        <v>4636</v>
      </c>
      <c r="D220" s="661" t="s">
        <v>8605</v>
      </c>
      <c r="E220" s="661" t="s">
        <v>2004</v>
      </c>
      <c r="F220" s="664">
        <v>61.5</v>
      </c>
      <c r="G220" s="664">
        <v>18264.599999999999</v>
      </c>
      <c r="H220" s="661">
        <v>1</v>
      </c>
      <c r="I220" s="661">
        <v>296.98536585365849</v>
      </c>
      <c r="J220" s="664">
        <v>23</v>
      </c>
      <c r="K220" s="664">
        <v>6901.38</v>
      </c>
      <c r="L220" s="661">
        <v>0.37785552380013798</v>
      </c>
      <c r="M220" s="661">
        <v>300.06</v>
      </c>
      <c r="N220" s="664">
        <v>10.8</v>
      </c>
      <c r="O220" s="664">
        <v>3269.05</v>
      </c>
      <c r="P220" s="677">
        <v>0.1789828411243608</v>
      </c>
      <c r="Q220" s="665">
        <v>302.68981481481484</v>
      </c>
    </row>
    <row r="221" spans="1:17" ht="14.4" customHeight="1" x14ac:dyDescent="0.3">
      <c r="A221" s="660" t="s">
        <v>8553</v>
      </c>
      <c r="B221" s="661" t="s">
        <v>2035</v>
      </c>
      <c r="C221" s="661" t="s">
        <v>4636</v>
      </c>
      <c r="D221" s="661" t="s">
        <v>8606</v>
      </c>
      <c r="E221" s="661" t="s">
        <v>2004</v>
      </c>
      <c r="F221" s="664">
        <v>58.1</v>
      </c>
      <c r="G221" s="664">
        <v>85948.549999999988</v>
      </c>
      <c r="H221" s="661">
        <v>1</v>
      </c>
      <c r="I221" s="661">
        <v>1479.3209982788294</v>
      </c>
      <c r="J221" s="664">
        <v>24.500000000000004</v>
      </c>
      <c r="K221" s="664">
        <v>36770.239999999998</v>
      </c>
      <c r="L221" s="661">
        <v>0.42781687416483472</v>
      </c>
      <c r="M221" s="661">
        <v>1500.8261224489793</v>
      </c>
      <c r="N221" s="664">
        <v>4.3</v>
      </c>
      <c r="O221" s="664">
        <v>5163.22</v>
      </c>
      <c r="P221" s="677">
        <v>6.0073381109978015E-2</v>
      </c>
      <c r="Q221" s="665">
        <v>1200.7488372093023</v>
      </c>
    </row>
    <row r="222" spans="1:17" ht="14.4" customHeight="1" x14ac:dyDescent="0.3">
      <c r="A222" s="660" t="s">
        <v>8553</v>
      </c>
      <c r="B222" s="661" t="s">
        <v>2035</v>
      </c>
      <c r="C222" s="661" t="s">
        <v>4636</v>
      </c>
      <c r="D222" s="661" t="s">
        <v>8613</v>
      </c>
      <c r="E222" s="661" t="s">
        <v>1068</v>
      </c>
      <c r="F222" s="664">
        <v>36.93</v>
      </c>
      <c r="G222" s="664">
        <v>2836.83</v>
      </c>
      <c r="H222" s="661">
        <v>1</v>
      </c>
      <c r="I222" s="661">
        <v>76.816409423233139</v>
      </c>
      <c r="J222" s="664">
        <v>18.7</v>
      </c>
      <c r="K222" s="664">
        <v>1386.04</v>
      </c>
      <c r="L222" s="661">
        <v>0.48858761363916764</v>
      </c>
      <c r="M222" s="661">
        <v>74.119786096256689</v>
      </c>
      <c r="N222" s="664">
        <v>7.95</v>
      </c>
      <c r="O222" s="664">
        <v>599.80999999999995</v>
      </c>
      <c r="P222" s="677">
        <v>0.21143670928465927</v>
      </c>
      <c r="Q222" s="665">
        <v>75.44779874213836</v>
      </c>
    </row>
    <row r="223" spans="1:17" ht="14.4" customHeight="1" x14ac:dyDescent="0.3">
      <c r="A223" s="660" t="s">
        <v>8553</v>
      </c>
      <c r="B223" s="661" t="s">
        <v>2035</v>
      </c>
      <c r="C223" s="661" t="s">
        <v>4636</v>
      </c>
      <c r="D223" s="661" t="s">
        <v>8614</v>
      </c>
      <c r="E223" s="661" t="s">
        <v>1735</v>
      </c>
      <c r="F223" s="664"/>
      <c r="G223" s="664"/>
      <c r="H223" s="661"/>
      <c r="I223" s="661"/>
      <c r="J223" s="664">
        <v>0.6</v>
      </c>
      <c r="K223" s="664">
        <v>204.06</v>
      </c>
      <c r="L223" s="661"/>
      <c r="M223" s="661">
        <v>340.1</v>
      </c>
      <c r="N223" s="664"/>
      <c r="O223" s="664"/>
      <c r="P223" s="677"/>
      <c r="Q223" s="665"/>
    </row>
    <row r="224" spans="1:17" ht="14.4" customHeight="1" x14ac:dyDescent="0.3">
      <c r="A224" s="660" t="s">
        <v>8553</v>
      </c>
      <c r="B224" s="661" t="s">
        <v>2035</v>
      </c>
      <c r="C224" s="661" t="s">
        <v>4636</v>
      </c>
      <c r="D224" s="661" t="s">
        <v>8615</v>
      </c>
      <c r="E224" s="661" t="s">
        <v>1739</v>
      </c>
      <c r="F224" s="664">
        <v>20</v>
      </c>
      <c r="G224" s="664">
        <v>1685.58</v>
      </c>
      <c r="H224" s="661">
        <v>1</v>
      </c>
      <c r="I224" s="661">
        <v>84.278999999999996</v>
      </c>
      <c r="J224" s="664">
        <v>5.6</v>
      </c>
      <c r="K224" s="664">
        <v>471.96000000000004</v>
      </c>
      <c r="L224" s="661">
        <v>0.27999857615776175</v>
      </c>
      <c r="M224" s="661">
        <v>84.278571428571439</v>
      </c>
      <c r="N224" s="664">
        <v>6</v>
      </c>
      <c r="O224" s="664">
        <v>510.12</v>
      </c>
      <c r="P224" s="677">
        <v>0.30263766774641371</v>
      </c>
      <c r="Q224" s="665">
        <v>85.02</v>
      </c>
    </row>
    <row r="225" spans="1:17" ht="14.4" customHeight="1" x14ac:dyDescent="0.3">
      <c r="A225" s="660" t="s">
        <v>8553</v>
      </c>
      <c r="B225" s="661" t="s">
        <v>2035</v>
      </c>
      <c r="C225" s="661" t="s">
        <v>4636</v>
      </c>
      <c r="D225" s="661" t="s">
        <v>8616</v>
      </c>
      <c r="E225" s="661" t="s">
        <v>1743</v>
      </c>
      <c r="F225" s="664">
        <v>60.480000000000004</v>
      </c>
      <c r="G225" s="664">
        <v>10195.519999999999</v>
      </c>
      <c r="H225" s="661">
        <v>1</v>
      </c>
      <c r="I225" s="661">
        <v>168.57671957671954</v>
      </c>
      <c r="J225" s="664">
        <v>26.15</v>
      </c>
      <c r="K225" s="664">
        <v>4250.34</v>
      </c>
      <c r="L225" s="661">
        <v>0.41688310159756448</v>
      </c>
      <c r="M225" s="661">
        <v>162.53690248565968</v>
      </c>
      <c r="N225" s="664">
        <v>16.600000000000001</v>
      </c>
      <c r="O225" s="664">
        <v>3033.45</v>
      </c>
      <c r="P225" s="677">
        <v>0.29752773767301721</v>
      </c>
      <c r="Q225" s="665">
        <v>182.73795180722888</v>
      </c>
    </row>
    <row r="226" spans="1:17" ht="14.4" customHeight="1" x14ac:dyDescent="0.3">
      <c r="A226" s="660" t="s">
        <v>8553</v>
      </c>
      <c r="B226" s="661" t="s">
        <v>2035</v>
      </c>
      <c r="C226" s="661" t="s">
        <v>4636</v>
      </c>
      <c r="D226" s="661" t="s">
        <v>8626</v>
      </c>
      <c r="E226" s="661" t="s">
        <v>8544</v>
      </c>
      <c r="F226" s="664">
        <v>0.53</v>
      </c>
      <c r="G226" s="664">
        <v>854.95</v>
      </c>
      <c r="H226" s="661">
        <v>1</v>
      </c>
      <c r="I226" s="661">
        <v>1613.1132075471698</v>
      </c>
      <c r="J226" s="664">
        <v>0.6</v>
      </c>
      <c r="K226" s="664">
        <v>977.08</v>
      </c>
      <c r="L226" s="661">
        <v>1.142850459091175</v>
      </c>
      <c r="M226" s="661">
        <v>1628.4666666666667</v>
      </c>
      <c r="N226" s="664"/>
      <c r="O226" s="664"/>
      <c r="P226" s="677"/>
      <c r="Q226" s="665"/>
    </row>
    <row r="227" spans="1:17" ht="14.4" customHeight="1" x14ac:dyDescent="0.3">
      <c r="A227" s="660" t="s">
        <v>8553</v>
      </c>
      <c r="B227" s="661" t="s">
        <v>2035</v>
      </c>
      <c r="C227" s="661" t="s">
        <v>4636</v>
      </c>
      <c r="D227" s="661" t="s">
        <v>8633</v>
      </c>
      <c r="E227" s="661" t="s">
        <v>789</v>
      </c>
      <c r="F227" s="664">
        <v>3.4000000000000004</v>
      </c>
      <c r="G227" s="664">
        <v>199.26</v>
      </c>
      <c r="H227" s="661">
        <v>1</v>
      </c>
      <c r="I227" s="661">
        <v>58.605882352941165</v>
      </c>
      <c r="J227" s="664">
        <v>3.4000000000000004</v>
      </c>
      <c r="K227" s="664">
        <v>211.4</v>
      </c>
      <c r="L227" s="661">
        <v>1.0609254240690555</v>
      </c>
      <c r="M227" s="661">
        <v>62.17647058823529</v>
      </c>
      <c r="N227" s="664">
        <v>0.60000000000000009</v>
      </c>
      <c r="O227" s="664">
        <v>37.619999999999997</v>
      </c>
      <c r="P227" s="677">
        <v>0.18879855465221318</v>
      </c>
      <c r="Q227" s="665">
        <v>62.699999999999989</v>
      </c>
    </row>
    <row r="228" spans="1:17" ht="14.4" customHeight="1" x14ac:dyDescent="0.3">
      <c r="A228" s="660" t="s">
        <v>8553</v>
      </c>
      <c r="B228" s="661" t="s">
        <v>2035</v>
      </c>
      <c r="C228" s="661" t="s">
        <v>4636</v>
      </c>
      <c r="D228" s="661" t="s">
        <v>8642</v>
      </c>
      <c r="E228" s="661" t="s">
        <v>8643</v>
      </c>
      <c r="F228" s="664">
        <v>16</v>
      </c>
      <c r="G228" s="664">
        <v>22626.21</v>
      </c>
      <c r="H228" s="661">
        <v>1</v>
      </c>
      <c r="I228" s="661">
        <v>1414.1381249999999</v>
      </c>
      <c r="J228" s="664">
        <v>7.6</v>
      </c>
      <c r="K228" s="664">
        <v>10936.55</v>
      </c>
      <c r="L228" s="661">
        <v>0.48335757513078859</v>
      </c>
      <c r="M228" s="661">
        <v>1439.0197368421052</v>
      </c>
      <c r="N228" s="664">
        <v>5.4</v>
      </c>
      <c r="O228" s="664">
        <v>7788.52</v>
      </c>
      <c r="P228" s="677">
        <v>0.34422556848893388</v>
      </c>
      <c r="Q228" s="665">
        <v>1442.3185185185184</v>
      </c>
    </row>
    <row r="229" spans="1:17" ht="14.4" customHeight="1" x14ac:dyDescent="0.3">
      <c r="A229" s="660" t="s">
        <v>8553</v>
      </c>
      <c r="B229" s="661" t="s">
        <v>2035</v>
      </c>
      <c r="C229" s="661" t="s">
        <v>4636</v>
      </c>
      <c r="D229" s="661" t="s">
        <v>8645</v>
      </c>
      <c r="E229" s="661" t="s">
        <v>8643</v>
      </c>
      <c r="F229" s="664"/>
      <c r="G229" s="664"/>
      <c r="H229" s="661"/>
      <c r="I229" s="661"/>
      <c r="J229" s="664"/>
      <c r="K229" s="664"/>
      <c r="L229" s="661"/>
      <c r="M229" s="661"/>
      <c r="N229" s="664">
        <v>1</v>
      </c>
      <c r="O229" s="664">
        <v>1106.04</v>
      </c>
      <c r="P229" s="677"/>
      <c r="Q229" s="665">
        <v>1106.04</v>
      </c>
    </row>
    <row r="230" spans="1:17" ht="14.4" customHeight="1" x14ac:dyDescent="0.3">
      <c r="A230" s="660" t="s">
        <v>8553</v>
      </c>
      <c r="B230" s="661" t="s">
        <v>2035</v>
      </c>
      <c r="C230" s="661" t="s">
        <v>4636</v>
      </c>
      <c r="D230" s="661" t="s">
        <v>8646</v>
      </c>
      <c r="E230" s="661" t="s">
        <v>8544</v>
      </c>
      <c r="F230" s="664">
        <v>26.76</v>
      </c>
      <c r="G230" s="664">
        <v>15336.35</v>
      </c>
      <c r="H230" s="661">
        <v>1</v>
      </c>
      <c r="I230" s="661">
        <v>573.10724962630786</v>
      </c>
      <c r="J230" s="664"/>
      <c r="K230" s="664"/>
      <c r="L230" s="661"/>
      <c r="M230" s="661"/>
      <c r="N230" s="664"/>
      <c r="O230" s="664"/>
      <c r="P230" s="677"/>
      <c r="Q230" s="665"/>
    </row>
    <row r="231" spans="1:17" ht="14.4" customHeight="1" x14ac:dyDescent="0.3">
      <c r="A231" s="660" t="s">
        <v>8553</v>
      </c>
      <c r="B231" s="661" t="s">
        <v>2035</v>
      </c>
      <c r="C231" s="661" t="s">
        <v>4636</v>
      </c>
      <c r="D231" s="661" t="s">
        <v>8649</v>
      </c>
      <c r="E231" s="661" t="s">
        <v>2193</v>
      </c>
      <c r="F231" s="664"/>
      <c r="G231" s="664"/>
      <c r="H231" s="661"/>
      <c r="I231" s="661"/>
      <c r="J231" s="664">
        <v>3</v>
      </c>
      <c r="K231" s="664">
        <v>786.24</v>
      </c>
      <c r="L231" s="661"/>
      <c r="M231" s="661">
        <v>262.08</v>
      </c>
      <c r="N231" s="664">
        <v>1</v>
      </c>
      <c r="O231" s="664">
        <v>262.08</v>
      </c>
      <c r="P231" s="677"/>
      <c r="Q231" s="665">
        <v>262.08</v>
      </c>
    </row>
    <row r="232" spans="1:17" ht="14.4" customHeight="1" x14ac:dyDescent="0.3">
      <c r="A232" s="660" t="s">
        <v>8553</v>
      </c>
      <c r="B232" s="661" t="s">
        <v>2035</v>
      </c>
      <c r="C232" s="661" t="s">
        <v>4636</v>
      </c>
      <c r="D232" s="661" t="s">
        <v>8650</v>
      </c>
      <c r="E232" s="661" t="s">
        <v>8651</v>
      </c>
      <c r="F232" s="664"/>
      <c r="G232" s="664"/>
      <c r="H232" s="661"/>
      <c r="I232" s="661"/>
      <c r="J232" s="664"/>
      <c r="K232" s="664"/>
      <c r="L232" s="661"/>
      <c r="M232" s="661"/>
      <c r="N232" s="664">
        <v>4</v>
      </c>
      <c r="O232" s="664">
        <v>1148.56</v>
      </c>
      <c r="P232" s="677"/>
      <c r="Q232" s="665">
        <v>287.14</v>
      </c>
    </row>
    <row r="233" spans="1:17" ht="14.4" customHeight="1" x14ac:dyDescent="0.3">
      <c r="A233" s="660" t="s">
        <v>8553</v>
      </c>
      <c r="B233" s="661" t="s">
        <v>2035</v>
      </c>
      <c r="C233" s="661" t="s">
        <v>4636</v>
      </c>
      <c r="D233" s="661" t="s">
        <v>8656</v>
      </c>
      <c r="E233" s="661" t="s">
        <v>2776</v>
      </c>
      <c r="F233" s="664"/>
      <c r="G233" s="664"/>
      <c r="H233" s="661"/>
      <c r="I233" s="661"/>
      <c r="J233" s="664">
        <v>0.8</v>
      </c>
      <c r="K233" s="664">
        <v>1314.21</v>
      </c>
      <c r="L233" s="661"/>
      <c r="M233" s="661">
        <v>1642.7625</v>
      </c>
      <c r="N233" s="664">
        <v>0.4</v>
      </c>
      <c r="O233" s="664">
        <v>657.1</v>
      </c>
      <c r="P233" s="677"/>
      <c r="Q233" s="665">
        <v>1642.75</v>
      </c>
    </row>
    <row r="234" spans="1:17" ht="14.4" customHeight="1" x14ac:dyDescent="0.3">
      <c r="A234" s="660" t="s">
        <v>8553</v>
      </c>
      <c r="B234" s="661" t="s">
        <v>2035</v>
      </c>
      <c r="C234" s="661" t="s">
        <v>4636</v>
      </c>
      <c r="D234" s="661" t="s">
        <v>8659</v>
      </c>
      <c r="E234" s="661" t="s">
        <v>2189</v>
      </c>
      <c r="F234" s="664"/>
      <c r="G234" s="664"/>
      <c r="H234" s="661"/>
      <c r="I234" s="661"/>
      <c r="J234" s="664">
        <v>28.410000000000004</v>
      </c>
      <c r="K234" s="664">
        <v>16295.539999999999</v>
      </c>
      <c r="L234" s="661"/>
      <c r="M234" s="661">
        <v>573.58465329109458</v>
      </c>
      <c r="N234" s="664">
        <v>8.86</v>
      </c>
      <c r="O234" s="664">
        <v>5122.2199999999993</v>
      </c>
      <c r="P234" s="677"/>
      <c r="Q234" s="665">
        <v>578.12866817155748</v>
      </c>
    </row>
    <row r="235" spans="1:17" ht="14.4" customHeight="1" x14ac:dyDescent="0.3">
      <c r="A235" s="660" t="s">
        <v>8553</v>
      </c>
      <c r="B235" s="661" t="s">
        <v>2035</v>
      </c>
      <c r="C235" s="661" t="s">
        <v>4636</v>
      </c>
      <c r="D235" s="661" t="s">
        <v>8681</v>
      </c>
      <c r="E235" s="661" t="s">
        <v>2239</v>
      </c>
      <c r="F235" s="664"/>
      <c r="G235" s="664"/>
      <c r="H235" s="661"/>
      <c r="I235" s="661"/>
      <c r="J235" s="664"/>
      <c r="K235" s="664"/>
      <c r="L235" s="661"/>
      <c r="M235" s="661"/>
      <c r="N235" s="664">
        <v>0.78</v>
      </c>
      <c r="O235" s="664">
        <v>30072.23</v>
      </c>
      <c r="P235" s="677"/>
      <c r="Q235" s="665">
        <v>38554.141025641024</v>
      </c>
    </row>
    <row r="236" spans="1:17" ht="14.4" customHeight="1" x14ac:dyDescent="0.3">
      <c r="A236" s="660" t="s">
        <v>8553</v>
      </c>
      <c r="B236" s="661" t="s">
        <v>2035</v>
      </c>
      <c r="C236" s="661" t="s">
        <v>4637</v>
      </c>
      <c r="D236" s="661" t="s">
        <v>8594</v>
      </c>
      <c r="E236" s="661" t="s">
        <v>4227</v>
      </c>
      <c r="F236" s="664"/>
      <c r="G236" s="664"/>
      <c r="H236" s="661"/>
      <c r="I236" s="661"/>
      <c r="J236" s="664"/>
      <c r="K236" s="664"/>
      <c r="L236" s="661"/>
      <c r="M236" s="661"/>
      <c r="N236" s="664">
        <v>1</v>
      </c>
      <c r="O236" s="664">
        <v>153165.48000000001</v>
      </c>
      <c r="P236" s="677"/>
      <c r="Q236" s="665">
        <v>153165.48000000001</v>
      </c>
    </row>
    <row r="237" spans="1:17" ht="14.4" customHeight="1" x14ac:dyDescent="0.3">
      <c r="A237" s="660" t="s">
        <v>8553</v>
      </c>
      <c r="B237" s="661" t="s">
        <v>2035</v>
      </c>
      <c r="C237" s="661" t="s">
        <v>4638</v>
      </c>
      <c r="D237" s="661" t="s">
        <v>8557</v>
      </c>
      <c r="E237" s="661" t="s">
        <v>8558</v>
      </c>
      <c r="F237" s="664">
        <v>139</v>
      </c>
      <c r="G237" s="664">
        <v>19232.73</v>
      </c>
      <c r="H237" s="661">
        <v>1</v>
      </c>
      <c r="I237" s="661">
        <v>138.36496402877697</v>
      </c>
      <c r="J237" s="664">
        <v>62</v>
      </c>
      <c r="K237" s="664">
        <v>8670.9399999999987</v>
      </c>
      <c r="L237" s="661">
        <v>0.45084291205668664</v>
      </c>
      <c r="M237" s="661">
        <v>139.85387096774193</v>
      </c>
      <c r="N237" s="664">
        <v>20.29</v>
      </c>
      <c r="O237" s="664">
        <v>2841.8199999999997</v>
      </c>
      <c r="P237" s="677">
        <v>0.14775957443379073</v>
      </c>
      <c r="Q237" s="665">
        <v>140.06012814194185</v>
      </c>
    </row>
    <row r="238" spans="1:17" ht="14.4" customHeight="1" x14ac:dyDescent="0.3">
      <c r="A238" s="660" t="s">
        <v>8553</v>
      </c>
      <c r="B238" s="661" t="s">
        <v>2035</v>
      </c>
      <c r="C238" s="661" t="s">
        <v>4638</v>
      </c>
      <c r="D238" s="661" t="s">
        <v>8559</v>
      </c>
      <c r="E238" s="661" t="s">
        <v>8558</v>
      </c>
      <c r="F238" s="664"/>
      <c r="G238" s="664"/>
      <c r="H238" s="661"/>
      <c r="I238" s="661"/>
      <c r="J238" s="664">
        <v>1</v>
      </c>
      <c r="K238" s="664">
        <v>280.18</v>
      </c>
      <c r="L238" s="661"/>
      <c r="M238" s="661">
        <v>280.18</v>
      </c>
      <c r="N238" s="664">
        <v>5</v>
      </c>
      <c r="O238" s="664">
        <v>1400.9</v>
      </c>
      <c r="P238" s="677"/>
      <c r="Q238" s="665">
        <v>280.18</v>
      </c>
    </row>
    <row r="239" spans="1:17" ht="14.4" customHeight="1" x14ac:dyDescent="0.3">
      <c r="A239" s="660" t="s">
        <v>8553</v>
      </c>
      <c r="B239" s="661" t="s">
        <v>2035</v>
      </c>
      <c r="C239" s="661" t="s">
        <v>4638</v>
      </c>
      <c r="D239" s="661" t="s">
        <v>8560</v>
      </c>
      <c r="E239" s="661" t="s">
        <v>654</v>
      </c>
      <c r="F239" s="664">
        <v>21.2</v>
      </c>
      <c r="G239" s="664">
        <v>5370.5700000000006</v>
      </c>
      <c r="H239" s="661">
        <v>1</v>
      </c>
      <c r="I239" s="661">
        <v>253.32877358490569</v>
      </c>
      <c r="J239" s="664">
        <v>21.55</v>
      </c>
      <c r="K239" s="664">
        <v>5493.92</v>
      </c>
      <c r="L239" s="661">
        <v>1.0229677669223192</v>
      </c>
      <c r="M239" s="661">
        <v>254.93828306264501</v>
      </c>
      <c r="N239" s="664">
        <v>8.1999999999999993</v>
      </c>
      <c r="O239" s="664">
        <v>2095.58</v>
      </c>
      <c r="P239" s="677">
        <v>0.39019694371360947</v>
      </c>
      <c r="Q239" s="665">
        <v>255.55853658536586</v>
      </c>
    </row>
    <row r="240" spans="1:17" ht="14.4" customHeight="1" x14ac:dyDescent="0.3">
      <c r="A240" s="660" t="s">
        <v>8553</v>
      </c>
      <c r="B240" s="661" t="s">
        <v>2035</v>
      </c>
      <c r="C240" s="661" t="s">
        <v>4638</v>
      </c>
      <c r="D240" s="661" t="s">
        <v>8571</v>
      </c>
      <c r="E240" s="661" t="s">
        <v>3273</v>
      </c>
      <c r="F240" s="664">
        <v>106</v>
      </c>
      <c r="G240" s="664">
        <v>1368615.7500000002</v>
      </c>
      <c r="H240" s="661">
        <v>1</v>
      </c>
      <c r="I240" s="661">
        <v>12911.469339622643</v>
      </c>
      <c r="J240" s="664">
        <v>56.3</v>
      </c>
      <c r="K240" s="664">
        <v>733237.55</v>
      </c>
      <c r="L240" s="661">
        <v>0.53575121432001638</v>
      </c>
      <c r="M240" s="661">
        <v>13023.757548845471</v>
      </c>
      <c r="N240" s="664">
        <v>19.649999999999999</v>
      </c>
      <c r="O240" s="664">
        <v>256699.87</v>
      </c>
      <c r="P240" s="677">
        <v>0.18756168047898028</v>
      </c>
      <c r="Q240" s="665">
        <v>13063.606615776082</v>
      </c>
    </row>
    <row r="241" spans="1:17" ht="14.4" customHeight="1" x14ac:dyDescent="0.3">
      <c r="A241" s="660" t="s">
        <v>8553</v>
      </c>
      <c r="B241" s="661" t="s">
        <v>2035</v>
      </c>
      <c r="C241" s="661" t="s">
        <v>4638</v>
      </c>
      <c r="D241" s="661" t="s">
        <v>8573</v>
      </c>
      <c r="E241" s="661" t="s">
        <v>8574</v>
      </c>
      <c r="F241" s="664">
        <v>115.5</v>
      </c>
      <c r="G241" s="664">
        <v>3731373.8</v>
      </c>
      <c r="H241" s="661">
        <v>1</v>
      </c>
      <c r="I241" s="661">
        <v>32306.266666666666</v>
      </c>
      <c r="J241" s="664">
        <v>54</v>
      </c>
      <c r="K241" s="664">
        <v>1757623.83</v>
      </c>
      <c r="L241" s="661">
        <v>0.47103933409191012</v>
      </c>
      <c r="M241" s="661">
        <v>32548.589444444446</v>
      </c>
      <c r="N241" s="664">
        <v>23</v>
      </c>
      <c r="O241" s="664">
        <v>751157.69</v>
      </c>
      <c r="P241" s="677">
        <v>0.20130861453762686</v>
      </c>
      <c r="Q241" s="665">
        <v>32659.03</v>
      </c>
    </row>
    <row r="242" spans="1:17" ht="14.4" customHeight="1" x14ac:dyDescent="0.3">
      <c r="A242" s="660" t="s">
        <v>8553</v>
      </c>
      <c r="B242" s="661" t="s">
        <v>2035</v>
      </c>
      <c r="C242" s="661" t="s">
        <v>4638</v>
      </c>
      <c r="D242" s="661" t="s">
        <v>8583</v>
      </c>
      <c r="E242" s="661" t="s">
        <v>2276</v>
      </c>
      <c r="F242" s="664">
        <v>0</v>
      </c>
      <c r="G242" s="664">
        <v>0</v>
      </c>
      <c r="H242" s="661"/>
      <c r="I242" s="661"/>
      <c r="J242" s="664"/>
      <c r="K242" s="664"/>
      <c r="L242" s="661"/>
      <c r="M242" s="661"/>
      <c r="N242" s="664"/>
      <c r="O242" s="664"/>
      <c r="P242" s="677"/>
      <c r="Q242" s="665"/>
    </row>
    <row r="243" spans="1:17" ht="14.4" customHeight="1" x14ac:dyDescent="0.3">
      <c r="A243" s="660" t="s">
        <v>8553</v>
      </c>
      <c r="B243" s="661" t="s">
        <v>2035</v>
      </c>
      <c r="C243" s="661" t="s">
        <v>4638</v>
      </c>
      <c r="D243" s="661" t="s">
        <v>8589</v>
      </c>
      <c r="E243" s="661" t="s">
        <v>8544</v>
      </c>
      <c r="F243" s="664">
        <v>3.29</v>
      </c>
      <c r="G243" s="664">
        <v>108544.35</v>
      </c>
      <c r="H243" s="661">
        <v>1</v>
      </c>
      <c r="I243" s="661">
        <v>32992.203647416412</v>
      </c>
      <c r="J243" s="664"/>
      <c r="K243" s="664"/>
      <c r="L243" s="661"/>
      <c r="M243" s="661"/>
      <c r="N243" s="664"/>
      <c r="O243" s="664"/>
      <c r="P243" s="677"/>
      <c r="Q243" s="665"/>
    </row>
    <row r="244" spans="1:17" ht="14.4" customHeight="1" x14ac:dyDescent="0.3">
      <c r="A244" s="660" t="s">
        <v>8553</v>
      </c>
      <c r="B244" s="661" t="s">
        <v>2035</v>
      </c>
      <c r="C244" s="661" t="s">
        <v>4638</v>
      </c>
      <c r="D244" s="661" t="s">
        <v>8601</v>
      </c>
      <c r="E244" s="661" t="s">
        <v>8602</v>
      </c>
      <c r="F244" s="664">
        <v>3.92</v>
      </c>
      <c r="G244" s="664">
        <v>6470.96</v>
      </c>
      <c r="H244" s="661">
        <v>1</v>
      </c>
      <c r="I244" s="661">
        <v>1650.7551020408164</v>
      </c>
      <c r="J244" s="664">
        <v>5.35</v>
      </c>
      <c r="K244" s="664">
        <v>8907.7999999999993</v>
      </c>
      <c r="L244" s="661">
        <v>1.3765809091695822</v>
      </c>
      <c r="M244" s="661">
        <v>1665.0093457943924</v>
      </c>
      <c r="N244" s="664">
        <v>0.6</v>
      </c>
      <c r="O244" s="664">
        <v>1003.8</v>
      </c>
      <c r="P244" s="677">
        <v>0.15512381470446424</v>
      </c>
      <c r="Q244" s="665">
        <v>1673</v>
      </c>
    </row>
    <row r="245" spans="1:17" ht="14.4" customHeight="1" x14ac:dyDescent="0.3">
      <c r="A245" s="660" t="s">
        <v>8553</v>
      </c>
      <c r="B245" s="661" t="s">
        <v>2035</v>
      </c>
      <c r="C245" s="661" t="s">
        <v>4638</v>
      </c>
      <c r="D245" s="661" t="s">
        <v>8603</v>
      </c>
      <c r="E245" s="661" t="s">
        <v>1997</v>
      </c>
      <c r="F245" s="664"/>
      <c r="G245" s="664"/>
      <c r="H245" s="661"/>
      <c r="I245" s="661"/>
      <c r="J245" s="664">
        <v>4</v>
      </c>
      <c r="K245" s="664">
        <v>450.6</v>
      </c>
      <c r="L245" s="661"/>
      <c r="M245" s="661">
        <v>112.65</v>
      </c>
      <c r="N245" s="664"/>
      <c r="O245" s="664"/>
      <c r="P245" s="677"/>
      <c r="Q245" s="665"/>
    </row>
    <row r="246" spans="1:17" ht="14.4" customHeight="1" x14ac:dyDescent="0.3">
      <c r="A246" s="660" t="s">
        <v>8553</v>
      </c>
      <c r="B246" s="661" t="s">
        <v>2035</v>
      </c>
      <c r="C246" s="661" t="s">
        <v>4638</v>
      </c>
      <c r="D246" s="661" t="s">
        <v>8605</v>
      </c>
      <c r="E246" s="661" t="s">
        <v>2004</v>
      </c>
      <c r="F246" s="664">
        <v>9.5</v>
      </c>
      <c r="G246" s="664">
        <v>2819.06</v>
      </c>
      <c r="H246" s="661">
        <v>1</v>
      </c>
      <c r="I246" s="661">
        <v>296.74315789473684</v>
      </c>
      <c r="J246" s="664">
        <v>26</v>
      </c>
      <c r="K246" s="664">
        <v>7869.94</v>
      </c>
      <c r="L246" s="661">
        <v>2.7916894283910239</v>
      </c>
      <c r="M246" s="661">
        <v>302.69</v>
      </c>
      <c r="N246" s="664">
        <v>4</v>
      </c>
      <c r="O246" s="664">
        <v>1210.76</v>
      </c>
      <c r="P246" s="677">
        <v>0.42949068129092677</v>
      </c>
      <c r="Q246" s="665">
        <v>302.69</v>
      </c>
    </row>
    <row r="247" spans="1:17" ht="14.4" customHeight="1" x14ac:dyDescent="0.3">
      <c r="A247" s="660" t="s">
        <v>8553</v>
      </c>
      <c r="B247" s="661" t="s">
        <v>2035</v>
      </c>
      <c r="C247" s="661" t="s">
        <v>4638</v>
      </c>
      <c r="D247" s="661" t="s">
        <v>8606</v>
      </c>
      <c r="E247" s="661" t="s">
        <v>2004</v>
      </c>
      <c r="F247" s="664">
        <v>36.299999999999997</v>
      </c>
      <c r="G247" s="664">
        <v>50022.170000000006</v>
      </c>
      <c r="H247" s="661">
        <v>1</v>
      </c>
      <c r="I247" s="661">
        <v>1378.0212121212123</v>
      </c>
      <c r="J247" s="664">
        <v>6</v>
      </c>
      <c r="K247" s="664">
        <v>9080.7000000000007</v>
      </c>
      <c r="L247" s="661">
        <v>0.18153350804253393</v>
      </c>
      <c r="M247" s="661">
        <v>1513.45</v>
      </c>
      <c r="N247" s="664">
        <v>1.8</v>
      </c>
      <c r="O247" s="664">
        <v>2724.21</v>
      </c>
      <c r="P247" s="677">
        <v>5.4460052412760175E-2</v>
      </c>
      <c r="Q247" s="665">
        <v>1513.45</v>
      </c>
    </row>
    <row r="248" spans="1:17" ht="14.4" customHeight="1" x14ac:dyDescent="0.3">
      <c r="A248" s="660" t="s">
        <v>8553</v>
      </c>
      <c r="B248" s="661" t="s">
        <v>2035</v>
      </c>
      <c r="C248" s="661" t="s">
        <v>4638</v>
      </c>
      <c r="D248" s="661" t="s">
        <v>8613</v>
      </c>
      <c r="E248" s="661" t="s">
        <v>1068</v>
      </c>
      <c r="F248" s="664">
        <v>19.38</v>
      </c>
      <c r="G248" s="664">
        <v>1487.19</v>
      </c>
      <c r="H248" s="661">
        <v>1</v>
      </c>
      <c r="I248" s="661">
        <v>76.738390092879257</v>
      </c>
      <c r="J248" s="664">
        <v>14.700000000000001</v>
      </c>
      <c r="K248" s="664">
        <v>1136.0099999999998</v>
      </c>
      <c r="L248" s="661">
        <v>0.76386339337946041</v>
      </c>
      <c r="M248" s="661">
        <v>77.279591836734667</v>
      </c>
      <c r="N248" s="664">
        <v>3.9</v>
      </c>
      <c r="O248" s="664">
        <v>302.33</v>
      </c>
      <c r="P248" s="677">
        <v>0.20328942502302999</v>
      </c>
      <c r="Q248" s="665">
        <v>77.52051282051282</v>
      </c>
    </row>
    <row r="249" spans="1:17" ht="14.4" customHeight="1" x14ac:dyDescent="0.3">
      <c r="A249" s="660" t="s">
        <v>8553</v>
      </c>
      <c r="B249" s="661" t="s">
        <v>2035</v>
      </c>
      <c r="C249" s="661" t="s">
        <v>4638</v>
      </c>
      <c r="D249" s="661" t="s">
        <v>8614</v>
      </c>
      <c r="E249" s="661" t="s">
        <v>1735</v>
      </c>
      <c r="F249" s="664">
        <v>0.65</v>
      </c>
      <c r="G249" s="664">
        <v>54.78</v>
      </c>
      <c r="H249" s="661">
        <v>1</v>
      </c>
      <c r="I249" s="661">
        <v>84.276923076923069</v>
      </c>
      <c r="J249" s="664"/>
      <c r="K249" s="664"/>
      <c r="L249" s="661"/>
      <c r="M249" s="661"/>
      <c r="N249" s="664"/>
      <c r="O249" s="664"/>
      <c r="P249" s="677"/>
      <c r="Q249" s="665"/>
    </row>
    <row r="250" spans="1:17" ht="14.4" customHeight="1" x14ac:dyDescent="0.3">
      <c r="A250" s="660" t="s">
        <v>8553</v>
      </c>
      <c r="B250" s="661" t="s">
        <v>2035</v>
      </c>
      <c r="C250" s="661" t="s">
        <v>4638</v>
      </c>
      <c r="D250" s="661" t="s">
        <v>8615</v>
      </c>
      <c r="E250" s="661" t="s">
        <v>1739</v>
      </c>
      <c r="F250" s="664">
        <v>170.9</v>
      </c>
      <c r="G250" s="664">
        <v>14332.269999999999</v>
      </c>
      <c r="H250" s="661">
        <v>1</v>
      </c>
      <c r="I250" s="661">
        <v>83.863487419543588</v>
      </c>
      <c r="J250" s="664">
        <v>58</v>
      </c>
      <c r="K250" s="664">
        <v>4921.93</v>
      </c>
      <c r="L250" s="661">
        <v>0.34341594178730939</v>
      </c>
      <c r="M250" s="661">
        <v>84.860862068965517</v>
      </c>
      <c r="N250" s="664">
        <v>35.300000000000004</v>
      </c>
      <c r="O250" s="664">
        <v>3001.16</v>
      </c>
      <c r="P250" s="677">
        <v>0.20939879028234887</v>
      </c>
      <c r="Q250" s="665">
        <v>85.018696883852684</v>
      </c>
    </row>
    <row r="251" spans="1:17" ht="14.4" customHeight="1" x14ac:dyDescent="0.3">
      <c r="A251" s="660" t="s">
        <v>8553</v>
      </c>
      <c r="B251" s="661" t="s">
        <v>2035</v>
      </c>
      <c r="C251" s="661" t="s">
        <v>4638</v>
      </c>
      <c r="D251" s="661" t="s">
        <v>8616</v>
      </c>
      <c r="E251" s="661" t="s">
        <v>1743</v>
      </c>
      <c r="F251" s="664">
        <v>0.5</v>
      </c>
      <c r="G251" s="664">
        <v>84.28</v>
      </c>
      <c r="H251" s="661">
        <v>1</v>
      </c>
      <c r="I251" s="661">
        <v>168.56</v>
      </c>
      <c r="J251" s="664">
        <v>9.4499999999999993</v>
      </c>
      <c r="K251" s="664">
        <v>1606.95</v>
      </c>
      <c r="L251" s="661">
        <v>19.066801139060274</v>
      </c>
      <c r="M251" s="661">
        <v>170.04761904761907</v>
      </c>
      <c r="N251" s="664">
        <v>3</v>
      </c>
      <c r="O251" s="664">
        <v>510.13</v>
      </c>
      <c r="P251" s="677">
        <v>6.0528001898433788</v>
      </c>
      <c r="Q251" s="665">
        <v>170.04333333333332</v>
      </c>
    </row>
    <row r="252" spans="1:17" ht="14.4" customHeight="1" x14ac:dyDescent="0.3">
      <c r="A252" s="660" t="s">
        <v>8553</v>
      </c>
      <c r="B252" s="661" t="s">
        <v>2035</v>
      </c>
      <c r="C252" s="661" t="s">
        <v>4638</v>
      </c>
      <c r="D252" s="661" t="s">
        <v>8626</v>
      </c>
      <c r="E252" s="661" t="s">
        <v>8544</v>
      </c>
      <c r="F252" s="664">
        <v>3.4699999999999998</v>
      </c>
      <c r="G252" s="664">
        <v>5618.24</v>
      </c>
      <c r="H252" s="661">
        <v>1</v>
      </c>
      <c r="I252" s="661">
        <v>1619.0893371757925</v>
      </c>
      <c r="J252" s="664"/>
      <c r="K252" s="664"/>
      <c r="L252" s="661"/>
      <c r="M252" s="661"/>
      <c r="N252" s="664"/>
      <c r="O252" s="664"/>
      <c r="P252" s="677"/>
      <c r="Q252" s="665"/>
    </row>
    <row r="253" spans="1:17" ht="14.4" customHeight="1" x14ac:dyDescent="0.3">
      <c r="A253" s="660" t="s">
        <v>8553</v>
      </c>
      <c r="B253" s="661" t="s">
        <v>2035</v>
      </c>
      <c r="C253" s="661" t="s">
        <v>4638</v>
      </c>
      <c r="D253" s="661" t="s">
        <v>8633</v>
      </c>
      <c r="E253" s="661" t="s">
        <v>789</v>
      </c>
      <c r="F253" s="664">
        <v>9.4</v>
      </c>
      <c r="G253" s="664">
        <v>546.79</v>
      </c>
      <c r="H253" s="661">
        <v>1</v>
      </c>
      <c r="I253" s="661">
        <v>58.16914893617021</v>
      </c>
      <c r="J253" s="664">
        <v>10.149999999999999</v>
      </c>
      <c r="K253" s="664">
        <v>633.17999999999995</v>
      </c>
      <c r="L253" s="661">
        <v>1.1579948426269684</v>
      </c>
      <c r="M253" s="661">
        <v>62.382266009852223</v>
      </c>
      <c r="N253" s="664">
        <v>1.4</v>
      </c>
      <c r="O253" s="664">
        <v>87.78</v>
      </c>
      <c r="P253" s="677">
        <v>0.16053695202911539</v>
      </c>
      <c r="Q253" s="665">
        <v>62.7</v>
      </c>
    </row>
    <row r="254" spans="1:17" ht="14.4" customHeight="1" x14ac:dyDescent="0.3">
      <c r="A254" s="660" t="s">
        <v>8553</v>
      </c>
      <c r="B254" s="661" t="s">
        <v>2035</v>
      </c>
      <c r="C254" s="661" t="s">
        <v>4638</v>
      </c>
      <c r="D254" s="661" t="s">
        <v>8706</v>
      </c>
      <c r="E254" s="661" t="s">
        <v>4434</v>
      </c>
      <c r="F254" s="664">
        <v>1.1300000000000001</v>
      </c>
      <c r="G254" s="664">
        <v>222.66000000000003</v>
      </c>
      <c r="H254" s="661">
        <v>1</v>
      </c>
      <c r="I254" s="661">
        <v>197.04424778761063</v>
      </c>
      <c r="J254" s="664"/>
      <c r="K254" s="664"/>
      <c r="L254" s="661"/>
      <c r="M254" s="661"/>
      <c r="N254" s="664"/>
      <c r="O254" s="664"/>
      <c r="P254" s="677"/>
      <c r="Q254" s="665"/>
    </row>
    <row r="255" spans="1:17" ht="14.4" customHeight="1" x14ac:dyDescent="0.3">
      <c r="A255" s="660" t="s">
        <v>8553</v>
      </c>
      <c r="B255" s="661" t="s">
        <v>2035</v>
      </c>
      <c r="C255" s="661" t="s">
        <v>4638</v>
      </c>
      <c r="D255" s="661" t="s">
        <v>8642</v>
      </c>
      <c r="E255" s="661" t="s">
        <v>8643</v>
      </c>
      <c r="F255" s="664">
        <v>54.899999999999991</v>
      </c>
      <c r="G255" s="664">
        <v>75634.190000000017</v>
      </c>
      <c r="H255" s="661">
        <v>1</v>
      </c>
      <c r="I255" s="661">
        <v>1377.671948998179</v>
      </c>
      <c r="J255" s="664">
        <v>33.74</v>
      </c>
      <c r="K255" s="664">
        <v>48590.33</v>
      </c>
      <c r="L255" s="661">
        <v>0.64243869075612481</v>
      </c>
      <c r="M255" s="661">
        <v>1440.1401896858329</v>
      </c>
      <c r="N255" s="664">
        <v>10.399999999999999</v>
      </c>
      <c r="O255" s="664">
        <v>15000.1</v>
      </c>
      <c r="P255" s="677">
        <v>0.19832432924845228</v>
      </c>
      <c r="Q255" s="665">
        <v>1442.3173076923078</v>
      </c>
    </row>
    <row r="256" spans="1:17" ht="14.4" customHeight="1" x14ac:dyDescent="0.3">
      <c r="A256" s="660" t="s">
        <v>8553</v>
      </c>
      <c r="B256" s="661" t="s">
        <v>2035</v>
      </c>
      <c r="C256" s="661" t="s">
        <v>4638</v>
      </c>
      <c r="D256" s="661" t="s">
        <v>8644</v>
      </c>
      <c r="E256" s="661" t="s">
        <v>8643</v>
      </c>
      <c r="F256" s="664">
        <v>21</v>
      </c>
      <c r="G256" s="664">
        <v>6301.26</v>
      </c>
      <c r="H256" s="661">
        <v>1</v>
      </c>
      <c r="I256" s="661">
        <v>300.06</v>
      </c>
      <c r="J256" s="664">
        <v>49.5</v>
      </c>
      <c r="K256" s="664">
        <v>14983.15</v>
      </c>
      <c r="L256" s="661">
        <v>2.377802217334311</v>
      </c>
      <c r="M256" s="661">
        <v>302.68989898989901</v>
      </c>
      <c r="N256" s="664">
        <v>44</v>
      </c>
      <c r="O256" s="664">
        <v>13318.36</v>
      </c>
      <c r="P256" s="677">
        <v>2.1136026762901388</v>
      </c>
      <c r="Q256" s="665">
        <v>302.69</v>
      </c>
    </row>
    <row r="257" spans="1:17" ht="14.4" customHeight="1" x14ac:dyDescent="0.3">
      <c r="A257" s="660" t="s">
        <v>8553</v>
      </c>
      <c r="B257" s="661" t="s">
        <v>2035</v>
      </c>
      <c r="C257" s="661" t="s">
        <v>4638</v>
      </c>
      <c r="D257" s="661" t="s">
        <v>8646</v>
      </c>
      <c r="E257" s="661" t="s">
        <v>8544</v>
      </c>
      <c r="F257" s="664">
        <v>36.979999999999997</v>
      </c>
      <c r="G257" s="664">
        <v>21167.160000000003</v>
      </c>
      <c r="H257" s="661">
        <v>1</v>
      </c>
      <c r="I257" s="661">
        <v>572.39480800432682</v>
      </c>
      <c r="J257" s="664"/>
      <c r="K257" s="664"/>
      <c r="L257" s="661"/>
      <c r="M257" s="661"/>
      <c r="N257" s="664"/>
      <c r="O257" s="664"/>
      <c r="P257" s="677"/>
      <c r="Q257" s="665"/>
    </row>
    <row r="258" spans="1:17" ht="14.4" customHeight="1" x14ac:dyDescent="0.3">
      <c r="A258" s="660" t="s">
        <v>8553</v>
      </c>
      <c r="B258" s="661" t="s">
        <v>2035</v>
      </c>
      <c r="C258" s="661" t="s">
        <v>4638</v>
      </c>
      <c r="D258" s="661" t="s">
        <v>3178</v>
      </c>
      <c r="E258" s="661" t="s">
        <v>8647</v>
      </c>
      <c r="F258" s="664"/>
      <c r="G258" s="664"/>
      <c r="H258" s="661"/>
      <c r="I258" s="661"/>
      <c r="J258" s="664">
        <v>16</v>
      </c>
      <c r="K258" s="664">
        <v>107090.88</v>
      </c>
      <c r="L258" s="661"/>
      <c r="M258" s="661">
        <v>6693.18</v>
      </c>
      <c r="N258" s="664"/>
      <c r="O258" s="664"/>
      <c r="P258" s="677"/>
      <c r="Q258" s="665"/>
    </row>
    <row r="259" spans="1:17" ht="14.4" customHeight="1" x14ac:dyDescent="0.3">
      <c r="A259" s="660" t="s">
        <v>8553</v>
      </c>
      <c r="B259" s="661" t="s">
        <v>2035</v>
      </c>
      <c r="C259" s="661" t="s">
        <v>4638</v>
      </c>
      <c r="D259" s="661" t="s">
        <v>8649</v>
      </c>
      <c r="E259" s="661" t="s">
        <v>2193</v>
      </c>
      <c r="F259" s="664"/>
      <c r="G259" s="664"/>
      <c r="H259" s="661"/>
      <c r="I259" s="661"/>
      <c r="J259" s="664">
        <v>2</v>
      </c>
      <c r="K259" s="664">
        <v>524.16</v>
      </c>
      <c r="L259" s="661"/>
      <c r="M259" s="661">
        <v>262.08</v>
      </c>
      <c r="N259" s="664">
        <v>2</v>
      </c>
      <c r="O259" s="664">
        <v>524.16</v>
      </c>
      <c r="P259" s="677"/>
      <c r="Q259" s="665">
        <v>262.08</v>
      </c>
    </row>
    <row r="260" spans="1:17" ht="14.4" customHeight="1" x14ac:dyDescent="0.3">
      <c r="A260" s="660" t="s">
        <v>8553</v>
      </c>
      <c r="B260" s="661" t="s">
        <v>2035</v>
      </c>
      <c r="C260" s="661" t="s">
        <v>4638</v>
      </c>
      <c r="D260" s="661" t="s">
        <v>8656</v>
      </c>
      <c r="E260" s="661" t="s">
        <v>2776</v>
      </c>
      <c r="F260" s="664"/>
      <c r="G260" s="664"/>
      <c r="H260" s="661"/>
      <c r="I260" s="661"/>
      <c r="J260" s="664">
        <v>1.08</v>
      </c>
      <c r="K260" s="664">
        <v>1765.98</v>
      </c>
      <c r="L260" s="661"/>
      <c r="M260" s="661">
        <v>1635.1666666666665</v>
      </c>
      <c r="N260" s="664">
        <v>0.66</v>
      </c>
      <c r="O260" s="664">
        <v>1067.8</v>
      </c>
      <c r="P260" s="677"/>
      <c r="Q260" s="665">
        <v>1617.8787878787878</v>
      </c>
    </row>
    <row r="261" spans="1:17" ht="14.4" customHeight="1" x14ac:dyDescent="0.3">
      <c r="A261" s="660" t="s">
        <v>8553</v>
      </c>
      <c r="B261" s="661" t="s">
        <v>2035</v>
      </c>
      <c r="C261" s="661" t="s">
        <v>4638</v>
      </c>
      <c r="D261" s="661" t="s">
        <v>8659</v>
      </c>
      <c r="E261" s="661" t="s">
        <v>2189</v>
      </c>
      <c r="F261" s="664"/>
      <c r="G261" s="664"/>
      <c r="H261" s="661"/>
      <c r="I261" s="661"/>
      <c r="J261" s="664">
        <v>18.839999999999996</v>
      </c>
      <c r="K261" s="664">
        <v>10853.8</v>
      </c>
      <c r="L261" s="661"/>
      <c r="M261" s="661">
        <v>576.10403397027608</v>
      </c>
      <c r="N261" s="664">
        <v>5.79</v>
      </c>
      <c r="O261" s="664">
        <v>3347.34</v>
      </c>
      <c r="P261" s="677"/>
      <c r="Q261" s="665">
        <v>578.12435233160625</v>
      </c>
    </row>
    <row r="262" spans="1:17" ht="14.4" customHeight="1" x14ac:dyDescent="0.3">
      <c r="A262" s="660" t="s">
        <v>8553</v>
      </c>
      <c r="B262" s="661" t="s">
        <v>2035</v>
      </c>
      <c r="C262" s="661" t="s">
        <v>4638</v>
      </c>
      <c r="D262" s="661" t="s">
        <v>8681</v>
      </c>
      <c r="E262" s="661" t="s">
        <v>2239</v>
      </c>
      <c r="F262" s="664"/>
      <c r="G262" s="664"/>
      <c r="H262" s="661"/>
      <c r="I262" s="661"/>
      <c r="J262" s="664"/>
      <c r="K262" s="664"/>
      <c r="L262" s="661"/>
      <c r="M262" s="661"/>
      <c r="N262" s="664">
        <v>0.28000000000000003</v>
      </c>
      <c r="O262" s="664">
        <v>10795.16</v>
      </c>
      <c r="P262" s="677"/>
      <c r="Q262" s="665">
        <v>38554.142857142855</v>
      </c>
    </row>
    <row r="263" spans="1:17" ht="14.4" customHeight="1" x14ac:dyDescent="0.3">
      <c r="A263" s="660" t="s">
        <v>8553</v>
      </c>
      <c r="B263" s="661" t="s">
        <v>2035</v>
      </c>
      <c r="C263" s="661" t="s">
        <v>4638</v>
      </c>
      <c r="D263" s="661" t="s">
        <v>8707</v>
      </c>
      <c r="E263" s="661" t="s">
        <v>8544</v>
      </c>
      <c r="F263" s="664">
        <v>1</v>
      </c>
      <c r="G263" s="664">
        <v>475.19</v>
      </c>
      <c r="H263" s="661">
        <v>1</v>
      </c>
      <c r="I263" s="661">
        <v>475.19</v>
      </c>
      <c r="J263" s="664"/>
      <c r="K263" s="664"/>
      <c r="L263" s="661"/>
      <c r="M263" s="661"/>
      <c r="N263" s="664"/>
      <c r="O263" s="664"/>
      <c r="P263" s="677"/>
      <c r="Q263" s="665"/>
    </row>
    <row r="264" spans="1:17" ht="14.4" customHeight="1" x14ac:dyDescent="0.3">
      <c r="A264" s="660" t="s">
        <v>8553</v>
      </c>
      <c r="B264" s="661" t="s">
        <v>2035</v>
      </c>
      <c r="C264" s="661" t="s">
        <v>4639</v>
      </c>
      <c r="D264" s="661" t="s">
        <v>8557</v>
      </c>
      <c r="E264" s="661" t="s">
        <v>8558</v>
      </c>
      <c r="F264" s="664">
        <v>147</v>
      </c>
      <c r="G264" s="664">
        <v>20413.89</v>
      </c>
      <c r="H264" s="661">
        <v>1</v>
      </c>
      <c r="I264" s="661">
        <v>138.87</v>
      </c>
      <c r="J264" s="664">
        <v>4</v>
      </c>
      <c r="K264" s="664">
        <v>555.48</v>
      </c>
      <c r="L264" s="661">
        <v>2.7210884353741499E-2</v>
      </c>
      <c r="M264" s="661">
        <v>138.87</v>
      </c>
      <c r="N264" s="664"/>
      <c r="O264" s="664"/>
      <c r="P264" s="677"/>
      <c r="Q264" s="665"/>
    </row>
    <row r="265" spans="1:17" ht="14.4" customHeight="1" x14ac:dyDescent="0.3">
      <c r="A265" s="660" t="s">
        <v>8553</v>
      </c>
      <c r="B265" s="661" t="s">
        <v>2035</v>
      </c>
      <c r="C265" s="661" t="s">
        <v>4639</v>
      </c>
      <c r="D265" s="661" t="s">
        <v>8559</v>
      </c>
      <c r="E265" s="661" t="s">
        <v>8558</v>
      </c>
      <c r="F265" s="664">
        <v>1</v>
      </c>
      <c r="G265" s="664">
        <v>138.87</v>
      </c>
      <c r="H265" s="661">
        <v>1</v>
      </c>
      <c r="I265" s="661">
        <v>138.87</v>
      </c>
      <c r="J265" s="664"/>
      <c r="K265" s="664"/>
      <c r="L265" s="661"/>
      <c r="M265" s="661"/>
      <c r="N265" s="664"/>
      <c r="O265" s="664"/>
      <c r="P265" s="677"/>
      <c r="Q265" s="665"/>
    </row>
    <row r="266" spans="1:17" ht="14.4" customHeight="1" x14ac:dyDescent="0.3">
      <c r="A266" s="660" t="s">
        <v>8553</v>
      </c>
      <c r="B266" s="661" t="s">
        <v>2035</v>
      </c>
      <c r="C266" s="661" t="s">
        <v>4639</v>
      </c>
      <c r="D266" s="661" t="s">
        <v>8560</v>
      </c>
      <c r="E266" s="661" t="s">
        <v>654</v>
      </c>
      <c r="F266" s="664">
        <v>77.349999999999994</v>
      </c>
      <c r="G266" s="664">
        <v>19594.98</v>
      </c>
      <c r="H266" s="661">
        <v>1</v>
      </c>
      <c r="I266" s="661">
        <v>253.32876535229477</v>
      </c>
      <c r="J266" s="664"/>
      <c r="K266" s="664"/>
      <c r="L266" s="661"/>
      <c r="M266" s="661"/>
      <c r="N266" s="664">
        <v>5.2</v>
      </c>
      <c r="O266" s="664">
        <v>1328.9</v>
      </c>
      <c r="P266" s="677">
        <v>6.7818390220352368E-2</v>
      </c>
      <c r="Q266" s="665">
        <v>255.55769230769232</v>
      </c>
    </row>
    <row r="267" spans="1:17" ht="14.4" customHeight="1" x14ac:dyDescent="0.3">
      <c r="A267" s="660" t="s">
        <v>8553</v>
      </c>
      <c r="B267" s="661" t="s">
        <v>2035</v>
      </c>
      <c r="C267" s="661" t="s">
        <v>4639</v>
      </c>
      <c r="D267" s="661" t="s">
        <v>8567</v>
      </c>
      <c r="E267" s="661" t="s">
        <v>8568</v>
      </c>
      <c r="F267" s="664">
        <v>1</v>
      </c>
      <c r="G267" s="664">
        <v>7081.06</v>
      </c>
      <c r="H267" s="661">
        <v>1</v>
      </c>
      <c r="I267" s="661">
        <v>7081.06</v>
      </c>
      <c r="J267" s="664"/>
      <c r="K267" s="664"/>
      <c r="L267" s="661"/>
      <c r="M267" s="661"/>
      <c r="N267" s="664"/>
      <c r="O267" s="664"/>
      <c r="P267" s="677"/>
      <c r="Q267" s="665"/>
    </row>
    <row r="268" spans="1:17" ht="14.4" customHeight="1" x14ac:dyDescent="0.3">
      <c r="A268" s="660" t="s">
        <v>8553</v>
      </c>
      <c r="B268" s="661" t="s">
        <v>2035</v>
      </c>
      <c r="C268" s="661" t="s">
        <v>4639</v>
      </c>
      <c r="D268" s="661" t="s">
        <v>8570</v>
      </c>
      <c r="E268" s="661" t="s">
        <v>8568</v>
      </c>
      <c r="F268" s="664">
        <v>1</v>
      </c>
      <c r="G268" s="664">
        <v>14162.12</v>
      </c>
      <c r="H268" s="661">
        <v>1</v>
      </c>
      <c r="I268" s="661">
        <v>14162.12</v>
      </c>
      <c r="J268" s="664"/>
      <c r="K268" s="664"/>
      <c r="L268" s="661"/>
      <c r="M268" s="661"/>
      <c r="N268" s="664"/>
      <c r="O268" s="664"/>
      <c r="P268" s="677"/>
      <c r="Q268" s="665"/>
    </row>
    <row r="269" spans="1:17" ht="14.4" customHeight="1" x14ac:dyDescent="0.3">
      <c r="A269" s="660" t="s">
        <v>8553</v>
      </c>
      <c r="B269" s="661" t="s">
        <v>2035</v>
      </c>
      <c r="C269" s="661" t="s">
        <v>4639</v>
      </c>
      <c r="D269" s="661" t="s">
        <v>8571</v>
      </c>
      <c r="E269" s="661" t="s">
        <v>3273</v>
      </c>
      <c r="F269" s="664">
        <v>101</v>
      </c>
      <c r="G269" s="664">
        <v>1307269.94</v>
      </c>
      <c r="H269" s="661">
        <v>1</v>
      </c>
      <c r="I269" s="661">
        <v>12943.266732673266</v>
      </c>
      <c r="J269" s="664">
        <v>2.5</v>
      </c>
      <c r="K269" s="664">
        <v>32375.02</v>
      </c>
      <c r="L269" s="661">
        <v>2.4765367128383602E-2</v>
      </c>
      <c r="M269" s="661">
        <v>12950.008</v>
      </c>
      <c r="N269" s="664">
        <v>1</v>
      </c>
      <c r="O269" s="664">
        <v>13063.61</v>
      </c>
      <c r="P269" s="677">
        <v>9.9930470366357549E-3</v>
      </c>
      <c r="Q269" s="665">
        <v>13063.61</v>
      </c>
    </row>
    <row r="270" spans="1:17" ht="14.4" customHeight="1" x14ac:dyDescent="0.3">
      <c r="A270" s="660" t="s">
        <v>8553</v>
      </c>
      <c r="B270" s="661" t="s">
        <v>2035</v>
      </c>
      <c r="C270" s="661" t="s">
        <v>4639</v>
      </c>
      <c r="D270" s="661" t="s">
        <v>8573</v>
      </c>
      <c r="E270" s="661" t="s">
        <v>8574</v>
      </c>
      <c r="F270" s="664">
        <v>102</v>
      </c>
      <c r="G270" s="664">
        <v>3301119.3200000003</v>
      </c>
      <c r="H270" s="661">
        <v>1</v>
      </c>
      <c r="I270" s="661">
        <v>32363.914901960787</v>
      </c>
      <c r="J270" s="664">
        <v>3</v>
      </c>
      <c r="K270" s="664">
        <v>97125.119999999995</v>
      </c>
      <c r="L270" s="661">
        <v>2.9421875002082622E-2</v>
      </c>
      <c r="M270" s="661">
        <v>32375.039999999997</v>
      </c>
      <c r="N270" s="664">
        <v>1</v>
      </c>
      <c r="O270" s="664">
        <v>32659.03</v>
      </c>
      <c r="P270" s="677">
        <v>9.8933200633293059E-3</v>
      </c>
      <c r="Q270" s="665">
        <v>32659.03</v>
      </c>
    </row>
    <row r="271" spans="1:17" ht="14.4" customHeight="1" x14ac:dyDescent="0.3">
      <c r="A271" s="660" t="s">
        <v>8553</v>
      </c>
      <c r="B271" s="661" t="s">
        <v>2035</v>
      </c>
      <c r="C271" s="661" t="s">
        <v>4639</v>
      </c>
      <c r="D271" s="661" t="s">
        <v>8601</v>
      </c>
      <c r="E271" s="661" t="s">
        <v>8602</v>
      </c>
      <c r="F271" s="664">
        <v>4.2799999999999994</v>
      </c>
      <c r="G271" s="664">
        <v>7098.19</v>
      </c>
      <c r="H271" s="661">
        <v>1</v>
      </c>
      <c r="I271" s="661">
        <v>1658.4556074766356</v>
      </c>
      <c r="J271" s="664"/>
      <c r="K271" s="664"/>
      <c r="L271" s="661"/>
      <c r="M271" s="661"/>
      <c r="N271" s="664"/>
      <c r="O271" s="664"/>
      <c r="P271" s="677"/>
      <c r="Q271" s="665"/>
    </row>
    <row r="272" spans="1:17" ht="14.4" customHeight="1" x14ac:dyDescent="0.3">
      <c r="A272" s="660" t="s">
        <v>8553</v>
      </c>
      <c r="B272" s="661" t="s">
        <v>2035</v>
      </c>
      <c r="C272" s="661" t="s">
        <v>4639</v>
      </c>
      <c r="D272" s="661" t="s">
        <v>8605</v>
      </c>
      <c r="E272" s="661" t="s">
        <v>2004</v>
      </c>
      <c r="F272" s="664">
        <v>28</v>
      </c>
      <c r="G272" s="664">
        <v>7813.4</v>
      </c>
      <c r="H272" s="661">
        <v>1</v>
      </c>
      <c r="I272" s="661">
        <v>279.05</v>
      </c>
      <c r="J272" s="664"/>
      <c r="K272" s="664"/>
      <c r="L272" s="661"/>
      <c r="M272" s="661"/>
      <c r="N272" s="664"/>
      <c r="O272" s="664"/>
      <c r="P272" s="677"/>
      <c r="Q272" s="665"/>
    </row>
    <row r="273" spans="1:17" ht="14.4" customHeight="1" x14ac:dyDescent="0.3">
      <c r="A273" s="660" t="s">
        <v>8553</v>
      </c>
      <c r="B273" s="661" t="s">
        <v>2035</v>
      </c>
      <c r="C273" s="661" t="s">
        <v>4639</v>
      </c>
      <c r="D273" s="661" t="s">
        <v>8608</v>
      </c>
      <c r="E273" s="661" t="s">
        <v>8544</v>
      </c>
      <c r="F273" s="664">
        <v>0.2</v>
      </c>
      <c r="G273" s="664">
        <v>24.95</v>
      </c>
      <c r="H273" s="661">
        <v>1</v>
      </c>
      <c r="I273" s="661">
        <v>124.74999999999999</v>
      </c>
      <c r="J273" s="664"/>
      <c r="K273" s="664"/>
      <c r="L273" s="661"/>
      <c r="M273" s="661"/>
      <c r="N273" s="664"/>
      <c r="O273" s="664"/>
      <c r="P273" s="677"/>
      <c r="Q273" s="665"/>
    </row>
    <row r="274" spans="1:17" ht="14.4" customHeight="1" x14ac:dyDescent="0.3">
      <c r="A274" s="660" t="s">
        <v>8553</v>
      </c>
      <c r="B274" s="661" t="s">
        <v>2035</v>
      </c>
      <c r="C274" s="661" t="s">
        <v>4639</v>
      </c>
      <c r="D274" s="661" t="s">
        <v>8613</v>
      </c>
      <c r="E274" s="661" t="s">
        <v>1068</v>
      </c>
      <c r="F274" s="664">
        <v>24.65</v>
      </c>
      <c r="G274" s="664">
        <v>1878.4099999999999</v>
      </c>
      <c r="H274" s="661">
        <v>1</v>
      </c>
      <c r="I274" s="661">
        <v>76.203245436105476</v>
      </c>
      <c r="J274" s="664">
        <v>0.60000000000000009</v>
      </c>
      <c r="K274" s="664">
        <v>46.11</v>
      </c>
      <c r="L274" s="661">
        <v>2.4547356540904276E-2</v>
      </c>
      <c r="M274" s="661">
        <v>76.849999999999994</v>
      </c>
      <c r="N274" s="664"/>
      <c r="O274" s="664"/>
      <c r="P274" s="677"/>
      <c r="Q274" s="665"/>
    </row>
    <row r="275" spans="1:17" ht="14.4" customHeight="1" x14ac:dyDescent="0.3">
      <c r="A275" s="660" t="s">
        <v>8553</v>
      </c>
      <c r="B275" s="661" t="s">
        <v>2035</v>
      </c>
      <c r="C275" s="661" t="s">
        <v>4639</v>
      </c>
      <c r="D275" s="661" t="s">
        <v>8615</v>
      </c>
      <c r="E275" s="661" t="s">
        <v>1739</v>
      </c>
      <c r="F275" s="664">
        <v>4.8</v>
      </c>
      <c r="G275" s="664">
        <v>404.54</v>
      </c>
      <c r="H275" s="661">
        <v>1</v>
      </c>
      <c r="I275" s="661">
        <v>84.279166666666669</v>
      </c>
      <c r="J275" s="664"/>
      <c r="K275" s="664"/>
      <c r="L275" s="661"/>
      <c r="M275" s="661"/>
      <c r="N275" s="664"/>
      <c r="O275" s="664"/>
      <c r="P275" s="677"/>
      <c r="Q275" s="665"/>
    </row>
    <row r="276" spans="1:17" ht="14.4" customHeight="1" x14ac:dyDescent="0.3">
      <c r="A276" s="660" t="s">
        <v>8553</v>
      </c>
      <c r="B276" s="661" t="s">
        <v>2035</v>
      </c>
      <c r="C276" s="661" t="s">
        <v>4639</v>
      </c>
      <c r="D276" s="661" t="s">
        <v>8616</v>
      </c>
      <c r="E276" s="661" t="s">
        <v>1743</v>
      </c>
      <c r="F276" s="664">
        <v>100.82000000000001</v>
      </c>
      <c r="G276" s="664">
        <v>16993.3</v>
      </c>
      <c r="H276" s="661">
        <v>1</v>
      </c>
      <c r="I276" s="661">
        <v>168.55088276135686</v>
      </c>
      <c r="J276" s="664">
        <v>2.4</v>
      </c>
      <c r="K276" s="664">
        <v>404.56</v>
      </c>
      <c r="L276" s="661">
        <v>2.3807029829403355E-2</v>
      </c>
      <c r="M276" s="661">
        <v>168.56666666666666</v>
      </c>
      <c r="N276" s="664">
        <v>1.5</v>
      </c>
      <c r="O276" s="664">
        <v>255.07</v>
      </c>
      <c r="P276" s="677">
        <v>1.5010033366091342E-2</v>
      </c>
      <c r="Q276" s="665">
        <v>170.04666666666665</v>
      </c>
    </row>
    <row r="277" spans="1:17" ht="14.4" customHeight="1" x14ac:dyDescent="0.3">
      <c r="A277" s="660" t="s">
        <v>8553</v>
      </c>
      <c r="B277" s="661" t="s">
        <v>2035</v>
      </c>
      <c r="C277" s="661" t="s">
        <v>4639</v>
      </c>
      <c r="D277" s="661" t="s">
        <v>8622</v>
      </c>
      <c r="E277" s="661" t="s">
        <v>8623</v>
      </c>
      <c r="F277" s="664">
        <v>10</v>
      </c>
      <c r="G277" s="664">
        <v>50213.8</v>
      </c>
      <c r="H277" s="661">
        <v>1</v>
      </c>
      <c r="I277" s="661">
        <v>5021.38</v>
      </c>
      <c r="J277" s="664">
        <v>10</v>
      </c>
      <c r="K277" s="664">
        <v>54467</v>
      </c>
      <c r="L277" s="661">
        <v>1.0847018150388936</v>
      </c>
      <c r="M277" s="661">
        <v>5446.7</v>
      </c>
      <c r="N277" s="664">
        <v>10</v>
      </c>
      <c r="O277" s="664">
        <v>45110.5</v>
      </c>
      <c r="P277" s="677">
        <v>0.89836857596915587</v>
      </c>
      <c r="Q277" s="665">
        <v>4511.05</v>
      </c>
    </row>
    <row r="278" spans="1:17" ht="14.4" customHeight="1" x14ac:dyDescent="0.3">
      <c r="A278" s="660" t="s">
        <v>8553</v>
      </c>
      <c r="B278" s="661" t="s">
        <v>2035</v>
      </c>
      <c r="C278" s="661" t="s">
        <v>4639</v>
      </c>
      <c r="D278" s="661" t="s">
        <v>8624</v>
      </c>
      <c r="E278" s="661" t="s">
        <v>8625</v>
      </c>
      <c r="F278" s="664">
        <v>26</v>
      </c>
      <c r="G278" s="664">
        <v>279253.59999999998</v>
      </c>
      <c r="H278" s="661">
        <v>1</v>
      </c>
      <c r="I278" s="661">
        <v>10740.523076923077</v>
      </c>
      <c r="J278" s="664">
        <v>5</v>
      </c>
      <c r="K278" s="664">
        <v>54467</v>
      </c>
      <c r="L278" s="661">
        <v>0.19504493406709889</v>
      </c>
      <c r="M278" s="661">
        <v>10893.4</v>
      </c>
      <c r="N278" s="664">
        <v>76</v>
      </c>
      <c r="O278" s="664">
        <v>685678.84</v>
      </c>
      <c r="P278" s="677">
        <v>2.4553983905668542</v>
      </c>
      <c r="Q278" s="665">
        <v>9022.09</v>
      </c>
    </row>
    <row r="279" spans="1:17" ht="14.4" customHeight="1" x14ac:dyDescent="0.3">
      <c r="A279" s="660" t="s">
        <v>8553</v>
      </c>
      <c r="B279" s="661" t="s">
        <v>2035</v>
      </c>
      <c r="C279" s="661" t="s">
        <v>4639</v>
      </c>
      <c r="D279" s="661" t="s">
        <v>8626</v>
      </c>
      <c r="E279" s="661" t="s">
        <v>8544</v>
      </c>
      <c r="F279" s="664">
        <v>4.8899999999999997</v>
      </c>
      <c r="G279" s="664">
        <v>7951.0400000000009</v>
      </c>
      <c r="H279" s="661">
        <v>1</v>
      </c>
      <c r="I279" s="661">
        <v>1625.9795501022497</v>
      </c>
      <c r="J279" s="664"/>
      <c r="K279" s="664"/>
      <c r="L279" s="661"/>
      <c r="M279" s="661"/>
      <c r="N279" s="664"/>
      <c r="O279" s="664"/>
      <c r="P279" s="677"/>
      <c r="Q279" s="665"/>
    </row>
    <row r="280" spans="1:17" ht="14.4" customHeight="1" x14ac:dyDescent="0.3">
      <c r="A280" s="660" t="s">
        <v>8553</v>
      </c>
      <c r="B280" s="661" t="s">
        <v>2035</v>
      </c>
      <c r="C280" s="661" t="s">
        <v>4639</v>
      </c>
      <c r="D280" s="661" t="s">
        <v>8629</v>
      </c>
      <c r="E280" s="661" t="s">
        <v>8630</v>
      </c>
      <c r="F280" s="664"/>
      <c r="G280" s="664"/>
      <c r="H280" s="661"/>
      <c r="I280" s="661"/>
      <c r="J280" s="664">
        <v>4</v>
      </c>
      <c r="K280" s="664">
        <v>21786.799999999999</v>
      </c>
      <c r="L280" s="661"/>
      <c r="M280" s="661">
        <v>5446.7</v>
      </c>
      <c r="N280" s="664"/>
      <c r="O280" s="664"/>
      <c r="P280" s="677"/>
      <c r="Q280" s="665"/>
    </row>
    <row r="281" spans="1:17" ht="14.4" customHeight="1" x14ac:dyDescent="0.3">
      <c r="A281" s="660" t="s">
        <v>8553</v>
      </c>
      <c r="B281" s="661" t="s">
        <v>2035</v>
      </c>
      <c r="C281" s="661" t="s">
        <v>4639</v>
      </c>
      <c r="D281" s="661" t="s">
        <v>8631</v>
      </c>
      <c r="E281" s="661" t="s">
        <v>8632</v>
      </c>
      <c r="F281" s="664">
        <v>35</v>
      </c>
      <c r="G281" s="664">
        <v>359811.61</v>
      </c>
      <c r="H281" s="661">
        <v>1</v>
      </c>
      <c r="I281" s="661">
        <v>10280.331714285714</v>
      </c>
      <c r="J281" s="664">
        <v>5</v>
      </c>
      <c r="K281" s="664">
        <v>54467</v>
      </c>
      <c r="L281" s="661">
        <v>0.15137643835339276</v>
      </c>
      <c r="M281" s="661">
        <v>10893.4</v>
      </c>
      <c r="N281" s="664">
        <v>24</v>
      </c>
      <c r="O281" s="664">
        <v>216530.16</v>
      </c>
      <c r="P281" s="677">
        <v>0.60178758545339883</v>
      </c>
      <c r="Q281" s="665">
        <v>9022.09</v>
      </c>
    </row>
    <row r="282" spans="1:17" ht="14.4" customHeight="1" x14ac:dyDescent="0.3">
      <c r="A282" s="660" t="s">
        <v>8553</v>
      </c>
      <c r="B282" s="661" t="s">
        <v>2035</v>
      </c>
      <c r="C282" s="661" t="s">
        <v>4639</v>
      </c>
      <c r="D282" s="661" t="s">
        <v>8633</v>
      </c>
      <c r="E282" s="661" t="s">
        <v>789</v>
      </c>
      <c r="F282" s="664">
        <v>9.4</v>
      </c>
      <c r="G282" s="664">
        <v>548.94000000000005</v>
      </c>
      <c r="H282" s="661">
        <v>1</v>
      </c>
      <c r="I282" s="661">
        <v>58.397872340425536</v>
      </c>
      <c r="J282" s="664"/>
      <c r="K282" s="664"/>
      <c r="L282" s="661"/>
      <c r="M282" s="661"/>
      <c r="N282" s="664"/>
      <c r="O282" s="664"/>
      <c r="P282" s="677"/>
      <c r="Q282" s="665"/>
    </row>
    <row r="283" spans="1:17" ht="14.4" customHeight="1" x14ac:dyDescent="0.3">
      <c r="A283" s="660" t="s">
        <v>8553</v>
      </c>
      <c r="B283" s="661" t="s">
        <v>2035</v>
      </c>
      <c r="C283" s="661" t="s">
        <v>4639</v>
      </c>
      <c r="D283" s="661" t="s">
        <v>8642</v>
      </c>
      <c r="E283" s="661" t="s">
        <v>8643</v>
      </c>
      <c r="F283" s="664">
        <v>3</v>
      </c>
      <c r="G283" s="664">
        <v>4089.16</v>
      </c>
      <c r="H283" s="661">
        <v>1</v>
      </c>
      <c r="I283" s="661">
        <v>1363.0533333333333</v>
      </c>
      <c r="J283" s="664"/>
      <c r="K283" s="664"/>
      <c r="L283" s="661"/>
      <c r="M283" s="661"/>
      <c r="N283" s="664"/>
      <c r="O283" s="664"/>
      <c r="P283" s="677"/>
      <c r="Q283" s="665"/>
    </row>
    <row r="284" spans="1:17" ht="14.4" customHeight="1" x14ac:dyDescent="0.3">
      <c r="A284" s="660" t="s">
        <v>8553</v>
      </c>
      <c r="B284" s="661" t="s">
        <v>2035</v>
      </c>
      <c r="C284" s="661" t="s">
        <v>4639</v>
      </c>
      <c r="D284" s="661" t="s">
        <v>8644</v>
      </c>
      <c r="E284" s="661" t="s">
        <v>8643</v>
      </c>
      <c r="F284" s="664">
        <v>502.5</v>
      </c>
      <c r="G284" s="664">
        <v>148784.21</v>
      </c>
      <c r="H284" s="661">
        <v>1</v>
      </c>
      <c r="I284" s="661">
        <v>296.08798009950249</v>
      </c>
      <c r="J284" s="664">
        <v>16</v>
      </c>
      <c r="K284" s="664">
        <v>4800.96</v>
      </c>
      <c r="L284" s="661">
        <v>3.2267940260596206E-2</v>
      </c>
      <c r="M284" s="661">
        <v>300.06</v>
      </c>
      <c r="N284" s="664">
        <v>8</v>
      </c>
      <c r="O284" s="664">
        <v>2421.52</v>
      </c>
      <c r="P284" s="677">
        <v>1.6275382985869266E-2</v>
      </c>
      <c r="Q284" s="665">
        <v>302.69</v>
      </c>
    </row>
    <row r="285" spans="1:17" ht="14.4" customHeight="1" x14ac:dyDescent="0.3">
      <c r="A285" s="660" t="s">
        <v>8553</v>
      </c>
      <c r="B285" s="661" t="s">
        <v>2035</v>
      </c>
      <c r="C285" s="661" t="s">
        <v>4639</v>
      </c>
      <c r="D285" s="661" t="s">
        <v>8646</v>
      </c>
      <c r="E285" s="661" t="s">
        <v>8544</v>
      </c>
      <c r="F285" s="664">
        <v>46.51</v>
      </c>
      <c r="G285" s="664">
        <v>26655.16</v>
      </c>
      <c r="H285" s="661">
        <v>1</v>
      </c>
      <c r="I285" s="661">
        <v>573.10599870995486</v>
      </c>
      <c r="J285" s="664"/>
      <c r="K285" s="664"/>
      <c r="L285" s="661"/>
      <c r="M285" s="661"/>
      <c r="N285" s="664"/>
      <c r="O285" s="664"/>
      <c r="P285" s="677"/>
      <c r="Q285" s="665"/>
    </row>
    <row r="286" spans="1:17" ht="14.4" customHeight="1" x14ac:dyDescent="0.3">
      <c r="A286" s="660" t="s">
        <v>8553</v>
      </c>
      <c r="B286" s="661" t="s">
        <v>2035</v>
      </c>
      <c r="C286" s="661" t="s">
        <v>4639</v>
      </c>
      <c r="D286" s="661" t="s">
        <v>3178</v>
      </c>
      <c r="E286" s="661" t="s">
        <v>8647</v>
      </c>
      <c r="F286" s="664">
        <v>4</v>
      </c>
      <c r="G286" s="664">
        <v>26772.720000000001</v>
      </c>
      <c r="H286" s="661">
        <v>1</v>
      </c>
      <c r="I286" s="661">
        <v>6693.18</v>
      </c>
      <c r="J286" s="664">
        <v>16</v>
      </c>
      <c r="K286" s="664">
        <v>107971.53</v>
      </c>
      <c r="L286" s="661">
        <v>4.0328935573225282</v>
      </c>
      <c r="M286" s="661">
        <v>6748.2206249999999</v>
      </c>
      <c r="N286" s="664"/>
      <c r="O286" s="664"/>
      <c r="P286" s="677"/>
      <c r="Q286" s="665"/>
    </row>
    <row r="287" spans="1:17" ht="14.4" customHeight="1" x14ac:dyDescent="0.3">
      <c r="A287" s="660" t="s">
        <v>8553</v>
      </c>
      <c r="B287" s="661" t="s">
        <v>2035</v>
      </c>
      <c r="C287" s="661" t="s">
        <v>4639</v>
      </c>
      <c r="D287" s="661" t="s">
        <v>3290</v>
      </c>
      <c r="E287" s="661" t="s">
        <v>8648</v>
      </c>
      <c r="F287" s="664">
        <v>1</v>
      </c>
      <c r="G287" s="664">
        <v>13386.35</v>
      </c>
      <c r="H287" s="661">
        <v>1</v>
      </c>
      <c r="I287" s="661">
        <v>13386.35</v>
      </c>
      <c r="J287" s="664">
        <v>1</v>
      </c>
      <c r="K287" s="664">
        <v>13386.35</v>
      </c>
      <c r="L287" s="661">
        <v>1</v>
      </c>
      <c r="M287" s="661">
        <v>13386.35</v>
      </c>
      <c r="N287" s="664"/>
      <c r="O287" s="664"/>
      <c r="P287" s="677"/>
      <c r="Q287" s="665"/>
    </row>
    <row r="288" spans="1:17" ht="14.4" customHeight="1" x14ac:dyDescent="0.3">
      <c r="A288" s="660" t="s">
        <v>8553</v>
      </c>
      <c r="B288" s="661" t="s">
        <v>2035</v>
      </c>
      <c r="C288" s="661" t="s">
        <v>4639</v>
      </c>
      <c r="D288" s="661" t="s">
        <v>8670</v>
      </c>
      <c r="E288" s="661" t="s">
        <v>1813</v>
      </c>
      <c r="F288" s="664">
        <v>0.6</v>
      </c>
      <c r="G288" s="664">
        <v>5485.59</v>
      </c>
      <c r="H288" s="661">
        <v>1</v>
      </c>
      <c r="I288" s="661">
        <v>9142.6500000000015</v>
      </c>
      <c r="J288" s="664"/>
      <c r="K288" s="664"/>
      <c r="L288" s="661"/>
      <c r="M288" s="661"/>
      <c r="N288" s="664"/>
      <c r="O288" s="664"/>
      <c r="P288" s="677"/>
      <c r="Q288" s="665"/>
    </row>
    <row r="289" spans="1:17" ht="14.4" customHeight="1" x14ac:dyDescent="0.3">
      <c r="A289" s="660" t="s">
        <v>8553</v>
      </c>
      <c r="B289" s="661" t="s">
        <v>2035</v>
      </c>
      <c r="C289" s="661" t="s">
        <v>4640</v>
      </c>
      <c r="D289" s="661" t="s">
        <v>8557</v>
      </c>
      <c r="E289" s="661" t="s">
        <v>8558</v>
      </c>
      <c r="F289" s="664">
        <v>4</v>
      </c>
      <c r="G289" s="664">
        <v>555.48</v>
      </c>
      <c r="H289" s="661">
        <v>1</v>
      </c>
      <c r="I289" s="661">
        <v>138.87</v>
      </c>
      <c r="J289" s="664">
        <v>19</v>
      </c>
      <c r="K289" s="664">
        <v>2640.9700000000003</v>
      </c>
      <c r="L289" s="661">
        <v>4.7543925973932462</v>
      </c>
      <c r="M289" s="661">
        <v>138.99842105263158</v>
      </c>
      <c r="N289" s="664"/>
      <c r="O289" s="664"/>
      <c r="P289" s="677"/>
      <c r="Q289" s="665"/>
    </row>
    <row r="290" spans="1:17" ht="14.4" customHeight="1" x14ac:dyDescent="0.3">
      <c r="A290" s="660" t="s">
        <v>8553</v>
      </c>
      <c r="B290" s="661" t="s">
        <v>2035</v>
      </c>
      <c r="C290" s="661" t="s">
        <v>4640</v>
      </c>
      <c r="D290" s="661" t="s">
        <v>8559</v>
      </c>
      <c r="E290" s="661" t="s">
        <v>8558</v>
      </c>
      <c r="F290" s="664"/>
      <c r="G290" s="664"/>
      <c r="H290" s="661"/>
      <c r="I290" s="661"/>
      <c r="J290" s="664"/>
      <c r="K290" s="664"/>
      <c r="L290" s="661"/>
      <c r="M290" s="661"/>
      <c r="N290" s="664">
        <v>1</v>
      </c>
      <c r="O290" s="664">
        <v>280.18</v>
      </c>
      <c r="P290" s="677"/>
      <c r="Q290" s="665">
        <v>280.18</v>
      </c>
    </row>
    <row r="291" spans="1:17" ht="14.4" customHeight="1" x14ac:dyDescent="0.3">
      <c r="A291" s="660" t="s">
        <v>8553</v>
      </c>
      <c r="B291" s="661" t="s">
        <v>2035</v>
      </c>
      <c r="C291" s="661" t="s">
        <v>4640</v>
      </c>
      <c r="D291" s="661" t="s">
        <v>8560</v>
      </c>
      <c r="E291" s="661" t="s">
        <v>654</v>
      </c>
      <c r="F291" s="664"/>
      <c r="G291" s="664"/>
      <c r="H291" s="661"/>
      <c r="I291" s="661"/>
      <c r="J291" s="664">
        <v>5</v>
      </c>
      <c r="K291" s="664">
        <v>1266.6400000000001</v>
      </c>
      <c r="L291" s="661"/>
      <c r="M291" s="661">
        <v>253.32800000000003</v>
      </c>
      <c r="N291" s="664">
        <v>7.25</v>
      </c>
      <c r="O291" s="664">
        <v>1852.81</v>
      </c>
      <c r="P291" s="677"/>
      <c r="Q291" s="665">
        <v>255.56</v>
      </c>
    </row>
    <row r="292" spans="1:17" ht="14.4" customHeight="1" x14ac:dyDescent="0.3">
      <c r="A292" s="660" t="s">
        <v>8553</v>
      </c>
      <c r="B292" s="661" t="s">
        <v>2035</v>
      </c>
      <c r="C292" s="661" t="s">
        <v>4640</v>
      </c>
      <c r="D292" s="661" t="s">
        <v>8571</v>
      </c>
      <c r="E292" s="661" t="s">
        <v>3273</v>
      </c>
      <c r="F292" s="664">
        <v>5.25</v>
      </c>
      <c r="G292" s="664">
        <v>67987.539999999994</v>
      </c>
      <c r="H292" s="661">
        <v>1</v>
      </c>
      <c r="I292" s="661">
        <v>12950.007619047617</v>
      </c>
      <c r="J292" s="664">
        <v>2</v>
      </c>
      <c r="K292" s="664">
        <v>25900.02</v>
      </c>
      <c r="L292" s="661">
        <v>0.38095245099322617</v>
      </c>
      <c r="M292" s="661">
        <v>12950.01</v>
      </c>
      <c r="N292" s="664">
        <v>2.5</v>
      </c>
      <c r="O292" s="664">
        <v>32659.02</v>
      </c>
      <c r="P292" s="677">
        <v>0.48036772620394858</v>
      </c>
      <c r="Q292" s="665">
        <v>13063.608</v>
      </c>
    </row>
    <row r="293" spans="1:17" ht="14.4" customHeight="1" x14ac:dyDescent="0.3">
      <c r="A293" s="660" t="s">
        <v>8553</v>
      </c>
      <c r="B293" s="661" t="s">
        <v>2035</v>
      </c>
      <c r="C293" s="661" t="s">
        <v>4640</v>
      </c>
      <c r="D293" s="661" t="s">
        <v>8573</v>
      </c>
      <c r="E293" s="661" t="s">
        <v>8574</v>
      </c>
      <c r="F293" s="664">
        <v>7</v>
      </c>
      <c r="G293" s="664">
        <v>226625.28</v>
      </c>
      <c r="H293" s="661">
        <v>1</v>
      </c>
      <c r="I293" s="661">
        <v>32375.040000000001</v>
      </c>
      <c r="J293" s="664">
        <v>2</v>
      </c>
      <c r="K293" s="664">
        <v>64750.080000000002</v>
      </c>
      <c r="L293" s="661">
        <v>0.2857142857142857</v>
      </c>
      <c r="M293" s="661">
        <v>32375.040000000001</v>
      </c>
      <c r="N293" s="664">
        <v>2</v>
      </c>
      <c r="O293" s="664">
        <v>65318.06</v>
      </c>
      <c r="P293" s="677">
        <v>0.28822053744401332</v>
      </c>
      <c r="Q293" s="665">
        <v>32659.03</v>
      </c>
    </row>
    <row r="294" spans="1:17" ht="14.4" customHeight="1" x14ac:dyDescent="0.3">
      <c r="A294" s="660" t="s">
        <v>8553</v>
      </c>
      <c r="B294" s="661" t="s">
        <v>2035</v>
      </c>
      <c r="C294" s="661" t="s">
        <v>4640</v>
      </c>
      <c r="D294" s="661" t="s">
        <v>8601</v>
      </c>
      <c r="E294" s="661" t="s">
        <v>8602</v>
      </c>
      <c r="F294" s="664">
        <v>0.64</v>
      </c>
      <c r="G294" s="664">
        <v>1061.42</v>
      </c>
      <c r="H294" s="661">
        <v>1</v>
      </c>
      <c r="I294" s="661">
        <v>1658.46875</v>
      </c>
      <c r="J294" s="664">
        <v>3.42</v>
      </c>
      <c r="K294" s="664">
        <v>5677.16</v>
      </c>
      <c r="L294" s="661">
        <v>5.3486461532663787</v>
      </c>
      <c r="M294" s="661">
        <v>1659.9883040935672</v>
      </c>
      <c r="N294" s="664">
        <v>2.08</v>
      </c>
      <c r="O294" s="664">
        <v>3479.88</v>
      </c>
      <c r="P294" s="677">
        <v>3.2785136892087956</v>
      </c>
      <c r="Q294" s="665">
        <v>1673.0192307692307</v>
      </c>
    </row>
    <row r="295" spans="1:17" ht="14.4" customHeight="1" x14ac:dyDescent="0.3">
      <c r="A295" s="660" t="s">
        <v>8553</v>
      </c>
      <c r="B295" s="661" t="s">
        <v>2035</v>
      </c>
      <c r="C295" s="661" t="s">
        <v>4640</v>
      </c>
      <c r="D295" s="661" t="s">
        <v>8605</v>
      </c>
      <c r="E295" s="661" t="s">
        <v>2004</v>
      </c>
      <c r="F295" s="664"/>
      <c r="G295" s="664"/>
      <c r="H295" s="661"/>
      <c r="I295" s="661"/>
      <c r="J295" s="664">
        <v>2</v>
      </c>
      <c r="K295" s="664">
        <v>600.12</v>
      </c>
      <c r="L295" s="661"/>
      <c r="M295" s="661">
        <v>300.06</v>
      </c>
      <c r="N295" s="664"/>
      <c r="O295" s="664"/>
      <c r="P295" s="677"/>
      <c r="Q295" s="665"/>
    </row>
    <row r="296" spans="1:17" ht="14.4" customHeight="1" x14ac:dyDescent="0.3">
      <c r="A296" s="660" t="s">
        <v>8553</v>
      </c>
      <c r="B296" s="661" t="s">
        <v>2035</v>
      </c>
      <c r="C296" s="661" t="s">
        <v>4640</v>
      </c>
      <c r="D296" s="661" t="s">
        <v>8613</v>
      </c>
      <c r="E296" s="661" t="s">
        <v>1068</v>
      </c>
      <c r="F296" s="664">
        <v>2.1</v>
      </c>
      <c r="G296" s="664">
        <v>161.38999999999999</v>
      </c>
      <c r="H296" s="661">
        <v>1</v>
      </c>
      <c r="I296" s="661">
        <v>76.85238095238094</v>
      </c>
      <c r="J296" s="664">
        <v>8.75</v>
      </c>
      <c r="K296" s="664">
        <v>658.86</v>
      </c>
      <c r="L296" s="661">
        <v>4.0824090711940029</v>
      </c>
      <c r="M296" s="661">
        <v>75.298285714285711</v>
      </c>
      <c r="N296" s="664">
        <v>4</v>
      </c>
      <c r="O296" s="664">
        <v>301.56</v>
      </c>
      <c r="P296" s="677">
        <v>1.8685172563355847</v>
      </c>
      <c r="Q296" s="665">
        <v>75.39</v>
      </c>
    </row>
    <row r="297" spans="1:17" ht="14.4" customHeight="1" x14ac:dyDescent="0.3">
      <c r="A297" s="660" t="s">
        <v>8553</v>
      </c>
      <c r="B297" s="661" t="s">
        <v>2035</v>
      </c>
      <c r="C297" s="661" t="s">
        <v>4640</v>
      </c>
      <c r="D297" s="661" t="s">
        <v>8615</v>
      </c>
      <c r="E297" s="661" t="s">
        <v>1739</v>
      </c>
      <c r="F297" s="664">
        <v>0.8</v>
      </c>
      <c r="G297" s="664">
        <v>67.42</v>
      </c>
      <c r="H297" s="661">
        <v>1</v>
      </c>
      <c r="I297" s="661">
        <v>84.274999999999991</v>
      </c>
      <c r="J297" s="664"/>
      <c r="K297" s="664"/>
      <c r="L297" s="661"/>
      <c r="M297" s="661"/>
      <c r="N297" s="664"/>
      <c r="O297" s="664"/>
      <c r="P297" s="677"/>
      <c r="Q297" s="665"/>
    </row>
    <row r="298" spans="1:17" ht="14.4" customHeight="1" x14ac:dyDescent="0.3">
      <c r="A298" s="660" t="s">
        <v>8553</v>
      </c>
      <c r="B298" s="661" t="s">
        <v>2035</v>
      </c>
      <c r="C298" s="661" t="s">
        <v>4640</v>
      </c>
      <c r="D298" s="661" t="s">
        <v>8616</v>
      </c>
      <c r="E298" s="661" t="s">
        <v>1743</v>
      </c>
      <c r="F298" s="664">
        <v>4.2</v>
      </c>
      <c r="G298" s="664">
        <v>707.98</v>
      </c>
      <c r="H298" s="661">
        <v>1</v>
      </c>
      <c r="I298" s="661">
        <v>168.56666666666666</v>
      </c>
      <c r="J298" s="664">
        <v>9</v>
      </c>
      <c r="K298" s="664">
        <v>1517.1</v>
      </c>
      <c r="L298" s="661">
        <v>2.1428571428571428</v>
      </c>
      <c r="M298" s="661">
        <v>168.56666666666666</v>
      </c>
      <c r="N298" s="664">
        <v>17.850000000000001</v>
      </c>
      <c r="O298" s="664">
        <v>3220.7</v>
      </c>
      <c r="P298" s="677">
        <v>4.5491398062092143</v>
      </c>
      <c r="Q298" s="665">
        <v>180.43137254901958</v>
      </c>
    </row>
    <row r="299" spans="1:17" ht="14.4" customHeight="1" x14ac:dyDescent="0.3">
      <c r="A299" s="660" t="s">
        <v>8553</v>
      </c>
      <c r="B299" s="661" t="s">
        <v>2035</v>
      </c>
      <c r="C299" s="661" t="s">
        <v>4640</v>
      </c>
      <c r="D299" s="661" t="s">
        <v>8617</v>
      </c>
      <c r="E299" s="661" t="s">
        <v>8618</v>
      </c>
      <c r="F299" s="664">
        <v>34</v>
      </c>
      <c r="G299" s="664">
        <v>14777.08</v>
      </c>
      <c r="H299" s="661">
        <v>1</v>
      </c>
      <c r="I299" s="661">
        <v>434.62</v>
      </c>
      <c r="J299" s="664">
        <v>40</v>
      </c>
      <c r="K299" s="664">
        <v>10372.06</v>
      </c>
      <c r="L299" s="661">
        <v>0.70190186423840162</v>
      </c>
      <c r="M299" s="661">
        <v>259.30149999999998</v>
      </c>
      <c r="N299" s="664">
        <v>37.4</v>
      </c>
      <c r="O299" s="664">
        <v>7954.6</v>
      </c>
      <c r="P299" s="677">
        <v>0.53830662079382396</v>
      </c>
      <c r="Q299" s="665">
        <v>212.68983957219254</v>
      </c>
    </row>
    <row r="300" spans="1:17" ht="14.4" customHeight="1" x14ac:dyDescent="0.3">
      <c r="A300" s="660" t="s">
        <v>8553</v>
      </c>
      <c r="B300" s="661" t="s">
        <v>2035</v>
      </c>
      <c r="C300" s="661" t="s">
        <v>4640</v>
      </c>
      <c r="D300" s="661" t="s">
        <v>8626</v>
      </c>
      <c r="E300" s="661" t="s">
        <v>8544</v>
      </c>
      <c r="F300" s="664">
        <v>0.88</v>
      </c>
      <c r="G300" s="664">
        <v>1424.92</v>
      </c>
      <c r="H300" s="661">
        <v>1</v>
      </c>
      <c r="I300" s="661">
        <v>1619.2272727272727</v>
      </c>
      <c r="J300" s="664">
        <v>1.65</v>
      </c>
      <c r="K300" s="664">
        <v>2686.97</v>
      </c>
      <c r="L300" s="661">
        <v>1.8856988462510174</v>
      </c>
      <c r="M300" s="661">
        <v>1628.4666666666667</v>
      </c>
      <c r="N300" s="664"/>
      <c r="O300" s="664"/>
      <c r="P300" s="677"/>
      <c r="Q300" s="665"/>
    </row>
    <row r="301" spans="1:17" ht="14.4" customHeight="1" x14ac:dyDescent="0.3">
      <c r="A301" s="660" t="s">
        <v>8553</v>
      </c>
      <c r="B301" s="661" t="s">
        <v>2035</v>
      </c>
      <c r="C301" s="661" t="s">
        <v>4640</v>
      </c>
      <c r="D301" s="661" t="s">
        <v>8633</v>
      </c>
      <c r="E301" s="661" t="s">
        <v>789</v>
      </c>
      <c r="F301" s="664">
        <v>3.0000000000000004</v>
      </c>
      <c r="G301" s="664">
        <v>184.17</v>
      </c>
      <c r="H301" s="661">
        <v>1</v>
      </c>
      <c r="I301" s="661">
        <v>61.389999999999986</v>
      </c>
      <c r="J301" s="664">
        <v>13</v>
      </c>
      <c r="K301" s="664">
        <v>812.66</v>
      </c>
      <c r="L301" s="661">
        <v>4.4125536189390235</v>
      </c>
      <c r="M301" s="661">
        <v>62.512307692307687</v>
      </c>
      <c r="N301" s="664">
        <v>0.4</v>
      </c>
      <c r="O301" s="664">
        <v>25.08</v>
      </c>
      <c r="P301" s="677">
        <v>0.13617853070532659</v>
      </c>
      <c r="Q301" s="665">
        <v>62.699999999999996</v>
      </c>
    </row>
    <row r="302" spans="1:17" ht="14.4" customHeight="1" x14ac:dyDescent="0.3">
      <c r="A302" s="660" t="s">
        <v>8553</v>
      </c>
      <c r="B302" s="661" t="s">
        <v>2035</v>
      </c>
      <c r="C302" s="661" t="s">
        <v>4640</v>
      </c>
      <c r="D302" s="661" t="s">
        <v>8642</v>
      </c>
      <c r="E302" s="661" t="s">
        <v>8643</v>
      </c>
      <c r="F302" s="664">
        <v>5.2</v>
      </c>
      <c r="G302" s="664">
        <v>7374.79</v>
      </c>
      <c r="H302" s="661">
        <v>1</v>
      </c>
      <c r="I302" s="661">
        <v>1418.228846153846</v>
      </c>
      <c r="J302" s="664">
        <v>6.8</v>
      </c>
      <c r="K302" s="664">
        <v>9722.48</v>
      </c>
      <c r="L302" s="661">
        <v>1.318339912051733</v>
      </c>
      <c r="M302" s="661">
        <v>1429.7764705882353</v>
      </c>
      <c r="N302" s="664">
        <v>1.3</v>
      </c>
      <c r="O302" s="664">
        <v>718.91</v>
      </c>
      <c r="P302" s="677">
        <v>9.7482097795327044E-2</v>
      </c>
      <c r="Q302" s="665">
        <v>553.00769230769231</v>
      </c>
    </row>
    <row r="303" spans="1:17" ht="14.4" customHeight="1" x14ac:dyDescent="0.3">
      <c r="A303" s="660" t="s">
        <v>8553</v>
      </c>
      <c r="B303" s="661" t="s">
        <v>2035</v>
      </c>
      <c r="C303" s="661" t="s">
        <v>4640</v>
      </c>
      <c r="D303" s="661" t="s">
        <v>8644</v>
      </c>
      <c r="E303" s="661" t="s">
        <v>8643</v>
      </c>
      <c r="F303" s="664">
        <v>8</v>
      </c>
      <c r="G303" s="664">
        <v>2316.44</v>
      </c>
      <c r="H303" s="661">
        <v>1</v>
      </c>
      <c r="I303" s="661">
        <v>289.55500000000001</v>
      </c>
      <c r="J303" s="664">
        <v>34.5</v>
      </c>
      <c r="K303" s="664">
        <v>10379.68</v>
      </c>
      <c r="L303" s="661">
        <v>4.4808758266995907</v>
      </c>
      <c r="M303" s="661">
        <v>300.86028985507249</v>
      </c>
      <c r="N303" s="664">
        <v>28.5</v>
      </c>
      <c r="O303" s="664">
        <v>8626.65</v>
      </c>
      <c r="P303" s="677">
        <v>3.7240981851461723</v>
      </c>
      <c r="Q303" s="665">
        <v>302.6894736842105</v>
      </c>
    </row>
    <row r="304" spans="1:17" ht="14.4" customHeight="1" x14ac:dyDescent="0.3">
      <c r="A304" s="660" t="s">
        <v>8553</v>
      </c>
      <c r="B304" s="661" t="s">
        <v>2035</v>
      </c>
      <c r="C304" s="661" t="s">
        <v>4640</v>
      </c>
      <c r="D304" s="661" t="s">
        <v>8645</v>
      </c>
      <c r="E304" s="661" t="s">
        <v>8643</v>
      </c>
      <c r="F304" s="664"/>
      <c r="G304" s="664"/>
      <c r="H304" s="661"/>
      <c r="I304" s="661"/>
      <c r="J304" s="664"/>
      <c r="K304" s="664"/>
      <c r="L304" s="661"/>
      <c r="M304" s="661"/>
      <c r="N304" s="664">
        <v>0.7</v>
      </c>
      <c r="O304" s="664">
        <v>774.22</v>
      </c>
      <c r="P304" s="677"/>
      <c r="Q304" s="665">
        <v>1106.0285714285715</v>
      </c>
    </row>
    <row r="305" spans="1:17" ht="14.4" customHeight="1" x14ac:dyDescent="0.3">
      <c r="A305" s="660" t="s">
        <v>8553</v>
      </c>
      <c r="B305" s="661" t="s">
        <v>2035</v>
      </c>
      <c r="C305" s="661" t="s">
        <v>4640</v>
      </c>
      <c r="D305" s="661" t="s">
        <v>8646</v>
      </c>
      <c r="E305" s="661" t="s">
        <v>8544</v>
      </c>
      <c r="F305" s="664">
        <v>2.62</v>
      </c>
      <c r="G305" s="664">
        <v>1501.54</v>
      </c>
      <c r="H305" s="661">
        <v>1</v>
      </c>
      <c r="I305" s="661">
        <v>573.10687022900754</v>
      </c>
      <c r="J305" s="664"/>
      <c r="K305" s="664"/>
      <c r="L305" s="661"/>
      <c r="M305" s="661"/>
      <c r="N305" s="664"/>
      <c r="O305" s="664"/>
      <c r="P305" s="677"/>
      <c r="Q305" s="665"/>
    </row>
    <row r="306" spans="1:17" ht="14.4" customHeight="1" x14ac:dyDescent="0.3">
      <c r="A306" s="660" t="s">
        <v>8553</v>
      </c>
      <c r="B306" s="661" t="s">
        <v>2035</v>
      </c>
      <c r="C306" s="661" t="s">
        <v>4640</v>
      </c>
      <c r="D306" s="661" t="s">
        <v>8649</v>
      </c>
      <c r="E306" s="661" t="s">
        <v>2193</v>
      </c>
      <c r="F306" s="664"/>
      <c r="G306" s="664"/>
      <c r="H306" s="661"/>
      <c r="I306" s="661"/>
      <c r="J306" s="664">
        <v>1</v>
      </c>
      <c r="K306" s="664">
        <v>262.08</v>
      </c>
      <c r="L306" s="661"/>
      <c r="M306" s="661">
        <v>262.08</v>
      </c>
      <c r="N306" s="664">
        <v>0.8</v>
      </c>
      <c r="O306" s="664">
        <v>209.66</v>
      </c>
      <c r="P306" s="677"/>
      <c r="Q306" s="665">
        <v>262.07499999999999</v>
      </c>
    </row>
    <row r="307" spans="1:17" ht="14.4" customHeight="1" x14ac:dyDescent="0.3">
      <c r="A307" s="660" t="s">
        <v>8553</v>
      </c>
      <c r="B307" s="661" t="s">
        <v>2035</v>
      </c>
      <c r="C307" s="661" t="s">
        <v>4640</v>
      </c>
      <c r="D307" s="661" t="s">
        <v>8650</v>
      </c>
      <c r="E307" s="661" t="s">
        <v>8651</v>
      </c>
      <c r="F307" s="664"/>
      <c r="G307" s="664"/>
      <c r="H307" s="661"/>
      <c r="I307" s="661"/>
      <c r="J307" s="664"/>
      <c r="K307" s="664"/>
      <c r="L307" s="661"/>
      <c r="M307" s="661"/>
      <c r="N307" s="664">
        <v>2</v>
      </c>
      <c r="O307" s="664">
        <v>574.28</v>
      </c>
      <c r="P307" s="677"/>
      <c r="Q307" s="665">
        <v>287.14</v>
      </c>
    </row>
    <row r="308" spans="1:17" ht="14.4" customHeight="1" x14ac:dyDescent="0.3">
      <c r="A308" s="660" t="s">
        <v>8553</v>
      </c>
      <c r="B308" s="661" t="s">
        <v>2035</v>
      </c>
      <c r="C308" s="661" t="s">
        <v>4640</v>
      </c>
      <c r="D308" s="661" t="s">
        <v>8656</v>
      </c>
      <c r="E308" s="661" t="s">
        <v>2776</v>
      </c>
      <c r="F308" s="664"/>
      <c r="G308" s="664"/>
      <c r="H308" s="661"/>
      <c r="I308" s="661"/>
      <c r="J308" s="664">
        <v>0.6</v>
      </c>
      <c r="K308" s="664">
        <v>985.66</v>
      </c>
      <c r="L308" s="661"/>
      <c r="M308" s="661">
        <v>1642.7666666666667</v>
      </c>
      <c r="N308" s="664">
        <v>1.29</v>
      </c>
      <c r="O308" s="664">
        <v>2119.12</v>
      </c>
      <c r="P308" s="677"/>
      <c r="Q308" s="665">
        <v>1642.7286821705425</v>
      </c>
    </row>
    <row r="309" spans="1:17" ht="14.4" customHeight="1" x14ac:dyDescent="0.3">
      <c r="A309" s="660" t="s">
        <v>8553</v>
      </c>
      <c r="B309" s="661" t="s">
        <v>2035</v>
      </c>
      <c r="C309" s="661" t="s">
        <v>4640</v>
      </c>
      <c r="D309" s="661" t="s">
        <v>8659</v>
      </c>
      <c r="E309" s="661" t="s">
        <v>2189</v>
      </c>
      <c r="F309" s="664"/>
      <c r="G309" s="664"/>
      <c r="H309" s="661"/>
      <c r="I309" s="661"/>
      <c r="J309" s="664">
        <v>18.439999999999998</v>
      </c>
      <c r="K309" s="664">
        <v>10568.01</v>
      </c>
      <c r="L309" s="661"/>
      <c r="M309" s="661">
        <v>573.10249457700661</v>
      </c>
      <c r="N309" s="664">
        <v>1.83</v>
      </c>
      <c r="O309" s="664">
        <v>1056.05</v>
      </c>
      <c r="P309" s="677"/>
      <c r="Q309" s="665">
        <v>577.07650273224044</v>
      </c>
    </row>
    <row r="310" spans="1:17" ht="14.4" customHeight="1" x14ac:dyDescent="0.3">
      <c r="A310" s="660" t="s">
        <v>8553</v>
      </c>
      <c r="B310" s="661" t="s">
        <v>2035</v>
      </c>
      <c r="C310" s="661" t="s">
        <v>4640</v>
      </c>
      <c r="D310" s="661" t="s">
        <v>8708</v>
      </c>
      <c r="E310" s="661" t="s">
        <v>2702</v>
      </c>
      <c r="F310" s="664"/>
      <c r="G310" s="664"/>
      <c r="H310" s="661"/>
      <c r="I310" s="661"/>
      <c r="J310" s="664"/>
      <c r="K310" s="664"/>
      <c r="L310" s="661"/>
      <c r="M310" s="661"/>
      <c r="N310" s="664">
        <v>0.4</v>
      </c>
      <c r="O310" s="664">
        <v>198.96</v>
      </c>
      <c r="P310" s="677"/>
      <c r="Q310" s="665">
        <v>497.4</v>
      </c>
    </row>
    <row r="311" spans="1:17" ht="14.4" customHeight="1" x14ac:dyDescent="0.3">
      <c r="A311" s="660" t="s">
        <v>8553</v>
      </c>
      <c r="B311" s="661" t="s">
        <v>2035</v>
      </c>
      <c r="C311" s="661" t="s">
        <v>4640</v>
      </c>
      <c r="D311" s="661" t="s">
        <v>8698</v>
      </c>
      <c r="E311" s="661" t="s">
        <v>8651</v>
      </c>
      <c r="F311" s="664"/>
      <c r="G311" s="664"/>
      <c r="H311" s="661"/>
      <c r="I311" s="661"/>
      <c r="J311" s="664"/>
      <c r="K311" s="664"/>
      <c r="L311" s="661"/>
      <c r="M311" s="661"/>
      <c r="N311" s="664">
        <v>4</v>
      </c>
      <c r="O311" s="664">
        <v>2297.1999999999998</v>
      </c>
      <c r="P311" s="677"/>
      <c r="Q311" s="665">
        <v>574.29999999999995</v>
      </c>
    </row>
    <row r="312" spans="1:17" ht="14.4" customHeight="1" x14ac:dyDescent="0.3">
      <c r="A312" s="660" t="s">
        <v>8553</v>
      </c>
      <c r="B312" s="661" t="s">
        <v>2035</v>
      </c>
      <c r="C312" s="661" t="s">
        <v>4641</v>
      </c>
      <c r="D312" s="661" t="s">
        <v>8557</v>
      </c>
      <c r="E312" s="661" t="s">
        <v>8558</v>
      </c>
      <c r="F312" s="664">
        <v>8</v>
      </c>
      <c r="G312" s="664">
        <v>1110.96</v>
      </c>
      <c r="H312" s="661">
        <v>1</v>
      </c>
      <c r="I312" s="661">
        <v>138.87</v>
      </c>
      <c r="J312" s="664">
        <v>4.9399999999999995</v>
      </c>
      <c r="K312" s="664">
        <v>685.67000000000007</v>
      </c>
      <c r="L312" s="661">
        <v>0.61718693742348962</v>
      </c>
      <c r="M312" s="661">
        <v>138.79959514170042</v>
      </c>
      <c r="N312" s="664">
        <v>4</v>
      </c>
      <c r="O312" s="664">
        <v>577.16</v>
      </c>
      <c r="P312" s="677">
        <v>0.51951465399294294</v>
      </c>
      <c r="Q312" s="665">
        <v>144.29</v>
      </c>
    </row>
    <row r="313" spans="1:17" ht="14.4" customHeight="1" x14ac:dyDescent="0.3">
      <c r="A313" s="660" t="s">
        <v>8553</v>
      </c>
      <c r="B313" s="661" t="s">
        <v>2035</v>
      </c>
      <c r="C313" s="661" t="s">
        <v>4641</v>
      </c>
      <c r="D313" s="661" t="s">
        <v>8559</v>
      </c>
      <c r="E313" s="661" t="s">
        <v>8558</v>
      </c>
      <c r="F313" s="664"/>
      <c r="G313" s="664"/>
      <c r="H313" s="661"/>
      <c r="I313" s="661"/>
      <c r="J313" s="664"/>
      <c r="K313" s="664"/>
      <c r="L313" s="661"/>
      <c r="M313" s="661"/>
      <c r="N313" s="664">
        <v>15</v>
      </c>
      <c r="O313" s="664">
        <v>4303.26</v>
      </c>
      <c r="P313" s="677"/>
      <c r="Q313" s="665">
        <v>286.88400000000001</v>
      </c>
    </row>
    <row r="314" spans="1:17" ht="14.4" customHeight="1" x14ac:dyDescent="0.3">
      <c r="A314" s="660" t="s">
        <v>8553</v>
      </c>
      <c r="B314" s="661" t="s">
        <v>2035</v>
      </c>
      <c r="C314" s="661" t="s">
        <v>4641</v>
      </c>
      <c r="D314" s="661" t="s">
        <v>8560</v>
      </c>
      <c r="E314" s="661" t="s">
        <v>654</v>
      </c>
      <c r="F314" s="664"/>
      <c r="G314" s="664"/>
      <c r="H314" s="661"/>
      <c r="I314" s="661"/>
      <c r="J314" s="664">
        <v>4</v>
      </c>
      <c r="K314" s="664">
        <v>1013.32</v>
      </c>
      <c r="L314" s="661"/>
      <c r="M314" s="661">
        <v>253.33</v>
      </c>
      <c r="N314" s="664">
        <v>47.5</v>
      </c>
      <c r="O314" s="664">
        <v>12139.04</v>
      </c>
      <c r="P314" s="677"/>
      <c r="Q314" s="665">
        <v>255.55873684210528</v>
      </c>
    </row>
    <row r="315" spans="1:17" ht="14.4" customHeight="1" x14ac:dyDescent="0.3">
      <c r="A315" s="660" t="s">
        <v>8553</v>
      </c>
      <c r="B315" s="661" t="s">
        <v>2035</v>
      </c>
      <c r="C315" s="661" t="s">
        <v>4641</v>
      </c>
      <c r="D315" s="661" t="s">
        <v>8571</v>
      </c>
      <c r="E315" s="661" t="s">
        <v>3273</v>
      </c>
      <c r="F315" s="664">
        <v>5</v>
      </c>
      <c r="G315" s="664">
        <v>64750.039999999994</v>
      </c>
      <c r="H315" s="661">
        <v>1</v>
      </c>
      <c r="I315" s="661">
        <v>12950.007999999998</v>
      </c>
      <c r="J315" s="664">
        <v>17.25</v>
      </c>
      <c r="K315" s="664">
        <v>223558.03</v>
      </c>
      <c r="L315" s="661">
        <v>3.4526315350538783</v>
      </c>
      <c r="M315" s="661">
        <v>12959.885797101449</v>
      </c>
      <c r="N315" s="664">
        <v>18.399999999999999</v>
      </c>
      <c r="O315" s="664">
        <v>240370.31999999998</v>
      </c>
      <c r="P315" s="677">
        <v>3.7122806410621521</v>
      </c>
      <c r="Q315" s="665">
        <v>13063.604347826087</v>
      </c>
    </row>
    <row r="316" spans="1:17" ht="14.4" customHeight="1" x14ac:dyDescent="0.3">
      <c r="A316" s="660" t="s">
        <v>8553</v>
      </c>
      <c r="B316" s="661" t="s">
        <v>2035</v>
      </c>
      <c r="C316" s="661" t="s">
        <v>4641</v>
      </c>
      <c r="D316" s="661" t="s">
        <v>8573</v>
      </c>
      <c r="E316" s="661" t="s">
        <v>8574</v>
      </c>
      <c r="F316" s="664">
        <v>9</v>
      </c>
      <c r="G316" s="664">
        <v>291375.35999999999</v>
      </c>
      <c r="H316" s="661">
        <v>1</v>
      </c>
      <c r="I316" s="661">
        <v>32375.039999999997</v>
      </c>
      <c r="J316" s="664">
        <v>19</v>
      </c>
      <c r="K316" s="664">
        <v>615409.75</v>
      </c>
      <c r="L316" s="661">
        <v>2.1120857645615607</v>
      </c>
      <c r="M316" s="661">
        <v>32389.986842105263</v>
      </c>
      <c r="N316" s="664">
        <v>28</v>
      </c>
      <c r="O316" s="664">
        <v>914452.84000000008</v>
      </c>
      <c r="P316" s="677">
        <v>3.138401407723701</v>
      </c>
      <c r="Q316" s="665">
        <v>32659.030000000002</v>
      </c>
    </row>
    <row r="317" spans="1:17" ht="14.4" customHeight="1" x14ac:dyDescent="0.3">
      <c r="A317" s="660" t="s">
        <v>8553</v>
      </c>
      <c r="B317" s="661" t="s">
        <v>2035</v>
      </c>
      <c r="C317" s="661" t="s">
        <v>4641</v>
      </c>
      <c r="D317" s="661" t="s">
        <v>8601</v>
      </c>
      <c r="E317" s="661" t="s">
        <v>8602</v>
      </c>
      <c r="F317" s="664">
        <v>1.1000000000000001</v>
      </c>
      <c r="G317" s="664">
        <v>1824.29</v>
      </c>
      <c r="H317" s="661">
        <v>1</v>
      </c>
      <c r="I317" s="661">
        <v>1658.4454545454544</v>
      </c>
      <c r="J317" s="664">
        <v>0.2</v>
      </c>
      <c r="K317" s="664">
        <v>331.69</v>
      </c>
      <c r="L317" s="661">
        <v>0.18181868014405606</v>
      </c>
      <c r="M317" s="661">
        <v>1658.4499999999998</v>
      </c>
      <c r="N317" s="664">
        <v>0.4</v>
      </c>
      <c r="O317" s="664">
        <v>669.2</v>
      </c>
      <c r="P317" s="677">
        <v>0.36682764253490402</v>
      </c>
      <c r="Q317" s="665">
        <v>1673</v>
      </c>
    </row>
    <row r="318" spans="1:17" ht="14.4" customHeight="1" x14ac:dyDescent="0.3">
      <c r="A318" s="660" t="s">
        <v>8553</v>
      </c>
      <c r="B318" s="661" t="s">
        <v>2035</v>
      </c>
      <c r="C318" s="661" t="s">
        <v>4641</v>
      </c>
      <c r="D318" s="661" t="s">
        <v>8605</v>
      </c>
      <c r="E318" s="661" t="s">
        <v>2004</v>
      </c>
      <c r="F318" s="664"/>
      <c r="G318" s="664"/>
      <c r="H318" s="661"/>
      <c r="I318" s="661"/>
      <c r="J318" s="664">
        <v>4.5</v>
      </c>
      <c r="K318" s="664">
        <v>1350.27</v>
      </c>
      <c r="L318" s="661"/>
      <c r="M318" s="661">
        <v>300.06</v>
      </c>
      <c r="N318" s="664">
        <v>63.5</v>
      </c>
      <c r="O318" s="664">
        <v>8559.82</v>
      </c>
      <c r="P318" s="677"/>
      <c r="Q318" s="665">
        <v>134.80031496062992</v>
      </c>
    </row>
    <row r="319" spans="1:17" ht="14.4" customHeight="1" x14ac:dyDescent="0.3">
      <c r="A319" s="660" t="s">
        <v>8553</v>
      </c>
      <c r="B319" s="661" t="s">
        <v>2035</v>
      </c>
      <c r="C319" s="661" t="s">
        <v>4641</v>
      </c>
      <c r="D319" s="661" t="s">
        <v>8606</v>
      </c>
      <c r="E319" s="661" t="s">
        <v>2004</v>
      </c>
      <c r="F319" s="664"/>
      <c r="G319" s="664"/>
      <c r="H319" s="661"/>
      <c r="I319" s="661"/>
      <c r="J319" s="664"/>
      <c r="K319" s="664"/>
      <c r="L319" s="661"/>
      <c r="M319" s="661"/>
      <c r="N319" s="664">
        <v>4.5</v>
      </c>
      <c r="O319" s="664">
        <v>4025.2799999999997</v>
      </c>
      <c r="P319" s="677"/>
      <c r="Q319" s="665">
        <v>894.50666666666666</v>
      </c>
    </row>
    <row r="320" spans="1:17" ht="14.4" customHeight="1" x14ac:dyDescent="0.3">
      <c r="A320" s="660" t="s">
        <v>8553</v>
      </c>
      <c r="B320" s="661" t="s">
        <v>2035</v>
      </c>
      <c r="C320" s="661" t="s">
        <v>4641</v>
      </c>
      <c r="D320" s="661" t="s">
        <v>8613</v>
      </c>
      <c r="E320" s="661" t="s">
        <v>1068</v>
      </c>
      <c r="F320" s="664">
        <v>1.6</v>
      </c>
      <c r="G320" s="664">
        <v>122.97</v>
      </c>
      <c r="H320" s="661">
        <v>1</v>
      </c>
      <c r="I320" s="661">
        <v>76.856249999999989</v>
      </c>
      <c r="J320" s="664">
        <v>2.5</v>
      </c>
      <c r="K320" s="664">
        <v>192.16000000000003</v>
      </c>
      <c r="L320" s="661">
        <v>1.562657558754168</v>
      </c>
      <c r="M320" s="661">
        <v>76.864000000000004</v>
      </c>
      <c r="N320" s="664">
        <v>8.1499999999999986</v>
      </c>
      <c r="O320" s="664">
        <v>602.77</v>
      </c>
      <c r="P320" s="677">
        <v>4.9017646580466776</v>
      </c>
      <c r="Q320" s="665">
        <v>73.959509202454001</v>
      </c>
    </row>
    <row r="321" spans="1:17" ht="14.4" customHeight="1" x14ac:dyDescent="0.3">
      <c r="A321" s="660" t="s">
        <v>8553</v>
      </c>
      <c r="B321" s="661" t="s">
        <v>2035</v>
      </c>
      <c r="C321" s="661" t="s">
        <v>4641</v>
      </c>
      <c r="D321" s="661" t="s">
        <v>8615</v>
      </c>
      <c r="E321" s="661" t="s">
        <v>1739</v>
      </c>
      <c r="F321" s="664">
        <v>2.4</v>
      </c>
      <c r="G321" s="664">
        <v>202.27</v>
      </c>
      <c r="H321" s="661">
        <v>1</v>
      </c>
      <c r="I321" s="661">
        <v>84.279166666666669</v>
      </c>
      <c r="J321" s="664">
        <v>2.13</v>
      </c>
      <c r="K321" s="664">
        <v>179.79</v>
      </c>
      <c r="L321" s="661">
        <v>0.88886142285064507</v>
      </c>
      <c r="M321" s="661">
        <v>84.408450704225359</v>
      </c>
      <c r="N321" s="664">
        <v>8.8000000000000007</v>
      </c>
      <c r="O321" s="664">
        <v>1043</v>
      </c>
      <c r="P321" s="677">
        <v>5.156474019874425</v>
      </c>
      <c r="Q321" s="665">
        <v>118.52272727272727</v>
      </c>
    </row>
    <row r="322" spans="1:17" ht="14.4" customHeight="1" x14ac:dyDescent="0.3">
      <c r="A322" s="660" t="s">
        <v>8553</v>
      </c>
      <c r="B322" s="661" t="s">
        <v>2035</v>
      </c>
      <c r="C322" s="661" t="s">
        <v>4641</v>
      </c>
      <c r="D322" s="661" t="s">
        <v>8616</v>
      </c>
      <c r="E322" s="661" t="s">
        <v>1743</v>
      </c>
      <c r="F322" s="664">
        <v>4.9000000000000004</v>
      </c>
      <c r="G322" s="664">
        <v>825.98</v>
      </c>
      <c r="H322" s="661">
        <v>1</v>
      </c>
      <c r="I322" s="661">
        <v>168.5673469387755</v>
      </c>
      <c r="J322" s="664">
        <v>5.5</v>
      </c>
      <c r="K322" s="664">
        <v>927.12</v>
      </c>
      <c r="L322" s="661">
        <v>1.1224484854354826</v>
      </c>
      <c r="M322" s="661">
        <v>168.56727272727272</v>
      </c>
      <c r="N322" s="664">
        <v>23.049999999999997</v>
      </c>
      <c r="O322" s="664">
        <v>5200.2299999999996</v>
      </c>
      <c r="P322" s="677">
        <v>6.2958304075159202</v>
      </c>
      <c r="Q322" s="665">
        <v>225.60650759219089</v>
      </c>
    </row>
    <row r="323" spans="1:17" ht="14.4" customHeight="1" x14ac:dyDescent="0.3">
      <c r="A323" s="660" t="s">
        <v>8553</v>
      </c>
      <c r="B323" s="661" t="s">
        <v>2035</v>
      </c>
      <c r="C323" s="661" t="s">
        <v>4641</v>
      </c>
      <c r="D323" s="661" t="s">
        <v>8626</v>
      </c>
      <c r="E323" s="661" t="s">
        <v>8544</v>
      </c>
      <c r="F323" s="664">
        <v>0.33</v>
      </c>
      <c r="G323" s="664">
        <v>529.25</v>
      </c>
      <c r="H323" s="661">
        <v>1</v>
      </c>
      <c r="I323" s="661">
        <v>1603.7878787878788</v>
      </c>
      <c r="J323" s="664">
        <v>0</v>
      </c>
      <c r="K323" s="664">
        <v>0</v>
      </c>
      <c r="L323" s="661">
        <v>0</v>
      </c>
      <c r="M323" s="661"/>
      <c r="N323" s="664"/>
      <c r="O323" s="664"/>
      <c r="P323" s="677"/>
      <c r="Q323" s="665"/>
    </row>
    <row r="324" spans="1:17" ht="14.4" customHeight="1" x14ac:dyDescent="0.3">
      <c r="A324" s="660" t="s">
        <v>8553</v>
      </c>
      <c r="B324" s="661" t="s">
        <v>2035</v>
      </c>
      <c r="C324" s="661" t="s">
        <v>4641</v>
      </c>
      <c r="D324" s="661" t="s">
        <v>8633</v>
      </c>
      <c r="E324" s="661" t="s">
        <v>789</v>
      </c>
      <c r="F324" s="664"/>
      <c r="G324" s="664"/>
      <c r="H324" s="661"/>
      <c r="I324" s="661"/>
      <c r="J324" s="664"/>
      <c r="K324" s="664"/>
      <c r="L324" s="661"/>
      <c r="M324" s="661"/>
      <c r="N324" s="664">
        <v>0.4</v>
      </c>
      <c r="O324" s="664">
        <v>25.08</v>
      </c>
      <c r="P324" s="677"/>
      <c r="Q324" s="665">
        <v>62.699999999999996</v>
      </c>
    </row>
    <row r="325" spans="1:17" ht="14.4" customHeight="1" x14ac:dyDescent="0.3">
      <c r="A325" s="660" t="s">
        <v>8553</v>
      </c>
      <c r="B325" s="661" t="s">
        <v>2035</v>
      </c>
      <c r="C325" s="661" t="s">
        <v>4641</v>
      </c>
      <c r="D325" s="661" t="s">
        <v>8706</v>
      </c>
      <c r="E325" s="661" t="s">
        <v>4434</v>
      </c>
      <c r="F325" s="664"/>
      <c r="G325" s="664"/>
      <c r="H325" s="661"/>
      <c r="I325" s="661"/>
      <c r="J325" s="664"/>
      <c r="K325" s="664"/>
      <c r="L325" s="661"/>
      <c r="M325" s="661"/>
      <c r="N325" s="664">
        <v>0.16</v>
      </c>
      <c r="O325" s="664">
        <v>13.66</v>
      </c>
      <c r="P325" s="677"/>
      <c r="Q325" s="665">
        <v>85.375</v>
      </c>
    </row>
    <row r="326" spans="1:17" ht="14.4" customHeight="1" x14ac:dyDescent="0.3">
      <c r="A326" s="660" t="s">
        <v>8553</v>
      </c>
      <c r="B326" s="661" t="s">
        <v>2035</v>
      </c>
      <c r="C326" s="661" t="s">
        <v>4641</v>
      </c>
      <c r="D326" s="661" t="s">
        <v>8642</v>
      </c>
      <c r="E326" s="661" t="s">
        <v>8643</v>
      </c>
      <c r="F326" s="664">
        <v>3.2</v>
      </c>
      <c r="G326" s="664">
        <v>4575.28</v>
      </c>
      <c r="H326" s="661">
        <v>1</v>
      </c>
      <c r="I326" s="661">
        <v>1429.7749999999999</v>
      </c>
      <c r="J326" s="664">
        <v>6.6999999999999993</v>
      </c>
      <c r="K326" s="664">
        <v>9579.51</v>
      </c>
      <c r="L326" s="661">
        <v>2.0937538249025196</v>
      </c>
      <c r="M326" s="661">
        <v>1429.7776119402986</v>
      </c>
      <c r="N326" s="664"/>
      <c r="O326" s="664"/>
      <c r="P326" s="677"/>
      <c r="Q326" s="665"/>
    </row>
    <row r="327" spans="1:17" ht="14.4" customHeight="1" x14ac:dyDescent="0.3">
      <c r="A327" s="660" t="s">
        <v>8553</v>
      </c>
      <c r="B327" s="661" t="s">
        <v>2035</v>
      </c>
      <c r="C327" s="661" t="s">
        <v>4641</v>
      </c>
      <c r="D327" s="661" t="s">
        <v>8644</v>
      </c>
      <c r="E327" s="661" t="s">
        <v>8643</v>
      </c>
      <c r="F327" s="664">
        <v>12</v>
      </c>
      <c r="G327" s="664">
        <v>3600.72</v>
      </c>
      <c r="H327" s="661">
        <v>1</v>
      </c>
      <c r="I327" s="661">
        <v>300.06</v>
      </c>
      <c r="J327" s="664"/>
      <c r="K327" s="664"/>
      <c r="L327" s="661"/>
      <c r="M327" s="661"/>
      <c r="N327" s="664"/>
      <c r="O327" s="664"/>
      <c r="P327" s="677"/>
      <c r="Q327" s="665"/>
    </row>
    <row r="328" spans="1:17" ht="14.4" customHeight="1" x14ac:dyDescent="0.3">
      <c r="A328" s="660" t="s">
        <v>8553</v>
      </c>
      <c r="B328" s="661" t="s">
        <v>2035</v>
      </c>
      <c r="C328" s="661" t="s">
        <v>4641</v>
      </c>
      <c r="D328" s="661" t="s">
        <v>8645</v>
      </c>
      <c r="E328" s="661" t="s">
        <v>8643</v>
      </c>
      <c r="F328" s="664"/>
      <c r="G328" s="664"/>
      <c r="H328" s="661"/>
      <c r="I328" s="661"/>
      <c r="J328" s="664"/>
      <c r="K328" s="664"/>
      <c r="L328" s="661"/>
      <c r="M328" s="661"/>
      <c r="N328" s="664">
        <v>0.4</v>
      </c>
      <c r="O328" s="664">
        <v>442.41</v>
      </c>
      <c r="P328" s="677"/>
      <c r="Q328" s="665">
        <v>1106.0250000000001</v>
      </c>
    </row>
    <row r="329" spans="1:17" ht="14.4" customHeight="1" x14ac:dyDescent="0.3">
      <c r="A329" s="660" t="s">
        <v>8553</v>
      </c>
      <c r="B329" s="661" t="s">
        <v>2035</v>
      </c>
      <c r="C329" s="661" t="s">
        <v>4641</v>
      </c>
      <c r="D329" s="661" t="s">
        <v>8646</v>
      </c>
      <c r="E329" s="661" t="s">
        <v>8544</v>
      </c>
      <c r="F329" s="664">
        <v>5.33</v>
      </c>
      <c r="G329" s="664">
        <v>3056.56</v>
      </c>
      <c r="H329" s="661">
        <v>1</v>
      </c>
      <c r="I329" s="661">
        <v>573.46341463414637</v>
      </c>
      <c r="J329" s="664"/>
      <c r="K329" s="664"/>
      <c r="L329" s="661"/>
      <c r="M329" s="661"/>
      <c r="N329" s="664"/>
      <c r="O329" s="664"/>
      <c r="P329" s="677"/>
      <c r="Q329" s="665"/>
    </row>
    <row r="330" spans="1:17" ht="14.4" customHeight="1" x14ac:dyDescent="0.3">
      <c r="A330" s="660" t="s">
        <v>8553</v>
      </c>
      <c r="B330" s="661" t="s">
        <v>2035</v>
      </c>
      <c r="C330" s="661" t="s">
        <v>4641</v>
      </c>
      <c r="D330" s="661" t="s">
        <v>8649</v>
      </c>
      <c r="E330" s="661" t="s">
        <v>2193</v>
      </c>
      <c r="F330" s="664"/>
      <c r="G330" s="664"/>
      <c r="H330" s="661"/>
      <c r="I330" s="661"/>
      <c r="J330" s="664">
        <v>1</v>
      </c>
      <c r="K330" s="664">
        <v>262.08</v>
      </c>
      <c r="L330" s="661"/>
      <c r="M330" s="661">
        <v>262.08</v>
      </c>
      <c r="N330" s="664"/>
      <c r="O330" s="664"/>
      <c r="P330" s="677"/>
      <c r="Q330" s="665"/>
    </row>
    <row r="331" spans="1:17" ht="14.4" customHeight="1" x14ac:dyDescent="0.3">
      <c r="A331" s="660" t="s">
        <v>8553</v>
      </c>
      <c r="B331" s="661" t="s">
        <v>2035</v>
      </c>
      <c r="C331" s="661" t="s">
        <v>4641</v>
      </c>
      <c r="D331" s="661" t="s">
        <v>8656</v>
      </c>
      <c r="E331" s="661" t="s">
        <v>2776</v>
      </c>
      <c r="F331" s="664"/>
      <c r="G331" s="664"/>
      <c r="H331" s="661"/>
      <c r="I331" s="661"/>
      <c r="J331" s="664">
        <v>0.3</v>
      </c>
      <c r="K331" s="664">
        <v>492.83</v>
      </c>
      <c r="L331" s="661"/>
      <c r="M331" s="661">
        <v>1642.7666666666667</v>
      </c>
      <c r="N331" s="664">
        <v>0.51</v>
      </c>
      <c r="O331" s="664">
        <v>821.38</v>
      </c>
      <c r="P331" s="677"/>
      <c r="Q331" s="665">
        <v>1610.5490196078431</v>
      </c>
    </row>
    <row r="332" spans="1:17" ht="14.4" customHeight="1" x14ac:dyDescent="0.3">
      <c r="A332" s="660" t="s">
        <v>8553</v>
      </c>
      <c r="B332" s="661" t="s">
        <v>2035</v>
      </c>
      <c r="C332" s="661" t="s">
        <v>4641</v>
      </c>
      <c r="D332" s="661" t="s">
        <v>8659</v>
      </c>
      <c r="E332" s="661" t="s">
        <v>2189</v>
      </c>
      <c r="F332" s="664"/>
      <c r="G332" s="664"/>
      <c r="H332" s="661"/>
      <c r="I332" s="661"/>
      <c r="J332" s="664">
        <v>1</v>
      </c>
      <c r="K332" s="664">
        <v>573.11</v>
      </c>
      <c r="L332" s="661"/>
      <c r="M332" s="661">
        <v>573.11</v>
      </c>
      <c r="N332" s="664">
        <v>13.530000000000001</v>
      </c>
      <c r="O332" s="664">
        <v>7821.7199999999993</v>
      </c>
      <c r="P332" s="677"/>
      <c r="Q332" s="665">
        <v>578.10199556541011</v>
      </c>
    </row>
    <row r="333" spans="1:17" ht="14.4" customHeight="1" x14ac:dyDescent="0.3">
      <c r="A333" s="660" t="s">
        <v>8553</v>
      </c>
      <c r="B333" s="661" t="s">
        <v>2035</v>
      </c>
      <c r="C333" s="661" t="s">
        <v>4641</v>
      </c>
      <c r="D333" s="661" t="s">
        <v>8698</v>
      </c>
      <c r="E333" s="661" t="s">
        <v>8651</v>
      </c>
      <c r="F333" s="664"/>
      <c r="G333" s="664"/>
      <c r="H333" s="661"/>
      <c r="I333" s="661"/>
      <c r="J333" s="664"/>
      <c r="K333" s="664"/>
      <c r="L333" s="661"/>
      <c r="M333" s="661"/>
      <c r="N333" s="664">
        <v>4</v>
      </c>
      <c r="O333" s="664">
        <v>2297.1999999999998</v>
      </c>
      <c r="P333" s="677"/>
      <c r="Q333" s="665">
        <v>574.29999999999995</v>
      </c>
    </row>
    <row r="334" spans="1:17" ht="14.4" customHeight="1" x14ac:dyDescent="0.3">
      <c r="A334" s="660" t="s">
        <v>8553</v>
      </c>
      <c r="B334" s="661" t="s">
        <v>2035</v>
      </c>
      <c r="C334" s="661" t="s">
        <v>4649</v>
      </c>
      <c r="D334" s="661" t="s">
        <v>8557</v>
      </c>
      <c r="E334" s="661" t="s">
        <v>8558</v>
      </c>
      <c r="F334" s="664">
        <v>4</v>
      </c>
      <c r="G334" s="664">
        <v>555.48</v>
      </c>
      <c r="H334" s="661">
        <v>1</v>
      </c>
      <c r="I334" s="661">
        <v>138.87</v>
      </c>
      <c r="J334" s="664">
        <v>4</v>
      </c>
      <c r="K334" s="664">
        <v>560.36</v>
      </c>
      <c r="L334" s="661">
        <v>1.008785194786491</v>
      </c>
      <c r="M334" s="661">
        <v>140.09</v>
      </c>
      <c r="N334" s="664">
        <v>14</v>
      </c>
      <c r="O334" s="664">
        <v>1961.2600000000002</v>
      </c>
      <c r="P334" s="677">
        <v>3.5307481817527187</v>
      </c>
      <c r="Q334" s="665">
        <v>140.09</v>
      </c>
    </row>
    <row r="335" spans="1:17" ht="14.4" customHeight="1" x14ac:dyDescent="0.3">
      <c r="A335" s="660" t="s">
        <v>8553</v>
      </c>
      <c r="B335" s="661" t="s">
        <v>2035</v>
      </c>
      <c r="C335" s="661" t="s">
        <v>4649</v>
      </c>
      <c r="D335" s="661" t="s">
        <v>8560</v>
      </c>
      <c r="E335" s="661" t="s">
        <v>654</v>
      </c>
      <c r="F335" s="664">
        <v>4</v>
      </c>
      <c r="G335" s="664">
        <v>1013.32</v>
      </c>
      <c r="H335" s="661">
        <v>1</v>
      </c>
      <c r="I335" s="661">
        <v>253.33</v>
      </c>
      <c r="J335" s="664">
        <v>3.5</v>
      </c>
      <c r="K335" s="664">
        <v>894.46</v>
      </c>
      <c r="L335" s="661">
        <v>0.88270240397899968</v>
      </c>
      <c r="M335" s="661">
        <v>255.56</v>
      </c>
      <c r="N335" s="664"/>
      <c r="O335" s="664"/>
      <c r="P335" s="677"/>
      <c r="Q335" s="665"/>
    </row>
    <row r="336" spans="1:17" ht="14.4" customHeight="1" x14ac:dyDescent="0.3">
      <c r="A336" s="660" t="s">
        <v>8553</v>
      </c>
      <c r="B336" s="661" t="s">
        <v>2035</v>
      </c>
      <c r="C336" s="661" t="s">
        <v>4649</v>
      </c>
      <c r="D336" s="661" t="s">
        <v>8571</v>
      </c>
      <c r="E336" s="661" t="s">
        <v>3273</v>
      </c>
      <c r="F336" s="664">
        <v>19.5</v>
      </c>
      <c r="G336" s="664">
        <v>252525.14</v>
      </c>
      <c r="H336" s="661">
        <v>1</v>
      </c>
      <c r="I336" s="661">
        <v>12950.00717948718</v>
      </c>
      <c r="J336" s="664">
        <v>7.75</v>
      </c>
      <c r="K336" s="664">
        <v>101242.96</v>
      </c>
      <c r="L336" s="661">
        <v>0.40092230025097697</v>
      </c>
      <c r="M336" s="661">
        <v>13063.607741935484</v>
      </c>
      <c r="N336" s="664">
        <v>36.25</v>
      </c>
      <c r="O336" s="664">
        <v>473555.76</v>
      </c>
      <c r="P336" s="677">
        <v>1.875281645225501</v>
      </c>
      <c r="Q336" s="665">
        <v>13063.607172413793</v>
      </c>
    </row>
    <row r="337" spans="1:17" ht="14.4" customHeight="1" x14ac:dyDescent="0.3">
      <c r="A337" s="660" t="s">
        <v>8553</v>
      </c>
      <c r="B337" s="661" t="s">
        <v>2035</v>
      </c>
      <c r="C337" s="661" t="s">
        <v>4649</v>
      </c>
      <c r="D337" s="661" t="s">
        <v>8573</v>
      </c>
      <c r="E337" s="661" t="s">
        <v>8574</v>
      </c>
      <c r="F337" s="664">
        <v>20.5</v>
      </c>
      <c r="G337" s="664">
        <v>663688.32000000007</v>
      </c>
      <c r="H337" s="661">
        <v>1</v>
      </c>
      <c r="I337" s="661">
        <v>32375.040000000005</v>
      </c>
      <c r="J337" s="664">
        <v>8</v>
      </c>
      <c r="K337" s="664">
        <v>261272.24</v>
      </c>
      <c r="L337" s="661">
        <v>0.39366707553328639</v>
      </c>
      <c r="M337" s="661">
        <v>32659.03</v>
      </c>
      <c r="N337" s="664">
        <v>40</v>
      </c>
      <c r="O337" s="664">
        <v>1306361.2</v>
      </c>
      <c r="P337" s="677">
        <v>1.9683353776664321</v>
      </c>
      <c r="Q337" s="665">
        <v>32659.03</v>
      </c>
    </row>
    <row r="338" spans="1:17" ht="14.4" customHeight="1" x14ac:dyDescent="0.3">
      <c r="A338" s="660" t="s">
        <v>8553</v>
      </c>
      <c r="B338" s="661" t="s">
        <v>2035</v>
      </c>
      <c r="C338" s="661" t="s">
        <v>4649</v>
      </c>
      <c r="D338" s="661" t="s">
        <v>8601</v>
      </c>
      <c r="E338" s="661" t="s">
        <v>8602</v>
      </c>
      <c r="F338" s="664">
        <v>0.24</v>
      </c>
      <c r="G338" s="664">
        <v>398.03</v>
      </c>
      <c r="H338" s="661">
        <v>1</v>
      </c>
      <c r="I338" s="661">
        <v>1658.4583333333333</v>
      </c>
      <c r="J338" s="664"/>
      <c r="K338" s="664"/>
      <c r="L338" s="661"/>
      <c r="M338" s="661"/>
      <c r="N338" s="664">
        <v>0.6</v>
      </c>
      <c r="O338" s="664">
        <v>1003.8</v>
      </c>
      <c r="P338" s="677">
        <v>2.5219204582569152</v>
      </c>
      <c r="Q338" s="665">
        <v>1673</v>
      </c>
    </row>
    <row r="339" spans="1:17" ht="14.4" customHeight="1" x14ac:dyDescent="0.3">
      <c r="A339" s="660" t="s">
        <v>8553</v>
      </c>
      <c r="B339" s="661" t="s">
        <v>2035</v>
      </c>
      <c r="C339" s="661" t="s">
        <v>4649</v>
      </c>
      <c r="D339" s="661" t="s">
        <v>8606</v>
      </c>
      <c r="E339" s="661" t="s">
        <v>2004</v>
      </c>
      <c r="F339" s="664"/>
      <c r="G339" s="664"/>
      <c r="H339" s="661"/>
      <c r="I339" s="661"/>
      <c r="J339" s="664"/>
      <c r="K339" s="664"/>
      <c r="L339" s="661"/>
      <c r="M339" s="661"/>
      <c r="N339" s="664">
        <v>1</v>
      </c>
      <c r="O339" s="664">
        <v>553.02</v>
      </c>
      <c r="P339" s="677"/>
      <c r="Q339" s="665">
        <v>553.02</v>
      </c>
    </row>
    <row r="340" spans="1:17" ht="14.4" customHeight="1" x14ac:dyDescent="0.3">
      <c r="A340" s="660" t="s">
        <v>8553</v>
      </c>
      <c r="B340" s="661" t="s">
        <v>2035</v>
      </c>
      <c r="C340" s="661" t="s">
        <v>4649</v>
      </c>
      <c r="D340" s="661" t="s">
        <v>8613</v>
      </c>
      <c r="E340" s="661" t="s">
        <v>1068</v>
      </c>
      <c r="F340" s="664">
        <v>3.5</v>
      </c>
      <c r="G340" s="664">
        <v>268.88000000000005</v>
      </c>
      <c r="H340" s="661">
        <v>1</v>
      </c>
      <c r="I340" s="661">
        <v>76.82285714285716</v>
      </c>
      <c r="J340" s="664">
        <v>0.89999999999999991</v>
      </c>
      <c r="K340" s="664">
        <v>69.77000000000001</v>
      </c>
      <c r="L340" s="661">
        <v>0.25948378458792026</v>
      </c>
      <c r="M340" s="661">
        <v>77.52222222222224</v>
      </c>
      <c r="N340" s="664">
        <v>4.7</v>
      </c>
      <c r="O340" s="664">
        <v>351.12</v>
      </c>
      <c r="P340" s="677">
        <v>1.3058613507884556</v>
      </c>
      <c r="Q340" s="665">
        <v>74.706382978723397</v>
      </c>
    </row>
    <row r="341" spans="1:17" ht="14.4" customHeight="1" x14ac:dyDescent="0.3">
      <c r="A341" s="660" t="s">
        <v>8553</v>
      </c>
      <c r="B341" s="661" t="s">
        <v>2035</v>
      </c>
      <c r="C341" s="661" t="s">
        <v>4649</v>
      </c>
      <c r="D341" s="661" t="s">
        <v>8616</v>
      </c>
      <c r="E341" s="661" t="s">
        <v>1743</v>
      </c>
      <c r="F341" s="664">
        <v>11.100000000000001</v>
      </c>
      <c r="G341" s="664">
        <v>1871.09</v>
      </c>
      <c r="H341" s="661">
        <v>1</v>
      </c>
      <c r="I341" s="661">
        <v>168.56666666666663</v>
      </c>
      <c r="J341" s="664">
        <v>4</v>
      </c>
      <c r="K341" s="664">
        <v>680.19</v>
      </c>
      <c r="L341" s="661">
        <v>0.36352607303764123</v>
      </c>
      <c r="M341" s="661">
        <v>170.04750000000001</v>
      </c>
      <c r="N341" s="664">
        <v>10.6</v>
      </c>
      <c r="O341" s="664">
        <v>1802.53</v>
      </c>
      <c r="P341" s="677">
        <v>0.96335825641738237</v>
      </c>
      <c r="Q341" s="665">
        <v>170.05</v>
      </c>
    </row>
    <row r="342" spans="1:17" ht="14.4" customHeight="1" x14ac:dyDescent="0.3">
      <c r="A342" s="660" t="s">
        <v>8553</v>
      </c>
      <c r="B342" s="661" t="s">
        <v>2035</v>
      </c>
      <c r="C342" s="661" t="s">
        <v>4649</v>
      </c>
      <c r="D342" s="661" t="s">
        <v>8617</v>
      </c>
      <c r="E342" s="661" t="s">
        <v>8618</v>
      </c>
      <c r="F342" s="664">
        <v>4</v>
      </c>
      <c r="G342" s="664">
        <v>3819.16</v>
      </c>
      <c r="H342" s="661">
        <v>1</v>
      </c>
      <c r="I342" s="661">
        <v>954.79</v>
      </c>
      <c r="J342" s="664"/>
      <c r="K342" s="664"/>
      <c r="L342" s="661"/>
      <c r="M342" s="661"/>
      <c r="N342" s="664"/>
      <c r="O342" s="664"/>
      <c r="P342" s="677"/>
      <c r="Q342" s="665"/>
    </row>
    <row r="343" spans="1:17" ht="14.4" customHeight="1" x14ac:dyDescent="0.3">
      <c r="A343" s="660" t="s">
        <v>8553</v>
      </c>
      <c r="B343" s="661" t="s">
        <v>2035</v>
      </c>
      <c r="C343" s="661" t="s">
        <v>4649</v>
      </c>
      <c r="D343" s="661" t="s">
        <v>8626</v>
      </c>
      <c r="E343" s="661" t="s">
        <v>8544</v>
      </c>
      <c r="F343" s="664">
        <v>0.37</v>
      </c>
      <c r="G343" s="664">
        <v>602.54</v>
      </c>
      <c r="H343" s="661">
        <v>1</v>
      </c>
      <c r="I343" s="661">
        <v>1628.4864864864865</v>
      </c>
      <c r="J343" s="664"/>
      <c r="K343" s="664"/>
      <c r="L343" s="661"/>
      <c r="M343" s="661"/>
      <c r="N343" s="664"/>
      <c r="O343" s="664"/>
      <c r="P343" s="677"/>
      <c r="Q343" s="665"/>
    </row>
    <row r="344" spans="1:17" ht="14.4" customHeight="1" x14ac:dyDescent="0.3">
      <c r="A344" s="660" t="s">
        <v>8553</v>
      </c>
      <c r="B344" s="661" t="s">
        <v>2035</v>
      </c>
      <c r="C344" s="661" t="s">
        <v>4649</v>
      </c>
      <c r="D344" s="661" t="s">
        <v>8644</v>
      </c>
      <c r="E344" s="661" t="s">
        <v>8643</v>
      </c>
      <c r="F344" s="664">
        <v>24</v>
      </c>
      <c r="G344" s="664">
        <v>7201.44</v>
      </c>
      <c r="H344" s="661">
        <v>1</v>
      </c>
      <c r="I344" s="661">
        <v>300.06</v>
      </c>
      <c r="J344" s="664">
        <v>16.5</v>
      </c>
      <c r="K344" s="664">
        <v>4994.38</v>
      </c>
      <c r="L344" s="661">
        <v>0.69352518385211848</v>
      </c>
      <c r="M344" s="661">
        <v>302.68969696969697</v>
      </c>
      <c r="N344" s="664">
        <v>21.5</v>
      </c>
      <c r="O344" s="664">
        <v>5547.38</v>
      </c>
      <c r="P344" s="677">
        <v>0.7703153813681709</v>
      </c>
      <c r="Q344" s="665">
        <v>258.01767441860466</v>
      </c>
    </row>
    <row r="345" spans="1:17" ht="14.4" customHeight="1" x14ac:dyDescent="0.3">
      <c r="A345" s="660" t="s">
        <v>8553</v>
      </c>
      <c r="B345" s="661" t="s">
        <v>2035</v>
      </c>
      <c r="C345" s="661" t="s">
        <v>4649</v>
      </c>
      <c r="D345" s="661" t="s">
        <v>8645</v>
      </c>
      <c r="E345" s="661" t="s">
        <v>8643</v>
      </c>
      <c r="F345" s="664"/>
      <c r="G345" s="664"/>
      <c r="H345" s="661"/>
      <c r="I345" s="661"/>
      <c r="J345" s="664"/>
      <c r="K345" s="664"/>
      <c r="L345" s="661"/>
      <c r="M345" s="661"/>
      <c r="N345" s="664">
        <v>1</v>
      </c>
      <c r="O345" s="664">
        <v>1106.04</v>
      </c>
      <c r="P345" s="677"/>
      <c r="Q345" s="665">
        <v>1106.04</v>
      </c>
    </row>
    <row r="346" spans="1:17" ht="14.4" customHeight="1" x14ac:dyDescent="0.3">
      <c r="A346" s="660" t="s">
        <v>8553</v>
      </c>
      <c r="B346" s="661" t="s">
        <v>2035</v>
      </c>
      <c r="C346" s="661" t="s">
        <v>4649</v>
      </c>
      <c r="D346" s="661" t="s">
        <v>8646</v>
      </c>
      <c r="E346" s="661" t="s">
        <v>8544</v>
      </c>
      <c r="F346" s="664">
        <v>2.4000000000000004</v>
      </c>
      <c r="G346" s="664">
        <v>1373.56</v>
      </c>
      <c r="H346" s="661">
        <v>1</v>
      </c>
      <c r="I346" s="661">
        <v>572.31666666666661</v>
      </c>
      <c r="J346" s="664"/>
      <c r="K346" s="664"/>
      <c r="L346" s="661"/>
      <c r="M346" s="661"/>
      <c r="N346" s="664"/>
      <c r="O346" s="664"/>
      <c r="P346" s="677"/>
      <c r="Q346" s="665"/>
    </row>
    <row r="347" spans="1:17" ht="14.4" customHeight="1" x14ac:dyDescent="0.3">
      <c r="A347" s="660" t="s">
        <v>8553</v>
      </c>
      <c r="B347" s="661" t="s">
        <v>2035</v>
      </c>
      <c r="C347" s="661" t="s">
        <v>4649</v>
      </c>
      <c r="D347" s="661" t="s">
        <v>8656</v>
      </c>
      <c r="E347" s="661" t="s">
        <v>2776</v>
      </c>
      <c r="F347" s="664"/>
      <c r="G347" s="664"/>
      <c r="H347" s="661"/>
      <c r="I347" s="661"/>
      <c r="J347" s="664"/>
      <c r="K347" s="664"/>
      <c r="L347" s="661"/>
      <c r="M347" s="661"/>
      <c r="N347" s="664">
        <v>0.7</v>
      </c>
      <c r="O347" s="664">
        <v>1149.94</v>
      </c>
      <c r="P347" s="677"/>
      <c r="Q347" s="665">
        <v>1642.7714285714287</v>
      </c>
    </row>
    <row r="348" spans="1:17" ht="14.4" customHeight="1" x14ac:dyDescent="0.3">
      <c r="A348" s="660" t="s">
        <v>8553</v>
      </c>
      <c r="B348" s="661" t="s">
        <v>2035</v>
      </c>
      <c r="C348" s="661" t="s">
        <v>4649</v>
      </c>
      <c r="D348" s="661" t="s">
        <v>8659</v>
      </c>
      <c r="E348" s="661" t="s">
        <v>2189</v>
      </c>
      <c r="F348" s="664"/>
      <c r="G348" s="664"/>
      <c r="H348" s="661"/>
      <c r="I348" s="661"/>
      <c r="J348" s="664"/>
      <c r="K348" s="664"/>
      <c r="L348" s="661"/>
      <c r="M348" s="661"/>
      <c r="N348" s="664">
        <v>7.19</v>
      </c>
      <c r="O348" s="664">
        <v>4161.96</v>
      </c>
      <c r="P348" s="677"/>
      <c r="Q348" s="665">
        <v>578.85396383866475</v>
      </c>
    </row>
    <row r="349" spans="1:17" ht="14.4" customHeight="1" x14ac:dyDescent="0.3">
      <c r="A349" s="660" t="s">
        <v>8553</v>
      </c>
      <c r="B349" s="661" t="s">
        <v>2035</v>
      </c>
      <c r="C349" s="661" t="s">
        <v>4649</v>
      </c>
      <c r="D349" s="661" t="s">
        <v>8673</v>
      </c>
      <c r="E349" s="661" t="s">
        <v>4240</v>
      </c>
      <c r="F349" s="664"/>
      <c r="G349" s="664"/>
      <c r="H349" s="661"/>
      <c r="I349" s="661"/>
      <c r="J349" s="664"/>
      <c r="K349" s="664"/>
      <c r="L349" s="661"/>
      <c r="M349" s="661"/>
      <c r="N349" s="664">
        <v>1</v>
      </c>
      <c r="O349" s="664">
        <v>10309.64</v>
      </c>
      <c r="P349" s="677"/>
      <c r="Q349" s="665">
        <v>10309.64</v>
      </c>
    </row>
    <row r="350" spans="1:17" ht="14.4" customHeight="1" x14ac:dyDescent="0.3">
      <c r="A350" s="660" t="s">
        <v>8553</v>
      </c>
      <c r="B350" s="661" t="s">
        <v>2035</v>
      </c>
      <c r="C350" s="661" t="s">
        <v>4642</v>
      </c>
      <c r="D350" s="661" t="s">
        <v>8557</v>
      </c>
      <c r="E350" s="661" t="s">
        <v>8558</v>
      </c>
      <c r="F350" s="664">
        <v>84</v>
      </c>
      <c r="G350" s="664">
        <v>11665.079999999998</v>
      </c>
      <c r="H350" s="661">
        <v>1</v>
      </c>
      <c r="I350" s="661">
        <v>138.86999999999998</v>
      </c>
      <c r="J350" s="664">
        <v>100</v>
      </c>
      <c r="K350" s="664">
        <v>13620.239999999998</v>
      </c>
      <c r="L350" s="661">
        <v>1.1676079375366479</v>
      </c>
      <c r="M350" s="661">
        <v>136.20239999999998</v>
      </c>
      <c r="N350" s="664">
        <v>29</v>
      </c>
      <c r="O350" s="664">
        <v>4129.8099999999995</v>
      </c>
      <c r="P350" s="677">
        <v>0.35403186261903047</v>
      </c>
      <c r="Q350" s="665">
        <v>142.40724137931034</v>
      </c>
    </row>
    <row r="351" spans="1:17" ht="14.4" customHeight="1" x14ac:dyDescent="0.3">
      <c r="A351" s="660" t="s">
        <v>8553</v>
      </c>
      <c r="B351" s="661" t="s">
        <v>2035</v>
      </c>
      <c r="C351" s="661" t="s">
        <v>4642</v>
      </c>
      <c r="D351" s="661" t="s">
        <v>8559</v>
      </c>
      <c r="E351" s="661" t="s">
        <v>8558</v>
      </c>
      <c r="F351" s="664"/>
      <c r="G351" s="664"/>
      <c r="H351" s="661"/>
      <c r="I351" s="661"/>
      <c r="J351" s="664"/>
      <c r="K351" s="664"/>
      <c r="L351" s="661"/>
      <c r="M351" s="661"/>
      <c r="N351" s="664">
        <v>2</v>
      </c>
      <c r="O351" s="664">
        <v>577.12</v>
      </c>
      <c r="P351" s="677"/>
      <c r="Q351" s="665">
        <v>288.56</v>
      </c>
    </row>
    <row r="352" spans="1:17" ht="14.4" customHeight="1" x14ac:dyDescent="0.3">
      <c r="A352" s="660" t="s">
        <v>8553</v>
      </c>
      <c r="B352" s="661" t="s">
        <v>2035</v>
      </c>
      <c r="C352" s="661" t="s">
        <v>4642</v>
      </c>
      <c r="D352" s="661" t="s">
        <v>8560</v>
      </c>
      <c r="E352" s="661" t="s">
        <v>654</v>
      </c>
      <c r="F352" s="664">
        <v>33.1</v>
      </c>
      <c r="G352" s="664">
        <v>8385.19</v>
      </c>
      <c r="H352" s="661">
        <v>1</v>
      </c>
      <c r="I352" s="661">
        <v>253.32900302114805</v>
      </c>
      <c r="J352" s="664">
        <v>30.099999999999998</v>
      </c>
      <c r="K352" s="664">
        <v>7632.5500000000011</v>
      </c>
      <c r="L352" s="661">
        <v>0.91024174765270682</v>
      </c>
      <c r="M352" s="661">
        <v>253.57308970099672</v>
      </c>
      <c r="N352" s="664">
        <v>27.75</v>
      </c>
      <c r="O352" s="664">
        <v>6146.2100000000009</v>
      </c>
      <c r="P352" s="677">
        <v>0.73298398724417702</v>
      </c>
      <c r="Q352" s="665">
        <v>221.48504504504507</v>
      </c>
    </row>
    <row r="353" spans="1:17" ht="14.4" customHeight="1" x14ac:dyDescent="0.3">
      <c r="A353" s="660" t="s">
        <v>8553</v>
      </c>
      <c r="B353" s="661" t="s">
        <v>2035</v>
      </c>
      <c r="C353" s="661" t="s">
        <v>4642</v>
      </c>
      <c r="D353" s="661" t="s">
        <v>8563</v>
      </c>
      <c r="E353" s="661" t="s">
        <v>3238</v>
      </c>
      <c r="F353" s="664">
        <v>0.2</v>
      </c>
      <c r="G353" s="664">
        <v>174.05</v>
      </c>
      <c r="H353" s="661">
        <v>1</v>
      </c>
      <c r="I353" s="661">
        <v>870.25</v>
      </c>
      <c r="J353" s="664"/>
      <c r="K353" s="664"/>
      <c r="L353" s="661"/>
      <c r="M353" s="661"/>
      <c r="N353" s="664"/>
      <c r="O353" s="664"/>
      <c r="P353" s="677"/>
      <c r="Q353" s="665"/>
    </row>
    <row r="354" spans="1:17" ht="14.4" customHeight="1" x14ac:dyDescent="0.3">
      <c r="A354" s="660" t="s">
        <v>8553</v>
      </c>
      <c r="B354" s="661" t="s">
        <v>2035</v>
      </c>
      <c r="C354" s="661" t="s">
        <v>4642</v>
      </c>
      <c r="D354" s="661" t="s">
        <v>8571</v>
      </c>
      <c r="E354" s="661" t="s">
        <v>3273</v>
      </c>
      <c r="F354" s="664">
        <v>75.42</v>
      </c>
      <c r="G354" s="664">
        <v>976419.91</v>
      </c>
      <c r="H354" s="661">
        <v>1</v>
      </c>
      <c r="I354" s="661">
        <v>12946.432113497745</v>
      </c>
      <c r="J354" s="664">
        <v>82.75</v>
      </c>
      <c r="K354" s="664">
        <v>1072294.7</v>
      </c>
      <c r="L354" s="661">
        <v>1.0981901219117909</v>
      </c>
      <c r="M354" s="661">
        <v>12958.244108761328</v>
      </c>
      <c r="N354" s="664">
        <v>28.299999999999997</v>
      </c>
      <c r="O354" s="664">
        <v>369700.05</v>
      </c>
      <c r="P354" s="677">
        <v>0.37862813551190283</v>
      </c>
      <c r="Q354" s="665">
        <v>13063.606007067139</v>
      </c>
    </row>
    <row r="355" spans="1:17" ht="14.4" customHeight="1" x14ac:dyDescent="0.3">
      <c r="A355" s="660" t="s">
        <v>8553</v>
      </c>
      <c r="B355" s="661" t="s">
        <v>2035</v>
      </c>
      <c r="C355" s="661" t="s">
        <v>4642</v>
      </c>
      <c r="D355" s="661" t="s">
        <v>8573</v>
      </c>
      <c r="E355" s="661" t="s">
        <v>8574</v>
      </c>
      <c r="F355" s="664">
        <v>81.5</v>
      </c>
      <c r="G355" s="664">
        <v>2637430.9999999995</v>
      </c>
      <c r="H355" s="661">
        <v>1</v>
      </c>
      <c r="I355" s="661">
        <v>32361.116564417171</v>
      </c>
      <c r="J355" s="664">
        <v>83</v>
      </c>
      <c r="K355" s="664">
        <v>2688832.26</v>
      </c>
      <c r="L355" s="661">
        <v>1.0194891392419367</v>
      </c>
      <c r="M355" s="661">
        <v>32395.56939759036</v>
      </c>
      <c r="N355" s="664">
        <v>35</v>
      </c>
      <c r="O355" s="664">
        <v>1143066.05</v>
      </c>
      <c r="P355" s="677">
        <v>0.43340130983521474</v>
      </c>
      <c r="Q355" s="665">
        <v>32659.030000000002</v>
      </c>
    </row>
    <row r="356" spans="1:17" ht="14.4" customHeight="1" x14ac:dyDescent="0.3">
      <c r="A356" s="660" t="s">
        <v>8553</v>
      </c>
      <c r="B356" s="661" t="s">
        <v>2035</v>
      </c>
      <c r="C356" s="661" t="s">
        <v>4642</v>
      </c>
      <c r="D356" s="661" t="s">
        <v>8583</v>
      </c>
      <c r="E356" s="661" t="s">
        <v>2276</v>
      </c>
      <c r="F356" s="664">
        <v>10</v>
      </c>
      <c r="G356" s="664">
        <v>72096.2</v>
      </c>
      <c r="H356" s="661">
        <v>1</v>
      </c>
      <c r="I356" s="661">
        <v>7209.62</v>
      </c>
      <c r="J356" s="664"/>
      <c r="K356" s="664"/>
      <c r="L356" s="661"/>
      <c r="M356" s="661"/>
      <c r="N356" s="664"/>
      <c r="O356" s="664"/>
      <c r="P356" s="677"/>
      <c r="Q356" s="665"/>
    </row>
    <row r="357" spans="1:17" ht="14.4" customHeight="1" x14ac:dyDescent="0.3">
      <c r="A357" s="660" t="s">
        <v>8553</v>
      </c>
      <c r="B357" s="661" t="s">
        <v>2035</v>
      </c>
      <c r="C357" s="661" t="s">
        <v>4642</v>
      </c>
      <c r="D357" s="661" t="s">
        <v>8601</v>
      </c>
      <c r="E357" s="661" t="s">
        <v>8602</v>
      </c>
      <c r="F357" s="664">
        <v>2.81</v>
      </c>
      <c r="G357" s="664">
        <v>4651.3099999999995</v>
      </c>
      <c r="H357" s="661">
        <v>1</v>
      </c>
      <c r="I357" s="661">
        <v>1655.2704626334516</v>
      </c>
      <c r="J357" s="664">
        <v>5.6899999999999995</v>
      </c>
      <c r="K357" s="664">
        <v>9438.2900000000009</v>
      </c>
      <c r="L357" s="661">
        <v>2.0291681268287864</v>
      </c>
      <c r="M357" s="661">
        <v>1658.7504393673114</v>
      </c>
      <c r="N357" s="664">
        <v>2.8400000000000003</v>
      </c>
      <c r="O357" s="664">
        <v>4416.72</v>
      </c>
      <c r="P357" s="677">
        <v>0.94956474627578058</v>
      </c>
      <c r="Q357" s="665">
        <v>1555.1830985915492</v>
      </c>
    </row>
    <row r="358" spans="1:17" ht="14.4" customHeight="1" x14ac:dyDescent="0.3">
      <c r="A358" s="660" t="s">
        <v>8553</v>
      </c>
      <c r="B358" s="661" t="s">
        <v>2035</v>
      </c>
      <c r="C358" s="661" t="s">
        <v>4642</v>
      </c>
      <c r="D358" s="661" t="s">
        <v>8603</v>
      </c>
      <c r="E358" s="661" t="s">
        <v>1997</v>
      </c>
      <c r="F358" s="664"/>
      <c r="G358" s="664"/>
      <c r="H358" s="661"/>
      <c r="I358" s="661"/>
      <c r="J358" s="664"/>
      <c r="K358" s="664"/>
      <c r="L358" s="661"/>
      <c r="M358" s="661"/>
      <c r="N358" s="664">
        <v>0.4</v>
      </c>
      <c r="O358" s="664">
        <v>29.42</v>
      </c>
      <c r="P358" s="677"/>
      <c r="Q358" s="665">
        <v>73.55</v>
      </c>
    </row>
    <row r="359" spans="1:17" ht="14.4" customHeight="1" x14ac:dyDescent="0.3">
      <c r="A359" s="660" t="s">
        <v>8553</v>
      </c>
      <c r="B359" s="661" t="s">
        <v>2035</v>
      </c>
      <c r="C359" s="661" t="s">
        <v>4642</v>
      </c>
      <c r="D359" s="661" t="s">
        <v>8605</v>
      </c>
      <c r="E359" s="661" t="s">
        <v>2004</v>
      </c>
      <c r="F359" s="664">
        <v>140</v>
      </c>
      <c r="G359" s="664">
        <v>41735.270000000004</v>
      </c>
      <c r="H359" s="661">
        <v>1</v>
      </c>
      <c r="I359" s="661">
        <v>298.10907142857144</v>
      </c>
      <c r="J359" s="664">
        <v>122.53</v>
      </c>
      <c r="K359" s="664">
        <v>36771.279999999999</v>
      </c>
      <c r="L359" s="661">
        <v>0.88106007221230376</v>
      </c>
      <c r="M359" s="661">
        <v>300.10022035419894</v>
      </c>
      <c r="N359" s="664">
        <v>86</v>
      </c>
      <c r="O359" s="664">
        <v>13487.269999999999</v>
      </c>
      <c r="P359" s="677">
        <v>0.32316239957235204</v>
      </c>
      <c r="Q359" s="665">
        <v>156.82872093023255</v>
      </c>
    </row>
    <row r="360" spans="1:17" ht="14.4" customHeight="1" x14ac:dyDescent="0.3">
      <c r="A360" s="660" t="s">
        <v>8553</v>
      </c>
      <c r="B360" s="661" t="s">
        <v>2035</v>
      </c>
      <c r="C360" s="661" t="s">
        <v>4642</v>
      </c>
      <c r="D360" s="661" t="s">
        <v>8606</v>
      </c>
      <c r="E360" s="661" t="s">
        <v>2004</v>
      </c>
      <c r="F360" s="664">
        <v>2.2000000000000002</v>
      </c>
      <c r="G360" s="664">
        <v>3300.63</v>
      </c>
      <c r="H360" s="661">
        <v>1</v>
      </c>
      <c r="I360" s="661">
        <v>1500.2863636363636</v>
      </c>
      <c r="J360" s="664">
        <v>2</v>
      </c>
      <c r="K360" s="664">
        <v>3000.58</v>
      </c>
      <c r="L360" s="661">
        <v>0.90909311252700242</v>
      </c>
      <c r="M360" s="661">
        <v>1500.29</v>
      </c>
      <c r="N360" s="664"/>
      <c r="O360" s="664"/>
      <c r="P360" s="677"/>
      <c r="Q360" s="665"/>
    </row>
    <row r="361" spans="1:17" ht="14.4" customHeight="1" x14ac:dyDescent="0.3">
      <c r="A361" s="660" t="s">
        <v>8553</v>
      </c>
      <c r="B361" s="661" t="s">
        <v>2035</v>
      </c>
      <c r="C361" s="661" t="s">
        <v>4642</v>
      </c>
      <c r="D361" s="661" t="s">
        <v>8609</v>
      </c>
      <c r="E361" s="661" t="s">
        <v>8610</v>
      </c>
      <c r="F361" s="664"/>
      <c r="G361" s="664"/>
      <c r="H361" s="661"/>
      <c r="I361" s="661"/>
      <c r="J361" s="664">
        <v>0.2</v>
      </c>
      <c r="K361" s="664">
        <v>3164.29</v>
      </c>
      <c r="L361" s="661"/>
      <c r="M361" s="661">
        <v>15821.449999999999</v>
      </c>
      <c r="N361" s="664"/>
      <c r="O361" s="664"/>
      <c r="P361" s="677"/>
      <c r="Q361" s="665"/>
    </row>
    <row r="362" spans="1:17" ht="14.4" customHeight="1" x14ac:dyDescent="0.3">
      <c r="A362" s="660" t="s">
        <v>8553</v>
      </c>
      <c r="B362" s="661" t="s">
        <v>2035</v>
      </c>
      <c r="C362" s="661" t="s">
        <v>4642</v>
      </c>
      <c r="D362" s="661" t="s">
        <v>8613</v>
      </c>
      <c r="E362" s="661" t="s">
        <v>1068</v>
      </c>
      <c r="F362" s="664">
        <v>20.150000000000002</v>
      </c>
      <c r="G362" s="664">
        <v>1547.9299999999998</v>
      </c>
      <c r="H362" s="661">
        <v>1</v>
      </c>
      <c r="I362" s="661">
        <v>76.820347394540931</v>
      </c>
      <c r="J362" s="664">
        <v>19.8</v>
      </c>
      <c r="K362" s="664">
        <v>1499.8600000000001</v>
      </c>
      <c r="L362" s="661">
        <v>0.96894562415613128</v>
      </c>
      <c r="M362" s="661">
        <v>75.750505050505055</v>
      </c>
      <c r="N362" s="664">
        <v>10</v>
      </c>
      <c r="O362" s="664">
        <v>744.2299999999999</v>
      </c>
      <c r="P362" s="677">
        <v>0.48079047502148031</v>
      </c>
      <c r="Q362" s="665">
        <v>74.422999999999988</v>
      </c>
    </row>
    <row r="363" spans="1:17" ht="14.4" customHeight="1" x14ac:dyDescent="0.3">
      <c r="A363" s="660" t="s">
        <v>8553</v>
      </c>
      <c r="B363" s="661" t="s">
        <v>2035</v>
      </c>
      <c r="C363" s="661" t="s">
        <v>4642</v>
      </c>
      <c r="D363" s="661" t="s">
        <v>8615</v>
      </c>
      <c r="E363" s="661" t="s">
        <v>1739</v>
      </c>
      <c r="F363" s="664">
        <v>8.6999999999999993</v>
      </c>
      <c r="G363" s="664">
        <v>733.22</v>
      </c>
      <c r="H363" s="661">
        <v>1</v>
      </c>
      <c r="I363" s="661">
        <v>84.278160919540241</v>
      </c>
      <c r="J363" s="664">
        <v>10</v>
      </c>
      <c r="K363" s="664">
        <v>844.28</v>
      </c>
      <c r="L363" s="661">
        <v>1.1514688633697934</v>
      </c>
      <c r="M363" s="661">
        <v>84.427999999999997</v>
      </c>
      <c r="N363" s="664">
        <v>10.899999999999999</v>
      </c>
      <c r="O363" s="664">
        <v>1044.6499999999999</v>
      </c>
      <c r="P363" s="677">
        <v>1.4247429148141073</v>
      </c>
      <c r="Q363" s="665">
        <v>95.839449541284409</v>
      </c>
    </row>
    <row r="364" spans="1:17" ht="14.4" customHeight="1" x14ac:dyDescent="0.3">
      <c r="A364" s="660" t="s">
        <v>8553</v>
      </c>
      <c r="B364" s="661" t="s">
        <v>2035</v>
      </c>
      <c r="C364" s="661" t="s">
        <v>4642</v>
      </c>
      <c r="D364" s="661" t="s">
        <v>8616</v>
      </c>
      <c r="E364" s="661" t="s">
        <v>1743</v>
      </c>
      <c r="F364" s="664">
        <v>50</v>
      </c>
      <c r="G364" s="664">
        <v>8428.3799999999992</v>
      </c>
      <c r="H364" s="661">
        <v>1</v>
      </c>
      <c r="I364" s="661">
        <v>168.56759999999997</v>
      </c>
      <c r="J364" s="664">
        <v>56.86</v>
      </c>
      <c r="K364" s="664">
        <v>9424.67</v>
      </c>
      <c r="L364" s="661">
        <v>1.1182065829969698</v>
      </c>
      <c r="M364" s="661">
        <v>165.75219838199087</v>
      </c>
      <c r="N364" s="664">
        <v>27.1</v>
      </c>
      <c r="O364" s="664">
        <v>6200.6799999999994</v>
      </c>
      <c r="P364" s="677">
        <v>0.73569060721040103</v>
      </c>
      <c r="Q364" s="665">
        <v>228.80738007380072</v>
      </c>
    </row>
    <row r="365" spans="1:17" ht="14.4" customHeight="1" x14ac:dyDescent="0.3">
      <c r="A365" s="660" t="s">
        <v>8553</v>
      </c>
      <c r="B365" s="661" t="s">
        <v>2035</v>
      </c>
      <c r="C365" s="661" t="s">
        <v>4642</v>
      </c>
      <c r="D365" s="661" t="s">
        <v>8617</v>
      </c>
      <c r="E365" s="661" t="s">
        <v>8618</v>
      </c>
      <c r="F365" s="664">
        <v>10</v>
      </c>
      <c r="G365" s="664">
        <v>10266.6</v>
      </c>
      <c r="H365" s="661">
        <v>1</v>
      </c>
      <c r="I365" s="661">
        <v>1026.6600000000001</v>
      </c>
      <c r="J365" s="664"/>
      <c r="K365" s="664"/>
      <c r="L365" s="661"/>
      <c r="M365" s="661"/>
      <c r="N365" s="664"/>
      <c r="O365" s="664"/>
      <c r="P365" s="677"/>
      <c r="Q365" s="665"/>
    </row>
    <row r="366" spans="1:17" ht="14.4" customHeight="1" x14ac:dyDescent="0.3">
      <c r="A366" s="660" t="s">
        <v>8553</v>
      </c>
      <c r="B366" s="661" t="s">
        <v>2035</v>
      </c>
      <c r="C366" s="661" t="s">
        <v>4642</v>
      </c>
      <c r="D366" s="661" t="s">
        <v>8622</v>
      </c>
      <c r="E366" s="661" t="s">
        <v>8623</v>
      </c>
      <c r="F366" s="664">
        <v>8</v>
      </c>
      <c r="G366" s="664">
        <v>43194.720000000001</v>
      </c>
      <c r="H366" s="661">
        <v>1</v>
      </c>
      <c r="I366" s="661">
        <v>5399.34</v>
      </c>
      <c r="J366" s="664"/>
      <c r="K366" s="664"/>
      <c r="L366" s="661"/>
      <c r="M366" s="661"/>
      <c r="N366" s="664"/>
      <c r="O366" s="664"/>
      <c r="P366" s="677"/>
      <c r="Q366" s="665"/>
    </row>
    <row r="367" spans="1:17" ht="14.4" customHeight="1" x14ac:dyDescent="0.3">
      <c r="A367" s="660" t="s">
        <v>8553</v>
      </c>
      <c r="B367" s="661" t="s">
        <v>2035</v>
      </c>
      <c r="C367" s="661" t="s">
        <v>4642</v>
      </c>
      <c r="D367" s="661" t="s">
        <v>8624</v>
      </c>
      <c r="E367" s="661" t="s">
        <v>8625</v>
      </c>
      <c r="F367" s="664">
        <v>9</v>
      </c>
      <c r="G367" s="664">
        <v>97188.03</v>
      </c>
      <c r="H367" s="661">
        <v>1</v>
      </c>
      <c r="I367" s="661">
        <v>10798.67</v>
      </c>
      <c r="J367" s="664"/>
      <c r="K367" s="664"/>
      <c r="L367" s="661"/>
      <c r="M367" s="661"/>
      <c r="N367" s="664"/>
      <c r="O367" s="664"/>
      <c r="P367" s="677"/>
      <c r="Q367" s="665"/>
    </row>
    <row r="368" spans="1:17" ht="14.4" customHeight="1" x14ac:dyDescent="0.3">
      <c r="A368" s="660" t="s">
        <v>8553</v>
      </c>
      <c r="B368" s="661" t="s">
        <v>2035</v>
      </c>
      <c r="C368" s="661" t="s">
        <v>4642</v>
      </c>
      <c r="D368" s="661" t="s">
        <v>8626</v>
      </c>
      <c r="E368" s="661" t="s">
        <v>8544</v>
      </c>
      <c r="F368" s="664">
        <v>1.4900000000000002</v>
      </c>
      <c r="G368" s="664">
        <v>2410.15</v>
      </c>
      <c r="H368" s="661">
        <v>1</v>
      </c>
      <c r="I368" s="661">
        <v>1617.5503355704695</v>
      </c>
      <c r="J368" s="664">
        <v>1.28</v>
      </c>
      <c r="K368" s="664">
        <v>2076.31</v>
      </c>
      <c r="L368" s="661">
        <v>0.86148579963902661</v>
      </c>
      <c r="M368" s="661">
        <v>1622.1171875</v>
      </c>
      <c r="N368" s="664"/>
      <c r="O368" s="664"/>
      <c r="P368" s="677"/>
      <c r="Q368" s="665"/>
    </row>
    <row r="369" spans="1:17" ht="14.4" customHeight="1" x14ac:dyDescent="0.3">
      <c r="A369" s="660" t="s">
        <v>8553</v>
      </c>
      <c r="B369" s="661" t="s">
        <v>2035</v>
      </c>
      <c r="C369" s="661" t="s">
        <v>4642</v>
      </c>
      <c r="D369" s="661" t="s">
        <v>8631</v>
      </c>
      <c r="E369" s="661" t="s">
        <v>8632</v>
      </c>
      <c r="F369" s="664"/>
      <c r="G369" s="664"/>
      <c r="H369" s="661"/>
      <c r="I369" s="661"/>
      <c r="J369" s="664">
        <v>10</v>
      </c>
      <c r="K369" s="664">
        <v>107986.7</v>
      </c>
      <c r="L369" s="661"/>
      <c r="M369" s="661">
        <v>10798.67</v>
      </c>
      <c r="N369" s="664"/>
      <c r="O369" s="664"/>
      <c r="P369" s="677"/>
      <c r="Q369" s="665"/>
    </row>
    <row r="370" spans="1:17" ht="14.4" customHeight="1" x14ac:dyDescent="0.3">
      <c r="A370" s="660" t="s">
        <v>8553</v>
      </c>
      <c r="B370" s="661" t="s">
        <v>2035</v>
      </c>
      <c r="C370" s="661" t="s">
        <v>4642</v>
      </c>
      <c r="D370" s="661" t="s">
        <v>8633</v>
      </c>
      <c r="E370" s="661" t="s">
        <v>789</v>
      </c>
      <c r="F370" s="664">
        <v>1.2000000000000002</v>
      </c>
      <c r="G370" s="664">
        <v>73.050000000000011</v>
      </c>
      <c r="H370" s="661">
        <v>1</v>
      </c>
      <c r="I370" s="661">
        <v>60.875</v>
      </c>
      <c r="J370" s="664"/>
      <c r="K370" s="664"/>
      <c r="L370" s="661"/>
      <c r="M370" s="661"/>
      <c r="N370" s="664">
        <v>0.4</v>
      </c>
      <c r="O370" s="664">
        <v>25.08</v>
      </c>
      <c r="P370" s="677">
        <v>0.34332648870636545</v>
      </c>
      <c r="Q370" s="665">
        <v>62.699999999999996</v>
      </c>
    </row>
    <row r="371" spans="1:17" ht="14.4" customHeight="1" x14ac:dyDescent="0.3">
      <c r="A371" s="660" t="s">
        <v>8553</v>
      </c>
      <c r="B371" s="661" t="s">
        <v>2035</v>
      </c>
      <c r="C371" s="661" t="s">
        <v>4642</v>
      </c>
      <c r="D371" s="661" t="s">
        <v>8642</v>
      </c>
      <c r="E371" s="661" t="s">
        <v>8643</v>
      </c>
      <c r="F371" s="664"/>
      <c r="G371" s="664"/>
      <c r="H371" s="661"/>
      <c r="I371" s="661"/>
      <c r="J371" s="664">
        <v>11</v>
      </c>
      <c r="K371" s="664">
        <v>13193.159999999998</v>
      </c>
      <c r="L371" s="661"/>
      <c r="M371" s="661">
        <v>1199.3781818181817</v>
      </c>
      <c r="N371" s="664">
        <v>12.799999999999999</v>
      </c>
      <c r="O371" s="664">
        <v>7078.61</v>
      </c>
      <c r="P371" s="677"/>
      <c r="Q371" s="665">
        <v>553.01640625000005</v>
      </c>
    </row>
    <row r="372" spans="1:17" ht="14.4" customHeight="1" x14ac:dyDescent="0.3">
      <c r="A372" s="660" t="s">
        <v>8553</v>
      </c>
      <c r="B372" s="661" t="s">
        <v>2035</v>
      </c>
      <c r="C372" s="661" t="s">
        <v>4642</v>
      </c>
      <c r="D372" s="661" t="s">
        <v>8644</v>
      </c>
      <c r="E372" s="661" t="s">
        <v>8643</v>
      </c>
      <c r="F372" s="664">
        <v>187</v>
      </c>
      <c r="G372" s="664">
        <v>56027.179999999993</v>
      </c>
      <c r="H372" s="661">
        <v>1</v>
      </c>
      <c r="I372" s="661">
        <v>299.61058823529407</v>
      </c>
      <c r="J372" s="664">
        <v>165.3</v>
      </c>
      <c r="K372" s="664">
        <v>49653.299999999996</v>
      </c>
      <c r="L372" s="661">
        <v>0.88623593048945171</v>
      </c>
      <c r="M372" s="661">
        <v>300.38294010889285</v>
      </c>
      <c r="N372" s="664">
        <v>10</v>
      </c>
      <c r="O372" s="664">
        <v>1106</v>
      </c>
      <c r="P372" s="677">
        <v>1.974041884670976E-2</v>
      </c>
      <c r="Q372" s="665">
        <v>110.6</v>
      </c>
    </row>
    <row r="373" spans="1:17" ht="14.4" customHeight="1" x14ac:dyDescent="0.3">
      <c r="A373" s="660" t="s">
        <v>8553</v>
      </c>
      <c r="B373" s="661" t="s">
        <v>2035</v>
      </c>
      <c r="C373" s="661" t="s">
        <v>4642</v>
      </c>
      <c r="D373" s="661" t="s">
        <v>8646</v>
      </c>
      <c r="E373" s="661" t="s">
        <v>8544</v>
      </c>
      <c r="F373" s="664">
        <v>24.96</v>
      </c>
      <c r="G373" s="664">
        <v>14320.330000000002</v>
      </c>
      <c r="H373" s="661">
        <v>1</v>
      </c>
      <c r="I373" s="661">
        <v>573.73116987179492</v>
      </c>
      <c r="J373" s="664"/>
      <c r="K373" s="664"/>
      <c r="L373" s="661"/>
      <c r="M373" s="661"/>
      <c r="N373" s="664"/>
      <c r="O373" s="664"/>
      <c r="P373" s="677"/>
      <c r="Q373" s="665"/>
    </row>
    <row r="374" spans="1:17" ht="14.4" customHeight="1" x14ac:dyDescent="0.3">
      <c r="A374" s="660" t="s">
        <v>8553</v>
      </c>
      <c r="B374" s="661" t="s">
        <v>2035</v>
      </c>
      <c r="C374" s="661" t="s">
        <v>4642</v>
      </c>
      <c r="D374" s="661" t="s">
        <v>3178</v>
      </c>
      <c r="E374" s="661" t="s">
        <v>8647</v>
      </c>
      <c r="F374" s="664">
        <v>17</v>
      </c>
      <c r="G374" s="664">
        <v>113784.06</v>
      </c>
      <c r="H374" s="661">
        <v>1</v>
      </c>
      <c r="I374" s="661">
        <v>6693.18</v>
      </c>
      <c r="J374" s="664"/>
      <c r="K374" s="664"/>
      <c r="L374" s="661"/>
      <c r="M374" s="661"/>
      <c r="N374" s="664"/>
      <c r="O374" s="664"/>
      <c r="P374" s="677"/>
      <c r="Q374" s="665"/>
    </row>
    <row r="375" spans="1:17" ht="14.4" customHeight="1" x14ac:dyDescent="0.3">
      <c r="A375" s="660" t="s">
        <v>8553</v>
      </c>
      <c r="B375" s="661" t="s">
        <v>2035</v>
      </c>
      <c r="C375" s="661" t="s">
        <v>4642</v>
      </c>
      <c r="D375" s="661" t="s">
        <v>8649</v>
      </c>
      <c r="E375" s="661" t="s">
        <v>2193</v>
      </c>
      <c r="F375" s="664"/>
      <c r="G375" s="664"/>
      <c r="H375" s="661"/>
      <c r="I375" s="661"/>
      <c r="J375" s="664">
        <v>3</v>
      </c>
      <c r="K375" s="664">
        <v>786.24</v>
      </c>
      <c r="L375" s="661"/>
      <c r="M375" s="661">
        <v>262.08</v>
      </c>
      <c r="N375" s="664"/>
      <c r="O375" s="664"/>
      <c r="P375" s="677"/>
      <c r="Q375" s="665"/>
    </row>
    <row r="376" spans="1:17" ht="14.4" customHeight="1" x14ac:dyDescent="0.3">
      <c r="A376" s="660" t="s">
        <v>8553</v>
      </c>
      <c r="B376" s="661" t="s">
        <v>2035</v>
      </c>
      <c r="C376" s="661" t="s">
        <v>4642</v>
      </c>
      <c r="D376" s="661" t="s">
        <v>8656</v>
      </c>
      <c r="E376" s="661" t="s">
        <v>2776</v>
      </c>
      <c r="F376" s="664"/>
      <c r="G376" s="664"/>
      <c r="H376" s="661"/>
      <c r="I376" s="661"/>
      <c r="J376" s="664">
        <v>1.1800000000000002</v>
      </c>
      <c r="K376" s="664">
        <v>1930.26</v>
      </c>
      <c r="L376" s="661"/>
      <c r="M376" s="661">
        <v>1635.8135593220336</v>
      </c>
      <c r="N376" s="664">
        <v>1.99</v>
      </c>
      <c r="O376" s="664">
        <v>2768.0600000000004</v>
      </c>
      <c r="P376" s="677"/>
      <c r="Q376" s="665">
        <v>1390.9849246231158</v>
      </c>
    </row>
    <row r="377" spans="1:17" ht="14.4" customHeight="1" x14ac:dyDescent="0.3">
      <c r="A377" s="660" t="s">
        <v>8553</v>
      </c>
      <c r="B377" s="661" t="s">
        <v>2035</v>
      </c>
      <c r="C377" s="661" t="s">
        <v>4642</v>
      </c>
      <c r="D377" s="661" t="s">
        <v>8657</v>
      </c>
      <c r="E377" s="661" t="s">
        <v>2053</v>
      </c>
      <c r="F377" s="664">
        <v>0.16</v>
      </c>
      <c r="G377" s="664">
        <v>23.62</v>
      </c>
      <c r="H377" s="661">
        <v>1</v>
      </c>
      <c r="I377" s="661">
        <v>147.625</v>
      </c>
      <c r="J377" s="664"/>
      <c r="K377" s="664"/>
      <c r="L377" s="661"/>
      <c r="M377" s="661"/>
      <c r="N377" s="664"/>
      <c r="O377" s="664"/>
      <c r="P377" s="677"/>
      <c r="Q377" s="665"/>
    </row>
    <row r="378" spans="1:17" ht="14.4" customHeight="1" x14ac:dyDescent="0.3">
      <c r="A378" s="660" t="s">
        <v>8553</v>
      </c>
      <c r="B378" s="661" t="s">
        <v>2035</v>
      </c>
      <c r="C378" s="661" t="s">
        <v>4642</v>
      </c>
      <c r="D378" s="661" t="s">
        <v>8659</v>
      </c>
      <c r="E378" s="661" t="s">
        <v>2189</v>
      </c>
      <c r="F378" s="664"/>
      <c r="G378" s="664"/>
      <c r="H378" s="661"/>
      <c r="I378" s="661"/>
      <c r="J378" s="664">
        <v>33.56</v>
      </c>
      <c r="K378" s="664">
        <v>18581.91</v>
      </c>
      <c r="L378" s="661"/>
      <c r="M378" s="661">
        <v>553.69219308700826</v>
      </c>
      <c r="N378" s="664">
        <v>13.19</v>
      </c>
      <c r="O378" s="664">
        <v>6964.58</v>
      </c>
      <c r="P378" s="677"/>
      <c r="Q378" s="665">
        <v>528.01971190295683</v>
      </c>
    </row>
    <row r="379" spans="1:17" ht="14.4" customHeight="1" x14ac:dyDescent="0.3">
      <c r="A379" s="660" t="s">
        <v>8553</v>
      </c>
      <c r="B379" s="661" t="s">
        <v>2035</v>
      </c>
      <c r="C379" s="661" t="s">
        <v>4642</v>
      </c>
      <c r="D379" s="661" t="s">
        <v>8671</v>
      </c>
      <c r="E379" s="661" t="s">
        <v>1816</v>
      </c>
      <c r="F379" s="664"/>
      <c r="G379" s="664"/>
      <c r="H379" s="661"/>
      <c r="I379" s="661"/>
      <c r="J379" s="664">
        <v>0.2</v>
      </c>
      <c r="K379" s="664">
        <v>3164.67</v>
      </c>
      <c r="L379" s="661"/>
      <c r="M379" s="661">
        <v>15823.35</v>
      </c>
      <c r="N379" s="664"/>
      <c r="O379" s="664"/>
      <c r="P379" s="677"/>
      <c r="Q379" s="665"/>
    </row>
    <row r="380" spans="1:17" ht="14.4" customHeight="1" x14ac:dyDescent="0.3">
      <c r="A380" s="660" t="s">
        <v>8553</v>
      </c>
      <c r="B380" s="661" t="s">
        <v>2035</v>
      </c>
      <c r="C380" s="661" t="s">
        <v>4642</v>
      </c>
      <c r="D380" s="661" t="s">
        <v>8673</v>
      </c>
      <c r="E380" s="661" t="s">
        <v>4240</v>
      </c>
      <c r="F380" s="664"/>
      <c r="G380" s="664"/>
      <c r="H380" s="661"/>
      <c r="I380" s="661"/>
      <c r="J380" s="664">
        <v>1.3</v>
      </c>
      <c r="K380" s="664">
        <v>14129.41</v>
      </c>
      <c r="L380" s="661"/>
      <c r="M380" s="661">
        <v>10868.776923076923</v>
      </c>
      <c r="N380" s="664">
        <v>8.1</v>
      </c>
      <c r="O380" s="664">
        <v>83508.08</v>
      </c>
      <c r="P380" s="677"/>
      <c r="Q380" s="665">
        <v>10309.63950617284</v>
      </c>
    </row>
    <row r="381" spans="1:17" ht="14.4" customHeight="1" x14ac:dyDescent="0.3">
      <c r="A381" s="660" t="s">
        <v>8553</v>
      </c>
      <c r="B381" s="661" t="s">
        <v>2035</v>
      </c>
      <c r="C381" s="661" t="s">
        <v>4642</v>
      </c>
      <c r="D381" s="661" t="s">
        <v>8681</v>
      </c>
      <c r="E381" s="661" t="s">
        <v>2239</v>
      </c>
      <c r="F381" s="664"/>
      <c r="G381" s="664"/>
      <c r="H381" s="661"/>
      <c r="I381" s="661"/>
      <c r="J381" s="664"/>
      <c r="K381" s="664"/>
      <c r="L381" s="661"/>
      <c r="M381" s="661"/>
      <c r="N381" s="664">
        <v>0.26</v>
      </c>
      <c r="O381" s="664">
        <v>10024.08</v>
      </c>
      <c r="P381" s="677"/>
      <c r="Q381" s="665">
        <v>38554.153846153844</v>
      </c>
    </row>
    <row r="382" spans="1:17" ht="14.4" customHeight="1" x14ac:dyDescent="0.3">
      <c r="A382" s="660" t="s">
        <v>8553</v>
      </c>
      <c r="B382" s="661" t="s">
        <v>2035</v>
      </c>
      <c r="C382" s="661" t="s">
        <v>4644</v>
      </c>
      <c r="D382" s="661" t="s">
        <v>8554</v>
      </c>
      <c r="E382" s="661" t="s">
        <v>3268</v>
      </c>
      <c r="F382" s="664"/>
      <c r="G382" s="664"/>
      <c r="H382" s="661"/>
      <c r="I382" s="661"/>
      <c r="J382" s="664">
        <v>2.2000000000000002</v>
      </c>
      <c r="K382" s="664">
        <v>8078.86</v>
      </c>
      <c r="L382" s="661"/>
      <c r="M382" s="661">
        <v>3672.2090909090903</v>
      </c>
      <c r="N382" s="664"/>
      <c r="O382" s="664"/>
      <c r="P382" s="677"/>
      <c r="Q382" s="665"/>
    </row>
    <row r="383" spans="1:17" ht="14.4" customHeight="1" x14ac:dyDescent="0.3">
      <c r="A383" s="660" t="s">
        <v>8553</v>
      </c>
      <c r="B383" s="661" t="s">
        <v>2035</v>
      </c>
      <c r="C383" s="661" t="s">
        <v>4644</v>
      </c>
      <c r="D383" s="661" t="s">
        <v>8557</v>
      </c>
      <c r="E383" s="661" t="s">
        <v>8558</v>
      </c>
      <c r="F383" s="664">
        <v>7</v>
      </c>
      <c r="G383" s="664">
        <v>960.39</v>
      </c>
      <c r="H383" s="661">
        <v>1</v>
      </c>
      <c r="I383" s="661">
        <v>137.19857142857143</v>
      </c>
      <c r="J383" s="664">
        <v>14</v>
      </c>
      <c r="K383" s="664">
        <v>1951.5000000000002</v>
      </c>
      <c r="L383" s="661">
        <v>2.0319870052791056</v>
      </c>
      <c r="M383" s="661">
        <v>139.39285714285717</v>
      </c>
      <c r="N383" s="664">
        <v>2</v>
      </c>
      <c r="O383" s="664">
        <v>280.18</v>
      </c>
      <c r="P383" s="677">
        <v>0.29173564905923638</v>
      </c>
      <c r="Q383" s="665">
        <v>140.09</v>
      </c>
    </row>
    <row r="384" spans="1:17" ht="14.4" customHeight="1" x14ac:dyDescent="0.3">
      <c r="A384" s="660" t="s">
        <v>8553</v>
      </c>
      <c r="B384" s="661" t="s">
        <v>2035</v>
      </c>
      <c r="C384" s="661" t="s">
        <v>4644</v>
      </c>
      <c r="D384" s="661" t="s">
        <v>8559</v>
      </c>
      <c r="E384" s="661" t="s">
        <v>8558</v>
      </c>
      <c r="F384" s="664"/>
      <c r="G384" s="664"/>
      <c r="H384" s="661"/>
      <c r="I384" s="661"/>
      <c r="J384" s="664"/>
      <c r="K384" s="664"/>
      <c r="L384" s="661"/>
      <c r="M384" s="661"/>
      <c r="N384" s="664">
        <v>1</v>
      </c>
      <c r="O384" s="664">
        <v>280.18</v>
      </c>
      <c r="P384" s="677"/>
      <c r="Q384" s="665">
        <v>280.18</v>
      </c>
    </row>
    <row r="385" spans="1:17" ht="14.4" customHeight="1" x14ac:dyDescent="0.3">
      <c r="A385" s="660" t="s">
        <v>8553</v>
      </c>
      <c r="B385" s="661" t="s">
        <v>2035</v>
      </c>
      <c r="C385" s="661" t="s">
        <v>4644</v>
      </c>
      <c r="D385" s="661" t="s">
        <v>8560</v>
      </c>
      <c r="E385" s="661" t="s">
        <v>654</v>
      </c>
      <c r="F385" s="664">
        <v>3.5</v>
      </c>
      <c r="G385" s="664">
        <v>886.66</v>
      </c>
      <c r="H385" s="661">
        <v>1</v>
      </c>
      <c r="I385" s="661">
        <v>253.33142857142857</v>
      </c>
      <c r="J385" s="664">
        <v>10</v>
      </c>
      <c r="K385" s="664">
        <v>2544.4499999999998</v>
      </c>
      <c r="L385" s="661">
        <v>2.8697020278347956</v>
      </c>
      <c r="M385" s="661">
        <v>254.44499999999999</v>
      </c>
      <c r="N385" s="664"/>
      <c r="O385" s="664"/>
      <c r="P385" s="677"/>
      <c r="Q385" s="665"/>
    </row>
    <row r="386" spans="1:17" ht="14.4" customHeight="1" x14ac:dyDescent="0.3">
      <c r="A386" s="660" t="s">
        <v>8553</v>
      </c>
      <c r="B386" s="661" t="s">
        <v>2035</v>
      </c>
      <c r="C386" s="661" t="s">
        <v>4644</v>
      </c>
      <c r="D386" s="661" t="s">
        <v>8571</v>
      </c>
      <c r="E386" s="661" t="s">
        <v>3273</v>
      </c>
      <c r="F386" s="664">
        <v>8.5</v>
      </c>
      <c r="G386" s="664">
        <v>109848.10999999999</v>
      </c>
      <c r="H386" s="661">
        <v>1</v>
      </c>
      <c r="I386" s="661">
        <v>12923.307058823528</v>
      </c>
      <c r="J386" s="664">
        <v>17.600000000000001</v>
      </c>
      <c r="K386" s="664">
        <v>228669.89</v>
      </c>
      <c r="L386" s="661">
        <v>2.0816916194552646</v>
      </c>
      <c r="M386" s="661">
        <v>12992.607386363636</v>
      </c>
      <c r="N386" s="664">
        <v>0.5</v>
      </c>
      <c r="O386" s="664">
        <v>6531.8</v>
      </c>
      <c r="P386" s="677">
        <v>5.9462106357587773E-2</v>
      </c>
      <c r="Q386" s="665">
        <v>13063.6</v>
      </c>
    </row>
    <row r="387" spans="1:17" ht="14.4" customHeight="1" x14ac:dyDescent="0.3">
      <c r="A387" s="660" t="s">
        <v>8553</v>
      </c>
      <c r="B387" s="661" t="s">
        <v>2035</v>
      </c>
      <c r="C387" s="661" t="s">
        <v>4644</v>
      </c>
      <c r="D387" s="661" t="s">
        <v>8573</v>
      </c>
      <c r="E387" s="661" t="s">
        <v>8574</v>
      </c>
      <c r="F387" s="664">
        <v>14</v>
      </c>
      <c r="G387" s="664">
        <v>449846.28</v>
      </c>
      <c r="H387" s="661">
        <v>1</v>
      </c>
      <c r="I387" s="661">
        <v>32131.877142857145</v>
      </c>
      <c r="J387" s="664">
        <v>18</v>
      </c>
      <c r="K387" s="664">
        <v>584454.65999999992</v>
      </c>
      <c r="L387" s="661">
        <v>1.2992319509677837</v>
      </c>
      <c r="M387" s="661">
        <v>32469.703333333327</v>
      </c>
      <c r="N387" s="664">
        <v>1</v>
      </c>
      <c r="O387" s="664">
        <v>32659.03</v>
      </c>
      <c r="P387" s="677">
        <v>7.2600422526557282E-2</v>
      </c>
      <c r="Q387" s="665">
        <v>32659.03</v>
      </c>
    </row>
    <row r="388" spans="1:17" ht="14.4" customHeight="1" x14ac:dyDescent="0.3">
      <c r="A388" s="660" t="s">
        <v>8553</v>
      </c>
      <c r="B388" s="661" t="s">
        <v>2035</v>
      </c>
      <c r="C388" s="661" t="s">
        <v>4644</v>
      </c>
      <c r="D388" s="661" t="s">
        <v>8601</v>
      </c>
      <c r="E388" s="661" t="s">
        <v>8602</v>
      </c>
      <c r="F388" s="664">
        <v>0.60000000000000009</v>
      </c>
      <c r="G388" s="664">
        <v>995.08999999999992</v>
      </c>
      <c r="H388" s="661">
        <v>1</v>
      </c>
      <c r="I388" s="661">
        <v>1658.4833333333329</v>
      </c>
      <c r="J388" s="664">
        <v>0.26</v>
      </c>
      <c r="K388" s="664">
        <v>431.2</v>
      </c>
      <c r="L388" s="661">
        <v>0.43332763870604674</v>
      </c>
      <c r="M388" s="661">
        <v>1658.4615384615383</v>
      </c>
      <c r="N388" s="664">
        <v>0.2</v>
      </c>
      <c r="O388" s="664">
        <v>334.6</v>
      </c>
      <c r="P388" s="677">
        <v>0.33625099237254924</v>
      </c>
      <c r="Q388" s="665">
        <v>1673</v>
      </c>
    </row>
    <row r="389" spans="1:17" ht="14.4" customHeight="1" x14ac:dyDescent="0.3">
      <c r="A389" s="660" t="s">
        <v>8553</v>
      </c>
      <c r="B389" s="661" t="s">
        <v>2035</v>
      </c>
      <c r="C389" s="661" t="s">
        <v>4644</v>
      </c>
      <c r="D389" s="661" t="s">
        <v>8606</v>
      </c>
      <c r="E389" s="661" t="s">
        <v>2004</v>
      </c>
      <c r="F389" s="664">
        <v>5.2</v>
      </c>
      <c r="G389" s="664">
        <v>7255.3899999999994</v>
      </c>
      <c r="H389" s="661">
        <v>1</v>
      </c>
      <c r="I389" s="661">
        <v>1395.2673076923074</v>
      </c>
      <c r="J389" s="664"/>
      <c r="K389" s="664"/>
      <c r="L389" s="661"/>
      <c r="M389" s="661"/>
      <c r="N389" s="664"/>
      <c r="O389" s="664"/>
      <c r="P389" s="677"/>
      <c r="Q389" s="665"/>
    </row>
    <row r="390" spans="1:17" ht="14.4" customHeight="1" x14ac:dyDescent="0.3">
      <c r="A390" s="660" t="s">
        <v>8553</v>
      </c>
      <c r="B390" s="661" t="s">
        <v>2035</v>
      </c>
      <c r="C390" s="661" t="s">
        <v>4644</v>
      </c>
      <c r="D390" s="661" t="s">
        <v>8613</v>
      </c>
      <c r="E390" s="661" t="s">
        <v>1068</v>
      </c>
      <c r="F390" s="664">
        <v>3.8</v>
      </c>
      <c r="G390" s="664">
        <v>290.05</v>
      </c>
      <c r="H390" s="661">
        <v>1</v>
      </c>
      <c r="I390" s="661">
        <v>76.328947368421055</v>
      </c>
      <c r="J390" s="664">
        <v>4.8</v>
      </c>
      <c r="K390" s="664">
        <v>370.31000000000006</v>
      </c>
      <c r="L390" s="661">
        <v>1.2767109119117395</v>
      </c>
      <c r="M390" s="661">
        <v>77.147916666666688</v>
      </c>
      <c r="N390" s="664">
        <v>0.7</v>
      </c>
      <c r="O390" s="664">
        <v>52.49</v>
      </c>
      <c r="P390" s="677">
        <v>0.18096879848302017</v>
      </c>
      <c r="Q390" s="665">
        <v>74.985714285714295</v>
      </c>
    </row>
    <row r="391" spans="1:17" ht="14.4" customHeight="1" x14ac:dyDescent="0.3">
      <c r="A391" s="660" t="s">
        <v>8553</v>
      </c>
      <c r="B391" s="661" t="s">
        <v>2035</v>
      </c>
      <c r="C391" s="661" t="s">
        <v>4644</v>
      </c>
      <c r="D391" s="661" t="s">
        <v>8615</v>
      </c>
      <c r="E391" s="661" t="s">
        <v>1739</v>
      </c>
      <c r="F391" s="664">
        <v>2</v>
      </c>
      <c r="G391" s="664">
        <v>160</v>
      </c>
      <c r="H391" s="661">
        <v>1</v>
      </c>
      <c r="I391" s="661">
        <v>80</v>
      </c>
      <c r="J391" s="664">
        <v>5.6</v>
      </c>
      <c r="K391" s="664">
        <v>472.70000000000005</v>
      </c>
      <c r="L391" s="661">
        <v>2.9543750000000002</v>
      </c>
      <c r="M391" s="661">
        <v>84.410714285714306</v>
      </c>
      <c r="N391" s="664">
        <v>3.4</v>
      </c>
      <c r="O391" s="664">
        <v>322.76</v>
      </c>
      <c r="P391" s="677">
        <v>2.0172499999999998</v>
      </c>
      <c r="Q391" s="665">
        <v>94.929411764705875</v>
      </c>
    </row>
    <row r="392" spans="1:17" ht="14.4" customHeight="1" x14ac:dyDescent="0.3">
      <c r="A392" s="660" t="s">
        <v>8553</v>
      </c>
      <c r="B392" s="661" t="s">
        <v>2035</v>
      </c>
      <c r="C392" s="661" t="s">
        <v>4644</v>
      </c>
      <c r="D392" s="661" t="s">
        <v>8616</v>
      </c>
      <c r="E392" s="661" t="s">
        <v>1743</v>
      </c>
      <c r="F392" s="664">
        <v>5.0999999999999996</v>
      </c>
      <c r="G392" s="664">
        <v>859.7</v>
      </c>
      <c r="H392" s="661">
        <v>1</v>
      </c>
      <c r="I392" s="661">
        <v>168.56862745098042</v>
      </c>
      <c r="J392" s="664">
        <v>6.35</v>
      </c>
      <c r="K392" s="664">
        <v>1073.9599999999998</v>
      </c>
      <c r="L392" s="661">
        <v>1.2492264743515178</v>
      </c>
      <c r="M392" s="661">
        <v>169.1275590551181</v>
      </c>
      <c r="N392" s="664">
        <v>1</v>
      </c>
      <c r="O392" s="664">
        <v>170.05</v>
      </c>
      <c r="P392" s="677">
        <v>0.1978015586832616</v>
      </c>
      <c r="Q392" s="665">
        <v>170.05</v>
      </c>
    </row>
    <row r="393" spans="1:17" ht="14.4" customHeight="1" x14ac:dyDescent="0.3">
      <c r="A393" s="660" t="s">
        <v>8553</v>
      </c>
      <c r="B393" s="661" t="s">
        <v>2035</v>
      </c>
      <c r="C393" s="661" t="s">
        <v>4644</v>
      </c>
      <c r="D393" s="661" t="s">
        <v>8626</v>
      </c>
      <c r="E393" s="661" t="s">
        <v>8544</v>
      </c>
      <c r="F393" s="664">
        <v>0.3</v>
      </c>
      <c r="G393" s="664">
        <v>488.55</v>
      </c>
      <c r="H393" s="661">
        <v>1</v>
      </c>
      <c r="I393" s="661">
        <v>1628.5</v>
      </c>
      <c r="J393" s="664">
        <v>0.42</v>
      </c>
      <c r="K393" s="664">
        <v>683.96</v>
      </c>
      <c r="L393" s="661">
        <v>1.3999795312659913</v>
      </c>
      <c r="M393" s="661">
        <v>1628.4761904761906</v>
      </c>
      <c r="N393" s="664"/>
      <c r="O393" s="664"/>
      <c r="P393" s="677"/>
      <c r="Q393" s="665"/>
    </row>
    <row r="394" spans="1:17" ht="14.4" customHeight="1" x14ac:dyDescent="0.3">
      <c r="A394" s="660" t="s">
        <v>8553</v>
      </c>
      <c r="B394" s="661" t="s">
        <v>2035</v>
      </c>
      <c r="C394" s="661" t="s">
        <v>4644</v>
      </c>
      <c r="D394" s="661" t="s">
        <v>8633</v>
      </c>
      <c r="E394" s="661" t="s">
        <v>789</v>
      </c>
      <c r="F394" s="664">
        <v>0.8</v>
      </c>
      <c r="G394" s="664">
        <v>44.08</v>
      </c>
      <c r="H394" s="661">
        <v>1</v>
      </c>
      <c r="I394" s="661">
        <v>55.099999999999994</v>
      </c>
      <c r="J394" s="664">
        <v>0.4</v>
      </c>
      <c r="K394" s="664">
        <v>25.08</v>
      </c>
      <c r="L394" s="661">
        <v>0.56896551724137934</v>
      </c>
      <c r="M394" s="661">
        <v>62.699999999999996</v>
      </c>
      <c r="N394" s="664"/>
      <c r="O394" s="664"/>
      <c r="P394" s="677"/>
      <c r="Q394" s="665"/>
    </row>
    <row r="395" spans="1:17" ht="14.4" customHeight="1" x14ac:dyDescent="0.3">
      <c r="A395" s="660" t="s">
        <v>8553</v>
      </c>
      <c r="B395" s="661" t="s">
        <v>2035</v>
      </c>
      <c r="C395" s="661" t="s">
        <v>4644</v>
      </c>
      <c r="D395" s="661" t="s">
        <v>8642</v>
      </c>
      <c r="E395" s="661" t="s">
        <v>8643</v>
      </c>
      <c r="F395" s="664">
        <v>0.8</v>
      </c>
      <c r="G395" s="664">
        <v>1063.75</v>
      </c>
      <c r="H395" s="661">
        <v>1</v>
      </c>
      <c r="I395" s="661">
        <v>1329.6875</v>
      </c>
      <c r="J395" s="664">
        <v>6.3</v>
      </c>
      <c r="K395" s="664">
        <v>9030.16</v>
      </c>
      <c r="L395" s="661">
        <v>8.4889870740305522</v>
      </c>
      <c r="M395" s="661">
        <v>1433.3587301587302</v>
      </c>
      <c r="N395" s="664">
        <v>1.6</v>
      </c>
      <c r="O395" s="664">
        <v>2307.71</v>
      </c>
      <c r="P395" s="677">
        <v>2.1694101057579318</v>
      </c>
      <c r="Q395" s="665">
        <v>1442.3187499999999</v>
      </c>
    </row>
    <row r="396" spans="1:17" ht="14.4" customHeight="1" x14ac:dyDescent="0.3">
      <c r="A396" s="660" t="s">
        <v>8553</v>
      </c>
      <c r="B396" s="661" t="s">
        <v>2035</v>
      </c>
      <c r="C396" s="661" t="s">
        <v>4644</v>
      </c>
      <c r="D396" s="661" t="s">
        <v>8644</v>
      </c>
      <c r="E396" s="661" t="s">
        <v>8643</v>
      </c>
      <c r="F396" s="664"/>
      <c r="G396" s="664"/>
      <c r="H396" s="661"/>
      <c r="I396" s="661"/>
      <c r="J396" s="664">
        <v>16</v>
      </c>
      <c r="K396" s="664">
        <v>4800.96</v>
      </c>
      <c r="L396" s="661"/>
      <c r="M396" s="661">
        <v>300.06</v>
      </c>
      <c r="N396" s="664"/>
      <c r="O396" s="664"/>
      <c r="P396" s="677"/>
      <c r="Q396" s="665"/>
    </row>
    <row r="397" spans="1:17" ht="14.4" customHeight="1" x14ac:dyDescent="0.3">
      <c r="A397" s="660" t="s">
        <v>8553</v>
      </c>
      <c r="B397" s="661" t="s">
        <v>2035</v>
      </c>
      <c r="C397" s="661" t="s">
        <v>4644</v>
      </c>
      <c r="D397" s="661" t="s">
        <v>8646</v>
      </c>
      <c r="E397" s="661" t="s">
        <v>8544</v>
      </c>
      <c r="F397" s="664">
        <v>2.3899999999999997</v>
      </c>
      <c r="G397" s="664">
        <v>1369.72</v>
      </c>
      <c r="H397" s="661">
        <v>1</v>
      </c>
      <c r="I397" s="661">
        <v>573.10460251046038</v>
      </c>
      <c r="J397" s="664"/>
      <c r="K397" s="664"/>
      <c r="L397" s="661"/>
      <c r="M397" s="661"/>
      <c r="N397" s="664"/>
      <c r="O397" s="664"/>
      <c r="P397" s="677"/>
      <c r="Q397" s="665"/>
    </row>
    <row r="398" spans="1:17" ht="14.4" customHeight="1" x14ac:dyDescent="0.3">
      <c r="A398" s="660" t="s">
        <v>8553</v>
      </c>
      <c r="B398" s="661" t="s">
        <v>2035</v>
      </c>
      <c r="C398" s="661" t="s">
        <v>4644</v>
      </c>
      <c r="D398" s="661" t="s">
        <v>3290</v>
      </c>
      <c r="E398" s="661" t="s">
        <v>8648</v>
      </c>
      <c r="F398" s="664">
        <v>1</v>
      </c>
      <c r="G398" s="664">
        <v>13386.35</v>
      </c>
      <c r="H398" s="661">
        <v>1</v>
      </c>
      <c r="I398" s="661">
        <v>13386.35</v>
      </c>
      <c r="J398" s="664"/>
      <c r="K398" s="664"/>
      <c r="L398" s="661"/>
      <c r="M398" s="661"/>
      <c r="N398" s="664"/>
      <c r="O398" s="664"/>
      <c r="P398" s="677"/>
      <c r="Q398" s="665"/>
    </row>
    <row r="399" spans="1:17" ht="14.4" customHeight="1" x14ac:dyDescent="0.3">
      <c r="A399" s="660" t="s">
        <v>8553</v>
      </c>
      <c r="B399" s="661" t="s">
        <v>2035</v>
      </c>
      <c r="C399" s="661" t="s">
        <v>4644</v>
      </c>
      <c r="D399" s="661" t="s">
        <v>8659</v>
      </c>
      <c r="E399" s="661" t="s">
        <v>2189</v>
      </c>
      <c r="F399" s="664"/>
      <c r="G399" s="664"/>
      <c r="H399" s="661"/>
      <c r="I399" s="661"/>
      <c r="J399" s="664">
        <v>7.25</v>
      </c>
      <c r="K399" s="664">
        <v>4173.92</v>
      </c>
      <c r="L399" s="661"/>
      <c r="M399" s="661">
        <v>575.71310344827589</v>
      </c>
      <c r="N399" s="664">
        <v>0.67</v>
      </c>
      <c r="O399" s="664">
        <v>385.43</v>
      </c>
      <c r="P399" s="677"/>
      <c r="Q399" s="665">
        <v>575.26865671641792</v>
      </c>
    </row>
    <row r="400" spans="1:17" ht="14.4" customHeight="1" x14ac:dyDescent="0.3">
      <c r="A400" s="660" t="s">
        <v>8553</v>
      </c>
      <c r="B400" s="661" t="s">
        <v>2035</v>
      </c>
      <c r="C400" s="661" t="s">
        <v>4644</v>
      </c>
      <c r="D400" s="661" t="s">
        <v>8673</v>
      </c>
      <c r="E400" s="661" t="s">
        <v>4240</v>
      </c>
      <c r="F400" s="664"/>
      <c r="G400" s="664"/>
      <c r="H400" s="661"/>
      <c r="I400" s="661"/>
      <c r="J400" s="664">
        <v>1.4</v>
      </c>
      <c r="K400" s="664">
        <v>15216.29</v>
      </c>
      <c r="L400" s="661"/>
      <c r="M400" s="661">
        <v>10868.778571428573</v>
      </c>
      <c r="N400" s="664"/>
      <c r="O400" s="664"/>
      <c r="P400" s="677"/>
      <c r="Q400" s="665"/>
    </row>
    <row r="401" spans="1:17" ht="14.4" customHeight="1" x14ac:dyDescent="0.3">
      <c r="A401" s="660" t="s">
        <v>8553</v>
      </c>
      <c r="B401" s="661" t="s">
        <v>2035</v>
      </c>
      <c r="C401" s="661" t="s">
        <v>4645</v>
      </c>
      <c r="D401" s="661" t="s">
        <v>8591</v>
      </c>
      <c r="E401" s="661" t="s">
        <v>4223</v>
      </c>
      <c r="F401" s="664"/>
      <c r="G401" s="664"/>
      <c r="H401" s="661"/>
      <c r="I401" s="661"/>
      <c r="J401" s="664"/>
      <c r="K401" s="664"/>
      <c r="L401" s="661"/>
      <c r="M401" s="661"/>
      <c r="N401" s="664">
        <v>1</v>
      </c>
      <c r="O401" s="664">
        <v>134273.82999999999</v>
      </c>
      <c r="P401" s="677"/>
      <c r="Q401" s="665">
        <v>134273.82999999999</v>
      </c>
    </row>
    <row r="402" spans="1:17" ht="14.4" customHeight="1" x14ac:dyDescent="0.3">
      <c r="A402" s="660" t="s">
        <v>8553</v>
      </c>
      <c r="B402" s="661" t="s">
        <v>2035</v>
      </c>
      <c r="C402" s="661" t="s">
        <v>4646</v>
      </c>
      <c r="D402" s="661" t="s">
        <v>8557</v>
      </c>
      <c r="E402" s="661" t="s">
        <v>8558</v>
      </c>
      <c r="F402" s="664">
        <v>98</v>
      </c>
      <c r="G402" s="664">
        <v>13609.26</v>
      </c>
      <c r="H402" s="661">
        <v>1</v>
      </c>
      <c r="I402" s="661">
        <v>138.87</v>
      </c>
      <c r="J402" s="664"/>
      <c r="K402" s="664"/>
      <c r="L402" s="661"/>
      <c r="M402" s="661"/>
      <c r="N402" s="664"/>
      <c r="O402" s="664"/>
      <c r="P402" s="677"/>
      <c r="Q402" s="665"/>
    </row>
    <row r="403" spans="1:17" ht="14.4" customHeight="1" x14ac:dyDescent="0.3">
      <c r="A403" s="660" t="s">
        <v>8553</v>
      </c>
      <c r="B403" s="661" t="s">
        <v>2035</v>
      </c>
      <c r="C403" s="661" t="s">
        <v>4646</v>
      </c>
      <c r="D403" s="661" t="s">
        <v>8560</v>
      </c>
      <c r="E403" s="661" t="s">
        <v>654</v>
      </c>
      <c r="F403" s="664">
        <v>42.349999999999994</v>
      </c>
      <c r="G403" s="664">
        <v>10728.470000000001</v>
      </c>
      <c r="H403" s="661">
        <v>1</v>
      </c>
      <c r="I403" s="661">
        <v>253.32868949232591</v>
      </c>
      <c r="J403" s="664"/>
      <c r="K403" s="664"/>
      <c r="L403" s="661"/>
      <c r="M403" s="661"/>
      <c r="N403" s="664"/>
      <c r="O403" s="664"/>
      <c r="P403" s="677"/>
      <c r="Q403" s="665"/>
    </row>
    <row r="404" spans="1:17" ht="14.4" customHeight="1" x14ac:dyDescent="0.3">
      <c r="A404" s="660" t="s">
        <v>8553</v>
      </c>
      <c r="B404" s="661" t="s">
        <v>2035</v>
      </c>
      <c r="C404" s="661" t="s">
        <v>4646</v>
      </c>
      <c r="D404" s="661" t="s">
        <v>8571</v>
      </c>
      <c r="E404" s="661" t="s">
        <v>3273</v>
      </c>
      <c r="F404" s="664">
        <v>52.35</v>
      </c>
      <c r="G404" s="664">
        <v>677932.87</v>
      </c>
      <c r="H404" s="661">
        <v>1</v>
      </c>
      <c r="I404" s="661">
        <v>12950.007067812798</v>
      </c>
      <c r="J404" s="664"/>
      <c r="K404" s="664"/>
      <c r="L404" s="661"/>
      <c r="M404" s="661"/>
      <c r="N404" s="664"/>
      <c r="O404" s="664"/>
      <c r="P404" s="677"/>
      <c r="Q404" s="665"/>
    </row>
    <row r="405" spans="1:17" ht="14.4" customHeight="1" x14ac:dyDescent="0.3">
      <c r="A405" s="660" t="s">
        <v>8553</v>
      </c>
      <c r="B405" s="661" t="s">
        <v>2035</v>
      </c>
      <c r="C405" s="661" t="s">
        <v>4646</v>
      </c>
      <c r="D405" s="661" t="s">
        <v>8573</v>
      </c>
      <c r="E405" s="661" t="s">
        <v>8574</v>
      </c>
      <c r="F405" s="664">
        <v>54</v>
      </c>
      <c r="G405" s="664">
        <v>1748252.1600000001</v>
      </c>
      <c r="H405" s="661">
        <v>1</v>
      </c>
      <c r="I405" s="661">
        <v>32375.040000000005</v>
      </c>
      <c r="J405" s="664"/>
      <c r="K405" s="664"/>
      <c r="L405" s="661"/>
      <c r="M405" s="661"/>
      <c r="N405" s="664"/>
      <c r="O405" s="664"/>
      <c r="P405" s="677"/>
      <c r="Q405" s="665"/>
    </row>
    <row r="406" spans="1:17" ht="14.4" customHeight="1" x14ac:dyDescent="0.3">
      <c r="A406" s="660" t="s">
        <v>8553</v>
      </c>
      <c r="B406" s="661" t="s">
        <v>2035</v>
      </c>
      <c r="C406" s="661" t="s">
        <v>4646</v>
      </c>
      <c r="D406" s="661" t="s">
        <v>8589</v>
      </c>
      <c r="E406" s="661" t="s">
        <v>8544</v>
      </c>
      <c r="F406" s="664">
        <v>0.67</v>
      </c>
      <c r="G406" s="664">
        <v>21967.75</v>
      </c>
      <c r="H406" s="661">
        <v>1</v>
      </c>
      <c r="I406" s="661">
        <v>32787.686567164179</v>
      </c>
      <c r="J406" s="664"/>
      <c r="K406" s="664"/>
      <c r="L406" s="661"/>
      <c r="M406" s="661"/>
      <c r="N406" s="664"/>
      <c r="O406" s="664"/>
      <c r="P406" s="677"/>
      <c r="Q406" s="665"/>
    </row>
    <row r="407" spans="1:17" ht="14.4" customHeight="1" x14ac:dyDescent="0.3">
      <c r="A407" s="660" t="s">
        <v>8553</v>
      </c>
      <c r="B407" s="661" t="s">
        <v>2035</v>
      </c>
      <c r="C407" s="661" t="s">
        <v>4646</v>
      </c>
      <c r="D407" s="661" t="s">
        <v>8601</v>
      </c>
      <c r="E407" s="661" t="s">
        <v>8602</v>
      </c>
      <c r="F407" s="664">
        <v>1.64</v>
      </c>
      <c r="G407" s="664">
        <v>2719.86</v>
      </c>
      <c r="H407" s="661">
        <v>1</v>
      </c>
      <c r="I407" s="661">
        <v>1658.4512195121954</v>
      </c>
      <c r="J407" s="664"/>
      <c r="K407" s="664"/>
      <c r="L407" s="661"/>
      <c r="M407" s="661"/>
      <c r="N407" s="664"/>
      <c r="O407" s="664"/>
      <c r="P407" s="677"/>
      <c r="Q407" s="665"/>
    </row>
    <row r="408" spans="1:17" ht="14.4" customHeight="1" x14ac:dyDescent="0.3">
      <c r="A408" s="660" t="s">
        <v>8553</v>
      </c>
      <c r="B408" s="661" t="s">
        <v>2035</v>
      </c>
      <c r="C408" s="661" t="s">
        <v>4646</v>
      </c>
      <c r="D408" s="661" t="s">
        <v>8605</v>
      </c>
      <c r="E408" s="661" t="s">
        <v>2004</v>
      </c>
      <c r="F408" s="664">
        <v>109.5</v>
      </c>
      <c r="G408" s="664">
        <v>32047.68</v>
      </c>
      <c r="H408" s="661">
        <v>1</v>
      </c>
      <c r="I408" s="661">
        <v>292.67287671232879</v>
      </c>
      <c r="J408" s="664"/>
      <c r="K408" s="664"/>
      <c r="L408" s="661"/>
      <c r="M408" s="661"/>
      <c r="N408" s="664"/>
      <c r="O408" s="664"/>
      <c r="P408" s="677"/>
      <c r="Q408" s="665"/>
    </row>
    <row r="409" spans="1:17" ht="14.4" customHeight="1" x14ac:dyDescent="0.3">
      <c r="A409" s="660" t="s">
        <v>8553</v>
      </c>
      <c r="B409" s="661" t="s">
        <v>2035</v>
      </c>
      <c r="C409" s="661" t="s">
        <v>4646</v>
      </c>
      <c r="D409" s="661" t="s">
        <v>8615</v>
      </c>
      <c r="E409" s="661" t="s">
        <v>1739</v>
      </c>
      <c r="F409" s="664">
        <v>118.32000000000001</v>
      </c>
      <c r="G409" s="664">
        <v>9971.8599999999988</v>
      </c>
      <c r="H409" s="661">
        <v>1</v>
      </c>
      <c r="I409" s="661">
        <v>84.278735632183896</v>
      </c>
      <c r="J409" s="664"/>
      <c r="K409" s="664"/>
      <c r="L409" s="661"/>
      <c r="M409" s="661"/>
      <c r="N409" s="664"/>
      <c r="O409" s="664"/>
      <c r="P409" s="677"/>
      <c r="Q409" s="665"/>
    </row>
    <row r="410" spans="1:17" ht="14.4" customHeight="1" x14ac:dyDescent="0.3">
      <c r="A410" s="660" t="s">
        <v>8553</v>
      </c>
      <c r="B410" s="661" t="s">
        <v>2035</v>
      </c>
      <c r="C410" s="661" t="s">
        <v>4646</v>
      </c>
      <c r="D410" s="661" t="s">
        <v>8617</v>
      </c>
      <c r="E410" s="661" t="s">
        <v>8618</v>
      </c>
      <c r="F410" s="664">
        <v>15</v>
      </c>
      <c r="G410" s="664">
        <v>14321.85</v>
      </c>
      <c r="H410" s="661">
        <v>1</v>
      </c>
      <c r="I410" s="661">
        <v>954.79000000000008</v>
      </c>
      <c r="J410" s="664"/>
      <c r="K410" s="664"/>
      <c r="L410" s="661"/>
      <c r="M410" s="661"/>
      <c r="N410" s="664"/>
      <c r="O410" s="664"/>
      <c r="P410" s="677"/>
      <c r="Q410" s="665"/>
    </row>
    <row r="411" spans="1:17" ht="14.4" customHeight="1" x14ac:dyDescent="0.3">
      <c r="A411" s="660" t="s">
        <v>8553</v>
      </c>
      <c r="B411" s="661" t="s">
        <v>2035</v>
      </c>
      <c r="C411" s="661" t="s">
        <v>4646</v>
      </c>
      <c r="D411" s="661" t="s">
        <v>8626</v>
      </c>
      <c r="E411" s="661" t="s">
        <v>8544</v>
      </c>
      <c r="F411" s="664">
        <v>0.66</v>
      </c>
      <c r="G411" s="664">
        <v>1066.6500000000001</v>
      </c>
      <c r="H411" s="661">
        <v>1</v>
      </c>
      <c r="I411" s="661">
        <v>1616.1363636363637</v>
      </c>
      <c r="J411" s="664"/>
      <c r="K411" s="664"/>
      <c r="L411" s="661"/>
      <c r="M411" s="661"/>
      <c r="N411" s="664"/>
      <c r="O411" s="664"/>
      <c r="P411" s="677"/>
      <c r="Q411" s="665"/>
    </row>
    <row r="412" spans="1:17" ht="14.4" customHeight="1" x14ac:dyDescent="0.3">
      <c r="A412" s="660" t="s">
        <v>8553</v>
      </c>
      <c r="B412" s="661" t="s">
        <v>2035</v>
      </c>
      <c r="C412" s="661" t="s">
        <v>4646</v>
      </c>
      <c r="D412" s="661" t="s">
        <v>8644</v>
      </c>
      <c r="E412" s="661" t="s">
        <v>8643</v>
      </c>
      <c r="F412" s="664">
        <v>238</v>
      </c>
      <c r="G412" s="664">
        <v>70920.540000000008</v>
      </c>
      <c r="H412" s="661">
        <v>1</v>
      </c>
      <c r="I412" s="661">
        <v>297.985462184874</v>
      </c>
      <c r="J412" s="664"/>
      <c r="K412" s="664"/>
      <c r="L412" s="661"/>
      <c r="M412" s="661"/>
      <c r="N412" s="664"/>
      <c r="O412" s="664"/>
      <c r="P412" s="677"/>
      <c r="Q412" s="665"/>
    </row>
    <row r="413" spans="1:17" ht="14.4" customHeight="1" x14ac:dyDescent="0.3">
      <c r="A413" s="660" t="s">
        <v>8553</v>
      </c>
      <c r="B413" s="661" t="s">
        <v>2035</v>
      </c>
      <c r="C413" s="661" t="s">
        <v>4646</v>
      </c>
      <c r="D413" s="661" t="s">
        <v>8646</v>
      </c>
      <c r="E413" s="661" t="s">
        <v>8544</v>
      </c>
      <c r="F413" s="664">
        <v>26.230000000000004</v>
      </c>
      <c r="G413" s="664">
        <v>15027.42</v>
      </c>
      <c r="H413" s="661">
        <v>1</v>
      </c>
      <c r="I413" s="661">
        <v>572.90964544414783</v>
      </c>
      <c r="J413" s="664"/>
      <c r="K413" s="664"/>
      <c r="L413" s="661"/>
      <c r="M413" s="661"/>
      <c r="N413" s="664"/>
      <c r="O413" s="664"/>
      <c r="P413" s="677"/>
      <c r="Q413" s="665"/>
    </row>
    <row r="414" spans="1:17" ht="14.4" customHeight="1" x14ac:dyDescent="0.3">
      <c r="A414" s="660" t="s">
        <v>8553</v>
      </c>
      <c r="B414" s="661" t="s">
        <v>2035</v>
      </c>
      <c r="C414" s="661" t="s">
        <v>4646</v>
      </c>
      <c r="D414" s="661" t="s">
        <v>3290</v>
      </c>
      <c r="E414" s="661" t="s">
        <v>8648</v>
      </c>
      <c r="F414" s="664">
        <v>1</v>
      </c>
      <c r="G414" s="664">
        <v>13386.35</v>
      </c>
      <c r="H414" s="661">
        <v>1</v>
      </c>
      <c r="I414" s="661">
        <v>13386.35</v>
      </c>
      <c r="J414" s="664"/>
      <c r="K414" s="664"/>
      <c r="L414" s="661"/>
      <c r="M414" s="661"/>
      <c r="N414" s="664"/>
      <c r="O414" s="664"/>
      <c r="P414" s="677"/>
      <c r="Q414" s="665"/>
    </row>
    <row r="415" spans="1:17" ht="14.4" customHeight="1" x14ac:dyDescent="0.3">
      <c r="A415" s="660" t="s">
        <v>8553</v>
      </c>
      <c r="B415" s="661" t="s">
        <v>2035</v>
      </c>
      <c r="C415" s="661" t="s">
        <v>4647</v>
      </c>
      <c r="D415" s="661" t="s">
        <v>8557</v>
      </c>
      <c r="E415" s="661" t="s">
        <v>8558</v>
      </c>
      <c r="F415" s="664">
        <v>5</v>
      </c>
      <c r="G415" s="664">
        <v>694.35</v>
      </c>
      <c r="H415" s="661">
        <v>1</v>
      </c>
      <c r="I415" s="661">
        <v>138.87</v>
      </c>
      <c r="J415" s="664">
        <v>4</v>
      </c>
      <c r="K415" s="664">
        <v>555.48</v>
      </c>
      <c r="L415" s="661">
        <v>0.8</v>
      </c>
      <c r="M415" s="661">
        <v>138.87</v>
      </c>
      <c r="N415" s="664"/>
      <c r="O415" s="664"/>
      <c r="P415" s="677"/>
      <c r="Q415" s="665"/>
    </row>
    <row r="416" spans="1:17" ht="14.4" customHeight="1" x14ac:dyDescent="0.3">
      <c r="A416" s="660" t="s">
        <v>8553</v>
      </c>
      <c r="B416" s="661" t="s">
        <v>2035</v>
      </c>
      <c r="C416" s="661" t="s">
        <v>4647</v>
      </c>
      <c r="D416" s="661" t="s">
        <v>8560</v>
      </c>
      <c r="E416" s="661" t="s">
        <v>654</v>
      </c>
      <c r="F416" s="664">
        <v>3</v>
      </c>
      <c r="G416" s="664">
        <v>759.99</v>
      </c>
      <c r="H416" s="661">
        <v>1</v>
      </c>
      <c r="I416" s="661">
        <v>253.33</v>
      </c>
      <c r="J416" s="664"/>
      <c r="K416" s="664"/>
      <c r="L416" s="661"/>
      <c r="M416" s="661"/>
      <c r="N416" s="664"/>
      <c r="O416" s="664"/>
      <c r="P416" s="677"/>
      <c r="Q416" s="665"/>
    </row>
    <row r="417" spans="1:17" ht="14.4" customHeight="1" x14ac:dyDescent="0.3">
      <c r="A417" s="660" t="s">
        <v>8553</v>
      </c>
      <c r="B417" s="661" t="s">
        <v>2035</v>
      </c>
      <c r="C417" s="661" t="s">
        <v>4647</v>
      </c>
      <c r="D417" s="661" t="s">
        <v>8571</v>
      </c>
      <c r="E417" s="661" t="s">
        <v>3273</v>
      </c>
      <c r="F417" s="664">
        <v>7</v>
      </c>
      <c r="G417" s="664">
        <v>89969.16</v>
      </c>
      <c r="H417" s="661">
        <v>1</v>
      </c>
      <c r="I417" s="661">
        <v>12852.737142857144</v>
      </c>
      <c r="J417" s="664">
        <v>1.5</v>
      </c>
      <c r="K417" s="664">
        <v>19425.010000000002</v>
      </c>
      <c r="L417" s="661">
        <v>0.21590742872335367</v>
      </c>
      <c r="M417" s="661">
        <v>12950.006666666668</v>
      </c>
      <c r="N417" s="664"/>
      <c r="O417" s="664"/>
      <c r="P417" s="677"/>
      <c r="Q417" s="665"/>
    </row>
    <row r="418" spans="1:17" ht="14.4" customHeight="1" x14ac:dyDescent="0.3">
      <c r="A418" s="660" t="s">
        <v>8553</v>
      </c>
      <c r="B418" s="661" t="s">
        <v>2035</v>
      </c>
      <c r="C418" s="661" t="s">
        <v>4647</v>
      </c>
      <c r="D418" s="661" t="s">
        <v>8573</v>
      </c>
      <c r="E418" s="661" t="s">
        <v>8574</v>
      </c>
      <c r="F418" s="664">
        <v>13</v>
      </c>
      <c r="G418" s="664">
        <v>419740.76</v>
      </c>
      <c r="H418" s="661">
        <v>1</v>
      </c>
      <c r="I418" s="661">
        <v>32287.75076923077</v>
      </c>
      <c r="J418" s="664">
        <v>2</v>
      </c>
      <c r="K418" s="664">
        <v>64750.080000000002</v>
      </c>
      <c r="L418" s="661">
        <v>0.15426207357131577</v>
      </c>
      <c r="M418" s="661">
        <v>32375.040000000001</v>
      </c>
      <c r="N418" s="664"/>
      <c r="O418" s="664"/>
      <c r="P418" s="677"/>
      <c r="Q418" s="665"/>
    </row>
    <row r="419" spans="1:17" ht="14.4" customHeight="1" x14ac:dyDescent="0.3">
      <c r="A419" s="660" t="s">
        <v>8553</v>
      </c>
      <c r="B419" s="661" t="s">
        <v>2035</v>
      </c>
      <c r="C419" s="661" t="s">
        <v>4647</v>
      </c>
      <c r="D419" s="661" t="s">
        <v>8589</v>
      </c>
      <c r="E419" s="661" t="s">
        <v>8544</v>
      </c>
      <c r="F419" s="664">
        <v>0.66</v>
      </c>
      <c r="G419" s="664">
        <v>21934.82</v>
      </c>
      <c r="H419" s="661">
        <v>1</v>
      </c>
      <c r="I419" s="661">
        <v>33234.575757575753</v>
      </c>
      <c r="J419" s="664"/>
      <c r="K419" s="664"/>
      <c r="L419" s="661"/>
      <c r="M419" s="661"/>
      <c r="N419" s="664"/>
      <c r="O419" s="664"/>
      <c r="P419" s="677"/>
      <c r="Q419" s="665"/>
    </row>
    <row r="420" spans="1:17" ht="14.4" customHeight="1" x14ac:dyDescent="0.3">
      <c r="A420" s="660" t="s">
        <v>8553</v>
      </c>
      <c r="B420" s="661" t="s">
        <v>2035</v>
      </c>
      <c r="C420" s="661" t="s">
        <v>4647</v>
      </c>
      <c r="D420" s="661" t="s">
        <v>8605</v>
      </c>
      <c r="E420" s="661" t="s">
        <v>2004</v>
      </c>
      <c r="F420" s="664"/>
      <c r="G420" s="664"/>
      <c r="H420" s="661"/>
      <c r="I420" s="661"/>
      <c r="J420" s="664">
        <v>6</v>
      </c>
      <c r="K420" s="664">
        <v>1800.36</v>
      </c>
      <c r="L420" s="661"/>
      <c r="M420" s="661">
        <v>300.06</v>
      </c>
      <c r="N420" s="664"/>
      <c r="O420" s="664"/>
      <c r="P420" s="677"/>
      <c r="Q420" s="665"/>
    </row>
    <row r="421" spans="1:17" ht="14.4" customHeight="1" x14ac:dyDescent="0.3">
      <c r="A421" s="660" t="s">
        <v>8553</v>
      </c>
      <c r="B421" s="661" t="s">
        <v>2035</v>
      </c>
      <c r="C421" s="661" t="s">
        <v>4647</v>
      </c>
      <c r="D421" s="661" t="s">
        <v>8606</v>
      </c>
      <c r="E421" s="661" t="s">
        <v>2004</v>
      </c>
      <c r="F421" s="664">
        <v>6</v>
      </c>
      <c r="G421" s="664">
        <v>9001.74</v>
      </c>
      <c r="H421" s="661">
        <v>1</v>
      </c>
      <c r="I421" s="661">
        <v>1500.29</v>
      </c>
      <c r="J421" s="664"/>
      <c r="K421" s="664"/>
      <c r="L421" s="661"/>
      <c r="M421" s="661"/>
      <c r="N421" s="664"/>
      <c r="O421" s="664"/>
      <c r="P421" s="677"/>
      <c r="Q421" s="665"/>
    </row>
    <row r="422" spans="1:17" ht="14.4" customHeight="1" x14ac:dyDescent="0.3">
      <c r="A422" s="660" t="s">
        <v>8553</v>
      </c>
      <c r="B422" s="661" t="s">
        <v>2035</v>
      </c>
      <c r="C422" s="661" t="s">
        <v>4647</v>
      </c>
      <c r="D422" s="661" t="s">
        <v>8615</v>
      </c>
      <c r="E422" s="661" t="s">
        <v>1739</v>
      </c>
      <c r="F422" s="664">
        <v>4</v>
      </c>
      <c r="G422" s="664">
        <v>337.12</v>
      </c>
      <c r="H422" s="661">
        <v>1</v>
      </c>
      <c r="I422" s="661">
        <v>84.28</v>
      </c>
      <c r="J422" s="664">
        <v>2</v>
      </c>
      <c r="K422" s="664">
        <v>168.56</v>
      </c>
      <c r="L422" s="661">
        <v>0.5</v>
      </c>
      <c r="M422" s="661">
        <v>84.28</v>
      </c>
      <c r="N422" s="664"/>
      <c r="O422" s="664"/>
      <c r="P422" s="677"/>
      <c r="Q422" s="665"/>
    </row>
    <row r="423" spans="1:17" ht="14.4" customHeight="1" x14ac:dyDescent="0.3">
      <c r="A423" s="660" t="s">
        <v>8553</v>
      </c>
      <c r="B423" s="661" t="s">
        <v>2035</v>
      </c>
      <c r="C423" s="661" t="s">
        <v>4647</v>
      </c>
      <c r="D423" s="661" t="s">
        <v>8616</v>
      </c>
      <c r="E423" s="661" t="s">
        <v>1743</v>
      </c>
      <c r="F423" s="664">
        <v>6</v>
      </c>
      <c r="G423" s="664">
        <v>1011.4199999999998</v>
      </c>
      <c r="H423" s="661">
        <v>1</v>
      </c>
      <c r="I423" s="661">
        <v>168.56999999999996</v>
      </c>
      <c r="J423" s="664">
        <v>1.2</v>
      </c>
      <c r="K423" s="664">
        <v>202.28</v>
      </c>
      <c r="L423" s="661">
        <v>0.19999604516422459</v>
      </c>
      <c r="M423" s="661">
        <v>168.56666666666666</v>
      </c>
      <c r="N423" s="664"/>
      <c r="O423" s="664"/>
      <c r="P423" s="677"/>
      <c r="Q423" s="665"/>
    </row>
    <row r="424" spans="1:17" ht="14.4" customHeight="1" x14ac:dyDescent="0.3">
      <c r="A424" s="660" t="s">
        <v>8553</v>
      </c>
      <c r="B424" s="661" t="s">
        <v>2035</v>
      </c>
      <c r="C424" s="661" t="s">
        <v>4647</v>
      </c>
      <c r="D424" s="661" t="s">
        <v>8642</v>
      </c>
      <c r="E424" s="661" t="s">
        <v>8643</v>
      </c>
      <c r="F424" s="664">
        <v>1</v>
      </c>
      <c r="G424" s="664">
        <v>1429.78</v>
      </c>
      <c r="H424" s="661">
        <v>1</v>
      </c>
      <c r="I424" s="661">
        <v>1429.78</v>
      </c>
      <c r="J424" s="664"/>
      <c r="K424" s="664"/>
      <c r="L424" s="661"/>
      <c r="M424" s="661"/>
      <c r="N424" s="664"/>
      <c r="O424" s="664"/>
      <c r="P424" s="677"/>
      <c r="Q424" s="665"/>
    </row>
    <row r="425" spans="1:17" ht="14.4" customHeight="1" x14ac:dyDescent="0.3">
      <c r="A425" s="660" t="s">
        <v>8553</v>
      </c>
      <c r="B425" s="661" t="s">
        <v>8709</v>
      </c>
      <c r="C425" s="661" t="s">
        <v>8548</v>
      </c>
      <c r="D425" s="661" t="s">
        <v>8710</v>
      </c>
      <c r="E425" s="661" t="s">
        <v>8544</v>
      </c>
      <c r="F425" s="664">
        <v>17</v>
      </c>
      <c r="G425" s="664">
        <v>30506.78</v>
      </c>
      <c r="H425" s="661">
        <v>1</v>
      </c>
      <c r="I425" s="661">
        <v>1794.5164705882353</v>
      </c>
      <c r="J425" s="664">
        <v>44</v>
      </c>
      <c r="K425" s="664">
        <v>81604.87999999999</v>
      </c>
      <c r="L425" s="661">
        <v>2.6749752022337328</v>
      </c>
      <c r="M425" s="661">
        <v>1854.6563636363635</v>
      </c>
      <c r="N425" s="664">
        <v>24</v>
      </c>
      <c r="O425" s="664">
        <v>44773.919999999998</v>
      </c>
      <c r="P425" s="677">
        <v>1.4676711209770419</v>
      </c>
      <c r="Q425" s="665">
        <v>1865.58</v>
      </c>
    </row>
    <row r="426" spans="1:17" ht="14.4" customHeight="1" x14ac:dyDescent="0.3">
      <c r="A426" s="660" t="s">
        <v>8553</v>
      </c>
      <c r="B426" s="661" t="s">
        <v>8709</v>
      </c>
      <c r="C426" s="661" t="s">
        <v>8548</v>
      </c>
      <c r="D426" s="661" t="s">
        <v>8710</v>
      </c>
      <c r="E426" s="661" t="s">
        <v>8711</v>
      </c>
      <c r="F426" s="664">
        <v>5</v>
      </c>
      <c r="G426" s="664">
        <v>9027.5</v>
      </c>
      <c r="H426" s="661">
        <v>1</v>
      </c>
      <c r="I426" s="661">
        <v>1805.5</v>
      </c>
      <c r="J426" s="664">
        <v>11</v>
      </c>
      <c r="K426" s="664">
        <v>20521.379999999997</v>
      </c>
      <c r="L426" s="661">
        <v>2.2732074217668234</v>
      </c>
      <c r="M426" s="661">
        <v>1865.5799999999997</v>
      </c>
      <c r="N426" s="664">
        <v>8</v>
      </c>
      <c r="O426" s="664">
        <v>14924.64</v>
      </c>
      <c r="P426" s="677">
        <v>1.6532417612849626</v>
      </c>
      <c r="Q426" s="665">
        <v>1865.58</v>
      </c>
    </row>
    <row r="427" spans="1:17" ht="14.4" customHeight="1" x14ac:dyDescent="0.3">
      <c r="A427" s="660" t="s">
        <v>8553</v>
      </c>
      <c r="B427" s="661" t="s">
        <v>8709</v>
      </c>
      <c r="C427" s="661" t="s">
        <v>8548</v>
      </c>
      <c r="D427" s="661" t="s">
        <v>8712</v>
      </c>
      <c r="E427" s="661" t="s">
        <v>8544</v>
      </c>
      <c r="F427" s="664">
        <v>3</v>
      </c>
      <c r="G427" s="664">
        <v>7792.26</v>
      </c>
      <c r="H427" s="661">
        <v>1</v>
      </c>
      <c r="I427" s="661">
        <v>2597.42</v>
      </c>
      <c r="J427" s="664">
        <v>4</v>
      </c>
      <c r="K427" s="664">
        <v>10914.84</v>
      </c>
      <c r="L427" s="661">
        <v>1.4007284151196187</v>
      </c>
      <c r="M427" s="661">
        <v>2728.71</v>
      </c>
      <c r="N427" s="664">
        <v>6</v>
      </c>
      <c r="O427" s="664">
        <v>16372.259999999998</v>
      </c>
      <c r="P427" s="677">
        <v>2.101092622679428</v>
      </c>
      <c r="Q427" s="665">
        <v>2728.7099999999996</v>
      </c>
    </row>
    <row r="428" spans="1:17" ht="14.4" customHeight="1" x14ac:dyDescent="0.3">
      <c r="A428" s="660" t="s">
        <v>8553</v>
      </c>
      <c r="B428" s="661" t="s">
        <v>8709</v>
      </c>
      <c r="C428" s="661" t="s">
        <v>8548</v>
      </c>
      <c r="D428" s="661" t="s">
        <v>8712</v>
      </c>
      <c r="E428" s="661" t="s">
        <v>8713</v>
      </c>
      <c r="F428" s="664">
        <v>1</v>
      </c>
      <c r="G428" s="664">
        <v>2632.62</v>
      </c>
      <c r="H428" s="661">
        <v>1</v>
      </c>
      <c r="I428" s="661">
        <v>2632.62</v>
      </c>
      <c r="J428" s="664">
        <v>1</v>
      </c>
      <c r="K428" s="664">
        <v>2728.71</v>
      </c>
      <c r="L428" s="661">
        <v>1.0364997606946693</v>
      </c>
      <c r="M428" s="661">
        <v>2728.71</v>
      </c>
      <c r="N428" s="664">
        <v>1</v>
      </c>
      <c r="O428" s="664">
        <v>2728.71</v>
      </c>
      <c r="P428" s="677">
        <v>1.0364997606946693</v>
      </c>
      <c r="Q428" s="665">
        <v>2728.71</v>
      </c>
    </row>
    <row r="429" spans="1:17" ht="14.4" customHeight="1" x14ac:dyDescent="0.3">
      <c r="A429" s="660" t="s">
        <v>8553</v>
      </c>
      <c r="B429" s="661" t="s">
        <v>8709</v>
      </c>
      <c r="C429" s="661" t="s">
        <v>8548</v>
      </c>
      <c r="D429" s="661" t="s">
        <v>8714</v>
      </c>
      <c r="E429" s="661" t="s">
        <v>8544</v>
      </c>
      <c r="F429" s="664">
        <v>1</v>
      </c>
      <c r="G429" s="664">
        <v>7855.31</v>
      </c>
      <c r="H429" s="661">
        <v>1</v>
      </c>
      <c r="I429" s="661">
        <v>7855.31</v>
      </c>
      <c r="J429" s="664">
        <v>2</v>
      </c>
      <c r="K429" s="664">
        <v>16383.26</v>
      </c>
      <c r="L429" s="661">
        <v>2.0856287021136022</v>
      </c>
      <c r="M429" s="661">
        <v>8191.63</v>
      </c>
      <c r="N429" s="664">
        <v>1</v>
      </c>
      <c r="O429" s="664">
        <v>8191.63</v>
      </c>
      <c r="P429" s="677">
        <v>1.0428143510568011</v>
      </c>
      <c r="Q429" s="665">
        <v>8191.63</v>
      </c>
    </row>
    <row r="430" spans="1:17" ht="14.4" customHeight="1" x14ac:dyDescent="0.3">
      <c r="A430" s="660" t="s">
        <v>8553</v>
      </c>
      <c r="B430" s="661" t="s">
        <v>8709</v>
      </c>
      <c r="C430" s="661" t="s">
        <v>8548</v>
      </c>
      <c r="D430" s="661" t="s">
        <v>8714</v>
      </c>
      <c r="E430" s="661" t="s">
        <v>8715</v>
      </c>
      <c r="F430" s="664">
        <v>1</v>
      </c>
      <c r="G430" s="664">
        <v>7804.21</v>
      </c>
      <c r="H430" s="661">
        <v>1</v>
      </c>
      <c r="I430" s="661">
        <v>7804.21</v>
      </c>
      <c r="J430" s="664"/>
      <c r="K430" s="664"/>
      <c r="L430" s="661"/>
      <c r="M430" s="661"/>
      <c r="N430" s="664"/>
      <c r="O430" s="664"/>
      <c r="P430" s="677"/>
      <c r="Q430" s="665"/>
    </row>
    <row r="431" spans="1:17" ht="14.4" customHeight="1" x14ac:dyDescent="0.3">
      <c r="A431" s="660" t="s">
        <v>8553</v>
      </c>
      <c r="B431" s="661" t="s">
        <v>8709</v>
      </c>
      <c r="C431" s="661" t="s">
        <v>8548</v>
      </c>
      <c r="D431" s="661" t="s">
        <v>8716</v>
      </c>
      <c r="E431" s="661" t="s">
        <v>8544</v>
      </c>
      <c r="F431" s="664">
        <v>1</v>
      </c>
      <c r="G431" s="664">
        <v>7778.18</v>
      </c>
      <c r="H431" s="661">
        <v>1</v>
      </c>
      <c r="I431" s="661">
        <v>7778.18</v>
      </c>
      <c r="J431" s="664">
        <v>3</v>
      </c>
      <c r="K431" s="664">
        <v>24223.079999999998</v>
      </c>
      <c r="L431" s="661">
        <v>3.1142349495640365</v>
      </c>
      <c r="M431" s="661">
        <v>8074.36</v>
      </c>
      <c r="N431" s="664">
        <v>1</v>
      </c>
      <c r="O431" s="664">
        <v>8074.36</v>
      </c>
      <c r="P431" s="677">
        <v>1.0380783165213456</v>
      </c>
      <c r="Q431" s="665">
        <v>8074.36</v>
      </c>
    </row>
    <row r="432" spans="1:17" ht="14.4" customHeight="1" x14ac:dyDescent="0.3">
      <c r="A432" s="660" t="s">
        <v>8553</v>
      </c>
      <c r="B432" s="661" t="s">
        <v>8709</v>
      </c>
      <c r="C432" s="661" t="s">
        <v>8548</v>
      </c>
      <c r="D432" s="661" t="s">
        <v>8717</v>
      </c>
      <c r="E432" s="661" t="s">
        <v>8544</v>
      </c>
      <c r="F432" s="664">
        <v>2</v>
      </c>
      <c r="G432" s="664">
        <v>18295.02</v>
      </c>
      <c r="H432" s="661">
        <v>1</v>
      </c>
      <c r="I432" s="661">
        <v>9147.51</v>
      </c>
      <c r="J432" s="664">
        <v>5</v>
      </c>
      <c r="K432" s="664">
        <v>48430.5</v>
      </c>
      <c r="L432" s="661">
        <v>2.6471957942653246</v>
      </c>
      <c r="M432" s="661">
        <v>9686.1</v>
      </c>
      <c r="N432" s="664">
        <v>1</v>
      </c>
      <c r="O432" s="664">
        <v>9686.1</v>
      </c>
      <c r="P432" s="677">
        <v>0.52943915885306492</v>
      </c>
      <c r="Q432" s="665">
        <v>9686.1</v>
      </c>
    </row>
    <row r="433" spans="1:17" ht="14.4" customHeight="1" x14ac:dyDescent="0.3">
      <c r="A433" s="660" t="s">
        <v>8553</v>
      </c>
      <c r="B433" s="661" t="s">
        <v>8709</v>
      </c>
      <c r="C433" s="661" t="s">
        <v>8548</v>
      </c>
      <c r="D433" s="661" t="s">
        <v>8717</v>
      </c>
      <c r="E433" s="661" t="s">
        <v>8718</v>
      </c>
      <c r="F433" s="664"/>
      <c r="G433" s="664"/>
      <c r="H433" s="661"/>
      <c r="I433" s="661"/>
      <c r="J433" s="664">
        <v>1</v>
      </c>
      <c r="K433" s="664">
        <v>9686.1</v>
      </c>
      <c r="L433" s="661"/>
      <c r="M433" s="661">
        <v>9686.1</v>
      </c>
      <c r="N433" s="664"/>
      <c r="O433" s="664"/>
      <c r="P433" s="677"/>
      <c r="Q433" s="665"/>
    </row>
    <row r="434" spans="1:17" ht="14.4" customHeight="1" x14ac:dyDescent="0.3">
      <c r="A434" s="660" t="s">
        <v>8553</v>
      </c>
      <c r="B434" s="661" t="s">
        <v>8709</v>
      </c>
      <c r="C434" s="661" t="s">
        <v>8548</v>
      </c>
      <c r="D434" s="661" t="s">
        <v>8719</v>
      </c>
      <c r="E434" s="661" t="s">
        <v>8544</v>
      </c>
      <c r="F434" s="664">
        <v>10</v>
      </c>
      <c r="G434" s="664">
        <v>2168.9</v>
      </c>
      <c r="H434" s="661">
        <v>1</v>
      </c>
      <c r="I434" s="661">
        <v>216.89000000000001</v>
      </c>
      <c r="J434" s="664">
        <v>21</v>
      </c>
      <c r="K434" s="664">
        <v>5005.2999999999993</v>
      </c>
      <c r="L434" s="661">
        <v>2.307759693854027</v>
      </c>
      <c r="M434" s="661">
        <v>238.34761904761902</v>
      </c>
      <c r="N434" s="664">
        <v>19</v>
      </c>
      <c r="O434" s="664">
        <v>4534.92</v>
      </c>
      <c r="P434" s="677">
        <v>2.0908847803033797</v>
      </c>
      <c r="Q434" s="665">
        <v>238.68</v>
      </c>
    </row>
    <row r="435" spans="1:17" ht="14.4" customHeight="1" x14ac:dyDescent="0.3">
      <c r="A435" s="660" t="s">
        <v>8553</v>
      </c>
      <c r="B435" s="661" t="s">
        <v>8709</v>
      </c>
      <c r="C435" s="661" t="s">
        <v>8548</v>
      </c>
      <c r="D435" s="661" t="s">
        <v>8719</v>
      </c>
      <c r="E435" s="661" t="s">
        <v>8720</v>
      </c>
      <c r="F435" s="664">
        <v>6</v>
      </c>
      <c r="G435" s="664">
        <v>1411.1399999999999</v>
      </c>
      <c r="H435" s="661">
        <v>1</v>
      </c>
      <c r="I435" s="661">
        <v>235.18999999999997</v>
      </c>
      <c r="J435" s="664">
        <v>4</v>
      </c>
      <c r="K435" s="664">
        <v>954.72</v>
      </c>
      <c r="L435" s="661">
        <v>0.67655937752455475</v>
      </c>
      <c r="M435" s="661">
        <v>238.68</v>
      </c>
      <c r="N435" s="664">
        <v>7</v>
      </c>
      <c r="O435" s="664">
        <v>1670.76</v>
      </c>
      <c r="P435" s="677">
        <v>1.1839789106679708</v>
      </c>
      <c r="Q435" s="665">
        <v>238.68</v>
      </c>
    </row>
    <row r="436" spans="1:17" ht="14.4" customHeight="1" x14ac:dyDescent="0.3">
      <c r="A436" s="660" t="s">
        <v>8553</v>
      </c>
      <c r="B436" s="661" t="s">
        <v>8709</v>
      </c>
      <c r="C436" s="661" t="s">
        <v>8548</v>
      </c>
      <c r="D436" s="661" t="s">
        <v>8721</v>
      </c>
      <c r="E436" s="661" t="s">
        <v>8544</v>
      </c>
      <c r="F436" s="664"/>
      <c r="G436" s="664"/>
      <c r="H436" s="661"/>
      <c r="I436" s="661"/>
      <c r="J436" s="664">
        <v>1</v>
      </c>
      <c r="K436" s="664">
        <v>1090.04</v>
      </c>
      <c r="L436" s="661"/>
      <c r="M436" s="661">
        <v>1090.04</v>
      </c>
      <c r="N436" s="664"/>
      <c r="O436" s="664"/>
      <c r="P436" s="677"/>
      <c r="Q436" s="665"/>
    </row>
    <row r="437" spans="1:17" ht="14.4" customHeight="1" x14ac:dyDescent="0.3">
      <c r="A437" s="660" t="s">
        <v>8553</v>
      </c>
      <c r="B437" s="661" t="s">
        <v>8709</v>
      </c>
      <c r="C437" s="661" t="s">
        <v>8549</v>
      </c>
      <c r="D437" s="661" t="s">
        <v>8710</v>
      </c>
      <c r="E437" s="661" t="s">
        <v>8711</v>
      </c>
      <c r="F437" s="664">
        <v>1</v>
      </c>
      <c r="G437" s="664">
        <v>1805.5</v>
      </c>
      <c r="H437" s="661">
        <v>1</v>
      </c>
      <c r="I437" s="661">
        <v>1805.5</v>
      </c>
      <c r="J437" s="664"/>
      <c r="K437" s="664"/>
      <c r="L437" s="661"/>
      <c r="M437" s="661"/>
      <c r="N437" s="664"/>
      <c r="O437" s="664"/>
      <c r="P437" s="677"/>
      <c r="Q437" s="665"/>
    </row>
    <row r="438" spans="1:17" ht="14.4" customHeight="1" x14ac:dyDescent="0.3">
      <c r="A438" s="660" t="s">
        <v>8553</v>
      </c>
      <c r="B438" s="661" t="s">
        <v>8709</v>
      </c>
      <c r="C438" s="661" t="s">
        <v>4624</v>
      </c>
      <c r="D438" s="661" t="s">
        <v>8710</v>
      </c>
      <c r="E438" s="661" t="s">
        <v>8544</v>
      </c>
      <c r="F438" s="664">
        <v>28</v>
      </c>
      <c r="G438" s="664">
        <v>50483.98</v>
      </c>
      <c r="H438" s="661">
        <v>1</v>
      </c>
      <c r="I438" s="661">
        <v>1802.9992857142859</v>
      </c>
      <c r="J438" s="664">
        <v>33</v>
      </c>
      <c r="K438" s="664">
        <v>61383.900000000009</v>
      </c>
      <c r="L438" s="661">
        <v>1.2159084921592951</v>
      </c>
      <c r="M438" s="661">
        <v>1860.1181818181822</v>
      </c>
      <c r="N438" s="664">
        <v>33</v>
      </c>
      <c r="O438" s="664">
        <v>61564.14</v>
      </c>
      <c r="P438" s="677">
        <v>1.2194787336497637</v>
      </c>
      <c r="Q438" s="665">
        <v>1865.58</v>
      </c>
    </row>
    <row r="439" spans="1:17" ht="14.4" customHeight="1" x14ac:dyDescent="0.3">
      <c r="A439" s="660" t="s">
        <v>8553</v>
      </c>
      <c r="B439" s="661" t="s">
        <v>8709</v>
      </c>
      <c r="C439" s="661" t="s">
        <v>4624</v>
      </c>
      <c r="D439" s="661" t="s">
        <v>8710</v>
      </c>
      <c r="E439" s="661" t="s">
        <v>8711</v>
      </c>
      <c r="F439" s="664">
        <v>5</v>
      </c>
      <c r="G439" s="664">
        <v>9027.5</v>
      </c>
      <c r="H439" s="661">
        <v>1</v>
      </c>
      <c r="I439" s="661">
        <v>1805.5</v>
      </c>
      <c r="J439" s="664">
        <v>4</v>
      </c>
      <c r="K439" s="664">
        <v>7462.32</v>
      </c>
      <c r="L439" s="661">
        <v>0.82662088064248129</v>
      </c>
      <c r="M439" s="661">
        <v>1865.58</v>
      </c>
      <c r="N439" s="664">
        <v>9</v>
      </c>
      <c r="O439" s="664">
        <v>16790.22</v>
      </c>
      <c r="P439" s="677">
        <v>1.859896981445583</v>
      </c>
      <c r="Q439" s="665">
        <v>1865.5800000000002</v>
      </c>
    </row>
    <row r="440" spans="1:17" ht="14.4" customHeight="1" x14ac:dyDescent="0.3">
      <c r="A440" s="660" t="s">
        <v>8553</v>
      </c>
      <c r="B440" s="661" t="s">
        <v>8709</v>
      </c>
      <c r="C440" s="661" t="s">
        <v>4624</v>
      </c>
      <c r="D440" s="661" t="s">
        <v>8712</v>
      </c>
      <c r="E440" s="661" t="s">
        <v>8544</v>
      </c>
      <c r="F440" s="664">
        <v>2</v>
      </c>
      <c r="G440" s="664">
        <v>5265.24</v>
      </c>
      <c r="H440" s="661">
        <v>1</v>
      </c>
      <c r="I440" s="661">
        <v>2632.62</v>
      </c>
      <c r="J440" s="664"/>
      <c r="K440" s="664"/>
      <c r="L440" s="661"/>
      <c r="M440" s="661"/>
      <c r="N440" s="664">
        <v>1</v>
      </c>
      <c r="O440" s="664">
        <v>2728.71</v>
      </c>
      <c r="P440" s="677">
        <v>0.51824988034733466</v>
      </c>
      <c r="Q440" s="665">
        <v>2728.71</v>
      </c>
    </row>
    <row r="441" spans="1:17" ht="14.4" customHeight="1" x14ac:dyDescent="0.3">
      <c r="A441" s="660" t="s">
        <v>8553</v>
      </c>
      <c r="B441" s="661" t="s">
        <v>8709</v>
      </c>
      <c r="C441" s="661" t="s">
        <v>4624</v>
      </c>
      <c r="D441" s="661" t="s">
        <v>8712</v>
      </c>
      <c r="E441" s="661" t="s">
        <v>8713</v>
      </c>
      <c r="F441" s="664">
        <v>4</v>
      </c>
      <c r="G441" s="664">
        <v>10530.48</v>
      </c>
      <c r="H441" s="661">
        <v>1</v>
      </c>
      <c r="I441" s="661">
        <v>2632.62</v>
      </c>
      <c r="J441" s="664">
        <v>1</v>
      </c>
      <c r="K441" s="664">
        <v>2728.71</v>
      </c>
      <c r="L441" s="661">
        <v>0.25912494017366733</v>
      </c>
      <c r="M441" s="661">
        <v>2728.71</v>
      </c>
      <c r="N441" s="664"/>
      <c r="O441" s="664"/>
      <c r="P441" s="677"/>
      <c r="Q441" s="665"/>
    </row>
    <row r="442" spans="1:17" ht="14.4" customHeight="1" x14ac:dyDescent="0.3">
      <c r="A442" s="660" t="s">
        <v>8553</v>
      </c>
      <c r="B442" s="661" t="s">
        <v>8709</v>
      </c>
      <c r="C442" s="661" t="s">
        <v>4624</v>
      </c>
      <c r="D442" s="661" t="s">
        <v>8714</v>
      </c>
      <c r="E442" s="661" t="s">
        <v>8544</v>
      </c>
      <c r="F442" s="664">
        <v>6</v>
      </c>
      <c r="G442" s="664">
        <v>46927.46</v>
      </c>
      <c r="H442" s="661">
        <v>1</v>
      </c>
      <c r="I442" s="661">
        <v>7821.2433333333329</v>
      </c>
      <c r="J442" s="664">
        <v>8</v>
      </c>
      <c r="K442" s="664">
        <v>65533.04</v>
      </c>
      <c r="L442" s="661">
        <v>1.3964753259605358</v>
      </c>
      <c r="M442" s="661">
        <v>8191.63</v>
      </c>
      <c r="N442" s="664">
        <v>3</v>
      </c>
      <c r="O442" s="664">
        <v>24574.89</v>
      </c>
      <c r="P442" s="677">
        <v>0.52367824723520084</v>
      </c>
      <c r="Q442" s="665">
        <v>8191.63</v>
      </c>
    </row>
    <row r="443" spans="1:17" ht="14.4" customHeight="1" x14ac:dyDescent="0.3">
      <c r="A443" s="660" t="s">
        <v>8553</v>
      </c>
      <c r="B443" s="661" t="s">
        <v>8709</v>
      </c>
      <c r="C443" s="661" t="s">
        <v>4624</v>
      </c>
      <c r="D443" s="661" t="s">
        <v>8714</v>
      </c>
      <c r="E443" s="661" t="s">
        <v>8715</v>
      </c>
      <c r="F443" s="664"/>
      <c r="G443" s="664"/>
      <c r="H443" s="661"/>
      <c r="I443" s="661"/>
      <c r="J443" s="664"/>
      <c r="K443" s="664"/>
      <c r="L443" s="661"/>
      <c r="M443" s="661"/>
      <c r="N443" s="664">
        <v>1</v>
      </c>
      <c r="O443" s="664">
        <v>8191.63</v>
      </c>
      <c r="P443" s="677"/>
      <c r="Q443" s="665">
        <v>8191.63</v>
      </c>
    </row>
    <row r="444" spans="1:17" ht="14.4" customHeight="1" x14ac:dyDescent="0.3">
      <c r="A444" s="660" t="s">
        <v>8553</v>
      </c>
      <c r="B444" s="661" t="s">
        <v>8709</v>
      </c>
      <c r="C444" s="661" t="s">
        <v>4624</v>
      </c>
      <c r="D444" s="661" t="s">
        <v>8716</v>
      </c>
      <c r="E444" s="661" t="s">
        <v>8544</v>
      </c>
      <c r="F444" s="664">
        <v>1</v>
      </c>
      <c r="G444" s="664">
        <v>7722.75</v>
      </c>
      <c r="H444" s="661">
        <v>1</v>
      </c>
      <c r="I444" s="661">
        <v>7722.75</v>
      </c>
      <c r="J444" s="664"/>
      <c r="K444" s="664"/>
      <c r="L444" s="661"/>
      <c r="M444" s="661"/>
      <c r="N444" s="664"/>
      <c r="O444" s="664"/>
      <c r="P444" s="677"/>
      <c r="Q444" s="665"/>
    </row>
    <row r="445" spans="1:17" ht="14.4" customHeight="1" x14ac:dyDescent="0.3">
      <c r="A445" s="660" t="s">
        <v>8553</v>
      </c>
      <c r="B445" s="661" t="s">
        <v>8709</v>
      </c>
      <c r="C445" s="661" t="s">
        <v>4624</v>
      </c>
      <c r="D445" s="661" t="s">
        <v>8717</v>
      </c>
      <c r="E445" s="661" t="s">
        <v>8544</v>
      </c>
      <c r="F445" s="664"/>
      <c r="G445" s="664"/>
      <c r="H445" s="661"/>
      <c r="I445" s="661"/>
      <c r="J445" s="664">
        <v>2</v>
      </c>
      <c r="K445" s="664">
        <v>19372.2</v>
      </c>
      <c r="L445" s="661"/>
      <c r="M445" s="661">
        <v>9686.1</v>
      </c>
      <c r="N445" s="664"/>
      <c r="O445" s="664"/>
      <c r="P445" s="677"/>
      <c r="Q445" s="665"/>
    </row>
    <row r="446" spans="1:17" ht="14.4" customHeight="1" x14ac:dyDescent="0.3">
      <c r="A446" s="660" t="s">
        <v>8553</v>
      </c>
      <c r="B446" s="661" t="s">
        <v>8709</v>
      </c>
      <c r="C446" s="661" t="s">
        <v>4624</v>
      </c>
      <c r="D446" s="661" t="s">
        <v>8717</v>
      </c>
      <c r="E446" s="661" t="s">
        <v>8718</v>
      </c>
      <c r="F446" s="664"/>
      <c r="G446" s="664"/>
      <c r="H446" s="661"/>
      <c r="I446" s="661"/>
      <c r="J446" s="664">
        <v>1</v>
      </c>
      <c r="K446" s="664">
        <v>9686.1</v>
      </c>
      <c r="L446" s="661"/>
      <c r="M446" s="661">
        <v>9686.1</v>
      </c>
      <c r="N446" s="664"/>
      <c r="O446" s="664"/>
      <c r="P446" s="677"/>
      <c r="Q446" s="665"/>
    </row>
    <row r="447" spans="1:17" ht="14.4" customHeight="1" x14ac:dyDescent="0.3">
      <c r="A447" s="660" t="s">
        <v>8553</v>
      </c>
      <c r="B447" s="661" t="s">
        <v>8709</v>
      </c>
      <c r="C447" s="661" t="s">
        <v>4624</v>
      </c>
      <c r="D447" s="661" t="s">
        <v>8719</v>
      </c>
      <c r="E447" s="661" t="s">
        <v>8544</v>
      </c>
      <c r="F447" s="664">
        <v>12</v>
      </c>
      <c r="G447" s="664">
        <v>2822.2799999999997</v>
      </c>
      <c r="H447" s="661">
        <v>1</v>
      </c>
      <c r="I447" s="661">
        <v>235.18999999999997</v>
      </c>
      <c r="J447" s="664">
        <v>20</v>
      </c>
      <c r="K447" s="664">
        <v>4763.1299999999992</v>
      </c>
      <c r="L447" s="661">
        <v>1.6876886772396784</v>
      </c>
      <c r="M447" s="661">
        <v>238.15649999999997</v>
      </c>
      <c r="N447" s="664">
        <v>18</v>
      </c>
      <c r="O447" s="664">
        <v>4296.24</v>
      </c>
      <c r="P447" s="677">
        <v>1.522258599430248</v>
      </c>
      <c r="Q447" s="665">
        <v>238.67999999999998</v>
      </c>
    </row>
    <row r="448" spans="1:17" ht="14.4" customHeight="1" x14ac:dyDescent="0.3">
      <c r="A448" s="660" t="s">
        <v>8553</v>
      </c>
      <c r="B448" s="661" t="s">
        <v>8709</v>
      </c>
      <c r="C448" s="661" t="s">
        <v>4624</v>
      </c>
      <c r="D448" s="661" t="s">
        <v>8719</v>
      </c>
      <c r="E448" s="661" t="s">
        <v>8720</v>
      </c>
      <c r="F448" s="664">
        <v>6</v>
      </c>
      <c r="G448" s="664">
        <v>1411.14</v>
      </c>
      <c r="H448" s="661">
        <v>1</v>
      </c>
      <c r="I448" s="661">
        <v>235.19000000000003</v>
      </c>
      <c r="J448" s="664">
        <v>3</v>
      </c>
      <c r="K448" s="664">
        <v>716.04</v>
      </c>
      <c r="L448" s="661">
        <v>0.50741953314341592</v>
      </c>
      <c r="M448" s="661">
        <v>238.67999999999998</v>
      </c>
      <c r="N448" s="664">
        <v>8</v>
      </c>
      <c r="O448" s="664">
        <v>1909.44</v>
      </c>
      <c r="P448" s="677">
        <v>1.3531187550491093</v>
      </c>
      <c r="Q448" s="665">
        <v>238.68</v>
      </c>
    </row>
    <row r="449" spans="1:17" ht="14.4" customHeight="1" x14ac:dyDescent="0.3">
      <c r="A449" s="660" t="s">
        <v>8553</v>
      </c>
      <c r="B449" s="661" t="s">
        <v>8709</v>
      </c>
      <c r="C449" s="661" t="s">
        <v>4625</v>
      </c>
      <c r="D449" s="661" t="s">
        <v>8710</v>
      </c>
      <c r="E449" s="661" t="s">
        <v>8544</v>
      </c>
      <c r="F449" s="664">
        <v>22</v>
      </c>
      <c r="G449" s="664">
        <v>39417.58</v>
      </c>
      <c r="H449" s="661">
        <v>1</v>
      </c>
      <c r="I449" s="661">
        <v>1791.7081818181819</v>
      </c>
      <c r="J449" s="664">
        <v>46</v>
      </c>
      <c r="K449" s="664">
        <v>84975.560000000012</v>
      </c>
      <c r="L449" s="661">
        <v>2.1557782086064141</v>
      </c>
      <c r="M449" s="661">
        <v>1847.2947826086959</v>
      </c>
      <c r="N449" s="664">
        <v>79</v>
      </c>
      <c r="O449" s="664">
        <v>147380.81999999998</v>
      </c>
      <c r="P449" s="677">
        <v>3.7389616511211488</v>
      </c>
      <c r="Q449" s="665">
        <v>1865.5799999999997</v>
      </c>
    </row>
    <row r="450" spans="1:17" ht="14.4" customHeight="1" x14ac:dyDescent="0.3">
      <c r="A450" s="660" t="s">
        <v>8553</v>
      </c>
      <c r="B450" s="661" t="s">
        <v>8709</v>
      </c>
      <c r="C450" s="661" t="s">
        <v>4625</v>
      </c>
      <c r="D450" s="661" t="s">
        <v>8710</v>
      </c>
      <c r="E450" s="661" t="s">
        <v>8711</v>
      </c>
      <c r="F450" s="664">
        <v>1</v>
      </c>
      <c r="G450" s="664">
        <v>1805.5</v>
      </c>
      <c r="H450" s="661">
        <v>1</v>
      </c>
      <c r="I450" s="661">
        <v>1805.5</v>
      </c>
      <c r="J450" s="664">
        <v>13</v>
      </c>
      <c r="K450" s="664">
        <v>24252.54</v>
      </c>
      <c r="L450" s="661">
        <v>13.432589310440322</v>
      </c>
      <c r="M450" s="661">
        <v>1865.5800000000002</v>
      </c>
      <c r="N450" s="664">
        <v>19</v>
      </c>
      <c r="O450" s="664">
        <v>35446.020000000004</v>
      </c>
      <c r="P450" s="677">
        <v>19.632245915258935</v>
      </c>
      <c r="Q450" s="665">
        <v>1865.5800000000002</v>
      </c>
    </row>
    <row r="451" spans="1:17" ht="14.4" customHeight="1" x14ac:dyDescent="0.3">
      <c r="A451" s="660" t="s">
        <v>8553</v>
      </c>
      <c r="B451" s="661" t="s">
        <v>8709</v>
      </c>
      <c r="C451" s="661" t="s">
        <v>4625</v>
      </c>
      <c r="D451" s="661" t="s">
        <v>8712</v>
      </c>
      <c r="E451" s="661" t="s">
        <v>8544</v>
      </c>
      <c r="F451" s="664"/>
      <c r="G451" s="664"/>
      <c r="H451" s="661"/>
      <c r="I451" s="661"/>
      <c r="J451" s="664">
        <v>4</v>
      </c>
      <c r="K451" s="664">
        <v>10914.84</v>
      </c>
      <c r="L451" s="661"/>
      <c r="M451" s="661">
        <v>2728.71</v>
      </c>
      <c r="N451" s="664">
        <v>6</v>
      </c>
      <c r="O451" s="664">
        <v>16372.26</v>
      </c>
      <c r="P451" s="677"/>
      <c r="Q451" s="665">
        <v>2728.71</v>
      </c>
    </row>
    <row r="452" spans="1:17" ht="14.4" customHeight="1" x14ac:dyDescent="0.3">
      <c r="A452" s="660" t="s">
        <v>8553</v>
      </c>
      <c r="B452" s="661" t="s">
        <v>8709</v>
      </c>
      <c r="C452" s="661" t="s">
        <v>4625</v>
      </c>
      <c r="D452" s="661" t="s">
        <v>8712</v>
      </c>
      <c r="E452" s="661" t="s">
        <v>8713</v>
      </c>
      <c r="F452" s="664">
        <v>1</v>
      </c>
      <c r="G452" s="664">
        <v>2632.62</v>
      </c>
      <c r="H452" s="661">
        <v>1</v>
      </c>
      <c r="I452" s="661">
        <v>2632.62</v>
      </c>
      <c r="J452" s="664">
        <v>2</v>
      </c>
      <c r="K452" s="664">
        <v>5457.42</v>
      </c>
      <c r="L452" s="661">
        <v>2.0729995213893386</v>
      </c>
      <c r="M452" s="661">
        <v>2728.71</v>
      </c>
      <c r="N452" s="664">
        <v>1</v>
      </c>
      <c r="O452" s="664">
        <v>2728.71</v>
      </c>
      <c r="P452" s="677">
        <v>1.0364997606946693</v>
      </c>
      <c r="Q452" s="665">
        <v>2728.71</v>
      </c>
    </row>
    <row r="453" spans="1:17" ht="14.4" customHeight="1" x14ac:dyDescent="0.3">
      <c r="A453" s="660" t="s">
        <v>8553</v>
      </c>
      <c r="B453" s="661" t="s">
        <v>8709</v>
      </c>
      <c r="C453" s="661" t="s">
        <v>4625</v>
      </c>
      <c r="D453" s="661" t="s">
        <v>8714</v>
      </c>
      <c r="E453" s="661" t="s">
        <v>8544</v>
      </c>
      <c r="F453" s="664"/>
      <c r="G453" s="664"/>
      <c r="H453" s="661"/>
      <c r="I453" s="661"/>
      <c r="J453" s="664">
        <v>10</v>
      </c>
      <c r="K453" s="664">
        <v>81528.87999999999</v>
      </c>
      <c r="L453" s="661"/>
      <c r="M453" s="661">
        <v>8152.887999999999</v>
      </c>
      <c r="N453" s="664">
        <v>14</v>
      </c>
      <c r="O453" s="664">
        <v>114682.82</v>
      </c>
      <c r="P453" s="677"/>
      <c r="Q453" s="665">
        <v>8191.63</v>
      </c>
    </row>
    <row r="454" spans="1:17" ht="14.4" customHeight="1" x14ac:dyDescent="0.3">
      <c r="A454" s="660" t="s">
        <v>8553</v>
      </c>
      <c r="B454" s="661" t="s">
        <v>8709</v>
      </c>
      <c r="C454" s="661" t="s">
        <v>4625</v>
      </c>
      <c r="D454" s="661" t="s">
        <v>8714</v>
      </c>
      <c r="E454" s="661" t="s">
        <v>8715</v>
      </c>
      <c r="F454" s="664"/>
      <c r="G454" s="664"/>
      <c r="H454" s="661"/>
      <c r="I454" s="661"/>
      <c r="J454" s="664">
        <v>0</v>
      </c>
      <c r="K454" s="664">
        <v>0</v>
      </c>
      <c r="L454" s="661"/>
      <c r="M454" s="661"/>
      <c r="N454" s="664">
        <v>2</v>
      </c>
      <c r="O454" s="664">
        <v>16383.26</v>
      </c>
      <c r="P454" s="677"/>
      <c r="Q454" s="665">
        <v>8191.63</v>
      </c>
    </row>
    <row r="455" spans="1:17" ht="14.4" customHeight="1" x14ac:dyDescent="0.3">
      <c r="A455" s="660" t="s">
        <v>8553</v>
      </c>
      <c r="B455" s="661" t="s">
        <v>8709</v>
      </c>
      <c r="C455" s="661" t="s">
        <v>4625</v>
      </c>
      <c r="D455" s="661" t="s">
        <v>8717</v>
      </c>
      <c r="E455" s="661" t="s">
        <v>8544</v>
      </c>
      <c r="F455" s="664"/>
      <c r="G455" s="664"/>
      <c r="H455" s="661"/>
      <c r="I455" s="661"/>
      <c r="J455" s="664">
        <v>1</v>
      </c>
      <c r="K455" s="664">
        <v>9256.01</v>
      </c>
      <c r="L455" s="661"/>
      <c r="M455" s="661">
        <v>9256.01</v>
      </c>
      <c r="N455" s="664"/>
      <c r="O455" s="664"/>
      <c r="P455" s="677"/>
      <c r="Q455" s="665"/>
    </row>
    <row r="456" spans="1:17" ht="14.4" customHeight="1" x14ac:dyDescent="0.3">
      <c r="A456" s="660" t="s">
        <v>8553</v>
      </c>
      <c r="B456" s="661" t="s">
        <v>8709</v>
      </c>
      <c r="C456" s="661" t="s">
        <v>4625</v>
      </c>
      <c r="D456" s="661" t="s">
        <v>8717</v>
      </c>
      <c r="E456" s="661" t="s">
        <v>8718</v>
      </c>
      <c r="F456" s="664"/>
      <c r="G456" s="664"/>
      <c r="H456" s="661"/>
      <c r="I456" s="661"/>
      <c r="J456" s="664">
        <v>3</v>
      </c>
      <c r="K456" s="664">
        <v>29058.300000000003</v>
      </c>
      <c r="L456" s="661"/>
      <c r="M456" s="661">
        <v>9686.1</v>
      </c>
      <c r="N456" s="664"/>
      <c r="O456" s="664"/>
      <c r="P456" s="677"/>
      <c r="Q456" s="665"/>
    </row>
    <row r="457" spans="1:17" ht="14.4" customHeight="1" x14ac:dyDescent="0.3">
      <c r="A457" s="660" t="s">
        <v>8553</v>
      </c>
      <c r="B457" s="661" t="s">
        <v>8709</v>
      </c>
      <c r="C457" s="661" t="s">
        <v>4626</v>
      </c>
      <c r="D457" s="661" t="s">
        <v>8710</v>
      </c>
      <c r="E457" s="661" t="s">
        <v>8544</v>
      </c>
      <c r="F457" s="664">
        <v>59</v>
      </c>
      <c r="G457" s="664">
        <v>105917.65999999999</v>
      </c>
      <c r="H457" s="661">
        <v>1</v>
      </c>
      <c r="I457" s="661">
        <v>1795.2145762711862</v>
      </c>
      <c r="J457" s="664">
        <v>44</v>
      </c>
      <c r="K457" s="664">
        <v>81725.040000000008</v>
      </c>
      <c r="L457" s="661">
        <v>0.77159030892487634</v>
      </c>
      <c r="M457" s="661">
        <v>1857.3872727272728</v>
      </c>
      <c r="N457" s="664">
        <v>34</v>
      </c>
      <c r="O457" s="664">
        <v>63429.72</v>
      </c>
      <c r="P457" s="677">
        <v>0.59885877388152275</v>
      </c>
      <c r="Q457" s="665">
        <v>1865.58</v>
      </c>
    </row>
    <row r="458" spans="1:17" ht="14.4" customHeight="1" x14ac:dyDescent="0.3">
      <c r="A458" s="660" t="s">
        <v>8553</v>
      </c>
      <c r="B458" s="661" t="s">
        <v>8709</v>
      </c>
      <c r="C458" s="661" t="s">
        <v>4626</v>
      </c>
      <c r="D458" s="661" t="s">
        <v>8710</v>
      </c>
      <c r="E458" s="661" t="s">
        <v>8711</v>
      </c>
      <c r="F458" s="664">
        <v>14</v>
      </c>
      <c r="G458" s="664">
        <v>25277</v>
      </c>
      <c r="H458" s="661">
        <v>1</v>
      </c>
      <c r="I458" s="661">
        <v>1805.5</v>
      </c>
      <c r="J458" s="664">
        <v>15</v>
      </c>
      <c r="K458" s="664">
        <v>27983.7</v>
      </c>
      <c r="L458" s="661">
        <v>1.1070815365747517</v>
      </c>
      <c r="M458" s="661">
        <v>1865.5800000000002</v>
      </c>
      <c r="N458" s="664">
        <v>9</v>
      </c>
      <c r="O458" s="664">
        <v>16790.22</v>
      </c>
      <c r="P458" s="677">
        <v>0.66424892194485108</v>
      </c>
      <c r="Q458" s="665">
        <v>1865.5800000000002</v>
      </c>
    </row>
    <row r="459" spans="1:17" ht="14.4" customHeight="1" x14ac:dyDescent="0.3">
      <c r="A459" s="660" t="s">
        <v>8553</v>
      </c>
      <c r="B459" s="661" t="s">
        <v>8709</v>
      </c>
      <c r="C459" s="661" t="s">
        <v>4626</v>
      </c>
      <c r="D459" s="661" t="s">
        <v>8712</v>
      </c>
      <c r="E459" s="661" t="s">
        <v>8544</v>
      </c>
      <c r="F459" s="664">
        <v>1</v>
      </c>
      <c r="G459" s="664">
        <v>2579.8200000000002</v>
      </c>
      <c r="H459" s="661">
        <v>1</v>
      </c>
      <c r="I459" s="661">
        <v>2579.8200000000002</v>
      </c>
      <c r="J459" s="664">
        <v>1</v>
      </c>
      <c r="K459" s="664">
        <v>2728.71</v>
      </c>
      <c r="L459" s="661">
        <v>1.0577133288368956</v>
      </c>
      <c r="M459" s="661">
        <v>2728.71</v>
      </c>
      <c r="N459" s="664">
        <v>3</v>
      </c>
      <c r="O459" s="664">
        <v>8186.13</v>
      </c>
      <c r="P459" s="677">
        <v>3.1731399865106868</v>
      </c>
      <c r="Q459" s="665">
        <v>2728.71</v>
      </c>
    </row>
    <row r="460" spans="1:17" ht="14.4" customHeight="1" x14ac:dyDescent="0.3">
      <c r="A460" s="660" t="s">
        <v>8553</v>
      </c>
      <c r="B460" s="661" t="s">
        <v>8709</v>
      </c>
      <c r="C460" s="661" t="s">
        <v>4626</v>
      </c>
      <c r="D460" s="661" t="s">
        <v>8712</v>
      </c>
      <c r="E460" s="661" t="s">
        <v>8713</v>
      </c>
      <c r="F460" s="664">
        <v>1</v>
      </c>
      <c r="G460" s="664">
        <v>2632.62</v>
      </c>
      <c r="H460" s="661">
        <v>1</v>
      </c>
      <c r="I460" s="661">
        <v>2632.62</v>
      </c>
      <c r="J460" s="664"/>
      <c r="K460" s="664"/>
      <c r="L460" s="661"/>
      <c r="M460" s="661"/>
      <c r="N460" s="664"/>
      <c r="O460" s="664"/>
      <c r="P460" s="677"/>
      <c r="Q460" s="665"/>
    </row>
    <row r="461" spans="1:17" ht="14.4" customHeight="1" x14ac:dyDescent="0.3">
      <c r="A461" s="660" t="s">
        <v>8553</v>
      </c>
      <c r="B461" s="661" t="s">
        <v>8709</v>
      </c>
      <c r="C461" s="661" t="s">
        <v>4626</v>
      </c>
      <c r="D461" s="661" t="s">
        <v>8714</v>
      </c>
      <c r="E461" s="661" t="s">
        <v>8544</v>
      </c>
      <c r="F461" s="664">
        <v>10</v>
      </c>
      <c r="G461" s="664">
        <v>78399.8</v>
      </c>
      <c r="H461" s="661">
        <v>1</v>
      </c>
      <c r="I461" s="661">
        <v>7839.9800000000005</v>
      </c>
      <c r="J461" s="664">
        <v>18</v>
      </c>
      <c r="K461" s="664">
        <v>146674.5</v>
      </c>
      <c r="L461" s="661">
        <v>1.8708529868698645</v>
      </c>
      <c r="M461" s="661">
        <v>8148.583333333333</v>
      </c>
      <c r="N461" s="664">
        <v>10</v>
      </c>
      <c r="O461" s="664">
        <v>81916.3</v>
      </c>
      <c r="P461" s="677">
        <v>1.0448534307485478</v>
      </c>
      <c r="Q461" s="665">
        <v>8191.63</v>
      </c>
    </row>
    <row r="462" spans="1:17" ht="14.4" customHeight="1" x14ac:dyDescent="0.3">
      <c r="A462" s="660" t="s">
        <v>8553</v>
      </c>
      <c r="B462" s="661" t="s">
        <v>8709</v>
      </c>
      <c r="C462" s="661" t="s">
        <v>4626</v>
      </c>
      <c r="D462" s="661" t="s">
        <v>8714</v>
      </c>
      <c r="E462" s="661" t="s">
        <v>8715</v>
      </c>
      <c r="F462" s="664">
        <v>10</v>
      </c>
      <c r="G462" s="664">
        <v>78042.100000000006</v>
      </c>
      <c r="H462" s="661">
        <v>1</v>
      </c>
      <c r="I462" s="661">
        <v>7804.2100000000009</v>
      </c>
      <c r="J462" s="664">
        <v>6</v>
      </c>
      <c r="K462" s="664">
        <v>49149.78</v>
      </c>
      <c r="L462" s="661">
        <v>0.62978546194938367</v>
      </c>
      <c r="M462" s="661">
        <v>8191.63</v>
      </c>
      <c r="N462" s="664">
        <v>3</v>
      </c>
      <c r="O462" s="664">
        <v>24574.89</v>
      </c>
      <c r="P462" s="677">
        <v>0.31489273097469184</v>
      </c>
      <c r="Q462" s="665">
        <v>8191.63</v>
      </c>
    </row>
    <row r="463" spans="1:17" ht="14.4" customHeight="1" x14ac:dyDescent="0.3">
      <c r="A463" s="660" t="s">
        <v>8553</v>
      </c>
      <c r="B463" s="661" t="s">
        <v>8709</v>
      </c>
      <c r="C463" s="661" t="s">
        <v>4626</v>
      </c>
      <c r="D463" s="661" t="s">
        <v>8717</v>
      </c>
      <c r="E463" s="661" t="s">
        <v>8544</v>
      </c>
      <c r="F463" s="664"/>
      <c r="G463" s="664"/>
      <c r="H463" s="661"/>
      <c r="I463" s="661"/>
      <c r="J463" s="664">
        <v>1</v>
      </c>
      <c r="K463" s="664">
        <v>9256.01</v>
      </c>
      <c r="L463" s="661"/>
      <c r="M463" s="661">
        <v>9256.01</v>
      </c>
      <c r="N463" s="664">
        <v>2</v>
      </c>
      <c r="O463" s="664">
        <v>19372.2</v>
      </c>
      <c r="P463" s="677"/>
      <c r="Q463" s="665">
        <v>9686.1</v>
      </c>
    </row>
    <row r="464" spans="1:17" ht="14.4" customHeight="1" x14ac:dyDescent="0.3">
      <c r="A464" s="660" t="s">
        <v>8553</v>
      </c>
      <c r="B464" s="661" t="s">
        <v>8709</v>
      </c>
      <c r="C464" s="661" t="s">
        <v>4626</v>
      </c>
      <c r="D464" s="661" t="s">
        <v>8717</v>
      </c>
      <c r="E464" s="661" t="s">
        <v>8718</v>
      </c>
      <c r="F464" s="664">
        <v>1</v>
      </c>
      <c r="G464" s="664">
        <v>9256.01</v>
      </c>
      <c r="H464" s="661">
        <v>1</v>
      </c>
      <c r="I464" s="661">
        <v>9256.01</v>
      </c>
      <c r="J464" s="664"/>
      <c r="K464" s="664"/>
      <c r="L464" s="661"/>
      <c r="M464" s="661"/>
      <c r="N464" s="664">
        <v>2</v>
      </c>
      <c r="O464" s="664">
        <v>19372.2</v>
      </c>
      <c r="P464" s="677">
        <v>2.092932051715588</v>
      </c>
      <c r="Q464" s="665">
        <v>9686.1</v>
      </c>
    </row>
    <row r="465" spans="1:17" ht="14.4" customHeight="1" x14ac:dyDescent="0.3">
      <c r="A465" s="660" t="s">
        <v>8553</v>
      </c>
      <c r="B465" s="661" t="s">
        <v>8709</v>
      </c>
      <c r="C465" s="661" t="s">
        <v>4626</v>
      </c>
      <c r="D465" s="661" t="s">
        <v>8719</v>
      </c>
      <c r="E465" s="661" t="s">
        <v>8544</v>
      </c>
      <c r="F465" s="664">
        <v>16</v>
      </c>
      <c r="G465" s="664">
        <v>3625.79</v>
      </c>
      <c r="H465" s="661">
        <v>1</v>
      </c>
      <c r="I465" s="661">
        <v>226.611875</v>
      </c>
      <c r="J465" s="664">
        <v>18</v>
      </c>
      <c r="K465" s="664">
        <v>4292.75</v>
      </c>
      <c r="L465" s="661">
        <v>1.1839488773481091</v>
      </c>
      <c r="M465" s="661">
        <v>238.48611111111111</v>
      </c>
      <c r="N465" s="664">
        <v>5</v>
      </c>
      <c r="O465" s="664">
        <v>1193.4000000000001</v>
      </c>
      <c r="P465" s="677">
        <v>0.3291420628332033</v>
      </c>
      <c r="Q465" s="665">
        <v>238.68</v>
      </c>
    </row>
    <row r="466" spans="1:17" ht="14.4" customHeight="1" x14ac:dyDescent="0.3">
      <c r="A466" s="660" t="s">
        <v>8553</v>
      </c>
      <c r="B466" s="661" t="s">
        <v>8709</v>
      </c>
      <c r="C466" s="661" t="s">
        <v>4626</v>
      </c>
      <c r="D466" s="661" t="s">
        <v>8719</v>
      </c>
      <c r="E466" s="661" t="s">
        <v>8720</v>
      </c>
      <c r="F466" s="664">
        <v>8</v>
      </c>
      <c r="G466" s="664">
        <v>1881.52</v>
      </c>
      <c r="H466" s="661">
        <v>1</v>
      </c>
      <c r="I466" s="661">
        <v>235.19</v>
      </c>
      <c r="J466" s="664">
        <v>2</v>
      </c>
      <c r="K466" s="664">
        <v>477.36</v>
      </c>
      <c r="L466" s="661">
        <v>0.25370976657170802</v>
      </c>
      <c r="M466" s="661">
        <v>238.68</v>
      </c>
      <c r="N466" s="664">
        <v>5</v>
      </c>
      <c r="O466" s="664">
        <v>1193.4000000000001</v>
      </c>
      <c r="P466" s="677">
        <v>0.63427441642926996</v>
      </c>
      <c r="Q466" s="665">
        <v>238.68</v>
      </c>
    </row>
    <row r="467" spans="1:17" ht="14.4" customHeight="1" x14ac:dyDescent="0.3">
      <c r="A467" s="660" t="s">
        <v>8553</v>
      </c>
      <c r="B467" s="661" t="s">
        <v>8709</v>
      </c>
      <c r="C467" s="661" t="s">
        <v>4627</v>
      </c>
      <c r="D467" s="661" t="s">
        <v>8710</v>
      </c>
      <c r="E467" s="661" t="s">
        <v>8544</v>
      </c>
      <c r="F467" s="664">
        <v>39</v>
      </c>
      <c r="G467" s="664">
        <v>69994.38</v>
      </c>
      <c r="H467" s="661">
        <v>1</v>
      </c>
      <c r="I467" s="661">
        <v>1794.7276923076925</v>
      </c>
      <c r="J467" s="664">
        <v>19</v>
      </c>
      <c r="K467" s="664">
        <v>35446.020000000004</v>
      </c>
      <c r="L467" s="661">
        <v>0.50641237196472066</v>
      </c>
      <c r="M467" s="661">
        <v>1865.5800000000002</v>
      </c>
      <c r="N467" s="664">
        <v>63</v>
      </c>
      <c r="O467" s="664">
        <v>117531.54</v>
      </c>
      <c r="P467" s="677">
        <v>1.6791568123040734</v>
      </c>
      <c r="Q467" s="665">
        <v>1865.58</v>
      </c>
    </row>
    <row r="468" spans="1:17" ht="14.4" customHeight="1" x14ac:dyDescent="0.3">
      <c r="A468" s="660" t="s">
        <v>8553</v>
      </c>
      <c r="B468" s="661" t="s">
        <v>8709</v>
      </c>
      <c r="C468" s="661" t="s">
        <v>4627</v>
      </c>
      <c r="D468" s="661" t="s">
        <v>8710</v>
      </c>
      <c r="E468" s="661" t="s">
        <v>8711</v>
      </c>
      <c r="F468" s="664">
        <v>2</v>
      </c>
      <c r="G468" s="664">
        <v>3611</v>
      </c>
      <c r="H468" s="661">
        <v>1</v>
      </c>
      <c r="I468" s="661">
        <v>1805.5</v>
      </c>
      <c r="J468" s="664">
        <v>2</v>
      </c>
      <c r="K468" s="664">
        <v>3731.16</v>
      </c>
      <c r="L468" s="661">
        <v>1.0332761008031015</v>
      </c>
      <c r="M468" s="661">
        <v>1865.58</v>
      </c>
      <c r="N468" s="664">
        <v>24</v>
      </c>
      <c r="O468" s="664">
        <v>44773.919999999998</v>
      </c>
      <c r="P468" s="677">
        <v>12.399313209637219</v>
      </c>
      <c r="Q468" s="665">
        <v>1865.58</v>
      </c>
    </row>
    <row r="469" spans="1:17" ht="14.4" customHeight="1" x14ac:dyDescent="0.3">
      <c r="A469" s="660" t="s">
        <v>8553</v>
      </c>
      <c r="B469" s="661" t="s">
        <v>8709</v>
      </c>
      <c r="C469" s="661" t="s">
        <v>4627</v>
      </c>
      <c r="D469" s="661" t="s">
        <v>8712</v>
      </c>
      <c r="E469" s="661" t="s">
        <v>8544</v>
      </c>
      <c r="F469" s="664">
        <v>2</v>
      </c>
      <c r="G469" s="664">
        <v>5159.6400000000003</v>
      </c>
      <c r="H469" s="661">
        <v>1</v>
      </c>
      <c r="I469" s="661">
        <v>2579.8200000000002</v>
      </c>
      <c r="J469" s="664">
        <v>4</v>
      </c>
      <c r="K469" s="664">
        <v>10914.84</v>
      </c>
      <c r="L469" s="661">
        <v>2.1154266576737912</v>
      </c>
      <c r="M469" s="661">
        <v>2728.71</v>
      </c>
      <c r="N469" s="664">
        <v>4</v>
      </c>
      <c r="O469" s="664">
        <v>10914.84</v>
      </c>
      <c r="P469" s="677">
        <v>2.1154266576737912</v>
      </c>
      <c r="Q469" s="665">
        <v>2728.71</v>
      </c>
    </row>
    <row r="470" spans="1:17" ht="14.4" customHeight="1" x14ac:dyDescent="0.3">
      <c r="A470" s="660" t="s">
        <v>8553</v>
      </c>
      <c r="B470" s="661" t="s">
        <v>8709</v>
      </c>
      <c r="C470" s="661" t="s">
        <v>4627</v>
      </c>
      <c r="D470" s="661" t="s">
        <v>8712</v>
      </c>
      <c r="E470" s="661" t="s">
        <v>8713</v>
      </c>
      <c r="F470" s="664">
        <v>1</v>
      </c>
      <c r="G470" s="664">
        <v>2632.62</v>
      </c>
      <c r="H470" s="661">
        <v>1</v>
      </c>
      <c r="I470" s="661">
        <v>2632.62</v>
      </c>
      <c r="J470" s="664">
        <v>3</v>
      </c>
      <c r="K470" s="664">
        <v>8186.13</v>
      </c>
      <c r="L470" s="661">
        <v>3.1094992820840077</v>
      </c>
      <c r="M470" s="661">
        <v>2728.71</v>
      </c>
      <c r="N470" s="664">
        <v>2</v>
      </c>
      <c r="O470" s="664">
        <v>5457.42</v>
      </c>
      <c r="P470" s="677">
        <v>2.0729995213893386</v>
      </c>
      <c r="Q470" s="665">
        <v>2728.71</v>
      </c>
    </row>
    <row r="471" spans="1:17" ht="14.4" customHeight="1" x14ac:dyDescent="0.3">
      <c r="A471" s="660" t="s">
        <v>8553</v>
      </c>
      <c r="B471" s="661" t="s">
        <v>8709</v>
      </c>
      <c r="C471" s="661" t="s">
        <v>4627</v>
      </c>
      <c r="D471" s="661" t="s">
        <v>8714</v>
      </c>
      <c r="E471" s="661" t="s">
        <v>8544</v>
      </c>
      <c r="F471" s="664">
        <v>2</v>
      </c>
      <c r="G471" s="664">
        <v>15608.42</v>
      </c>
      <c r="H471" s="661">
        <v>1</v>
      </c>
      <c r="I471" s="661">
        <v>7804.21</v>
      </c>
      <c r="J471" s="664">
        <v>2</v>
      </c>
      <c r="K471" s="664">
        <v>16383.26</v>
      </c>
      <c r="L471" s="661">
        <v>1.0496424365823063</v>
      </c>
      <c r="M471" s="661">
        <v>8191.63</v>
      </c>
      <c r="N471" s="664">
        <v>4</v>
      </c>
      <c r="O471" s="664">
        <v>32766.52</v>
      </c>
      <c r="P471" s="677">
        <v>2.0992848731646125</v>
      </c>
      <c r="Q471" s="665">
        <v>8191.63</v>
      </c>
    </row>
    <row r="472" spans="1:17" ht="14.4" customHeight="1" x14ac:dyDescent="0.3">
      <c r="A472" s="660" t="s">
        <v>8553</v>
      </c>
      <c r="B472" s="661" t="s">
        <v>8709</v>
      </c>
      <c r="C472" s="661" t="s">
        <v>4627</v>
      </c>
      <c r="D472" s="661" t="s">
        <v>8714</v>
      </c>
      <c r="E472" s="661" t="s">
        <v>8715</v>
      </c>
      <c r="F472" s="664"/>
      <c r="G472" s="664"/>
      <c r="H472" s="661"/>
      <c r="I472" s="661"/>
      <c r="J472" s="664">
        <v>1</v>
      </c>
      <c r="K472" s="664">
        <v>8191.63</v>
      </c>
      <c r="L472" s="661"/>
      <c r="M472" s="661">
        <v>8191.63</v>
      </c>
      <c r="N472" s="664"/>
      <c r="O472" s="664"/>
      <c r="P472" s="677"/>
      <c r="Q472" s="665"/>
    </row>
    <row r="473" spans="1:17" ht="14.4" customHeight="1" x14ac:dyDescent="0.3">
      <c r="A473" s="660" t="s">
        <v>8553</v>
      </c>
      <c r="B473" s="661" t="s">
        <v>8709</v>
      </c>
      <c r="C473" s="661" t="s">
        <v>4627</v>
      </c>
      <c r="D473" s="661" t="s">
        <v>8717</v>
      </c>
      <c r="E473" s="661" t="s">
        <v>8544</v>
      </c>
      <c r="F473" s="664">
        <v>1</v>
      </c>
      <c r="G473" s="664">
        <v>9256.01</v>
      </c>
      <c r="H473" s="661">
        <v>1</v>
      </c>
      <c r="I473" s="661">
        <v>9256.01</v>
      </c>
      <c r="J473" s="664">
        <v>4</v>
      </c>
      <c r="K473" s="664">
        <v>38744.400000000001</v>
      </c>
      <c r="L473" s="661">
        <v>4.1858641034311761</v>
      </c>
      <c r="M473" s="661">
        <v>9686.1</v>
      </c>
      <c r="N473" s="664">
        <v>1</v>
      </c>
      <c r="O473" s="664">
        <v>9686.1</v>
      </c>
      <c r="P473" s="677">
        <v>1.046466025857794</v>
      </c>
      <c r="Q473" s="665">
        <v>9686.1</v>
      </c>
    </row>
    <row r="474" spans="1:17" ht="14.4" customHeight="1" x14ac:dyDescent="0.3">
      <c r="A474" s="660" t="s">
        <v>8553</v>
      </c>
      <c r="B474" s="661" t="s">
        <v>8709</v>
      </c>
      <c r="C474" s="661" t="s">
        <v>4627</v>
      </c>
      <c r="D474" s="661" t="s">
        <v>8717</v>
      </c>
      <c r="E474" s="661" t="s">
        <v>8718</v>
      </c>
      <c r="F474" s="664"/>
      <c r="G474" s="664"/>
      <c r="H474" s="661"/>
      <c r="I474" s="661"/>
      <c r="J474" s="664">
        <v>1</v>
      </c>
      <c r="K474" s="664">
        <v>9686.1</v>
      </c>
      <c r="L474" s="661"/>
      <c r="M474" s="661">
        <v>9686.1</v>
      </c>
      <c r="N474" s="664"/>
      <c r="O474" s="664"/>
      <c r="P474" s="677"/>
      <c r="Q474" s="665"/>
    </row>
    <row r="475" spans="1:17" ht="14.4" customHeight="1" x14ac:dyDescent="0.3">
      <c r="A475" s="660" t="s">
        <v>8553</v>
      </c>
      <c r="B475" s="661" t="s">
        <v>8709</v>
      </c>
      <c r="C475" s="661" t="s">
        <v>4627</v>
      </c>
      <c r="D475" s="661" t="s">
        <v>8719</v>
      </c>
      <c r="E475" s="661" t="s">
        <v>8544</v>
      </c>
      <c r="F475" s="664">
        <v>6</v>
      </c>
      <c r="G475" s="664">
        <v>1228.1400000000001</v>
      </c>
      <c r="H475" s="661">
        <v>1</v>
      </c>
      <c r="I475" s="661">
        <v>204.69000000000003</v>
      </c>
      <c r="J475" s="664">
        <v>5</v>
      </c>
      <c r="K475" s="664">
        <v>1193.4000000000001</v>
      </c>
      <c r="L475" s="661">
        <v>0.97171332258537302</v>
      </c>
      <c r="M475" s="661">
        <v>238.68</v>
      </c>
      <c r="N475" s="664">
        <v>40</v>
      </c>
      <c r="O475" s="664">
        <v>9547.2000000000007</v>
      </c>
      <c r="P475" s="677">
        <v>7.7737065806829841</v>
      </c>
      <c r="Q475" s="665">
        <v>238.68</v>
      </c>
    </row>
    <row r="476" spans="1:17" ht="14.4" customHeight="1" x14ac:dyDescent="0.3">
      <c r="A476" s="660" t="s">
        <v>8553</v>
      </c>
      <c r="B476" s="661" t="s">
        <v>8709</v>
      </c>
      <c r="C476" s="661" t="s">
        <v>4627</v>
      </c>
      <c r="D476" s="661" t="s">
        <v>8719</v>
      </c>
      <c r="E476" s="661" t="s">
        <v>8720</v>
      </c>
      <c r="F476" s="664"/>
      <c r="G476" s="664"/>
      <c r="H476" s="661"/>
      <c r="I476" s="661"/>
      <c r="J476" s="664">
        <v>3</v>
      </c>
      <c r="K476" s="664">
        <v>716.04</v>
      </c>
      <c r="L476" s="661"/>
      <c r="M476" s="661">
        <v>238.67999999999998</v>
      </c>
      <c r="N476" s="664">
        <v>26</v>
      </c>
      <c r="O476" s="664">
        <v>6205.68</v>
      </c>
      <c r="P476" s="677"/>
      <c r="Q476" s="665">
        <v>238.68</v>
      </c>
    </row>
    <row r="477" spans="1:17" ht="14.4" customHeight="1" x14ac:dyDescent="0.3">
      <c r="A477" s="660" t="s">
        <v>8553</v>
      </c>
      <c r="B477" s="661" t="s">
        <v>8709</v>
      </c>
      <c r="C477" s="661" t="s">
        <v>4628</v>
      </c>
      <c r="D477" s="661" t="s">
        <v>8710</v>
      </c>
      <c r="E477" s="661" t="s">
        <v>8544</v>
      </c>
      <c r="F477" s="664">
        <v>24</v>
      </c>
      <c r="G477" s="664">
        <v>43332</v>
      </c>
      <c r="H477" s="661">
        <v>1</v>
      </c>
      <c r="I477" s="661">
        <v>1805.5</v>
      </c>
      <c r="J477" s="664">
        <v>18</v>
      </c>
      <c r="K477" s="664">
        <v>33400.199999999997</v>
      </c>
      <c r="L477" s="661">
        <v>0.77079756300193847</v>
      </c>
      <c r="M477" s="661">
        <v>1855.5666666666666</v>
      </c>
      <c r="N477" s="664">
        <v>16</v>
      </c>
      <c r="O477" s="664">
        <v>29849.279999999999</v>
      </c>
      <c r="P477" s="677">
        <v>0.68885073386873441</v>
      </c>
      <c r="Q477" s="665">
        <v>1865.58</v>
      </c>
    </row>
    <row r="478" spans="1:17" ht="14.4" customHeight="1" x14ac:dyDescent="0.3">
      <c r="A478" s="660" t="s">
        <v>8553</v>
      </c>
      <c r="B478" s="661" t="s">
        <v>8709</v>
      </c>
      <c r="C478" s="661" t="s">
        <v>4628</v>
      </c>
      <c r="D478" s="661" t="s">
        <v>8710</v>
      </c>
      <c r="E478" s="661" t="s">
        <v>8711</v>
      </c>
      <c r="F478" s="664">
        <v>28</v>
      </c>
      <c r="G478" s="664">
        <v>50554</v>
      </c>
      <c r="H478" s="661">
        <v>1</v>
      </c>
      <c r="I478" s="661">
        <v>1805.5</v>
      </c>
      <c r="J478" s="664">
        <v>2</v>
      </c>
      <c r="K478" s="664">
        <v>3731.16</v>
      </c>
      <c r="L478" s="661">
        <v>7.3805435771650107E-2</v>
      </c>
      <c r="M478" s="661">
        <v>1865.58</v>
      </c>
      <c r="N478" s="664"/>
      <c r="O478" s="664"/>
      <c r="P478" s="677"/>
      <c r="Q478" s="665"/>
    </row>
    <row r="479" spans="1:17" ht="14.4" customHeight="1" x14ac:dyDescent="0.3">
      <c r="A479" s="660" t="s">
        <v>8553</v>
      </c>
      <c r="B479" s="661" t="s">
        <v>8709</v>
      </c>
      <c r="C479" s="661" t="s">
        <v>4628</v>
      </c>
      <c r="D479" s="661" t="s">
        <v>8712</v>
      </c>
      <c r="E479" s="661" t="s">
        <v>8713</v>
      </c>
      <c r="F479" s="664">
        <v>6</v>
      </c>
      <c r="G479" s="664">
        <v>15795.72</v>
      </c>
      <c r="H479" s="661">
        <v>1</v>
      </c>
      <c r="I479" s="661">
        <v>2632.62</v>
      </c>
      <c r="J479" s="664"/>
      <c r="K479" s="664"/>
      <c r="L479" s="661"/>
      <c r="M479" s="661"/>
      <c r="N479" s="664"/>
      <c r="O479" s="664"/>
      <c r="P479" s="677"/>
      <c r="Q479" s="665"/>
    </row>
    <row r="480" spans="1:17" ht="14.4" customHeight="1" x14ac:dyDescent="0.3">
      <c r="A480" s="660" t="s">
        <v>8553</v>
      </c>
      <c r="B480" s="661" t="s">
        <v>8709</v>
      </c>
      <c r="C480" s="661" t="s">
        <v>4628</v>
      </c>
      <c r="D480" s="661" t="s">
        <v>8714</v>
      </c>
      <c r="E480" s="661" t="s">
        <v>8544</v>
      </c>
      <c r="F480" s="664">
        <v>2</v>
      </c>
      <c r="G480" s="664">
        <v>15608.42</v>
      </c>
      <c r="H480" s="661">
        <v>1</v>
      </c>
      <c r="I480" s="661">
        <v>7804.21</v>
      </c>
      <c r="J480" s="664">
        <v>2</v>
      </c>
      <c r="K480" s="664">
        <v>15995.84</v>
      </c>
      <c r="L480" s="661">
        <v>1.0248212182911531</v>
      </c>
      <c r="M480" s="661">
        <v>7997.92</v>
      </c>
      <c r="N480" s="664">
        <v>1</v>
      </c>
      <c r="O480" s="664">
        <v>8191.63</v>
      </c>
      <c r="P480" s="677">
        <v>0.52482121829115314</v>
      </c>
      <c r="Q480" s="665">
        <v>8191.63</v>
      </c>
    </row>
    <row r="481" spans="1:17" ht="14.4" customHeight="1" x14ac:dyDescent="0.3">
      <c r="A481" s="660" t="s">
        <v>8553</v>
      </c>
      <c r="B481" s="661" t="s">
        <v>8709</v>
      </c>
      <c r="C481" s="661" t="s">
        <v>4628</v>
      </c>
      <c r="D481" s="661" t="s">
        <v>8714</v>
      </c>
      <c r="E481" s="661" t="s">
        <v>8715</v>
      </c>
      <c r="F481" s="664">
        <v>3</v>
      </c>
      <c r="G481" s="664">
        <v>23412.63</v>
      </c>
      <c r="H481" s="661">
        <v>1</v>
      </c>
      <c r="I481" s="661">
        <v>7804.21</v>
      </c>
      <c r="J481" s="664">
        <v>1</v>
      </c>
      <c r="K481" s="664">
        <v>8191.63</v>
      </c>
      <c r="L481" s="661">
        <v>0.34988081219410205</v>
      </c>
      <c r="M481" s="661">
        <v>8191.63</v>
      </c>
      <c r="N481" s="664"/>
      <c r="O481" s="664"/>
      <c r="P481" s="677"/>
      <c r="Q481" s="665"/>
    </row>
    <row r="482" spans="1:17" ht="14.4" customHeight="1" x14ac:dyDescent="0.3">
      <c r="A482" s="660" t="s">
        <v>8553</v>
      </c>
      <c r="B482" s="661" t="s">
        <v>8709</v>
      </c>
      <c r="C482" s="661" t="s">
        <v>4628</v>
      </c>
      <c r="D482" s="661" t="s">
        <v>8717</v>
      </c>
      <c r="E482" s="661" t="s">
        <v>8544</v>
      </c>
      <c r="F482" s="664">
        <v>1</v>
      </c>
      <c r="G482" s="664">
        <v>9256.01</v>
      </c>
      <c r="H482" s="661">
        <v>1</v>
      </c>
      <c r="I482" s="661">
        <v>9256.01</v>
      </c>
      <c r="J482" s="664"/>
      <c r="K482" s="664"/>
      <c r="L482" s="661"/>
      <c r="M482" s="661"/>
      <c r="N482" s="664"/>
      <c r="O482" s="664"/>
      <c r="P482" s="677"/>
      <c r="Q482" s="665"/>
    </row>
    <row r="483" spans="1:17" ht="14.4" customHeight="1" x14ac:dyDescent="0.3">
      <c r="A483" s="660" t="s">
        <v>8553</v>
      </c>
      <c r="B483" s="661" t="s">
        <v>8709</v>
      </c>
      <c r="C483" s="661" t="s">
        <v>4628</v>
      </c>
      <c r="D483" s="661" t="s">
        <v>8719</v>
      </c>
      <c r="E483" s="661" t="s">
        <v>8544</v>
      </c>
      <c r="F483" s="664"/>
      <c r="G483" s="664"/>
      <c r="H483" s="661"/>
      <c r="I483" s="661"/>
      <c r="J483" s="664">
        <v>1</v>
      </c>
      <c r="K483" s="664">
        <v>238.68</v>
      </c>
      <c r="L483" s="661"/>
      <c r="M483" s="661">
        <v>238.68</v>
      </c>
      <c r="N483" s="664"/>
      <c r="O483" s="664"/>
      <c r="P483" s="677"/>
      <c r="Q483" s="665"/>
    </row>
    <row r="484" spans="1:17" ht="14.4" customHeight="1" x14ac:dyDescent="0.3">
      <c r="A484" s="660" t="s">
        <v>8553</v>
      </c>
      <c r="B484" s="661" t="s">
        <v>8709</v>
      </c>
      <c r="C484" s="661" t="s">
        <v>4630</v>
      </c>
      <c r="D484" s="661" t="s">
        <v>8710</v>
      </c>
      <c r="E484" s="661" t="s">
        <v>8544</v>
      </c>
      <c r="F484" s="664"/>
      <c r="G484" s="664"/>
      <c r="H484" s="661"/>
      <c r="I484" s="661"/>
      <c r="J484" s="664"/>
      <c r="K484" s="664"/>
      <c r="L484" s="661"/>
      <c r="M484" s="661"/>
      <c r="N484" s="664">
        <v>2</v>
      </c>
      <c r="O484" s="664">
        <v>3731.16</v>
      </c>
      <c r="P484" s="677"/>
      <c r="Q484" s="665">
        <v>1865.58</v>
      </c>
    </row>
    <row r="485" spans="1:17" ht="14.4" customHeight="1" x14ac:dyDescent="0.3">
      <c r="A485" s="660" t="s">
        <v>8553</v>
      </c>
      <c r="B485" s="661" t="s">
        <v>8709</v>
      </c>
      <c r="C485" s="661" t="s">
        <v>4630</v>
      </c>
      <c r="D485" s="661" t="s">
        <v>8710</v>
      </c>
      <c r="E485" s="661" t="s">
        <v>8711</v>
      </c>
      <c r="F485" s="664"/>
      <c r="G485" s="664"/>
      <c r="H485" s="661"/>
      <c r="I485" s="661"/>
      <c r="J485" s="664"/>
      <c r="K485" s="664"/>
      <c r="L485" s="661"/>
      <c r="M485" s="661"/>
      <c r="N485" s="664">
        <v>5</v>
      </c>
      <c r="O485" s="664">
        <v>9327.9</v>
      </c>
      <c r="P485" s="677"/>
      <c r="Q485" s="665">
        <v>1865.58</v>
      </c>
    </row>
    <row r="486" spans="1:17" ht="14.4" customHeight="1" x14ac:dyDescent="0.3">
      <c r="A486" s="660" t="s">
        <v>8553</v>
      </c>
      <c r="B486" s="661" t="s">
        <v>8709</v>
      </c>
      <c r="C486" s="661" t="s">
        <v>4630</v>
      </c>
      <c r="D486" s="661" t="s">
        <v>8712</v>
      </c>
      <c r="E486" s="661" t="s">
        <v>8544</v>
      </c>
      <c r="F486" s="664"/>
      <c r="G486" s="664"/>
      <c r="H486" s="661"/>
      <c r="I486" s="661"/>
      <c r="J486" s="664"/>
      <c r="K486" s="664"/>
      <c r="L486" s="661"/>
      <c r="M486" s="661"/>
      <c r="N486" s="664">
        <v>4</v>
      </c>
      <c r="O486" s="664">
        <v>10914.84</v>
      </c>
      <c r="P486" s="677"/>
      <c r="Q486" s="665">
        <v>2728.71</v>
      </c>
    </row>
    <row r="487" spans="1:17" ht="14.4" customHeight="1" x14ac:dyDescent="0.3">
      <c r="A487" s="660" t="s">
        <v>8553</v>
      </c>
      <c r="B487" s="661" t="s">
        <v>8709</v>
      </c>
      <c r="C487" s="661" t="s">
        <v>4630</v>
      </c>
      <c r="D487" s="661" t="s">
        <v>8712</v>
      </c>
      <c r="E487" s="661" t="s">
        <v>8713</v>
      </c>
      <c r="F487" s="664"/>
      <c r="G487" s="664"/>
      <c r="H487" s="661"/>
      <c r="I487" s="661"/>
      <c r="J487" s="664"/>
      <c r="K487" s="664"/>
      <c r="L487" s="661"/>
      <c r="M487" s="661"/>
      <c r="N487" s="664">
        <v>1</v>
      </c>
      <c r="O487" s="664">
        <v>2728.71</v>
      </c>
      <c r="P487" s="677"/>
      <c r="Q487" s="665">
        <v>2728.71</v>
      </c>
    </row>
    <row r="488" spans="1:17" ht="14.4" customHeight="1" x14ac:dyDescent="0.3">
      <c r="A488" s="660" t="s">
        <v>8553</v>
      </c>
      <c r="B488" s="661" t="s">
        <v>8709</v>
      </c>
      <c r="C488" s="661" t="s">
        <v>4630</v>
      </c>
      <c r="D488" s="661" t="s">
        <v>8714</v>
      </c>
      <c r="E488" s="661" t="s">
        <v>8715</v>
      </c>
      <c r="F488" s="664"/>
      <c r="G488" s="664"/>
      <c r="H488" s="661"/>
      <c r="I488" s="661"/>
      <c r="J488" s="664"/>
      <c r="K488" s="664"/>
      <c r="L488" s="661"/>
      <c r="M488" s="661"/>
      <c r="N488" s="664">
        <v>1</v>
      </c>
      <c r="O488" s="664">
        <v>8191.63</v>
      </c>
      <c r="P488" s="677"/>
      <c r="Q488" s="665">
        <v>8191.63</v>
      </c>
    </row>
    <row r="489" spans="1:17" ht="14.4" customHeight="1" x14ac:dyDescent="0.3">
      <c r="A489" s="660" t="s">
        <v>8553</v>
      </c>
      <c r="B489" s="661" t="s">
        <v>8709</v>
      </c>
      <c r="C489" s="661" t="s">
        <v>8550</v>
      </c>
      <c r="D489" s="661" t="s">
        <v>8710</v>
      </c>
      <c r="E489" s="661" t="s">
        <v>8544</v>
      </c>
      <c r="F489" s="664"/>
      <c r="G489" s="664"/>
      <c r="H489" s="661"/>
      <c r="I489" s="661"/>
      <c r="J489" s="664"/>
      <c r="K489" s="664"/>
      <c r="L489" s="661"/>
      <c r="M489" s="661"/>
      <c r="N489" s="664">
        <v>2</v>
      </c>
      <c r="O489" s="664">
        <v>3731.16</v>
      </c>
      <c r="P489" s="677"/>
      <c r="Q489" s="665">
        <v>1865.58</v>
      </c>
    </row>
    <row r="490" spans="1:17" ht="14.4" customHeight="1" x14ac:dyDescent="0.3">
      <c r="A490" s="660" t="s">
        <v>8553</v>
      </c>
      <c r="B490" s="661" t="s">
        <v>8709</v>
      </c>
      <c r="C490" s="661" t="s">
        <v>4631</v>
      </c>
      <c r="D490" s="661" t="s">
        <v>8710</v>
      </c>
      <c r="E490" s="661" t="s">
        <v>8544</v>
      </c>
      <c r="F490" s="664">
        <v>1</v>
      </c>
      <c r="G490" s="664">
        <v>1782.16</v>
      </c>
      <c r="H490" s="661">
        <v>1</v>
      </c>
      <c r="I490" s="661">
        <v>1782.16</v>
      </c>
      <c r="J490" s="664"/>
      <c r="K490" s="664"/>
      <c r="L490" s="661"/>
      <c r="M490" s="661"/>
      <c r="N490" s="664">
        <v>8</v>
      </c>
      <c r="O490" s="664">
        <v>14924.64</v>
      </c>
      <c r="P490" s="677">
        <v>8.3744669389953756</v>
      </c>
      <c r="Q490" s="665">
        <v>1865.58</v>
      </c>
    </row>
    <row r="491" spans="1:17" ht="14.4" customHeight="1" x14ac:dyDescent="0.3">
      <c r="A491" s="660" t="s">
        <v>8553</v>
      </c>
      <c r="B491" s="661" t="s">
        <v>8709</v>
      </c>
      <c r="C491" s="661" t="s">
        <v>4631</v>
      </c>
      <c r="D491" s="661" t="s">
        <v>8710</v>
      </c>
      <c r="E491" s="661" t="s">
        <v>8711</v>
      </c>
      <c r="F491" s="664"/>
      <c r="G491" s="664"/>
      <c r="H491" s="661"/>
      <c r="I491" s="661"/>
      <c r="J491" s="664"/>
      <c r="K491" s="664"/>
      <c r="L491" s="661"/>
      <c r="M491" s="661"/>
      <c r="N491" s="664">
        <v>16</v>
      </c>
      <c r="O491" s="664">
        <v>29849.279999999999</v>
      </c>
      <c r="P491" s="677"/>
      <c r="Q491" s="665">
        <v>1865.58</v>
      </c>
    </row>
    <row r="492" spans="1:17" ht="14.4" customHeight="1" x14ac:dyDescent="0.3">
      <c r="A492" s="660" t="s">
        <v>8553</v>
      </c>
      <c r="B492" s="661" t="s">
        <v>8709</v>
      </c>
      <c r="C492" s="661" t="s">
        <v>4631</v>
      </c>
      <c r="D492" s="661" t="s">
        <v>8712</v>
      </c>
      <c r="E492" s="661" t="s">
        <v>8544</v>
      </c>
      <c r="F492" s="664"/>
      <c r="G492" s="664"/>
      <c r="H492" s="661"/>
      <c r="I492" s="661"/>
      <c r="J492" s="664"/>
      <c r="K492" s="664"/>
      <c r="L492" s="661"/>
      <c r="M492" s="661"/>
      <c r="N492" s="664">
        <v>3</v>
      </c>
      <c r="O492" s="664">
        <v>8186.13</v>
      </c>
      <c r="P492" s="677"/>
      <c r="Q492" s="665">
        <v>2728.71</v>
      </c>
    </row>
    <row r="493" spans="1:17" ht="14.4" customHeight="1" x14ac:dyDescent="0.3">
      <c r="A493" s="660" t="s">
        <v>8553</v>
      </c>
      <c r="B493" s="661" t="s">
        <v>8709</v>
      </c>
      <c r="C493" s="661" t="s">
        <v>4631</v>
      </c>
      <c r="D493" s="661" t="s">
        <v>8712</v>
      </c>
      <c r="E493" s="661" t="s">
        <v>8713</v>
      </c>
      <c r="F493" s="664"/>
      <c r="G493" s="664"/>
      <c r="H493" s="661"/>
      <c r="I493" s="661"/>
      <c r="J493" s="664"/>
      <c r="K493" s="664"/>
      <c r="L493" s="661"/>
      <c r="M493" s="661"/>
      <c r="N493" s="664">
        <v>2</v>
      </c>
      <c r="O493" s="664">
        <v>5457.42</v>
      </c>
      <c r="P493" s="677"/>
      <c r="Q493" s="665">
        <v>2728.71</v>
      </c>
    </row>
    <row r="494" spans="1:17" ht="14.4" customHeight="1" x14ac:dyDescent="0.3">
      <c r="A494" s="660" t="s">
        <v>8553</v>
      </c>
      <c r="B494" s="661" t="s">
        <v>8709</v>
      </c>
      <c r="C494" s="661" t="s">
        <v>4631</v>
      </c>
      <c r="D494" s="661" t="s">
        <v>8714</v>
      </c>
      <c r="E494" s="661" t="s">
        <v>8544</v>
      </c>
      <c r="F494" s="664"/>
      <c r="G494" s="664"/>
      <c r="H494" s="661"/>
      <c r="I494" s="661"/>
      <c r="J494" s="664"/>
      <c r="K494" s="664"/>
      <c r="L494" s="661"/>
      <c r="M494" s="661"/>
      <c r="N494" s="664">
        <v>2</v>
      </c>
      <c r="O494" s="664">
        <v>16383.26</v>
      </c>
      <c r="P494" s="677"/>
      <c r="Q494" s="665">
        <v>8191.63</v>
      </c>
    </row>
    <row r="495" spans="1:17" ht="14.4" customHeight="1" x14ac:dyDescent="0.3">
      <c r="A495" s="660" t="s">
        <v>8553</v>
      </c>
      <c r="B495" s="661" t="s">
        <v>8709</v>
      </c>
      <c r="C495" s="661" t="s">
        <v>4631</v>
      </c>
      <c r="D495" s="661" t="s">
        <v>8714</v>
      </c>
      <c r="E495" s="661" t="s">
        <v>8715</v>
      </c>
      <c r="F495" s="664"/>
      <c r="G495" s="664"/>
      <c r="H495" s="661"/>
      <c r="I495" s="661"/>
      <c r="J495" s="664"/>
      <c r="K495" s="664"/>
      <c r="L495" s="661"/>
      <c r="M495" s="661"/>
      <c r="N495" s="664">
        <v>5</v>
      </c>
      <c r="O495" s="664">
        <v>40958.15</v>
      </c>
      <c r="P495" s="677"/>
      <c r="Q495" s="665">
        <v>8191.63</v>
      </c>
    </row>
    <row r="496" spans="1:17" ht="14.4" customHeight="1" x14ac:dyDescent="0.3">
      <c r="A496" s="660" t="s">
        <v>8553</v>
      </c>
      <c r="B496" s="661" t="s">
        <v>8709</v>
      </c>
      <c r="C496" s="661" t="s">
        <v>4631</v>
      </c>
      <c r="D496" s="661" t="s">
        <v>8717</v>
      </c>
      <c r="E496" s="661" t="s">
        <v>8544</v>
      </c>
      <c r="F496" s="664"/>
      <c r="G496" s="664"/>
      <c r="H496" s="661"/>
      <c r="I496" s="661"/>
      <c r="J496" s="664"/>
      <c r="K496" s="664"/>
      <c r="L496" s="661"/>
      <c r="M496" s="661"/>
      <c r="N496" s="664">
        <v>2</v>
      </c>
      <c r="O496" s="664">
        <v>19372.2</v>
      </c>
      <c r="P496" s="677"/>
      <c r="Q496" s="665">
        <v>9686.1</v>
      </c>
    </row>
    <row r="497" spans="1:17" ht="14.4" customHeight="1" x14ac:dyDescent="0.3">
      <c r="A497" s="660" t="s">
        <v>8553</v>
      </c>
      <c r="B497" s="661" t="s">
        <v>8709</v>
      </c>
      <c r="C497" s="661" t="s">
        <v>4631</v>
      </c>
      <c r="D497" s="661" t="s">
        <v>8717</v>
      </c>
      <c r="E497" s="661" t="s">
        <v>8718</v>
      </c>
      <c r="F497" s="664"/>
      <c r="G497" s="664"/>
      <c r="H497" s="661"/>
      <c r="I497" s="661"/>
      <c r="J497" s="664"/>
      <c r="K497" s="664"/>
      <c r="L497" s="661"/>
      <c r="M497" s="661"/>
      <c r="N497" s="664">
        <v>2</v>
      </c>
      <c r="O497" s="664">
        <v>19372.2</v>
      </c>
      <c r="P497" s="677"/>
      <c r="Q497" s="665">
        <v>9686.1</v>
      </c>
    </row>
    <row r="498" spans="1:17" ht="14.4" customHeight="1" x14ac:dyDescent="0.3">
      <c r="A498" s="660" t="s">
        <v>8553</v>
      </c>
      <c r="B498" s="661" t="s">
        <v>8709</v>
      </c>
      <c r="C498" s="661" t="s">
        <v>4631</v>
      </c>
      <c r="D498" s="661" t="s">
        <v>8719</v>
      </c>
      <c r="E498" s="661" t="s">
        <v>8544</v>
      </c>
      <c r="F498" s="664">
        <v>2</v>
      </c>
      <c r="G498" s="664">
        <v>378.88</v>
      </c>
      <c r="H498" s="661">
        <v>1</v>
      </c>
      <c r="I498" s="661">
        <v>189.44</v>
      </c>
      <c r="J498" s="664"/>
      <c r="K498" s="664"/>
      <c r="L498" s="661"/>
      <c r="M498" s="661"/>
      <c r="N498" s="664">
        <v>12</v>
      </c>
      <c r="O498" s="664">
        <v>2864.1600000000003</v>
      </c>
      <c r="P498" s="677">
        <v>7.5595439189189202</v>
      </c>
      <c r="Q498" s="665">
        <v>238.68000000000004</v>
      </c>
    </row>
    <row r="499" spans="1:17" ht="14.4" customHeight="1" x14ac:dyDescent="0.3">
      <c r="A499" s="660" t="s">
        <v>8553</v>
      </c>
      <c r="B499" s="661" t="s">
        <v>8709</v>
      </c>
      <c r="C499" s="661" t="s">
        <v>4631</v>
      </c>
      <c r="D499" s="661" t="s">
        <v>8719</v>
      </c>
      <c r="E499" s="661" t="s">
        <v>8720</v>
      </c>
      <c r="F499" s="664"/>
      <c r="G499" s="664"/>
      <c r="H499" s="661"/>
      <c r="I499" s="661"/>
      <c r="J499" s="664"/>
      <c r="K499" s="664"/>
      <c r="L499" s="661"/>
      <c r="M499" s="661"/>
      <c r="N499" s="664">
        <v>15</v>
      </c>
      <c r="O499" s="664">
        <v>3580.2</v>
      </c>
      <c r="P499" s="677"/>
      <c r="Q499" s="665">
        <v>238.67999999999998</v>
      </c>
    </row>
    <row r="500" spans="1:17" ht="14.4" customHeight="1" x14ac:dyDescent="0.3">
      <c r="A500" s="660" t="s">
        <v>8553</v>
      </c>
      <c r="B500" s="661" t="s">
        <v>8709</v>
      </c>
      <c r="C500" s="661" t="s">
        <v>4634</v>
      </c>
      <c r="D500" s="661" t="s">
        <v>8710</v>
      </c>
      <c r="E500" s="661" t="s">
        <v>8544</v>
      </c>
      <c r="F500" s="664"/>
      <c r="G500" s="664"/>
      <c r="H500" s="661"/>
      <c r="I500" s="661"/>
      <c r="J500" s="664"/>
      <c r="K500" s="664"/>
      <c r="L500" s="661"/>
      <c r="M500" s="661"/>
      <c r="N500" s="664">
        <v>2</v>
      </c>
      <c r="O500" s="664">
        <v>3731.16</v>
      </c>
      <c r="P500" s="677"/>
      <c r="Q500" s="665">
        <v>1865.58</v>
      </c>
    </row>
    <row r="501" spans="1:17" ht="14.4" customHeight="1" x14ac:dyDescent="0.3">
      <c r="A501" s="660" t="s">
        <v>8553</v>
      </c>
      <c r="B501" s="661" t="s">
        <v>8709</v>
      </c>
      <c r="C501" s="661" t="s">
        <v>4634</v>
      </c>
      <c r="D501" s="661" t="s">
        <v>8710</v>
      </c>
      <c r="E501" s="661" t="s">
        <v>8711</v>
      </c>
      <c r="F501" s="664">
        <v>1</v>
      </c>
      <c r="G501" s="664">
        <v>1805.5</v>
      </c>
      <c r="H501" s="661">
        <v>1</v>
      </c>
      <c r="I501" s="661">
        <v>1805.5</v>
      </c>
      <c r="J501" s="664"/>
      <c r="K501" s="664"/>
      <c r="L501" s="661"/>
      <c r="M501" s="661"/>
      <c r="N501" s="664"/>
      <c r="O501" s="664"/>
      <c r="P501" s="677"/>
      <c r="Q501" s="665"/>
    </row>
    <row r="502" spans="1:17" ht="14.4" customHeight="1" x14ac:dyDescent="0.3">
      <c r="A502" s="660" t="s">
        <v>8553</v>
      </c>
      <c r="B502" s="661" t="s">
        <v>8709</v>
      </c>
      <c r="C502" s="661" t="s">
        <v>4634</v>
      </c>
      <c r="D502" s="661" t="s">
        <v>8714</v>
      </c>
      <c r="E502" s="661" t="s">
        <v>8544</v>
      </c>
      <c r="F502" s="664"/>
      <c r="G502" s="664"/>
      <c r="H502" s="661"/>
      <c r="I502" s="661"/>
      <c r="J502" s="664"/>
      <c r="K502" s="664"/>
      <c r="L502" s="661"/>
      <c r="M502" s="661"/>
      <c r="N502" s="664">
        <v>1</v>
      </c>
      <c r="O502" s="664">
        <v>8191.63</v>
      </c>
      <c r="P502" s="677"/>
      <c r="Q502" s="665">
        <v>8191.63</v>
      </c>
    </row>
    <row r="503" spans="1:17" ht="14.4" customHeight="1" x14ac:dyDescent="0.3">
      <c r="A503" s="660" t="s">
        <v>8553</v>
      </c>
      <c r="B503" s="661" t="s">
        <v>8709</v>
      </c>
      <c r="C503" s="661" t="s">
        <v>4635</v>
      </c>
      <c r="D503" s="661" t="s">
        <v>8710</v>
      </c>
      <c r="E503" s="661" t="s">
        <v>8544</v>
      </c>
      <c r="F503" s="664"/>
      <c r="G503" s="664"/>
      <c r="H503" s="661"/>
      <c r="I503" s="661"/>
      <c r="J503" s="664">
        <v>9</v>
      </c>
      <c r="K503" s="664">
        <v>16790.22</v>
      </c>
      <c r="L503" s="661"/>
      <c r="M503" s="661">
        <v>1865.5800000000002</v>
      </c>
      <c r="N503" s="664">
        <v>26</v>
      </c>
      <c r="O503" s="664">
        <v>48505.08</v>
      </c>
      <c r="P503" s="677"/>
      <c r="Q503" s="665">
        <v>1865.5800000000002</v>
      </c>
    </row>
    <row r="504" spans="1:17" ht="14.4" customHeight="1" x14ac:dyDescent="0.3">
      <c r="A504" s="660" t="s">
        <v>8553</v>
      </c>
      <c r="B504" s="661" t="s">
        <v>8709</v>
      </c>
      <c r="C504" s="661" t="s">
        <v>4635</v>
      </c>
      <c r="D504" s="661" t="s">
        <v>8710</v>
      </c>
      <c r="E504" s="661" t="s">
        <v>8711</v>
      </c>
      <c r="F504" s="664"/>
      <c r="G504" s="664"/>
      <c r="H504" s="661"/>
      <c r="I504" s="661"/>
      <c r="J504" s="664">
        <v>1</v>
      </c>
      <c r="K504" s="664">
        <v>1865.58</v>
      </c>
      <c r="L504" s="661"/>
      <c r="M504" s="661">
        <v>1865.58</v>
      </c>
      <c r="N504" s="664">
        <v>1</v>
      </c>
      <c r="O504" s="664">
        <v>1865.58</v>
      </c>
      <c r="P504" s="677"/>
      <c r="Q504" s="665">
        <v>1865.58</v>
      </c>
    </row>
    <row r="505" spans="1:17" ht="14.4" customHeight="1" x14ac:dyDescent="0.3">
      <c r="A505" s="660" t="s">
        <v>8553</v>
      </c>
      <c r="B505" s="661" t="s">
        <v>8709</v>
      </c>
      <c r="C505" s="661" t="s">
        <v>4635</v>
      </c>
      <c r="D505" s="661" t="s">
        <v>8714</v>
      </c>
      <c r="E505" s="661" t="s">
        <v>8544</v>
      </c>
      <c r="F505" s="664"/>
      <c r="G505" s="664"/>
      <c r="H505" s="661"/>
      <c r="I505" s="661"/>
      <c r="J505" s="664">
        <v>1</v>
      </c>
      <c r="K505" s="664">
        <v>8191.63</v>
      </c>
      <c r="L505" s="661"/>
      <c r="M505" s="661">
        <v>8191.63</v>
      </c>
      <c r="N505" s="664">
        <v>8</v>
      </c>
      <c r="O505" s="664">
        <v>65533.04</v>
      </c>
      <c r="P505" s="677"/>
      <c r="Q505" s="665">
        <v>8191.63</v>
      </c>
    </row>
    <row r="506" spans="1:17" ht="14.4" customHeight="1" x14ac:dyDescent="0.3">
      <c r="A506" s="660" t="s">
        <v>8553</v>
      </c>
      <c r="B506" s="661" t="s">
        <v>8709</v>
      </c>
      <c r="C506" s="661" t="s">
        <v>4635</v>
      </c>
      <c r="D506" s="661" t="s">
        <v>8719</v>
      </c>
      <c r="E506" s="661" t="s">
        <v>8544</v>
      </c>
      <c r="F506" s="664"/>
      <c r="G506" s="664"/>
      <c r="H506" s="661"/>
      <c r="I506" s="661"/>
      <c r="J506" s="664"/>
      <c r="K506" s="664"/>
      <c r="L506" s="661"/>
      <c r="M506" s="661"/>
      <c r="N506" s="664">
        <v>1</v>
      </c>
      <c r="O506" s="664">
        <v>238.68</v>
      </c>
      <c r="P506" s="677"/>
      <c r="Q506" s="665">
        <v>238.68</v>
      </c>
    </row>
    <row r="507" spans="1:17" ht="14.4" customHeight="1" x14ac:dyDescent="0.3">
      <c r="A507" s="660" t="s">
        <v>8553</v>
      </c>
      <c r="B507" s="661" t="s">
        <v>8709</v>
      </c>
      <c r="C507" s="661" t="s">
        <v>4635</v>
      </c>
      <c r="D507" s="661" t="s">
        <v>8719</v>
      </c>
      <c r="E507" s="661" t="s">
        <v>8720</v>
      </c>
      <c r="F507" s="664"/>
      <c r="G507" s="664"/>
      <c r="H507" s="661"/>
      <c r="I507" s="661"/>
      <c r="J507" s="664"/>
      <c r="K507" s="664"/>
      <c r="L507" s="661"/>
      <c r="M507" s="661"/>
      <c r="N507" s="664">
        <v>1</v>
      </c>
      <c r="O507" s="664">
        <v>238.68</v>
      </c>
      <c r="P507" s="677"/>
      <c r="Q507" s="665">
        <v>238.68</v>
      </c>
    </row>
    <row r="508" spans="1:17" ht="14.4" customHeight="1" x14ac:dyDescent="0.3">
      <c r="A508" s="660" t="s">
        <v>8553</v>
      </c>
      <c r="B508" s="661" t="s">
        <v>8709</v>
      </c>
      <c r="C508" s="661" t="s">
        <v>4636</v>
      </c>
      <c r="D508" s="661" t="s">
        <v>8710</v>
      </c>
      <c r="E508" s="661" t="s">
        <v>8544</v>
      </c>
      <c r="F508" s="664">
        <v>9</v>
      </c>
      <c r="G508" s="664">
        <v>16202.82</v>
      </c>
      <c r="H508" s="661">
        <v>1</v>
      </c>
      <c r="I508" s="661">
        <v>1800.3133333333333</v>
      </c>
      <c r="J508" s="664">
        <v>29</v>
      </c>
      <c r="K508" s="664">
        <v>53380.86</v>
      </c>
      <c r="L508" s="661">
        <v>3.2945413205849352</v>
      </c>
      <c r="M508" s="661">
        <v>1840.7193103448276</v>
      </c>
      <c r="N508" s="664">
        <v>5</v>
      </c>
      <c r="O508" s="664">
        <v>9327.9</v>
      </c>
      <c r="P508" s="677">
        <v>0.57569608253378113</v>
      </c>
      <c r="Q508" s="665">
        <v>1865.58</v>
      </c>
    </row>
    <row r="509" spans="1:17" ht="14.4" customHeight="1" x14ac:dyDescent="0.3">
      <c r="A509" s="660" t="s">
        <v>8553</v>
      </c>
      <c r="B509" s="661" t="s">
        <v>8709</v>
      </c>
      <c r="C509" s="661" t="s">
        <v>4636</v>
      </c>
      <c r="D509" s="661" t="s">
        <v>8710</v>
      </c>
      <c r="E509" s="661" t="s">
        <v>8711</v>
      </c>
      <c r="F509" s="664">
        <v>1</v>
      </c>
      <c r="G509" s="664">
        <v>1805.5</v>
      </c>
      <c r="H509" s="661">
        <v>1</v>
      </c>
      <c r="I509" s="661">
        <v>1805.5</v>
      </c>
      <c r="J509" s="664">
        <v>3</v>
      </c>
      <c r="K509" s="664">
        <v>5596.74</v>
      </c>
      <c r="L509" s="661">
        <v>3.0998283024093047</v>
      </c>
      <c r="M509" s="661">
        <v>1865.58</v>
      </c>
      <c r="N509" s="664"/>
      <c r="O509" s="664"/>
      <c r="P509" s="677"/>
      <c r="Q509" s="665"/>
    </row>
    <row r="510" spans="1:17" ht="14.4" customHeight="1" x14ac:dyDescent="0.3">
      <c r="A510" s="660" t="s">
        <v>8553</v>
      </c>
      <c r="B510" s="661" t="s">
        <v>8709</v>
      </c>
      <c r="C510" s="661" t="s">
        <v>4636</v>
      </c>
      <c r="D510" s="661" t="s">
        <v>8712</v>
      </c>
      <c r="E510" s="661" t="s">
        <v>8544</v>
      </c>
      <c r="F510" s="664">
        <v>2</v>
      </c>
      <c r="G510" s="664">
        <v>5265.24</v>
      </c>
      <c r="H510" s="661">
        <v>1</v>
      </c>
      <c r="I510" s="661">
        <v>2632.62</v>
      </c>
      <c r="J510" s="664">
        <v>2</v>
      </c>
      <c r="K510" s="664">
        <v>5457.42</v>
      </c>
      <c r="L510" s="661">
        <v>1.0364997606946693</v>
      </c>
      <c r="M510" s="661">
        <v>2728.71</v>
      </c>
      <c r="N510" s="664">
        <v>1</v>
      </c>
      <c r="O510" s="664">
        <v>2728.71</v>
      </c>
      <c r="P510" s="677">
        <v>0.51824988034733466</v>
      </c>
      <c r="Q510" s="665">
        <v>2728.71</v>
      </c>
    </row>
    <row r="511" spans="1:17" ht="14.4" customHeight="1" x14ac:dyDescent="0.3">
      <c r="A511" s="660" t="s">
        <v>8553</v>
      </c>
      <c r="B511" s="661" t="s">
        <v>8709</v>
      </c>
      <c r="C511" s="661" t="s">
        <v>4636</v>
      </c>
      <c r="D511" s="661" t="s">
        <v>8714</v>
      </c>
      <c r="E511" s="661" t="s">
        <v>8544</v>
      </c>
      <c r="F511" s="664">
        <v>2</v>
      </c>
      <c r="G511" s="664">
        <v>15659.52</v>
      </c>
      <c r="H511" s="661">
        <v>1</v>
      </c>
      <c r="I511" s="661">
        <v>7829.76</v>
      </c>
      <c r="J511" s="664">
        <v>3</v>
      </c>
      <c r="K511" s="664">
        <v>24187.47</v>
      </c>
      <c r="L511" s="661">
        <v>1.5445856577979402</v>
      </c>
      <c r="M511" s="661">
        <v>8062.4900000000007</v>
      </c>
      <c r="N511" s="664"/>
      <c r="O511" s="664"/>
      <c r="P511" s="677"/>
      <c r="Q511" s="665"/>
    </row>
    <row r="512" spans="1:17" ht="14.4" customHeight="1" x14ac:dyDescent="0.3">
      <c r="A512" s="660" t="s">
        <v>8553</v>
      </c>
      <c r="B512" s="661" t="s">
        <v>8709</v>
      </c>
      <c r="C512" s="661" t="s">
        <v>4636</v>
      </c>
      <c r="D512" s="661" t="s">
        <v>8714</v>
      </c>
      <c r="E512" s="661" t="s">
        <v>8715</v>
      </c>
      <c r="F512" s="664"/>
      <c r="G512" s="664"/>
      <c r="H512" s="661"/>
      <c r="I512" s="661"/>
      <c r="J512" s="664">
        <v>1</v>
      </c>
      <c r="K512" s="664">
        <v>8191.63</v>
      </c>
      <c r="L512" s="661"/>
      <c r="M512" s="661">
        <v>8191.63</v>
      </c>
      <c r="N512" s="664"/>
      <c r="O512" s="664"/>
      <c r="P512" s="677"/>
      <c r="Q512" s="665"/>
    </row>
    <row r="513" spans="1:17" ht="14.4" customHeight="1" x14ac:dyDescent="0.3">
      <c r="A513" s="660" t="s">
        <v>8553</v>
      </c>
      <c r="B513" s="661" t="s">
        <v>8709</v>
      </c>
      <c r="C513" s="661" t="s">
        <v>4636</v>
      </c>
      <c r="D513" s="661" t="s">
        <v>8719</v>
      </c>
      <c r="E513" s="661" t="s">
        <v>8544</v>
      </c>
      <c r="F513" s="664">
        <v>6</v>
      </c>
      <c r="G513" s="664">
        <v>1319.6399999999999</v>
      </c>
      <c r="H513" s="661">
        <v>1</v>
      </c>
      <c r="I513" s="661">
        <v>219.93999999999997</v>
      </c>
      <c r="J513" s="664">
        <v>20</v>
      </c>
      <c r="K513" s="664">
        <v>4742.1900000000005</v>
      </c>
      <c r="L513" s="661">
        <v>3.5935482404292087</v>
      </c>
      <c r="M513" s="661">
        <v>237.10950000000003</v>
      </c>
      <c r="N513" s="664">
        <v>5</v>
      </c>
      <c r="O513" s="664">
        <v>1193.4000000000001</v>
      </c>
      <c r="P513" s="677">
        <v>0.90433754660361931</v>
      </c>
      <c r="Q513" s="665">
        <v>238.68</v>
      </c>
    </row>
    <row r="514" spans="1:17" ht="14.4" customHeight="1" x14ac:dyDescent="0.3">
      <c r="A514" s="660" t="s">
        <v>8553</v>
      </c>
      <c r="B514" s="661" t="s">
        <v>8709</v>
      </c>
      <c r="C514" s="661" t="s">
        <v>4636</v>
      </c>
      <c r="D514" s="661" t="s">
        <v>8719</v>
      </c>
      <c r="E514" s="661" t="s">
        <v>8720</v>
      </c>
      <c r="F514" s="664">
        <v>1</v>
      </c>
      <c r="G514" s="664">
        <v>235.19</v>
      </c>
      <c r="H514" s="661">
        <v>1</v>
      </c>
      <c r="I514" s="661">
        <v>235.19</v>
      </c>
      <c r="J514" s="664">
        <v>2</v>
      </c>
      <c r="K514" s="664">
        <v>477.36</v>
      </c>
      <c r="L514" s="661">
        <v>2.0296781325736641</v>
      </c>
      <c r="M514" s="661">
        <v>238.68</v>
      </c>
      <c r="N514" s="664"/>
      <c r="O514" s="664"/>
      <c r="P514" s="677"/>
      <c r="Q514" s="665"/>
    </row>
    <row r="515" spans="1:17" ht="14.4" customHeight="1" x14ac:dyDescent="0.3">
      <c r="A515" s="660" t="s">
        <v>8553</v>
      </c>
      <c r="B515" s="661" t="s">
        <v>8709</v>
      </c>
      <c r="C515" s="661" t="s">
        <v>4638</v>
      </c>
      <c r="D515" s="661" t="s">
        <v>8710</v>
      </c>
      <c r="E515" s="661" t="s">
        <v>8544</v>
      </c>
      <c r="F515" s="664">
        <v>60</v>
      </c>
      <c r="G515" s="664">
        <v>107559.78</v>
      </c>
      <c r="H515" s="661">
        <v>1</v>
      </c>
      <c r="I515" s="661">
        <v>1792.663</v>
      </c>
      <c r="J515" s="664">
        <v>7</v>
      </c>
      <c r="K515" s="664">
        <v>12998.98</v>
      </c>
      <c r="L515" s="661">
        <v>0.12085353837651955</v>
      </c>
      <c r="M515" s="661">
        <v>1856.9971428571428</v>
      </c>
      <c r="N515" s="664">
        <v>40</v>
      </c>
      <c r="O515" s="664">
        <v>74623.199999999997</v>
      </c>
      <c r="P515" s="677">
        <v>0.69378349416482632</v>
      </c>
      <c r="Q515" s="665">
        <v>1865.58</v>
      </c>
    </row>
    <row r="516" spans="1:17" ht="14.4" customHeight="1" x14ac:dyDescent="0.3">
      <c r="A516" s="660" t="s">
        <v>8553</v>
      </c>
      <c r="B516" s="661" t="s">
        <v>8709</v>
      </c>
      <c r="C516" s="661" t="s">
        <v>4638</v>
      </c>
      <c r="D516" s="661" t="s">
        <v>8710</v>
      </c>
      <c r="E516" s="661" t="s">
        <v>8711</v>
      </c>
      <c r="F516" s="664">
        <v>5</v>
      </c>
      <c r="G516" s="664">
        <v>9027.5</v>
      </c>
      <c r="H516" s="661">
        <v>1</v>
      </c>
      <c r="I516" s="661">
        <v>1805.5</v>
      </c>
      <c r="J516" s="664">
        <v>23</v>
      </c>
      <c r="K516" s="664">
        <v>42908.34</v>
      </c>
      <c r="L516" s="661">
        <v>4.7530700636942669</v>
      </c>
      <c r="M516" s="661">
        <v>1865.58</v>
      </c>
      <c r="N516" s="664">
        <v>3</v>
      </c>
      <c r="O516" s="664">
        <v>5596.74</v>
      </c>
      <c r="P516" s="677">
        <v>0.61996566048186097</v>
      </c>
      <c r="Q516" s="665">
        <v>1865.58</v>
      </c>
    </row>
    <row r="517" spans="1:17" ht="14.4" customHeight="1" x14ac:dyDescent="0.3">
      <c r="A517" s="660" t="s">
        <v>8553</v>
      </c>
      <c r="B517" s="661" t="s">
        <v>8709</v>
      </c>
      <c r="C517" s="661" t="s">
        <v>4638</v>
      </c>
      <c r="D517" s="661" t="s">
        <v>8712</v>
      </c>
      <c r="E517" s="661" t="s">
        <v>8544</v>
      </c>
      <c r="F517" s="664"/>
      <c r="G517" s="664"/>
      <c r="H517" s="661"/>
      <c r="I517" s="661"/>
      <c r="J517" s="664"/>
      <c r="K517" s="664"/>
      <c r="L517" s="661"/>
      <c r="M517" s="661"/>
      <c r="N517" s="664">
        <v>1</v>
      </c>
      <c r="O517" s="664">
        <v>2728.71</v>
      </c>
      <c r="P517" s="677"/>
      <c r="Q517" s="665">
        <v>2728.71</v>
      </c>
    </row>
    <row r="518" spans="1:17" ht="14.4" customHeight="1" x14ac:dyDescent="0.3">
      <c r="A518" s="660" t="s">
        <v>8553</v>
      </c>
      <c r="B518" s="661" t="s">
        <v>8709</v>
      </c>
      <c r="C518" s="661" t="s">
        <v>4638</v>
      </c>
      <c r="D518" s="661" t="s">
        <v>8714</v>
      </c>
      <c r="E518" s="661" t="s">
        <v>8544</v>
      </c>
      <c r="F518" s="664">
        <v>6</v>
      </c>
      <c r="G518" s="664">
        <v>46927.46</v>
      </c>
      <c r="H518" s="661">
        <v>1</v>
      </c>
      <c r="I518" s="661">
        <v>7821.2433333333329</v>
      </c>
      <c r="J518" s="664">
        <v>1</v>
      </c>
      <c r="K518" s="664">
        <v>8191.63</v>
      </c>
      <c r="L518" s="661">
        <v>0.17455941574506698</v>
      </c>
      <c r="M518" s="661">
        <v>8191.63</v>
      </c>
      <c r="N518" s="664">
        <v>7</v>
      </c>
      <c r="O518" s="664">
        <v>57341.41</v>
      </c>
      <c r="P518" s="677">
        <v>1.2219159102154689</v>
      </c>
      <c r="Q518" s="665">
        <v>8191.63</v>
      </c>
    </row>
    <row r="519" spans="1:17" ht="14.4" customHeight="1" x14ac:dyDescent="0.3">
      <c r="A519" s="660" t="s">
        <v>8553</v>
      </c>
      <c r="B519" s="661" t="s">
        <v>8709</v>
      </c>
      <c r="C519" s="661" t="s">
        <v>4638</v>
      </c>
      <c r="D519" s="661" t="s">
        <v>8714</v>
      </c>
      <c r="E519" s="661" t="s">
        <v>8715</v>
      </c>
      <c r="F519" s="664"/>
      <c r="G519" s="664"/>
      <c r="H519" s="661"/>
      <c r="I519" s="661"/>
      <c r="J519" s="664">
        <v>4</v>
      </c>
      <c r="K519" s="664">
        <v>32766.52</v>
      </c>
      <c r="L519" s="661"/>
      <c r="M519" s="661">
        <v>8191.63</v>
      </c>
      <c r="N519" s="664">
        <v>1</v>
      </c>
      <c r="O519" s="664">
        <v>8191.63</v>
      </c>
      <c r="P519" s="677"/>
      <c r="Q519" s="665">
        <v>8191.63</v>
      </c>
    </row>
    <row r="520" spans="1:17" ht="14.4" customHeight="1" x14ac:dyDescent="0.3">
      <c r="A520" s="660" t="s">
        <v>8553</v>
      </c>
      <c r="B520" s="661" t="s">
        <v>8709</v>
      </c>
      <c r="C520" s="661" t="s">
        <v>4638</v>
      </c>
      <c r="D520" s="661" t="s">
        <v>8716</v>
      </c>
      <c r="E520" s="661" t="s">
        <v>8544</v>
      </c>
      <c r="F520" s="664">
        <v>1</v>
      </c>
      <c r="G520" s="664">
        <v>7778.18</v>
      </c>
      <c r="H520" s="661">
        <v>1</v>
      </c>
      <c r="I520" s="661">
        <v>7778.18</v>
      </c>
      <c r="J520" s="664"/>
      <c r="K520" s="664"/>
      <c r="L520" s="661"/>
      <c r="M520" s="661"/>
      <c r="N520" s="664">
        <v>1</v>
      </c>
      <c r="O520" s="664">
        <v>8074.36</v>
      </c>
      <c r="P520" s="677">
        <v>1.0380783165213456</v>
      </c>
      <c r="Q520" s="665">
        <v>8074.36</v>
      </c>
    </row>
    <row r="521" spans="1:17" ht="14.4" customHeight="1" x14ac:dyDescent="0.3">
      <c r="A521" s="660" t="s">
        <v>8553</v>
      </c>
      <c r="B521" s="661" t="s">
        <v>8709</v>
      </c>
      <c r="C521" s="661" t="s">
        <v>4638</v>
      </c>
      <c r="D521" s="661" t="s">
        <v>8717</v>
      </c>
      <c r="E521" s="661" t="s">
        <v>8544</v>
      </c>
      <c r="F521" s="664">
        <v>1</v>
      </c>
      <c r="G521" s="664">
        <v>9256.01</v>
      </c>
      <c r="H521" s="661">
        <v>1</v>
      </c>
      <c r="I521" s="661">
        <v>9256.01</v>
      </c>
      <c r="J521" s="664">
        <v>1</v>
      </c>
      <c r="K521" s="664">
        <v>9686.1</v>
      </c>
      <c r="L521" s="661">
        <v>1.046466025857794</v>
      </c>
      <c r="M521" s="661">
        <v>9686.1</v>
      </c>
      <c r="N521" s="664"/>
      <c r="O521" s="664"/>
      <c r="P521" s="677"/>
      <c r="Q521" s="665"/>
    </row>
    <row r="522" spans="1:17" ht="14.4" customHeight="1" x14ac:dyDescent="0.3">
      <c r="A522" s="660" t="s">
        <v>8553</v>
      </c>
      <c r="B522" s="661" t="s">
        <v>8709</v>
      </c>
      <c r="C522" s="661" t="s">
        <v>4638</v>
      </c>
      <c r="D522" s="661" t="s">
        <v>8719</v>
      </c>
      <c r="E522" s="661" t="s">
        <v>8544</v>
      </c>
      <c r="F522" s="664">
        <v>22</v>
      </c>
      <c r="G522" s="664">
        <v>4625.18</v>
      </c>
      <c r="H522" s="661">
        <v>1</v>
      </c>
      <c r="I522" s="661">
        <v>210.23545454545456</v>
      </c>
      <c r="J522" s="664">
        <v>3</v>
      </c>
      <c r="K522" s="664">
        <v>712.55</v>
      </c>
      <c r="L522" s="661">
        <v>0.15405886906023114</v>
      </c>
      <c r="M522" s="661">
        <v>237.51666666666665</v>
      </c>
      <c r="N522" s="664">
        <v>23</v>
      </c>
      <c r="O522" s="664">
        <v>5489.6399999999994</v>
      </c>
      <c r="P522" s="677">
        <v>1.1869029962077149</v>
      </c>
      <c r="Q522" s="665">
        <v>238.67999999999998</v>
      </c>
    </row>
    <row r="523" spans="1:17" ht="14.4" customHeight="1" x14ac:dyDescent="0.3">
      <c r="A523" s="660" t="s">
        <v>8553</v>
      </c>
      <c r="B523" s="661" t="s">
        <v>8709</v>
      </c>
      <c r="C523" s="661" t="s">
        <v>4638</v>
      </c>
      <c r="D523" s="661" t="s">
        <v>8719</v>
      </c>
      <c r="E523" s="661" t="s">
        <v>8720</v>
      </c>
      <c r="F523" s="664">
        <v>2</v>
      </c>
      <c r="G523" s="664">
        <v>470.38</v>
      </c>
      <c r="H523" s="661">
        <v>1</v>
      </c>
      <c r="I523" s="661">
        <v>235.19</v>
      </c>
      <c r="J523" s="664">
        <v>20</v>
      </c>
      <c r="K523" s="664">
        <v>4773.6000000000004</v>
      </c>
      <c r="L523" s="661">
        <v>10.148390662868319</v>
      </c>
      <c r="M523" s="661">
        <v>238.68</v>
      </c>
      <c r="N523" s="664"/>
      <c r="O523" s="664"/>
      <c r="P523" s="677"/>
      <c r="Q523" s="665"/>
    </row>
    <row r="524" spans="1:17" ht="14.4" customHeight="1" x14ac:dyDescent="0.3">
      <c r="A524" s="660" t="s">
        <v>8553</v>
      </c>
      <c r="B524" s="661" t="s">
        <v>8709</v>
      </c>
      <c r="C524" s="661" t="s">
        <v>4639</v>
      </c>
      <c r="D524" s="661" t="s">
        <v>8710</v>
      </c>
      <c r="E524" s="661" t="s">
        <v>8544</v>
      </c>
      <c r="F524" s="664">
        <v>57</v>
      </c>
      <c r="G524" s="664">
        <v>102446.7</v>
      </c>
      <c r="H524" s="661">
        <v>1</v>
      </c>
      <c r="I524" s="661">
        <v>1797.3105263157895</v>
      </c>
      <c r="J524" s="664">
        <v>56</v>
      </c>
      <c r="K524" s="664">
        <v>103991.84</v>
      </c>
      <c r="L524" s="661">
        <v>1.0150823794226655</v>
      </c>
      <c r="M524" s="661">
        <v>1856.9971428571428</v>
      </c>
      <c r="N524" s="664">
        <v>53</v>
      </c>
      <c r="O524" s="664">
        <v>98875.74</v>
      </c>
      <c r="P524" s="677">
        <v>0.96514324033863474</v>
      </c>
      <c r="Q524" s="665">
        <v>1865.5800000000002</v>
      </c>
    </row>
    <row r="525" spans="1:17" ht="14.4" customHeight="1" x14ac:dyDescent="0.3">
      <c r="A525" s="660" t="s">
        <v>8553</v>
      </c>
      <c r="B525" s="661" t="s">
        <v>8709</v>
      </c>
      <c r="C525" s="661" t="s">
        <v>4639</v>
      </c>
      <c r="D525" s="661" t="s">
        <v>8710</v>
      </c>
      <c r="E525" s="661" t="s">
        <v>8711</v>
      </c>
      <c r="F525" s="664">
        <v>20</v>
      </c>
      <c r="G525" s="664">
        <v>36110</v>
      </c>
      <c r="H525" s="661">
        <v>1</v>
      </c>
      <c r="I525" s="661">
        <v>1805.5</v>
      </c>
      <c r="J525" s="664">
        <v>7</v>
      </c>
      <c r="K525" s="664">
        <v>13059.06</v>
      </c>
      <c r="L525" s="661">
        <v>0.36164663528108554</v>
      </c>
      <c r="M525" s="661">
        <v>1865.58</v>
      </c>
      <c r="N525" s="664">
        <v>19</v>
      </c>
      <c r="O525" s="664">
        <v>35446.019999999997</v>
      </c>
      <c r="P525" s="677">
        <v>0.98161229576294651</v>
      </c>
      <c r="Q525" s="665">
        <v>1865.58</v>
      </c>
    </row>
    <row r="526" spans="1:17" ht="14.4" customHeight="1" x14ac:dyDescent="0.3">
      <c r="A526" s="660" t="s">
        <v>8553</v>
      </c>
      <c r="B526" s="661" t="s">
        <v>8709</v>
      </c>
      <c r="C526" s="661" t="s">
        <v>4639</v>
      </c>
      <c r="D526" s="661" t="s">
        <v>8712</v>
      </c>
      <c r="E526" s="661" t="s">
        <v>8544</v>
      </c>
      <c r="F526" s="664">
        <v>4</v>
      </c>
      <c r="G526" s="664">
        <v>10530.48</v>
      </c>
      <c r="H526" s="661">
        <v>1</v>
      </c>
      <c r="I526" s="661">
        <v>2632.62</v>
      </c>
      <c r="J526" s="664"/>
      <c r="K526" s="664"/>
      <c r="L526" s="661"/>
      <c r="M526" s="661"/>
      <c r="N526" s="664"/>
      <c r="O526" s="664"/>
      <c r="P526" s="677"/>
      <c r="Q526" s="665"/>
    </row>
    <row r="527" spans="1:17" ht="14.4" customHeight="1" x14ac:dyDescent="0.3">
      <c r="A527" s="660" t="s">
        <v>8553</v>
      </c>
      <c r="B527" s="661" t="s">
        <v>8709</v>
      </c>
      <c r="C527" s="661" t="s">
        <v>4639</v>
      </c>
      <c r="D527" s="661" t="s">
        <v>8714</v>
      </c>
      <c r="E527" s="661" t="s">
        <v>8544</v>
      </c>
      <c r="F527" s="664">
        <v>5</v>
      </c>
      <c r="G527" s="664">
        <v>39174.35</v>
      </c>
      <c r="H527" s="661">
        <v>1</v>
      </c>
      <c r="I527" s="661">
        <v>7834.87</v>
      </c>
      <c r="J527" s="664">
        <v>9</v>
      </c>
      <c r="K527" s="664">
        <v>72949.83</v>
      </c>
      <c r="L527" s="661">
        <v>1.862183546121378</v>
      </c>
      <c r="M527" s="661">
        <v>8105.5366666666669</v>
      </c>
      <c r="N527" s="664">
        <v>17</v>
      </c>
      <c r="O527" s="664">
        <v>139257.71</v>
      </c>
      <c r="P527" s="677">
        <v>3.5548186504689929</v>
      </c>
      <c r="Q527" s="665">
        <v>8191.6299999999992</v>
      </c>
    </row>
    <row r="528" spans="1:17" ht="14.4" customHeight="1" x14ac:dyDescent="0.3">
      <c r="A528" s="660" t="s">
        <v>8553</v>
      </c>
      <c r="B528" s="661" t="s">
        <v>8709</v>
      </c>
      <c r="C528" s="661" t="s">
        <v>4639</v>
      </c>
      <c r="D528" s="661" t="s">
        <v>8714</v>
      </c>
      <c r="E528" s="661" t="s">
        <v>8715</v>
      </c>
      <c r="F528" s="664">
        <v>3</v>
      </c>
      <c r="G528" s="664">
        <v>23412.63</v>
      </c>
      <c r="H528" s="661">
        <v>1</v>
      </c>
      <c r="I528" s="661">
        <v>7804.21</v>
      </c>
      <c r="J528" s="664">
        <v>6</v>
      </c>
      <c r="K528" s="664">
        <v>49149.78</v>
      </c>
      <c r="L528" s="661">
        <v>2.0992848731646121</v>
      </c>
      <c r="M528" s="661">
        <v>8191.63</v>
      </c>
      <c r="N528" s="664">
        <v>2</v>
      </c>
      <c r="O528" s="664">
        <v>16383.26</v>
      </c>
      <c r="P528" s="677">
        <v>0.69976162438820411</v>
      </c>
      <c r="Q528" s="665">
        <v>8191.63</v>
      </c>
    </row>
    <row r="529" spans="1:17" ht="14.4" customHeight="1" x14ac:dyDescent="0.3">
      <c r="A529" s="660" t="s">
        <v>8553</v>
      </c>
      <c r="B529" s="661" t="s">
        <v>8709</v>
      </c>
      <c r="C529" s="661" t="s">
        <v>4639</v>
      </c>
      <c r="D529" s="661" t="s">
        <v>8716</v>
      </c>
      <c r="E529" s="661" t="s">
        <v>8544</v>
      </c>
      <c r="F529" s="664"/>
      <c r="G529" s="664"/>
      <c r="H529" s="661"/>
      <c r="I529" s="661"/>
      <c r="J529" s="664">
        <v>1</v>
      </c>
      <c r="K529" s="664">
        <v>8074.36</v>
      </c>
      <c r="L529" s="661"/>
      <c r="M529" s="661">
        <v>8074.36</v>
      </c>
      <c r="N529" s="664"/>
      <c r="O529" s="664"/>
      <c r="P529" s="677"/>
      <c r="Q529" s="665"/>
    </row>
    <row r="530" spans="1:17" ht="14.4" customHeight="1" x14ac:dyDescent="0.3">
      <c r="A530" s="660" t="s">
        <v>8553</v>
      </c>
      <c r="B530" s="661" t="s">
        <v>8709</v>
      </c>
      <c r="C530" s="661" t="s">
        <v>4639</v>
      </c>
      <c r="D530" s="661" t="s">
        <v>8719</v>
      </c>
      <c r="E530" s="661" t="s">
        <v>8544</v>
      </c>
      <c r="F530" s="664">
        <v>28</v>
      </c>
      <c r="G530" s="664">
        <v>6265.07</v>
      </c>
      <c r="H530" s="661">
        <v>1</v>
      </c>
      <c r="I530" s="661">
        <v>223.7525</v>
      </c>
      <c r="J530" s="664">
        <v>30</v>
      </c>
      <c r="K530" s="664">
        <v>7153.42</v>
      </c>
      <c r="L530" s="661">
        <v>1.1417941060514887</v>
      </c>
      <c r="M530" s="661">
        <v>238.44733333333335</v>
      </c>
      <c r="N530" s="664">
        <v>30</v>
      </c>
      <c r="O530" s="664">
        <v>7160.4</v>
      </c>
      <c r="P530" s="677">
        <v>1.1429082197006577</v>
      </c>
      <c r="Q530" s="665">
        <v>238.67999999999998</v>
      </c>
    </row>
    <row r="531" spans="1:17" ht="14.4" customHeight="1" x14ac:dyDescent="0.3">
      <c r="A531" s="660" t="s">
        <v>8553</v>
      </c>
      <c r="B531" s="661" t="s">
        <v>8709</v>
      </c>
      <c r="C531" s="661" t="s">
        <v>4639</v>
      </c>
      <c r="D531" s="661" t="s">
        <v>8719</v>
      </c>
      <c r="E531" s="661" t="s">
        <v>8720</v>
      </c>
      <c r="F531" s="664">
        <v>6</v>
      </c>
      <c r="G531" s="664">
        <v>1411.14</v>
      </c>
      <c r="H531" s="661">
        <v>1</v>
      </c>
      <c r="I531" s="661">
        <v>235.19000000000003</v>
      </c>
      <c r="J531" s="664">
        <v>9</v>
      </c>
      <c r="K531" s="664">
        <v>2148.12</v>
      </c>
      <c r="L531" s="661">
        <v>1.5222585994302478</v>
      </c>
      <c r="M531" s="661">
        <v>238.67999999999998</v>
      </c>
      <c r="N531" s="664">
        <v>16</v>
      </c>
      <c r="O531" s="664">
        <v>3818.88</v>
      </c>
      <c r="P531" s="677">
        <v>2.7062375100982186</v>
      </c>
      <c r="Q531" s="665">
        <v>238.68</v>
      </c>
    </row>
    <row r="532" spans="1:17" ht="14.4" customHeight="1" x14ac:dyDescent="0.3">
      <c r="A532" s="660" t="s">
        <v>8553</v>
      </c>
      <c r="B532" s="661" t="s">
        <v>8709</v>
      </c>
      <c r="C532" s="661" t="s">
        <v>4640</v>
      </c>
      <c r="D532" s="661" t="s">
        <v>8710</v>
      </c>
      <c r="E532" s="661" t="s">
        <v>8544</v>
      </c>
      <c r="F532" s="664"/>
      <c r="G532" s="664"/>
      <c r="H532" s="661"/>
      <c r="I532" s="661"/>
      <c r="J532" s="664">
        <v>8</v>
      </c>
      <c r="K532" s="664">
        <v>14864.56</v>
      </c>
      <c r="L532" s="661"/>
      <c r="M532" s="661">
        <v>1858.07</v>
      </c>
      <c r="N532" s="664">
        <v>2</v>
      </c>
      <c r="O532" s="664">
        <v>3731.16</v>
      </c>
      <c r="P532" s="677"/>
      <c r="Q532" s="665">
        <v>1865.58</v>
      </c>
    </row>
    <row r="533" spans="1:17" ht="14.4" customHeight="1" x14ac:dyDescent="0.3">
      <c r="A533" s="660" t="s">
        <v>8553</v>
      </c>
      <c r="B533" s="661" t="s">
        <v>8709</v>
      </c>
      <c r="C533" s="661" t="s">
        <v>4640</v>
      </c>
      <c r="D533" s="661" t="s">
        <v>8710</v>
      </c>
      <c r="E533" s="661" t="s">
        <v>8711</v>
      </c>
      <c r="F533" s="664">
        <v>2</v>
      </c>
      <c r="G533" s="664">
        <v>3611</v>
      </c>
      <c r="H533" s="661">
        <v>1</v>
      </c>
      <c r="I533" s="661">
        <v>1805.5</v>
      </c>
      <c r="J533" s="664">
        <v>1</v>
      </c>
      <c r="K533" s="664">
        <v>1865.58</v>
      </c>
      <c r="L533" s="661">
        <v>0.51663805040155075</v>
      </c>
      <c r="M533" s="661">
        <v>1865.58</v>
      </c>
      <c r="N533" s="664"/>
      <c r="O533" s="664"/>
      <c r="P533" s="677"/>
      <c r="Q533" s="665"/>
    </row>
    <row r="534" spans="1:17" ht="14.4" customHeight="1" x14ac:dyDescent="0.3">
      <c r="A534" s="660" t="s">
        <v>8553</v>
      </c>
      <c r="B534" s="661" t="s">
        <v>8709</v>
      </c>
      <c r="C534" s="661" t="s">
        <v>4640</v>
      </c>
      <c r="D534" s="661" t="s">
        <v>8712</v>
      </c>
      <c r="E534" s="661" t="s">
        <v>8544</v>
      </c>
      <c r="F534" s="664">
        <v>1</v>
      </c>
      <c r="G534" s="664">
        <v>2632.62</v>
      </c>
      <c r="H534" s="661">
        <v>1</v>
      </c>
      <c r="I534" s="661">
        <v>2632.62</v>
      </c>
      <c r="J534" s="664">
        <v>7</v>
      </c>
      <c r="K534" s="664">
        <v>18812.7</v>
      </c>
      <c r="L534" s="661">
        <v>7.1459990427786773</v>
      </c>
      <c r="M534" s="661">
        <v>2687.5285714285715</v>
      </c>
      <c r="N534" s="664">
        <v>1</v>
      </c>
      <c r="O534" s="664">
        <v>2728.71</v>
      </c>
      <c r="P534" s="677">
        <v>1.0364997606946693</v>
      </c>
      <c r="Q534" s="665">
        <v>2728.71</v>
      </c>
    </row>
    <row r="535" spans="1:17" ht="14.4" customHeight="1" x14ac:dyDescent="0.3">
      <c r="A535" s="660" t="s">
        <v>8553</v>
      </c>
      <c r="B535" s="661" t="s">
        <v>8709</v>
      </c>
      <c r="C535" s="661" t="s">
        <v>4640</v>
      </c>
      <c r="D535" s="661" t="s">
        <v>8712</v>
      </c>
      <c r="E535" s="661" t="s">
        <v>8713</v>
      </c>
      <c r="F535" s="664">
        <v>1</v>
      </c>
      <c r="G535" s="664">
        <v>2632.62</v>
      </c>
      <c r="H535" s="661">
        <v>1</v>
      </c>
      <c r="I535" s="661">
        <v>2632.62</v>
      </c>
      <c r="J535" s="664"/>
      <c r="K535" s="664"/>
      <c r="L535" s="661"/>
      <c r="M535" s="661"/>
      <c r="N535" s="664"/>
      <c r="O535" s="664"/>
      <c r="P535" s="677"/>
      <c r="Q535" s="665"/>
    </row>
    <row r="536" spans="1:17" ht="14.4" customHeight="1" x14ac:dyDescent="0.3">
      <c r="A536" s="660" t="s">
        <v>8553</v>
      </c>
      <c r="B536" s="661" t="s">
        <v>8709</v>
      </c>
      <c r="C536" s="661" t="s">
        <v>4640</v>
      </c>
      <c r="D536" s="661" t="s">
        <v>8714</v>
      </c>
      <c r="E536" s="661" t="s">
        <v>8544</v>
      </c>
      <c r="F536" s="664"/>
      <c r="G536" s="664"/>
      <c r="H536" s="661"/>
      <c r="I536" s="661"/>
      <c r="J536" s="664">
        <v>2</v>
      </c>
      <c r="K536" s="664">
        <v>15995.84</v>
      </c>
      <c r="L536" s="661"/>
      <c r="M536" s="661">
        <v>7997.92</v>
      </c>
      <c r="N536" s="664"/>
      <c r="O536" s="664"/>
      <c r="P536" s="677"/>
      <c r="Q536" s="665"/>
    </row>
    <row r="537" spans="1:17" ht="14.4" customHeight="1" x14ac:dyDescent="0.3">
      <c r="A537" s="660" t="s">
        <v>8553</v>
      </c>
      <c r="B537" s="661" t="s">
        <v>8709</v>
      </c>
      <c r="C537" s="661" t="s">
        <v>4640</v>
      </c>
      <c r="D537" s="661" t="s">
        <v>8717</v>
      </c>
      <c r="E537" s="661" t="s">
        <v>8544</v>
      </c>
      <c r="F537" s="664"/>
      <c r="G537" s="664"/>
      <c r="H537" s="661"/>
      <c r="I537" s="661"/>
      <c r="J537" s="664">
        <v>2</v>
      </c>
      <c r="K537" s="664">
        <v>18942.11</v>
      </c>
      <c r="L537" s="661"/>
      <c r="M537" s="661">
        <v>9471.0550000000003</v>
      </c>
      <c r="N537" s="664">
        <v>1</v>
      </c>
      <c r="O537" s="664">
        <v>9686.1</v>
      </c>
      <c r="P537" s="677"/>
      <c r="Q537" s="665">
        <v>9686.1</v>
      </c>
    </row>
    <row r="538" spans="1:17" ht="14.4" customHeight="1" x14ac:dyDescent="0.3">
      <c r="A538" s="660" t="s">
        <v>8553</v>
      </c>
      <c r="B538" s="661" t="s">
        <v>8709</v>
      </c>
      <c r="C538" s="661" t="s">
        <v>4640</v>
      </c>
      <c r="D538" s="661" t="s">
        <v>8719</v>
      </c>
      <c r="E538" s="661" t="s">
        <v>8544</v>
      </c>
      <c r="F538" s="664">
        <v>1</v>
      </c>
      <c r="G538" s="664">
        <v>235.19</v>
      </c>
      <c r="H538" s="661">
        <v>1</v>
      </c>
      <c r="I538" s="661">
        <v>235.19</v>
      </c>
      <c r="J538" s="664">
        <v>17</v>
      </c>
      <c r="K538" s="664">
        <v>4036.6200000000003</v>
      </c>
      <c r="L538" s="661">
        <v>17.163229729155152</v>
      </c>
      <c r="M538" s="661">
        <v>237.44823529411767</v>
      </c>
      <c r="N538" s="664">
        <v>4</v>
      </c>
      <c r="O538" s="664">
        <v>954.72</v>
      </c>
      <c r="P538" s="677">
        <v>4.0593562651473283</v>
      </c>
      <c r="Q538" s="665">
        <v>238.68</v>
      </c>
    </row>
    <row r="539" spans="1:17" ht="14.4" customHeight="1" x14ac:dyDescent="0.3">
      <c r="A539" s="660" t="s">
        <v>8553</v>
      </c>
      <c r="B539" s="661" t="s">
        <v>8709</v>
      </c>
      <c r="C539" s="661" t="s">
        <v>4640</v>
      </c>
      <c r="D539" s="661" t="s">
        <v>8719</v>
      </c>
      <c r="E539" s="661" t="s">
        <v>8720</v>
      </c>
      <c r="F539" s="664">
        <v>1</v>
      </c>
      <c r="G539" s="664">
        <v>235.19</v>
      </c>
      <c r="H539" s="661">
        <v>1</v>
      </c>
      <c r="I539" s="661">
        <v>235.19</v>
      </c>
      <c r="J539" s="664">
        <v>1</v>
      </c>
      <c r="K539" s="664">
        <v>238.68</v>
      </c>
      <c r="L539" s="661">
        <v>1.0148390662868321</v>
      </c>
      <c r="M539" s="661">
        <v>238.68</v>
      </c>
      <c r="N539" s="664"/>
      <c r="O539" s="664"/>
      <c r="P539" s="677"/>
      <c r="Q539" s="665"/>
    </row>
    <row r="540" spans="1:17" ht="14.4" customHeight="1" x14ac:dyDescent="0.3">
      <c r="A540" s="660" t="s">
        <v>8553</v>
      </c>
      <c r="B540" s="661" t="s">
        <v>8709</v>
      </c>
      <c r="C540" s="661" t="s">
        <v>4641</v>
      </c>
      <c r="D540" s="661" t="s">
        <v>8710</v>
      </c>
      <c r="E540" s="661" t="s">
        <v>8544</v>
      </c>
      <c r="F540" s="664">
        <v>74</v>
      </c>
      <c r="G540" s="664">
        <v>132836.78</v>
      </c>
      <c r="H540" s="661">
        <v>1</v>
      </c>
      <c r="I540" s="661">
        <v>1795.0916216216217</v>
      </c>
      <c r="J540" s="664">
        <v>91</v>
      </c>
      <c r="K540" s="664">
        <v>169287.13999999998</v>
      </c>
      <c r="L540" s="661">
        <v>1.2743996052900408</v>
      </c>
      <c r="M540" s="661">
        <v>1860.2982417582416</v>
      </c>
      <c r="N540" s="664">
        <v>133</v>
      </c>
      <c r="O540" s="664">
        <v>248122.14</v>
      </c>
      <c r="P540" s="677">
        <v>1.8678722865760524</v>
      </c>
      <c r="Q540" s="665">
        <v>1865.5800000000002</v>
      </c>
    </row>
    <row r="541" spans="1:17" ht="14.4" customHeight="1" x14ac:dyDescent="0.3">
      <c r="A541" s="660" t="s">
        <v>8553</v>
      </c>
      <c r="B541" s="661" t="s">
        <v>8709</v>
      </c>
      <c r="C541" s="661" t="s">
        <v>4641</v>
      </c>
      <c r="D541" s="661" t="s">
        <v>8710</v>
      </c>
      <c r="E541" s="661" t="s">
        <v>8711</v>
      </c>
      <c r="F541" s="664">
        <v>15</v>
      </c>
      <c r="G541" s="664">
        <v>27082.5</v>
      </c>
      <c r="H541" s="661">
        <v>1</v>
      </c>
      <c r="I541" s="661">
        <v>1805.5</v>
      </c>
      <c r="J541" s="664">
        <v>17</v>
      </c>
      <c r="K541" s="664">
        <v>31714.86</v>
      </c>
      <c r="L541" s="661">
        <v>1.1710462475768486</v>
      </c>
      <c r="M541" s="661">
        <v>1865.58</v>
      </c>
      <c r="N541" s="664">
        <v>40</v>
      </c>
      <c r="O541" s="664">
        <v>74623.199999999997</v>
      </c>
      <c r="P541" s="677">
        <v>2.7554029354749376</v>
      </c>
      <c r="Q541" s="665">
        <v>1865.58</v>
      </c>
    </row>
    <row r="542" spans="1:17" ht="14.4" customHeight="1" x14ac:dyDescent="0.3">
      <c r="A542" s="660" t="s">
        <v>8553</v>
      </c>
      <c r="B542" s="661" t="s">
        <v>8709</v>
      </c>
      <c r="C542" s="661" t="s">
        <v>4641</v>
      </c>
      <c r="D542" s="661" t="s">
        <v>8712</v>
      </c>
      <c r="E542" s="661" t="s">
        <v>8544</v>
      </c>
      <c r="F542" s="664">
        <v>12</v>
      </c>
      <c r="G542" s="664">
        <v>31485.84</v>
      </c>
      <c r="H542" s="661">
        <v>1</v>
      </c>
      <c r="I542" s="661">
        <v>2623.82</v>
      </c>
      <c r="J542" s="664">
        <v>35</v>
      </c>
      <c r="K542" s="664">
        <v>94832.220000000016</v>
      </c>
      <c r="L542" s="661">
        <v>3.0119005876927538</v>
      </c>
      <c r="M542" s="661">
        <v>2709.4920000000006</v>
      </c>
      <c r="N542" s="664">
        <v>23</v>
      </c>
      <c r="O542" s="664">
        <v>62760.33</v>
      </c>
      <c r="P542" s="677">
        <v>1.9932874587433589</v>
      </c>
      <c r="Q542" s="665">
        <v>2728.71</v>
      </c>
    </row>
    <row r="543" spans="1:17" ht="14.4" customHeight="1" x14ac:dyDescent="0.3">
      <c r="A543" s="660" t="s">
        <v>8553</v>
      </c>
      <c r="B543" s="661" t="s">
        <v>8709</v>
      </c>
      <c r="C543" s="661" t="s">
        <v>4641</v>
      </c>
      <c r="D543" s="661" t="s">
        <v>8712</v>
      </c>
      <c r="E543" s="661" t="s">
        <v>8713</v>
      </c>
      <c r="F543" s="664">
        <v>3</v>
      </c>
      <c r="G543" s="664">
        <v>7897.86</v>
      </c>
      <c r="H543" s="661">
        <v>1</v>
      </c>
      <c r="I543" s="661">
        <v>2632.62</v>
      </c>
      <c r="J543" s="664">
        <v>1</v>
      </c>
      <c r="K543" s="664">
        <v>2728.71</v>
      </c>
      <c r="L543" s="661">
        <v>0.3454999202315564</v>
      </c>
      <c r="M543" s="661">
        <v>2728.71</v>
      </c>
      <c r="N543" s="664">
        <v>9</v>
      </c>
      <c r="O543" s="664">
        <v>24558.39</v>
      </c>
      <c r="P543" s="677">
        <v>3.1094992820840077</v>
      </c>
      <c r="Q543" s="665">
        <v>2728.71</v>
      </c>
    </row>
    <row r="544" spans="1:17" ht="14.4" customHeight="1" x14ac:dyDescent="0.3">
      <c r="A544" s="660" t="s">
        <v>8553</v>
      </c>
      <c r="B544" s="661" t="s">
        <v>8709</v>
      </c>
      <c r="C544" s="661" t="s">
        <v>4641</v>
      </c>
      <c r="D544" s="661" t="s">
        <v>8714</v>
      </c>
      <c r="E544" s="661" t="s">
        <v>8544</v>
      </c>
      <c r="F544" s="664">
        <v>7</v>
      </c>
      <c r="G544" s="664">
        <v>54680.570000000007</v>
      </c>
      <c r="H544" s="661">
        <v>1</v>
      </c>
      <c r="I544" s="661">
        <v>7811.5100000000011</v>
      </c>
      <c r="J544" s="664">
        <v>22</v>
      </c>
      <c r="K544" s="664">
        <v>178666.18000000002</v>
      </c>
      <c r="L544" s="661">
        <v>3.2674527716152189</v>
      </c>
      <c r="M544" s="661">
        <v>8121.1900000000014</v>
      </c>
      <c r="N544" s="664">
        <v>50</v>
      </c>
      <c r="O544" s="664">
        <v>409581.50000000006</v>
      </c>
      <c r="P544" s="677">
        <v>7.4904394742044573</v>
      </c>
      <c r="Q544" s="665">
        <v>8191.630000000001</v>
      </c>
    </row>
    <row r="545" spans="1:17" ht="14.4" customHeight="1" x14ac:dyDescent="0.3">
      <c r="A545" s="660" t="s">
        <v>8553</v>
      </c>
      <c r="B545" s="661" t="s">
        <v>8709</v>
      </c>
      <c r="C545" s="661" t="s">
        <v>4641</v>
      </c>
      <c r="D545" s="661" t="s">
        <v>8714</v>
      </c>
      <c r="E545" s="661" t="s">
        <v>8715</v>
      </c>
      <c r="F545" s="664">
        <v>1</v>
      </c>
      <c r="G545" s="664">
        <v>7804.21</v>
      </c>
      <c r="H545" s="661">
        <v>1</v>
      </c>
      <c r="I545" s="661">
        <v>7804.21</v>
      </c>
      <c r="J545" s="664">
        <v>9</v>
      </c>
      <c r="K545" s="664">
        <v>73724.67</v>
      </c>
      <c r="L545" s="661">
        <v>9.4467819292407551</v>
      </c>
      <c r="M545" s="661">
        <v>8191.63</v>
      </c>
      <c r="N545" s="664">
        <v>18</v>
      </c>
      <c r="O545" s="664">
        <v>147449.34</v>
      </c>
      <c r="P545" s="677">
        <v>18.89356385848151</v>
      </c>
      <c r="Q545" s="665">
        <v>8191.63</v>
      </c>
    </row>
    <row r="546" spans="1:17" ht="14.4" customHeight="1" x14ac:dyDescent="0.3">
      <c r="A546" s="660" t="s">
        <v>8553</v>
      </c>
      <c r="B546" s="661" t="s">
        <v>8709</v>
      </c>
      <c r="C546" s="661" t="s">
        <v>4641</v>
      </c>
      <c r="D546" s="661" t="s">
        <v>8716</v>
      </c>
      <c r="E546" s="661" t="s">
        <v>8544</v>
      </c>
      <c r="F546" s="664"/>
      <c r="G546" s="664"/>
      <c r="H546" s="661"/>
      <c r="I546" s="661"/>
      <c r="J546" s="664">
        <v>1</v>
      </c>
      <c r="K546" s="664">
        <v>8074.36</v>
      </c>
      <c r="L546" s="661"/>
      <c r="M546" s="661">
        <v>8074.36</v>
      </c>
      <c r="N546" s="664"/>
      <c r="O546" s="664"/>
      <c r="P546" s="677"/>
      <c r="Q546" s="665"/>
    </row>
    <row r="547" spans="1:17" ht="14.4" customHeight="1" x14ac:dyDescent="0.3">
      <c r="A547" s="660" t="s">
        <v>8553</v>
      </c>
      <c r="B547" s="661" t="s">
        <v>8709</v>
      </c>
      <c r="C547" s="661" t="s">
        <v>4641</v>
      </c>
      <c r="D547" s="661" t="s">
        <v>8717</v>
      </c>
      <c r="E547" s="661" t="s">
        <v>8544</v>
      </c>
      <c r="F547" s="664">
        <v>2</v>
      </c>
      <c r="G547" s="664">
        <v>18295.02</v>
      </c>
      <c r="H547" s="661">
        <v>1</v>
      </c>
      <c r="I547" s="661">
        <v>9147.51</v>
      </c>
      <c r="J547" s="664">
        <v>14</v>
      </c>
      <c r="K547" s="664">
        <v>135175.31</v>
      </c>
      <c r="L547" s="661">
        <v>7.3886396407328334</v>
      </c>
      <c r="M547" s="661">
        <v>9655.3792857142853</v>
      </c>
      <c r="N547" s="664">
        <v>16</v>
      </c>
      <c r="O547" s="664">
        <v>154977.60000000001</v>
      </c>
      <c r="P547" s="677">
        <v>8.4710265416490387</v>
      </c>
      <c r="Q547" s="665">
        <v>9686.1</v>
      </c>
    </row>
    <row r="548" spans="1:17" ht="14.4" customHeight="1" x14ac:dyDescent="0.3">
      <c r="A548" s="660" t="s">
        <v>8553</v>
      </c>
      <c r="B548" s="661" t="s">
        <v>8709</v>
      </c>
      <c r="C548" s="661" t="s">
        <v>4641</v>
      </c>
      <c r="D548" s="661" t="s">
        <v>8717</v>
      </c>
      <c r="E548" s="661" t="s">
        <v>8718</v>
      </c>
      <c r="F548" s="664"/>
      <c r="G548" s="664"/>
      <c r="H548" s="661"/>
      <c r="I548" s="661"/>
      <c r="J548" s="664">
        <v>6</v>
      </c>
      <c r="K548" s="664">
        <v>58116.6</v>
      </c>
      <c r="L548" s="661"/>
      <c r="M548" s="661">
        <v>9686.1</v>
      </c>
      <c r="N548" s="664">
        <v>1</v>
      </c>
      <c r="O548" s="664">
        <v>9686.1</v>
      </c>
      <c r="P548" s="677"/>
      <c r="Q548" s="665">
        <v>9686.1</v>
      </c>
    </row>
    <row r="549" spans="1:17" ht="14.4" customHeight="1" x14ac:dyDescent="0.3">
      <c r="A549" s="660" t="s">
        <v>8553</v>
      </c>
      <c r="B549" s="661" t="s">
        <v>8709</v>
      </c>
      <c r="C549" s="661" t="s">
        <v>4641</v>
      </c>
      <c r="D549" s="661" t="s">
        <v>8719</v>
      </c>
      <c r="E549" s="661" t="s">
        <v>8544</v>
      </c>
      <c r="F549" s="664">
        <v>89</v>
      </c>
      <c r="G549" s="664">
        <v>19330.66</v>
      </c>
      <c r="H549" s="661">
        <v>1</v>
      </c>
      <c r="I549" s="661">
        <v>217.19842696629215</v>
      </c>
      <c r="J549" s="664">
        <v>153</v>
      </c>
      <c r="K549" s="664">
        <v>36451.729999999996</v>
      </c>
      <c r="L549" s="661">
        <v>1.8856950564543578</v>
      </c>
      <c r="M549" s="661">
        <v>238.24660130718951</v>
      </c>
      <c r="N549" s="664">
        <v>208</v>
      </c>
      <c r="O549" s="664">
        <v>49645.440000000002</v>
      </c>
      <c r="P549" s="677">
        <v>2.5682227094160264</v>
      </c>
      <c r="Q549" s="665">
        <v>238.68</v>
      </c>
    </row>
    <row r="550" spans="1:17" ht="14.4" customHeight="1" x14ac:dyDescent="0.3">
      <c r="A550" s="660" t="s">
        <v>8553</v>
      </c>
      <c r="B550" s="661" t="s">
        <v>8709</v>
      </c>
      <c r="C550" s="661" t="s">
        <v>4641</v>
      </c>
      <c r="D550" s="661" t="s">
        <v>8719</v>
      </c>
      <c r="E550" s="661" t="s">
        <v>8720</v>
      </c>
      <c r="F550" s="664">
        <v>16</v>
      </c>
      <c r="G550" s="664">
        <v>3763.04</v>
      </c>
      <c r="H550" s="661">
        <v>1</v>
      </c>
      <c r="I550" s="661">
        <v>235.19</v>
      </c>
      <c r="J550" s="664">
        <v>33</v>
      </c>
      <c r="K550" s="664">
        <v>7876.4400000000005</v>
      </c>
      <c r="L550" s="661">
        <v>2.0931055742165912</v>
      </c>
      <c r="M550" s="661">
        <v>238.68</v>
      </c>
      <c r="N550" s="664">
        <v>61</v>
      </c>
      <c r="O550" s="664">
        <v>14559.48</v>
      </c>
      <c r="P550" s="677">
        <v>3.8690739402185468</v>
      </c>
      <c r="Q550" s="665">
        <v>238.68</v>
      </c>
    </row>
    <row r="551" spans="1:17" ht="14.4" customHeight="1" x14ac:dyDescent="0.3">
      <c r="A551" s="660" t="s">
        <v>8553</v>
      </c>
      <c r="B551" s="661" t="s">
        <v>8709</v>
      </c>
      <c r="C551" s="661" t="s">
        <v>4649</v>
      </c>
      <c r="D551" s="661" t="s">
        <v>8710</v>
      </c>
      <c r="E551" s="661" t="s">
        <v>8544</v>
      </c>
      <c r="F551" s="664">
        <v>4</v>
      </c>
      <c r="G551" s="664">
        <v>7151.98</v>
      </c>
      <c r="H551" s="661">
        <v>1</v>
      </c>
      <c r="I551" s="661">
        <v>1787.9949999999999</v>
      </c>
      <c r="J551" s="664"/>
      <c r="K551" s="664"/>
      <c r="L551" s="661"/>
      <c r="M551" s="661"/>
      <c r="N551" s="664">
        <v>2</v>
      </c>
      <c r="O551" s="664">
        <v>3731.16</v>
      </c>
      <c r="P551" s="677">
        <v>0.52169608975416604</v>
      </c>
      <c r="Q551" s="665">
        <v>1865.58</v>
      </c>
    </row>
    <row r="552" spans="1:17" ht="14.4" customHeight="1" x14ac:dyDescent="0.3">
      <c r="A552" s="660" t="s">
        <v>8553</v>
      </c>
      <c r="B552" s="661" t="s">
        <v>8709</v>
      </c>
      <c r="C552" s="661" t="s">
        <v>4649</v>
      </c>
      <c r="D552" s="661" t="s">
        <v>8710</v>
      </c>
      <c r="E552" s="661" t="s">
        <v>8711</v>
      </c>
      <c r="F552" s="664">
        <v>4</v>
      </c>
      <c r="G552" s="664">
        <v>7222</v>
      </c>
      <c r="H552" s="661">
        <v>1</v>
      </c>
      <c r="I552" s="661">
        <v>1805.5</v>
      </c>
      <c r="J552" s="664">
        <v>2</v>
      </c>
      <c r="K552" s="664">
        <v>3731.16</v>
      </c>
      <c r="L552" s="661">
        <v>0.51663805040155075</v>
      </c>
      <c r="M552" s="661">
        <v>1865.58</v>
      </c>
      <c r="N552" s="664"/>
      <c r="O552" s="664"/>
      <c r="P552" s="677"/>
      <c r="Q552" s="665"/>
    </row>
    <row r="553" spans="1:17" ht="14.4" customHeight="1" x14ac:dyDescent="0.3">
      <c r="A553" s="660" t="s">
        <v>8553</v>
      </c>
      <c r="B553" s="661" t="s">
        <v>8709</v>
      </c>
      <c r="C553" s="661" t="s">
        <v>4649</v>
      </c>
      <c r="D553" s="661" t="s">
        <v>8712</v>
      </c>
      <c r="E553" s="661" t="s">
        <v>8544</v>
      </c>
      <c r="F553" s="664">
        <v>3</v>
      </c>
      <c r="G553" s="664">
        <v>7897.86</v>
      </c>
      <c r="H553" s="661">
        <v>1</v>
      </c>
      <c r="I553" s="661">
        <v>2632.62</v>
      </c>
      <c r="J553" s="664"/>
      <c r="K553" s="664"/>
      <c r="L553" s="661"/>
      <c r="M553" s="661"/>
      <c r="N553" s="664">
        <v>23</v>
      </c>
      <c r="O553" s="664">
        <v>62760.33</v>
      </c>
      <c r="P553" s="677">
        <v>7.9464981653257976</v>
      </c>
      <c r="Q553" s="665">
        <v>2728.71</v>
      </c>
    </row>
    <row r="554" spans="1:17" ht="14.4" customHeight="1" x14ac:dyDescent="0.3">
      <c r="A554" s="660" t="s">
        <v>8553</v>
      </c>
      <c r="B554" s="661" t="s">
        <v>8709</v>
      </c>
      <c r="C554" s="661" t="s">
        <v>4649</v>
      </c>
      <c r="D554" s="661" t="s">
        <v>8712</v>
      </c>
      <c r="E554" s="661" t="s">
        <v>8713</v>
      </c>
      <c r="F554" s="664">
        <v>3</v>
      </c>
      <c r="G554" s="664">
        <v>7897.86</v>
      </c>
      <c r="H554" s="661">
        <v>1</v>
      </c>
      <c r="I554" s="661">
        <v>2632.62</v>
      </c>
      <c r="J554" s="664">
        <v>8</v>
      </c>
      <c r="K554" s="664">
        <v>21829.68</v>
      </c>
      <c r="L554" s="661">
        <v>2.7639993618524512</v>
      </c>
      <c r="M554" s="661">
        <v>2728.71</v>
      </c>
      <c r="N554" s="664">
        <v>9</v>
      </c>
      <c r="O554" s="664">
        <v>24558.39</v>
      </c>
      <c r="P554" s="677">
        <v>3.1094992820840077</v>
      </c>
      <c r="Q554" s="665">
        <v>2728.71</v>
      </c>
    </row>
    <row r="555" spans="1:17" ht="14.4" customHeight="1" x14ac:dyDescent="0.3">
      <c r="A555" s="660" t="s">
        <v>8553</v>
      </c>
      <c r="B555" s="661" t="s">
        <v>8709</v>
      </c>
      <c r="C555" s="661" t="s">
        <v>4649</v>
      </c>
      <c r="D555" s="661" t="s">
        <v>8714</v>
      </c>
      <c r="E555" s="661" t="s">
        <v>8544</v>
      </c>
      <c r="F555" s="664">
        <v>1</v>
      </c>
      <c r="G555" s="664">
        <v>7804.21</v>
      </c>
      <c r="H555" s="661">
        <v>1</v>
      </c>
      <c r="I555" s="661">
        <v>7804.21</v>
      </c>
      <c r="J555" s="664"/>
      <c r="K555" s="664"/>
      <c r="L555" s="661"/>
      <c r="M555" s="661"/>
      <c r="N555" s="664">
        <v>2</v>
      </c>
      <c r="O555" s="664">
        <v>16383.26</v>
      </c>
      <c r="P555" s="677">
        <v>2.0992848731646125</v>
      </c>
      <c r="Q555" s="665">
        <v>8191.63</v>
      </c>
    </row>
    <row r="556" spans="1:17" ht="14.4" customHeight="1" x14ac:dyDescent="0.3">
      <c r="A556" s="660" t="s">
        <v>8553</v>
      </c>
      <c r="B556" s="661" t="s">
        <v>8709</v>
      </c>
      <c r="C556" s="661" t="s">
        <v>4649</v>
      </c>
      <c r="D556" s="661" t="s">
        <v>8714</v>
      </c>
      <c r="E556" s="661" t="s">
        <v>8715</v>
      </c>
      <c r="F556" s="664">
        <v>1</v>
      </c>
      <c r="G556" s="664">
        <v>7804.21</v>
      </c>
      <c r="H556" s="661">
        <v>1</v>
      </c>
      <c r="I556" s="661">
        <v>7804.21</v>
      </c>
      <c r="J556" s="664">
        <v>1</v>
      </c>
      <c r="K556" s="664">
        <v>8191.63</v>
      </c>
      <c r="L556" s="661">
        <v>1.0496424365823063</v>
      </c>
      <c r="M556" s="661">
        <v>8191.63</v>
      </c>
      <c r="N556" s="664">
        <v>1</v>
      </c>
      <c r="O556" s="664">
        <v>8191.63</v>
      </c>
      <c r="P556" s="677">
        <v>1.0496424365823063</v>
      </c>
      <c r="Q556" s="665">
        <v>8191.63</v>
      </c>
    </row>
    <row r="557" spans="1:17" ht="14.4" customHeight="1" x14ac:dyDescent="0.3">
      <c r="A557" s="660" t="s">
        <v>8553</v>
      </c>
      <c r="B557" s="661" t="s">
        <v>8709</v>
      </c>
      <c r="C557" s="661" t="s">
        <v>4649</v>
      </c>
      <c r="D557" s="661" t="s">
        <v>8717</v>
      </c>
      <c r="E557" s="661" t="s">
        <v>8544</v>
      </c>
      <c r="F557" s="664"/>
      <c r="G557" s="664"/>
      <c r="H557" s="661"/>
      <c r="I557" s="661"/>
      <c r="J557" s="664"/>
      <c r="K557" s="664"/>
      <c r="L557" s="661"/>
      <c r="M557" s="661"/>
      <c r="N557" s="664">
        <v>1</v>
      </c>
      <c r="O557" s="664">
        <v>9686.1</v>
      </c>
      <c r="P557" s="677"/>
      <c r="Q557" s="665">
        <v>9686.1</v>
      </c>
    </row>
    <row r="558" spans="1:17" ht="14.4" customHeight="1" x14ac:dyDescent="0.3">
      <c r="A558" s="660" t="s">
        <v>8553</v>
      </c>
      <c r="B558" s="661" t="s">
        <v>8709</v>
      </c>
      <c r="C558" s="661" t="s">
        <v>4649</v>
      </c>
      <c r="D558" s="661" t="s">
        <v>8717</v>
      </c>
      <c r="E558" s="661" t="s">
        <v>8718</v>
      </c>
      <c r="F558" s="664"/>
      <c r="G558" s="664"/>
      <c r="H558" s="661"/>
      <c r="I558" s="661"/>
      <c r="J558" s="664">
        <v>2</v>
      </c>
      <c r="K558" s="664">
        <v>19372.2</v>
      </c>
      <c r="L558" s="661"/>
      <c r="M558" s="661">
        <v>9686.1</v>
      </c>
      <c r="N558" s="664"/>
      <c r="O558" s="664"/>
      <c r="P558" s="677"/>
      <c r="Q558" s="665"/>
    </row>
    <row r="559" spans="1:17" ht="14.4" customHeight="1" x14ac:dyDescent="0.3">
      <c r="A559" s="660" t="s">
        <v>8553</v>
      </c>
      <c r="B559" s="661" t="s">
        <v>8709</v>
      </c>
      <c r="C559" s="661" t="s">
        <v>4649</v>
      </c>
      <c r="D559" s="661" t="s">
        <v>8719</v>
      </c>
      <c r="E559" s="661" t="s">
        <v>8544</v>
      </c>
      <c r="F559" s="664">
        <v>7</v>
      </c>
      <c r="G559" s="664">
        <v>1509.08</v>
      </c>
      <c r="H559" s="661">
        <v>1</v>
      </c>
      <c r="I559" s="661">
        <v>215.58285714285714</v>
      </c>
      <c r="J559" s="664"/>
      <c r="K559" s="664"/>
      <c r="L559" s="661"/>
      <c r="M559" s="661"/>
      <c r="N559" s="664">
        <v>26</v>
      </c>
      <c r="O559" s="664">
        <v>6205.68</v>
      </c>
      <c r="P559" s="677">
        <v>4.1122273173059085</v>
      </c>
      <c r="Q559" s="665">
        <v>238.68</v>
      </c>
    </row>
    <row r="560" spans="1:17" ht="14.4" customHeight="1" x14ac:dyDescent="0.3">
      <c r="A560" s="660" t="s">
        <v>8553</v>
      </c>
      <c r="B560" s="661" t="s">
        <v>8709</v>
      </c>
      <c r="C560" s="661" t="s">
        <v>4649</v>
      </c>
      <c r="D560" s="661" t="s">
        <v>8719</v>
      </c>
      <c r="E560" s="661" t="s">
        <v>8720</v>
      </c>
      <c r="F560" s="664">
        <v>4</v>
      </c>
      <c r="G560" s="664">
        <v>940.76</v>
      </c>
      <c r="H560" s="661">
        <v>1</v>
      </c>
      <c r="I560" s="661">
        <v>235.19</v>
      </c>
      <c r="J560" s="664">
        <v>13</v>
      </c>
      <c r="K560" s="664">
        <v>3102.84</v>
      </c>
      <c r="L560" s="661">
        <v>3.2982269654322041</v>
      </c>
      <c r="M560" s="661">
        <v>238.68</v>
      </c>
      <c r="N560" s="664">
        <v>10</v>
      </c>
      <c r="O560" s="664">
        <v>2386.8000000000002</v>
      </c>
      <c r="P560" s="677">
        <v>2.5370976657170798</v>
      </c>
      <c r="Q560" s="665">
        <v>238.68</v>
      </c>
    </row>
    <row r="561" spans="1:17" ht="14.4" customHeight="1" x14ac:dyDescent="0.3">
      <c r="A561" s="660" t="s">
        <v>8553</v>
      </c>
      <c r="B561" s="661" t="s">
        <v>8709</v>
      </c>
      <c r="C561" s="661" t="s">
        <v>4642</v>
      </c>
      <c r="D561" s="661" t="s">
        <v>8710</v>
      </c>
      <c r="E561" s="661" t="s">
        <v>8544</v>
      </c>
      <c r="F561" s="664">
        <v>80</v>
      </c>
      <c r="G561" s="664">
        <v>144136.57999999999</v>
      </c>
      <c r="H561" s="661">
        <v>1</v>
      </c>
      <c r="I561" s="661">
        <v>1801.7072499999999</v>
      </c>
      <c r="J561" s="664">
        <v>54</v>
      </c>
      <c r="K561" s="664">
        <v>100440.92</v>
      </c>
      <c r="L561" s="661">
        <v>0.69684545033606327</v>
      </c>
      <c r="M561" s="661">
        <v>1860.017037037037</v>
      </c>
      <c r="N561" s="664">
        <v>43</v>
      </c>
      <c r="O561" s="664">
        <v>80219.94</v>
      </c>
      <c r="P561" s="677">
        <v>0.55655503967140063</v>
      </c>
      <c r="Q561" s="665">
        <v>1865.5800000000002</v>
      </c>
    </row>
    <row r="562" spans="1:17" ht="14.4" customHeight="1" x14ac:dyDescent="0.3">
      <c r="A562" s="660" t="s">
        <v>8553</v>
      </c>
      <c r="B562" s="661" t="s">
        <v>8709</v>
      </c>
      <c r="C562" s="661" t="s">
        <v>4642</v>
      </c>
      <c r="D562" s="661" t="s">
        <v>8710</v>
      </c>
      <c r="E562" s="661" t="s">
        <v>8711</v>
      </c>
      <c r="F562" s="664">
        <v>32</v>
      </c>
      <c r="G562" s="664">
        <v>57776</v>
      </c>
      <c r="H562" s="661">
        <v>1</v>
      </c>
      <c r="I562" s="661">
        <v>1805.5</v>
      </c>
      <c r="J562" s="664">
        <v>7</v>
      </c>
      <c r="K562" s="664">
        <v>13059.06</v>
      </c>
      <c r="L562" s="661">
        <v>0.22602914705067848</v>
      </c>
      <c r="M562" s="661">
        <v>1865.58</v>
      </c>
      <c r="N562" s="664">
        <v>7</v>
      </c>
      <c r="O562" s="664">
        <v>13059.06</v>
      </c>
      <c r="P562" s="677">
        <v>0.22602914705067848</v>
      </c>
      <c r="Q562" s="665">
        <v>1865.58</v>
      </c>
    </row>
    <row r="563" spans="1:17" ht="14.4" customHeight="1" x14ac:dyDescent="0.3">
      <c r="A563" s="660" t="s">
        <v>8553</v>
      </c>
      <c r="B563" s="661" t="s">
        <v>8709</v>
      </c>
      <c r="C563" s="661" t="s">
        <v>4642</v>
      </c>
      <c r="D563" s="661" t="s">
        <v>8712</v>
      </c>
      <c r="E563" s="661" t="s">
        <v>8544</v>
      </c>
      <c r="F563" s="664">
        <v>9</v>
      </c>
      <c r="G563" s="664">
        <v>23535.18</v>
      </c>
      <c r="H563" s="661">
        <v>1</v>
      </c>
      <c r="I563" s="661">
        <v>2615.02</v>
      </c>
      <c r="J563" s="664">
        <v>2</v>
      </c>
      <c r="K563" s="664">
        <v>5457.42</v>
      </c>
      <c r="L563" s="661">
        <v>0.23188350375905348</v>
      </c>
      <c r="M563" s="661">
        <v>2728.71</v>
      </c>
      <c r="N563" s="664">
        <v>2</v>
      </c>
      <c r="O563" s="664">
        <v>5457.42</v>
      </c>
      <c r="P563" s="677">
        <v>0.23188350375905348</v>
      </c>
      <c r="Q563" s="665">
        <v>2728.71</v>
      </c>
    </row>
    <row r="564" spans="1:17" ht="14.4" customHeight="1" x14ac:dyDescent="0.3">
      <c r="A564" s="660" t="s">
        <v>8553</v>
      </c>
      <c r="B564" s="661" t="s">
        <v>8709</v>
      </c>
      <c r="C564" s="661" t="s">
        <v>4642</v>
      </c>
      <c r="D564" s="661" t="s">
        <v>8712</v>
      </c>
      <c r="E564" s="661" t="s">
        <v>8713</v>
      </c>
      <c r="F564" s="664">
        <v>1</v>
      </c>
      <c r="G564" s="664">
        <v>2632.62</v>
      </c>
      <c r="H564" s="661">
        <v>1</v>
      </c>
      <c r="I564" s="661">
        <v>2632.62</v>
      </c>
      <c r="J564" s="664"/>
      <c r="K564" s="664"/>
      <c r="L564" s="661"/>
      <c r="M564" s="661"/>
      <c r="N564" s="664">
        <v>1</v>
      </c>
      <c r="O564" s="664">
        <v>2728.71</v>
      </c>
      <c r="P564" s="677">
        <v>1.0364997606946693</v>
      </c>
      <c r="Q564" s="665">
        <v>2728.71</v>
      </c>
    </row>
    <row r="565" spans="1:17" ht="14.4" customHeight="1" x14ac:dyDescent="0.3">
      <c r="A565" s="660" t="s">
        <v>8553</v>
      </c>
      <c r="B565" s="661" t="s">
        <v>8709</v>
      </c>
      <c r="C565" s="661" t="s">
        <v>4642</v>
      </c>
      <c r="D565" s="661" t="s">
        <v>8714</v>
      </c>
      <c r="E565" s="661" t="s">
        <v>8544</v>
      </c>
      <c r="F565" s="664">
        <v>1</v>
      </c>
      <c r="G565" s="664">
        <v>7804.21</v>
      </c>
      <c r="H565" s="661">
        <v>1</v>
      </c>
      <c r="I565" s="661">
        <v>7804.21</v>
      </c>
      <c r="J565" s="664">
        <v>12</v>
      </c>
      <c r="K565" s="664">
        <v>98299.56</v>
      </c>
      <c r="L565" s="661">
        <v>12.595709238987673</v>
      </c>
      <c r="M565" s="661">
        <v>8191.63</v>
      </c>
      <c r="N565" s="664">
        <v>12</v>
      </c>
      <c r="O565" s="664">
        <v>98299.56</v>
      </c>
      <c r="P565" s="677">
        <v>12.595709238987673</v>
      </c>
      <c r="Q565" s="665">
        <v>8191.63</v>
      </c>
    </row>
    <row r="566" spans="1:17" ht="14.4" customHeight="1" x14ac:dyDescent="0.3">
      <c r="A566" s="660" t="s">
        <v>8553</v>
      </c>
      <c r="B566" s="661" t="s">
        <v>8709</v>
      </c>
      <c r="C566" s="661" t="s">
        <v>4642</v>
      </c>
      <c r="D566" s="661" t="s">
        <v>8714</v>
      </c>
      <c r="E566" s="661" t="s">
        <v>8715</v>
      </c>
      <c r="F566" s="664"/>
      <c r="G566" s="664"/>
      <c r="H566" s="661"/>
      <c r="I566" s="661"/>
      <c r="J566" s="664"/>
      <c r="K566" s="664"/>
      <c r="L566" s="661"/>
      <c r="M566" s="661"/>
      <c r="N566" s="664">
        <v>4</v>
      </c>
      <c r="O566" s="664">
        <v>32766.52</v>
      </c>
      <c r="P566" s="677"/>
      <c r="Q566" s="665">
        <v>8191.63</v>
      </c>
    </row>
    <row r="567" spans="1:17" ht="14.4" customHeight="1" x14ac:dyDescent="0.3">
      <c r="A567" s="660" t="s">
        <v>8553</v>
      </c>
      <c r="B567" s="661" t="s">
        <v>8709</v>
      </c>
      <c r="C567" s="661" t="s">
        <v>4642</v>
      </c>
      <c r="D567" s="661" t="s">
        <v>8717</v>
      </c>
      <c r="E567" s="661" t="s">
        <v>8544</v>
      </c>
      <c r="F567" s="664"/>
      <c r="G567" s="664"/>
      <c r="H567" s="661"/>
      <c r="I567" s="661"/>
      <c r="J567" s="664">
        <v>2</v>
      </c>
      <c r="K567" s="664">
        <v>19372.2</v>
      </c>
      <c r="L567" s="661"/>
      <c r="M567" s="661">
        <v>9686.1</v>
      </c>
      <c r="N567" s="664">
        <v>5</v>
      </c>
      <c r="O567" s="664">
        <v>48430.5</v>
      </c>
      <c r="P567" s="677"/>
      <c r="Q567" s="665">
        <v>9686.1</v>
      </c>
    </row>
    <row r="568" spans="1:17" ht="14.4" customHeight="1" x14ac:dyDescent="0.3">
      <c r="A568" s="660" t="s">
        <v>8553</v>
      </c>
      <c r="B568" s="661" t="s">
        <v>8709</v>
      </c>
      <c r="C568" s="661" t="s">
        <v>4642</v>
      </c>
      <c r="D568" s="661" t="s">
        <v>8717</v>
      </c>
      <c r="E568" s="661" t="s">
        <v>8718</v>
      </c>
      <c r="F568" s="664"/>
      <c r="G568" s="664"/>
      <c r="H568" s="661"/>
      <c r="I568" s="661"/>
      <c r="J568" s="664"/>
      <c r="K568" s="664"/>
      <c r="L568" s="661"/>
      <c r="M568" s="661"/>
      <c r="N568" s="664">
        <v>2</v>
      </c>
      <c r="O568" s="664">
        <v>19372.2</v>
      </c>
      <c r="P568" s="677"/>
      <c r="Q568" s="665">
        <v>9686.1</v>
      </c>
    </row>
    <row r="569" spans="1:17" ht="14.4" customHeight="1" x14ac:dyDescent="0.3">
      <c r="A569" s="660" t="s">
        <v>8553</v>
      </c>
      <c r="B569" s="661" t="s">
        <v>8709</v>
      </c>
      <c r="C569" s="661" t="s">
        <v>4642</v>
      </c>
      <c r="D569" s="661" t="s">
        <v>8719</v>
      </c>
      <c r="E569" s="661" t="s">
        <v>8544</v>
      </c>
      <c r="F569" s="664">
        <v>25</v>
      </c>
      <c r="G569" s="664">
        <v>5559.4999999999991</v>
      </c>
      <c r="H569" s="661">
        <v>1</v>
      </c>
      <c r="I569" s="661">
        <v>222.37999999999997</v>
      </c>
      <c r="J569" s="664">
        <v>14</v>
      </c>
      <c r="K569" s="664">
        <v>3341.5199999999995</v>
      </c>
      <c r="L569" s="661">
        <v>0.60104685673172054</v>
      </c>
      <c r="M569" s="661">
        <v>238.67999999999998</v>
      </c>
      <c r="N569" s="664">
        <v>21</v>
      </c>
      <c r="O569" s="664">
        <v>5012.28</v>
      </c>
      <c r="P569" s="677">
        <v>0.90157028509758086</v>
      </c>
      <c r="Q569" s="665">
        <v>238.67999999999998</v>
      </c>
    </row>
    <row r="570" spans="1:17" ht="14.4" customHeight="1" x14ac:dyDescent="0.3">
      <c r="A570" s="660" t="s">
        <v>8553</v>
      </c>
      <c r="B570" s="661" t="s">
        <v>8709</v>
      </c>
      <c r="C570" s="661" t="s">
        <v>4642</v>
      </c>
      <c r="D570" s="661" t="s">
        <v>8719</v>
      </c>
      <c r="E570" s="661" t="s">
        <v>8720</v>
      </c>
      <c r="F570" s="664">
        <v>3</v>
      </c>
      <c r="G570" s="664">
        <v>705.57</v>
      </c>
      <c r="H570" s="661">
        <v>1</v>
      </c>
      <c r="I570" s="661">
        <v>235.19000000000003</v>
      </c>
      <c r="J570" s="664">
        <v>4</v>
      </c>
      <c r="K570" s="664">
        <v>954.72</v>
      </c>
      <c r="L570" s="661">
        <v>1.3531187550491093</v>
      </c>
      <c r="M570" s="661">
        <v>238.68</v>
      </c>
      <c r="N570" s="664">
        <v>6</v>
      </c>
      <c r="O570" s="664">
        <v>1432.0800000000002</v>
      </c>
      <c r="P570" s="677">
        <v>2.0296781325736641</v>
      </c>
      <c r="Q570" s="665">
        <v>238.68000000000004</v>
      </c>
    </row>
    <row r="571" spans="1:17" ht="14.4" customHeight="1" x14ac:dyDescent="0.3">
      <c r="A571" s="660" t="s">
        <v>8553</v>
      </c>
      <c r="B571" s="661" t="s">
        <v>8709</v>
      </c>
      <c r="C571" s="661" t="s">
        <v>4643</v>
      </c>
      <c r="D571" s="661" t="s">
        <v>8710</v>
      </c>
      <c r="E571" s="661" t="s">
        <v>8544</v>
      </c>
      <c r="F571" s="664">
        <v>1</v>
      </c>
      <c r="G571" s="664">
        <v>1805.5</v>
      </c>
      <c r="H571" s="661">
        <v>1</v>
      </c>
      <c r="I571" s="661">
        <v>1805.5</v>
      </c>
      <c r="J571" s="664">
        <v>11</v>
      </c>
      <c r="K571" s="664">
        <v>20341.14</v>
      </c>
      <c r="L571" s="661">
        <v>11.266208806424812</v>
      </c>
      <c r="M571" s="661">
        <v>1849.1945454545455</v>
      </c>
      <c r="N571" s="664">
        <v>28</v>
      </c>
      <c r="O571" s="664">
        <v>52236.240000000005</v>
      </c>
      <c r="P571" s="677">
        <v>28.931730822486848</v>
      </c>
      <c r="Q571" s="665">
        <v>1865.5800000000002</v>
      </c>
    </row>
    <row r="572" spans="1:17" ht="14.4" customHeight="1" x14ac:dyDescent="0.3">
      <c r="A572" s="660" t="s">
        <v>8553</v>
      </c>
      <c r="B572" s="661" t="s">
        <v>8709</v>
      </c>
      <c r="C572" s="661" t="s">
        <v>4643</v>
      </c>
      <c r="D572" s="661" t="s">
        <v>8710</v>
      </c>
      <c r="E572" s="661" t="s">
        <v>8711</v>
      </c>
      <c r="F572" s="664"/>
      <c r="G572" s="664"/>
      <c r="H572" s="661"/>
      <c r="I572" s="661"/>
      <c r="J572" s="664"/>
      <c r="K572" s="664"/>
      <c r="L572" s="661"/>
      <c r="M572" s="661"/>
      <c r="N572" s="664">
        <v>1</v>
      </c>
      <c r="O572" s="664">
        <v>1865.58</v>
      </c>
      <c r="P572" s="677"/>
      <c r="Q572" s="665">
        <v>1865.58</v>
      </c>
    </row>
    <row r="573" spans="1:17" ht="14.4" customHeight="1" x14ac:dyDescent="0.3">
      <c r="A573" s="660" t="s">
        <v>8553</v>
      </c>
      <c r="B573" s="661" t="s">
        <v>8709</v>
      </c>
      <c r="C573" s="661" t="s">
        <v>4643</v>
      </c>
      <c r="D573" s="661" t="s">
        <v>8712</v>
      </c>
      <c r="E573" s="661" t="s">
        <v>8544</v>
      </c>
      <c r="F573" s="664"/>
      <c r="G573" s="664"/>
      <c r="H573" s="661"/>
      <c r="I573" s="661"/>
      <c r="J573" s="664">
        <v>1</v>
      </c>
      <c r="K573" s="664">
        <v>2632.62</v>
      </c>
      <c r="L573" s="661"/>
      <c r="M573" s="661">
        <v>2632.62</v>
      </c>
      <c r="N573" s="664">
        <v>4</v>
      </c>
      <c r="O573" s="664">
        <v>10914.84</v>
      </c>
      <c r="P573" s="677"/>
      <c r="Q573" s="665">
        <v>2728.71</v>
      </c>
    </row>
    <row r="574" spans="1:17" ht="14.4" customHeight="1" x14ac:dyDescent="0.3">
      <c r="A574" s="660" t="s">
        <v>8553</v>
      </c>
      <c r="B574" s="661" t="s">
        <v>8709</v>
      </c>
      <c r="C574" s="661" t="s">
        <v>4643</v>
      </c>
      <c r="D574" s="661" t="s">
        <v>8712</v>
      </c>
      <c r="E574" s="661" t="s">
        <v>8713</v>
      </c>
      <c r="F574" s="664"/>
      <c r="G574" s="664"/>
      <c r="H574" s="661"/>
      <c r="I574" s="661"/>
      <c r="J574" s="664"/>
      <c r="K574" s="664"/>
      <c r="L574" s="661"/>
      <c r="M574" s="661"/>
      <c r="N574" s="664">
        <v>2</v>
      </c>
      <c r="O574" s="664">
        <v>5457.42</v>
      </c>
      <c r="P574" s="677"/>
      <c r="Q574" s="665">
        <v>2728.71</v>
      </c>
    </row>
    <row r="575" spans="1:17" ht="14.4" customHeight="1" x14ac:dyDescent="0.3">
      <c r="A575" s="660" t="s">
        <v>8553</v>
      </c>
      <c r="B575" s="661" t="s">
        <v>8709</v>
      </c>
      <c r="C575" s="661" t="s">
        <v>4643</v>
      </c>
      <c r="D575" s="661" t="s">
        <v>8714</v>
      </c>
      <c r="E575" s="661" t="s">
        <v>8544</v>
      </c>
      <c r="F575" s="664"/>
      <c r="G575" s="664"/>
      <c r="H575" s="661"/>
      <c r="I575" s="661"/>
      <c r="J575" s="664">
        <v>2</v>
      </c>
      <c r="K575" s="664">
        <v>16383.26</v>
      </c>
      <c r="L575" s="661"/>
      <c r="M575" s="661">
        <v>8191.63</v>
      </c>
      <c r="N575" s="664">
        <v>2</v>
      </c>
      <c r="O575" s="664">
        <v>16383.26</v>
      </c>
      <c r="P575" s="677"/>
      <c r="Q575" s="665">
        <v>8191.63</v>
      </c>
    </row>
    <row r="576" spans="1:17" ht="14.4" customHeight="1" x14ac:dyDescent="0.3">
      <c r="A576" s="660" t="s">
        <v>8553</v>
      </c>
      <c r="B576" s="661" t="s">
        <v>8709</v>
      </c>
      <c r="C576" s="661" t="s">
        <v>4643</v>
      </c>
      <c r="D576" s="661" t="s">
        <v>8717</v>
      </c>
      <c r="E576" s="661" t="s">
        <v>8544</v>
      </c>
      <c r="F576" s="664"/>
      <c r="G576" s="664"/>
      <c r="H576" s="661"/>
      <c r="I576" s="661"/>
      <c r="J576" s="664"/>
      <c r="K576" s="664"/>
      <c r="L576" s="661"/>
      <c r="M576" s="661"/>
      <c r="N576" s="664">
        <v>1</v>
      </c>
      <c r="O576" s="664">
        <v>9686.1</v>
      </c>
      <c r="P576" s="677"/>
      <c r="Q576" s="665">
        <v>9686.1</v>
      </c>
    </row>
    <row r="577" spans="1:17" ht="14.4" customHeight="1" x14ac:dyDescent="0.3">
      <c r="A577" s="660" t="s">
        <v>8553</v>
      </c>
      <c r="B577" s="661" t="s">
        <v>8709</v>
      </c>
      <c r="C577" s="661" t="s">
        <v>4643</v>
      </c>
      <c r="D577" s="661" t="s">
        <v>8719</v>
      </c>
      <c r="E577" s="661" t="s">
        <v>8544</v>
      </c>
      <c r="F577" s="664">
        <v>1</v>
      </c>
      <c r="G577" s="664">
        <v>235.19</v>
      </c>
      <c r="H577" s="661">
        <v>1</v>
      </c>
      <c r="I577" s="661">
        <v>235.19</v>
      </c>
      <c r="J577" s="664">
        <v>7</v>
      </c>
      <c r="K577" s="664">
        <v>1663.78</v>
      </c>
      <c r="L577" s="661">
        <v>7.0741953314341597</v>
      </c>
      <c r="M577" s="661">
        <v>237.68285714285713</v>
      </c>
      <c r="N577" s="664">
        <v>37</v>
      </c>
      <c r="O577" s="664">
        <v>8831.16</v>
      </c>
      <c r="P577" s="677">
        <v>37.549045452612781</v>
      </c>
      <c r="Q577" s="665">
        <v>238.68</v>
      </c>
    </row>
    <row r="578" spans="1:17" ht="14.4" customHeight="1" x14ac:dyDescent="0.3">
      <c r="A578" s="660" t="s">
        <v>8553</v>
      </c>
      <c r="B578" s="661" t="s">
        <v>8709</v>
      </c>
      <c r="C578" s="661" t="s">
        <v>4643</v>
      </c>
      <c r="D578" s="661" t="s">
        <v>8719</v>
      </c>
      <c r="E578" s="661" t="s">
        <v>8720</v>
      </c>
      <c r="F578" s="664"/>
      <c r="G578" s="664"/>
      <c r="H578" s="661"/>
      <c r="I578" s="661"/>
      <c r="J578" s="664"/>
      <c r="K578" s="664"/>
      <c r="L578" s="661"/>
      <c r="M578" s="661"/>
      <c r="N578" s="664">
        <v>4</v>
      </c>
      <c r="O578" s="664">
        <v>954.72</v>
      </c>
      <c r="P578" s="677"/>
      <c r="Q578" s="665">
        <v>238.68</v>
      </c>
    </row>
    <row r="579" spans="1:17" ht="14.4" customHeight="1" x14ac:dyDescent="0.3">
      <c r="A579" s="660" t="s">
        <v>8553</v>
      </c>
      <c r="B579" s="661" t="s">
        <v>8709</v>
      </c>
      <c r="C579" s="661" t="s">
        <v>4644</v>
      </c>
      <c r="D579" s="661" t="s">
        <v>8710</v>
      </c>
      <c r="E579" s="661" t="s">
        <v>8544</v>
      </c>
      <c r="F579" s="664">
        <v>41</v>
      </c>
      <c r="G579" s="664">
        <v>73675.399999999994</v>
      </c>
      <c r="H579" s="661">
        <v>1</v>
      </c>
      <c r="I579" s="661">
        <v>1796.9609756097559</v>
      </c>
      <c r="J579" s="664">
        <v>45</v>
      </c>
      <c r="K579" s="664">
        <v>83951.1</v>
      </c>
      <c r="L579" s="661">
        <v>1.1394726055101161</v>
      </c>
      <c r="M579" s="661">
        <v>1865.5800000000002</v>
      </c>
      <c r="N579" s="664">
        <v>79</v>
      </c>
      <c r="O579" s="664">
        <v>147380.81999999998</v>
      </c>
      <c r="P579" s="677">
        <v>2.0004074630066477</v>
      </c>
      <c r="Q579" s="665">
        <v>1865.5799999999997</v>
      </c>
    </row>
    <row r="580" spans="1:17" ht="14.4" customHeight="1" x14ac:dyDescent="0.3">
      <c r="A580" s="660" t="s">
        <v>8553</v>
      </c>
      <c r="B580" s="661" t="s">
        <v>8709</v>
      </c>
      <c r="C580" s="661" t="s">
        <v>4644</v>
      </c>
      <c r="D580" s="661" t="s">
        <v>8710</v>
      </c>
      <c r="E580" s="661" t="s">
        <v>8711</v>
      </c>
      <c r="F580" s="664">
        <v>7</v>
      </c>
      <c r="G580" s="664">
        <v>12638.5</v>
      </c>
      <c r="H580" s="661">
        <v>1</v>
      </c>
      <c r="I580" s="661">
        <v>1805.5</v>
      </c>
      <c r="J580" s="664">
        <v>33</v>
      </c>
      <c r="K580" s="664">
        <v>61564.14</v>
      </c>
      <c r="L580" s="661">
        <v>4.8711587609289078</v>
      </c>
      <c r="M580" s="661">
        <v>1865.58</v>
      </c>
      <c r="N580" s="664">
        <v>12</v>
      </c>
      <c r="O580" s="664">
        <v>22386.959999999999</v>
      </c>
      <c r="P580" s="677">
        <v>1.7713304585196028</v>
      </c>
      <c r="Q580" s="665">
        <v>1865.58</v>
      </c>
    </row>
    <row r="581" spans="1:17" ht="14.4" customHeight="1" x14ac:dyDescent="0.3">
      <c r="A581" s="660" t="s">
        <v>8553</v>
      </c>
      <c r="B581" s="661" t="s">
        <v>8709</v>
      </c>
      <c r="C581" s="661" t="s">
        <v>4644</v>
      </c>
      <c r="D581" s="661" t="s">
        <v>8712</v>
      </c>
      <c r="E581" s="661" t="s">
        <v>8544</v>
      </c>
      <c r="F581" s="664"/>
      <c r="G581" s="664"/>
      <c r="H581" s="661"/>
      <c r="I581" s="661"/>
      <c r="J581" s="664">
        <v>5</v>
      </c>
      <c r="K581" s="664">
        <v>13547.46</v>
      </c>
      <c r="L581" s="661"/>
      <c r="M581" s="661">
        <v>2709.4919999999997</v>
      </c>
      <c r="N581" s="664">
        <v>4</v>
      </c>
      <c r="O581" s="664">
        <v>10914.84</v>
      </c>
      <c r="P581" s="677"/>
      <c r="Q581" s="665">
        <v>2728.71</v>
      </c>
    </row>
    <row r="582" spans="1:17" ht="14.4" customHeight="1" x14ac:dyDescent="0.3">
      <c r="A582" s="660" t="s">
        <v>8553</v>
      </c>
      <c r="B582" s="661" t="s">
        <v>8709</v>
      </c>
      <c r="C582" s="661" t="s">
        <v>4644</v>
      </c>
      <c r="D582" s="661" t="s">
        <v>8712</v>
      </c>
      <c r="E582" s="661" t="s">
        <v>8713</v>
      </c>
      <c r="F582" s="664"/>
      <c r="G582" s="664"/>
      <c r="H582" s="661"/>
      <c r="I582" s="661"/>
      <c r="J582" s="664">
        <v>4</v>
      </c>
      <c r="K582" s="664">
        <v>10914.84</v>
      </c>
      <c r="L582" s="661"/>
      <c r="M582" s="661">
        <v>2728.71</v>
      </c>
      <c r="N582" s="664">
        <v>1</v>
      </c>
      <c r="O582" s="664">
        <v>2728.71</v>
      </c>
      <c r="P582" s="677"/>
      <c r="Q582" s="665">
        <v>2728.71</v>
      </c>
    </row>
    <row r="583" spans="1:17" ht="14.4" customHeight="1" x14ac:dyDescent="0.3">
      <c r="A583" s="660" t="s">
        <v>8553</v>
      </c>
      <c r="B583" s="661" t="s">
        <v>8709</v>
      </c>
      <c r="C583" s="661" t="s">
        <v>4644</v>
      </c>
      <c r="D583" s="661" t="s">
        <v>8714</v>
      </c>
      <c r="E583" s="661" t="s">
        <v>8544</v>
      </c>
      <c r="F583" s="664">
        <v>1</v>
      </c>
      <c r="G583" s="664">
        <v>7855.31</v>
      </c>
      <c r="H583" s="661">
        <v>1</v>
      </c>
      <c r="I583" s="661">
        <v>7855.31</v>
      </c>
      <c r="J583" s="664">
        <v>7</v>
      </c>
      <c r="K583" s="664">
        <v>57341.41</v>
      </c>
      <c r="L583" s="661">
        <v>7.2997004573976074</v>
      </c>
      <c r="M583" s="661">
        <v>8191.63</v>
      </c>
      <c r="N583" s="664">
        <v>12</v>
      </c>
      <c r="O583" s="664">
        <v>98299.56</v>
      </c>
      <c r="P583" s="677">
        <v>12.513772212681612</v>
      </c>
      <c r="Q583" s="665">
        <v>8191.63</v>
      </c>
    </row>
    <row r="584" spans="1:17" ht="14.4" customHeight="1" x14ac:dyDescent="0.3">
      <c r="A584" s="660" t="s">
        <v>8553</v>
      </c>
      <c r="B584" s="661" t="s">
        <v>8709</v>
      </c>
      <c r="C584" s="661" t="s">
        <v>4644</v>
      </c>
      <c r="D584" s="661" t="s">
        <v>8714</v>
      </c>
      <c r="E584" s="661" t="s">
        <v>8715</v>
      </c>
      <c r="F584" s="664"/>
      <c r="G584" s="664"/>
      <c r="H584" s="661"/>
      <c r="I584" s="661"/>
      <c r="J584" s="664">
        <v>9</v>
      </c>
      <c r="K584" s="664">
        <v>73724.67</v>
      </c>
      <c r="L584" s="661"/>
      <c r="M584" s="661">
        <v>8191.63</v>
      </c>
      <c r="N584" s="664"/>
      <c r="O584" s="664"/>
      <c r="P584" s="677"/>
      <c r="Q584" s="665"/>
    </row>
    <row r="585" spans="1:17" ht="14.4" customHeight="1" x14ac:dyDescent="0.3">
      <c r="A585" s="660" t="s">
        <v>8553</v>
      </c>
      <c r="B585" s="661" t="s">
        <v>8709</v>
      </c>
      <c r="C585" s="661" t="s">
        <v>4644</v>
      </c>
      <c r="D585" s="661" t="s">
        <v>8716</v>
      </c>
      <c r="E585" s="661" t="s">
        <v>8544</v>
      </c>
      <c r="F585" s="664"/>
      <c r="G585" s="664"/>
      <c r="H585" s="661"/>
      <c r="I585" s="661"/>
      <c r="J585" s="664">
        <v>1</v>
      </c>
      <c r="K585" s="664">
        <v>7778.18</v>
      </c>
      <c r="L585" s="661"/>
      <c r="M585" s="661">
        <v>7778.18</v>
      </c>
      <c r="N585" s="664"/>
      <c r="O585" s="664"/>
      <c r="P585" s="677"/>
      <c r="Q585" s="665"/>
    </row>
    <row r="586" spans="1:17" ht="14.4" customHeight="1" x14ac:dyDescent="0.3">
      <c r="A586" s="660" t="s">
        <v>8553</v>
      </c>
      <c r="B586" s="661" t="s">
        <v>8709</v>
      </c>
      <c r="C586" s="661" t="s">
        <v>4644</v>
      </c>
      <c r="D586" s="661" t="s">
        <v>8717</v>
      </c>
      <c r="E586" s="661" t="s">
        <v>8544</v>
      </c>
      <c r="F586" s="664"/>
      <c r="G586" s="664"/>
      <c r="H586" s="661"/>
      <c r="I586" s="661"/>
      <c r="J586" s="664">
        <v>1</v>
      </c>
      <c r="K586" s="664">
        <v>9256.01</v>
      </c>
      <c r="L586" s="661"/>
      <c r="M586" s="661">
        <v>9256.01</v>
      </c>
      <c r="N586" s="664">
        <v>1</v>
      </c>
      <c r="O586" s="664">
        <v>9686.1</v>
      </c>
      <c r="P586" s="677"/>
      <c r="Q586" s="665">
        <v>9686.1</v>
      </c>
    </row>
    <row r="587" spans="1:17" ht="14.4" customHeight="1" x14ac:dyDescent="0.3">
      <c r="A587" s="660" t="s">
        <v>8553</v>
      </c>
      <c r="B587" s="661" t="s">
        <v>8709</v>
      </c>
      <c r="C587" s="661" t="s">
        <v>4644</v>
      </c>
      <c r="D587" s="661" t="s">
        <v>8719</v>
      </c>
      <c r="E587" s="661" t="s">
        <v>8544</v>
      </c>
      <c r="F587" s="664">
        <v>38</v>
      </c>
      <c r="G587" s="664">
        <v>8342.4700000000012</v>
      </c>
      <c r="H587" s="661">
        <v>1</v>
      </c>
      <c r="I587" s="661">
        <v>219.53868421052636</v>
      </c>
      <c r="J587" s="664">
        <v>17</v>
      </c>
      <c r="K587" s="664">
        <v>4054.0699999999997</v>
      </c>
      <c r="L587" s="661">
        <v>0.48595559828204349</v>
      </c>
      <c r="M587" s="661">
        <v>238.47470588235294</v>
      </c>
      <c r="N587" s="664">
        <v>32</v>
      </c>
      <c r="O587" s="664">
        <v>7637.76</v>
      </c>
      <c r="P587" s="677">
        <v>0.91552741574138108</v>
      </c>
      <c r="Q587" s="665">
        <v>238.68</v>
      </c>
    </row>
    <row r="588" spans="1:17" ht="14.4" customHeight="1" x14ac:dyDescent="0.3">
      <c r="A588" s="660" t="s">
        <v>8553</v>
      </c>
      <c r="B588" s="661" t="s">
        <v>8709</v>
      </c>
      <c r="C588" s="661" t="s">
        <v>4644</v>
      </c>
      <c r="D588" s="661" t="s">
        <v>8719</v>
      </c>
      <c r="E588" s="661" t="s">
        <v>8720</v>
      </c>
      <c r="F588" s="664"/>
      <c r="G588" s="664"/>
      <c r="H588" s="661"/>
      <c r="I588" s="661"/>
      <c r="J588" s="664">
        <v>18</v>
      </c>
      <c r="K588" s="664">
        <v>4296.24</v>
      </c>
      <c r="L588" s="661"/>
      <c r="M588" s="661">
        <v>238.67999999999998</v>
      </c>
      <c r="N588" s="664">
        <v>1</v>
      </c>
      <c r="O588" s="664">
        <v>238.68</v>
      </c>
      <c r="P588" s="677"/>
      <c r="Q588" s="665">
        <v>238.68</v>
      </c>
    </row>
    <row r="589" spans="1:17" ht="14.4" customHeight="1" x14ac:dyDescent="0.3">
      <c r="A589" s="660" t="s">
        <v>8553</v>
      </c>
      <c r="B589" s="661" t="s">
        <v>8709</v>
      </c>
      <c r="C589" s="661" t="s">
        <v>4646</v>
      </c>
      <c r="D589" s="661" t="s">
        <v>8710</v>
      </c>
      <c r="E589" s="661" t="s">
        <v>8544</v>
      </c>
      <c r="F589" s="664">
        <v>81</v>
      </c>
      <c r="G589" s="664">
        <v>145685.34</v>
      </c>
      <c r="H589" s="661">
        <v>1</v>
      </c>
      <c r="I589" s="661">
        <v>1798.5844444444444</v>
      </c>
      <c r="J589" s="664">
        <v>21</v>
      </c>
      <c r="K589" s="664">
        <v>38996.94</v>
      </c>
      <c r="L589" s="661">
        <v>0.26767923251577685</v>
      </c>
      <c r="M589" s="661">
        <v>1856.997142857143</v>
      </c>
      <c r="N589" s="664">
        <v>22</v>
      </c>
      <c r="O589" s="664">
        <v>41042.76</v>
      </c>
      <c r="P589" s="677">
        <v>0.28172196323940352</v>
      </c>
      <c r="Q589" s="665">
        <v>1865.5800000000002</v>
      </c>
    </row>
    <row r="590" spans="1:17" ht="14.4" customHeight="1" x14ac:dyDescent="0.3">
      <c r="A590" s="660" t="s">
        <v>8553</v>
      </c>
      <c r="B590" s="661" t="s">
        <v>8709</v>
      </c>
      <c r="C590" s="661" t="s">
        <v>4646</v>
      </c>
      <c r="D590" s="661" t="s">
        <v>8710</v>
      </c>
      <c r="E590" s="661" t="s">
        <v>8711</v>
      </c>
      <c r="F590" s="664">
        <v>22</v>
      </c>
      <c r="G590" s="664">
        <v>39721</v>
      </c>
      <c r="H590" s="661">
        <v>1</v>
      </c>
      <c r="I590" s="661">
        <v>1805.5</v>
      </c>
      <c r="J590" s="664">
        <v>4</v>
      </c>
      <c r="K590" s="664">
        <v>7462.32</v>
      </c>
      <c r="L590" s="661">
        <v>0.18786838196420028</v>
      </c>
      <c r="M590" s="661">
        <v>1865.58</v>
      </c>
      <c r="N590" s="664">
        <v>9</v>
      </c>
      <c r="O590" s="664">
        <v>16790.22</v>
      </c>
      <c r="P590" s="677">
        <v>0.42270385941945071</v>
      </c>
      <c r="Q590" s="665">
        <v>1865.5800000000002</v>
      </c>
    </row>
    <row r="591" spans="1:17" ht="14.4" customHeight="1" x14ac:dyDescent="0.3">
      <c r="A591" s="660" t="s">
        <v>8553</v>
      </c>
      <c r="B591" s="661" t="s">
        <v>8709</v>
      </c>
      <c r="C591" s="661" t="s">
        <v>4646</v>
      </c>
      <c r="D591" s="661" t="s">
        <v>8712</v>
      </c>
      <c r="E591" s="661" t="s">
        <v>8544</v>
      </c>
      <c r="F591" s="664">
        <v>2</v>
      </c>
      <c r="G591" s="664">
        <v>5265.24</v>
      </c>
      <c r="H591" s="661">
        <v>1</v>
      </c>
      <c r="I591" s="661">
        <v>2632.62</v>
      </c>
      <c r="J591" s="664"/>
      <c r="K591" s="664"/>
      <c r="L591" s="661"/>
      <c r="M591" s="661"/>
      <c r="N591" s="664">
        <v>3</v>
      </c>
      <c r="O591" s="664">
        <v>8186.13</v>
      </c>
      <c r="P591" s="677">
        <v>1.5547496410420039</v>
      </c>
      <c r="Q591" s="665">
        <v>2728.71</v>
      </c>
    </row>
    <row r="592" spans="1:17" ht="14.4" customHeight="1" x14ac:dyDescent="0.3">
      <c r="A592" s="660" t="s">
        <v>8553</v>
      </c>
      <c r="B592" s="661" t="s">
        <v>8709</v>
      </c>
      <c r="C592" s="661" t="s">
        <v>4646</v>
      </c>
      <c r="D592" s="661" t="s">
        <v>8712</v>
      </c>
      <c r="E592" s="661" t="s">
        <v>8713</v>
      </c>
      <c r="F592" s="664"/>
      <c r="G592" s="664"/>
      <c r="H592" s="661"/>
      <c r="I592" s="661"/>
      <c r="J592" s="664">
        <v>1</v>
      </c>
      <c r="K592" s="664">
        <v>2728.71</v>
      </c>
      <c r="L592" s="661"/>
      <c r="M592" s="661">
        <v>2728.71</v>
      </c>
      <c r="N592" s="664"/>
      <c r="O592" s="664"/>
      <c r="P592" s="677"/>
      <c r="Q592" s="665"/>
    </row>
    <row r="593" spans="1:17" ht="14.4" customHeight="1" x14ac:dyDescent="0.3">
      <c r="A593" s="660" t="s">
        <v>8553</v>
      </c>
      <c r="B593" s="661" t="s">
        <v>8709</v>
      </c>
      <c r="C593" s="661" t="s">
        <v>4646</v>
      </c>
      <c r="D593" s="661" t="s">
        <v>8714</v>
      </c>
      <c r="E593" s="661" t="s">
        <v>8544</v>
      </c>
      <c r="F593" s="664">
        <v>2</v>
      </c>
      <c r="G593" s="664">
        <v>15659.52</v>
      </c>
      <c r="H593" s="661">
        <v>1</v>
      </c>
      <c r="I593" s="661">
        <v>7829.76</v>
      </c>
      <c r="J593" s="664">
        <v>3</v>
      </c>
      <c r="K593" s="664">
        <v>24574.89</v>
      </c>
      <c r="L593" s="661">
        <v>1.569325879720451</v>
      </c>
      <c r="M593" s="661">
        <v>8191.63</v>
      </c>
      <c r="N593" s="664">
        <v>7</v>
      </c>
      <c r="O593" s="664">
        <v>57341.409999999996</v>
      </c>
      <c r="P593" s="677">
        <v>3.6617603860143859</v>
      </c>
      <c r="Q593" s="665">
        <v>8191.6299999999992</v>
      </c>
    </row>
    <row r="594" spans="1:17" ht="14.4" customHeight="1" x14ac:dyDescent="0.3">
      <c r="A594" s="660" t="s">
        <v>8553</v>
      </c>
      <c r="B594" s="661" t="s">
        <v>8709</v>
      </c>
      <c r="C594" s="661" t="s">
        <v>4646</v>
      </c>
      <c r="D594" s="661" t="s">
        <v>8714</v>
      </c>
      <c r="E594" s="661" t="s">
        <v>8715</v>
      </c>
      <c r="F594" s="664">
        <v>3</v>
      </c>
      <c r="G594" s="664">
        <v>23412.63</v>
      </c>
      <c r="H594" s="661">
        <v>1</v>
      </c>
      <c r="I594" s="661">
        <v>7804.21</v>
      </c>
      <c r="J594" s="664">
        <v>1</v>
      </c>
      <c r="K594" s="664">
        <v>8191.63</v>
      </c>
      <c r="L594" s="661">
        <v>0.34988081219410205</v>
      </c>
      <c r="M594" s="661">
        <v>8191.63</v>
      </c>
      <c r="N594" s="664"/>
      <c r="O594" s="664"/>
      <c r="P594" s="677"/>
      <c r="Q594" s="665"/>
    </row>
    <row r="595" spans="1:17" ht="14.4" customHeight="1" x14ac:dyDescent="0.3">
      <c r="A595" s="660" t="s">
        <v>8553</v>
      </c>
      <c r="B595" s="661" t="s">
        <v>8709</v>
      </c>
      <c r="C595" s="661" t="s">
        <v>4646</v>
      </c>
      <c r="D595" s="661" t="s">
        <v>8717</v>
      </c>
      <c r="E595" s="661" t="s">
        <v>8544</v>
      </c>
      <c r="F595" s="664"/>
      <c r="G595" s="664"/>
      <c r="H595" s="661"/>
      <c r="I595" s="661"/>
      <c r="J595" s="664"/>
      <c r="K595" s="664"/>
      <c r="L595" s="661"/>
      <c r="M595" s="661"/>
      <c r="N595" s="664">
        <v>1</v>
      </c>
      <c r="O595" s="664">
        <v>9686.1</v>
      </c>
      <c r="P595" s="677"/>
      <c r="Q595" s="665">
        <v>9686.1</v>
      </c>
    </row>
    <row r="596" spans="1:17" ht="14.4" customHeight="1" x14ac:dyDescent="0.3">
      <c r="A596" s="660" t="s">
        <v>8553</v>
      </c>
      <c r="B596" s="661" t="s">
        <v>8709</v>
      </c>
      <c r="C596" s="661" t="s">
        <v>4646</v>
      </c>
      <c r="D596" s="661" t="s">
        <v>8719</v>
      </c>
      <c r="E596" s="661" t="s">
        <v>8544</v>
      </c>
      <c r="F596" s="664">
        <v>23</v>
      </c>
      <c r="G596" s="664">
        <v>4677.37</v>
      </c>
      <c r="H596" s="661">
        <v>1</v>
      </c>
      <c r="I596" s="661">
        <v>203.36391304347825</v>
      </c>
      <c r="J596" s="664"/>
      <c r="K596" s="664"/>
      <c r="L596" s="661"/>
      <c r="M596" s="661"/>
      <c r="N596" s="664">
        <v>17</v>
      </c>
      <c r="O596" s="664">
        <v>4057.56</v>
      </c>
      <c r="P596" s="677">
        <v>0.86748749831636152</v>
      </c>
      <c r="Q596" s="665">
        <v>238.68</v>
      </c>
    </row>
    <row r="597" spans="1:17" ht="14.4" customHeight="1" x14ac:dyDescent="0.3">
      <c r="A597" s="660" t="s">
        <v>8553</v>
      </c>
      <c r="B597" s="661" t="s">
        <v>8709</v>
      </c>
      <c r="C597" s="661" t="s">
        <v>4646</v>
      </c>
      <c r="D597" s="661" t="s">
        <v>8719</v>
      </c>
      <c r="E597" s="661" t="s">
        <v>8720</v>
      </c>
      <c r="F597" s="664">
        <v>2</v>
      </c>
      <c r="G597" s="664">
        <v>470.38</v>
      </c>
      <c r="H597" s="661">
        <v>1</v>
      </c>
      <c r="I597" s="661">
        <v>235.19</v>
      </c>
      <c r="J597" s="664">
        <v>4</v>
      </c>
      <c r="K597" s="664">
        <v>954.72</v>
      </c>
      <c r="L597" s="661">
        <v>2.0296781325736641</v>
      </c>
      <c r="M597" s="661">
        <v>238.68</v>
      </c>
      <c r="N597" s="664">
        <v>1</v>
      </c>
      <c r="O597" s="664">
        <v>238.68</v>
      </c>
      <c r="P597" s="677">
        <v>0.50741953314341603</v>
      </c>
      <c r="Q597" s="665">
        <v>238.68</v>
      </c>
    </row>
    <row r="598" spans="1:17" ht="14.4" customHeight="1" x14ac:dyDescent="0.3">
      <c r="A598" s="660" t="s">
        <v>8553</v>
      </c>
      <c r="B598" s="661" t="s">
        <v>8709</v>
      </c>
      <c r="C598" s="661" t="s">
        <v>4647</v>
      </c>
      <c r="D598" s="661" t="s">
        <v>8710</v>
      </c>
      <c r="E598" s="661" t="s">
        <v>8544</v>
      </c>
      <c r="F598" s="664">
        <v>16</v>
      </c>
      <c r="G598" s="664">
        <v>28794.639999999999</v>
      </c>
      <c r="H598" s="661">
        <v>1</v>
      </c>
      <c r="I598" s="661">
        <v>1799.665</v>
      </c>
      <c r="J598" s="664">
        <v>22</v>
      </c>
      <c r="K598" s="664">
        <v>40622.199999999997</v>
      </c>
      <c r="L598" s="661">
        <v>1.4107556128501693</v>
      </c>
      <c r="M598" s="661">
        <v>1846.4636363636362</v>
      </c>
      <c r="N598" s="664">
        <v>8</v>
      </c>
      <c r="O598" s="664">
        <v>14924.64</v>
      </c>
      <c r="P598" s="677">
        <v>0.5183131304992874</v>
      </c>
      <c r="Q598" s="665">
        <v>1865.58</v>
      </c>
    </row>
    <row r="599" spans="1:17" ht="14.4" customHeight="1" x14ac:dyDescent="0.3">
      <c r="A599" s="660" t="s">
        <v>8553</v>
      </c>
      <c r="B599" s="661" t="s">
        <v>8709</v>
      </c>
      <c r="C599" s="661" t="s">
        <v>4647</v>
      </c>
      <c r="D599" s="661" t="s">
        <v>8710</v>
      </c>
      <c r="E599" s="661" t="s">
        <v>8711</v>
      </c>
      <c r="F599" s="664">
        <v>6</v>
      </c>
      <c r="G599" s="664">
        <v>10833</v>
      </c>
      <c r="H599" s="661">
        <v>1</v>
      </c>
      <c r="I599" s="661">
        <v>1805.5</v>
      </c>
      <c r="J599" s="664">
        <v>2</v>
      </c>
      <c r="K599" s="664">
        <v>3731.16</v>
      </c>
      <c r="L599" s="661">
        <v>0.34442536693436721</v>
      </c>
      <c r="M599" s="661">
        <v>1865.58</v>
      </c>
      <c r="N599" s="664">
        <v>2</v>
      </c>
      <c r="O599" s="664">
        <v>3731.16</v>
      </c>
      <c r="P599" s="677">
        <v>0.34442536693436721</v>
      </c>
      <c r="Q599" s="665">
        <v>1865.58</v>
      </c>
    </row>
    <row r="600" spans="1:17" ht="14.4" customHeight="1" x14ac:dyDescent="0.3">
      <c r="A600" s="660" t="s">
        <v>8553</v>
      </c>
      <c r="B600" s="661" t="s">
        <v>8709</v>
      </c>
      <c r="C600" s="661" t="s">
        <v>4647</v>
      </c>
      <c r="D600" s="661" t="s">
        <v>8712</v>
      </c>
      <c r="E600" s="661" t="s">
        <v>8544</v>
      </c>
      <c r="F600" s="664">
        <v>1</v>
      </c>
      <c r="G600" s="664">
        <v>2632.62</v>
      </c>
      <c r="H600" s="661">
        <v>1</v>
      </c>
      <c r="I600" s="661">
        <v>2632.62</v>
      </c>
      <c r="J600" s="664"/>
      <c r="K600" s="664"/>
      <c r="L600" s="661"/>
      <c r="M600" s="661"/>
      <c r="N600" s="664"/>
      <c r="O600" s="664"/>
      <c r="P600" s="677"/>
      <c r="Q600" s="665"/>
    </row>
    <row r="601" spans="1:17" ht="14.4" customHeight="1" x14ac:dyDescent="0.3">
      <c r="A601" s="660" t="s">
        <v>8553</v>
      </c>
      <c r="B601" s="661" t="s">
        <v>8709</v>
      </c>
      <c r="C601" s="661" t="s">
        <v>4647</v>
      </c>
      <c r="D601" s="661" t="s">
        <v>8712</v>
      </c>
      <c r="E601" s="661" t="s">
        <v>8713</v>
      </c>
      <c r="F601" s="664"/>
      <c r="G601" s="664"/>
      <c r="H601" s="661"/>
      <c r="I601" s="661"/>
      <c r="J601" s="664">
        <v>2</v>
      </c>
      <c r="K601" s="664">
        <v>5457.42</v>
      </c>
      <c r="L601" s="661"/>
      <c r="M601" s="661">
        <v>2728.71</v>
      </c>
      <c r="N601" s="664"/>
      <c r="O601" s="664"/>
      <c r="P601" s="677"/>
      <c r="Q601" s="665"/>
    </row>
    <row r="602" spans="1:17" ht="14.4" customHeight="1" x14ac:dyDescent="0.3">
      <c r="A602" s="660" t="s">
        <v>8553</v>
      </c>
      <c r="B602" s="661" t="s">
        <v>8709</v>
      </c>
      <c r="C602" s="661" t="s">
        <v>4647</v>
      </c>
      <c r="D602" s="661" t="s">
        <v>8714</v>
      </c>
      <c r="E602" s="661" t="s">
        <v>8544</v>
      </c>
      <c r="F602" s="664">
        <v>3</v>
      </c>
      <c r="G602" s="664">
        <v>23412.63</v>
      </c>
      <c r="H602" s="661">
        <v>1</v>
      </c>
      <c r="I602" s="661">
        <v>7804.21</v>
      </c>
      <c r="J602" s="664">
        <v>5</v>
      </c>
      <c r="K602" s="664">
        <v>40958.15</v>
      </c>
      <c r="L602" s="661">
        <v>1.7494040609705104</v>
      </c>
      <c r="M602" s="661">
        <v>8191.63</v>
      </c>
      <c r="N602" s="664">
        <v>5</v>
      </c>
      <c r="O602" s="664">
        <v>40958.15</v>
      </c>
      <c r="P602" s="677">
        <v>1.7494040609705104</v>
      </c>
      <c r="Q602" s="665">
        <v>8191.63</v>
      </c>
    </row>
    <row r="603" spans="1:17" ht="14.4" customHeight="1" x14ac:dyDescent="0.3">
      <c r="A603" s="660" t="s">
        <v>8553</v>
      </c>
      <c r="B603" s="661" t="s">
        <v>8709</v>
      </c>
      <c r="C603" s="661" t="s">
        <v>4647</v>
      </c>
      <c r="D603" s="661" t="s">
        <v>8714</v>
      </c>
      <c r="E603" s="661" t="s">
        <v>8715</v>
      </c>
      <c r="F603" s="664">
        <v>2</v>
      </c>
      <c r="G603" s="664">
        <v>15608.42</v>
      </c>
      <c r="H603" s="661">
        <v>1</v>
      </c>
      <c r="I603" s="661">
        <v>7804.21</v>
      </c>
      <c r="J603" s="664">
        <v>1</v>
      </c>
      <c r="K603" s="664">
        <v>8191.63</v>
      </c>
      <c r="L603" s="661">
        <v>0.52482121829115314</v>
      </c>
      <c r="M603" s="661">
        <v>8191.63</v>
      </c>
      <c r="N603" s="664"/>
      <c r="O603" s="664"/>
      <c r="P603" s="677"/>
      <c r="Q603" s="665"/>
    </row>
    <row r="604" spans="1:17" ht="14.4" customHeight="1" x14ac:dyDescent="0.3">
      <c r="A604" s="660" t="s">
        <v>8553</v>
      </c>
      <c r="B604" s="661" t="s">
        <v>8709</v>
      </c>
      <c r="C604" s="661" t="s">
        <v>4652</v>
      </c>
      <c r="D604" s="661" t="s">
        <v>8710</v>
      </c>
      <c r="E604" s="661" t="s">
        <v>8711</v>
      </c>
      <c r="F604" s="664"/>
      <c r="G604" s="664"/>
      <c r="H604" s="661"/>
      <c r="I604" s="661"/>
      <c r="J604" s="664"/>
      <c r="K604" s="664"/>
      <c r="L604" s="661"/>
      <c r="M604" s="661"/>
      <c r="N604" s="664">
        <v>2</v>
      </c>
      <c r="O604" s="664">
        <v>3731.16</v>
      </c>
      <c r="P604" s="677"/>
      <c r="Q604" s="665">
        <v>1865.58</v>
      </c>
    </row>
    <row r="605" spans="1:17" ht="14.4" customHeight="1" x14ac:dyDescent="0.3">
      <c r="A605" s="660" t="s">
        <v>8553</v>
      </c>
      <c r="B605" s="661" t="s">
        <v>8709</v>
      </c>
      <c r="C605" s="661" t="s">
        <v>4652</v>
      </c>
      <c r="D605" s="661" t="s">
        <v>8719</v>
      </c>
      <c r="E605" s="661" t="s">
        <v>8720</v>
      </c>
      <c r="F605" s="664"/>
      <c r="G605" s="664"/>
      <c r="H605" s="661"/>
      <c r="I605" s="661"/>
      <c r="J605" s="664"/>
      <c r="K605" s="664"/>
      <c r="L605" s="661"/>
      <c r="M605" s="661"/>
      <c r="N605" s="664">
        <v>2</v>
      </c>
      <c r="O605" s="664">
        <v>477.36</v>
      </c>
      <c r="P605" s="677"/>
      <c r="Q605" s="665">
        <v>238.68</v>
      </c>
    </row>
    <row r="606" spans="1:17" ht="14.4" customHeight="1" x14ac:dyDescent="0.3">
      <c r="A606" s="660" t="s">
        <v>8553</v>
      </c>
      <c r="B606" s="661" t="s">
        <v>8722</v>
      </c>
      <c r="C606" s="661" t="s">
        <v>8548</v>
      </c>
      <c r="D606" s="661" t="s">
        <v>8723</v>
      </c>
      <c r="E606" s="661" t="s">
        <v>8724</v>
      </c>
      <c r="F606" s="664">
        <v>343</v>
      </c>
      <c r="G606" s="664">
        <v>193829.30000000002</v>
      </c>
      <c r="H606" s="661">
        <v>1</v>
      </c>
      <c r="I606" s="661">
        <v>565.1</v>
      </c>
      <c r="J606" s="664">
        <v>365</v>
      </c>
      <c r="K606" s="664">
        <v>206261.5</v>
      </c>
      <c r="L606" s="661">
        <v>1.064139941690962</v>
      </c>
      <c r="M606" s="661">
        <v>565.1</v>
      </c>
      <c r="N606" s="664">
        <v>422</v>
      </c>
      <c r="O606" s="664">
        <v>238472.2</v>
      </c>
      <c r="P606" s="677">
        <v>1.2303206997084548</v>
      </c>
      <c r="Q606" s="665">
        <v>565.1</v>
      </c>
    </row>
    <row r="607" spans="1:17" ht="14.4" customHeight="1" x14ac:dyDescent="0.3">
      <c r="A607" s="660" t="s">
        <v>8553</v>
      </c>
      <c r="B607" s="661" t="s">
        <v>8722</v>
      </c>
      <c r="C607" s="661" t="s">
        <v>8548</v>
      </c>
      <c r="D607" s="661" t="s">
        <v>8725</v>
      </c>
      <c r="E607" s="661" t="s">
        <v>8726</v>
      </c>
      <c r="F607" s="664">
        <v>174</v>
      </c>
      <c r="G607" s="664">
        <v>182526</v>
      </c>
      <c r="H607" s="661">
        <v>1</v>
      </c>
      <c r="I607" s="661">
        <v>1049</v>
      </c>
      <c r="J607" s="664">
        <v>172</v>
      </c>
      <c r="K607" s="664">
        <v>180428</v>
      </c>
      <c r="L607" s="661">
        <v>0.9885057471264368</v>
      </c>
      <c r="M607" s="661">
        <v>1049</v>
      </c>
      <c r="N607" s="664">
        <v>194</v>
      </c>
      <c r="O607" s="664">
        <v>203506</v>
      </c>
      <c r="P607" s="677">
        <v>1.1149425287356323</v>
      </c>
      <c r="Q607" s="665">
        <v>1049</v>
      </c>
    </row>
    <row r="608" spans="1:17" ht="14.4" customHeight="1" x14ac:dyDescent="0.3">
      <c r="A608" s="660" t="s">
        <v>8553</v>
      </c>
      <c r="B608" s="661" t="s">
        <v>8722</v>
      </c>
      <c r="C608" s="661" t="s">
        <v>8548</v>
      </c>
      <c r="D608" s="661" t="s">
        <v>8727</v>
      </c>
      <c r="E608" s="661" t="s">
        <v>8728</v>
      </c>
      <c r="F608" s="664">
        <v>44</v>
      </c>
      <c r="G608" s="664">
        <v>44132</v>
      </c>
      <c r="H608" s="661">
        <v>1</v>
      </c>
      <c r="I608" s="661">
        <v>1003</v>
      </c>
      <c r="J608" s="664">
        <v>35</v>
      </c>
      <c r="K608" s="664">
        <v>35105</v>
      </c>
      <c r="L608" s="661">
        <v>0.79545454545454541</v>
      </c>
      <c r="M608" s="661">
        <v>1003</v>
      </c>
      <c r="N608" s="664">
        <v>17</v>
      </c>
      <c r="O608" s="664">
        <v>17051</v>
      </c>
      <c r="P608" s="677">
        <v>0.38636363636363635</v>
      </c>
      <c r="Q608" s="665">
        <v>1003</v>
      </c>
    </row>
    <row r="609" spans="1:17" ht="14.4" customHeight="1" x14ac:dyDescent="0.3">
      <c r="A609" s="660" t="s">
        <v>8553</v>
      </c>
      <c r="B609" s="661" t="s">
        <v>8722</v>
      </c>
      <c r="C609" s="661" t="s">
        <v>8551</v>
      </c>
      <c r="D609" s="661" t="s">
        <v>8729</v>
      </c>
      <c r="E609" s="661" t="s">
        <v>8730</v>
      </c>
      <c r="F609" s="664"/>
      <c r="G609" s="664"/>
      <c r="H609" s="661"/>
      <c r="I609" s="661"/>
      <c r="J609" s="664"/>
      <c r="K609" s="664"/>
      <c r="L609" s="661"/>
      <c r="M609" s="661"/>
      <c r="N609" s="664">
        <v>1</v>
      </c>
      <c r="O609" s="664">
        <v>377.3</v>
      </c>
      <c r="P609" s="677"/>
      <c r="Q609" s="665">
        <v>377.3</v>
      </c>
    </row>
    <row r="610" spans="1:17" ht="14.4" customHeight="1" x14ac:dyDescent="0.3">
      <c r="A610" s="660" t="s">
        <v>8553</v>
      </c>
      <c r="B610" s="661" t="s">
        <v>8722</v>
      </c>
      <c r="C610" s="661" t="s">
        <v>4642</v>
      </c>
      <c r="D610" s="661" t="s">
        <v>8723</v>
      </c>
      <c r="E610" s="661" t="s">
        <v>8724</v>
      </c>
      <c r="F610" s="664">
        <v>1</v>
      </c>
      <c r="G610" s="664">
        <v>565.1</v>
      </c>
      <c r="H610" s="661">
        <v>1</v>
      </c>
      <c r="I610" s="661">
        <v>565.1</v>
      </c>
      <c r="J610" s="664"/>
      <c r="K610" s="664"/>
      <c r="L610" s="661"/>
      <c r="M610" s="661"/>
      <c r="N610" s="664"/>
      <c r="O610" s="664"/>
      <c r="P610" s="677"/>
      <c r="Q610" s="665"/>
    </row>
    <row r="611" spans="1:17" ht="14.4" customHeight="1" x14ac:dyDescent="0.3">
      <c r="A611" s="660" t="s">
        <v>8553</v>
      </c>
      <c r="B611" s="661" t="s">
        <v>8722</v>
      </c>
      <c r="C611" s="661" t="s">
        <v>4642</v>
      </c>
      <c r="D611" s="661" t="s">
        <v>8725</v>
      </c>
      <c r="E611" s="661" t="s">
        <v>8726</v>
      </c>
      <c r="F611" s="664">
        <v>2</v>
      </c>
      <c r="G611" s="664">
        <v>2098</v>
      </c>
      <c r="H611" s="661">
        <v>1</v>
      </c>
      <c r="I611" s="661">
        <v>1049</v>
      </c>
      <c r="J611" s="664"/>
      <c r="K611" s="664"/>
      <c r="L611" s="661"/>
      <c r="M611" s="661"/>
      <c r="N611" s="664"/>
      <c r="O611" s="664"/>
      <c r="P611" s="677"/>
      <c r="Q611" s="665"/>
    </row>
    <row r="612" spans="1:17" ht="14.4" customHeight="1" x14ac:dyDescent="0.3">
      <c r="A612" s="660" t="s">
        <v>8553</v>
      </c>
      <c r="B612" s="661" t="s">
        <v>8731</v>
      </c>
      <c r="C612" s="661" t="s">
        <v>4623</v>
      </c>
      <c r="D612" s="661" t="s">
        <v>8732</v>
      </c>
      <c r="E612" s="661" t="s">
        <v>8733</v>
      </c>
      <c r="F612" s="664"/>
      <c r="G612" s="664"/>
      <c r="H612" s="661"/>
      <c r="I612" s="661"/>
      <c r="J612" s="664"/>
      <c r="K612" s="664"/>
      <c r="L612" s="661"/>
      <c r="M612" s="661"/>
      <c r="N612" s="664">
        <v>8</v>
      </c>
      <c r="O612" s="664">
        <v>280</v>
      </c>
      <c r="P612" s="677"/>
      <c r="Q612" s="665">
        <v>35</v>
      </c>
    </row>
    <row r="613" spans="1:17" ht="14.4" customHeight="1" x14ac:dyDescent="0.3">
      <c r="A613" s="660" t="s">
        <v>8553</v>
      </c>
      <c r="B613" s="661" t="s">
        <v>8731</v>
      </c>
      <c r="C613" s="661" t="s">
        <v>4623</v>
      </c>
      <c r="D613" s="661" t="s">
        <v>8734</v>
      </c>
      <c r="E613" s="661" t="s">
        <v>8735</v>
      </c>
      <c r="F613" s="664"/>
      <c r="G613" s="664"/>
      <c r="H613" s="661"/>
      <c r="I613" s="661"/>
      <c r="J613" s="664"/>
      <c r="K613" s="664"/>
      <c r="L613" s="661"/>
      <c r="M613" s="661"/>
      <c r="N613" s="664">
        <v>375</v>
      </c>
      <c r="O613" s="664">
        <v>13500</v>
      </c>
      <c r="P613" s="677"/>
      <c r="Q613" s="665">
        <v>36</v>
      </c>
    </row>
    <row r="614" spans="1:17" ht="14.4" customHeight="1" x14ac:dyDescent="0.3">
      <c r="A614" s="660" t="s">
        <v>8553</v>
      </c>
      <c r="B614" s="661" t="s">
        <v>8731</v>
      </c>
      <c r="C614" s="661" t="s">
        <v>4623</v>
      </c>
      <c r="D614" s="661" t="s">
        <v>8736</v>
      </c>
      <c r="E614" s="661" t="s">
        <v>8737</v>
      </c>
      <c r="F614" s="664"/>
      <c r="G614" s="664"/>
      <c r="H614" s="661"/>
      <c r="I614" s="661"/>
      <c r="J614" s="664"/>
      <c r="K614" s="664"/>
      <c r="L614" s="661"/>
      <c r="M614" s="661"/>
      <c r="N614" s="664">
        <v>18</v>
      </c>
      <c r="O614" s="664">
        <v>5940</v>
      </c>
      <c r="P614" s="677"/>
      <c r="Q614" s="665">
        <v>330</v>
      </c>
    </row>
    <row r="615" spans="1:17" ht="14.4" customHeight="1" x14ac:dyDescent="0.3">
      <c r="A615" s="660" t="s">
        <v>8553</v>
      </c>
      <c r="B615" s="661" t="s">
        <v>8731</v>
      </c>
      <c r="C615" s="661" t="s">
        <v>4623</v>
      </c>
      <c r="D615" s="661" t="s">
        <v>8738</v>
      </c>
      <c r="E615" s="661" t="s">
        <v>8739</v>
      </c>
      <c r="F615" s="664"/>
      <c r="G615" s="664"/>
      <c r="H615" s="661"/>
      <c r="I615" s="661"/>
      <c r="J615" s="664"/>
      <c r="K615" s="664"/>
      <c r="L615" s="661"/>
      <c r="M615" s="661"/>
      <c r="N615" s="664">
        <v>326</v>
      </c>
      <c r="O615" s="664">
        <v>53464</v>
      </c>
      <c r="P615" s="677"/>
      <c r="Q615" s="665">
        <v>164</v>
      </c>
    </row>
    <row r="616" spans="1:17" ht="14.4" customHeight="1" x14ac:dyDescent="0.3">
      <c r="A616" s="660" t="s">
        <v>8553</v>
      </c>
      <c r="B616" s="661" t="s">
        <v>8731</v>
      </c>
      <c r="C616" s="661" t="s">
        <v>4623</v>
      </c>
      <c r="D616" s="661" t="s">
        <v>8740</v>
      </c>
      <c r="E616" s="661" t="s">
        <v>8741</v>
      </c>
      <c r="F616" s="664"/>
      <c r="G616" s="664"/>
      <c r="H616" s="661"/>
      <c r="I616" s="661"/>
      <c r="J616" s="664"/>
      <c r="K616" s="664"/>
      <c r="L616" s="661"/>
      <c r="M616" s="661"/>
      <c r="N616" s="664">
        <v>31</v>
      </c>
      <c r="O616" s="664">
        <v>20181</v>
      </c>
      <c r="P616" s="677"/>
      <c r="Q616" s="665">
        <v>651</v>
      </c>
    </row>
    <row r="617" spans="1:17" ht="14.4" customHeight="1" x14ac:dyDescent="0.3">
      <c r="A617" s="660" t="s">
        <v>8553</v>
      </c>
      <c r="B617" s="661" t="s">
        <v>8731</v>
      </c>
      <c r="C617" s="661" t="s">
        <v>8548</v>
      </c>
      <c r="D617" s="661" t="s">
        <v>8742</v>
      </c>
      <c r="E617" s="661" t="s">
        <v>8743</v>
      </c>
      <c r="F617" s="664">
        <v>1079</v>
      </c>
      <c r="G617" s="664">
        <v>170482</v>
      </c>
      <c r="H617" s="661">
        <v>1</v>
      </c>
      <c r="I617" s="661">
        <v>158</v>
      </c>
      <c r="J617" s="664">
        <v>1375</v>
      </c>
      <c r="K617" s="664">
        <v>214500</v>
      </c>
      <c r="L617" s="661">
        <v>1.258197346347415</v>
      </c>
      <c r="M617" s="661">
        <v>156</v>
      </c>
      <c r="N617" s="664">
        <v>1878</v>
      </c>
      <c r="O617" s="664">
        <v>274924</v>
      </c>
      <c r="P617" s="677">
        <v>1.6126277260942503</v>
      </c>
      <c r="Q617" s="665">
        <v>146.39190628328009</v>
      </c>
    </row>
    <row r="618" spans="1:17" ht="14.4" customHeight="1" x14ac:dyDescent="0.3">
      <c r="A618" s="660" t="s">
        <v>8553</v>
      </c>
      <c r="B618" s="661" t="s">
        <v>8731</v>
      </c>
      <c r="C618" s="661" t="s">
        <v>8548</v>
      </c>
      <c r="D618" s="661" t="s">
        <v>8744</v>
      </c>
      <c r="E618" s="661" t="s">
        <v>8745</v>
      </c>
      <c r="F618" s="664">
        <v>29</v>
      </c>
      <c r="G618" s="664">
        <v>5365</v>
      </c>
      <c r="H618" s="661">
        <v>1</v>
      </c>
      <c r="I618" s="661">
        <v>185</v>
      </c>
      <c r="J618" s="664">
        <v>51</v>
      </c>
      <c r="K618" s="664">
        <v>9435</v>
      </c>
      <c r="L618" s="661">
        <v>1.7586206896551724</v>
      </c>
      <c r="M618" s="661">
        <v>185</v>
      </c>
      <c r="N618" s="664">
        <v>42</v>
      </c>
      <c r="O618" s="664">
        <v>7863</v>
      </c>
      <c r="P618" s="677">
        <v>1.4656104380242312</v>
      </c>
      <c r="Q618" s="665">
        <v>187.21428571428572</v>
      </c>
    </row>
    <row r="619" spans="1:17" ht="14.4" customHeight="1" x14ac:dyDescent="0.3">
      <c r="A619" s="660" t="s">
        <v>8553</v>
      </c>
      <c r="B619" s="661" t="s">
        <v>8731</v>
      </c>
      <c r="C619" s="661" t="s">
        <v>8548</v>
      </c>
      <c r="D619" s="661" t="s">
        <v>8732</v>
      </c>
      <c r="E619" s="661" t="s">
        <v>8733</v>
      </c>
      <c r="F619" s="664">
        <v>9</v>
      </c>
      <c r="G619" s="664">
        <v>306</v>
      </c>
      <c r="H619" s="661">
        <v>1</v>
      </c>
      <c r="I619" s="661">
        <v>34</v>
      </c>
      <c r="J619" s="664">
        <v>17</v>
      </c>
      <c r="K619" s="664">
        <v>578</v>
      </c>
      <c r="L619" s="661">
        <v>1.8888888888888888</v>
      </c>
      <c r="M619" s="661">
        <v>34</v>
      </c>
      <c r="N619" s="664">
        <v>17</v>
      </c>
      <c r="O619" s="664">
        <v>592</v>
      </c>
      <c r="P619" s="677">
        <v>1.934640522875817</v>
      </c>
      <c r="Q619" s="665">
        <v>34.823529411764703</v>
      </c>
    </row>
    <row r="620" spans="1:17" ht="14.4" customHeight="1" x14ac:dyDescent="0.3">
      <c r="A620" s="660" t="s">
        <v>8553</v>
      </c>
      <c r="B620" s="661" t="s">
        <v>8731</v>
      </c>
      <c r="C620" s="661" t="s">
        <v>8548</v>
      </c>
      <c r="D620" s="661" t="s">
        <v>8746</v>
      </c>
      <c r="E620" s="661" t="s">
        <v>8747</v>
      </c>
      <c r="F620" s="664">
        <v>174</v>
      </c>
      <c r="G620" s="664">
        <v>24186</v>
      </c>
      <c r="H620" s="661">
        <v>1</v>
      </c>
      <c r="I620" s="661">
        <v>139</v>
      </c>
      <c r="J620" s="664">
        <v>171</v>
      </c>
      <c r="K620" s="664">
        <v>23940</v>
      </c>
      <c r="L620" s="661">
        <v>0.98982882659389726</v>
      </c>
      <c r="M620" s="661">
        <v>140</v>
      </c>
      <c r="N620" s="664">
        <v>203</v>
      </c>
      <c r="O620" s="664">
        <v>28704</v>
      </c>
      <c r="P620" s="677">
        <v>1.1868022823120814</v>
      </c>
      <c r="Q620" s="665">
        <v>141.39901477832512</v>
      </c>
    </row>
    <row r="621" spans="1:17" ht="14.4" customHeight="1" x14ac:dyDescent="0.3">
      <c r="A621" s="660" t="s">
        <v>8553</v>
      </c>
      <c r="B621" s="661" t="s">
        <v>8731</v>
      </c>
      <c r="C621" s="661" t="s">
        <v>8548</v>
      </c>
      <c r="D621" s="661" t="s">
        <v>8748</v>
      </c>
      <c r="E621" s="661" t="s">
        <v>8749</v>
      </c>
      <c r="F621" s="664">
        <v>353</v>
      </c>
      <c r="G621" s="664">
        <v>57186</v>
      </c>
      <c r="H621" s="661">
        <v>1</v>
      </c>
      <c r="I621" s="661">
        <v>162</v>
      </c>
      <c r="J621" s="664">
        <v>370</v>
      </c>
      <c r="K621" s="664">
        <v>60310</v>
      </c>
      <c r="L621" s="661">
        <v>1.0546287552897562</v>
      </c>
      <c r="M621" s="661">
        <v>163</v>
      </c>
      <c r="N621" s="664">
        <v>423</v>
      </c>
      <c r="O621" s="664">
        <v>69260</v>
      </c>
      <c r="P621" s="677">
        <v>1.2111355926275662</v>
      </c>
      <c r="Q621" s="665">
        <v>163.73522458628841</v>
      </c>
    </row>
    <row r="622" spans="1:17" ht="14.4" customHeight="1" x14ac:dyDescent="0.3">
      <c r="A622" s="660" t="s">
        <v>8553</v>
      </c>
      <c r="B622" s="661" t="s">
        <v>8731</v>
      </c>
      <c r="C622" s="661" t="s">
        <v>8548</v>
      </c>
      <c r="D622" s="661" t="s">
        <v>8750</v>
      </c>
      <c r="E622" s="661" t="s">
        <v>8751</v>
      </c>
      <c r="F622" s="664">
        <v>350</v>
      </c>
      <c r="G622" s="664">
        <v>16100</v>
      </c>
      <c r="H622" s="661">
        <v>1</v>
      </c>
      <c r="I622" s="661">
        <v>46</v>
      </c>
      <c r="J622" s="664">
        <v>368</v>
      </c>
      <c r="K622" s="664">
        <v>16928</v>
      </c>
      <c r="L622" s="661">
        <v>1.0514285714285714</v>
      </c>
      <c r="M622" s="661">
        <v>46</v>
      </c>
      <c r="N622" s="664">
        <v>427</v>
      </c>
      <c r="O622" s="664">
        <v>19960</v>
      </c>
      <c r="P622" s="677">
        <v>1.2397515527950311</v>
      </c>
      <c r="Q622" s="665">
        <v>46.744730679156909</v>
      </c>
    </row>
    <row r="623" spans="1:17" ht="14.4" customHeight="1" x14ac:dyDescent="0.3">
      <c r="A623" s="660" t="s">
        <v>8553</v>
      </c>
      <c r="B623" s="661" t="s">
        <v>8731</v>
      </c>
      <c r="C623" s="661" t="s">
        <v>8548</v>
      </c>
      <c r="D623" s="661" t="s">
        <v>8752</v>
      </c>
      <c r="E623" s="661" t="s">
        <v>8753</v>
      </c>
      <c r="F623" s="664"/>
      <c r="G623" s="664"/>
      <c r="H623" s="661"/>
      <c r="I623" s="661"/>
      <c r="J623" s="664">
        <v>0</v>
      </c>
      <c r="K623" s="664">
        <v>0</v>
      </c>
      <c r="L623" s="661"/>
      <c r="M623" s="661"/>
      <c r="N623" s="664"/>
      <c r="O623" s="664"/>
      <c r="P623" s="677"/>
      <c r="Q623" s="665"/>
    </row>
    <row r="624" spans="1:17" ht="14.4" customHeight="1" x14ac:dyDescent="0.3">
      <c r="A624" s="660" t="s">
        <v>8553</v>
      </c>
      <c r="B624" s="661" t="s">
        <v>8731</v>
      </c>
      <c r="C624" s="661" t="s">
        <v>8548</v>
      </c>
      <c r="D624" s="661" t="s">
        <v>8754</v>
      </c>
      <c r="E624" s="661" t="s">
        <v>8755</v>
      </c>
      <c r="F624" s="664">
        <v>81</v>
      </c>
      <c r="G624" s="664">
        <v>0</v>
      </c>
      <c r="H624" s="661"/>
      <c r="I624" s="661">
        <v>0</v>
      </c>
      <c r="J624" s="664">
        <v>44</v>
      </c>
      <c r="K624" s="664">
        <v>0</v>
      </c>
      <c r="L624" s="661"/>
      <c r="M624" s="661">
        <v>0</v>
      </c>
      <c r="N624" s="664">
        <v>88</v>
      </c>
      <c r="O624" s="664">
        <v>0</v>
      </c>
      <c r="P624" s="677"/>
      <c r="Q624" s="665">
        <v>0</v>
      </c>
    </row>
    <row r="625" spans="1:17" ht="14.4" customHeight="1" x14ac:dyDescent="0.3">
      <c r="A625" s="660" t="s">
        <v>8553</v>
      </c>
      <c r="B625" s="661" t="s">
        <v>8731</v>
      </c>
      <c r="C625" s="661" t="s">
        <v>8548</v>
      </c>
      <c r="D625" s="661" t="s">
        <v>8756</v>
      </c>
      <c r="E625" s="661" t="s">
        <v>8757</v>
      </c>
      <c r="F625" s="664">
        <v>7</v>
      </c>
      <c r="G625" s="664">
        <v>0</v>
      </c>
      <c r="H625" s="661"/>
      <c r="I625" s="661">
        <v>0</v>
      </c>
      <c r="J625" s="664">
        <v>10</v>
      </c>
      <c r="K625" s="664">
        <v>0</v>
      </c>
      <c r="L625" s="661"/>
      <c r="M625" s="661">
        <v>0</v>
      </c>
      <c r="N625" s="664">
        <v>11</v>
      </c>
      <c r="O625" s="664">
        <v>0</v>
      </c>
      <c r="P625" s="677"/>
      <c r="Q625" s="665">
        <v>0</v>
      </c>
    </row>
    <row r="626" spans="1:17" ht="14.4" customHeight="1" x14ac:dyDescent="0.3">
      <c r="A626" s="660" t="s">
        <v>8553</v>
      </c>
      <c r="B626" s="661" t="s">
        <v>8731</v>
      </c>
      <c r="C626" s="661" t="s">
        <v>8548</v>
      </c>
      <c r="D626" s="661" t="s">
        <v>8758</v>
      </c>
      <c r="E626" s="661" t="s">
        <v>8759</v>
      </c>
      <c r="F626" s="664">
        <v>662</v>
      </c>
      <c r="G626" s="664">
        <v>0</v>
      </c>
      <c r="H626" s="661"/>
      <c r="I626" s="661">
        <v>0</v>
      </c>
      <c r="J626" s="664">
        <v>991</v>
      </c>
      <c r="K626" s="664">
        <v>0</v>
      </c>
      <c r="L626" s="661"/>
      <c r="M626" s="661">
        <v>0</v>
      </c>
      <c r="N626" s="664">
        <v>1240</v>
      </c>
      <c r="O626" s="664">
        <v>0</v>
      </c>
      <c r="P626" s="677"/>
      <c r="Q626" s="665">
        <v>0</v>
      </c>
    </row>
    <row r="627" spans="1:17" ht="14.4" customHeight="1" x14ac:dyDescent="0.3">
      <c r="A627" s="660" t="s">
        <v>8553</v>
      </c>
      <c r="B627" s="661" t="s">
        <v>8731</v>
      </c>
      <c r="C627" s="661" t="s">
        <v>8548</v>
      </c>
      <c r="D627" s="661" t="s">
        <v>8760</v>
      </c>
      <c r="E627" s="661" t="s">
        <v>8761</v>
      </c>
      <c r="F627" s="664"/>
      <c r="G627" s="664"/>
      <c r="H627" s="661"/>
      <c r="I627" s="661"/>
      <c r="J627" s="664">
        <v>471</v>
      </c>
      <c r="K627" s="664">
        <v>0</v>
      </c>
      <c r="L627" s="661"/>
      <c r="M627" s="661">
        <v>0</v>
      </c>
      <c r="N627" s="664">
        <v>457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8553</v>
      </c>
      <c r="B628" s="661" t="s">
        <v>8731</v>
      </c>
      <c r="C628" s="661" t="s">
        <v>8548</v>
      </c>
      <c r="D628" s="661" t="s">
        <v>8762</v>
      </c>
      <c r="E628" s="661" t="s">
        <v>8763</v>
      </c>
      <c r="F628" s="664">
        <v>52</v>
      </c>
      <c r="G628" s="664">
        <v>5356</v>
      </c>
      <c r="H628" s="661">
        <v>1</v>
      </c>
      <c r="I628" s="661">
        <v>103</v>
      </c>
      <c r="J628" s="664">
        <v>409</v>
      </c>
      <c r="K628" s="664">
        <v>42536</v>
      </c>
      <c r="L628" s="661">
        <v>7.941747572815534</v>
      </c>
      <c r="M628" s="661">
        <v>104</v>
      </c>
      <c r="N628" s="664"/>
      <c r="O628" s="664"/>
      <c r="P628" s="677"/>
      <c r="Q628" s="665"/>
    </row>
    <row r="629" spans="1:17" ht="14.4" customHeight="1" x14ac:dyDescent="0.3">
      <c r="A629" s="660" t="s">
        <v>8553</v>
      </c>
      <c r="B629" s="661" t="s">
        <v>8731</v>
      </c>
      <c r="C629" s="661" t="s">
        <v>8548</v>
      </c>
      <c r="D629" s="661" t="s">
        <v>8764</v>
      </c>
      <c r="E629" s="661" t="s">
        <v>8765</v>
      </c>
      <c r="F629" s="664">
        <v>10608</v>
      </c>
      <c r="G629" s="664">
        <v>0</v>
      </c>
      <c r="H629" s="661"/>
      <c r="I629" s="661">
        <v>0</v>
      </c>
      <c r="J629" s="664">
        <v>10827</v>
      </c>
      <c r="K629" s="664">
        <v>0</v>
      </c>
      <c r="L629" s="661"/>
      <c r="M629" s="661">
        <v>0</v>
      </c>
      <c r="N629" s="664">
        <v>12385</v>
      </c>
      <c r="O629" s="664">
        <v>0</v>
      </c>
      <c r="P629" s="677"/>
      <c r="Q629" s="665">
        <v>0</v>
      </c>
    </row>
    <row r="630" spans="1:17" ht="14.4" customHeight="1" x14ac:dyDescent="0.3">
      <c r="A630" s="660" t="s">
        <v>8553</v>
      </c>
      <c r="B630" s="661" t="s">
        <v>8731</v>
      </c>
      <c r="C630" s="661" t="s">
        <v>8548</v>
      </c>
      <c r="D630" s="661" t="s">
        <v>8734</v>
      </c>
      <c r="E630" s="661" t="s">
        <v>8735</v>
      </c>
      <c r="F630" s="664">
        <v>2</v>
      </c>
      <c r="G630" s="664">
        <v>50</v>
      </c>
      <c r="H630" s="661">
        <v>1</v>
      </c>
      <c r="I630" s="661">
        <v>25</v>
      </c>
      <c r="J630" s="664">
        <v>46</v>
      </c>
      <c r="K630" s="664">
        <v>1610</v>
      </c>
      <c r="L630" s="661">
        <v>32.200000000000003</v>
      </c>
      <c r="M630" s="661">
        <v>35</v>
      </c>
      <c r="N630" s="664">
        <v>51</v>
      </c>
      <c r="O630" s="664">
        <v>1813</v>
      </c>
      <c r="P630" s="677">
        <v>36.26</v>
      </c>
      <c r="Q630" s="665">
        <v>35.549019607843135</v>
      </c>
    </row>
    <row r="631" spans="1:17" ht="14.4" customHeight="1" x14ac:dyDescent="0.3">
      <c r="A631" s="660" t="s">
        <v>8553</v>
      </c>
      <c r="B631" s="661" t="s">
        <v>8731</v>
      </c>
      <c r="C631" s="661" t="s">
        <v>8548</v>
      </c>
      <c r="D631" s="661" t="s">
        <v>8766</v>
      </c>
      <c r="E631" s="661" t="s">
        <v>8767</v>
      </c>
      <c r="F631" s="664">
        <v>399</v>
      </c>
      <c r="G631" s="664">
        <v>29925</v>
      </c>
      <c r="H631" s="661">
        <v>1</v>
      </c>
      <c r="I631" s="661">
        <v>75</v>
      </c>
      <c r="J631" s="664">
        <v>429</v>
      </c>
      <c r="K631" s="664">
        <v>34749</v>
      </c>
      <c r="L631" s="661">
        <v>1.1612030075187969</v>
      </c>
      <c r="M631" s="661">
        <v>81</v>
      </c>
      <c r="N631" s="664">
        <v>497</v>
      </c>
      <c r="O631" s="664">
        <v>40624</v>
      </c>
      <c r="P631" s="677">
        <v>1.3575271512113618</v>
      </c>
      <c r="Q631" s="665">
        <v>81.738430583501</v>
      </c>
    </row>
    <row r="632" spans="1:17" ht="14.4" customHeight="1" x14ac:dyDescent="0.3">
      <c r="A632" s="660" t="s">
        <v>8553</v>
      </c>
      <c r="B632" s="661" t="s">
        <v>8731</v>
      </c>
      <c r="C632" s="661" t="s">
        <v>8548</v>
      </c>
      <c r="D632" s="661" t="s">
        <v>8768</v>
      </c>
      <c r="E632" s="661" t="s">
        <v>8769</v>
      </c>
      <c r="F632" s="664">
        <v>1277</v>
      </c>
      <c r="G632" s="664">
        <v>24263</v>
      </c>
      <c r="H632" s="661">
        <v>1</v>
      </c>
      <c r="I632" s="661">
        <v>19</v>
      </c>
      <c r="J632" s="664">
        <v>855</v>
      </c>
      <c r="K632" s="664">
        <v>25650</v>
      </c>
      <c r="L632" s="661">
        <v>1.05716523101018</v>
      </c>
      <c r="M632" s="661">
        <v>30</v>
      </c>
      <c r="N632" s="664">
        <v>1495</v>
      </c>
      <c r="O632" s="664">
        <v>46058</v>
      </c>
      <c r="P632" s="677">
        <v>1.8982813337180069</v>
      </c>
      <c r="Q632" s="665">
        <v>30.808026755852843</v>
      </c>
    </row>
    <row r="633" spans="1:17" ht="14.4" customHeight="1" x14ac:dyDescent="0.3">
      <c r="A633" s="660" t="s">
        <v>8553</v>
      </c>
      <c r="B633" s="661" t="s">
        <v>8731</v>
      </c>
      <c r="C633" s="661" t="s">
        <v>8548</v>
      </c>
      <c r="D633" s="661" t="s">
        <v>8770</v>
      </c>
      <c r="E633" s="661" t="s">
        <v>8771</v>
      </c>
      <c r="F633" s="664">
        <v>7</v>
      </c>
      <c r="G633" s="664">
        <v>0</v>
      </c>
      <c r="H633" s="661"/>
      <c r="I633" s="661">
        <v>0</v>
      </c>
      <c r="J633" s="664"/>
      <c r="K633" s="664"/>
      <c r="L633" s="661"/>
      <c r="M633" s="661"/>
      <c r="N633" s="664"/>
      <c r="O633" s="664"/>
      <c r="P633" s="677"/>
      <c r="Q633" s="665"/>
    </row>
    <row r="634" spans="1:17" ht="14.4" customHeight="1" x14ac:dyDescent="0.3">
      <c r="A634" s="660" t="s">
        <v>8553</v>
      </c>
      <c r="B634" s="661" t="s">
        <v>8731</v>
      </c>
      <c r="C634" s="661" t="s">
        <v>8548</v>
      </c>
      <c r="D634" s="661" t="s">
        <v>8772</v>
      </c>
      <c r="E634" s="661" t="s">
        <v>8773</v>
      </c>
      <c r="F634" s="664"/>
      <c r="G634" s="664"/>
      <c r="H634" s="661"/>
      <c r="I634" s="661"/>
      <c r="J634" s="664">
        <v>1</v>
      </c>
      <c r="K634" s="664">
        <v>141</v>
      </c>
      <c r="L634" s="661"/>
      <c r="M634" s="661">
        <v>141</v>
      </c>
      <c r="N634" s="664"/>
      <c r="O634" s="664"/>
      <c r="P634" s="677"/>
      <c r="Q634" s="665"/>
    </row>
    <row r="635" spans="1:17" ht="14.4" customHeight="1" x14ac:dyDescent="0.3">
      <c r="A635" s="660" t="s">
        <v>8553</v>
      </c>
      <c r="B635" s="661" t="s">
        <v>8731</v>
      </c>
      <c r="C635" s="661" t="s">
        <v>8548</v>
      </c>
      <c r="D635" s="661" t="s">
        <v>8774</v>
      </c>
      <c r="E635" s="661" t="s">
        <v>8775</v>
      </c>
      <c r="F635" s="664">
        <v>1</v>
      </c>
      <c r="G635" s="664">
        <v>8965</v>
      </c>
      <c r="H635" s="661">
        <v>1</v>
      </c>
      <c r="I635" s="661">
        <v>8965</v>
      </c>
      <c r="J635" s="664"/>
      <c r="K635" s="664"/>
      <c r="L635" s="661"/>
      <c r="M635" s="661"/>
      <c r="N635" s="664">
        <v>1</v>
      </c>
      <c r="O635" s="664">
        <v>8998</v>
      </c>
      <c r="P635" s="677">
        <v>1.003680981595092</v>
      </c>
      <c r="Q635" s="665">
        <v>8998</v>
      </c>
    </row>
    <row r="636" spans="1:17" ht="14.4" customHeight="1" x14ac:dyDescent="0.3">
      <c r="A636" s="660" t="s">
        <v>8553</v>
      </c>
      <c r="B636" s="661" t="s">
        <v>8731</v>
      </c>
      <c r="C636" s="661" t="s">
        <v>8548</v>
      </c>
      <c r="D636" s="661" t="s">
        <v>8776</v>
      </c>
      <c r="E636" s="661" t="s">
        <v>8777</v>
      </c>
      <c r="F636" s="664">
        <v>1</v>
      </c>
      <c r="G636" s="664">
        <v>115</v>
      </c>
      <c r="H636" s="661">
        <v>1</v>
      </c>
      <c r="I636" s="661">
        <v>115</v>
      </c>
      <c r="J636" s="664"/>
      <c r="K636" s="664"/>
      <c r="L636" s="661"/>
      <c r="M636" s="661"/>
      <c r="N636" s="664"/>
      <c r="O636" s="664"/>
      <c r="P636" s="677"/>
      <c r="Q636" s="665"/>
    </row>
    <row r="637" spans="1:17" ht="14.4" customHeight="1" x14ac:dyDescent="0.3">
      <c r="A637" s="660" t="s">
        <v>8553</v>
      </c>
      <c r="B637" s="661" t="s">
        <v>8731</v>
      </c>
      <c r="C637" s="661" t="s">
        <v>8548</v>
      </c>
      <c r="D637" s="661" t="s">
        <v>8736</v>
      </c>
      <c r="E637" s="661" t="s">
        <v>8737</v>
      </c>
      <c r="F637" s="664">
        <v>9</v>
      </c>
      <c r="G637" s="664">
        <v>3213</v>
      </c>
      <c r="H637" s="661">
        <v>1</v>
      </c>
      <c r="I637" s="661">
        <v>357</v>
      </c>
      <c r="J637" s="664">
        <v>17</v>
      </c>
      <c r="K637" s="664">
        <v>5559</v>
      </c>
      <c r="L637" s="661">
        <v>1.7301587301587302</v>
      </c>
      <c r="M637" s="661">
        <v>327</v>
      </c>
      <c r="N637" s="664">
        <v>5</v>
      </c>
      <c r="O637" s="664">
        <v>1641</v>
      </c>
      <c r="P637" s="677">
        <v>0.51073762838468717</v>
      </c>
      <c r="Q637" s="665">
        <v>328.2</v>
      </c>
    </row>
    <row r="638" spans="1:17" ht="14.4" customHeight="1" x14ac:dyDescent="0.3">
      <c r="A638" s="660" t="s">
        <v>8553</v>
      </c>
      <c r="B638" s="661" t="s">
        <v>8731</v>
      </c>
      <c r="C638" s="661" t="s">
        <v>8548</v>
      </c>
      <c r="D638" s="661" t="s">
        <v>8778</v>
      </c>
      <c r="E638" s="661" t="s">
        <v>8779</v>
      </c>
      <c r="F638" s="664"/>
      <c r="G638" s="664"/>
      <c r="H638" s="661"/>
      <c r="I638" s="661"/>
      <c r="J638" s="664">
        <v>5</v>
      </c>
      <c r="K638" s="664">
        <v>0</v>
      </c>
      <c r="L638" s="661"/>
      <c r="M638" s="661">
        <v>0</v>
      </c>
      <c r="N638" s="664">
        <v>5</v>
      </c>
      <c r="O638" s="664">
        <v>0</v>
      </c>
      <c r="P638" s="677"/>
      <c r="Q638" s="665">
        <v>0</v>
      </c>
    </row>
    <row r="639" spans="1:17" ht="14.4" customHeight="1" x14ac:dyDescent="0.3">
      <c r="A639" s="660" t="s">
        <v>8553</v>
      </c>
      <c r="B639" s="661" t="s">
        <v>8731</v>
      </c>
      <c r="C639" s="661" t="s">
        <v>8548</v>
      </c>
      <c r="D639" s="661" t="s">
        <v>8780</v>
      </c>
      <c r="E639" s="661" t="s">
        <v>8781</v>
      </c>
      <c r="F639" s="664">
        <v>216</v>
      </c>
      <c r="G639" s="664">
        <v>94176</v>
      </c>
      <c r="H639" s="661">
        <v>1</v>
      </c>
      <c r="I639" s="661">
        <v>436</v>
      </c>
      <c r="J639" s="664">
        <v>207</v>
      </c>
      <c r="K639" s="664">
        <v>90666</v>
      </c>
      <c r="L639" s="661">
        <v>0.96272935779816515</v>
      </c>
      <c r="M639" s="661">
        <v>438</v>
      </c>
      <c r="N639" s="664">
        <v>209</v>
      </c>
      <c r="O639" s="664">
        <v>92019</v>
      </c>
      <c r="P639" s="677">
        <v>0.9770960754332314</v>
      </c>
      <c r="Q639" s="665">
        <v>440.28229665071768</v>
      </c>
    </row>
    <row r="640" spans="1:17" ht="14.4" customHeight="1" x14ac:dyDescent="0.3">
      <c r="A640" s="660" t="s">
        <v>8553</v>
      </c>
      <c r="B640" s="661" t="s">
        <v>8731</v>
      </c>
      <c r="C640" s="661" t="s">
        <v>8548</v>
      </c>
      <c r="D640" s="661" t="s">
        <v>8782</v>
      </c>
      <c r="E640" s="661" t="s">
        <v>8783</v>
      </c>
      <c r="F640" s="664"/>
      <c r="G640" s="664"/>
      <c r="H640" s="661"/>
      <c r="I640" s="661"/>
      <c r="J640" s="664"/>
      <c r="K640" s="664"/>
      <c r="L640" s="661"/>
      <c r="M640" s="661"/>
      <c r="N640" s="664">
        <v>4</v>
      </c>
      <c r="O640" s="664">
        <v>637</v>
      </c>
      <c r="P640" s="677"/>
      <c r="Q640" s="665">
        <v>159.25</v>
      </c>
    </row>
    <row r="641" spans="1:17" ht="14.4" customHeight="1" x14ac:dyDescent="0.3">
      <c r="A641" s="660" t="s">
        <v>8553</v>
      </c>
      <c r="B641" s="661" t="s">
        <v>8731</v>
      </c>
      <c r="C641" s="661" t="s">
        <v>8548</v>
      </c>
      <c r="D641" s="661" t="s">
        <v>8784</v>
      </c>
      <c r="E641" s="661" t="s">
        <v>8785</v>
      </c>
      <c r="F641" s="664">
        <v>3</v>
      </c>
      <c r="G641" s="664">
        <v>168</v>
      </c>
      <c r="H641" s="661">
        <v>1</v>
      </c>
      <c r="I641" s="661">
        <v>56</v>
      </c>
      <c r="J641" s="664">
        <v>3</v>
      </c>
      <c r="K641" s="664">
        <v>168</v>
      </c>
      <c r="L641" s="661">
        <v>1</v>
      </c>
      <c r="M641" s="661">
        <v>56</v>
      </c>
      <c r="N641" s="664">
        <v>2</v>
      </c>
      <c r="O641" s="664">
        <v>114</v>
      </c>
      <c r="P641" s="677">
        <v>0.6785714285714286</v>
      </c>
      <c r="Q641" s="665">
        <v>57</v>
      </c>
    </row>
    <row r="642" spans="1:17" ht="14.4" customHeight="1" x14ac:dyDescent="0.3">
      <c r="A642" s="660" t="s">
        <v>8553</v>
      </c>
      <c r="B642" s="661" t="s">
        <v>8731</v>
      </c>
      <c r="C642" s="661" t="s">
        <v>8548</v>
      </c>
      <c r="D642" s="661" t="s">
        <v>8786</v>
      </c>
      <c r="E642" s="661" t="s">
        <v>8787</v>
      </c>
      <c r="F642" s="664">
        <v>1081</v>
      </c>
      <c r="G642" s="664">
        <v>15134</v>
      </c>
      <c r="H642" s="661">
        <v>1</v>
      </c>
      <c r="I642" s="661">
        <v>14</v>
      </c>
      <c r="J642" s="664">
        <v>1006</v>
      </c>
      <c r="K642" s="664">
        <v>26156</v>
      </c>
      <c r="L642" s="661">
        <v>1.7282939077573676</v>
      </c>
      <c r="M642" s="661">
        <v>26</v>
      </c>
      <c r="N642" s="664">
        <v>1047</v>
      </c>
      <c r="O642" s="664">
        <v>28048</v>
      </c>
      <c r="P642" s="677">
        <v>1.8533104268534426</v>
      </c>
      <c r="Q642" s="665">
        <v>26.788920725883475</v>
      </c>
    </row>
    <row r="643" spans="1:17" ht="14.4" customHeight="1" x14ac:dyDescent="0.3">
      <c r="A643" s="660" t="s">
        <v>8553</v>
      </c>
      <c r="B643" s="661" t="s">
        <v>8731</v>
      </c>
      <c r="C643" s="661" t="s">
        <v>8548</v>
      </c>
      <c r="D643" s="661" t="s">
        <v>8738</v>
      </c>
      <c r="E643" s="661" t="s">
        <v>8739</v>
      </c>
      <c r="F643" s="664">
        <v>50</v>
      </c>
      <c r="G643" s="664">
        <v>8900</v>
      </c>
      <c r="H643" s="661">
        <v>1</v>
      </c>
      <c r="I643" s="661">
        <v>178</v>
      </c>
      <c r="J643" s="664">
        <v>55</v>
      </c>
      <c r="K643" s="664">
        <v>8965</v>
      </c>
      <c r="L643" s="661">
        <v>1.0073033707865169</v>
      </c>
      <c r="M643" s="661">
        <v>163</v>
      </c>
      <c r="N643" s="664">
        <v>40</v>
      </c>
      <c r="O643" s="664">
        <v>6542</v>
      </c>
      <c r="P643" s="677">
        <v>0.73505617977528093</v>
      </c>
      <c r="Q643" s="665">
        <v>163.55000000000001</v>
      </c>
    </row>
    <row r="644" spans="1:17" ht="14.4" customHeight="1" x14ac:dyDescent="0.3">
      <c r="A644" s="660" t="s">
        <v>8553</v>
      </c>
      <c r="B644" s="661" t="s">
        <v>8731</v>
      </c>
      <c r="C644" s="661" t="s">
        <v>8548</v>
      </c>
      <c r="D644" s="661" t="s">
        <v>8740</v>
      </c>
      <c r="E644" s="661" t="s">
        <v>8741</v>
      </c>
      <c r="F644" s="664"/>
      <c r="G644" s="664"/>
      <c r="H644" s="661"/>
      <c r="I644" s="661"/>
      <c r="J644" s="664">
        <v>2</v>
      </c>
      <c r="K644" s="664">
        <v>1290</v>
      </c>
      <c r="L644" s="661"/>
      <c r="M644" s="661">
        <v>645</v>
      </c>
      <c r="N644" s="664">
        <v>6</v>
      </c>
      <c r="O644" s="664">
        <v>3900</v>
      </c>
      <c r="P644" s="677"/>
      <c r="Q644" s="665">
        <v>650</v>
      </c>
    </row>
    <row r="645" spans="1:17" ht="14.4" customHeight="1" x14ac:dyDescent="0.3">
      <c r="A645" s="660" t="s">
        <v>8553</v>
      </c>
      <c r="B645" s="661" t="s">
        <v>8731</v>
      </c>
      <c r="C645" s="661" t="s">
        <v>8549</v>
      </c>
      <c r="D645" s="661" t="s">
        <v>8744</v>
      </c>
      <c r="E645" s="661" t="s">
        <v>8745</v>
      </c>
      <c r="F645" s="664">
        <v>2</v>
      </c>
      <c r="G645" s="664">
        <v>370</v>
      </c>
      <c r="H645" s="661">
        <v>1</v>
      </c>
      <c r="I645" s="661">
        <v>185</v>
      </c>
      <c r="J645" s="664"/>
      <c r="K645" s="664"/>
      <c r="L645" s="661"/>
      <c r="M645" s="661"/>
      <c r="N645" s="664"/>
      <c r="O645" s="664"/>
      <c r="P645" s="677"/>
      <c r="Q645" s="665"/>
    </row>
    <row r="646" spans="1:17" ht="14.4" customHeight="1" x14ac:dyDescent="0.3">
      <c r="A646" s="660" t="s">
        <v>8553</v>
      </c>
      <c r="B646" s="661" t="s">
        <v>8731</v>
      </c>
      <c r="C646" s="661" t="s">
        <v>4624</v>
      </c>
      <c r="D646" s="661" t="s">
        <v>8744</v>
      </c>
      <c r="E646" s="661" t="s">
        <v>8745</v>
      </c>
      <c r="F646" s="664">
        <v>40</v>
      </c>
      <c r="G646" s="664">
        <v>7400</v>
      </c>
      <c r="H646" s="661">
        <v>1</v>
      </c>
      <c r="I646" s="661">
        <v>185</v>
      </c>
      <c r="J646" s="664">
        <v>31</v>
      </c>
      <c r="K646" s="664">
        <v>5735</v>
      </c>
      <c r="L646" s="661">
        <v>0.77500000000000002</v>
      </c>
      <c r="M646" s="661">
        <v>185</v>
      </c>
      <c r="N646" s="664">
        <v>29</v>
      </c>
      <c r="O646" s="664">
        <v>5416</v>
      </c>
      <c r="P646" s="677">
        <v>0.73189189189189185</v>
      </c>
      <c r="Q646" s="665">
        <v>186.75862068965517</v>
      </c>
    </row>
    <row r="647" spans="1:17" ht="14.4" customHeight="1" x14ac:dyDescent="0.3">
      <c r="A647" s="660" t="s">
        <v>8553</v>
      </c>
      <c r="B647" s="661" t="s">
        <v>8731</v>
      </c>
      <c r="C647" s="661" t="s">
        <v>4624</v>
      </c>
      <c r="D647" s="661" t="s">
        <v>8732</v>
      </c>
      <c r="E647" s="661" t="s">
        <v>8733</v>
      </c>
      <c r="F647" s="664">
        <v>53</v>
      </c>
      <c r="G647" s="664">
        <v>1802</v>
      </c>
      <c r="H647" s="661">
        <v>1</v>
      </c>
      <c r="I647" s="661">
        <v>34</v>
      </c>
      <c r="J647" s="664">
        <v>85</v>
      </c>
      <c r="K647" s="664">
        <v>2890</v>
      </c>
      <c r="L647" s="661">
        <v>1.6037735849056605</v>
      </c>
      <c r="M647" s="661">
        <v>34</v>
      </c>
      <c r="N647" s="664">
        <v>163</v>
      </c>
      <c r="O647" s="664">
        <v>5648</v>
      </c>
      <c r="P647" s="677">
        <v>3.1342952275249725</v>
      </c>
      <c r="Q647" s="665">
        <v>34.650306748466257</v>
      </c>
    </row>
    <row r="648" spans="1:17" ht="14.4" customHeight="1" x14ac:dyDescent="0.3">
      <c r="A648" s="660" t="s">
        <v>8553</v>
      </c>
      <c r="B648" s="661" t="s">
        <v>8731</v>
      </c>
      <c r="C648" s="661" t="s">
        <v>4624</v>
      </c>
      <c r="D648" s="661" t="s">
        <v>8748</v>
      </c>
      <c r="E648" s="661" t="s">
        <v>8749</v>
      </c>
      <c r="F648" s="664"/>
      <c r="G648" s="664"/>
      <c r="H648" s="661"/>
      <c r="I648" s="661"/>
      <c r="J648" s="664">
        <v>1</v>
      </c>
      <c r="K648" s="664">
        <v>163</v>
      </c>
      <c r="L648" s="661"/>
      <c r="M648" s="661">
        <v>163</v>
      </c>
      <c r="N648" s="664"/>
      <c r="O648" s="664"/>
      <c r="P648" s="677"/>
      <c r="Q648" s="665"/>
    </row>
    <row r="649" spans="1:17" ht="14.4" customHeight="1" x14ac:dyDescent="0.3">
      <c r="A649" s="660" t="s">
        <v>8553</v>
      </c>
      <c r="B649" s="661" t="s">
        <v>8731</v>
      </c>
      <c r="C649" s="661" t="s">
        <v>4624</v>
      </c>
      <c r="D649" s="661" t="s">
        <v>8750</v>
      </c>
      <c r="E649" s="661" t="s">
        <v>8751</v>
      </c>
      <c r="F649" s="664"/>
      <c r="G649" s="664"/>
      <c r="H649" s="661"/>
      <c r="I649" s="661"/>
      <c r="J649" s="664">
        <v>1</v>
      </c>
      <c r="K649" s="664">
        <v>46</v>
      </c>
      <c r="L649" s="661"/>
      <c r="M649" s="661">
        <v>46</v>
      </c>
      <c r="N649" s="664"/>
      <c r="O649" s="664"/>
      <c r="P649" s="677"/>
      <c r="Q649" s="665"/>
    </row>
    <row r="650" spans="1:17" ht="14.4" customHeight="1" x14ac:dyDescent="0.3">
      <c r="A650" s="660" t="s">
        <v>8553</v>
      </c>
      <c r="B650" s="661" t="s">
        <v>8731</v>
      </c>
      <c r="C650" s="661" t="s">
        <v>4624</v>
      </c>
      <c r="D650" s="661" t="s">
        <v>8762</v>
      </c>
      <c r="E650" s="661" t="s">
        <v>8763</v>
      </c>
      <c r="F650" s="664">
        <v>1</v>
      </c>
      <c r="G650" s="664">
        <v>103</v>
      </c>
      <c r="H650" s="661">
        <v>1</v>
      </c>
      <c r="I650" s="661">
        <v>103</v>
      </c>
      <c r="J650" s="664">
        <v>6</v>
      </c>
      <c r="K650" s="664">
        <v>624</v>
      </c>
      <c r="L650" s="661">
        <v>6.058252427184466</v>
      </c>
      <c r="M650" s="661">
        <v>104</v>
      </c>
      <c r="N650" s="664"/>
      <c r="O650" s="664"/>
      <c r="P650" s="677"/>
      <c r="Q650" s="665"/>
    </row>
    <row r="651" spans="1:17" ht="14.4" customHeight="1" x14ac:dyDescent="0.3">
      <c r="A651" s="660" t="s">
        <v>8553</v>
      </c>
      <c r="B651" s="661" t="s">
        <v>8731</v>
      </c>
      <c r="C651" s="661" t="s">
        <v>4624</v>
      </c>
      <c r="D651" s="661" t="s">
        <v>8734</v>
      </c>
      <c r="E651" s="661" t="s">
        <v>8735</v>
      </c>
      <c r="F651" s="664">
        <v>4</v>
      </c>
      <c r="G651" s="664">
        <v>100</v>
      </c>
      <c r="H651" s="661">
        <v>1</v>
      </c>
      <c r="I651" s="661">
        <v>25</v>
      </c>
      <c r="J651" s="664">
        <v>673</v>
      </c>
      <c r="K651" s="664">
        <v>23555</v>
      </c>
      <c r="L651" s="661">
        <v>235.55</v>
      </c>
      <c r="M651" s="661">
        <v>35</v>
      </c>
      <c r="N651" s="664">
        <v>948</v>
      </c>
      <c r="O651" s="664">
        <v>33853</v>
      </c>
      <c r="P651" s="677">
        <v>338.53</v>
      </c>
      <c r="Q651" s="665">
        <v>35.709915611814345</v>
      </c>
    </row>
    <row r="652" spans="1:17" ht="14.4" customHeight="1" x14ac:dyDescent="0.3">
      <c r="A652" s="660" t="s">
        <v>8553</v>
      </c>
      <c r="B652" s="661" t="s">
        <v>8731</v>
      </c>
      <c r="C652" s="661" t="s">
        <v>4624</v>
      </c>
      <c r="D652" s="661" t="s">
        <v>8766</v>
      </c>
      <c r="E652" s="661" t="s">
        <v>8767</v>
      </c>
      <c r="F652" s="664"/>
      <c r="G652" s="664"/>
      <c r="H652" s="661"/>
      <c r="I652" s="661"/>
      <c r="J652" s="664">
        <v>1</v>
      </c>
      <c r="K652" s="664">
        <v>81</v>
      </c>
      <c r="L652" s="661"/>
      <c r="M652" s="661">
        <v>81</v>
      </c>
      <c r="N652" s="664"/>
      <c r="O652" s="664"/>
      <c r="P652" s="677"/>
      <c r="Q652" s="665"/>
    </row>
    <row r="653" spans="1:17" ht="14.4" customHeight="1" x14ac:dyDescent="0.3">
      <c r="A653" s="660" t="s">
        <v>8553</v>
      </c>
      <c r="B653" s="661" t="s">
        <v>8731</v>
      </c>
      <c r="C653" s="661" t="s">
        <v>4624</v>
      </c>
      <c r="D653" s="661" t="s">
        <v>8770</v>
      </c>
      <c r="E653" s="661" t="s">
        <v>8771</v>
      </c>
      <c r="F653" s="664">
        <v>1</v>
      </c>
      <c r="G653" s="664">
        <v>0</v>
      </c>
      <c r="H653" s="661"/>
      <c r="I653" s="661">
        <v>0</v>
      </c>
      <c r="J653" s="664">
        <v>1</v>
      </c>
      <c r="K653" s="664">
        <v>0</v>
      </c>
      <c r="L653" s="661"/>
      <c r="M653" s="661">
        <v>0</v>
      </c>
      <c r="N653" s="664"/>
      <c r="O653" s="664"/>
      <c r="P653" s="677"/>
      <c r="Q653" s="665"/>
    </row>
    <row r="654" spans="1:17" ht="14.4" customHeight="1" x14ac:dyDescent="0.3">
      <c r="A654" s="660" t="s">
        <v>8553</v>
      </c>
      <c r="B654" s="661" t="s">
        <v>8731</v>
      </c>
      <c r="C654" s="661" t="s">
        <v>4624</v>
      </c>
      <c r="D654" s="661" t="s">
        <v>8772</v>
      </c>
      <c r="E654" s="661" t="s">
        <v>8773</v>
      </c>
      <c r="F654" s="664"/>
      <c r="G654" s="664"/>
      <c r="H654" s="661"/>
      <c r="I654" s="661"/>
      <c r="J654" s="664">
        <v>1</v>
      </c>
      <c r="K654" s="664">
        <v>141</v>
      </c>
      <c r="L654" s="661"/>
      <c r="M654" s="661">
        <v>141</v>
      </c>
      <c r="N654" s="664">
        <v>2</v>
      </c>
      <c r="O654" s="664">
        <v>256</v>
      </c>
      <c r="P654" s="677"/>
      <c r="Q654" s="665">
        <v>128</v>
      </c>
    </row>
    <row r="655" spans="1:17" ht="14.4" customHeight="1" x14ac:dyDescent="0.3">
      <c r="A655" s="660" t="s">
        <v>8553</v>
      </c>
      <c r="B655" s="661" t="s">
        <v>8731</v>
      </c>
      <c r="C655" s="661" t="s">
        <v>4624</v>
      </c>
      <c r="D655" s="661" t="s">
        <v>8736</v>
      </c>
      <c r="E655" s="661" t="s">
        <v>8737</v>
      </c>
      <c r="F655" s="664">
        <v>37</v>
      </c>
      <c r="G655" s="664">
        <v>13209</v>
      </c>
      <c r="H655" s="661">
        <v>1</v>
      </c>
      <c r="I655" s="661">
        <v>357</v>
      </c>
      <c r="J655" s="664">
        <v>3</v>
      </c>
      <c r="K655" s="664">
        <v>981</v>
      </c>
      <c r="L655" s="661">
        <v>7.4267544855780146E-2</v>
      </c>
      <c r="M655" s="661">
        <v>327</v>
      </c>
      <c r="N655" s="664">
        <v>1</v>
      </c>
      <c r="O655" s="664">
        <v>327</v>
      </c>
      <c r="P655" s="677">
        <v>2.4755848285260049E-2</v>
      </c>
      <c r="Q655" s="665">
        <v>327</v>
      </c>
    </row>
    <row r="656" spans="1:17" ht="14.4" customHeight="1" x14ac:dyDescent="0.3">
      <c r="A656" s="660" t="s">
        <v>8553</v>
      </c>
      <c r="B656" s="661" t="s">
        <v>8731</v>
      </c>
      <c r="C656" s="661" t="s">
        <v>4624</v>
      </c>
      <c r="D656" s="661" t="s">
        <v>8782</v>
      </c>
      <c r="E656" s="661" t="s">
        <v>8783</v>
      </c>
      <c r="F656" s="664"/>
      <c r="G656" s="664"/>
      <c r="H656" s="661"/>
      <c r="I656" s="661"/>
      <c r="J656" s="664">
        <v>1</v>
      </c>
      <c r="K656" s="664">
        <v>159</v>
      </c>
      <c r="L656" s="661"/>
      <c r="M656" s="661">
        <v>159</v>
      </c>
      <c r="N656" s="664">
        <v>1</v>
      </c>
      <c r="O656" s="664">
        <v>160</v>
      </c>
      <c r="P656" s="677"/>
      <c r="Q656" s="665">
        <v>160</v>
      </c>
    </row>
    <row r="657" spans="1:17" ht="14.4" customHeight="1" x14ac:dyDescent="0.3">
      <c r="A657" s="660" t="s">
        <v>8553</v>
      </c>
      <c r="B657" s="661" t="s">
        <v>8731</v>
      </c>
      <c r="C657" s="661" t="s">
        <v>4624</v>
      </c>
      <c r="D657" s="661" t="s">
        <v>8784</v>
      </c>
      <c r="E657" s="661" t="s">
        <v>8785</v>
      </c>
      <c r="F657" s="664">
        <v>3</v>
      </c>
      <c r="G657" s="664">
        <v>168</v>
      </c>
      <c r="H657" s="661">
        <v>1</v>
      </c>
      <c r="I657" s="661">
        <v>56</v>
      </c>
      <c r="J657" s="664">
        <v>4</v>
      </c>
      <c r="K657" s="664">
        <v>224</v>
      </c>
      <c r="L657" s="661">
        <v>1.3333333333333333</v>
      </c>
      <c r="M657" s="661">
        <v>56</v>
      </c>
      <c r="N657" s="664">
        <v>24</v>
      </c>
      <c r="O657" s="664">
        <v>1363</v>
      </c>
      <c r="P657" s="677">
        <v>8.1130952380952372</v>
      </c>
      <c r="Q657" s="665">
        <v>56.791666666666664</v>
      </c>
    </row>
    <row r="658" spans="1:17" ht="14.4" customHeight="1" x14ac:dyDescent="0.3">
      <c r="A658" s="660" t="s">
        <v>8553</v>
      </c>
      <c r="B658" s="661" t="s">
        <v>8731</v>
      </c>
      <c r="C658" s="661" t="s">
        <v>4624</v>
      </c>
      <c r="D658" s="661" t="s">
        <v>8738</v>
      </c>
      <c r="E658" s="661" t="s">
        <v>8739</v>
      </c>
      <c r="F658" s="664">
        <v>916</v>
      </c>
      <c r="G658" s="664">
        <v>163048</v>
      </c>
      <c r="H658" s="661">
        <v>1</v>
      </c>
      <c r="I658" s="661">
        <v>178</v>
      </c>
      <c r="J658" s="664">
        <v>854</v>
      </c>
      <c r="K658" s="664">
        <v>139202</v>
      </c>
      <c r="L658" s="661">
        <v>0.85374858937245479</v>
      </c>
      <c r="M658" s="661">
        <v>163</v>
      </c>
      <c r="N658" s="664">
        <v>923</v>
      </c>
      <c r="O658" s="664">
        <v>151107</v>
      </c>
      <c r="P658" s="677">
        <v>0.92676389774790247</v>
      </c>
      <c r="Q658" s="665">
        <v>163.71289274106175</v>
      </c>
    </row>
    <row r="659" spans="1:17" ht="14.4" customHeight="1" x14ac:dyDescent="0.3">
      <c r="A659" s="660" t="s">
        <v>8553</v>
      </c>
      <c r="B659" s="661" t="s">
        <v>8731</v>
      </c>
      <c r="C659" s="661" t="s">
        <v>4624</v>
      </c>
      <c r="D659" s="661" t="s">
        <v>8740</v>
      </c>
      <c r="E659" s="661" t="s">
        <v>8741</v>
      </c>
      <c r="F659" s="664">
        <v>34</v>
      </c>
      <c r="G659" s="664">
        <v>22882</v>
      </c>
      <c r="H659" s="661">
        <v>1</v>
      </c>
      <c r="I659" s="661">
        <v>673</v>
      </c>
      <c r="J659" s="664">
        <v>27</v>
      </c>
      <c r="K659" s="664">
        <v>17415</v>
      </c>
      <c r="L659" s="661">
        <v>0.76107857704746085</v>
      </c>
      <c r="M659" s="661">
        <v>645</v>
      </c>
      <c r="N659" s="664">
        <v>27</v>
      </c>
      <c r="O659" s="664">
        <v>17517</v>
      </c>
      <c r="P659" s="677">
        <v>0.76553622935058119</v>
      </c>
      <c r="Q659" s="665">
        <v>648.77777777777783</v>
      </c>
    </row>
    <row r="660" spans="1:17" ht="14.4" customHeight="1" x14ac:dyDescent="0.3">
      <c r="A660" s="660" t="s">
        <v>8553</v>
      </c>
      <c r="B660" s="661" t="s">
        <v>8731</v>
      </c>
      <c r="C660" s="661" t="s">
        <v>4625</v>
      </c>
      <c r="D660" s="661" t="s">
        <v>8742</v>
      </c>
      <c r="E660" s="661" t="s">
        <v>8743</v>
      </c>
      <c r="F660" s="664"/>
      <c r="G660" s="664"/>
      <c r="H660" s="661"/>
      <c r="I660" s="661"/>
      <c r="J660" s="664"/>
      <c r="K660" s="664"/>
      <c r="L660" s="661"/>
      <c r="M660" s="661"/>
      <c r="N660" s="664">
        <v>1</v>
      </c>
      <c r="O660" s="664">
        <v>156</v>
      </c>
      <c r="P660" s="677"/>
      <c r="Q660" s="665">
        <v>156</v>
      </c>
    </row>
    <row r="661" spans="1:17" ht="14.4" customHeight="1" x14ac:dyDescent="0.3">
      <c r="A661" s="660" t="s">
        <v>8553</v>
      </c>
      <c r="B661" s="661" t="s">
        <v>8731</v>
      </c>
      <c r="C661" s="661" t="s">
        <v>4625</v>
      </c>
      <c r="D661" s="661" t="s">
        <v>8744</v>
      </c>
      <c r="E661" s="661" t="s">
        <v>8745</v>
      </c>
      <c r="F661" s="664">
        <v>22</v>
      </c>
      <c r="G661" s="664">
        <v>4070</v>
      </c>
      <c r="H661" s="661">
        <v>1</v>
      </c>
      <c r="I661" s="661">
        <v>185</v>
      </c>
      <c r="J661" s="664">
        <v>66</v>
      </c>
      <c r="K661" s="664">
        <v>12210</v>
      </c>
      <c r="L661" s="661">
        <v>3</v>
      </c>
      <c r="M661" s="661">
        <v>185</v>
      </c>
      <c r="N661" s="664">
        <v>92</v>
      </c>
      <c r="O661" s="664">
        <v>17206</v>
      </c>
      <c r="P661" s="677">
        <v>4.2275184275184277</v>
      </c>
      <c r="Q661" s="665">
        <v>187.02173913043478</v>
      </c>
    </row>
    <row r="662" spans="1:17" ht="14.4" customHeight="1" x14ac:dyDescent="0.3">
      <c r="A662" s="660" t="s">
        <v>8553</v>
      </c>
      <c r="B662" s="661" t="s">
        <v>8731</v>
      </c>
      <c r="C662" s="661" t="s">
        <v>4625</v>
      </c>
      <c r="D662" s="661" t="s">
        <v>8732</v>
      </c>
      <c r="E662" s="661" t="s">
        <v>8733</v>
      </c>
      <c r="F662" s="664">
        <v>64</v>
      </c>
      <c r="G662" s="664">
        <v>2176</v>
      </c>
      <c r="H662" s="661">
        <v>1</v>
      </c>
      <c r="I662" s="661">
        <v>34</v>
      </c>
      <c r="J662" s="664">
        <v>85</v>
      </c>
      <c r="K662" s="664">
        <v>2890</v>
      </c>
      <c r="L662" s="661">
        <v>1.328125</v>
      </c>
      <c r="M662" s="661">
        <v>34</v>
      </c>
      <c r="N662" s="664">
        <v>114</v>
      </c>
      <c r="O662" s="664">
        <v>3947</v>
      </c>
      <c r="P662" s="677">
        <v>1.8138786764705883</v>
      </c>
      <c r="Q662" s="665">
        <v>34.622807017543863</v>
      </c>
    </row>
    <row r="663" spans="1:17" ht="14.4" customHeight="1" x14ac:dyDescent="0.3">
      <c r="A663" s="660" t="s">
        <v>8553</v>
      </c>
      <c r="B663" s="661" t="s">
        <v>8731</v>
      </c>
      <c r="C663" s="661" t="s">
        <v>4625</v>
      </c>
      <c r="D663" s="661" t="s">
        <v>8756</v>
      </c>
      <c r="E663" s="661" t="s">
        <v>8757</v>
      </c>
      <c r="F663" s="664">
        <v>46</v>
      </c>
      <c r="G663" s="664">
        <v>0</v>
      </c>
      <c r="H663" s="661"/>
      <c r="I663" s="661">
        <v>0</v>
      </c>
      <c r="J663" s="664">
        <v>58</v>
      </c>
      <c r="K663" s="664">
        <v>0</v>
      </c>
      <c r="L663" s="661"/>
      <c r="M663" s="661">
        <v>0</v>
      </c>
      <c r="N663" s="664">
        <v>43</v>
      </c>
      <c r="O663" s="664">
        <v>0</v>
      </c>
      <c r="P663" s="677"/>
      <c r="Q663" s="665">
        <v>0</v>
      </c>
    </row>
    <row r="664" spans="1:17" ht="14.4" customHeight="1" x14ac:dyDescent="0.3">
      <c r="A664" s="660" t="s">
        <v>8553</v>
      </c>
      <c r="B664" s="661" t="s">
        <v>8731</v>
      </c>
      <c r="C664" s="661" t="s">
        <v>4625</v>
      </c>
      <c r="D664" s="661" t="s">
        <v>8762</v>
      </c>
      <c r="E664" s="661" t="s">
        <v>8763</v>
      </c>
      <c r="F664" s="664">
        <v>53</v>
      </c>
      <c r="G664" s="664">
        <v>5459</v>
      </c>
      <c r="H664" s="661">
        <v>1</v>
      </c>
      <c r="I664" s="661">
        <v>103</v>
      </c>
      <c r="J664" s="664"/>
      <c r="K664" s="664"/>
      <c r="L664" s="661"/>
      <c r="M664" s="661"/>
      <c r="N664" s="664"/>
      <c r="O664" s="664"/>
      <c r="P664" s="677"/>
      <c r="Q664" s="665"/>
    </row>
    <row r="665" spans="1:17" ht="14.4" customHeight="1" x14ac:dyDescent="0.3">
      <c r="A665" s="660" t="s">
        <v>8553</v>
      </c>
      <c r="B665" s="661" t="s">
        <v>8731</v>
      </c>
      <c r="C665" s="661" t="s">
        <v>4625</v>
      </c>
      <c r="D665" s="661" t="s">
        <v>8764</v>
      </c>
      <c r="E665" s="661" t="s">
        <v>8765</v>
      </c>
      <c r="F665" s="664"/>
      <c r="G665" s="664"/>
      <c r="H665" s="661"/>
      <c r="I665" s="661"/>
      <c r="J665" s="664"/>
      <c r="K665" s="664"/>
      <c r="L665" s="661"/>
      <c r="M665" s="661"/>
      <c r="N665" s="664">
        <v>2</v>
      </c>
      <c r="O665" s="664">
        <v>0</v>
      </c>
      <c r="P665" s="677"/>
      <c r="Q665" s="665">
        <v>0</v>
      </c>
    </row>
    <row r="666" spans="1:17" ht="14.4" customHeight="1" x14ac:dyDescent="0.3">
      <c r="A666" s="660" t="s">
        <v>8553</v>
      </c>
      <c r="B666" s="661" t="s">
        <v>8731</v>
      </c>
      <c r="C666" s="661" t="s">
        <v>4625</v>
      </c>
      <c r="D666" s="661" t="s">
        <v>8734</v>
      </c>
      <c r="E666" s="661" t="s">
        <v>8735</v>
      </c>
      <c r="F666" s="664"/>
      <c r="G666" s="664"/>
      <c r="H666" s="661"/>
      <c r="I666" s="661"/>
      <c r="J666" s="664">
        <v>1154</v>
      </c>
      <c r="K666" s="664">
        <v>40390</v>
      </c>
      <c r="L666" s="661"/>
      <c r="M666" s="661">
        <v>35</v>
      </c>
      <c r="N666" s="664">
        <v>1291</v>
      </c>
      <c r="O666" s="664">
        <v>46040</v>
      </c>
      <c r="P666" s="677"/>
      <c r="Q666" s="665">
        <v>35.662277304415184</v>
      </c>
    </row>
    <row r="667" spans="1:17" ht="14.4" customHeight="1" x14ac:dyDescent="0.3">
      <c r="A667" s="660" t="s">
        <v>8553</v>
      </c>
      <c r="B667" s="661" t="s">
        <v>8731</v>
      </c>
      <c r="C667" s="661" t="s">
        <v>4625</v>
      </c>
      <c r="D667" s="661" t="s">
        <v>8768</v>
      </c>
      <c r="E667" s="661" t="s">
        <v>8769</v>
      </c>
      <c r="F667" s="664"/>
      <c r="G667" s="664"/>
      <c r="H667" s="661"/>
      <c r="I667" s="661"/>
      <c r="J667" s="664"/>
      <c r="K667" s="664"/>
      <c r="L667" s="661"/>
      <c r="M667" s="661"/>
      <c r="N667" s="664">
        <v>1</v>
      </c>
      <c r="O667" s="664">
        <v>30</v>
      </c>
      <c r="P667" s="677"/>
      <c r="Q667" s="665">
        <v>30</v>
      </c>
    </row>
    <row r="668" spans="1:17" ht="14.4" customHeight="1" x14ac:dyDescent="0.3">
      <c r="A668" s="660" t="s">
        <v>8553</v>
      </c>
      <c r="B668" s="661" t="s">
        <v>8731</v>
      </c>
      <c r="C668" s="661" t="s">
        <v>4625</v>
      </c>
      <c r="D668" s="661" t="s">
        <v>8770</v>
      </c>
      <c r="E668" s="661" t="s">
        <v>8771</v>
      </c>
      <c r="F668" s="664">
        <v>3</v>
      </c>
      <c r="G668" s="664">
        <v>0</v>
      </c>
      <c r="H668" s="661"/>
      <c r="I668" s="661">
        <v>0</v>
      </c>
      <c r="J668" s="664">
        <v>1</v>
      </c>
      <c r="K668" s="664">
        <v>0</v>
      </c>
      <c r="L668" s="661"/>
      <c r="M668" s="661">
        <v>0</v>
      </c>
      <c r="N668" s="664">
        <v>1</v>
      </c>
      <c r="O668" s="664">
        <v>0</v>
      </c>
      <c r="P668" s="677"/>
      <c r="Q668" s="665">
        <v>0</v>
      </c>
    </row>
    <row r="669" spans="1:17" ht="14.4" customHeight="1" x14ac:dyDescent="0.3">
      <c r="A669" s="660" t="s">
        <v>8553</v>
      </c>
      <c r="B669" s="661" t="s">
        <v>8731</v>
      </c>
      <c r="C669" s="661" t="s">
        <v>4625</v>
      </c>
      <c r="D669" s="661" t="s">
        <v>8736</v>
      </c>
      <c r="E669" s="661" t="s">
        <v>8737</v>
      </c>
      <c r="F669" s="664">
        <v>115</v>
      </c>
      <c r="G669" s="664">
        <v>41055</v>
      </c>
      <c r="H669" s="661">
        <v>1</v>
      </c>
      <c r="I669" s="661">
        <v>357</v>
      </c>
      <c r="J669" s="664">
        <v>301</v>
      </c>
      <c r="K669" s="664">
        <v>98427</v>
      </c>
      <c r="L669" s="661">
        <v>2.3974424552429667</v>
      </c>
      <c r="M669" s="661">
        <v>327</v>
      </c>
      <c r="N669" s="664">
        <v>372</v>
      </c>
      <c r="O669" s="664">
        <v>122349</v>
      </c>
      <c r="P669" s="677">
        <v>2.9801242236024845</v>
      </c>
      <c r="Q669" s="665">
        <v>328.89516129032256</v>
      </c>
    </row>
    <row r="670" spans="1:17" ht="14.4" customHeight="1" x14ac:dyDescent="0.3">
      <c r="A670" s="660" t="s">
        <v>8553</v>
      </c>
      <c r="B670" s="661" t="s">
        <v>8731</v>
      </c>
      <c r="C670" s="661" t="s">
        <v>4625</v>
      </c>
      <c r="D670" s="661" t="s">
        <v>8788</v>
      </c>
      <c r="E670" s="661" t="s">
        <v>8789</v>
      </c>
      <c r="F670" s="664">
        <v>9</v>
      </c>
      <c r="G670" s="664">
        <v>1845</v>
      </c>
      <c r="H670" s="661">
        <v>1</v>
      </c>
      <c r="I670" s="661">
        <v>205</v>
      </c>
      <c r="J670" s="664"/>
      <c r="K670" s="664"/>
      <c r="L670" s="661"/>
      <c r="M670" s="661"/>
      <c r="N670" s="664"/>
      <c r="O670" s="664"/>
      <c r="P670" s="677"/>
      <c r="Q670" s="665"/>
    </row>
    <row r="671" spans="1:17" ht="14.4" customHeight="1" x14ac:dyDescent="0.3">
      <c r="A671" s="660" t="s">
        <v>8553</v>
      </c>
      <c r="B671" s="661" t="s">
        <v>8731</v>
      </c>
      <c r="C671" s="661" t="s">
        <v>4625</v>
      </c>
      <c r="D671" s="661" t="s">
        <v>8782</v>
      </c>
      <c r="E671" s="661" t="s">
        <v>8783</v>
      </c>
      <c r="F671" s="664">
        <v>34</v>
      </c>
      <c r="G671" s="664">
        <v>5372</v>
      </c>
      <c r="H671" s="661">
        <v>1</v>
      </c>
      <c r="I671" s="661">
        <v>158</v>
      </c>
      <c r="J671" s="664">
        <v>44</v>
      </c>
      <c r="K671" s="664">
        <v>6996</v>
      </c>
      <c r="L671" s="661">
        <v>1.3023082650781832</v>
      </c>
      <c r="M671" s="661">
        <v>159</v>
      </c>
      <c r="N671" s="664">
        <v>47</v>
      </c>
      <c r="O671" s="664">
        <v>7500</v>
      </c>
      <c r="P671" s="677">
        <v>1.3961280714817572</v>
      </c>
      <c r="Q671" s="665">
        <v>159.57446808510639</v>
      </c>
    </row>
    <row r="672" spans="1:17" ht="14.4" customHeight="1" x14ac:dyDescent="0.3">
      <c r="A672" s="660" t="s">
        <v>8553</v>
      </c>
      <c r="B672" s="661" t="s">
        <v>8731</v>
      </c>
      <c r="C672" s="661" t="s">
        <v>4625</v>
      </c>
      <c r="D672" s="661" t="s">
        <v>8784</v>
      </c>
      <c r="E672" s="661" t="s">
        <v>8785</v>
      </c>
      <c r="F672" s="664">
        <v>51</v>
      </c>
      <c r="G672" s="664">
        <v>2856</v>
      </c>
      <c r="H672" s="661">
        <v>1</v>
      </c>
      <c r="I672" s="661">
        <v>56</v>
      </c>
      <c r="J672" s="664"/>
      <c r="K672" s="664"/>
      <c r="L672" s="661"/>
      <c r="M672" s="661"/>
      <c r="N672" s="664"/>
      <c r="O672" s="664"/>
      <c r="P672" s="677"/>
      <c r="Q672" s="665"/>
    </row>
    <row r="673" spans="1:17" ht="14.4" customHeight="1" x14ac:dyDescent="0.3">
      <c r="A673" s="660" t="s">
        <v>8553</v>
      </c>
      <c r="B673" s="661" t="s">
        <v>8731</v>
      </c>
      <c r="C673" s="661" t="s">
        <v>4625</v>
      </c>
      <c r="D673" s="661" t="s">
        <v>8738</v>
      </c>
      <c r="E673" s="661" t="s">
        <v>8739</v>
      </c>
      <c r="F673" s="664">
        <v>798</v>
      </c>
      <c r="G673" s="664">
        <v>142044</v>
      </c>
      <c r="H673" s="661">
        <v>1</v>
      </c>
      <c r="I673" s="661">
        <v>178</v>
      </c>
      <c r="J673" s="664">
        <v>997</v>
      </c>
      <c r="K673" s="664">
        <v>162511</v>
      </c>
      <c r="L673" s="661">
        <v>1.144089155472952</v>
      </c>
      <c r="M673" s="661">
        <v>163</v>
      </c>
      <c r="N673" s="664">
        <v>832</v>
      </c>
      <c r="O673" s="664">
        <v>136180</v>
      </c>
      <c r="P673" s="677">
        <v>0.95871701726225678</v>
      </c>
      <c r="Q673" s="665">
        <v>163.67788461538461</v>
      </c>
    </row>
    <row r="674" spans="1:17" ht="14.4" customHeight="1" x14ac:dyDescent="0.3">
      <c r="A674" s="660" t="s">
        <v>8553</v>
      </c>
      <c r="B674" s="661" t="s">
        <v>8731</v>
      </c>
      <c r="C674" s="661" t="s">
        <v>4625</v>
      </c>
      <c r="D674" s="661" t="s">
        <v>8740</v>
      </c>
      <c r="E674" s="661" t="s">
        <v>8741</v>
      </c>
      <c r="F674" s="664">
        <v>59</v>
      </c>
      <c r="G674" s="664">
        <v>39707</v>
      </c>
      <c r="H674" s="661">
        <v>1</v>
      </c>
      <c r="I674" s="661">
        <v>673</v>
      </c>
      <c r="J674" s="664">
        <v>119</v>
      </c>
      <c r="K674" s="664">
        <v>76755</v>
      </c>
      <c r="L674" s="661">
        <v>1.9330344775480395</v>
      </c>
      <c r="M674" s="661">
        <v>645</v>
      </c>
      <c r="N674" s="664">
        <v>91</v>
      </c>
      <c r="O674" s="664">
        <v>59055</v>
      </c>
      <c r="P674" s="677">
        <v>1.4872692472360036</v>
      </c>
      <c r="Q674" s="665">
        <v>648.95604395604391</v>
      </c>
    </row>
    <row r="675" spans="1:17" ht="14.4" customHeight="1" x14ac:dyDescent="0.3">
      <c r="A675" s="660" t="s">
        <v>8553</v>
      </c>
      <c r="B675" s="661" t="s">
        <v>8731</v>
      </c>
      <c r="C675" s="661" t="s">
        <v>4626</v>
      </c>
      <c r="D675" s="661" t="s">
        <v>8744</v>
      </c>
      <c r="E675" s="661" t="s">
        <v>8745</v>
      </c>
      <c r="F675" s="664">
        <v>62</v>
      </c>
      <c r="G675" s="664">
        <v>11470</v>
      </c>
      <c r="H675" s="661">
        <v>1</v>
      </c>
      <c r="I675" s="661">
        <v>185</v>
      </c>
      <c r="J675" s="664">
        <v>46</v>
      </c>
      <c r="K675" s="664">
        <v>8510</v>
      </c>
      <c r="L675" s="661">
        <v>0.74193548387096775</v>
      </c>
      <c r="M675" s="661">
        <v>185</v>
      </c>
      <c r="N675" s="664">
        <v>45</v>
      </c>
      <c r="O675" s="664">
        <v>8442</v>
      </c>
      <c r="P675" s="677">
        <v>0.73600697471665211</v>
      </c>
      <c r="Q675" s="665">
        <v>187.6</v>
      </c>
    </row>
    <row r="676" spans="1:17" ht="14.4" customHeight="1" x14ac:dyDescent="0.3">
      <c r="A676" s="660" t="s">
        <v>8553</v>
      </c>
      <c r="B676" s="661" t="s">
        <v>8731</v>
      </c>
      <c r="C676" s="661" t="s">
        <v>4626</v>
      </c>
      <c r="D676" s="661" t="s">
        <v>8732</v>
      </c>
      <c r="E676" s="661" t="s">
        <v>8733</v>
      </c>
      <c r="F676" s="664">
        <v>15</v>
      </c>
      <c r="G676" s="664">
        <v>510</v>
      </c>
      <c r="H676" s="661">
        <v>1</v>
      </c>
      <c r="I676" s="661">
        <v>34</v>
      </c>
      <c r="J676" s="664">
        <v>14</v>
      </c>
      <c r="K676" s="664">
        <v>476</v>
      </c>
      <c r="L676" s="661">
        <v>0.93333333333333335</v>
      </c>
      <c r="M676" s="661">
        <v>34</v>
      </c>
      <c r="N676" s="664">
        <v>49</v>
      </c>
      <c r="O676" s="664">
        <v>1705</v>
      </c>
      <c r="P676" s="677">
        <v>3.3431372549019609</v>
      </c>
      <c r="Q676" s="665">
        <v>34.795918367346935</v>
      </c>
    </row>
    <row r="677" spans="1:17" ht="14.4" customHeight="1" x14ac:dyDescent="0.3">
      <c r="A677" s="660" t="s">
        <v>8553</v>
      </c>
      <c r="B677" s="661" t="s">
        <v>8731</v>
      </c>
      <c r="C677" s="661" t="s">
        <v>4626</v>
      </c>
      <c r="D677" s="661" t="s">
        <v>8762</v>
      </c>
      <c r="E677" s="661" t="s">
        <v>8763</v>
      </c>
      <c r="F677" s="664">
        <v>4</v>
      </c>
      <c r="G677" s="664">
        <v>412</v>
      </c>
      <c r="H677" s="661">
        <v>1</v>
      </c>
      <c r="I677" s="661">
        <v>103</v>
      </c>
      <c r="J677" s="664">
        <v>8</v>
      </c>
      <c r="K677" s="664">
        <v>832</v>
      </c>
      <c r="L677" s="661">
        <v>2.0194174757281553</v>
      </c>
      <c r="M677" s="661">
        <v>104</v>
      </c>
      <c r="N677" s="664">
        <v>1</v>
      </c>
      <c r="O677" s="664">
        <v>104</v>
      </c>
      <c r="P677" s="677">
        <v>0.25242718446601942</v>
      </c>
      <c r="Q677" s="665">
        <v>104</v>
      </c>
    </row>
    <row r="678" spans="1:17" ht="14.4" customHeight="1" x14ac:dyDescent="0.3">
      <c r="A678" s="660" t="s">
        <v>8553</v>
      </c>
      <c r="B678" s="661" t="s">
        <v>8731</v>
      </c>
      <c r="C678" s="661" t="s">
        <v>4626</v>
      </c>
      <c r="D678" s="661" t="s">
        <v>8734</v>
      </c>
      <c r="E678" s="661" t="s">
        <v>8735</v>
      </c>
      <c r="F678" s="664"/>
      <c r="G678" s="664"/>
      <c r="H678" s="661"/>
      <c r="I678" s="661"/>
      <c r="J678" s="664">
        <v>354</v>
      </c>
      <c r="K678" s="664">
        <v>12390</v>
      </c>
      <c r="L678" s="661"/>
      <c r="M678" s="661">
        <v>35</v>
      </c>
      <c r="N678" s="664">
        <v>469</v>
      </c>
      <c r="O678" s="664">
        <v>16767</v>
      </c>
      <c r="P678" s="677"/>
      <c r="Q678" s="665">
        <v>35.750533049040513</v>
      </c>
    </row>
    <row r="679" spans="1:17" ht="14.4" customHeight="1" x14ac:dyDescent="0.3">
      <c r="A679" s="660" t="s">
        <v>8553</v>
      </c>
      <c r="B679" s="661" t="s">
        <v>8731</v>
      </c>
      <c r="C679" s="661" t="s">
        <v>4626</v>
      </c>
      <c r="D679" s="661" t="s">
        <v>8782</v>
      </c>
      <c r="E679" s="661" t="s">
        <v>8783</v>
      </c>
      <c r="F679" s="664"/>
      <c r="G679" s="664"/>
      <c r="H679" s="661"/>
      <c r="I679" s="661"/>
      <c r="J679" s="664">
        <v>3</v>
      </c>
      <c r="K679" s="664">
        <v>477</v>
      </c>
      <c r="L679" s="661"/>
      <c r="M679" s="661">
        <v>159</v>
      </c>
      <c r="N679" s="664">
        <v>3</v>
      </c>
      <c r="O679" s="664">
        <v>479</v>
      </c>
      <c r="P679" s="677"/>
      <c r="Q679" s="665">
        <v>159.66666666666666</v>
      </c>
    </row>
    <row r="680" spans="1:17" ht="14.4" customHeight="1" x14ac:dyDescent="0.3">
      <c r="A680" s="660" t="s">
        <v>8553</v>
      </c>
      <c r="B680" s="661" t="s">
        <v>8731</v>
      </c>
      <c r="C680" s="661" t="s">
        <v>4626</v>
      </c>
      <c r="D680" s="661" t="s">
        <v>8784</v>
      </c>
      <c r="E680" s="661" t="s">
        <v>8785</v>
      </c>
      <c r="F680" s="664">
        <v>2</v>
      </c>
      <c r="G680" s="664">
        <v>112</v>
      </c>
      <c r="H680" s="661">
        <v>1</v>
      </c>
      <c r="I680" s="661">
        <v>56</v>
      </c>
      <c r="J680" s="664">
        <v>15</v>
      </c>
      <c r="K680" s="664">
        <v>840</v>
      </c>
      <c r="L680" s="661">
        <v>7.5</v>
      </c>
      <c r="M680" s="661">
        <v>56</v>
      </c>
      <c r="N680" s="664">
        <v>16</v>
      </c>
      <c r="O680" s="664">
        <v>904</v>
      </c>
      <c r="P680" s="677">
        <v>8.0714285714285712</v>
      </c>
      <c r="Q680" s="665">
        <v>56.5</v>
      </c>
    </row>
    <row r="681" spans="1:17" ht="14.4" customHeight="1" x14ac:dyDescent="0.3">
      <c r="A681" s="660" t="s">
        <v>8553</v>
      </c>
      <c r="B681" s="661" t="s">
        <v>8731</v>
      </c>
      <c r="C681" s="661" t="s">
        <v>4626</v>
      </c>
      <c r="D681" s="661" t="s">
        <v>8738</v>
      </c>
      <c r="E681" s="661" t="s">
        <v>8739</v>
      </c>
      <c r="F681" s="664">
        <v>406</v>
      </c>
      <c r="G681" s="664">
        <v>72268</v>
      </c>
      <c r="H681" s="661">
        <v>1</v>
      </c>
      <c r="I681" s="661">
        <v>178</v>
      </c>
      <c r="J681" s="664">
        <v>413</v>
      </c>
      <c r="K681" s="664">
        <v>67319</v>
      </c>
      <c r="L681" s="661">
        <v>0.93151879116621461</v>
      </c>
      <c r="M681" s="661">
        <v>163</v>
      </c>
      <c r="N681" s="664">
        <v>448</v>
      </c>
      <c r="O681" s="664">
        <v>73362</v>
      </c>
      <c r="P681" s="677">
        <v>1.0151380970830797</v>
      </c>
      <c r="Q681" s="665">
        <v>163.75446428571428</v>
      </c>
    </row>
    <row r="682" spans="1:17" ht="14.4" customHeight="1" x14ac:dyDescent="0.3">
      <c r="A682" s="660" t="s">
        <v>8553</v>
      </c>
      <c r="B682" s="661" t="s">
        <v>8731</v>
      </c>
      <c r="C682" s="661" t="s">
        <v>4626</v>
      </c>
      <c r="D682" s="661" t="s">
        <v>8740</v>
      </c>
      <c r="E682" s="661" t="s">
        <v>8741</v>
      </c>
      <c r="F682" s="664">
        <v>25</v>
      </c>
      <c r="G682" s="664">
        <v>16825</v>
      </c>
      <c r="H682" s="661">
        <v>1</v>
      </c>
      <c r="I682" s="661">
        <v>673</v>
      </c>
      <c r="J682" s="664">
        <v>29</v>
      </c>
      <c r="K682" s="664">
        <v>18705</v>
      </c>
      <c r="L682" s="661">
        <v>1.111738484398217</v>
      </c>
      <c r="M682" s="661">
        <v>645</v>
      </c>
      <c r="N682" s="664">
        <v>24</v>
      </c>
      <c r="O682" s="664">
        <v>15582</v>
      </c>
      <c r="P682" s="677">
        <v>0.92612184249628526</v>
      </c>
      <c r="Q682" s="665">
        <v>649.25</v>
      </c>
    </row>
    <row r="683" spans="1:17" ht="14.4" customHeight="1" x14ac:dyDescent="0.3">
      <c r="A683" s="660" t="s">
        <v>8553</v>
      </c>
      <c r="B683" s="661" t="s">
        <v>8731</v>
      </c>
      <c r="C683" s="661" t="s">
        <v>4627</v>
      </c>
      <c r="D683" s="661" t="s">
        <v>8744</v>
      </c>
      <c r="E683" s="661" t="s">
        <v>8745</v>
      </c>
      <c r="F683" s="664">
        <v>40</v>
      </c>
      <c r="G683" s="664">
        <v>7400</v>
      </c>
      <c r="H683" s="661">
        <v>1</v>
      </c>
      <c r="I683" s="661">
        <v>185</v>
      </c>
      <c r="J683" s="664">
        <v>29</v>
      </c>
      <c r="K683" s="664">
        <v>5365</v>
      </c>
      <c r="L683" s="661">
        <v>0.72499999999999998</v>
      </c>
      <c r="M683" s="661">
        <v>185</v>
      </c>
      <c r="N683" s="664">
        <v>80</v>
      </c>
      <c r="O683" s="664">
        <v>15004</v>
      </c>
      <c r="P683" s="677">
        <v>2.0275675675675675</v>
      </c>
      <c r="Q683" s="665">
        <v>187.55</v>
      </c>
    </row>
    <row r="684" spans="1:17" ht="14.4" customHeight="1" x14ac:dyDescent="0.3">
      <c r="A684" s="660" t="s">
        <v>8553</v>
      </c>
      <c r="B684" s="661" t="s">
        <v>8731</v>
      </c>
      <c r="C684" s="661" t="s">
        <v>4627</v>
      </c>
      <c r="D684" s="661" t="s">
        <v>8732</v>
      </c>
      <c r="E684" s="661" t="s">
        <v>8733</v>
      </c>
      <c r="F684" s="664">
        <v>43</v>
      </c>
      <c r="G684" s="664">
        <v>1462</v>
      </c>
      <c r="H684" s="661">
        <v>1</v>
      </c>
      <c r="I684" s="661">
        <v>34</v>
      </c>
      <c r="J684" s="664">
        <v>61</v>
      </c>
      <c r="K684" s="664">
        <v>2074</v>
      </c>
      <c r="L684" s="661">
        <v>1.4186046511627908</v>
      </c>
      <c r="M684" s="661">
        <v>34</v>
      </c>
      <c r="N684" s="664">
        <v>78</v>
      </c>
      <c r="O684" s="664">
        <v>2713</v>
      </c>
      <c r="P684" s="677">
        <v>1.8556771545827633</v>
      </c>
      <c r="Q684" s="665">
        <v>34.782051282051285</v>
      </c>
    </row>
    <row r="685" spans="1:17" ht="14.4" customHeight="1" x14ac:dyDescent="0.3">
      <c r="A685" s="660" t="s">
        <v>8553</v>
      </c>
      <c r="B685" s="661" t="s">
        <v>8731</v>
      </c>
      <c r="C685" s="661" t="s">
        <v>4627</v>
      </c>
      <c r="D685" s="661" t="s">
        <v>8734</v>
      </c>
      <c r="E685" s="661" t="s">
        <v>8735</v>
      </c>
      <c r="F685" s="664"/>
      <c r="G685" s="664"/>
      <c r="H685" s="661"/>
      <c r="I685" s="661"/>
      <c r="J685" s="664">
        <v>363</v>
      </c>
      <c r="K685" s="664">
        <v>12705</v>
      </c>
      <c r="L685" s="661"/>
      <c r="M685" s="661">
        <v>35</v>
      </c>
      <c r="N685" s="664">
        <v>554</v>
      </c>
      <c r="O685" s="664">
        <v>19769</v>
      </c>
      <c r="P685" s="677"/>
      <c r="Q685" s="665">
        <v>35.684115523465707</v>
      </c>
    </row>
    <row r="686" spans="1:17" ht="14.4" customHeight="1" x14ac:dyDescent="0.3">
      <c r="A686" s="660" t="s">
        <v>8553</v>
      </c>
      <c r="B686" s="661" t="s">
        <v>8731</v>
      </c>
      <c r="C686" s="661" t="s">
        <v>4627</v>
      </c>
      <c r="D686" s="661" t="s">
        <v>8736</v>
      </c>
      <c r="E686" s="661" t="s">
        <v>8737</v>
      </c>
      <c r="F686" s="664">
        <v>21</v>
      </c>
      <c r="G686" s="664">
        <v>7497</v>
      </c>
      <c r="H686" s="661">
        <v>1</v>
      </c>
      <c r="I686" s="661">
        <v>357</v>
      </c>
      <c r="J686" s="664">
        <v>43</v>
      </c>
      <c r="K686" s="664">
        <v>14061</v>
      </c>
      <c r="L686" s="661">
        <v>1.8755502200880352</v>
      </c>
      <c r="M686" s="661">
        <v>327</v>
      </c>
      <c r="N686" s="664">
        <v>72</v>
      </c>
      <c r="O686" s="664">
        <v>23712</v>
      </c>
      <c r="P686" s="677">
        <v>3.1628651460584232</v>
      </c>
      <c r="Q686" s="665">
        <v>329.33333333333331</v>
      </c>
    </row>
    <row r="687" spans="1:17" ht="14.4" customHeight="1" x14ac:dyDescent="0.3">
      <c r="A687" s="660" t="s">
        <v>8553</v>
      </c>
      <c r="B687" s="661" t="s">
        <v>8731</v>
      </c>
      <c r="C687" s="661" t="s">
        <v>4627</v>
      </c>
      <c r="D687" s="661" t="s">
        <v>8782</v>
      </c>
      <c r="E687" s="661" t="s">
        <v>8783</v>
      </c>
      <c r="F687" s="664"/>
      <c r="G687" s="664"/>
      <c r="H687" s="661"/>
      <c r="I687" s="661"/>
      <c r="J687" s="664">
        <v>6</v>
      </c>
      <c r="K687" s="664">
        <v>954</v>
      </c>
      <c r="L687" s="661"/>
      <c r="M687" s="661">
        <v>159</v>
      </c>
      <c r="N687" s="664">
        <v>7</v>
      </c>
      <c r="O687" s="664">
        <v>1117</v>
      </c>
      <c r="P687" s="677"/>
      <c r="Q687" s="665">
        <v>159.57142857142858</v>
      </c>
    </row>
    <row r="688" spans="1:17" ht="14.4" customHeight="1" x14ac:dyDescent="0.3">
      <c r="A688" s="660" t="s">
        <v>8553</v>
      </c>
      <c r="B688" s="661" t="s">
        <v>8731</v>
      </c>
      <c r="C688" s="661" t="s">
        <v>4627</v>
      </c>
      <c r="D688" s="661" t="s">
        <v>8786</v>
      </c>
      <c r="E688" s="661" t="s">
        <v>8787</v>
      </c>
      <c r="F688" s="664"/>
      <c r="G688" s="664"/>
      <c r="H688" s="661"/>
      <c r="I688" s="661"/>
      <c r="J688" s="664">
        <v>2</v>
      </c>
      <c r="K688" s="664">
        <v>52</v>
      </c>
      <c r="L688" s="661"/>
      <c r="M688" s="661">
        <v>26</v>
      </c>
      <c r="N688" s="664"/>
      <c r="O688" s="664"/>
      <c r="P688" s="677"/>
      <c r="Q688" s="665"/>
    </row>
    <row r="689" spans="1:17" ht="14.4" customHeight="1" x14ac:dyDescent="0.3">
      <c r="A689" s="660" t="s">
        <v>8553</v>
      </c>
      <c r="B689" s="661" t="s">
        <v>8731</v>
      </c>
      <c r="C689" s="661" t="s">
        <v>4627</v>
      </c>
      <c r="D689" s="661" t="s">
        <v>8738</v>
      </c>
      <c r="E689" s="661" t="s">
        <v>8739</v>
      </c>
      <c r="F689" s="664">
        <v>311</v>
      </c>
      <c r="G689" s="664">
        <v>55358</v>
      </c>
      <c r="H689" s="661">
        <v>1</v>
      </c>
      <c r="I689" s="661">
        <v>178</v>
      </c>
      <c r="J689" s="664">
        <v>372</v>
      </c>
      <c r="K689" s="664">
        <v>60636</v>
      </c>
      <c r="L689" s="661">
        <v>1.0953430398497055</v>
      </c>
      <c r="M689" s="661">
        <v>163</v>
      </c>
      <c r="N689" s="664">
        <v>465</v>
      </c>
      <c r="O689" s="664">
        <v>76106</v>
      </c>
      <c r="P689" s="677">
        <v>1.3747967773402219</v>
      </c>
      <c r="Q689" s="665">
        <v>163.66881720430106</v>
      </c>
    </row>
    <row r="690" spans="1:17" ht="14.4" customHeight="1" x14ac:dyDescent="0.3">
      <c r="A690" s="660" t="s">
        <v>8553</v>
      </c>
      <c r="B690" s="661" t="s">
        <v>8731</v>
      </c>
      <c r="C690" s="661" t="s">
        <v>4627</v>
      </c>
      <c r="D690" s="661" t="s">
        <v>8740</v>
      </c>
      <c r="E690" s="661" t="s">
        <v>8741</v>
      </c>
      <c r="F690" s="664">
        <v>21</v>
      </c>
      <c r="G690" s="664">
        <v>14133</v>
      </c>
      <c r="H690" s="661">
        <v>1</v>
      </c>
      <c r="I690" s="661">
        <v>673</v>
      </c>
      <c r="J690" s="664">
        <v>19</v>
      </c>
      <c r="K690" s="664">
        <v>12255</v>
      </c>
      <c r="L690" s="661">
        <v>0.86711950753555511</v>
      </c>
      <c r="M690" s="661">
        <v>645</v>
      </c>
      <c r="N690" s="664">
        <v>20</v>
      </c>
      <c r="O690" s="664">
        <v>12990</v>
      </c>
      <c r="P690" s="677">
        <v>0.9191254510719592</v>
      </c>
      <c r="Q690" s="665">
        <v>649.5</v>
      </c>
    </row>
    <row r="691" spans="1:17" ht="14.4" customHeight="1" x14ac:dyDescent="0.3">
      <c r="A691" s="660" t="s">
        <v>8553</v>
      </c>
      <c r="B691" s="661" t="s">
        <v>8731</v>
      </c>
      <c r="C691" s="661" t="s">
        <v>4628</v>
      </c>
      <c r="D691" s="661" t="s">
        <v>8744</v>
      </c>
      <c r="E691" s="661" t="s">
        <v>8745</v>
      </c>
      <c r="F691" s="664">
        <v>55</v>
      </c>
      <c r="G691" s="664">
        <v>10175</v>
      </c>
      <c r="H691" s="661">
        <v>1</v>
      </c>
      <c r="I691" s="661">
        <v>185</v>
      </c>
      <c r="J691" s="664">
        <v>23</v>
      </c>
      <c r="K691" s="664">
        <v>4255</v>
      </c>
      <c r="L691" s="661">
        <v>0.41818181818181815</v>
      </c>
      <c r="M691" s="661">
        <v>185</v>
      </c>
      <c r="N691" s="664">
        <v>12</v>
      </c>
      <c r="O691" s="664">
        <v>2232</v>
      </c>
      <c r="P691" s="677">
        <v>0.21936117936117935</v>
      </c>
      <c r="Q691" s="665">
        <v>186</v>
      </c>
    </row>
    <row r="692" spans="1:17" ht="14.4" customHeight="1" x14ac:dyDescent="0.3">
      <c r="A692" s="660" t="s">
        <v>8553</v>
      </c>
      <c r="B692" s="661" t="s">
        <v>8731</v>
      </c>
      <c r="C692" s="661" t="s">
        <v>4628</v>
      </c>
      <c r="D692" s="661" t="s">
        <v>8732</v>
      </c>
      <c r="E692" s="661" t="s">
        <v>8733</v>
      </c>
      <c r="F692" s="664">
        <v>52</v>
      </c>
      <c r="G692" s="664">
        <v>1768</v>
      </c>
      <c r="H692" s="661">
        <v>1</v>
      </c>
      <c r="I692" s="661">
        <v>34</v>
      </c>
      <c r="J692" s="664">
        <v>43</v>
      </c>
      <c r="K692" s="664">
        <v>1462</v>
      </c>
      <c r="L692" s="661">
        <v>0.82692307692307687</v>
      </c>
      <c r="M692" s="661">
        <v>34</v>
      </c>
      <c r="N692" s="664">
        <v>21</v>
      </c>
      <c r="O692" s="664">
        <v>727</v>
      </c>
      <c r="P692" s="677">
        <v>0.41119909502262442</v>
      </c>
      <c r="Q692" s="665">
        <v>34.61904761904762</v>
      </c>
    </row>
    <row r="693" spans="1:17" ht="14.4" customHeight="1" x14ac:dyDescent="0.3">
      <c r="A693" s="660" t="s">
        <v>8553</v>
      </c>
      <c r="B693" s="661" t="s">
        <v>8731</v>
      </c>
      <c r="C693" s="661" t="s">
        <v>4628</v>
      </c>
      <c r="D693" s="661" t="s">
        <v>8756</v>
      </c>
      <c r="E693" s="661" t="s">
        <v>8757</v>
      </c>
      <c r="F693" s="664">
        <v>1</v>
      </c>
      <c r="G693" s="664">
        <v>0</v>
      </c>
      <c r="H693" s="661"/>
      <c r="I693" s="661">
        <v>0</v>
      </c>
      <c r="J693" s="664"/>
      <c r="K693" s="664"/>
      <c r="L693" s="661"/>
      <c r="M693" s="661"/>
      <c r="N693" s="664"/>
      <c r="O693" s="664"/>
      <c r="P693" s="677"/>
      <c r="Q693" s="665"/>
    </row>
    <row r="694" spans="1:17" ht="14.4" customHeight="1" x14ac:dyDescent="0.3">
      <c r="A694" s="660" t="s">
        <v>8553</v>
      </c>
      <c r="B694" s="661" t="s">
        <v>8731</v>
      </c>
      <c r="C694" s="661" t="s">
        <v>4628</v>
      </c>
      <c r="D694" s="661" t="s">
        <v>8762</v>
      </c>
      <c r="E694" s="661" t="s">
        <v>8763</v>
      </c>
      <c r="F694" s="664">
        <v>92</v>
      </c>
      <c r="G694" s="664">
        <v>9476</v>
      </c>
      <c r="H694" s="661">
        <v>1</v>
      </c>
      <c r="I694" s="661">
        <v>103</v>
      </c>
      <c r="J694" s="664">
        <v>45</v>
      </c>
      <c r="K694" s="664">
        <v>4680</v>
      </c>
      <c r="L694" s="661">
        <v>0.49387927395525538</v>
      </c>
      <c r="M694" s="661">
        <v>104</v>
      </c>
      <c r="N694" s="664"/>
      <c r="O694" s="664"/>
      <c r="P694" s="677"/>
      <c r="Q694" s="665"/>
    </row>
    <row r="695" spans="1:17" ht="14.4" customHeight="1" x14ac:dyDescent="0.3">
      <c r="A695" s="660" t="s">
        <v>8553</v>
      </c>
      <c r="B695" s="661" t="s">
        <v>8731</v>
      </c>
      <c r="C695" s="661" t="s">
        <v>4628</v>
      </c>
      <c r="D695" s="661" t="s">
        <v>8734</v>
      </c>
      <c r="E695" s="661" t="s">
        <v>8735</v>
      </c>
      <c r="F695" s="664">
        <v>1</v>
      </c>
      <c r="G695" s="664">
        <v>25</v>
      </c>
      <c r="H695" s="661">
        <v>1</v>
      </c>
      <c r="I695" s="661">
        <v>25</v>
      </c>
      <c r="J695" s="664">
        <v>335</v>
      </c>
      <c r="K695" s="664">
        <v>11725</v>
      </c>
      <c r="L695" s="661">
        <v>469</v>
      </c>
      <c r="M695" s="661">
        <v>35</v>
      </c>
      <c r="N695" s="664">
        <v>230</v>
      </c>
      <c r="O695" s="664">
        <v>8163</v>
      </c>
      <c r="P695" s="677">
        <v>326.52</v>
      </c>
      <c r="Q695" s="665">
        <v>35.491304347826087</v>
      </c>
    </row>
    <row r="696" spans="1:17" ht="14.4" customHeight="1" x14ac:dyDescent="0.3">
      <c r="A696" s="660" t="s">
        <v>8553</v>
      </c>
      <c r="B696" s="661" t="s">
        <v>8731</v>
      </c>
      <c r="C696" s="661" t="s">
        <v>4628</v>
      </c>
      <c r="D696" s="661" t="s">
        <v>8736</v>
      </c>
      <c r="E696" s="661" t="s">
        <v>8737</v>
      </c>
      <c r="F696" s="664">
        <v>94</v>
      </c>
      <c r="G696" s="664">
        <v>33558</v>
      </c>
      <c r="H696" s="661">
        <v>1</v>
      </c>
      <c r="I696" s="661">
        <v>357</v>
      </c>
      <c r="J696" s="664">
        <v>110</v>
      </c>
      <c r="K696" s="664">
        <v>35970</v>
      </c>
      <c r="L696" s="661">
        <v>1.071875558734132</v>
      </c>
      <c r="M696" s="661">
        <v>327</v>
      </c>
      <c r="N696" s="664">
        <v>28</v>
      </c>
      <c r="O696" s="664">
        <v>9192</v>
      </c>
      <c r="P696" s="677">
        <v>0.27391382084748794</v>
      </c>
      <c r="Q696" s="665">
        <v>328.28571428571428</v>
      </c>
    </row>
    <row r="697" spans="1:17" ht="14.4" customHeight="1" x14ac:dyDescent="0.3">
      <c r="A697" s="660" t="s">
        <v>8553</v>
      </c>
      <c r="B697" s="661" t="s">
        <v>8731</v>
      </c>
      <c r="C697" s="661" t="s">
        <v>4628</v>
      </c>
      <c r="D697" s="661" t="s">
        <v>8782</v>
      </c>
      <c r="E697" s="661" t="s">
        <v>8783</v>
      </c>
      <c r="F697" s="664"/>
      <c r="G697" s="664"/>
      <c r="H697" s="661"/>
      <c r="I697" s="661"/>
      <c r="J697" s="664">
        <v>2</v>
      </c>
      <c r="K697" s="664">
        <v>318</v>
      </c>
      <c r="L697" s="661"/>
      <c r="M697" s="661">
        <v>159</v>
      </c>
      <c r="N697" s="664"/>
      <c r="O697" s="664"/>
      <c r="P697" s="677"/>
      <c r="Q697" s="665"/>
    </row>
    <row r="698" spans="1:17" ht="14.4" customHeight="1" x14ac:dyDescent="0.3">
      <c r="A698" s="660" t="s">
        <v>8553</v>
      </c>
      <c r="B698" s="661" t="s">
        <v>8731</v>
      </c>
      <c r="C698" s="661" t="s">
        <v>4628</v>
      </c>
      <c r="D698" s="661" t="s">
        <v>8784</v>
      </c>
      <c r="E698" s="661" t="s">
        <v>8785</v>
      </c>
      <c r="F698" s="664">
        <v>90</v>
      </c>
      <c r="G698" s="664">
        <v>5040</v>
      </c>
      <c r="H698" s="661">
        <v>1</v>
      </c>
      <c r="I698" s="661">
        <v>56</v>
      </c>
      <c r="J698" s="664">
        <v>82</v>
      </c>
      <c r="K698" s="664">
        <v>4592</v>
      </c>
      <c r="L698" s="661">
        <v>0.91111111111111109</v>
      </c>
      <c r="M698" s="661">
        <v>56</v>
      </c>
      <c r="N698" s="664"/>
      <c r="O698" s="664"/>
      <c r="P698" s="677"/>
      <c r="Q698" s="665"/>
    </row>
    <row r="699" spans="1:17" ht="14.4" customHeight="1" x14ac:dyDescent="0.3">
      <c r="A699" s="660" t="s">
        <v>8553</v>
      </c>
      <c r="B699" s="661" t="s">
        <v>8731</v>
      </c>
      <c r="C699" s="661" t="s">
        <v>4628</v>
      </c>
      <c r="D699" s="661" t="s">
        <v>8786</v>
      </c>
      <c r="E699" s="661" t="s">
        <v>8787</v>
      </c>
      <c r="F699" s="664"/>
      <c r="G699" s="664"/>
      <c r="H699" s="661"/>
      <c r="I699" s="661"/>
      <c r="J699" s="664">
        <v>1</v>
      </c>
      <c r="K699" s="664">
        <v>26</v>
      </c>
      <c r="L699" s="661"/>
      <c r="M699" s="661">
        <v>26</v>
      </c>
      <c r="N699" s="664"/>
      <c r="O699" s="664"/>
      <c r="P699" s="677"/>
      <c r="Q699" s="665"/>
    </row>
    <row r="700" spans="1:17" ht="14.4" customHeight="1" x14ac:dyDescent="0.3">
      <c r="A700" s="660" t="s">
        <v>8553</v>
      </c>
      <c r="B700" s="661" t="s">
        <v>8731</v>
      </c>
      <c r="C700" s="661" t="s">
        <v>4628</v>
      </c>
      <c r="D700" s="661" t="s">
        <v>8738</v>
      </c>
      <c r="E700" s="661" t="s">
        <v>8739</v>
      </c>
      <c r="F700" s="664">
        <v>485</v>
      </c>
      <c r="G700" s="664">
        <v>86330</v>
      </c>
      <c r="H700" s="661">
        <v>1</v>
      </c>
      <c r="I700" s="661">
        <v>178</v>
      </c>
      <c r="J700" s="664">
        <v>352</v>
      </c>
      <c r="K700" s="664">
        <v>57376</v>
      </c>
      <c r="L700" s="661">
        <v>0.66461253330244408</v>
      </c>
      <c r="M700" s="661">
        <v>163</v>
      </c>
      <c r="N700" s="664">
        <v>190</v>
      </c>
      <c r="O700" s="664">
        <v>31065</v>
      </c>
      <c r="P700" s="677">
        <v>0.35984014826827293</v>
      </c>
      <c r="Q700" s="665">
        <v>163.5</v>
      </c>
    </row>
    <row r="701" spans="1:17" ht="14.4" customHeight="1" x14ac:dyDescent="0.3">
      <c r="A701" s="660" t="s">
        <v>8553</v>
      </c>
      <c r="B701" s="661" t="s">
        <v>8731</v>
      </c>
      <c r="C701" s="661" t="s">
        <v>4628</v>
      </c>
      <c r="D701" s="661" t="s">
        <v>8740</v>
      </c>
      <c r="E701" s="661" t="s">
        <v>8741</v>
      </c>
      <c r="F701" s="664">
        <v>45</v>
      </c>
      <c r="G701" s="664">
        <v>30285</v>
      </c>
      <c r="H701" s="661">
        <v>1</v>
      </c>
      <c r="I701" s="661">
        <v>673</v>
      </c>
      <c r="J701" s="664">
        <v>30</v>
      </c>
      <c r="K701" s="664">
        <v>19350</v>
      </c>
      <c r="L701" s="661">
        <v>0.63893016344725106</v>
      </c>
      <c r="M701" s="661">
        <v>645</v>
      </c>
      <c r="N701" s="664">
        <v>13</v>
      </c>
      <c r="O701" s="664">
        <v>8421</v>
      </c>
      <c r="P701" s="677">
        <v>0.27805844477464092</v>
      </c>
      <c r="Q701" s="665">
        <v>647.76923076923072</v>
      </c>
    </row>
    <row r="702" spans="1:17" ht="14.4" customHeight="1" x14ac:dyDescent="0.3">
      <c r="A702" s="660" t="s">
        <v>8553</v>
      </c>
      <c r="B702" s="661" t="s">
        <v>8731</v>
      </c>
      <c r="C702" s="661" t="s">
        <v>4630</v>
      </c>
      <c r="D702" s="661" t="s">
        <v>8744</v>
      </c>
      <c r="E702" s="661" t="s">
        <v>8745</v>
      </c>
      <c r="F702" s="664"/>
      <c r="G702" s="664"/>
      <c r="H702" s="661"/>
      <c r="I702" s="661"/>
      <c r="J702" s="664"/>
      <c r="K702" s="664"/>
      <c r="L702" s="661"/>
      <c r="M702" s="661"/>
      <c r="N702" s="664">
        <v>11</v>
      </c>
      <c r="O702" s="664">
        <v>2068</v>
      </c>
      <c r="P702" s="677"/>
      <c r="Q702" s="665">
        <v>188</v>
      </c>
    </row>
    <row r="703" spans="1:17" ht="14.4" customHeight="1" x14ac:dyDescent="0.3">
      <c r="A703" s="660" t="s">
        <v>8553</v>
      </c>
      <c r="B703" s="661" t="s">
        <v>8731</v>
      </c>
      <c r="C703" s="661" t="s">
        <v>4630</v>
      </c>
      <c r="D703" s="661" t="s">
        <v>8732</v>
      </c>
      <c r="E703" s="661" t="s">
        <v>8733</v>
      </c>
      <c r="F703" s="664">
        <v>17</v>
      </c>
      <c r="G703" s="664">
        <v>578</v>
      </c>
      <c r="H703" s="661">
        <v>1</v>
      </c>
      <c r="I703" s="661">
        <v>34</v>
      </c>
      <c r="J703" s="664">
        <v>20</v>
      </c>
      <c r="K703" s="664">
        <v>680</v>
      </c>
      <c r="L703" s="661">
        <v>1.1764705882352942</v>
      </c>
      <c r="M703" s="661">
        <v>34</v>
      </c>
      <c r="N703" s="664">
        <v>35</v>
      </c>
      <c r="O703" s="664">
        <v>1222</v>
      </c>
      <c r="P703" s="677">
        <v>2.1141868512110729</v>
      </c>
      <c r="Q703" s="665">
        <v>34.914285714285711</v>
      </c>
    </row>
    <row r="704" spans="1:17" ht="14.4" customHeight="1" x14ac:dyDescent="0.3">
      <c r="A704" s="660" t="s">
        <v>8553</v>
      </c>
      <c r="B704" s="661" t="s">
        <v>8731</v>
      </c>
      <c r="C704" s="661" t="s">
        <v>4630</v>
      </c>
      <c r="D704" s="661" t="s">
        <v>8734</v>
      </c>
      <c r="E704" s="661" t="s">
        <v>8735</v>
      </c>
      <c r="F704" s="664"/>
      <c r="G704" s="664"/>
      <c r="H704" s="661"/>
      <c r="I704" s="661"/>
      <c r="J704" s="664">
        <v>14</v>
      </c>
      <c r="K704" s="664">
        <v>490</v>
      </c>
      <c r="L704" s="661"/>
      <c r="M704" s="661">
        <v>35</v>
      </c>
      <c r="N704" s="664">
        <v>376</v>
      </c>
      <c r="O704" s="664">
        <v>13475</v>
      </c>
      <c r="P704" s="677"/>
      <c r="Q704" s="665">
        <v>35.837765957446805</v>
      </c>
    </row>
    <row r="705" spans="1:17" ht="14.4" customHeight="1" x14ac:dyDescent="0.3">
      <c r="A705" s="660" t="s">
        <v>8553</v>
      </c>
      <c r="B705" s="661" t="s">
        <v>8731</v>
      </c>
      <c r="C705" s="661" t="s">
        <v>4630</v>
      </c>
      <c r="D705" s="661" t="s">
        <v>8736</v>
      </c>
      <c r="E705" s="661" t="s">
        <v>8737</v>
      </c>
      <c r="F705" s="664"/>
      <c r="G705" s="664"/>
      <c r="H705" s="661"/>
      <c r="I705" s="661"/>
      <c r="J705" s="664"/>
      <c r="K705" s="664"/>
      <c r="L705" s="661"/>
      <c r="M705" s="661"/>
      <c r="N705" s="664">
        <v>1</v>
      </c>
      <c r="O705" s="664">
        <v>330</v>
      </c>
      <c r="P705" s="677"/>
      <c r="Q705" s="665">
        <v>330</v>
      </c>
    </row>
    <row r="706" spans="1:17" ht="14.4" customHeight="1" x14ac:dyDescent="0.3">
      <c r="A706" s="660" t="s">
        <v>8553</v>
      </c>
      <c r="B706" s="661" t="s">
        <v>8731</v>
      </c>
      <c r="C706" s="661" t="s">
        <v>4630</v>
      </c>
      <c r="D706" s="661" t="s">
        <v>8782</v>
      </c>
      <c r="E706" s="661" t="s">
        <v>8783</v>
      </c>
      <c r="F706" s="664"/>
      <c r="G706" s="664"/>
      <c r="H706" s="661"/>
      <c r="I706" s="661"/>
      <c r="J706" s="664"/>
      <c r="K706" s="664"/>
      <c r="L706" s="661"/>
      <c r="M706" s="661"/>
      <c r="N706" s="664">
        <v>5</v>
      </c>
      <c r="O706" s="664">
        <v>800</v>
      </c>
      <c r="P706" s="677"/>
      <c r="Q706" s="665">
        <v>160</v>
      </c>
    </row>
    <row r="707" spans="1:17" ht="14.4" customHeight="1" x14ac:dyDescent="0.3">
      <c r="A707" s="660" t="s">
        <v>8553</v>
      </c>
      <c r="B707" s="661" t="s">
        <v>8731</v>
      </c>
      <c r="C707" s="661" t="s">
        <v>4630</v>
      </c>
      <c r="D707" s="661" t="s">
        <v>8784</v>
      </c>
      <c r="E707" s="661" t="s">
        <v>8785</v>
      </c>
      <c r="F707" s="664">
        <v>1</v>
      </c>
      <c r="G707" s="664">
        <v>56</v>
      </c>
      <c r="H707" s="661">
        <v>1</v>
      </c>
      <c r="I707" s="661">
        <v>56</v>
      </c>
      <c r="J707" s="664"/>
      <c r="K707" s="664"/>
      <c r="L707" s="661"/>
      <c r="M707" s="661"/>
      <c r="N707" s="664"/>
      <c r="O707" s="664"/>
      <c r="P707" s="677"/>
      <c r="Q707" s="665"/>
    </row>
    <row r="708" spans="1:17" ht="14.4" customHeight="1" x14ac:dyDescent="0.3">
      <c r="A708" s="660" t="s">
        <v>8553</v>
      </c>
      <c r="B708" s="661" t="s">
        <v>8731</v>
      </c>
      <c r="C708" s="661" t="s">
        <v>4630</v>
      </c>
      <c r="D708" s="661" t="s">
        <v>8738</v>
      </c>
      <c r="E708" s="661" t="s">
        <v>8739</v>
      </c>
      <c r="F708" s="664">
        <v>2</v>
      </c>
      <c r="G708" s="664">
        <v>356</v>
      </c>
      <c r="H708" s="661">
        <v>1</v>
      </c>
      <c r="I708" s="661">
        <v>178</v>
      </c>
      <c r="J708" s="664">
        <v>14</v>
      </c>
      <c r="K708" s="664">
        <v>2282</v>
      </c>
      <c r="L708" s="661">
        <v>6.4101123595505616</v>
      </c>
      <c r="M708" s="661">
        <v>163</v>
      </c>
      <c r="N708" s="664">
        <v>362</v>
      </c>
      <c r="O708" s="664">
        <v>59308</v>
      </c>
      <c r="P708" s="677">
        <v>166.59550561797752</v>
      </c>
      <c r="Q708" s="665">
        <v>163.8342541436464</v>
      </c>
    </row>
    <row r="709" spans="1:17" ht="14.4" customHeight="1" x14ac:dyDescent="0.3">
      <c r="A709" s="660" t="s">
        <v>8553</v>
      </c>
      <c r="B709" s="661" t="s">
        <v>8731</v>
      </c>
      <c r="C709" s="661" t="s">
        <v>4630</v>
      </c>
      <c r="D709" s="661" t="s">
        <v>8740</v>
      </c>
      <c r="E709" s="661" t="s">
        <v>8741</v>
      </c>
      <c r="F709" s="664"/>
      <c r="G709" s="664"/>
      <c r="H709" s="661"/>
      <c r="I709" s="661"/>
      <c r="J709" s="664"/>
      <c r="K709" s="664"/>
      <c r="L709" s="661"/>
      <c r="M709" s="661"/>
      <c r="N709" s="664">
        <v>16</v>
      </c>
      <c r="O709" s="664">
        <v>10404</v>
      </c>
      <c r="P709" s="677"/>
      <c r="Q709" s="665">
        <v>650.25</v>
      </c>
    </row>
    <row r="710" spans="1:17" ht="14.4" customHeight="1" x14ac:dyDescent="0.3">
      <c r="A710" s="660" t="s">
        <v>8553</v>
      </c>
      <c r="B710" s="661" t="s">
        <v>8731</v>
      </c>
      <c r="C710" s="661" t="s">
        <v>8550</v>
      </c>
      <c r="D710" s="661" t="s">
        <v>8744</v>
      </c>
      <c r="E710" s="661" t="s">
        <v>8745</v>
      </c>
      <c r="F710" s="664"/>
      <c r="G710" s="664"/>
      <c r="H710" s="661"/>
      <c r="I710" s="661"/>
      <c r="J710" s="664"/>
      <c r="K710" s="664"/>
      <c r="L710" s="661"/>
      <c r="M710" s="661"/>
      <c r="N710" s="664">
        <v>1</v>
      </c>
      <c r="O710" s="664">
        <v>185</v>
      </c>
      <c r="P710" s="677"/>
      <c r="Q710" s="665">
        <v>185</v>
      </c>
    </row>
    <row r="711" spans="1:17" ht="14.4" customHeight="1" x14ac:dyDescent="0.3">
      <c r="A711" s="660" t="s">
        <v>8553</v>
      </c>
      <c r="B711" s="661" t="s">
        <v>8731</v>
      </c>
      <c r="C711" s="661" t="s">
        <v>8550</v>
      </c>
      <c r="D711" s="661" t="s">
        <v>8732</v>
      </c>
      <c r="E711" s="661" t="s">
        <v>8733</v>
      </c>
      <c r="F711" s="664"/>
      <c r="G711" s="664"/>
      <c r="H711" s="661"/>
      <c r="I711" s="661"/>
      <c r="J711" s="664">
        <v>3</v>
      </c>
      <c r="K711" s="664">
        <v>102</v>
      </c>
      <c r="L711" s="661"/>
      <c r="M711" s="661">
        <v>34</v>
      </c>
      <c r="N711" s="664">
        <v>2</v>
      </c>
      <c r="O711" s="664">
        <v>69</v>
      </c>
      <c r="P711" s="677"/>
      <c r="Q711" s="665">
        <v>34.5</v>
      </c>
    </row>
    <row r="712" spans="1:17" ht="14.4" customHeight="1" x14ac:dyDescent="0.3">
      <c r="A712" s="660" t="s">
        <v>8553</v>
      </c>
      <c r="B712" s="661" t="s">
        <v>8731</v>
      </c>
      <c r="C712" s="661" t="s">
        <v>4631</v>
      </c>
      <c r="D712" s="661" t="s">
        <v>8744</v>
      </c>
      <c r="E712" s="661" t="s">
        <v>8745</v>
      </c>
      <c r="F712" s="664">
        <v>1</v>
      </c>
      <c r="G712" s="664">
        <v>185</v>
      </c>
      <c r="H712" s="661">
        <v>1</v>
      </c>
      <c r="I712" s="661">
        <v>185</v>
      </c>
      <c r="J712" s="664"/>
      <c r="K712" s="664"/>
      <c r="L712" s="661"/>
      <c r="M712" s="661"/>
      <c r="N712" s="664">
        <v>32</v>
      </c>
      <c r="O712" s="664">
        <v>6016</v>
      </c>
      <c r="P712" s="677">
        <v>32.518918918918921</v>
      </c>
      <c r="Q712" s="665">
        <v>188</v>
      </c>
    </row>
    <row r="713" spans="1:17" ht="14.4" customHeight="1" x14ac:dyDescent="0.3">
      <c r="A713" s="660" t="s">
        <v>8553</v>
      </c>
      <c r="B713" s="661" t="s">
        <v>8731</v>
      </c>
      <c r="C713" s="661" t="s">
        <v>4631</v>
      </c>
      <c r="D713" s="661" t="s">
        <v>8732</v>
      </c>
      <c r="E713" s="661" t="s">
        <v>8733</v>
      </c>
      <c r="F713" s="664">
        <v>4</v>
      </c>
      <c r="G713" s="664">
        <v>136</v>
      </c>
      <c r="H713" s="661">
        <v>1</v>
      </c>
      <c r="I713" s="661">
        <v>34</v>
      </c>
      <c r="J713" s="664">
        <v>3</v>
      </c>
      <c r="K713" s="664">
        <v>102</v>
      </c>
      <c r="L713" s="661">
        <v>0.75</v>
      </c>
      <c r="M713" s="661">
        <v>34</v>
      </c>
      <c r="N713" s="664">
        <v>77</v>
      </c>
      <c r="O713" s="664">
        <v>2687</v>
      </c>
      <c r="P713" s="677">
        <v>19.757352941176471</v>
      </c>
      <c r="Q713" s="665">
        <v>34.896103896103895</v>
      </c>
    </row>
    <row r="714" spans="1:17" ht="14.4" customHeight="1" x14ac:dyDescent="0.3">
      <c r="A714" s="660" t="s">
        <v>8553</v>
      </c>
      <c r="B714" s="661" t="s">
        <v>8731</v>
      </c>
      <c r="C714" s="661" t="s">
        <v>4631</v>
      </c>
      <c r="D714" s="661" t="s">
        <v>8734</v>
      </c>
      <c r="E714" s="661" t="s">
        <v>8735</v>
      </c>
      <c r="F714" s="664"/>
      <c r="G714" s="664"/>
      <c r="H714" s="661"/>
      <c r="I714" s="661"/>
      <c r="J714" s="664"/>
      <c r="K714" s="664"/>
      <c r="L714" s="661"/>
      <c r="M714" s="661"/>
      <c r="N714" s="664">
        <v>375</v>
      </c>
      <c r="O714" s="664">
        <v>13469</v>
      </c>
      <c r="P714" s="677"/>
      <c r="Q714" s="665">
        <v>35.917333333333332</v>
      </c>
    </row>
    <row r="715" spans="1:17" ht="14.4" customHeight="1" x14ac:dyDescent="0.3">
      <c r="A715" s="660" t="s">
        <v>8553</v>
      </c>
      <c r="B715" s="661" t="s">
        <v>8731</v>
      </c>
      <c r="C715" s="661" t="s">
        <v>4631</v>
      </c>
      <c r="D715" s="661" t="s">
        <v>8736</v>
      </c>
      <c r="E715" s="661" t="s">
        <v>8737</v>
      </c>
      <c r="F715" s="664"/>
      <c r="G715" s="664"/>
      <c r="H715" s="661"/>
      <c r="I715" s="661"/>
      <c r="J715" s="664"/>
      <c r="K715" s="664"/>
      <c r="L715" s="661"/>
      <c r="M715" s="661"/>
      <c r="N715" s="664">
        <v>149</v>
      </c>
      <c r="O715" s="664">
        <v>49167</v>
      </c>
      <c r="P715" s="677"/>
      <c r="Q715" s="665">
        <v>329.97986577181206</v>
      </c>
    </row>
    <row r="716" spans="1:17" ht="14.4" customHeight="1" x14ac:dyDescent="0.3">
      <c r="A716" s="660" t="s">
        <v>8553</v>
      </c>
      <c r="B716" s="661" t="s">
        <v>8731</v>
      </c>
      <c r="C716" s="661" t="s">
        <v>4631</v>
      </c>
      <c r="D716" s="661" t="s">
        <v>8782</v>
      </c>
      <c r="E716" s="661" t="s">
        <v>8783</v>
      </c>
      <c r="F716" s="664"/>
      <c r="G716" s="664"/>
      <c r="H716" s="661"/>
      <c r="I716" s="661"/>
      <c r="J716" s="664"/>
      <c r="K716" s="664"/>
      <c r="L716" s="661"/>
      <c r="M716" s="661"/>
      <c r="N716" s="664">
        <v>1</v>
      </c>
      <c r="O716" s="664">
        <v>159</v>
      </c>
      <c r="P716" s="677"/>
      <c r="Q716" s="665">
        <v>159</v>
      </c>
    </row>
    <row r="717" spans="1:17" ht="14.4" customHeight="1" x14ac:dyDescent="0.3">
      <c r="A717" s="660" t="s">
        <v>8553</v>
      </c>
      <c r="B717" s="661" t="s">
        <v>8731</v>
      </c>
      <c r="C717" s="661" t="s">
        <v>4631</v>
      </c>
      <c r="D717" s="661" t="s">
        <v>8738</v>
      </c>
      <c r="E717" s="661" t="s">
        <v>8739</v>
      </c>
      <c r="F717" s="664"/>
      <c r="G717" s="664"/>
      <c r="H717" s="661"/>
      <c r="I717" s="661"/>
      <c r="J717" s="664"/>
      <c r="K717" s="664"/>
      <c r="L717" s="661"/>
      <c r="M717" s="661"/>
      <c r="N717" s="664">
        <v>209</v>
      </c>
      <c r="O717" s="664">
        <v>34246</v>
      </c>
      <c r="P717" s="677"/>
      <c r="Q717" s="665">
        <v>163.85645933014354</v>
      </c>
    </row>
    <row r="718" spans="1:17" ht="14.4" customHeight="1" x14ac:dyDescent="0.3">
      <c r="A718" s="660" t="s">
        <v>8553</v>
      </c>
      <c r="B718" s="661" t="s">
        <v>8731</v>
      </c>
      <c r="C718" s="661" t="s">
        <v>4631</v>
      </c>
      <c r="D718" s="661" t="s">
        <v>8740</v>
      </c>
      <c r="E718" s="661" t="s">
        <v>8741</v>
      </c>
      <c r="F718" s="664"/>
      <c r="G718" s="664"/>
      <c r="H718" s="661"/>
      <c r="I718" s="661"/>
      <c r="J718" s="664"/>
      <c r="K718" s="664"/>
      <c r="L718" s="661"/>
      <c r="M718" s="661"/>
      <c r="N718" s="664">
        <v>18</v>
      </c>
      <c r="O718" s="664">
        <v>11718</v>
      </c>
      <c r="P718" s="677"/>
      <c r="Q718" s="665">
        <v>651</v>
      </c>
    </row>
    <row r="719" spans="1:17" ht="14.4" customHeight="1" x14ac:dyDescent="0.3">
      <c r="A719" s="660" t="s">
        <v>8553</v>
      </c>
      <c r="B719" s="661" t="s">
        <v>8731</v>
      </c>
      <c r="C719" s="661" t="s">
        <v>4632</v>
      </c>
      <c r="D719" s="661" t="s">
        <v>8732</v>
      </c>
      <c r="E719" s="661" t="s">
        <v>8733</v>
      </c>
      <c r="F719" s="664"/>
      <c r="G719" s="664"/>
      <c r="H719" s="661"/>
      <c r="I719" s="661"/>
      <c r="J719" s="664"/>
      <c r="K719" s="664"/>
      <c r="L719" s="661"/>
      <c r="M719" s="661"/>
      <c r="N719" s="664">
        <v>201</v>
      </c>
      <c r="O719" s="664">
        <v>7035</v>
      </c>
      <c r="P719" s="677"/>
      <c r="Q719" s="665">
        <v>35</v>
      </c>
    </row>
    <row r="720" spans="1:17" ht="14.4" customHeight="1" x14ac:dyDescent="0.3">
      <c r="A720" s="660" t="s">
        <v>8553</v>
      </c>
      <c r="B720" s="661" t="s">
        <v>8731</v>
      </c>
      <c r="C720" s="661" t="s">
        <v>4632</v>
      </c>
      <c r="D720" s="661" t="s">
        <v>8734</v>
      </c>
      <c r="E720" s="661" t="s">
        <v>8735</v>
      </c>
      <c r="F720" s="664"/>
      <c r="G720" s="664"/>
      <c r="H720" s="661"/>
      <c r="I720" s="661"/>
      <c r="J720" s="664"/>
      <c r="K720" s="664"/>
      <c r="L720" s="661"/>
      <c r="M720" s="661"/>
      <c r="N720" s="664">
        <v>247</v>
      </c>
      <c r="O720" s="664">
        <v>8892</v>
      </c>
      <c r="P720" s="677"/>
      <c r="Q720" s="665">
        <v>36</v>
      </c>
    </row>
    <row r="721" spans="1:17" ht="14.4" customHeight="1" x14ac:dyDescent="0.3">
      <c r="A721" s="660" t="s">
        <v>8553</v>
      </c>
      <c r="B721" s="661" t="s">
        <v>8731</v>
      </c>
      <c r="C721" s="661" t="s">
        <v>4632</v>
      </c>
      <c r="D721" s="661" t="s">
        <v>8736</v>
      </c>
      <c r="E721" s="661" t="s">
        <v>8737</v>
      </c>
      <c r="F721" s="664"/>
      <c r="G721" s="664"/>
      <c r="H721" s="661"/>
      <c r="I721" s="661"/>
      <c r="J721" s="664"/>
      <c r="K721" s="664"/>
      <c r="L721" s="661"/>
      <c r="M721" s="661"/>
      <c r="N721" s="664">
        <v>5</v>
      </c>
      <c r="O721" s="664">
        <v>1650</v>
      </c>
      <c r="P721" s="677"/>
      <c r="Q721" s="665">
        <v>330</v>
      </c>
    </row>
    <row r="722" spans="1:17" ht="14.4" customHeight="1" x14ac:dyDescent="0.3">
      <c r="A722" s="660" t="s">
        <v>8553</v>
      </c>
      <c r="B722" s="661" t="s">
        <v>8731</v>
      </c>
      <c r="C722" s="661" t="s">
        <v>4632</v>
      </c>
      <c r="D722" s="661" t="s">
        <v>8738</v>
      </c>
      <c r="E722" s="661" t="s">
        <v>8739</v>
      </c>
      <c r="F722" s="664"/>
      <c r="G722" s="664"/>
      <c r="H722" s="661"/>
      <c r="I722" s="661"/>
      <c r="J722" s="664"/>
      <c r="K722" s="664"/>
      <c r="L722" s="661"/>
      <c r="M722" s="661"/>
      <c r="N722" s="664">
        <v>228</v>
      </c>
      <c r="O722" s="664">
        <v>37392</v>
      </c>
      <c r="P722" s="677"/>
      <c r="Q722" s="665">
        <v>164</v>
      </c>
    </row>
    <row r="723" spans="1:17" ht="14.4" customHeight="1" x14ac:dyDescent="0.3">
      <c r="A723" s="660" t="s">
        <v>8553</v>
      </c>
      <c r="B723" s="661" t="s">
        <v>8731</v>
      </c>
      <c r="C723" s="661" t="s">
        <v>4632</v>
      </c>
      <c r="D723" s="661" t="s">
        <v>8740</v>
      </c>
      <c r="E723" s="661" t="s">
        <v>8741</v>
      </c>
      <c r="F723" s="664"/>
      <c r="G723" s="664"/>
      <c r="H723" s="661"/>
      <c r="I723" s="661"/>
      <c r="J723" s="664"/>
      <c r="K723" s="664"/>
      <c r="L723" s="661"/>
      <c r="M723" s="661"/>
      <c r="N723" s="664">
        <v>17</v>
      </c>
      <c r="O723" s="664">
        <v>11067</v>
      </c>
      <c r="P723" s="677"/>
      <c r="Q723" s="665">
        <v>651</v>
      </c>
    </row>
    <row r="724" spans="1:17" ht="14.4" customHeight="1" x14ac:dyDescent="0.3">
      <c r="A724" s="660" t="s">
        <v>8553</v>
      </c>
      <c r="B724" s="661" t="s">
        <v>8731</v>
      </c>
      <c r="C724" s="661" t="s">
        <v>8551</v>
      </c>
      <c r="D724" s="661" t="s">
        <v>8742</v>
      </c>
      <c r="E724" s="661" t="s">
        <v>8743</v>
      </c>
      <c r="F724" s="664"/>
      <c r="G724" s="664"/>
      <c r="H724" s="661"/>
      <c r="I724" s="661"/>
      <c r="J724" s="664"/>
      <c r="K724" s="664"/>
      <c r="L724" s="661"/>
      <c r="M724" s="661"/>
      <c r="N724" s="664">
        <v>1</v>
      </c>
      <c r="O724" s="664">
        <v>143</v>
      </c>
      <c r="P724" s="677"/>
      <c r="Q724" s="665">
        <v>143</v>
      </c>
    </row>
    <row r="725" spans="1:17" ht="14.4" customHeight="1" x14ac:dyDescent="0.3">
      <c r="A725" s="660" t="s">
        <v>8553</v>
      </c>
      <c r="B725" s="661" t="s">
        <v>8731</v>
      </c>
      <c r="C725" s="661" t="s">
        <v>8551</v>
      </c>
      <c r="D725" s="661" t="s">
        <v>8748</v>
      </c>
      <c r="E725" s="661" t="s">
        <v>8749</v>
      </c>
      <c r="F725" s="664"/>
      <c r="G725" s="664"/>
      <c r="H725" s="661"/>
      <c r="I725" s="661"/>
      <c r="J725" s="664"/>
      <c r="K725" s="664"/>
      <c r="L725" s="661"/>
      <c r="M725" s="661"/>
      <c r="N725" s="664">
        <v>1</v>
      </c>
      <c r="O725" s="664">
        <v>164</v>
      </c>
      <c r="P725" s="677"/>
      <c r="Q725" s="665">
        <v>164</v>
      </c>
    </row>
    <row r="726" spans="1:17" ht="14.4" customHeight="1" x14ac:dyDescent="0.3">
      <c r="A726" s="660" t="s">
        <v>8553</v>
      </c>
      <c r="B726" s="661" t="s">
        <v>8731</v>
      </c>
      <c r="C726" s="661" t="s">
        <v>8551</v>
      </c>
      <c r="D726" s="661" t="s">
        <v>8738</v>
      </c>
      <c r="E726" s="661" t="s">
        <v>8739</v>
      </c>
      <c r="F726" s="664"/>
      <c r="G726" s="664"/>
      <c r="H726" s="661"/>
      <c r="I726" s="661"/>
      <c r="J726" s="664"/>
      <c r="K726" s="664"/>
      <c r="L726" s="661"/>
      <c r="M726" s="661"/>
      <c r="N726" s="664">
        <v>3</v>
      </c>
      <c r="O726" s="664">
        <v>492</v>
      </c>
      <c r="P726" s="677"/>
      <c r="Q726" s="665">
        <v>164</v>
      </c>
    </row>
    <row r="727" spans="1:17" ht="14.4" customHeight="1" x14ac:dyDescent="0.3">
      <c r="A727" s="660" t="s">
        <v>8553</v>
      </c>
      <c r="B727" s="661" t="s">
        <v>8731</v>
      </c>
      <c r="C727" s="661" t="s">
        <v>4634</v>
      </c>
      <c r="D727" s="661" t="s">
        <v>8744</v>
      </c>
      <c r="E727" s="661" t="s">
        <v>8745</v>
      </c>
      <c r="F727" s="664">
        <v>1</v>
      </c>
      <c r="G727" s="664">
        <v>185</v>
      </c>
      <c r="H727" s="661">
        <v>1</v>
      </c>
      <c r="I727" s="661">
        <v>185</v>
      </c>
      <c r="J727" s="664"/>
      <c r="K727" s="664"/>
      <c r="L727" s="661"/>
      <c r="M727" s="661"/>
      <c r="N727" s="664">
        <v>2</v>
      </c>
      <c r="O727" s="664">
        <v>370</v>
      </c>
      <c r="P727" s="677">
        <v>2</v>
      </c>
      <c r="Q727" s="665">
        <v>185</v>
      </c>
    </row>
    <row r="728" spans="1:17" ht="14.4" customHeight="1" x14ac:dyDescent="0.3">
      <c r="A728" s="660" t="s">
        <v>8553</v>
      </c>
      <c r="B728" s="661" t="s">
        <v>8731</v>
      </c>
      <c r="C728" s="661" t="s">
        <v>4634</v>
      </c>
      <c r="D728" s="661" t="s">
        <v>8732</v>
      </c>
      <c r="E728" s="661" t="s">
        <v>8733</v>
      </c>
      <c r="F728" s="664">
        <v>11</v>
      </c>
      <c r="G728" s="664">
        <v>374</v>
      </c>
      <c r="H728" s="661">
        <v>1</v>
      </c>
      <c r="I728" s="661">
        <v>34</v>
      </c>
      <c r="J728" s="664">
        <v>25</v>
      </c>
      <c r="K728" s="664">
        <v>850</v>
      </c>
      <c r="L728" s="661">
        <v>2.2727272727272729</v>
      </c>
      <c r="M728" s="661">
        <v>34</v>
      </c>
      <c r="N728" s="664">
        <v>13</v>
      </c>
      <c r="O728" s="664">
        <v>451</v>
      </c>
      <c r="P728" s="677">
        <v>1.2058823529411764</v>
      </c>
      <c r="Q728" s="665">
        <v>34.692307692307693</v>
      </c>
    </row>
    <row r="729" spans="1:17" ht="14.4" customHeight="1" x14ac:dyDescent="0.3">
      <c r="A729" s="660" t="s">
        <v>8553</v>
      </c>
      <c r="B729" s="661" t="s">
        <v>8731</v>
      </c>
      <c r="C729" s="661" t="s">
        <v>4634</v>
      </c>
      <c r="D729" s="661" t="s">
        <v>8734</v>
      </c>
      <c r="E729" s="661" t="s">
        <v>8735</v>
      </c>
      <c r="F729" s="664"/>
      <c r="G729" s="664"/>
      <c r="H729" s="661"/>
      <c r="I729" s="661"/>
      <c r="J729" s="664"/>
      <c r="K729" s="664"/>
      <c r="L729" s="661"/>
      <c r="M729" s="661"/>
      <c r="N729" s="664">
        <v>5</v>
      </c>
      <c r="O729" s="664">
        <v>177</v>
      </c>
      <c r="P729" s="677"/>
      <c r="Q729" s="665">
        <v>35.4</v>
      </c>
    </row>
    <row r="730" spans="1:17" ht="14.4" customHeight="1" x14ac:dyDescent="0.3">
      <c r="A730" s="660" t="s">
        <v>8553</v>
      </c>
      <c r="B730" s="661" t="s">
        <v>8731</v>
      </c>
      <c r="C730" s="661" t="s">
        <v>4634</v>
      </c>
      <c r="D730" s="661" t="s">
        <v>8736</v>
      </c>
      <c r="E730" s="661" t="s">
        <v>8737</v>
      </c>
      <c r="F730" s="664"/>
      <c r="G730" s="664"/>
      <c r="H730" s="661"/>
      <c r="I730" s="661"/>
      <c r="J730" s="664"/>
      <c r="K730" s="664"/>
      <c r="L730" s="661"/>
      <c r="M730" s="661"/>
      <c r="N730" s="664">
        <v>1</v>
      </c>
      <c r="O730" s="664">
        <v>327</v>
      </c>
      <c r="P730" s="677"/>
      <c r="Q730" s="665">
        <v>327</v>
      </c>
    </row>
    <row r="731" spans="1:17" ht="14.4" customHeight="1" x14ac:dyDescent="0.3">
      <c r="A731" s="660" t="s">
        <v>8553</v>
      </c>
      <c r="B731" s="661" t="s">
        <v>8731</v>
      </c>
      <c r="C731" s="661" t="s">
        <v>4634</v>
      </c>
      <c r="D731" s="661" t="s">
        <v>8738</v>
      </c>
      <c r="E731" s="661" t="s">
        <v>8739</v>
      </c>
      <c r="F731" s="664">
        <v>2</v>
      </c>
      <c r="G731" s="664">
        <v>356</v>
      </c>
      <c r="H731" s="661">
        <v>1</v>
      </c>
      <c r="I731" s="661">
        <v>178</v>
      </c>
      <c r="J731" s="664"/>
      <c r="K731" s="664"/>
      <c r="L731" s="661"/>
      <c r="M731" s="661"/>
      <c r="N731" s="664">
        <v>5</v>
      </c>
      <c r="O731" s="664">
        <v>818</v>
      </c>
      <c r="P731" s="677">
        <v>2.297752808988764</v>
      </c>
      <c r="Q731" s="665">
        <v>163.6</v>
      </c>
    </row>
    <row r="732" spans="1:17" ht="14.4" customHeight="1" x14ac:dyDescent="0.3">
      <c r="A732" s="660" t="s">
        <v>8553</v>
      </c>
      <c r="B732" s="661" t="s">
        <v>8731</v>
      </c>
      <c r="C732" s="661" t="s">
        <v>4635</v>
      </c>
      <c r="D732" s="661" t="s">
        <v>8744</v>
      </c>
      <c r="E732" s="661" t="s">
        <v>8745</v>
      </c>
      <c r="F732" s="664"/>
      <c r="G732" s="664"/>
      <c r="H732" s="661"/>
      <c r="I732" s="661"/>
      <c r="J732" s="664">
        <v>9</v>
      </c>
      <c r="K732" s="664">
        <v>1665</v>
      </c>
      <c r="L732" s="661"/>
      <c r="M732" s="661">
        <v>185</v>
      </c>
      <c r="N732" s="664">
        <v>25</v>
      </c>
      <c r="O732" s="664">
        <v>4694</v>
      </c>
      <c r="P732" s="677"/>
      <c r="Q732" s="665">
        <v>187.76</v>
      </c>
    </row>
    <row r="733" spans="1:17" ht="14.4" customHeight="1" x14ac:dyDescent="0.3">
      <c r="A733" s="660" t="s">
        <v>8553</v>
      </c>
      <c r="B733" s="661" t="s">
        <v>8731</v>
      </c>
      <c r="C733" s="661" t="s">
        <v>4635</v>
      </c>
      <c r="D733" s="661" t="s">
        <v>8732</v>
      </c>
      <c r="E733" s="661" t="s">
        <v>8733</v>
      </c>
      <c r="F733" s="664">
        <v>36</v>
      </c>
      <c r="G733" s="664">
        <v>1224</v>
      </c>
      <c r="H733" s="661">
        <v>1</v>
      </c>
      <c r="I733" s="661">
        <v>34</v>
      </c>
      <c r="J733" s="664">
        <v>32</v>
      </c>
      <c r="K733" s="664">
        <v>1088</v>
      </c>
      <c r="L733" s="661">
        <v>0.88888888888888884</v>
      </c>
      <c r="M733" s="661">
        <v>34</v>
      </c>
      <c r="N733" s="664">
        <v>55</v>
      </c>
      <c r="O733" s="664">
        <v>1913</v>
      </c>
      <c r="P733" s="677">
        <v>1.5629084967320261</v>
      </c>
      <c r="Q733" s="665">
        <v>34.781818181818181</v>
      </c>
    </row>
    <row r="734" spans="1:17" ht="14.4" customHeight="1" x14ac:dyDescent="0.3">
      <c r="A734" s="660" t="s">
        <v>8553</v>
      </c>
      <c r="B734" s="661" t="s">
        <v>8731</v>
      </c>
      <c r="C734" s="661" t="s">
        <v>4635</v>
      </c>
      <c r="D734" s="661" t="s">
        <v>8734</v>
      </c>
      <c r="E734" s="661" t="s">
        <v>8735</v>
      </c>
      <c r="F734" s="664"/>
      <c r="G734" s="664"/>
      <c r="H734" s="661"/>
      <c r="I734" s="661"/>
      <c r="J734" s="664">
        <v>367</v>
      </c>
      <c r="K734" s="664">
        <v>12845</v>
      </c>
      <c r="L734" s="661"/>
      <c r="M734" s="661">
        <v>35</v>
      </c>
      <c r="N734" s="664">
        <v>356</v>
      </c>
      <c r="O734" s="664">
        <v>12749</v>
      </c>
      <c r="P734" s="677"/>
      <c r="Q734" s="665">
        <v>35.811797752808985</v>
      </c>
    </row>
    <row r="735" spans="1:17" ht="14.4" customHeight="1" x14ac:dyDescent="0.3">
      <c r="A735" s="660" t="s">
        <v>8553</v>
      </c>
      <c r="B735" s="661" t="s">
        <v>8731</v>
      </c>
      <c r="C735" s="661" t="s">
        <v>4635</v>
      </c>
      <c r="D735" s="661" t="s">
        <v>8770</v>
      </c>
      <c r="E735" s="661" t="s">
        <v>8771</v>
      </c>
      <c r="F735" s="664">
        <v>2</v>
      </c>
      <c r="G735" s="664">
        <v>0</v>
      </c>
      <c r="H735" s="661"/>
      <c r="I735" s="661">
        <v>0</v>
      </c>
      <c r="J735" s="664"/>
      <c r="K735" s="664"/>
      <c r="L735" s="661"/>
      <c r="M735" s="661"/>
      <c r="N735" s="664"/>
      <c r="O735" s="664"/>
      <c r="P735" s="677"/>
      <c r="Q735" s="665"/>
    </row>
    <row r="736" spans="1:17" ht="14.4" customHeight="1" x14ac:dyDescent="0.3">
      <c r="A736" s="660" t="s">
        <v>8553</v>
      </c>
      <c r="B736" s="661" t="s">
        <v>8731</v>
      </c>
      <c r="C736" s="661" t="s">
        <v>4635</v>
      </c>
      <c r="D736" s="661" t="s">
        <v>8736</v>
      </c>
      <c r="E736" s="661" t="s">
        <v>8737</v>
      </c>
      <c r="F736" s="664"/>
      <c r="G736" s="664"/>
      <c r="H736" s="661"/>
      <c r="I736" s="661"/>
      <c r="J736" s="664">
        <v>15</v>
      </c>
      <c r="K736" s="664">
        <v>4905</v>
      </c>
      <c r="L736" s="661"/>
      <c r="M736" s="661">
        <v>327</v>
      </c>
      <c r="N736" s="664">
        <v>17</v>
      </c>
      <c r="O736" s="664">
        <v>5607</v>
      </c>
      <c r="P736" s="677"/>
      <c r="Q736" s="665">
        <v>329.8235294117647</v>
      </c>
    </row>
    <row r="737" spans="1:17" ht="14.4" customHeight="1" x14ac:dyDescent="0.3">
      <c r="A737" s="660" t="s">
        <v>8553</v>
      </c>
      <c r="B737" s="661" t="s">
        <v>8731</v>
      </c>
      <c r="C737" s="661" t="s">
        <v>4635</v>
      </c>
      <c r="D737" s="661" t="s">
        <v>8738</v>
      </c>
      <c r="E737" s="661" t="s">
        <v>8739</v>
      </c>
      <c r="F737" s="664">
        <v>129</v>
      </c>
      <c r="G737" s="664">
        <v>22962</v>
      </c>
      <c r="H737" s="661">
        <v>1</v>
      </c>
      <c r="I737" s="661">
        <v>178</v>
      </c>
      <c r="J737" s="664">
        <v>382</v>
      </c>
      <c r="K737" s="664">
        <v>62266</v>
      </c>
      <c r="L737" s="661">
        <v>2.7116975873181777</v>
      </c>
      <c r="M737" s="661">
        <v>163</v>
      </c>
      <c r="N737" s="664">
        <v>320</v>
      </c>
      <c r="O737" s="664">
        <v>52419</v>
      </c>
      <c r="P737" s="677">
        <v>2.2828586360073166</v>
      </c>
      <c r="Q737" s="665">
        <v>163.80937499999999</v>
      </c>
    </row>
    <row r="738" spans="1:17" ht="14.4" customHeight="1" x14ac:dyDescent="0.3">
      <c r="A738" s="660" t="s">
        <v>8553</v>
      </c>
      <c r="B738" s="661" t="s">
        <v>8731</v>
      </c>
      <c r="C738" s="661" t="s">
        <v>4635</v>
      </c>
      <c r="D738" s="661" t="s">
        <v>8740</v>
      </c>
      <c r="E738" s="661" t="s">
        <v>8741</v>
      </c>
      <c r="F738" s="664">
        <v>2</v>
      </c>
      <c r="G738" s="664">
        <v>1346</v>
      </c>
      <c r="H738" s="661">
        <v>1</v>
      </c>
      <c r="I738" s="661">
        <v>673</v>
      </c>
      <c r="J738" s="664">
        <v>23</v>
      </c>
      <c r="K738" s="664">
        <v>14835</v>
      </c>
      <c r="L738" s="661">
        <v>11.021545319465082</v>
      </c>
      <c r="M738" s="661">
        <v>645</v>
      </c>
      <c r="N738" s="664">
        <v>25</v>
      </c>
      <c r="O738" s="664">
        <v>16239</v>
      </c>
      <c r="P738" s="677">
        <v>12.064635958395245</v>
      </c>
      <c r="Q738" s="665">
        <v>649.55999999999995</v>
      </c>
    </row>
    <row r="739" spans="1:17" ht="14.4" customHeight="1" x14ac:dyDescent="0.3">
      <c r="A739" s="660" t="s">
        <v>8553</v>
      </c>
      <c r="B739" s="661" t="s">
        <v>8731</v>
      </c>
      <c r="C739" s="661" t="s">
        <v>4636</v>
      </c>
      <c r="D739" s="661" t="s">
        <v>8744</v>
      </c>
      <c r="E739" s="661" t="s">
        <v>8745</v>
      </c>
      <c r="F739" s="664">
        <v>14</v>
      </c>
      <c r="G739" s="664">
        <v>2590</v>
      </c>
      <c r="H739" s="661">
        <v>1</v>
      </c>
      <c r="I739" s="661">
        <v>185</v>
      </c>
      <c r="J739" s="664">
        <v>28</v>
      </c>
      <c r="K739" s="664">
        <v>5180</v>
      </c>
      <c r="L739" s="661">
        <v>2</v>
      </c>
      <c r="M739" s="661">
        <v>185</v>
      </c>
      <c r="N739" s="664">
        <v>4</v>
      </c>
      <c r="O739" s="664">
        <v>749</v>
      </c>
      <c r="P739" s="677">
        <v>0.28918918918918918</v>
      </c>
      <c r="Q739" s="665">
        <v>187.25</v>
      </c>
    </row>
    <row r="740" spans="1:17" ht="14.4" customHeight="1" x14ac:dyDescent="0.3">
      <c r="A740" s="660" t="s">
        <v>8553</v>
      </c>
      <c r="B740" s="661" t="s">
        <v>8731</v>
      </c>
      <c r="C740" s="661" t="s">
        <v>4636</v>
      </c>
      <c r="D740" s="661" t="s">
        <v>8732</v>
      </c>
      <c r="E740" s="661" t="s">
        <v>8733</v>
      </c>
      <c r="F740" s="664">
        <v>47</v>
      </c>
      <c r="G740" s="664">
        <v>1598</v>
      </c>
      <c r="H740" s="661">
        <v>1</v>
      </c>
      <c r="I740" s="661">
        <v>34</v>
      </c>
      <c r="J740" s="664">
        <v>54</v>
      </c>
      <c r="K740" s="664">
        <v>1836</v>
      </c>
      <c r="L740" s="661">
        <v>1.1489361702127661</v>
      </c>
      <c r="M740" s="661">
        <v>34</v>
      </c>
      <c r="N740" s="664">
        <v>54</v>
      </c>
      <c r="O740" s="664">
        <v>1872</v>
      </c>
      <c r="P740" s="677">
        <v>1.1714643304130163</v>
      </c>
      <c r="Q740" s="665">
        <v>34.666666666666664</v>
      </c>
    </row>
    <row r="741" spans="1:17" ht="14.4" customHeight="1" x14ac:dyDescent="0.3">
      <c r="A741" s="660" t="s">
        <v>8553</v>
      </c>
      <c r="B741" s="661" t="s">
        <v>8731</v>
      </c>
      <c r="C741" s="661" t="s">
        <v>4636</v>
      </c>
      <c r="D741" s="661" t="s">
        <v>8762</v>
      </c>
      <c r="E741" s="661" t="s">
        <v>8763</v>
      </c>
      <c r="F741" s="664">
        <v>120</v>
      </c>
      <c r="G741" s="664">
        <v>12360</v>
      </c>
      <c r="H741" s="661">
        <v>1</v>
      </c>
      <c r="I741" s="661">
        <v>103</v>
      </c>
      <c r="J741" s="664">
        <v>40</v>
      </c>
      <c r="K741" s="664">
        <v>4160</v>
      </c>
      <c r="L741" s="661">
        <v>0.33656957928802589</v>
      </c>
      <c r="M741" s="661">
        <v>104</v>
      </c>
      <c r="N741" s="664"/>
      <c r="O741" s="664"/>
      <c r="P741" s="677"/>
      <c r="Q741" s="665"/>
    </row>
    <row r="742" spans="1:17" ht="14.4" customHeight="1" x14ac:dyDescent="0.3">
      <c r="A742" s="660" t="s">
        <v>8553</v>
      </c>
      <c r="B742" s="661" t="s">
        <v>8731</v>
      </c>
      <c r="C742" s="661" t="s">
        <v>4636</v>
      </c>
      <c r="D742" s="661" t="s">
        <v>8734</v>
      </c>
      <c r="E742" s="661" t="s">
        <v>8735</v>
      </c>
      <c r="F742" s="664">
        <v>1</v>
      </c>
      <c r="G742" s="664">
        <v>25</v>
      </c>
      <c r="H742" s="661">
        <v>1</v>
      </c>
      <c r="I742" s="661">
        <v>25</v>
      </c>
      <c r="J742" s="664">
        <v>956</v>
      </c>
      <c r="K742" s="664">
        <v>33460</v>
      </c>
      <c r="L742" s="661">
        <v>1338.4</v>
      </c>
      <c r="M742" s="661">
        <v>35</v>
      </c>
      <c r="N742" s="664">
        <v>831</v>
      </c>
      <c r="O742" s="664">
        <v>29682</v>
      </c>
      <c r="P742" s="677">
        <v>1187.28</v>
      </c>
      <c r="Q742" s="665">
        <v>35.718411552346574</v>
      </c>
    </row>
    <row r="743" spans="1:17" ht="14.4" customHeight="1" x14ac:dyDescent="0.3">
      <c r="A743" s="660" t="s">
        <v>8553</v>
      </c>
      <c r="B743" s="661" t="s">
        <v>8731</v>
      </c>
      <c r="C743" s="661" t="s">
        <v>4636</v>
      </c>
      <c r="D743" s="661" t="s">
        <v>8736</v>
      </c>
      <c r="E743" s="661" t="s">
        <v>8737</v>
      </c>
      <c r="F743" s="664">
        <v>424</v>
      </c>
      <c r="G743" s="664">
        <v>151368</v>
      </c>
      <c r="H743" s="661">
        <v>1</v>
      </c>
      <c r="I743" s="661">
        <v>357</v>
      </c>
      <c r="J743" s="664">
        <v>494</v>
      </c>
      <c r="K743" s="664">
        <v>161538</v>
      </c>
      <c r="L743" s="661">
        <v>1.0671872522593944</v>
      </c>
      <c r="M743" s="661">
        <v>327</v>
      </c>
      <c r="N743" s="664">
        <v>313</v>
      </c>
      <c r="O743" s="664">
        <v>103011</v>
      </c>
      <c r="P743" s="677">
        <v>0.68053353416838436</v>
      </c>
      <c r="Q743" s="665">
        <v>329.10862619808307</v>
      </c>
    </row>
    <row r="744" spans="1:17" ht="14.4" customHeight="1" x14ac:dyDescent="0.3">
      <c r="A744" s="660" t="s">
        <v>8553</v>
      </c>
      <c r="B744" s="661" t="s">
        <v>8731</v>
      </c>
      <c r="C744" s="661" t="s">
        <v>4636</v>
      </c>
      <c r="D744" s="661" t="s">
        <v>8788</v>
      </c>
      <c r="E744" s="661" t="s">
        <v>8789</v>
      </c>
      <c r="F744" s="664">
        <v>17</v>
      </c>
      <c r="G744" s="664">
        <v>3485</v>
      </c>
      <c r="H744" s="661">
        <v>1</v>
      </c>
      <c r="I744" s="661">
        <v>205</v>
      </c>
      <c r="J744" s="664">
        <v>10</v>
      </c>
      <c r="K744" s="664">
        <v>2060</v>
      </c>
      <c r="L744" s="661">
        <v>0.5911047345767575</v>
      </c>
      <c r="M744" s="661">
        <v>206</v>
      </c>
      <c r="N744" s="664">
        <v>8</v>
      </c>
      <c r="O744" s="664">
        <v>1666</v>
      </c>
      <c r="P744" s="677">
        <v>0.47804878048780486</v>
      </c>
      <c r="Q744" s="665">
        <v>208.25</v>
      </c>
    </row>
    <row r="745" spans="1:17" ht="14.4" customHeight="1" x14ac:dyDescent="0.3">
      <c r="A745" s="660" t="s">
        <v>8553</v>
      </c>
      <c r="B745" s="661" t="s">
        <v>8731</v>
      </c>
      <c r="C745" s="661" t="s">
        <v>4636</v>
      </c>
      <c r="D745" s="661" t="s">
        <v>8784</v>
      </c>
      <c r="E745" s="661" t="s">
        <v>8785</v>
      </c>
      <c r="F745" s="664">
        <v>128</v>
      </c>
      <c r="G745" s="664">
        <v>7168</v>
      </c>
      <c r="H745" s="661">
        <v>1</v>
      </c>
      <c r="I745" s="661">
        <v>56</v>
      </c>
      <c r="J745" s="664">
        <v>60</v>
      </c>
      <c r="K745" s="664">
        <v>3360</v>
      </c>
      <c r="L745" s="661">
        <v>0.46875</v>
      </c>
      <c r="M745" s="661">
        <v>56</v>
      </c>
      <c r="N745" s="664">
        <v>29</v>
      </c>
      <c r="O745" s="664">
        <v>1638</v>
      </c>
      <c r="P745" s="677">
        <v>0.228515625</v>
      </c>
      <c r="Q745" s="665">
        <v>56.482758620689658</v>
      </c>
    </row>
    <row r="746" spans="1:17" ht="14.4" customHeight="1" x14ac:dyDescent="0.3">
      <c r="A746" s="660" t="s">
        <v>8553</v>
      </c>
      <c r="B746" s="661" t="s">
        <v>8731</v>
      </c>
      <c r="C746" s="661" t="s">
        <v>4636</v>
      </c>
      <c r="D746" s="661" t="s">
        <v>8786</v>
      </c>
      <c r="E746" s="661" t="s">
        <v>8787</v>
      </c>
      <c r="F746" s="664"/>
      <c r="G746" s="664"/>
      <c r="H746" s="661"/>
      <c r="I746" s="661"/>
      <c r="J746" s="664">
        <v>1</v>
      </c>
      <c r="K746" s="664">
        <v>26</v>
      </c>
      <c r="L746" s="661"/>
      <c r="M746" s="661">
        <v>26</v>
      </c>
      <c r="N746" s="664"/>
      <c r="O746" s="664"/>
      <c r="P746" s="677"/>
      <c r="Q746" s="665"/>
    </row>
    <row r="747" spans="1:17" ht="14.4" customHeight="1" x14ac:dyDescent="0.3">
      <c r="A747" s="660" t="s">
        <v>8553</v>
      </c>
      <c r="B747" s="661" t="s">
        <v>8731</v>
      </c>
      <c r="C747" s="661" t="s">
        <v>4636</v>
      </c>
      <c r="D747" s="661" t="s">
        <v>8738</v>
      </c>
      <c r="E747" s="661" t="s">
        <v>8739</v>
      </c>
      <c r="F747" s="664">
        <v>591</v>
      </c>
      <c r="G747" s="664">
        <v>105198</v>
      </c>
      <c r="H747" s="661">
        <v>1</v>
      </c>
      <c r="I747" s="661">
        <v>178</v>
      </c>
      <c r="J747" s="664">
        <v>677</v>
      </c>
      <c r="K747" s="664">
        <v>110351</v>
      </c>
      <c r="L747" s="661">
        <v>1.0489838209851898</v>
      </c>
      <c r="M747" s="661">
        <v>163</v>
      </c>
      <c r="N747" s="664">
        <v>489</v>
      </c>
      <c r="O747" s="664">
        <v>80064</v>
      </c>
      <c r="P747" s="677">
        <v>0.76107910796783207</v>
      </c>
      <c r="Q747" s="665">
        <v>163.73006134969324</v>
      </c>
    </row>
    <row r="748" spans="1:17" ht="14.4" customHeight="1" x14ac:dyDescent="0.3">
      <c r="A748" s="660" t="s">
        <v>8553</v>
      </c>
      <c r="B748" s="661" t="s">
        <v>8731</v>
      </c>
      <c r="C748" s="661" t="s">
        <v>4636</v>
      </c>
      <c r="D748" s="661" t="s">
        <v>8740</v>
      </c>
      <c r="E748" s="661" t="s">
        <v>8741</v>
      </c>
      <c r="F748" s="664">
        <v>52</v>
      </c>
      <c r="G748" s="664">
        <v>34996</v>
      </c>
      <c r="H748" s="661">
        <v>1</v>
      </c>
      <c r="I748" s="661">
        <v>673</v>
      </c>
      <c r="J748" s="664">
        <v>61</v>
      </c>
      <c r="K748" s="664">
        <v>39345</v>
      </c>
      <c r="L748" s="661">
        <v>1.1242713452966053</v>
      </c>
      <c r="M748" s="661">
        <v>645</v>
      </c>
      <c r="N748" s="664">
        <v>33</v>
      </c>
      <c r="O748" s="664">
        <v>21423</v>
      </c>
      <c r="P748" s="677">
        <v>0.61215567493427825</v>
      </c>
      <c r="Q748" s="665">
        <v>649.18181818181813</v>
      </c>
    </row>
    <row r="749" spans="1:17" ht="14.4" customHeight="1" x14ac:dyDescent="0.3">
      <c r="A749" s="660" t="s">
        <v>8553</v>
      </c>
      <c r="B749" s="661" t="s">
        <v>8731</v>
      </c>
      <c r="C749" s="661" t="s">
        <v>4637</v>
      </c>
      <c r="D749" s="661" t="s">
        <v>8732</v>
      </c>
      <c r="E749" s="661" t="s">
        <v>8733</v>
      </c>
      <c r="F749" s="664"/>
      <c r="G749" s="664"/>
      <c r="H749" s="661"/>
      <c r="I749" s="661"/>
      <c r="J749" s="664"/>
      <c r="K749" s="664"/>
      <c r="L749" s="661"/>
      <c r="M749" s="661"/>
      <c r="N749" s="664">
        <v>155</v>
      </c>
      <c r="O749" s="664">
        <v>5425</v>
      </c>
      <c r="P749" s="677"/>
      <c r="Q749" s="665">
        <v>35</v>
      </c>
    </row>
    <row r="750" spans="1:17" ht="14.4" customHeight="1" x14ac:dyDescent="0.3">
      <c r="A750" s="660" t="s">
        <v>8553</v>
      </c>
      <c r="B750" s="661" t="s">
        <v>8731</v>
      </c>
      <c r="C750" s="661" t="s">
        <v>4637</v>
      </c>
      <c r="D750" s="661" t="s">
        <v>8734</v>
      </c>
      <c r="E750" s="661" t="s">
        <v>8735</v>
      </c>
      <c r="F750" s="664"/>
      <c r="G750" s="664"/>
      <c r="H750" s="661"/>
      <c r="I750" s="661"/>
      <c r="J750" s="664"/>
      <c r="K750" s="664"/>
      <c r="L750" s="661"/>
      <c r="M750" s="661"/>
      <c r="N750" s="664">
        <v>423</v>
      </c>
      <c r="O750" s="664">
        <v>15228</v>
      </c>
      <c r="P750" s="677"/>
      <c r="Q750" s="665">
        <v>36</v>
      </c>
    </row>
    <row r="751" spans="1:17" ht="14.4" customHeight="1" x14ac:dyDescent="0.3">
      <c r="A751" s="660" t="s">
        <v>8553</v>
      </c>
      <c r="B751" s="661" t="s">
        <v>8731</v>
      </c>
      <c r="C751" s="661" t="s">
        <v>4637</v>
      </c>
      <c r="D751" s="661" t="s">
        <v>8736</v>
      </c>
      <c r="E751" s="661" t="s">
        <v>8737</v>
      </c>
      <c r="F751" s="664"/>
      <c r="G751" s="664"/>
      <c r="H751" s="661"/>
      <c r="I751" s="661"/>
      <c r="J751" s="664"/>
      <c r="K751" s="664"/>
      <c r="L751" s="661"/>
      <c r="M751" s="661"/>
      <c r="N751" s="664">
        <v>1</v>
      </c>
      <c r="O751" s="664">
        <v>330</v>
      </c>
      <c r="P751" s="677"/>
      <c r="Q751" s="665">
        <v>330</v>
      </c>
    </row>
    <row r="752" spans="1:17" ht="14.4" customHeight="1" x14ac:dyDescent="0.3">
      <c r="A752" s="660" t="s">
        <v>8553</v>
      </c>
      <c r="B752" s="661" t="s">
        <v>8731</v>
      </c>
      <c r="C752" s="661" t="s">
        <v>4637</v>
      </c>
      <c r="D752" s="661" t="s">
        <v>8738</v>
      </c>
      <c r="E752" s="661" t="s">
        <v>8739</v>
      </c>
      <c r="F752" s="664"/>
      <c r="G752" s="664"/>
      <c r="H752" s="661"/>
      <c r="I752" s="661"/>
      <c r="J752" s="664"/>
      <c r="K752" s="664"/>
      <c r="L752" s="661"/>
      <c r="M752" s="661"/>
      <c r="N752" s="664">
        <v>409</v>
      </c>
      <c r="O752" s="664">
        <v>67076</v>
      </c>
      <c r="P752" s="677"/>
      <c r="Q752" s="665">
        <v>164</v>
      </c>
    </row>
    <row r="753" spans="1:17" ht="14.4" customHeight="1" x14ac:dyDescent="0.3">
      <c r="A753" s="660" t="s">
        <v>8553</v>
      </c>
      <c r="B753" s="661" t="s">
        <v>8731</v>
      </c>
      <c r="C753" s="661" t="s">
        <v>4637</v>
      </c>
      <c r="D753" s="661" t="s">
        <v>8740</v>
      </c>
      <c r="E753" s="661" t="s">
        <v>8741</v>
      </c>
      <c r="F753" s="664"/>
      <c r="G753" s="664"/>
      <c r="H753" s="661"/>
      <c r="I753" s="661"/>
      <c r="J753" s="664"/>
      <c r="K753" s="664"/>
      <c r="L753" s="661"/>
      <c r="M753" s="661"/>
      <c r="N753" s="664">
        <v>15</v>
      </c>
      <c r="O753" s="664">
        <v>9765</v>
      </c>
      <c r="P753" s="677"/>
      <c r="Q753" s="665">
        <v>651</v>
      </c>
    </row>
    <row r="754" spans="1:17" ht="14.4" customHeight="1" x14ac:dyDescent="0.3">
      <c r="A754" s="660" t="s">
        <v>8553</v>
      </c>
      <c r="B754" s="661" t="s">
        <v>8731</v>
      </c>
      <c r="C754" s="661" t="s">
        <v>4638</v>
      </c>
      <c r="D754" s="661" t="s">
        <v>8742</v>
      </c>
      <c r="E754" s="661" t="s">
        <v>8743</v>
      </c>
      <c r="F754" s="664"/>
      <c r="G754" s="664"/>
      <c r="H754" s="661"/>
      <c r="I754" s="661"/>
      <c r="J754" s="664">
        <v>1</v>
      </c>
      <c r="K754" s="664">
        <v>156</v>
      </c>
      <c r="L754" s="661"/>
      <c r="M754" s="661">
        <v>156</v>
      </c>
      <c r="N754" s="664"/>
      <c r="O754" s="664"/>
      <c r="P754" s="677"/>
      <c r="Q754" s="665"/>
    </row>
    <row r="755" spans="1:17" ht="14.4" customHeight="1" x14ac:dyDescent="0.3">
      <c r="A755" s="660" t="s">
        <v>8553</v>
      </c>
      <c r="B755" s="661" t="s">
        <v>8731</v>
      </c>
      <c r="C755" s="661" t="s">
        <v>4638</v>
      </c>
      <c r="D755" s="661" t="s">
        <v>8744</v>
      </c>
      <c r="E755" s="661" t="s">
        <v>8745</v>
      </c>
      <c r="F755" s="664">
        <v>64</v>
      </c>
      <c r="G755" s="664">
        <v>11840</v>
      </c>
      <c r="H755" s="661">
        <v>1</v>
      </c>
      <c r="I755" s="661">
        <v>185</v>
      </c>
      <c r="J755" s="664">
        <v>32</v>
      </c>
      <c r="K755" s="664">
        <v>5920</v>
      </c>
      <c r="L755" s="661">
        <v>0.5</v>
      </c>
      <c r="M755" s="661">
        <v>185</v>
      </c>
      <c r="N755" s="664">
        <v>43</v>
      </c>
      <c r="O755" s="664">
        <v>8033</v>
      </c>
      <c r="P755" s="677">
        <v>0.67846283783783778</v>
      </c>
      <c r="Q755" s="665">
        <v>186.81395348837211</v>
      </c>
    </row>
    <row r="756" spans="1:17" ht="14.4" customHeight="1" x14ac:dyDescent="0.3">
      <c r="A756" s="660" t="s">
        <v>8553</v>
      </c>
      <c r="B756" s="661" t="s">
        <v>8731</v>
      </c>
      <c r="C756" s="661" t="s">
        <v>4638</v>
      </c>
      <c r="D756" s="661" t="s">
        <v>8732</v>
      </c>
      <c r="E756" s="661" t="s">
        <v>8733</v>
      </c>
      <c r="F756" s="664">
        <v>78</v>
      </c>
      <c r="G756" s="664">
        <v>2652</v>
      </c>
      <c r="H756" s="661">
        <v>1</v>
      </c>
      <c r="I756" s="661">
        <v>34</v>
      </c>
      <c r="J756" s="664">
        <v>63</v>
      </c>
      <c r="K756" s="664">
        <v>2142</v>
      </c>
      <c r="L756" s="661">
        <v>0.80769230769230771</v>
      </c>
      <c r="M756" s="661">
        <v>34</v>
      </c>
      <c r="N756" s="664">
        <v>126</v>
      </c>
      <c r="O756" s="664">
        <v>4351</v>
      </c>
      <c r="P756" s="677">
        <v>1.6406485671191553</v>
      </c>
      <c r="Q756" s="665">
        <v>34.531746031746032</v>
      </c>
    </row>
    <row r="757" spans="1:17" ht="14.4" customHeight="1" x14ac:dyDescent="0.3">
      <c r="A757" s="660" t="s">
        <v>8553</v>
      </c>
      <c r="B757" s="661" t="s">
        <v>8731</v>
      </c>
      <c r="C757" s="661" t="s">
        <v>4638</v>
      </c>
      <c r="D757" s="661" t="s">
        <v>8756</v>
      </c>
      <c r="E757" s="661" t="s">
        <v>8757</v>
      </c>
      <c r="F757" s="664"/>
      <c r="G757" s="664"/>
      <c r="H757" s="661"/>
      <c r="I757" s="661"/>
      <c r="J757" s="664">
        <v>2</v>
      </c>
      <c r="K757" s="664">
        <v>0</v>
      </c>
      <c r="L757" s="661"/>
      <c r="M757" s="661">
        <v>0</v>
      </c>
      <c r="N757" s="664"/>
      <c r="O757" s="664"/>
      <c r="P757" s="677"/>
      <c r="Q757" s="665"/>
    </row>
    <row r="758" spans="1:17" ht="14.4" customHeight="1" x14ac:dyDescent="0.3">
      <c r="A758" s="660" t="s">
        <v>8553</v>
      </c>
      <c r="B758" s="661" t="s">
        <v>8731</v>
      </c>
      <c r="C758" s="661" t="s">
        <v>4638</v>
      </c>
      <c r="D758" s="661" t="s">
        <v>8762</v>
      </c>
      <c r="E758" s="661" t="s">
        <v>8763</v>
      </c>
      <c r="F758" s="664">
        <v>178</v>
      </c>
      <c r="G758" s="664">
        <v>18334</v>
      </c>
      <c r="H758" s="661">
        <v>1</v>
      </c>
      <c r="I758" s="661">
        <v>103</v>
      </c>
      <c r="J758" s="664">
        <v>13</v>
      </c>
      <c r="K758" s="664">
        <v>1352</v>
      </c>
      <c r="L758" s="661">
        <v>7.3742772990073091E-2</v>
      </c>
      <c r="M758" s="661">
        <v>104</v>
      </c>
      <c r="N758" s="664"/>
      <c r="O758" s="664"/>
      <c r="P758" s="677"/>
      <c r="Q758" s="665"/>
    </row>
    <row r="759" spans="1:17" ht="14.4" customHeight="1" x14ac:dyDescent="0.3">
      <c r="A759" s="660" t="s">
        <v>8553</v>
      </c>
      <c r="B759" s="661" t="s">
        <v>8731</v>
      </c>
      <c r="C759" s="661" t="s">
        <v>4638</v>
      </c>
      <c r="D759" s="661" t="s">
        <v>8764</v>
      </c>
      <c r="E759" s="661" t="s">
        <v>8765</v>
      </c>
      <c r="F759" s="664"/>
      <c r="G759" s="664"/>
      <c r="H759" s="661"/>
      <c r="I759" s="661"/>
      <c r="J759" s="664">
        <v>1</v>
      </c>
      <c r="K759" s="664">
        <v>0</v>
      </c>
      <c r="L759" s="661"/>
      <c r="M759" s="661">
        <v>0</v>
      </c>
      <c r="N759" s="664"/>
      <c r="O759" s="664"/>
      <c r="P759" s="677"/>
      <c r="Q759" s="665"/>
    </row>
    <row r="760" spans="1:17" ht="14.4" customHeight="1" x14ac:dyDescent="0.3">
      <c r="A760" s="660" t="s">
        <v>8553</v>
      </c>
      <c r="B760" s="661" t="s">
        <v>8731</v>
      </c>
      <c r="C760" s="661" t="s">
        <v>4638</v>
      </c>
      <c r="D760" s="661" t="s">
        <v>8734</v>
      </c>
      <c r="E760" s="661" t="s">
        <v>8735</v>
      </c>
      <c r="F760" s="664">
        <v>1</v>
      </c>
      <c r="G760" s="664">
        <v>25</v>
      </c>
      <c r="H760" s="661">
        <v>1</v>
      </c>
      <c r="I760" s="661">
        <v>25</v>
      </c>
      <c r="J760" s="664">
        <v>534</v>
      </c>
      <c r="K760" s="664">
        <v>18690</v>
      </c>
      <c r="L760" s="661">
        <v>747.6</v>
      </c>
      <c r="M760" s="661">
        <v>35</v>
      </c>
      <c r="N760" s="664">
        <v>872</v>
      </c>
      <c r="O760" s="664">
        <v>31037</v>
      </c>
      <c r="P760" s="677">
        <v>1241.48</v>
      </c>
      <c r="Q760" s="665">
        <v>35.592889908256879</v>
      </c>
    </row>
    <row r="761" spans="1:17" ht="14.4" customHeight="1" x14ac:dyDescent="0.3">
      <c r="A761" s="660" t="s">
        <v>8553</v>
      </c>
      <c r="B761" s="661" t="s">
        <v>8731</v>
      </c>
      <c r="C761" s="661" t="s">
        <v>4638</v>
      </c>
      <c r="D761" s="661" t="s">
        <v>8768</v>
      </c>
      <c r="E761" s="661" t="s">
        <v>8769</v>
      </c>
      <c r="F761" s="664"/>
      <c r="G761" s="664"/>
      <c r="H761" s="661"/>
      <c r="I761" s="661"/>
      <c r="J761" s="664"/>
      <c r="K761" s="664"/>
      <c r="L761" s="661"/>
      <c r="M761" s="661"/>
      <c r="N761" s="664">
        <v>1</v>
      </c>
      <c r="O761" s="664">
        <v>31</v>
      </c>
      <c r="P761" s="677"/>
      <c r="Q761" s="665">
        <v>31</v>
      </c>
    </row>
    <row r="762" spans="1:17" ht="14.4" customHeight="1" x14ac:dyDescent="0.3">
      <c r="A762" s="660" t="s">
        <v>8553</v>
      </c>
      <c r="B762" s="661" t="s">
        <v>8731</v>
      </c>
      <c r="C762" s="661" t="s">
        <v>4638</v>
      </c>
      <c r="D762" s="661" t="s">
        <v>8770</v>
      </c>
      <c r="E762" s="661" t="s">
        <v>8771</v>
      </c>
      <c r="F762" s="664">
        <v>2</v>
      </c>
      <c r="G762" s="664">
        <v>0</v>
      </c>
      <c r="H762" s="661"/>
      <c r="I762" s="661">
        <v>0</v>
      </c>
      <c r="J762" s="664">
        <v>1</v>
      </c>
      <c r="K762" s="664">
        <v>0</v>
      </c>
      <c r="L762" s="661"/>
      <c r="M762" s="661">
        <v>0</v>
      </c>
      <c r="N762" s="664">
        <v>2</v>
      </c>
      <c r="O762" s="664">
        <v>0</v>
      </c>
      <c r="P762" s="677"/>
      <c r="Q762" s="665">
        <v>0</v>
      </c>
    </row>
    <row r="763" spans="1:17" ht="14.4" customHeight="1" x14ac:dyDescent="0.3">
      <c r="A763" s="660" t="s">
        <v>8553</v>
      </c>
      <c r="B763" s="661" t="s">
        <v>8731</v>
      </c>
      <c r="C763" s="661" t="s">
        <v>4638</v>
      </c>
      <c r="D763" s="661" t="s">
        <v>8736</v>
      </c>
      <c r="E763" s="661" t="s">
        <v>8737</v>
      </c>
      <c r="F763" s="664">
        <v>31</v>
      </c>
      <c r="G763" s="664">
        <v>11067</v>
      </c>
      <c r="H763" s="661">
        <v>1</v>
      </c>
      <c r="I763" s="661">
        <v>357</v>
      </c>
      <c r="J763" s="664">
        <v>19</v>
      </c>
      <c r="K763" s="664">
        <v>6213</v>
      </c>
      <c r="L763" s="661">
        <v>0.56139875304960696</v>
      </c>
      <c r="M763" s="661">
        <v>327</v>
      </c>
      <c r="N763" s="664">
        <v>99</v>
      </c>
      <c r="O763" s="664">
        <v>32502</v>
      </c>
      <c r="P763" s="677">
        <v>2.9368392518297641</v>
      </c>
      <c r="Q763" s="665">
        <v>328.30303030303031</v>
      </c>
    </row>
    <row r="764" spans="1:17" ht="14.4" customHeight="1" x14ac:dyDescent="0.3">
      <c r="A764" s="660" t="s">
        <v>8553</v>
      </c>
      <c r="B764" s="661" t="s">
        <v>8731</v>
      </c>
      <c r="C764" s="661" t="s">
        <v>4638</v>
      </c>
      <c r="D764" s="661" t="s">
        <v>8782</v>
      </c>
      <c r="E764" s="661" t="s">
        <v>8783</v>
      </c>
      <c r="F764" s="664">
        <v>1</v>
      </c>
      <c r="G764" s="664">
        <v>158</v>
      </c>
      <c r="H764" s="661">
        <v>1</v>
      </c>
      <c r="I764" s="661">
        <v>158</v>
      </c>
      <c r="J764" s="664">
        <v>5</v>
      </c>
      <c r="K764" s="664">
        <v>795</v>
      </c>
      <c r="L764" s="661">
        <v>5.0316455696202533</v>
      </c>
      <c r="M764" s="661">
        <v>159</v>
      </c>
      <c r="N764" s="664">
        <v>27</v>
      </c>
      <c r="O764" s="664">
        <v>4306</v>
      </c>
      <c r="P764" s="677">
        <v>27.253164556962027</v>
      </c>
      <c r="Q764" s="665">
        <v>159.4814814814815</v>
      </c>
    </row>
    <row r="765" spans="1:17" ht="14.4" customHeight="1" x14ac:dyDescent="0.3">
      <c r="A765" s="660" t="s">
        <v>8553</v>
      </c>
      <c r="B765" s="661" t="s">
        <v>8731</v>
      </c>
      <c r="C765" s="661" t="s">
        <v>4638</v>
      </c>
      <c r="D765" s="661" t="s">
        <v>8784</v>
      </c>
      <c r="E765" s="661" t="s">
        <v>8785</v>
      </c>
      <c r="F765" s="664">
        <v>163</v>
      </c>
      <c r="G765" s="664">
        <v>9128</v>
      </c>
      <c r="H765" s="661">
        <v>1</v>
      </c>
      <c r="I765" s="661">
        <v>56</v>
      </c>
      <c r="J765" s="664">
        <v>88</v>
      </c>
      <c r="K765" s="664">
        <v>4928</v>
      </c>
      <c r="L765" s="661">
        <v>0.53987730061349692</v>
      </c>
      <c r="M765" s="661">
        <v>56</v>
      </c>
      <c r="N765" s="664">
        <v>33</v>
      </c>
      <c r="O765" s="664">
        <v>1848</v>
      </c>
      <c r="P765" s="677">
        <v>0.20245398773006135</v>
      </c>
      <c r="Q765" s="665">
        <v>56</v>
      </c>
    </row>
    <row r="766" spans="1:17" ht="14.4" customHeight="1" x14ac:dyDescent="0.3">
      <c r="A766" s="660" t="s">
        <v>8553</v>
      </c>
      <c r="B766" s="661" t="s">
        <v>8731</v>
      </c>
      <c r="C766" s="661" t="s">
        <v>4638</v>
      </c>
      <c r="D766" s="661" t="s">
        <v>8786</v>
      </c>
      <c r="E766" s="661" t="s">
        <v>8787</v>
      </c>
      <c r="F766" s="664">
        <v>1</v>
      </c>
      <c r="G766" s="664">
        <v>14</v>
      </c>
      <c r="H766" s="661">
        <v>1</v>
      </c>
      <c r="I766" s="661">
        <v>14</v>
      </c>
      <c r="J766" s="664"/>
      <c r="K766" s="664"/>
      <c r="L766" s="661"/>
      <c r="M766" s="661"/>
      <c r="N766" s="664">
        <v>3</v>
      </c>
      <c r="O766" s="664">
        <v>78</v>
      </c>
      <c r="P766" s="677">
        <v>5.5714285714285712</v>
      </c>
      <c r="Q766" s="665">
        <v>26</v>
      </c>
    </row>
    <row r="767" spans="1:17" ht="14.4" customHeight="1" x14ac:dyDescent="0.3">
      <c r="A767" s="660" t="s">
        <v>8553</v>
      </c>
      <c r="B767" s="661" t="s">
        <v>8731</v>
      </c>
      <c r="C767" s="661" t="s">
        <v>4638</v>
      </c>
      <c r="D767" s="661" t="s">
        <v>8738</v>
      </c>
      <c r="E767" s="661" t="s">
        <v>8739</v>
      </c>
      <c r="F767" s="664">
        <v>907</v>
      </c>
      <c r="G767" s="664">
        <v>161446</v>
      </c>
      <c r="H767" s="661">
        <v>1</v>
      </c>
      <c r="I767" s="661">
        <v>178</v>
      </c>
      <c r="J767" s="664">
        <v>558</v>
      </c>
      <c r="K767" s="664">
        <v>90954</v>
      </c>
      <c r="L767" s="661">
        <v>0.56337103427771518</v>
      </c>
      <c r="M767" s="661">
        <v>163</v>
      </c>
      <c r="N767" s="664">
        <v>732</v>
      </c>
      <c r="O767" s="664">
        <v>119765</v>
      </c>
      <c r="P767" s="677">
        <v>0.74182698859061236</v>
      </c>
      <c r="Q767" s="665">
        <v>163.61338797814207</v>
      </c>
    </row>
    <row r="768" spans="1:17" ht="14.4" customHeight="1" x14ac:dyDescent="0.3">
      <c r="A768" s="660" t="s">
        <v>8553</v>
      </c>
      <c r="B768" s="661" t="s">
        <v>8731</v>
      </c>
      <c r="C768" s="661" t="s">
        <v>4638</v>
      </c>
      <c r="D768" s="661" t="s">
        <v>8740</v>
      </c>
      <c r="E768" s="661" t="s">
        <v>8741</v>
      </c>
      <c r="F768" s="664">
        <v>70</v>
      </c>
      <c r="G768" s="664">
        <v>47110</v>
      </c>
      <c r="H768" s="661">
        <v>1</v>
      </c>
      <c r="I768" s="661">
        <v>673</v>
      </c>
      <c r="J768" s="664">
        <v>41</v>
      </c>
      <c r="K768" s="664">
        <v>26445</v>
      </c>
      <c r="L768" s="661">
        <v>0.56134578645722777</v>
      </c>
      <c r="M768" s="661">
        <v>645</v>
      </c>
      <c r="N768" s="664">
        <v>44</v>
      </c>
      <c r="O768" s="664">
        <v>28536</v>
      </c>
      <c r="P768" s="677">
        <v>0.60573126724686899</v>
      </c>
      <c r="Q768" s="665">
        <v>648.5454545454545</v>
      </c>
    </row>
    <row r="769" spans="1:17" ht="14.4" customHeight="1" x14ac:dyDescent="0.3">
      <c r="A769" s="660" t="s">
        <v>8553</v>
      </c>
      <c r="B769" s="661" t="s">
        <v>8731</v>
      </c>
      <c r="C769" s="661" t="s">
        <v>4639</v>
      </c>
      <c r="D769" s="661" t="s">
        <v>8742</v>
      </c>
      <c r="E769" s="661" t="s">
        <v>8743</v>
      </c>
      <c r="F769" s="664">
        <v>2</v>
      </c>
      <c r="G769" s="664">
        <v>316</v>
      </c>
      <c r="H769" s="661">
        <v>1</v>
      </c>
      <c r="I769" s="661">
        <v>158</v>
      </c>
      <c r="J769" s="664"/>
      <c r="K769" s="664"/>
      <c r="L769" s="661"/>
      <c r="M769" s="661"/>
      <c r="N769" s="664"/>
      <c r="O769" s="664"/>
      <c r="P769" s="677"/>
      <c r="Q769" s="665"/>
    </row>
    <row r="770" spans="1:17" ht="14.4" customHeight="1" x14ac:dyDescent="0.3">
      <c r="A770" s="660" t="s">
        <v>8553</v>
      </c>
      <c r="B770" s="661" t="s">
        <v>8731</v>
      </c>
      <c r="C770" s="661" t="s">
        <v>4639</v>
      </c>
      <c r="D770" s="661" t="s">
        <v>8744</v>
      </c>
      <c r="E770" s="661" t="s">
        <v>8745</v>
      </c>
      <c r="F770" s="664">
        <v>78</v>
      </c>
      <c r="G770" s="664">
        <v>14430</v>
      </c>
      <c r="H770" s="661">
        <v>1</v>
      </c>
      <c r="I770" s="661">
        <v>185</v>
      </c>
      <c r="J770" s="664">
        <v>59</v>
      </c>
      <c r="K770" s="664">
        <v>10915</v>
      </c>
      <c r="L770" s="661">
        <v>0.75641025641025639</v>
      </c>
      <c r="M770" s="661">
        <v>185</v>
      </c>
      <c r="N770" s="664">
        <v>63</v>
      </c>
      <c r="O770" s="664">
        <v>11802</v>
      </c>
      <c r="P770" s="677">
        <v>0.81787941787941787</v>
      </c>
      <c r="Q770" s="665">
        <v>187.33333333333334</v>
      </c>
    </row>
    <row r="771" spans="1:17" ht="14.4" customHeight="1" x14ac:dyDescent="0.3">
      <c r="A771" s="660" t="s">
        <v>8553</v>
      </c>
      <c r="B771" s="661" t="s">
        <v>8731</v>
      </c>
      <c r="C771" s="661" t="s">
        <v>4639</v>
      </c>
      <c r="D771" s="661" t="s">
        <v>8732</v>
      </c>
      <c r="E771" s="661" t="s">
        <v>8733</v>
      </c>
      <c r="F771" s="664">
        <v>205</v>
      </c>
      <c r="G771" s="664">
        <v>6970</v>
      </c>
      <c r="H771" s="661">
        <v>1</v>
      </c>
      <c r="I771" s="661">
        <v>34</v>
      </c>
      <c r="J771" s="664">
        <v>190</v>
      </c>
      <c r="K771" s="664">
        <v>6460</v>
      </c>
      <c r="L771" s="661">
        <v>0.92682926829268297</v>
      </c>
      <c r="M771" s="661">
        <v>34</v>
      </c>
      <c r="N771" s="664">
        <v>192</v>
      </c>
      <c r="O771" s="664">
        <v>6661</v>
      </c>
      <c r="P771" s="677">
        <v>0.9556671449067432</v>
      </c>
      <c r="Q771" s="665">
        <v>34.692708333333336</v>
      </c>
    </row>
    <row r="772" spans="1:17" ht="14.4" customHeight="1" x14ac:dyDescent="0.3">
      <c r="A772" s="660" t="s">
        <v>8553</v>
      </c>
      <c r="B772" s="661" t="s">
        <v>8731</v>
      </c>
      <c r="C772" s="661" t="s">
        <v>4639</v>
      </c>
      <c r="D772" s="661" t="s">
        <v>8746</v>
      </c>
      <c r="E772" s="661" t="s">
        <v>8747</v>
      </c>
      <c r="F772" s="664">
        <v>1</v>
      </c>
      <c r="G772" s="664">
        <v>139</v>
      </c>
      <c r="H772" s="661">
        <v>1</v>
      </c>
      <c r="I772" s="661">
        <v>139</v>
      </c>
      <c r="J772" s="664"/>
      <c r="K772" s="664"/>
      <c r="L772" s="661"/>
      <c r="M772" s="661"/>
      <c r="N772" s="664"/>
      <c r="O772" s="664"/>
      <c r="P772" s="677"/>
      <c r="Q772" s="665"/>
    </row>
    <row r="773" spans="1:17" ht="14.4" customHeight="1" x14ac:dyDescent="0.3">
      <c r="A773" s="660" t="s">
        <v>8553</v>
      </c>
      <c r="B773" s="661" t="s">
        <v>8731</v>
      </c>
      <c r="C773" s="661" t="s">
        <v>4639</v>
      </c>
      <c r="D773" s="661" t="s">
        <v>8754</v>
      </c>
      <c r="E773" s="661" t="s">
        <v>8755</v>
      </c>
      <c r="F773" s="664">
        <v>1</v>
      </c>
      <c r="G773" s="664">
        <v>0</v>
      </c>
      <c r="H773" s="661"/>
      <c r="I773" s="661">
        <v>0</v>
      </c>
      <c r="J773" s="664"/>
      <c r="K773" s="664"/>
      <c r="L773" s="661"/>
      <c r="M773" s="661"/>
      <c r="N773" s="664"/>
      <c r="O773" s="664"/>
      <c r="P773" s="677"/>
      <c r="Q773" s="665"/>
    </row>
    <row r="774" spans="1:17" ht="14.4" customHeight="1" x14ac:dyDescent="0.3">
      <c r="A774" s="660" t="s">
        <v>8553</v>
      </c>
      <c r="B774" s="661" t="s">
        <v>8731</v>
      </c>
      <c r="C774" s="661" t="s">
        <v>4639</v>
      </c>
      <c r="D774" s="661" t="s">
        <v>8756</v>
      </c>
      <c r="E774" s="661" t="s">
        <v>8757</v>
      </c>
      <c r="F774" s="664">
        <v>6</v>
      </c>
      <c r="G774" s="664">
        <v>0</v>
      </c>
      <c r="H774" s="661"/>
      <c r="I774" s="661">
        <v>0</v>
      </c>
      <c r="J774" s="664">
        <v>6</v>
      </c>
      <c r="K774" s="664">
        <v>0</v>
      </c>
      <c r="L774" s="661"/>
      <c r="M774" s="661">
        <v>0</v>
      </c>
      <c r="N774" s="664">
        <v>7</v>
      </c>
      <c r="O774" s="664">
        <v>0</v>
      </c>
      <c r="P774" s="677"/>
      <c r="Q774" s="665">
        <v>0</v>
      </c>
    </row>
    <row r="775" spans="1:17" ht="14.4" customHeight="1" x14ac:dyDescent="0.3">
      <c r="A775" s="660" t="s">
        <v>8553</v>
      </c>
      <c r="B775" s="661" t="s">
        <v>8731</v>
      </c>
      <c r="C775" s="661" t="s">
        <v>4639</v>
      </c>
      <c r="D775" s="661" t="s">
        <v>8760</v>
      </c>
      <c r="E775" s="661" t="s">
        <v>8761</v>
      </c>
      <c r="F775" s="664"/>
      <c r="G775" s="664"/>
      <c r="H775" s="661"/>
      <c r="I775" s="661"/>
      <c r="J775" s="664">
        <v>0</v>
      </c>
      <c r="K775" s="664">
        <v>0</v>
      </c>
      <c r="L775" s="661"/>
      <c r="M775" s="661"/>
      <c r="N775" s="664"/>
      <c r="O775" s="664"/>
      <c r="P775" s="677"/>
      <c r="Q775" s="665"/>
    </row>
    <row r="776" spans="1:17" ht="14.4" customHeight="1" x14ac:dyDescent="0.3">
      <c r="A776" s="660" t="s">
        <v>8553</v>
      </c>
      <c r="B776" s="661" t="s">
        <v>8731</v>
      </c>
      <c r="C776" s="661" t="s">
        <v>4639</v>
      </c>
      <c r="D776" s="661" t="s">
        <v>8762</v>
      </c>
      <c r="E776" s="661" t="s">
        <v>8763</v>
      </c>
      <c r="F776" s="664">
        <v>202</v>
      </c>
      <c r="G776" s="664">
        <v>20806</v>
      </c>
      <c r="H776" s="661">
        <v>1</v>
      </c>
      <c r="I776" s="661">
        <v>103</v>
      </c>
      <c r="J776" s="664">
        <v>4</v>
      </c>
      <c r="K776" s="664">
        <v>416</v>
      </c>
      <c r="L776" s="661">
        <v>1.9994232432952033E-2</v>
      </c>
      <c r="M776" s="661">
        <v>104</v>
      </c>
      <c r="N776" s="664"/>
      <c r="O776" s="664"/>
      <c r="P776" s="677"/>
      <c r="Q776" s="665"/>
    </row>
    <row r="777" spans="1:17" ht="14.4" customHeight="1" x14ac:dyDescent="0.3">
      <c r="A777" s="660" t="s">
        <v>8553</v>
      </c>
      <c r="B777" s="661" t="s">
        <v>8731</v>
      </c>
      <c r="C777" s="661" t="s">
        <v>4639</v>
      </c>
      <c r="D777" s="661" t="s">
        <v>8764</v>
      </c>
      <c r="E777" s="661" t="s">
        <v>8765</v>
      </c>
      <c r="F777" s="664">
        <v>45</v>
      </c>
      <c r="G777" s="664">
        <v>0</v>
      </c>
      <c r="H777" s="661"/>
      <c r="I777" s="661">
        <v>0</v>
      </c>
      <c r="J777" s="664">
        <v>12</v>
      </c>
      <c r="K777" s="664">
        <v>0</v>
      </c>
      <c r="L777" s="661"/>
      <c r="M777" s="661">
        <v>0</v>
      </c>
      <c r="N777" s="664"/>
      <c r="O777" s="664"/>
      <c r="P777" s="677"/>
      <c r="Q777" s="665"/>
    </row>
    <row r="778" spans="1:17" ht="14.4" customHeight="1" x14ac:dyDescent="0.3">
      <c r="A778" s="660" t="s">
        <v>8553</v>
      </c>
      <c r="B778" s="661" t="s">
        <v>8731</v>
      </c>
      <c r="C778" s="661" t="s">
        <v>4639</v>
      </c>
      <c r="D778" s="661" t="s">
        <v>8734</v>
      </c>
      <c r="E778" s="661" t="s">
        <v>8735</v>
      </c>
      <c r="F778" s="664">
        <v>6</v>
      </c>
      <c r="G778" s="664">
        <v>150</v>
      </c>
      <c r="H778" s="661">
        <v>1</v>
      </c>
      <c r="I778" s="661">
        <v>25</v>
      </c>
      <c r="J778" s="664">
        <v>1049</v>
      </c>
      <c r="K778" s="664">
        <v>36715</v>
      </c>
      <c r="L778" s="661">
        <v>244.76666666666668</v>
      </c>
      <c r="M778" s="661">
        <v>35</v>
      </c>
      <c r="N778" s="664">
        <v>1310</v>
      </c>
      <c r="O778" s="664">
        <v>46859</v>
      </c>
      <c r="P778" s="677">
        <v>312.39333333333332</v>
      </c>
      <c r="Q778" s="665">
        <v>35.770229007633588</v>
      </c>
    </row>
    <row r="779" spans="1:17" ht="14.4" customHeight="1" x14ac:dyDescent="0.3">
      <c r="A779" s="660" t="s">
        <v>8553</v>
      </c>
      <c r="B779" s="661" t="s">
        <v>8731</v>
      </c>
      <c r="C779" s="661" t="s">
        <v>4639</v>
      </c>
      <c r="D779" s="661" t="s">
        <v>8768</v>
      </c>
      <c r="E779" s="661" t="s">
        <v>8769</v>
      </c>
      <c r="F779" s="664">
        <v>1</v>
      </c>
      <c r="G779" s="664">
        <v>19</v>
      </c>
      <c r="H779" s="661">
        <v>1</v>
      </c>
      <c r="I779" s="661">
        <v>19</v>
      </c>
      <c r="J779" s="664"/>
      <c r="K779" s="664"/>
      <c r="L779" s="661"/>
      <c r="M779" s="661"/>
      <c r="N779" s="664"/>
      <c r="O779" s="664"/>
      <c r="P779" s="677"/>
      <c r="Q779" s="665"/>
    </row>
    <row r="780" spans="1:17" ht="14.4" customHeight="1" x14ac:dyDescent="0.3">
      <c r="A780" s="660" t="s">
        <v>8553</v>
      </c>
      <c r="B780" s="661" t="s">
        <v>8731</v>
      </c>
      <c r="C780" s="661" t="s">
        <v>4639</v>
      </c>
      <c r="D780" s="661" t="s">
        <v>8736</v>
      </c>
      <c r="E780" s="661" t="s">
        <v>8737</v>
      </c>
      <c r="F780" s="664">
        <v>275</v>
      </c>
      <c r="G780" s="664">
        <v>98175</v>
      </c>
      <c r="H780" s="661">
        <v>1</v>
      </c>
      <c r="I780" s="661">
        <v>357</v>
      </c>
      <c r="J780" s="664">
        <v>290</v>
      </c>
      <c r="K780" s="664">
        <v>94830</v>
      </c>
      <c r="L780" s="661">
        <v>0.96592818945760117</v>
      </c>
      <c r="M780" s="661">
        <v>327</v>
      </c>
      <c r="N780" s="664">
        <v>285</v>
      </c>
      <c r="O780" s="664">
        <v>93882</v>
      </c>
      <c r="P780" s="677">
        <v>0.9562719633307869</v>
      </c>
      <c r="Q780" s="665">
        <v>329.41052631578947</v>
      </c>
    </row>
    <row r="781" spans="1:17" ht="14.4" customHeight="1" x14ac:dyDescent="0.3">
      <c r="A781" s="660" t="s">
        <v>8553</v>
      </c>
      <c r="B781" s="661" t="s">
        <v>8731</v>
      </c>
      <c r="C781" s="661" t="s">
        <v>4639</v>
      </c>
      <c r="D781" s="661" t="s">
        <v>8788</v>
      </c>
      <c r="E781" s="661" t="s">
        <v>8789</v>
      </c>
      <c r="F781" s="664">
        <v>33</v>
      </c>
      <c r="G781" s="664">
        <v>6765</v>
      </c>
      <c r="H781" s="661">
        <v>1</v>
      </c>
      <c r="I781" s="661">
        <v>205</v>
      </c>
      <c r="J781" s="664">
        <v>2</v>
      </c>
      <c r="K781" s="664">
        <v>412</v>
      </c>
      <c r="L781" s="661">
        <v>6.0901699926090173E-2</v>
      </c>
      <c r="M781" s="661">
        <v>206</v>
      </c>
      <c r="N781" s="664">
        <v>5</v>
      </c>
      <c r="O781" s="664">
        <v>1036</v>
      </c>
      <c r="P781" s="677">
        <v>0.15314116777531411</v>
      </c>
      <c r="Q781" s="665">
        <v>207.2</v>
      </c>
    </row>
    <row r="782" spans="1:17" ht="14.4" customHeight="1" x14ac:dyDescent="0.3">
      <c r="A782" s="660" t="s">
        <v>8553</v>
      </c>
      <c r="B782" s="661" t="s">
        <v>8731</v>
      </c>
      <c r="C782" s="661" t="s">
        <v>4639</v>
      </c>
      <c r="D782" s="661" t="s">
        <v>8782</v>
      </c>
      <c r="E782" s="661" t="s">
        <v>8783</v>
      </c>
      <c r="F782" s="664">
        <v>65</v>
      </c>
      <c r="G782" s="664">
        <v>10270</v>
      </c>
      <c r="H782" s="661">
        <v>1</v>
      </c>
      <c r="I782" s="661">
        <v>158</v>
      </c>
      <c r="J782" s="664">
        <v>76</v>
      </c>
      <c r="K782" s="664">
        <v>12084</v>
      </c>
      <c r="L782" s="661">
        <v>1.1766309639727361</v>
      </c>
      <c r="M782" s="661">
        <v>159</v>
      </c>
      <c r="N782" s="664">
        <v>157</v>
      </c>
      <c r="O782" s="664">
        <v>25075</v>
      </c>
      <c r="P782" s="677">
        <v>2.4415774099318401</v>
      </c>
      <c r="Q782" s="665">
        <v>159.71337579617835</v>
      </c>
    </row>
    <row r="783" spans="1:17" ht="14.4" customHeight="1" x14ac:dyDescent="0.3">
      <c r="A783" s="660" t="s">
        <v>8553</v>
      </c>
      <c r="B783" s="661" t="s">
        <v>8731</v>
      </c>
      <c r="C783" s="661" t="s">
        <v>4639</v>
      </c>
      <c r="D783" s="661" t="s">
        <v>8784</v>
      </c>
      <c r="E783" s="661" t="s">
        <v>8785</v>
      </c>
      <c r="F783" s="664">
        <v>216</v>
      </c>
      <c r="G783" s="664">
        <v>12096</v>
      </c>
      <c r="H783" s="661">
        <v>1</v>
      </c>
      <c r="I783" s="661">
        <v>56</v>
      </c>
      <c r="J783" s="664">
        <v>5</v>
      </c>
      <c r="K783" s="664">
        <v>280</v>
      </c>
      <c r="L783" s="661">
        <v>2.3148148148148147E-2</v>
      </c>
      <c r="M783" s="661">
        <v>56</v>
      </c>
      <c r="N783" s="664"/>
      <c r="O783" s="664"/>
      <c r="P783" s="677"/>
      <c r="Q783" s="665"/>
    </row>
    <row r="784" spans="1:17" ht="14.4" customHeight="1" x14ac:dyDescent="0.3">
      <c r="A784" s="660" t="s">
        <v>8553</v>
      </c>
      <c r="B784" s="661" t="s">
        <v>8731</v>
      </c>
      <c r="C784" s="661" t="s">
        <v>4639</v>
      </c>
      <c r="D784" s="661" t="s">
        <v>8786</v>
      </c>
      <c r="E784" s="661" t="s">
        <v>8787</v>
      </c>
      <c r="F784" s="664">
        <v>7</v>
      </c>
      <c r="G784" s="664">
        <v>98</v>
      </c>
      <c r="H784" s="661">
        <v>1</v>
      </c>
      <c r="I784" s="661">
        <v>14</v>
      </c>
      <c r="J784" s="664"/>
      <c r="K784" s="664"/>
      <c r="L784" s="661"/>
      <c r="M784" s="661"/>
      <c r="N784" s="664"/>
      <c r="O784" s="664"/>
      <c r="P784" s="677"/>
      <c r="Q784" s="665"/>
    </row>
    <row r="785" spans="1:17" ht="14.4" customHeight="1" x14ac:dyDescent="0.3">
      <c r="A785" s="660" t="s">
        <v>8553</v>
      </c>
      <c r="B785" s="661" t="s">
        <v>8731</v>
      </c>
      <c r="C785" s="661" t="s">
        <v>4639</v>
      </c>
      <c r="D785" s="661" t="s">
        <v>8738</v>
      </c>
      <c r="E785" s="661" t="s">
        <v>8739</v>
      </c>
      <c r="F785" s="664">
        <v>942</v>
      </c>
      <c r="G785" s="664">
        <v>167676</v>
      </c>
      <c r="H785" s="661">
        <v>1</v>
      </c>
      <c r="I785" s="661">
        <v>178</v>
      </c>
      <c r="J785" s="664">
        <v>924</v>
      </c>
      <c r="K785" s="664">
        <v>150612</v>
      </c>
      <c r="L785" s="661">
        <v>0.89823230515995134</v>
      </c>
      <c r="M785" s="661">
        <v>163</v>
      </c>
      <c r="N785" s="664">
        <v>977</v>
      </c>
      <c r="O785" s="664">
        <v>159996</v>
      </c>
      <c r="P785" s="677">
        <v>0.95419738066270665</v>
      </c>
      <c r="Q785" s="665">
        <v>163.76253838280451</v>
      </c>
    </row>
    <row r="786" spans="1:17" ht="14.4" customHeight="1" x14ac:dyDescent="0.3">
      <c r="A786" s="660" t="s">
        <v>8553</v>
      </c>
      <c r="B786" s="661" t="s">
        <v>8731</v>
      </c>
      <c r="C786" s="661" t="s">
        <v>4639</v>
      </c>
      <c r="D786" s="661" t="s">
        <v>8740</v>
      </c>
      <c r="E786" s="661" t="s">
        <v>8741</v>
      </c>
      <c r="F786" s="664">
        <v>82</v>
      </c>
      <c r="G786" s="664">
        <v>55186</v>
      </c>
      <c r="H786" s="661">
        <v>1</v>
      </c>
      <c r="I786" s="661">
        <v>673</v>
      </c>
      <c r="J786" s="664">
        <v>77</v>
      </c>
      <c r="K786" s="664">
        <v>49665</v>
      </c>
      <c r="L786" s="661">
        <v>0.89995651070923788</v>
      </c>
      <c r="M786" s="661">
        <v>645</v>
      </c>
      <c r="N786" s="664">
        <v>54</v>
      </c>
      <c r="O786" s="664">
        <v>35064</v>
      </c>
      <c r="P786" s="677">
        <v>0.63537853803500888</v>
      </c>
      <c r="Q786" s="665">
        <v>649.33333333333337</v>
      </c>
    </row>
    <row r="787" spans="1:17" ht="14.4" customHeight="1" x14ac:dyDescent="0.3">
      <c r="A787" s="660" t="s">
        <v>8553</v>
      </c>
      <c r="B787" s="661" t="s">
        <v>8731</v>
      </c>
      <c r="C787" s="661" t="s">
        <v>4640</v>
      </c>
      <c r="D787" s="661" t="s">
        <v>8744</v>
      </c>
      <c r="E787" s="661" t="s">
        <v>8745</v>
      </c>
      <c r="F787" s="664">
        <v>4</v>
      </c>
      <c r="G787" s="664">
        <v>740</v>
      </c>
      <c r="H787" s="661">
        <v>1</v>
      </c>
      <c r="I787" s="661">
        <v>185</v>
      </c>
      <c r="J787" s="664">
        <v>16</v>
      </c>
      <c r="K787" s="664">
        <v>2960</v>
      </c>
      <c r="L787" s="661">
        <v>4</v>
      </c>
      <c r="M787" s="661">
        <v>185</v>
      </c>
      <c r="N787" s="664">
        <v>3</v>
      </c>
      <c r="O787" s="664">
        <v>558</v>
      </c>
      <c r="P787" s="677">
        <v>0.75405405405405401</v>
      </c>
      <c r="Q787" s="665">
        <v>186</v>
      </c>
    </row>
    <row r="788" spans="1:17" ht="14.4" customHeight="1" x14ac:dyDescent="0.3">
      <c r="A788" s="660" t="s">
        <v>8553</v>
      </c>
      <c r="B788" s="661" t="s">
        <v>8731</v>
      </c>
      <c r="C788" s="661" t="s">
        <v>4640</v>
      </c>
      <c r="D788" s="661" t="s">
        <v>8732</v>
      </c>
      <c r="E788" s="661" t="s">
        <v>8733</v>
      </c>
      <c r="F788" s="664">
        <v>63</v>
      </c>
      <c r="G788" s="664">
        <v>2142</v>
      </c>
      <c r="H788" s="661">
        <v>1</v>
      </c>
      <c r="I788" s="661">
        <v>34</v>
      </c>
      <c r="J788" s="664">
        <v>93</v>
      </c>
      <c r="K788" s="664">
        <v>3162</v>
      </c>
      <c r="L788" s="661">
        <v>1.4761904761904763</v>
      </c>
      <c r="M788" s="661">
        <v>34</v>
      </c>
      <c r="N788" s="664">
        <v>46</v>
      </c>
      <c r="O788" s="664">
        <v>1595</v>
      </c>
      <c r="P788" s="677">
        <v>0.74463118580765641</v>
      </c>
      <c r="Q788" s="665">
        <v>34.673913043478258</v>
      </c>
    </row>
    <row r="789" spans="1:17" ht="14.4" customHeight="1" x14ac:dyDescent="0.3">
      <c r="A789" s="660" t="s">
        <v>8553</v>
      </c>
      <c r="B789" s="661" t="s">
        <v>8731</v>
      </c>
      <c r="C789" s="661" t="s">
        <v>4640</v>
      </c>
      <c r="D789" s="661" t="s">
        <v>8762</v>
      </c>
      <c r="E789" s="661" t="s">
        <v>8763</v>
      </c>
      <c r="F789" s="664">
        <v>10</v>
      </c>
      <c r="G789" s="664">
        <v>1030</v>
      </c>
      <c r="H789" s="661">
        <v>1</v>
      </c>
      <c r="I789" s="661">
        <v>103</v>
      </c>
      <c r="J789" s="664">
        <v>26</v>
      </c>
      <c r="K789" s="664">
        <v>2704</v>
      </c>
      <c r="L789" s="661">
        <v>2.6252427184466018</v>
      </c>
      <c r="M789" s="661">
        <v>104</v>
      </c>
      <c r="N789" s="664"/>
      <c r="O789" s="664"/>
      <c r="P789" s="677"/>
      <c r="Q789" s="665"/>
    </row>
    <row r="790" spans="1:17" ht="14.4" customHeight="1" x14ac:dyDescent="0.3">
      <c r="A790" s="660" t="s">
        <v>8553</v>
      </c>
      <c r="B790" s="661" t="s">
        <v>8731</v>
      </c>
      <c r="C790" s="661" t="s">
        <v>4640</v>
      </c>
      <c r="D790" s="661" t="s">
        <v>8734</v>
      </c>
      <c r="E790" s="661" t="s">
        <v>8735</v>
      </c>
      <c r="F790" s="664"/>
      <c r="G790" s="664"/>
      <c r="H790" s="661"/>
      <c r="I790" s="661"/>
      <c r="J790" s="664">
        <v>341</v>
      </c>
      <c r="K790" s="664">
        <v>11935</v>
      </c>
      <c r="L790" s="661"/>
      <c r="M790" s="661">
        <v>35</v>
      </c>
      <c r="N790" s="664">
        <v>355</v>
      </c>
      <c r="O790" s="664">
        <v>12685</v>
      </c>
      <c r="P790" s="677"/>
      <c r="Q790" s="665">
        <v>35.732394366197184</v>
      </c>
    </row>
    <row r="791" spans="1:17" ht="14.4" customHeight="1" x14ac:dyDescent="0.3">
      <c r="A791" s="660" t="s">
        <v>8553</v>
      </c>
      <c r="B791" s="661" t="s">
        <v>8731</v>
      </c>
      <c r="C791" s="661" t="s">
        <v>4640</v>
      </c>
      <c r="D791" s="661" t="s">
        <v>8772</v>
      </c>
      <c r="E791" s="661" t="s">
        <v>8773</v>
      </c>
      <c r="F791" s="664">
        <v>7</v>
      </c>
      <c r="G791" s="664">
        <v>987</v>
      </c>
      <c r="H791" s="661">
        <v>1</v>
      </c>
      <c r="I791" s="661">
        <v>141</v>
      </c>
      <c r="J791" s="664">
        <v>11</v>
      </c>
      <c r="K791" s="664">
        <v>1551</v>
      </c>
      <c r="L791" s="661">
        <v>1.5714285714285714</v>
      </c>
      <c r="M791" s="661">
        <v>141</v>
      </c>
      <c r="N791" s="664">
        <v>5</v>
      </c>
      <c r="O791" s="664">
        <v>653</v>
      </c>
      <c r="P791" s="677">
        <v>0.66160081053698072</v>
      </c>
      <c r="Q791" s="665">
        <v>130.6</v>
      </c>
    </row>
    <row r="792" spans="1:17" ht="14.4" customHeight="1" x14ac:dyDescent="0.3">
      <c r="A792" s="660" t="s">
        <v>8553</v>
      </c>
      <c r="B792" s="661" t="s">
        <v>8731</v>
      </c>
      <c r="C792" s="661" t="s">
        <v>4640</v>
      </c>
      <c r="D792" s="661" t="s">
        <v>8736</v>
      </c>
      <c r="E792" s="661" t="s">
        <v>8737</v>
      </c>
      <c r="F792" s="664">
        <v>37</v>
      </c>
      <c r="G792" s="664">
        <v>13209</v>
      </c>
      <c r="H792" s="661">
        <v>1</v>
      </c>
      <c r="I792" s="661">
        <v>357</v>
      </c>
      <c r="J792" s="664">
        <v>17</v>
      </c>
      <c r="K792" s="664">
        <v>5559</v>
      </c>
      <c r="L792" s="661">
        <v>0.42084942084942084</v>
      </c>
      <c r="M792" s="661">
        <v>327</v>
      </c>
      <c r="N792" s="664">
        <v>6</v>
      </c>
      <c r="O792" s="664">
        <v>1980</v>
      </c>
      <c r="P792" s="677">
        <v>0.14989779695662048</v>
      </c>
      <c r="Q792" s="665">
        <v>330</v>
      </c>
    </row>
    <row r="793" spans="1:17" ht="14.4" customHeight="1" x14ac:dyDescent="0.3">
      <c r="A793" s="660" t="s">
        <v>8553</v>
      </c>
      <c r="B793" s="661" t="s">
        <v>8731</v>
      </c>
      <c r="C793" s="661" t="s">
        <v>4640</v>
      </c>
      <c r="D793" s="661" t="s">
        <v>8788</v>
      </c>
      <c r="E793" s="661" t="s">
        <v>8789</v>
      </c>
      <c r="F793" s="664">
        <v>15</v>
      </c>
      <c r="G793" s="664">
        <v>3075</v>
      </c>
      <c r="H793" s="661">
        <v>1</v>
      </c>
      <c r="I793" s="661">
        <v>205</v>
      </c>
      <c r="J793" s="664">
        <v>11</v>
      </c>
      <c r="K793" s="664">
        <v>2266</v>
      </c>
      <c r="L793" s="661">
        <v>0.73691056910569108</v>
      </c>
      <c r="M793" s="661">
        <v>206</v>
      </c>
      <c r="N793" s="664">
        <v>7</v>
      </c>
      <c r="O793" s="664">
        <v>1460</v>
      </c>
      <c r="P793" s="677">
        <v>0.47479674796747967</v>
      </c>
      <c r="Q793" s="665">
        <v>208.57142857142858</v>
      </c>
    </row>
    <row r="794" spans="1:17" ht="14.4" customHeight="1" x14ac:dyDescent="0.3">
      <c r="A794" s="660" t="s">
        <v>8553</v>
      </c>
      <c r="B794" s="661" t="s">
        <v>8731</v>
      </c>
      <c r="C794" s="661" t="s">
        <v>4640</v>
      </c>
      <c r="D794" s="661" t="s">
        <v>8784</v>
      </c>
      <c r="E794" s="661" t="s">
        <v>8785</v>
      </c>
      <c r="F794" s="664">
        <v>22</v>
      </c>
      <c r="G794" s="664">
        <v>1232</v>
      </c>
      <c r="H794" s="661">
        <v>1</v>
      </c>
      <c r="I794" s="661">
        <v>56</v>
      </c>
      <c r="J794" s="664">
        <v>49</v>
      </c>
      <c r="K794" s="664">
        <v>2744</v>
      </c>
      <c r="L794" s="661">
        <v>2.2272727272727271</v>
      </c>
      <c r="M794" s="661">
        <v>56</v>
      </c>
      <c r="N794" s="664">
        <v>52</v>
      </c>
      <c r="O794" s="664">
        <v>2935</v>
      </c>
      <c r="P794" s="677">
        <v>2.3823051948051948</v>
      </c>
      <c r="Q794" s="665">
        <v>56.442307692307693</v>
      </c>
    </row>
    <row r="795" spans="1:17" ht="14.4" customHeight="1" x14ac:dyDescent="0.3">
      <c r="A795" s="660" t="s">
        <v>8553</v>
      </c>
      <c r="B795" s="661" t="s">
        <v>8731</v>
      </c>
      <c r="C795" s="661" t="s">
        <v>4640</v>
      </c>
      <c r="D795" s="661" t="s">
        <v>8738</v>
      </c>
      <c r="E795" s="661" t="s">
        <v>8739</v>
      </c>
      <c r="F795" s="664">
        <v>325</v>
      </c>
      <c r="G795" s="664">
        <v>57850</v>
      </c>
      <c r="H795" s="661">
        <v>1</v>
      </c>
      <c r="I795" s="661">
        <v>178</v>
      </c>
      <c r="J795" s="664">
        <v>405</v>
      </c>
      <c r="K795" s="664">
        <v>66015</v>
      </c>
      <c r="L795" s="661">
        <v>1.1411408815903199</v>
      </c>
      <c r="M795" s="661">
        <v>163</v>
      </c>
      <c r="N795" s="664">
        <v>340</v>
      </c>
      <c r="O795" s="664">
        <v>55667</v>
      </c>
      <c r="P795" s="677">
        <v>0.96226447709593776</v>
      </c>
      <c r="Q795" s="665">
        <v>163.72647058823529</v>
      </c>
    </row>
    <row r="796" spans="1:17" ht="14.4" customHeight="1" x14ac:dyDescent="0.3">
      <c r="A796" s="660" t="s">
        <v>8553</v>
      </c>
      <c r="B796" s="661" t="s">
        <v>8731</v>
      </c>
      <c r="C796" s="661" t="s">
        <v>4640</v>
      </c>
      <c r="D796" s="661" t="s">
        <v>8740</v>
      </c>
      <c r="E796" s="661" t="s">
        <v>8741</v>
      </c>
      <c r="F796" s="664">
        <v>9</v>
      </c>
      <c r="G796" s="664">
        <v>6057</v>
      </c>
      <c r="H796" s="661">
        <v>1</v>
      </c>
      <c r="I796" s="661">
        <v>673</v>
      </c>
      <c r="J796" s="664">
        <v>17</v>
      </c>
      <c r="K796" s="664">
        <v>10965</v>
      </c>
      <c r="L796" s="661">
        <v>1.8103021297672115</v>
      </c>
      <c r="M796" s="661">
        <v>645</v>
      </c>
      <c r="N796" s="664">
        <v>11</v>
      </c>
      <c r="O796" s="664">
        <v>7143</v>
      </c>
      <c r="P796" s="677">
        <v>1.1792966815255077</v>
      </c>
      <c r="Q796" s="665">
        <v>649.36363636363637</v>
      </c>
    </row>
    <row r="797" spans="1:17" ht="14.4" customHeight="1" x14ac:dyDescent="0.3">
      <c r="A797" s="660" t="s">
        <v>8553</v>
      </c>
      <c r="B797" s="661" t="s">
        <v>8731</v>
      </c>
      <c r="C797" s="661" t="s">
        <v>4641</v>
      </c>
      <c r="D797" s="661" t="s">
        <v>8744</v>
      </c>
      <c r="E797" s="661" t="s">
        <v>8745</v>
      </c>
      <c r="F797" s="664">
        <v>96</v>
      </c>
      <c r="G797" s="664">
        <v>17760</v>
      </c>
      <c r="H797" s="661">
        <v>1</v>
      </c>
      <c r="I797" s="661">
        <v>185</v>
      </c>
      <c r="J797" s="664">
        <v>142</v>
      </c>
      <c r="K797" s="664">
        <v>26270</v>
      </c>
      <c r="L797" s="661">
        <v>1.4791666666666667</v>
      </c>
      <c r="M797" s="661">
        <v>185</v>
      </c>
      <c r="N797" s="664">
        <v>215</v>
      </c>
      <c r="O797" s="664">
        <v>40252</v>
      </c>
      <c r="P797" s="677">
        <v>2.2664414414414416</v>
      </c>
      <c r="Q797" s="665">
        <v>187.21860465116279</v>
      </c>
    </row>
    <row r="798" spans="1:17" ht="14.4" customHeight="1" x14ac:dyDescent="0.3">
      <c r="A798" s="660" t="s">
        <v>8553</v>
      </c>
      <c r="B798" s="661" t="s">
        <v>8731</v>
      </c>
      <c r="C798" s="661" t="s">
        <v>4641</v>
      </c>
      <c r="D798" s="661" t="s">
        <v>8732</v>
      </c>
      <c r="E798" s="661" t="s">
        <v>8733</v>
      </c>
      <c r="F798" s="664">
        <v>181</v>
      </c>
      <c r="G798" s="664">
        <v>6154</v>
      </c>
      <c r="H798" s="661">
        <v>1</v>
      </c>
      <c r="I798" s="661">
        <v>34</v>
      </c>
      <c r="J798" s="664">
        <v>178</v>
      </c>
      <c r="K798" s="664">
        <v>6052</v>
      </c>
      <c r="L798" s="661">
        <v>0.98342541436464093</v>
      </c>
      <c r="M798" s="661">
        <v>34</v>
      </c>
      <c r="N798" s="664">
        <v>451</v>
      </c>
      <c r="O798" s="664">
        <v>15711</v>
      </c>
      <c r="P798" s="677">
        <v>2.5529736756581087</v>
      </c>
      <c r="Q798" s="665">
        <v>34.835920177383592</v>
      </c>
    </row>
    <row r="799" spans="1:17" ht="14.4" customHeight="1" x14ac:dyDescent="0.3">
      <c r="A799" s="660" t="s">
        <v>8553</v>
      </c>
      <c r="B799" s="661" t="s">
        <v>8731</v>
      </c>
      <c r="C799" s="661" t="s">
        <v>4641</v>
      </c>
      <c r="D799" s="661" t="s">
        <v>8762</v>
      </c>
      <c r="E799" s="661" t="s">
        <v>8763</v>
      </c>
      <c r="F799" s="664">
        <v>15</v>
      </c>
      <c r="G799" s="664">
        <v>1545</v>
      </c>
      <c r="H799" s="661">
        <v>1</v>
      </c>
      <c r="I799" s="661">
        <v>103</v>
      </c>
      <c r="J799" s="664">
        <v>9</v>
      </c>
      <c r="K799" s="664">
        <v>936</v>
      </c>
      <c r="L799" s="661">
        <v>0.60582524271844662</v>
      </c>
      <c r="M799" s="661">
        <v>104</v>
      </c>
      <c r="N799" s="664">
        <v>2</v>
      </c>
      <c r="O799" s="664">
        <v>208</v>
      </c>
      <c r="P799" s="677">
        <v>0.13462783171521037</v>
      </c>
      <c r="Q799" s="665">
        <v>104</v>
      </c>
    </row>
    <row r="800" spans="1:17" ht="14.4" customHeight="1" x14ac:dyDescent="0.3">
      <c r="A800" s="660" t="s">
        <v>8553</v>
      </c>
      <c r="B800" s="661" t="s">
        <v>8731</v>
      </c>
      <c r="C800" s="661" t="s">
        <v>4641</v>
      </c>
      <c r="D800" s="661" t="s">
        <v>8734</v>
      </c>
      <c r="E800" s="661" t="s">
        <v>8735</v>
      </c>
      <c r="F800" s="664">
        <v>1</v>
      </c>
      <c r="G800" s="664">
        <v>25</v>
      </c>
      <c r="H800" s="661">
        <v>1</v>
      </c>
      <c r="I800" s="661">
        <v>25</v>
      </c>
      <c r="J800" s="664">
        <v>453</v>
      </c>
      <c r="K800" s="664">
        <v>15855</v>
      </c>
      <c r="L800" s="661">
        <v>634.20000000000005</v>
      </c>
      <c r="M800" s="661">
        <v>35</v>
      </c>
      <c r="N800" s="664">
        <v>793</v>
      </c>
      <c r="O800" s="664">
        <v>28389</v>
      </c>
      <c r="P800" s="677">
        <v>1135.56</v>
      </c>
      <c r="Q800" s="665">
        <v>35.799495586380836</v>
      </c>
    </row>
    <row r="801" spans="1:17" ht="14.4" customHeight="1" x14ac:dyDescent="0.3">
      <c r="A801" s="660" t="s">
        <v>8553</v>
      </c>
      <c r="B801" s="661" t="s">
        <v>8731</v>
      </c>
      <c r="C801" s="661" t="s">
        <v>4641</v>
      </c>
      <c r="D801" s="661" t="s">
        <v>8736</v>
      </c>
      <c r="E801" s="661" t="s">
        <v>8737</v>
      </c>
      <c r="F801" s="664">
        <v>414</v>
      </c>
      <c r="G801" s="664">
        <v>147798</v>
      </c>
      <c r="H801" s="661">
        <v>1</v>
      </c>
      <c r="I801" s="661">
        <v>357</v>
      </c>
      <c r="J801" s="664">
        <v>562</v>
      </c>
      <c r="K801" s="664">
        <v>183774</v>
      </c>
      <c r="L801" s="661">
        <v>1.2434133073519262</v>
      </c>
      <c r="M801" s="661">
        <v>327</v>
      </c>
      <c r="N801" s="664">
        <v>731</v>
      </c>
      <c r="O801" s="664">
        <v>240780</v>
      </c>
      <c r="P801" s="677">
        <v>1.6291154142816546</v>
      </c>
      <c r="Q801" s="665">
        <v>329.38440492476059</v>
      </c>
    </row>
    <row r="802" spans="1:17" ht="14.4" customHeight="1" x14ac:dyDescent="0.3">
      <c r="A802" s="660" t="s">
        <v>8553</v>
      </c>
      <c r="B802" s="661" t="s">
        <v>8731</v>
      </c>
      <c r="C802" s="661" t="s">
        <v>4641</v>
      </c>
      <c r="D802" s="661" t="s">
        <v>8788</v>
      </c>
      <c r="E802" s="661" t="s">
        <v>8789</v>
      </c>
      <c r="F802" s="664">
        <v>7</v>
      </c>
      <c r="G802" s="664">
        <v>1435</v>
      </c>
      <c r="H802" s="661">
        <v>1</v>
      </c>
      <c r="I802" s="661">
        <v>205</v>
      </c>
      <c r="J802" s="664"/>
      <c r="K802" s="664"/>
      <c r="L802" s="661"/>
      <c r="M802" s="661"/>
      <c r="N802" s="664">
        <v>1</v>
      </c>
      <c r="O802" s="664">
        <v>209</v>
      </c>
      <c r="P802" s="677">
        <v>0.14564459930313589</v>
      </c>
      <c r="Q802" s="665">
        <v>209</v>
      </c>
    </row>
    <row r="803" spans="1:17" ht="14.4" customHeight="1" x14ac:dyDescent="0.3">
      <c r="A803" s="660" t="s">
        <v>8553</v>
      </c>
      <c r="B803" s="661" t="s">
        <v>8731</v>
      </c>
      <c r="C803" s="661" t="s">
        <v>4641</v>
      </c>
      <c r="D803" s="661" t="s">
        <v>8782</v>
      </c>
      <c r="E803" s="661" t="s">
        <v>8783</v>
      </c>
      <c r="F803" s="664"/>
      <c r="G803" s="664"/>
      <c r="H803" s="661"/>
      <c r="I803" s="661"/>
      <c r="J803" s="664">
        <v>1</v>
      </c>
      <c r="K803" s="664">
        <v>159</v>
      </c>
      <c r="L803" s="661"/>
      <c r="M803" s="661">
        <v>159</v>
      </c>
      <c r="N803" s="664">
        <v>6</v>
      </c>
      <c r="O803" s="664">
        <v>960</v>
      </c>
      <c r="P803" s="677"/>
      <c r="Q803" s="665">
        <v>160</v>
      </c>
    </row>
    <row r="804" spans="1:17" ht="14.4" customHeight="1" x14ac:dyDescent="0.3">
      <c r="A804" s="660" t="s">
        <v>8553</v>
      </c>
      <c r="B804" s="661" t="s">
        <v>8731</v>
      </c>
      <c r="C804" s="661" t="s">
        <v>4641</v>
      </c>
      <c r="D804" s="661" t="s">
        <v>8784</v>
      </c>
      <c r="E804" s="661" t="s">
        <v>8785</v>
      </c>
      <c r="F804" s="664">
        <v>7</v>
      </c>
      <c r="G804" s="664">
        <v>392</v>
      </c>
      <c r="H804" s="661">
        <v>1</v>
      </c>
      <c r="I804" s="661">
        <v>56</v>
      </c>
      <c r="J804" s="664">
        <v>18</v>
      </c>
      <c r="K804" s="664">
        <v>1008</v>
      </c>
      <c r="L804" s="661">
        <v>2.5714285714285716</v>
      </c>
      <c r="M804" s="661">
        <v>56</v>
      </c>
      <c r="N804" s="664">
        <v>34</v>
      </c>
      <c r="O804" s="664">
        <v>1935</v>
      </c>
      <c r="P804" s="677">
        <v>4.9362244897959187</v>
      </c>
      <c r="Q804" s="665">
        <v>56.911764705882355</v>
      </c>
    </row>
    <row r="805" spans="1:17" ht="14.4" customHeight="1" x14ac:dyDescent="0.3">
      <c r="A805" s="660" t="s">
        <v>8553</v>
      </c>
      <c r="B805" s="661" t="s">
        <v>8731</v>
      </c>
      <c r="C805" s="661" t="s">
        <v>4641</v>
      </c>
      <c r="D805" s="661" t="s">
        <v>8786</v>
      </c>
      <c r="E805" s="661" t="s">
        <v>8787</v>
      </c>
      <c r="F805" s="664">
        <v>1</v>
      </c>
      <c r="G805" s="664">
        <v>14</v>
      </c>
      <c r="H805" s="661">
        <v>1</v>
      </c>
      <c r="I805" s="661">
        <v>14</v>
      </c>
      <c r="J805" s="664">
        <v>1</v>
      </c>
      <c r="K805" s="664">
        <v>26</v>
      </c>
      <c r="L805" s="661">
        <v>1.8571428571428572</v>
      </c>
      <c r="M805" s="661">
        <v>26</v>
      </c>
      <c r="N805" s="664"/>
      <c r="O805" s="664"/>
      <c r="P805" s="677"/>
      <c r="Q805" s="665"/>
    </row>
    <row r="806" spans="1:17" ht="14.4" customHeight="1" x14ac:dyDescent="0.3">
      <c r="A806" s="660" t="s">
        <v>8553</v>
      </c>
      <c r="B806" s="661" t="s">
        <v>8731</v>
      </c>
      <c r="C806" s="661" t="s">
        <v>4641</v>
      </c>
      <c r="D806" s="661" t="s">
        <v>8738</v>
      </c>
      <c r="E806" s="661" t="s">
        <v>8739</v>
      </c>
      <c r="F806" s="664">
        <v>18</v>
      </c>
      <c r="G806" s="664">
        <v>3204</v>
      </c>
      <c r="H806" s="661">
        <v>1</v>
      </c>
      <c r="I806" s="661">
        <v>178</v>
      </c>
      <c r="J806" s="664">
        <v>1</v>
      </c>
      <c r="K806" s="664">
        <v>163</v>
      </c>
      <c r="L806" s="661">
        <v>5.0873907615480649E-2</v>
      </c>
      <c r="M806" s="661">
        <v>163</v>
      </c>
      <c r="N806" s="664">
        <v>6</v>
      </c>
      <c r="O806" s="664">
        <v>984</v>
      </c>
      <c r="P806" s="677">
        <v>0.30711610486891383</v>
      </c>
      <c r="Q806" s="665">
        <v>164</v>
      </c>
    </row>
    <row r="807" spans="1:17" ht="14.4" customHeight="1" x14ac:dyDescent="0.3">
      <c r="A807" s="660" t="s">
        <v>8553</v>
      </c>
      <c r="B807" s="661" t="s">
        <v>8731</v>
      </c>
      <c r="C807" s="661" t="s">
        <v>4641</v>
      </c>
      <c r="D807" s="661" t="s">
        <v>8740</v>
      </c>
      <c r="E807" s="661" t="s">
        <v>8741</v>
      </c>
      <c r="F807" s="664">
        <v>17</v>
      </c>
      <c r="G807" s="664">
        <v>11441</v>
      </c>
      <c r="H807" s="661">
        <v>1</v>
      </c>
      <c r="I807" s="661">
        <v>673</v>
      </c>
      <c r="J807" s="664">
        <v>25</v>
      </c>
      <c r="K807" s="664">
        <v>16125</v>
      </c>
      <c r="L807" s="661">
        <v>1.4094047723101129</v>
      </c>
      <c r="M807" s="661">
        <v>645</v>
      </c>
      <c r="N807" s="664">
        <v>56</v>
      </c>
      <c r="O807" s="664">
        <v>36408</v>
      </c>
      <c r="P807" s="677">
        <v>3.1822393147452144</v>
      </c>
      <c r="Q807" s="665">
        <v>650.14285714285711</v>
      </c>
    </row>
    <row r="808" spans="1:17" ht="14.4" customHeight="1" x14ac:dyDescent="0.3">
      <c r="A808" s="660" t="s">
        <v>8553</v>
      </c>
      <c r="B808" s="661" t="s">
        <v>8731</v>
      </c>
      <c r="C808" s="661" t="s">
        <v>4649</v>
      </c>
      <c r="D808" s="661" t="s">
        <v>8744</v>
      </c>
      <c r="E808" s="661" t="s">
        <v>8745</v>
      </c>
      <c r="F808" s="664">
        <v>15</v>
      </c>
      <c r="G808" s="664">
        <v>2775</v>
      </c>
      <c r="H808" s="661">
        <v>1</v>
      </c>
      <c r="I808" s="661">
        <v>185</v>
      </c>
      <c r="J808" s="664">
        <v>11</v>
      </c>
      <c r="K808" s="664">
        <v>2035</v>
      </c>
      <c r="L808" s="661">
        <v>0.73333333333333328</v>
      </c>
      <c r="M808" s="661">
        <v>185</v>
      </c>
      <c r="N808" s="664">
        <v>31</v>
      </c>
      <c r="O808" s="664">
        <v>5807</v>
      </c>
      <c r="P808" s="677">
        <v>2.0926126126126126</v>
      </c>
      <c r="Q808" s="665">
        <v>187.32258064516128</v>
      </c>
    </row>
    <row r="809" spans="1:17" ht="14.4" customHeight="1" x14ac:dyDescent="0.3">
      <c r="A809" s="660" t="s">
        <v>8553</v>
      </c>
      <c r="B809" s="661" t="s">
        <v>8731</v>
      </c>
      <c r="C809" s="661" t="s">
        <v>4649</v>
      </c>
      <c r="D809" s="661" t="s">
        <v>8732</v>
      </c>
      <c r="E809" s="661" t="s">
        <v>8733</v>
      </c>
      <c r="F809" s="664">
        <v>30</v>
      </c>
      <c r="G809" s="664">
        <v>1020</v>
      </c>
      <c r="H809" s="661">
        <v>1</v>
      </c>
      <c r="I809" s="661">
        <v>34</v>
      </c>
      <c r="J809" s="664">
        <v>7</v>
      </c>
      <c r="K809" s="664">
        <v>238</v>
      </c>
      <c r="L809" s="661">
        <v>0.23333333333333334</v>
      </c>
      <c r="M809" s="661">
        <v>34</v>
      </c>
      <c r="N809" s="664">
        <v>18</v>
      </c>
      <c r="O809" s="664">
        <v>628</v>
      </c>
      <c r="P809" s="677">
        <v>0.61568627450980395</v>
      </c>
      <c r="Q809" s="665">
        <v>34.888888888888886</v>
      </c>
    </row>
    <row r="810" spans="1:17" ht="14.4" customHeight="1" x14ac:dyDescent="0.3">
      <c r="A810" s="660" t="s">
        <v>8553</v>
      </c>
      <c r="B810" s="661" t="s">
        <v>8731</v>
      </c>
      <c r="C810" s="661" t="s">
        <v>4649</v>
      </c>
      <c r="D810" s="661" t="s">
        <v>8762</v>
      </c>
      <c r="E810" s="661" t="s">
        <v>8763</v>
      </c>
      <c r="F810" s="664">
        <v>12</v>
      </c>
      <c r="G810" s="664">
        <v>1236</v>
      </c>
      <c r="H810" s="661">
        <v>1</v>
      </c>
      <c r="I810" s="661">
        <v>103</v>
      </c>
      <c r="J810" s="664"/>
      <c r="K810" s="664"/>
      <c r="L810" s="661"/>
      <c r="M810" s="661"/>
      <c r="N810" s="664"/>
      <c r="O810" s="664"/>
      <c r="P810" s="677"/>
      <c r="Q810" s="665"/>
    </row>
    <row r="811" spans="1:17" ht="14.4" customHeight="1" x14ac:dyDescent="0.3">
      <c r="A811" s="660" t="s">
        <v>8553</v>
      </c>
      <c r="B811" s="661" t="s">
        <v>8731</v>
      </c>
      <c r="C811" s="661" t="s">
        <v>4649</v>
      </c>
      <c r="D811" s="661" t="s">
        <v>8734</v>
      </c>
      <c r="E811" s="661" t="s">
        <v>8735</v>
      </c>
      <c r="F811" s="664"/>
      <c r="G811" s="664"/>
      <c r="H811" s="661"/>
      <c r="I811" s="661"/>
      <c r="J811" s="664">
        <v>123</v>
      </c>
      <c r="K811" s="664">
        <v>4305</v>
      </c>
      <c r="L811" s="661"/>
      <c r="M811" s="661">
        <v>35</v>
      </c>
      <c r="N811" s="664">
        <v>572</v>
      </c>
      <c r="O811" s="664">
        <v>20442</v>
      </c>
      <c r="P811" s="677"/>
      <c r="Q811" s="665">
        <v>35.73776223776224</v>
      </c>
    </row>
    <row r="812" spans="1:17" ht="14.4" customHeight="1" x14ac:dyDescent="0.3">
      <c r="A812" s="660" t="s">
        <v>8553</v>
      </c>
      <c r="B812" s="661" t="s">
        <v>8731</v>
      </c>
      <c r="C812" s="661" t="s">
        <v>4649</v>
      </c>
      <c r="D812" s="661" t="s">
        <v>8782</v>
      </c>
      <c r="E812" s="661" t="s">
        <v>8783</v>
      </c>
      <c r="F812" s="664"/>
      <c r="G812" s="664"/>
      <c r="H812" s="661"/>
      <c r="I812" s="661"/>
      <c r="J812" s="664"/>
      <c r="K812" s="664"/>
      <c r="L812" s="661"/>
      <c r="M812" s="661"/>
      <c r="N812" s="664">
        <v>1</v>
      </c>
      <c r="O812" s="664">
        <v>160</v>
      </c>
      <c r="P812" s="677"/>
      <c r="Q812" s="665">
        <v>160</v>
      </c>
    </row>
    <row r="813" spans="1:17" ht="14.4" customHeight="1" x14ac:dyDescent="0.3">
      <c r="A813" s="660" t="s">
        <v>8553</v>
      </c>
      <c r="B813" s="661" t="s">
        <v>8731</v>
      </c>
      <c r="C813" s="661" t="s">
        <v>4649</v>
      </c>
      <c r="D813" s="661" t="s">
        <v>8784</v>
      </c>
      <c r="E813" s="661" t="s">
        <v>8785</v>
      </c>
      <c r="F813" s="664">
        <v>28</v>
      </c>
      <c r="G813" s="664">
        <v>1568</v>
      </c>
      <c r="H813" s="661">
        <v>1</v>
      </c>
      <c r="I813" s="661">
        <v>56</v>
      </c>
      <c r="J813" s="664">
        <v>9</v>
      </c>
      <c r="K813" s="664">
        <v>504</v>
      </c>
      <c r="L813" s="661">
        <v>0.32142857142857145</v>
      </c>
      <c r="M813" s="661">
        <v>56</v>
      </c>
      <c r="N813" s="664">
        <v>40</v>
      </c>
      <c r="O813" s="664">
        <v>2268</v>
      </c>
      <c r="P813" s="677">
        <v>1.4464285714285714</v>
      </c>
      <c r="Q813" s="665">
        <v>56.7</v>
      </c>
    </row>
    <row r="814" spans="1:17" ht="14.4" customHeight="1" x14ac:dyDescent="0.3">
      <c r="A814" s="660" t="s">
        <v>8553</v>
      </c>
      <c r="B814" s="661" t="s">
        <v>8731</v>
      </c>
      <c r="C814" s="661" t="s">
        <v>4649</v>
      </c>
      <c r="D814" s="661" t="s">
        <v>8786</v>
      </c>
      <c r="E814" s="661" t="s">
        <v>8787</v>
      </c>
      <c r="F814" s="664">
        <v>2</v>
      </c>
      <c r="G814" s="664">
        <v>28</v>
      </c>
      <c r="H814" s="661">
        <v>1</v>
      </c>
      <c r="I814" s="661">
        <v>14</v>
      </c>
      <c r="J814" s="664"/>
      <c r="K814" s="664"/>
      <c r="L814" s="661"/>
      <c r="M814" s="661"/>
      <c r="N814" s="664"/>
      <c r="O814" s="664"/>
      <c r="P814" s="677"/>
      <c r="Q814" s="665"/>
    </row>
    <row r="815" spans="1:17" ht="14.4" customHeight="1" x14ac:dyDescent="0.3">
      <c r="A815" s="660" t="s">
        <v>8553</v>
      </c>
      <c r="B815" s="661" t="s">
        <v>8731</v>
      </c>
      <c r="C815" s="661" t="s">
        <v>4649</v>
      </c>
      <c r="D815" s="661" t="s">
        <v>8738</v>
      </c>
      <c r="E815" s="661" t="s">
        <v>8739</v>
      </c>
      <c r="F815" s="664">
        <v>469</v>
      </c>
      <c r="G815" s="664">
        <v>83482</v>
      </c>
      <c r="H815" s="661">
        <v>1</v>
      </c>
      <c r="I815" s="661">
        <v>178</v>
      </c>
      <c r="J815" s="664">
        <v>119</v>
      </c>
      <c r="K815" s="664">
        <v>19397</v>
      </c>
      <c r="L815" s="661">
        <v>0.23234948851249371</v>
      </c>
      <c r="M815" s="661">
        <v>163</v>
      </c>
      <c r="N815" s="664">
        <v>559</v>
      </c>
      <c r="O815" s="664">
        <v>91530</v>
      </c>
      <c r="P815" s="677">
        <v>1.0964040152368175</v>
      </c>
      <c r="Q815" s="665">
        <v>163.73881932021467</v>
      </c>
    </row>
    <row r="816" spans="1:17" ht="14.4" customHeight="1" x14ac:dyDescent="0.3">
      <c r="A816" s="660" t="s">
        <v>8553</v>
      </c>
      <c r="B816" s="661" t="s">
        <v>8731</v>
      </c>
      <c r="C816" s="661" t="s">
        <v>4649</v>
      </c>
      <c r="D816" s="661" t="s">
        <v>8740</v>
      </c>
      <c r="E816" s="661" t="s">
        <v>8741</v>
      </c>
      <c r="F816" s="664">
        <v>14</v>
      </c>
      <c r="G816" s="664">
        <v>9422</v>
      </c>
      <c r="H816" s="661">
        <v>1</v>
      </c>
      <c r="I816" s="661">
        <v>673</v>
      </c>
      <c r="J816" s="664">
        <v>5</v>
      </c>
      <c r="K816" s="664">
        <v>3225</v>
      </c>
      <c r="L816" s="661">
        <v>0.34228401613245596</v>
      </c>
      <c r="M816" s="661">
        <v>645</v>
      </c>
      <c r="N816" s="664">
        <v>13</v>
      </c>
      <c r="O816" s="664">
        <v>8439</v>
      </c>
      <c r="P816" s="677">
        <v>0.89566970919125455</v>
      </c>
      <c r="Q816" s="665">
        <v>649.15384615384619</v>
      </c>
    </row>
    <row r="817" spans="1:17" ht="14.4" customHeight="1" x14ac:dyDescent="0.3">
      <c r="A817" s="660" t="s">
        <v>8553</v>
      </c>
      <c r="B817" s="661" t="s">
        <v>8731</v>
      </c>
      <c r="C817" s="661" t="s">
        <v>4642</v>
      </c>
      <c r="D817" s="661" t="s">
        <v>8742</v>
      </c>
      <c r="E817" s="661" t="s">
        <v>8743</v>
      </c>
      <c r="F817" s="664">
        <v>3</v>
      </c>
      <c r="G817" s="664">
        <v>474</v>
      </c>
      <c r="H817" s="661">
        <v>1</v>
      </c>
      <c r="I817" s="661">
        <v>158</v>
      </c>
      <c r="J817" s="664"/>
      <c r="K817" s="664"/>
      <c r="L817" s="661"/>
      <c r="M817" s="661"/>
      <c r="N817" s="664"/>
      <c r="O817" s="664"/>
      <c r="P817" s="677"/>
      <c r="Q817" s="665"/>
    </row>
    <row r="818" spans="1:17" ht="14.4" customHeight="1" x14ac:dyDescent="0.3">
      <c r="A818" s="660" t="s">
        <v>8553</v>
      </c>
      <c r="B818" s="661" t="s">
        <v>8731</v>
      </c>
      <c r="C818" s="661" t="s">
        <v>4642</v>
      </c>
      <c r="D818" s="661" t="s">
        <v>8744</v>
      </c>
      <c r="E818" s="661" t="s">
        <v>8745</v>
      </c>
      <c r="F818" s="664">
        <v>109</v>
      </c>
      <c r="G818" s="664">
        <v>20165</v>
      </c>
      <c r="H818" s="661">
        <v>1</v>
      </c>
      <c r="I818" s="661">
        <v>185</v>
      </c>
      <c r="J818" s="664">
        <v>56</v>
      </c>
      <c r="K818" s="664">
        <v>10360</v>
      </c>
      <c r="L818" s="661">
        <v>0.51376146788990829</v>
      </c>
      <c r="M818" s="661">
        <v>185</v>
      </c>
      <c r="N818" s="664">
        <v>54</v>
      </c>
      <c r="O818" s="664">
        <v>10116</v>
      </c>
      <c r="P818" s="677">
        <v>0.50166129432184481</v>
      </c>
      <c r="Q818" s="665">
        <v>187.33333333333334</v>
      </c>
    </row>
    <row r="819" spans="1:17" ht="14.4" customHeight="1" x14ac:dyDescent="0.3">
      <c r="A819" s="660" t="s">
        <v>8553</v>
      </c>
      <c r="B819" s="661" t="s">
        <v>8731</v>
      </c>
      <c r="C819" s="661" t="s">
        <v>4642</v>
      </c>
      <c r="D819" s="661" t="s">
        <v>8732</v>
      </c>
      <c r="E819" s="661" t="s">
        <v>8733</v>
      </c>
      <c r="F819" s="664">
        <v>128</v>
      </c>
      <c r="G819" s="664">
        <v>4352</v>
      </c>
      <c r="H819" s="661">
        <v>1</v>
      </c>
      <c r="I819" s="661">
        <v>34</v>
      </c>
      <c r="J819" s="664">
        <v>131</v>
      </c>
      <c r="K819" s="664">
        <v>4454</v>
      </c>
      <c r="L819" s="661">
        <v>1.0234375</v>
      </c>
      <c r="M819" s="661">
        <v>34</v>
      </c>
      <c r="N819" s="664">
        <v>202</v>
      </c>
      <c r="O819" s="664">
        <v>7019</v>
      </c>
      <c r="P819" s="677">
        <v>1.6128216911764706</v>
      </c>
      <c r="Q819" s="665">
        <v>34.74752475247525</v>
      </c>
    </row>
    <row r="820" spans="1:17" ht="14.4" customHeight="1" x14ac:dyDescent="0.3">
      <c r="A820" s="660" t="s">
        <v>8553</v>
      </c>
      <c r="B820" s="661" t="s">
        <v>8731</v>
      </c>
      <c r="C820" s="661" t="s">
        <v>4642</v>
      </c>
      <c r="D820" s="661" t="s">
        <v>8748</v>
      </c>
      <c r="E820" s="661" t="s">
        <v>8749</v>
      </c>
      <c r="F820" s="664">
        <v>1</v>
      </c>
      <c r="G820" s="664">
        <v>162</v>
      </c>
      <c r="H820" s="661">
        <v>1</v>
      </c>
      <c r="I820" s="661">
        <v>162</v>
      </c>
      <c r="J820" s="664"/>
      <c r="K820" s="664"/>
      <c r="L820" s="661"/>
      <c r="M820" s="661"/>
      <c r="N820" s="664"/>
      <c r="O820" s="664"/>
      <c r="P820" s="677"/>
      <c r="Q820" s="665"/>
    </row>
    <row r="821" spans="1:17" ht="14.4" customHeight="1" x14ac:dyDescent="0.3">
      <c r="A821" s="660" t="s">
        <v>8553</v>
      </c>
      <c r="B821" s="661" t="s">
        <v>8731</v>
      </c>
      <c r="C821" s="661" t="s">
        <v>4642</v>
      </c>
      <c r="D821" s="661" t="s">
        <v>8750</v>
      </c>
      <c r="E821" s="661" t="s">
        <v>8751</v>
      </c>
      <c r="F821" s="664">
        <v>1</v>
      </c>
      <c r="G821" s="664">
        <v>46</v>
      </c>
      <c r="H821" s="661">
        <v>1</v>
      </c>
      <c r="I821" s="661">
        <v>46</v>
      </c>
      <c r="J821" s="664"/>
      <c r="K821" s="664"/>
      <c r="L821" s="661"/>
      <c r="M821" s="661"/>
      <c r="N821" s="664"/>
      <c r="O821" s="664"/>
      <c r="P821" s="677"/>
      <c r="Q821" s="665"/>
    </row>
    <row r="822" spans="1:17" ht="14.4" customHeight="1" x14ac:dyDescent="0.3">
      <c r="A822" s="660" t="s">
        <v>8553</v>
      </c>
      <c r="B822" s="661" t="s">
        <v>8731</v>
      </c>
      <c r="C822" s="661" t="s">
        <v>4642</v>
      </c>
      <c r="D822" s="661" t="s">
        <v>8756</v>
      </c>
      <c r="E822" s="661" t="s">
        <v>8757</v>
      </c>
      <c r="F822" s="664">
        <v>2</v>
      </c>
      <c r="G822" s="664">
        <v>0</v>
      </c>
      <c r="H822" s="661"/>
      <c r="I822" s="661">
        <v>0</v>
      </c>
      <c r="J822" s="664">
        <v>1</v>
      </c>
      <c r="K822" s="664">
        <v>0</v>
      </c>
      <c r="L822" s="661"/>
      <c r="M822" s="661">
        <v>0</v>
      </c>
      <c r="N822" s="664"/>
      <c r="O822" s="664"/>
      <c r="P822" s="677"/>
      <c r="Q822" s="665"/>
    </row>
    <row r="823" spans="1:17" ht="14.4" customHeight="1" x14ac:dyDescent="0.3">
      <c r="A823" s="660" t="s">
        <v>8553</v>
      </c>
      <c r="B823" s="661" t="s">
        <v>8731</v>
      </c>
      <c r="C823" s="661" t="s">
        <v>4642</v>
      </c>
      <c r="D823" s="661" t="s">
        <v>8762</v>
      </c>
      <c r="E823" s="661" t="s">
        <v>8763</v>
      </c>
      <c r="F823" s="664">
        <v>115</v>
      </c>
      <c r="G823" s="664">
        <v>11845</v>
      </c>
      <c r="H823" s="661">
        <v>1</v>
      </c>
      <c r="I823" s="661">
        <v>103</v>
      </c>
      <c r="J823" s="664">
        <v>90</v>
      </c>
      <c r="K823" s="664">
        <v>9360</v>
      </c>
      <c r="L823" s="661">
        <v>0.79020683832840866</v>
      </c>
      <c r="M823" s="661">
        <v>104</v>
      </c>
      <c r="N823" s="664"/>
      <c r="O823" s="664"/>
      <c r="P823" s="677"/>
      <c r="Q823" s="665"/>
    </row>
    <row r="824" spans="1:17" ht="14.4" customHeight="1" x14ac:dyDescent="0.3">
      <c r="A824" s="660" t="s">
        <v>8553</v>
      </c>
      <c r="B824" s="661" t="s">
        <v>8731</v>
      </c>
      <c r="C824" s="661" t="s">
        <v>4642</v>
      </c>
      <c r="D824" s="661" t="s">
        <v>8764</v>
      </c>
      <c r="E824" s="661" t="s">
        <v>8765</v>
      </c>
      <c r="F824" s="664">
        <v>23</v>
      </c>
      <c r="G824" s="664">
        <v>0</v>
      </c>
      <c r="H824" s="661"/>
      <c r="I824" s="661">
        <v>0</v>
      </c>
      <c r="J824" s="664">
        <v>4</v>
      </c>
      <c r="K824" s="664">
        <v>0</v>
      </c>
      <c r="L824" s="661"/>
      <c r="M824" s="661">
        <v>0</v>
      </c>
      <c r="N824" s="664">
        <v>1</v>
      </c>
      <c r="O824" s="664">
        <v>0</v>
      </c>
      <c r="P824" s="677"/>
      <c r="Q824" s="665">
        <v>0</v>
      </c>
    </row>
    <row r="825" spans="1:17" ht="14.4" customHeight="1" x14ac:dyDescent="0.3">
      <c r="A825" s="660" t="s">
        <v>8553</v>
      </c>
      <c r="B825" s="661" t="s">
        <v>8731</v>
      </c>
      <c r="C825" s="661" t="s">
        <v>4642</v>
      </c>
      <c r="D825" s="661" t="s">
        <v>8734</v>
      </c>
      <c r="E825" s="661" t="s">
        <v>8735</v>
      </c>
      <c r="F825" s="664">
        <v>4</v>
      </c>
      <c r="G825" s="664">
        <v>100</v>
      </c>
      <c r="H825" s="661">
        <v>1</v>
      </c>
      <c r="I825" s="661">
        <v>25</v>
      </c>
      <c r="J825" s="664">
        <v>1072</v>
      </c>
      <c r="K825" s="664">
        <v>37520</v>
      </c>
      <c r="L825" s="661">
        <v>375.2</v>
      </c>
      <c r="M825" s="661">
        <v>35</v>
      </c>
      <c r="N825" s="664">
        <v>975</v>
      </c>
      <c r="O825" s="664">
        <v>34864</v>
      </c>
      <c r="P825" s="677">
        <v>348.64</v>
      </c>
      <c r="Q825" s="665">
        <v>35.757948717948715</v>
      </c>
    </row>
    <row r="826" spans="1:17" ht="14.4" customHeight="1" x14ac:dyDescent="0.3">
      <c r="A826" s="660" t="s">
        <v>8553</v>
      </c>
      <c r="B826" s="661" t="s">
        <v>8731</v>
      </c>
      <c r="C826" s="661" t="s">
        <v>4642</v>
      </c>
      <c r="D826" s="661" t="s">
        <v>8766</v>
      </c>
      <c r="E826" s="661" t="s">
        <v>8767</v>
      </c>
      <c r="F826" s="664">
        <v>2</v>
      </c>
      <c r="G826" s="664">
        <v>150</v>
      </c>
      <c r="H826" s="661">
        <v>1</v>
      </c>
      <c r="I826" s="661">
        <v>75</v>
      </c>
      <c r="J826" s="664"/>
      <c r="K826" s="664"/>
      <c r="L826" s="661"/>
      <c r="M826" s="661"/>
      <c r="N826" s="664"/>
      <c r="O826" s="664"/>
      <c r="P826" s="677"/>
      <c r="Q826" s="665"/>
    </row>
    <row r="827" spans="1:17" ht="14.4" customHeight="1" x14ac:dyDescent="0.3">
      <c r="A827" s="660" t="s">
        <v>8553</v>
      </c>
      <c r="B827" s="661" t="s">
        <v>8731</v>
      </c>
      <c r="C827" s="661" t="s">
        <v>4642</v>
      </c>
      <c r="D827" s="661" t="s">
        <v>8768</v>
      </c>
      <c r="E827" s="661" t="s">
        <v>8769</v>
      </c>
      <c r="F827" s="664">
        <v>1</v>
      </c>
      <c r="G827" s="664">
        <v>19</v>
      </c>
      <c r="H827" s="661">
        <v>1</v>
      </c>
      <c r="I827" s="661">
        <v>19</v>
      </c>
      <c r="J827" s="664"/>
      <c r="K827" s="664"/>
      <c r="L827" s="661"/>
      <c r="M827" s="661"/>
      <c r="N827" s="664"/>
      <c r="O827" s="664"/>
      <c r="P827" s="677"/>
      <c r="Q827" s="665"/>
    </row>
    <row r="828" spans="1:17" ht="14.4" customHeight="1" x14ac:dyDescent="0.3">
      <c r="A828" s="660" t="s">
        <v>8553</v>
      </c>
      <c r="B828" s="661" t="s">
        <v>8731</v>
      </c>
      <c r="C828" s="661" t="s">
        <v>4642</v>
      </c>
      <c r="D828" s="661" t="s">
        <v>8774</v>
      </c>
      <c r="E828" s="661" t="s">
        <v>8775</v>
      </c>
      <c r="F828" s="664">
        <v>2</v>
      </c>
      <c r="G828" s="664">
        <v>17930</v>
      </c>
      <c r="H828" s="661">
        <v>1</v>
      </c>
      <c r="I828" s="661">
        <v>8965</v>
      </c>
      <c r="J828" s="664">
        <v>3</v>
      </c>
      <c r="K828" s="664">
        <v>26931</v>
      </c>
      <c r="L828" s="661">
        <v>1.5020078081427775</v>
      </c>
      <c r="M828" s="661">
        <v>8977</v>
      </c>
      <c r="N828" s="664"/>
      <c r="O828" s="664"/>
      <c r="P828" s="677"/>
      <c r="Q828" s="665"/>
    </row>
    <row r="829" spans="1:17" ht="14.4" customHeight="1" x14ac:dyDescent="0.3">
      <c r="A829" s="660" t="s">
        <v>8553</v>
      </c>
      <c r="B829" s="661" t="s">
        <v>8731</v>
      </c>
      <c r="C829" s="661" t="s">
        <v>4642</v>
      </c>
      <c r="D829" s="661" t="s">
        <v>8736</v>
      </c>
      <c r="E829" s="661" t="s">
        <v>8737</v>
      </c>
      <c r="F829" s="664">
        <v>1</v>
      </c>
      <c r="G829" s="664">
        <v>357</v>
      </c>
      <c r="H829" s="661">
        <v>1</v>
      </c>
      <c r="I829" s="661">
        <v>357</v>
      </c>
      <c r="J829" s="664">
        <v>7</v>
      </c>
      <c r="K829" s="664">
        <v>2289</v>
      </c>
      <c r="L829" s="661">
        <v>6.4117647058823533</v>
      </c>
      <c r="M829" s="661">
        <v>327</v>
      </c>
      <c r="N829" s="664">
        <v>7</v>
      </c>
      <c r="O829" s="664">
        <v>2310</v>
      </c>
      <c r="P829" s="677">
        <v>6.4705882352941178</v>
      </c>
      <c r="Q829" s="665">
        <v>330</v>
      </c>
    </row>
    <row r="830" spans="1:17" ht="14.4" customHeight="1" x14ac:dyDescent="0.3">
      <c r="A830" s="660" t="s">
        <v>8553</v>
      </c>
      <c r="B830" s="661" t="s">
        <v>8731</v>
      </c>
      <c r="C830" s="661" t="s">
        <v>4642</v>
      </c>
      <c r="D830" s="661" t="s">
        <v>8780</v>
      </c>
      <c r="E830" s="661" t="s">
        <v>8781</v>
      </c>
      <c r="F830" s="664">
        <v>2</v>
      </c>
      <c r="G830" s="664">
        <v>872</v>
      </c>
      <c r="H830" s="661">
        <v>1</v>
      </c>
      <c r="I830" s="661">
        <v>436</v>
      </c>
      <c r="J830" s="664"/>
      <c r="K830" s="664"/>
      <c r="L830" s="661"/>
      <c r="M830" s="661"/>
      <c r="N830" s="664"/>
      <c r="O830" s="664"/>
      <c r="P830" s="677"/>
      <c r="Q830" s="665"/>
    </row>
    <row r="831" spans="1:17" ht="14.4" customHeight="1" x14ac:dyDescent="0.3">
      <c r="A831" s="660" t="s">
        <v>8553</v>
      </c>
      <c r="B831" s="661" t="s">
        <v>8731</v>
      </c>
      <c r="C831" s="661" t="s">
        <v>4642</v>
      </c>
      <c r="D831" s="661" t="s">
        <v>8782</v>
      </c>
      <c r="E831" s="661" t="s">
        <v>8783</v>
      </c>
      <c r="F831" s="664">
        <v>3</v>
      </c>
      <c r="G831" s="664">
        <v>474</v>
      </c>
      <c r="H831" s="661">
        <v>1</v>
      </c>
      <c r="I831" s="661">
        <v>158</v>
      </c>
      <c r="J831" s="664">
        <v>2</v>
      </c>
      <c r="K831" s="664">
        <v>318</v>
      </c>
      <c r="L831" s="661">
        <v>0.67088607594936711</v>
      </c>
      <c r="M831" s="661">
        <v>159</v>
      </c>
      <c r="N831" s="664">
        <v>19</v>
      </c>
      <c r="O831" s="664">
        <v>3039</v>
      </c>
      <c r="P831" s="677">
        <v>6.4113924050632916</v>
      </c>
      <c r="Q831" s="665">
        <v>159.94736842105263</v>
      </c>
    </row>
    <row r="832" spans="1:17" ht="14.4" customHeight="1" x14ac:dyDescent="0.3">
      <c r="A832" s="660" t="s">
        <v>8553</v>
      </c>
      <c r="B832" s="661" t="s">
        <v>8731</v>
      </c>
      <c r="C832" s="661" t="s">
        <v>4642</v>
      </c>
      <c r="D832" s="661" t="s">
        <v>8784</v>
      </c>
      <c r="E832" s="661" t="s">
        <v>8785</v>
      </c>
      <c r="F832" s="664">
        <v>151</v>
      </c>
      <c r="G832" s="664">
        <v>8456</v>
      </c>
      <c r="H832" s="661">
        <v>1</v>
      </c>
      <c r="I832" s="661">
        <v>56</v>
      </c>
      <c r="J832" s="664">
        <v>156</v>
      </c>
      <c r="K832" s="664">
        <v>8736</v>
      </c>
      <c r="L832" s="661">
        <v>1.0331125827814569</v>
      </c>
      <c r="M832" s="661">
        <v>56</v>
      </c>
      <c r="N832" s="664">
        <v>68</v>
      </c>
      <c r="O832" s="664">
        <v>3867</v>
      </c>
      <c r="P832" s="677">
        <v>0.45730842005676442</v>
      </c>
      <c r="Q832" s="665">
        <v>56.867647058823529</v>
      </c>
    </row>
    <row r="833" spans="1:17" ht="14.4" customHeight="1" x14ac:dyDescent="0.3">
      <c r="A833" s="660" t="s">
        <v>8553</v>
      </c>
      <c r="B833" s="661" t="s">
        <v>8731</v>
      </c>
      <c r="C833" s="661" t="s">
        <v>4642</v>
      </c>
      <c r="D833" s="661" t="s">
        <v>8786</v>
      </c>
      <c r="E833" s="661" t="s">
        <v>8787</v>
      </c>
      <c r="F833" s="664">
        <v>6</v>
      </c>
      <c r="G833" s="664">
        <v>84</v>
      </c>
      <c r="H833" s="661">
        <v>1</v>
      </c>
      <c r="I833" s="661">
        <v>14</v>
      </c>
      <c r="J833" s="664">
        <v>1</v>
      </c>
      <c r="K833" s="664">
        <v>26</v>
      </c>
      <c r="L833" s="661">
        <v>0.30952380952380953</v>
      </c>
      <c r="M833" s="661">
        <v>26</v>
      </c>
      <c r="N833" s="664"/>
      <c r="O833" s="664"/>
      <c r="P833" s="677"/>
      <c r="Q833" s="665"/>
    </row>
    <row r="834" spans="1:17" ht="14.4" customHeight="1" x14ac:dyDescent="0.3">
      <c r="A834" s="660" t="s">
        <v>8553</v>
      </c>
      <c r="B834" s="661" t="s">
        <v>8731</v>
      </c>
      <c r="C834" s="661" t="s">
        <v>4642</v>
      </c>
      <c r="D834" s="661" t="s">
        <v>8738</v>
      </c>
      <c r="E834" s="661" t="s">
        <v>8739</v>
      </c>
      <c r="F834" s="664">
        <v>1167</v>
      </c>
      <c r="G834" s="664">
        <v>207726</v>
      </c>
      <c r="H834" s="661">
        <v>1</v>
      </c>
      <c r="I834" s="661">
        <v>178</v>
      </c>
      <c r="J834" s="664">
        <v>1250</v>
      </c>
      <c r="K834" s="664">
        <v>203750</v>
      </c>
      <c r="L834" s="661">
        <v>0.98085940132674776</v>
      </c>
      <c r="M834" s="661">
        <v>163</v>
      </c>
      <c r="N834" s="664">
        <v>919</v>
      </c>
      <c r="O834" s="664">
        <v>150486</v>
      </c>
      <c r="P834" s="677">
        <v>0.7244447011929176</v>
      </c>
      <c r="Q834" s="665">
        <v>163.74972796517955</v>
      </c>
    </row>
    <row r="835" spans="1:17" ht="14.4" customHeight="1" x14ac:dyDescent="0.3">
      <c r="A835" s="660" t="s">
        <v>8553</v>
      </c>
      <c r="B835" s="661" t="s">
        <v>8731</v>
      </c>
      <c r="C835" s="661" t="s">
        <v>4642</v>
      </c>
      <c r="D835" s="661" t="s">
        <v>8740</v>
      </c>
      <c r="E835" s="661" t="s">
        <v>8741</v>
      </c>
      <c r="F835" s="664">
        <v>72</v>
      </c>
      <c r="G835" s="664">
        <v>48456</v>
      </c>
      <c r="H835" s="661">
        <v>1</v>
      </c>
      <c r="I835" s="661">
        <v>673</v>
      </c>
      <c r="J835" s="664">
        <v>77</v>
      </c>
      <c r="K835" s="664">
        <v>49665</v>
      </c>
      <c r="L835" s="661">
        <v>1.0249504705299652</v>
      </c>
      <c r="M835" s="661">
        <v>645</v>
      </c>
      <c r="N835" s="664">
        <v>55</v>
      </c>
      <c r="O835" s="664">
        <v>35757</v>
      </c>
      <c r="P835" s="677">
        <v>0.73792719167904908</v>
      </c>
      <c r="Q835" s="665">
        <v>650.12727272727273</v>
      </c>
    </row>
    <row r="836" spans="1:17" ht="14.4" customHeight="1" x14ac:dyDescent="0.3">
      <c r="A836" s="660" t="s">
        <v>8553</v>
      </c>
      <c r="B836" s="661" t="s">
        <v>8731</v>
      </c>
      <c r="C836" s="661" t="s">
        <v>4643</v>
      </c>
      <c r="D836" s="661" t="s">
        <v>8744</v>
      </c>
      <c r="E836" s="661" t="s">
        <v>8745</v>
      </c>
      <c r="F836" s="664">
        <v>1</v>
      </c>
      <c r="G836" s="664">
        <v>185</v>
      </c>
      <c r="H836" s="661">
        <v>1</v>
      </c>
      <c r="I836" s="661">
        <v>185</v>
      </c>
      <c r="J836" s="664">
        <v>9</v>
      </c>
      <c r="K836" s="664">
        <v>1665</v>
      </c>
      <c r="L836" s="661">
        <v>9</v>
      </c>
      <c r="M836" s="661">
        <v>185</v>
      </c>
      <c r="N836" s="664">
        <v>25</v>
      </c>
      <c r="O836" s="664">
        <v>4655</v>
      </c>
      <c r="P836" s="677">
        <v>25.162162162162161</v>
      </c>
      <c r="Q836" s="665">
        <v>186.2</v>
      </c>
    </row>
    <row r="837" spans="1:17" ht="14.4" customHeight="1" x14ac:dyDescent="0.3">
      <c r="A837" s="660" t="s">
        <v>8553</v>
      </c>
      <c r="B837" s="661" t="s">
        <v>8731</v>
      </c>
      <c r="C837" s="661" t="s">
        <v>4643</v>
      </c>
      <c r="D837" s="661" t="s">
        <v>8732</v>
      </c>
      <c r="E837" s="661" t="s">
        <v>8733</v>
      </c>
      <c r="F837" s="664">
        <v>8</v>
      </c>
      <c r="G837" s="664">
        <v>272</v>
      </c>
      <c r="H837" s="661">
        <v>1</v>
      </c>
      <c r="I837" s="661">
        <v>34</v>
      </c>
      <c r="J837" s="664">
        <v>26</v>
      </c>
      <c r="K837" s="664">
        <v>884</v>
      </c>
      <c r="L837" s="661">
        <v>3.25</v>
      </c>
      <c r="M837" s="661">
        <v>34</v>
      </c>
      <c r="N837" s="664">
        <v>42</v>
      </c>
      <c r="O837" s="664">
        <v>1458</v>
      </c>
      <c r="P837" s="677">
        <v>5.3602941176470589</v>
      </c>
      <c r="Q837" s="665">
        <v>34.714285714285715</v>
      </c>
    </row>
    <row r="838" spans="1:17" ht="14.4" customHeight="1" x14ac:dyDescent="0.3">
      <c r="A838" s="660" t="s">
        <v>8553</v>
      </c>
      <c r="B838" s="661" t="s">
        <v>8731</v>
      </c>
      <c r="C838" s="661" t="s">
        <v>4643</v>
      </c>
      <c r="D838" s="661" t="s">
        <v>8734</v>
      </c>
      <c r="E838" s="661" t="s">
        <v>8735</v>
      </c>
      <c r="F838" s="664"/>
      <c r="G838" s="664"/>
      <c r="H838" s="661"/>
      <c r="I838" s="661"/>
      <c r="J838" s="664">
        <v>128</v>
      </c>
      <c r="K838" s="664">
        <v>4480</v>
      </c>
      <c r="L838" s="661"/>
      <c r="M838" s="661">
        <v>35</v>
      </c>
      <c r="N838" s="664">
        <v>312</v>
      </c>
      <c r="O838" s="664">
        <v>11161</v>
      </c>
      <c r="P838" s="677"/>
      <c r="Q838" s="665">
        <v>35.772435897435898</v>
      </c>
    </row>
    <row r="839" spans="1:17" ht="14.4" customHeight="1" x14ac:dyDescent="0.3">
      <c r="A839" s="660" t="s">
        <v>8553</v>
      </c>
      <c r="B839" s="661" t="s">
        <v>8731</v>
      </c>
      <c r="C839" s="661" t="s">
        <v>4643</v>
      </c>
      <c r="D839" s="661" t="s">
        <v>8770</v>
      </c>
      <c r="E839" s="661" t="s">
        <v>8771</v>
      </c>
      <c r="F839" s="664"/>
      <c r="G839" s="664"/>
      <c r="H839" s="661"/>
      <c r="I839" s="661"/>
      <c r="J839" s="664">
        <v>1</v>
      </c>
      <c r="K839" s="664">
        <v>0</v>
      </c>
      <c r="L839" s="661"/>
      <c r="M839" s="661">
        <v>0</v>
      </c>
      <c r="N839" s="664"/>
      <c r="O839" s="664"/>
      <c r="P839" s="677"/>
      <c r="Q839" s="665"/>
    </row>
    <row r="840" spans="1:17" ht="14.4" customHeight="1" x14ac:dyDescent="0.3">
      <c r="A840" s="660" t="s">
        <v>8553</v>
      </c>
      <c r="B840" s="661" t="s">
        <v>8731</v>
      </c>
      <c r="C840" s="661" t="s">
        <v>4643</v>
      </c>
      <c r="D840" s="661" t="s">
        <v>8736</v>
      </c>
      <c r="E840" s="661" t="s">
        <v>8737</v>
      </c>
      <c r="F840" s="664">
        <v>1</v>
      </c>
      <c r="G840" s="664">
        <v>357</v>
      </c>
      <c r="H840" s="661">
        <v>1</v>
      </c>
      <c r="I840" s="661">
        <v>357</v>
      </c>
      <c r="J840" s="664"/>
      <c r="K840" s="664"/>
      <c r="L840" s="661"/>
      <c r="M840" s="661"/>
      <c r="N840" s="664">
        <v>1</v>
      </c>
      <c r="O840" s="664">
        <v>330</v>
      </c>
      <c r="P840" s="677">
        <v>0.92436974789915971</v>
      </c>
      <c r="Q840" s="665">
        <v>330</v>
      </c>
    </row>
    <row r="841" spans="1:17" ht="14.4" customHeight="1" x14ac:dyDescent="0.3">
      <c r="A841" s="660" t="s">
        <v>8553</v>
      </c>
      <c r="B841" s="661" t="s">
        <v>8731</v>
      </c>
      <c r="C841" s="661" t="s">
        <v>4643</v>
      </c>
      <c r="D841" s="661" t="s">
        <v>8738</v>
      </c>
      <c r="E841" s="661" t="s">
        <v>8739</v>
      </c>
      <c r="F841" s="664">
        <v>92</v>
      </c>
      <c r="G841" s="664">
        <v>16376</v>
      </c>
      <c r="H841" s="661">
        <v>1</v>
      </c>
      <c r="I841" s="661">
        <v>178</v>
      </c>
      <c r="J841" s="664">
        <v>160</v>
      </c>
      <c r="K841" s="664">
        <v>26080</v>
      </c>
      <c r="L841" s="661">
        <v>1.5925744992672204</v>
      </c>
      <c r="M841" s="661">
        <v>163</v>
      </c>
      <c r="N841" s="664">
        <v>292</v>
      </c>
      <c r="O841" s="664">
        <v>47823</v>
      </c>
      <c r="P841" s="677">
        <v>2.9203102100635077</v>
      </c>
      <c r="Q841" s="665">
        <v>163.77739726027397</v>
      </c>
    </row>
    <row r="842" spans="1:17" ht="14.4" customHeight="1" x14ac:dyDescent="0.3">
      <c r="A842" s="660" t="s">
        <v>8553</v>
      </c>
      <c r="B842" s="661" t="s">
        <v>8731</v>
      </c>
      <c r="C842" s="661" t="s">
        <v>4643</v>
      </c>
      <c r="D842" s="661" t="s">
        <v>8740</v>
      </c>
      <c r="E842" s="661" t="s">
        <v>8741</v>
      </c>
      <c r="F842" s="664">
        <v>3</v>
      </c>
      <c r="G842" s="664">
        <v>2019</v>
      </c>
      <c r="H842" s="661">
        <v>1</v>
      </c>
      <c r="I842" s="661">
        <v>673</v>
      </c>
      <c r="J842" s="664">
        <v>3</v>
      </c>
      <c r="K842" s="664">
        <v>1935</v>
      </c>
      <c r="L842" s="661">
        <v>0.95839524517087671</v>
      </c>
      <c r="M842" s="661">
        <v>645</v>
      </c>
      <c r="N842" s="664">
        <v>18</v>
      </c>
      <c r="O842" s="664">
        <v>11682</v>
      </c>
      <c r="P842" s="677">
        <v>5.7860326894502228</v>
      </c>
      <c r="Q842" s="665">
        <v>649</v>
      </c>
    </row>
    <row r="843" spans="1:17" ht="14.4" customHeight="1" x14ac:dyDescent="0.3">
      <c r="A843" s="660" t="s">
        <v>8553</v>
      </c>
      <c r="B843" s="661" t="s">
        <v>8731</v>
      </c>
      <c r="C843" s="661" t="s">
        <v>4644</v>
      </c>
      <c r="D843" s="661" t="s">
        <v>8744</v>
      </c>
      <c r="E843" s="661" t="s">
        <v>8745</v>
      </c>
      <c r="F843" s="664">
        <v>29</v>
      </c>
      <c r="G843" s="664">
        <v>5365</v>
      </c>
      <c r="H843" s="661">
        <v>1</v>
      </c>
      <c r="I843" s="661">
        <v>185</v>
      </c>
      <c r="J843" s="664">
        <v>64</v>
      </c>
      <c r="K843" s="664">
        <v>11840</v>
      </c>
      <c r="L843" s="661">
        <v>2.2068965517241379</v>
      </c>
      <c r="M843" s="661">
        <v>185</v>
      </c>
      <c r="N843" s="664">
        <v>66</v>
      </c>
      <c r="O843" s="664">
        <v>12348</v>
      </c>
      <c r="P843" s="677">
        <v>2.3015843429636531</v>
      </c>
      <c r="Q843" s="665">
        <v>187.09090909090909</v>
      </c>
    </row>
    <row r="844" spans="1:17" ht="14.4" customHeight="1" x14ac:dyDescent="0.3">
      <c r="A844" s="660" t="s">
        <v>8553</v>
      </c>
      <c r="B844" s="661" t="s">
        <v>8731</v>
      </c>
      <c r="C844" s="661" t="s">
        <v>4644</v>
      </c>
      <c r="D844" s="661" t="s">
        <v>8732</v>
      </c>
      <c r="E844" s="661" t="s">
        <v>8733</v>
      </c>
      <c r="F844" s="664">
        <v>33</v>
      </c>
      <c r="G844" s="664">
        <v>1122</v>
      </c>
      <c r="H844" s="661">
        <v>1</v>
      </c>
      <c r="I844" s="661">
        <v>34</v>
      </c>
      <c r="J844" s="664">
        <v>34</v>
      </c>
      <c r="K844" s="664">
        <v>1156</v>
      </c>
      <c r="L844" s="661">
        <v>1.0303030303030303</v>
      </c>
      <c r="M844" s="661">
        <v>34</v>
      </c>
      <c r="N844" s="664">
        <v>58</v>
      </c>
      <c r="O844" s="664">
        <v>2017</v>
      </c>
      <c r="P844" s="677">
        <v>1.7976827094474153</v>
      </c>
      <c r="Q844" s="665">
        <v>34.775862068965516</v>
      </c>
    </row>
    <row r="845" spans="1:17" ht="14.4" customHeight="1" x14ac:dyDescent="0.3">
      <c r="A845" s="660" t="s">
        <v>8553</v>
      </c>
      <c r="B845" s="661" t="s">
        <v>8731</v>
      </c>
      <c r="C845" s="661" t="s">
        <v>4644</v>
      </c>
      <c r="D845" s="661" t="s">
        <v>8756</v>
      </c>
      <c r="E845" s="661" t="s">
        <v>8757</v>
      </c>
      <c r="F845" s="664">
        <v>1</v>
      </c>
      <c r="G845" s="664">
        <v>0</v>
      </c>
      <c r="H845" s="661"/>
      <c r="I845" s="661">
        <v>0</v>
      </c>
      <c r="J845" s="664"/>
      <c r="K845" s="664"/>
      <c r="L845" s="661"/>
      <c r="M845" s="661"/>
      <c r="N845" s="664"/>
      <c r="O845" s="664"/>
      <c r="P845" s="677"/>
      <c r="Q845" s="665"/>
    </row>
    <row r="846" spans="1:17" ht="14.4" customHeight="1" x14ac:dyDescent="0.3">
      <c r="A846" s="660" t="s">
        <v>8553</v>
      </c>
      <c r="B846" s="661" t="s">
        <v>8731</v>
      </c>
      <c r="C846" s="661" t="s">
        <v>4644</v>
      </c>
      <c r="D846" s="661" t="s">
        <v>8762</v>
      </c>
      <c r="E846" s="661" t="s">
        <v>8763</v>
      </c>
      <c r="F846" s="664">
        <v>14</v>
      </c>
      <c r="G846" s="664">
        <v>1442</v>
      </c>
      <c r="H846" s="661">
        <v>1</v>
      </c>
      <c r="I846" s="661">
        <v>103</v>
      </c>
      <c r="J846" s="664">
        <v>5</v>
      </c>
      <c r="K846" s="664">
        <v>520</v>
      </c>
      <c r="L846" s="661">
        <v>0.36061026352288489</v>
      </c>
      <c r="M846" s="661">
        <v>104</v>
      </c>
      <c r="N846" s="664"/>
      <c r="O846" s="664"/>
      <c r="P846" s="677"/>
      <c r="Q846" s="665"/>
    </row>
    <row r="847" spans="1:17" ht="14.4" customHeight="1" x14ac:dyDescent="0.3">
      <c r="A847" s="660" t="s">
        <v>8553</v>
      </c>
      <c r="B847" s="661" t="s">
        <v>8731</v>
      </c>
      <c r="C847" s="661" t="s">
        <v>4644</v>
      </c>
      <c r="D847" s="661" t="s">
        <v>8734</v>
      </c>
      <c r="E847" s="661" t="s">
        <v>8735</v>
      </c>
      <c r="F847" s="664"/>
      <c r="G847" s="664"/>
      <c r="H847" s="661"/>
      <c r="I847" s="661"/>
      <c r="J847" s="664">
        <v>436</v>
      </c>
      <c r="K847" s="664">
        <v>15260</v>
      </c>
      <c r="L847" s="661"/>
      <c r="M847" s="661">
        <v>35</v>
      </c>
      <c r="N847" s="664">
        <v>373</v>
      </c>
      <c r="O847" s="664">
        <v>13340</v>
      </c>
      <c r="P847" s="677"/>
      <c r="Q847" s="665">
        <v>35.76407506702413</v>
      </c>
    </row>
    <row r="848" spans="1:17" ht="14.4" customHeight="1" x14ac:dyDescent="0.3">
      <c r="A848" s="660" t="s">
        <v>8553</v>
      </c>
      <c r="B848" s="661" t="s">
        <v>8731</v>
      </c>
      <c r="C848" s="661" t="s">
        <v>4644</v>
      </c>
      <c r="D848" s="661" t="s">
        <v>8770</v>
      </c>
      <c r="E848" s="661" t="s">
        <v>8771</v>
      </c>
      <c r="F848" s="664">
        <v>2</v>
      </c>
      <c r="G848" s="664">
        <v>0</v>
      </c>
      <c r="H848" s="661"/>
      <c r="I848" s="661">
        <v>0</v>
      </c>
      <c r="J848" s="664"/>
      <c r="K848" s="664"/>
      <c r="L848" s="661"/>
      <c r="M848" s="661"/>
      <c r="N848" s="664"/>
      <c r="O848" s="664"/>
      <c r="P848" s="677"/>
      <c r="Q848" s="665"/>
    </row>
    <row r="849" spans="1:17" ht="14.4" customHeight="1" x14ac:dyDescent="0.3">
      <c r="A849" s="660" t="s">
        <v>8553</v>
      </c>
      <c r="B849" s="661" t="s">
        <v>8731</v>
      </c>
      <c r="C849" s="661" t="s">
        <v>4644</v>
      </c>
      <c r="D849" s="661" t="s">
        <v>8736</v>
      </c>
      <c r="E849" s="661" t="s">
        <v>8737</v>
      </c>
      <c r="F849" s="664">
        <v>30</v>
      </c>
      <c r="G849" s="664">
        <v>10710</v>
      </c>
      <c r="H849" s="661">
        <v>1</v>
      </c>
      <c r="I849" s="661">
        <v>357</v>
      </c>
      <c r="J849" s="664">
        <v>16</v>
      </c>
      <c r="K849" s="664">
        <v>5232</v>
      </c>
      <c r="L849" s="661">
        <v>0.48851540616246497</v>
      </c>
      <c r="M849" s="661">
        <v>327</v>
      </c>
      <c r="N849" s="664">
        <v>11</v>
      </c>
      <c r="O849" s="664">
        <v>3621</v>
      </c>
      <c r="P849" s="677">
        <v>0.33809523809523812</v>
      </c>
      <c r="Q849" s="665">
        <v>329.18181818181819</v>
      </c>
    </row>
    <row r="850" spans="1:17" ht="14.4" customHeight="1" x14ac:dyDescent="0.3">
      <c r="A850" s="660" t="s">
        <v>8553</v>
      </c>
      <c r="B850" s="661" t="s">
        <v>8731</v>
      </c>
      <c r="C850" s="661" t="s">
        <v>4644</v>
      </c>
      <c r="D850" s="661" t="s">
        <v>8788</v>
      </c>
      <c r="E850" s="661" t="s">
        <v>8789</v>
      </c>
      <c r="F850" s="664">
        <v>1</v>
      </c>
      <c r="G850" s="664">
        <v>205</v>
      </c>
      <c r="H850" s="661">
        <v>1</v>
      </c>
      <c r="I850" s="661">
        <v>205</v>
      </c>
      <c r="J850" s="664">
        <v>1</v>
      </c>
      <c r="K850" s="664">
        <v>206</v>
      </c>
      <c r="L850" s="661">
        <v>1.0048780487804878</v>
      </c>
      <c r="M850" s="661">
        <v>206</v>
      </c>
      <c r="N850" s="664">
        <v>1</v>
      </c>
      <c r="O850" s="664">
        <v>209</v>
      </c>
      <c r="P850" s="677">
        <v>1.0195121951219512</v>
      </c>
      <c r="Q850" s="665">
        <v>209</v>
      </c>
    </row>
    <row r="851" spans="1:17" ht="14.4" customHeight="1" x14ac:dyDescent="0.3">
      <c r="A851" s="660" t="s">
        <v>8553</v>
      </c>
      <c r="B851" s="661" t="s">
        <v>8731</v>
      </c>
      <c r="C851" s="661" t="s">
        <v>4644</v>
      </c>
      <c r="D851" s="661" t="s">
        <v>8784</v>
      </c>
      <c r="E851" s="661" t="s">
        <v>8785</v>
      </c>
      <c r="F851" s="664">
        <v>20</v>
      </c>
      <c r="G851" s="664">
        <v>1120</v>
      </c>
      <c r="H851" s="661">
        <v>1</v>
      </c>
      <c r="I851" s="661">
        <v>56</v>
      </c>
      <c r="J851" s="664">
        <v>33</v>
      </c>
      <c r="K851" s="664">
        <v>1848</v>
      </c>
      <c r="L851" s="661">
        <v>1.65</v>
      </c>
      <c r="M851" s="661">
        <v>56</v>
      </c>
      <c r="N851" s="664">
        <v>3</v>
      </c>
      <c r="O851" s="664">
        <v>170</v>
      </c>
      <c r="P851" s="677">
        <v>0.15178571428571427</v>
      </c>
      <c r="Q851" s="665">
        <v>56.666666666666664</v>
      </c>
    </row>
    <row r="852" spans="1:17" ht="14.4" customHeight="1" x14ac:dyDescent="0.3">
      <c r="A852" s="660" t="s">
        <v>8553</v>
      </c>
      <c r="B852" s="661" t="s">
        <v>8731</v>
      </c>
      <c r="C852" s="661" t="s">
        <v>4644</v>
      </c>
      <c r="D852" s="661" t="s">
        <v>8786</v>
      </c>
      <c r="E852" s="661" t="s">
        <v>8787</v>
      </c>
      <c r="F852" s="664">
        <v>1</v>
      </c>
      <c r="G852" s="664">
        <v>14</v>
      </c>
      <c r="H852" s="661">
        <v>1</v>
      </c>
      <c r="I852" s="661">
        <v>14</v>
      </c>
      <c r="J852" s="664"/>
      <c r="K852" s="664"/>
      <c r="L852" s="661"/>
      <c r="M852" s="661"/>
      <c r="N852" s="664"/>
      <c r="O852" s="664"/>
      <c r="P852" s="677"/>
      <c r="Q852" s="665"/>
    </row>
    <row r="853" spans="1:17" ht="14.4" customHeight="1" x14ac:dyDescent="0.3">
      <c r="A853" s="660" t="s">
        <v>8553</v>
      </c>
      <c r="B853" s="661" t="s">
        <v>8731</v>
      </c>
      <c r="C853" s="661" t="s">
        <v>4644</v>
      </c>
      <c r="D853" s="661" t="s">
        <v>8738</v>
      </c>
      <c r="E853" s="661" t="s">
        <v>8739</v>
      </c>
      <c r="F853" s="664">
        <v>249</v>
      </c>
      <c r="G853" s="664">
        <v>44322</v>
      </c>
      <c r="H853" s="661">
        <v>1</v>
      </c>
      <c r="I853" s="661">
        <v>178</v>
      </c>
      <c r="J853" s="664">
        <v>451</v>
      </c>
      <c r="K853" s="664">
        <v>73513</v>
      </c>
      <c r="L853" s="661">
        <v>1.6586119759938631</v>
      </c>
      <c r="M853" s="661">
        <v>163</v>
      </c>
      <c r="N853" s="664">
        <v>341</v>
      </c>
      <c r="O853" s="664">
        <v>55842</v>
      </c>
      <c r="P853" s="677">
        <v>1.2599160687694599</v>
      </c>
      <c r="Q853" s="665">
        <v>163.75953079178885</v>
      </c>
    </row>
    <row r="854" spans="1:17" ht="14.4" customHeight="1" x14ac:dyDescent="0.3">
      <c r="A854" s="660" t="s">
        <v>8553</v>
      </c>
      <c r="B854" s="661" t="s">
        <v>8731</v>
      </c>
      <c r="C854" s="661" t="s">
        <v>4644</v>
      </c>
      <c r="D854" s="661" t="s">
        <v>8740</v>
      </c>
      <c r="E854" s="661" t="s">
        <v>8741</v>
      </c>
      <c r="F854" s="664">
        <v>11</v>
      </c>
      <c r="G854" s="664">
        <v>7403</v>
      </c>
      <c r="H854" s="661">
        <v>1</v>
      </c>
      <c r="I854" s="661">
        <v>673</v>
      </c>
      <c r="J854" s="664">
        <v>18</v>
      </c>
      <c r="K854" s="664">
        <v>11610</v>
      </c>
      <c r="L854" s="661">
        <v>1.5682831284614345</v>
      </c>
      <c r="M854" s="661">
        <v>645</v>
      </c>
      <c r="N854" s="664">
        <v>21</v>
      </c>
      <c r="O854" s="664">
        <v>13653</v>
      </c>
      <c r="P854" s="677">
        <v>1.8442523301364311</v>
      </c>
      <c r="Q854" s="665">
        <v>650.14285714285711</v>
      </c>
    </row>
    <row r="855" spans="1:17" ht="14.4" customHeight="1" x14ac:dyDescent="0.3">
      <c r="A855" s="660" t="s">
        <v>8553</v>
      </c>
      <c r="B855" s="661" t="s">
        <v>8731</v>
      </c>
      <c r="C855" s="661" t="s">
        <v>4645</v>
      </c>
      <c r="D855" s="661" t="s">
        <v>8732</v>
      </c>
      <c r="E855" s="661" t="s">
        <v>8733</v>
      </c>
      <c r="F855" s="664"/>
      <c r="G855" s="664"/>
      <c r="H855" s="661"/>
      <c r="I855" s="661"/>
      <c r="J855" s="664"/>
      <c r="K855" s="664"/>
      <c r="L855" s="661"/>
      <c r="M855" s="661"/>
      <c r="N855" s="664">
        <v>15</v>
      </c>
      <c r="O855" s="664">
        <v>525</v>
      </c>
      <c r="P855" s="677"/>
      <c r="Q855" s="665">
        <v>35</v>
      </c>
    </row>
    <row r="856" spans="1:17" ht="14.4" customHeight="1" x14ac:dyDescent="0.3">
      <c r="A856" s="660" t="s">
        <v>8553</v>
      </c>
      <c r="B856" s="661" t="s">
        <v>8731</v>
      </c>
      <c r="C856" s="661" t="s">
        <v>4645</v>
      </c>
      <c r="D856" s="661" t="s">
        <v>8762</v>
      </c>
      <c r="E856" s="661" t="s">
        <v>8763</v>
      </c>
      <c r="F856" s="664"/>
      <c r="G856" s="664"/>
      <c r="H856" s="661"/>
      <c r="I856" s="661"/>
      <c r="J856" s="664"/>
      <c r="K856" s="664"/>
      <c r="L856" s="661"/>
      <c r="M856" s="661"/>
      <c r="N856" s="664">
        <v>1</v>
      </c>
      <c r="O856" s="664">
        <v>105</v>
      </c>
      <c r="P856" s="677"/>
      <c r="Q856" s="665">
        <v>105</v>
      </c>
    </row>
    <row r="857" spans="1:17" ht="14.4" customHeight="1" x14ac:dyDescent="0.3">
      <c r="A857" s="660" t="s">
        <v>8553</v>
      </c>
      <c r="B857" s="661" t="s">
        <v>8731</v>
      </c>
      <c r="C857" s="661" t="s">
        <v>4645</v>
      </c>
      <c r="D857" s="661" t="s">
        <v>8734</v>
      </c>
      <c r="E857" s="661" t="s">
        <v>8735</v>
      </c>
      <c r="F857" s="664"/>
      <c r="G857" s="664"/>
      <c r="H857" s="661"/>
      <c r="I857" s="661"/>
      <c r="J857" s="664"/>
      <c r="K857" s="664"/>
      <c r="L857" s="661"/>
      <c r="M857" s="661"/>
      <c r="N857" s="664">
        <v>166</v>
      </c>
      <c r="O857" s="664">
        <v>5976</v>
      </c>
      <c r="P857" s="677"/>
      <c r="Q857" s="665">
        <v>36</v>
      </c>
    </row>
    <row r="858" spans="1:17" ht="14.4" customHeight="1" x14ac:dyDescent="0.3">
      <c r="A858" s="660" t="s">
        <v>8553</v>
      </c>
      <c r="B858" s="661" t="s">
        <v>8731</v>
      </c>
      <c r="C858" s="661" t="s">
        <v>4645</v>
      </c>
      <c r="D858" s="661" t="s">
        <v>8736</v>
      </c>
      <c r="E858" s="661" t="s">
        <v>8737</v>
      </c>
      <c r="F858" s="664"/>
      <c r="G858" s="664"/>
      <c r="H858" s="661"/>
      <c r="I858" s="661"/>
      <c r="J858" s="664"/>
      <c r="K858" s="664"/>
      <c r="L858" s="661"/>
      <c r="M858" s="661"/>
      <c r="N858" s="664">
        <v>59</v>
      </c>
      <c r="O858" s="664">
        <v>19470</v>
      </c>
      <c r="P858" s="677"/>
      <c r="Q858" s="665">
        <v>330</v>
      </c>
    </row>
    <row r="859" spans="1:17" ht="14.4" customHeight="1" x14ac:dyDescent="0.3">
      <c r="A859" s="660" t="s">
        <v>8553</v>
      </c>
      <c r="B859" s="661" t="s">
        <v>8731</v>
      </c>
      <c r="C859" s="661" t="s">
        <v>4645</v>
      </c>
      <c r="D859" s="661" t="s">
        <v>8738</v>
      </c>
      <c r="E859" s="661" t="s">
        <v>8739</v>
      </c>
      <c r="F859" s="664"/>
      <c r="G859" s="664"/>
      <c r="H859" s="661"/>
      <c r="I859" s="661"/>
      <c r="J859" s="664"/>
      <c r="K859" s="664"/>
      <c r="L859" s="661"/>
      <c r="M859" s="661"/>
      <c r="N859" s="664">
        <v>107</v>
      </c>
      <c r="O859" s="664">
        <v>17548</v>
      </c>
      <c r="P859" s="677"/>
      <c r="Q859" s="665">
        <v>164</v>
      </c>
    </row>
    <row r="860" spans="1:17" ht="14.4" customHeight="1" x14ac:dyDescent="0.3">
      <c r="A860" s="660" t="s">
        <v>8553</v>
      </c>
      <c r="B860" s="661" t="s">
        <v>8731</v>
      </c>
      <c r="C860" s="661" t="s">
        <v>4645</v>
      </c>
      <c r="D860" s="661" t="s">
        <v>8740</v>
      </c>
      <c r="E860" s="661" t="s">
        <v>8741</v>
      </c>
      <c r="F860" s="664"/>
      <c r="G860" s="664"/>
      <c r="H860" s="661"/>
      <c r="I860" s="661"/>
      <c r="J860" s="664"/>
      <c r="K860" s="664"/>
      <c r="L860" s="661"/>
      <c r="M860" s="661"/>
      <c r="N860" s="664">
        <v>1</v>
      </c>
      <c r="O860" s="664">
        <v>651</v>
      </c>
      <c r="P860" s="677"/>
      <c r="Q860" s="665">
        <v>651</v>
      </c>
    </row>
    <row r="861" spans="1:17" ht="14.4" customHeight="1" x14ac:dyDescent="0.3">
      <c r="A861" s="660" t="s">
        <v>8553</v>
      </c>
      <c r="B861" s="661" t="s">
        <v>8731</v>
      </c>
      <c r="C861" s="661" t="s">
        <v>4646</v>
      </c>
      <c r="D861" s="661" t="s">
        <v>8744</v>
      </c>
      <c r="E861" s="661" t="s">
        <v>8745</v>
      </c>
      <c r="F861" s="664">
        <v>89</v>
      </c>
      <c r="G861" s="664">
        <v>16465</v>
      </c>
      <c r="H861" s="661">
        <v>1</v>
      </c>
      <c r="I861" s="661">
        <v>185</v>
      </c>
      <c r="J861" s="664">
        <v>26</v>
      </c>
      <c r="K861" s="664">
        <v>4810</v>
      </c>
      <c r="L861" s="661">
        <v>0.29213483146067415</v>
      </c>
      <c r="M861" s="661">
        <v>185</v>
      </c>
      <c r="N861" s="664">
        <v>25</v>
      </c>
      <c r="O861" s="664">
        <v>4685</v>
      </c>
      <c r="P861" s="677">
        <v>0.28454296993622835</v>
      </c>
      <c r="Q861" s="665">
        <v>187.4</v>
      </c>
    </row>
    <row r="862" spans="1:17" ht="14.4" customHeight="1" x14ac:dyDescent="0.3">
      <c r="A862" s="660" t="s">
        <v>8553</v>
      </c>
      <c r="B862" s="661" t="s">
        <v>8731</v>
      </c>
      <c r="C862" s="661" t="s">
        <v>4646</v>
      </c>
      <c r="D862" s="661" t="s">
        <v>8732</v>
      </c>
      <c r="E862" s="661" t="s">
        <v>8733</v>
      </c>
      <c r="F862" s="664">
        <v>84</v>
      </c>
      <c r="G862" s="664">
        <v>2856</v>
      </c>
      <c r="H862" s="661">
        <v>1</v>
      </c>
      <c r="I862" s="661">
        <v>34</v>
      </c>
      <c r="J862" s="664">
        <v>27</v>
      </c>
      <c r="K862" s="664">
        <v>918</v>
      </c>
      <c r="L862" s="661">
        <v>0.32142857142857145</v>
      </c>
      <c r="M862" s="661">
        <v>34</v>
      </c>
      <c r="N862" s="664">
        <v>37</v>
      </c>
      <c r="O862" s="664">
        <v>1285</v>
      </c>
      <c r="P862" s="677">
        <v>0.44992997198879553</v>
      </c>
      <c r="Q862" s="665">
        <v>34.729729729729726</v>
      </c>
    </row>
    <row r="863" spans="1:17" ht="14.4" customHeight="1" x14ac:dyDescent="0.3">
      <c r="A863" s="660" t="s">
        <v>8553</v>
      </c>
      <c r="B863" s="661" t="s">
        <v>8731</v>
      </c>
      <c r="C863" s="661" t="s">
        <v>4646</v>
      </c>
      <c r="D863" s="661" t="s">
        <v>8756</v>
      </c>
      <c r="E863" s="661" t="s">
        <v>8757</v>
      </c>
      <c r="F863" s="664">
        <v>1</v>
      </c>
      <c r="G863" s="664">
        <v>0</v>
      </c>
      <c r="H863" s="661"/>
      <c r="I863" s="661">
        <v>0</v>
      </c>
      <c r="J863" s="664"/>
      <c r="K863" s="664"/>
      <c r="L863" s="661"/>
      <c r="M863" s="661"/>
      <c r="N863" s="664"/>
      <c r="O863" s="664"/>
      <c r="P863" s="677"/>
      <c r="Q863" s="665"/>
    </row>
    <row r="864" spans="1:17" ht="14.4" customHeight="1" x14ac:dyDescent="0.3">
      <c r="A864" s="660" t="s">
        <v>8553</v>
      </c>
      <c r="B864" s="661" t="s">
        <v>8731</v>
      </c>
      <c r="C864" s="661" t="s">
        <v>4646</v>
      </c>
      <c r="D864" s="661" t="s">
        <v>8762</v>
      </c>
      <c r="E864" s="661" t="s">
        <v>8763</v>
      </c>
      <c r="F864" s="664">
        <v>111</v>
      </c>
      <c r="G864" s="664">
        <v>11433</v>
      </c>
      <c r="H864" s="661">
        <v>1</v>
      </c>
      <c r="I864" s="661">
        <v>103</v>
      </c>
      <c r="J864" s="664"/>
      <c r="K864" s="664"/>
      <c r="L864" s="661"/>
      <c r="M864" s="661"/>
      <c r="N864" s="664"/>
      <c r="O864" s="664"/>
      <c r="P864" s="677"/>
      <c r="Q864" s="665"/>
    </row>
    <row r="865" spans="1:17" ht="14.4" customHeight="1" x14ac:dyDescent="0.3">
      <c r="A865" s="660" t="s">
        <v>8553</v>
      </c>
      <c r="B865" s="661" t="s">
        <v>8731</v>
      </c>
      <c r="C865" s="661" t="s">
        <v>4646</v>
      </c>
      <c r="D865" s="661" t="s">
        <v>8734</v>
      </c>
      <c r="E865" s="661" t="s">
        <v>8735</v>
      </c>
      <c r="F865" s="664"/>
      <c r="G865" s="664"/>
      <c r="H865" s="661"/>
      <c r="I865" s="661"/>
      <c r="J865" s="664">
        <v>296</v>
      </c>
      <c r="K865" s="664">
        <v>10360</v>
      </c>
      <c r="L865" s="661"/>
      <c r="M865" s="661">
        <v>35</v>
      </c>
      <c r="N865" s="664">
        <v>373</v>
      </c>
      <c r="O865" s="664">
        <v>13298</v>
      </c>
      <c r="P865" s="677"/>
      <c r="Q865" s="665">
        <v>35.651474530831102</v>
      </c>
    </row>
    <row r="866" spans="1:17" ht="14.4" customHeight="1" x14ac:dyDescent="0.3">
      <c r="A866" s="660" t="s">
        <v>8553</v>
      </c>
      <c r="B866" s="661" t="s">
        <v>8731</v>
      </c>
      <c r="C866" s="661" t="s">
        <v>4646</v>
      </c>
      <c r="D866" s="661" t="s">
        <v>8770</v>
      </c>
      <c r="E866" s="661" t="s">
        <v>8771</v>
      </c>
      <c r="F866" s="664">
        <v>1</v>
      </c>
      <c r="G866" s="664">
        <v>0</v>
      </c>
      <c r="H866" s="661"/>
      <c r="I866" s="661">
        <v>0</v>
      </c>
      <c r="J866" s="664"/>
      <c r="K866" s="664"/>
      <c r="L866" s="661"/>
      <c r="M866" s="661"/>
      <c r="N866" s="664"/>
      <c r="O866" s="664"/>
      <c r="P866" s="677"/>
      <c r="Q866" s="665"/>
    </row>
    <row r="867" spans="1:17" ht="14.4" customHeight="1" x14ac:dyDescent="0.3">
      <c r="A867" s="660" t="s">
        <v>8553</v>
      </c>
      <c r="B867" s="661" t="s">
        <v>8731</v>
      </c>
      <c r="C867" s="661" t="s">
        <v>4646</v>
      </c>
      <c r="D867" s="661" t="s">
        <v>8736</v>
      </c>
      <c r="E867" s="661" t="s">
        <v>8737</v>
      </c>
      <c r="F867" s="664">
        <v>627</v>
      </c>
      <c r="G867" s="664">
        <v>223839</v>
      </c>
      <c r="H867" s="661">
        <v>1</v>
      </c>
      <c r="I867" s="661">
        <v>357</v>
      </c>
      <c r="J867" s="664">
        <v>279</v>
      </c>
      <c r="K867" s="664">
        <v>91233</v>
      </c>
      <c r="L867" s="661">
        <v>0.40758312894535803</v>
      </c>
      <c r="M867" s="661">
        <v>327</v>
      </c>
      <c r="N867" s="664">
        <v>340</v>
      </c>
      <c r="O867" s="664">
        <v>111849</v>
      </c>
      <c r="P867" s="677">
        <v>0.49968504148070714</v>
      </c>
      <c r="Q867" s="665">
        <v>328.9676470588235</v>
      </c>
    </row>
    <row r="868" spans="1:17" ht="14.4" customHeight="1" x14ac:dyDescent="0.3">
      <c r="A868" s="660" t="s">
        <v>8553</v>
      </c>
      <c r="B868" s="661" t="s">
        <v>8731</v>
      </c>
      <c r="C868" s="661" t="s">
        <v>4646</v>
      </c>
      <c r="D868" s="661" t="s">
        <v>8782</v>
      </c>
      <c r="E868" s="661" t="s">
        <v>8783</v>
      </c>
      <c r="F868" s="664">
        <v>4</v>
      </c>
      <c r="G868" s="664">
        <v>632</v>
      </c>
      <c r="H868" s="661">
        <v>1</v>
      </c>
      <c r="I868" s="661">
        <v>158</v>
      </c>
      <c r="J868" s="664">
        <v>1</v>
      </c>
      <c r="K868" s="664">
        <v>159</v>
      </c>
      <c r="L868" s="661">
        <v>0.25158227848101267</v>
      </c>
      <c r="M868" s="661">
        <v>159</v>
      </c>
      <c r="N868" s="664"/>
      <c r="O868" s="664"/>
      <c r="P868" s="677"/>
      <c r="Q868" s="665"/>
    </row>
    <row r="869" spans="1:17" ht="14.4" customHeight="1" x14ac:dyDescent="0.3">
      <c r="A869" s="660" t="s">
        <v>8553</v>
      </c>
      <c r="B869" s="661" t="s">
        <v>8731</v>
      </c>
      <c r="C869" s="661" t="s">
        <v>4646</v>
      </c>
      <c r="D869" s="661" t="s">
        <v>8738</v>
      </c>
      <c r="E869" s="661" t="s">
        <v>8739</v>
      </c>
      <c r="F869" s="664">
        <v>86</v>
      </c>
      <c r="G869" s="664">
        <v>15308</v>
      </c>
      <c r="H869" s="661">
        <v>1</v>
      </c>
      <c r="I869" s="661">
        <v>178</v>
      </c>
      <c r="J869" s="664">
        <v>24</v>
      </c>
      <c r="K869" s="664">
        <v>3912</v>
      </c>
      <c r="L869" s="661">
        <v>0.25555265220799583</v>
      </c>
      <c r="M869" s="661">
        <v>163</v>
      </c>
      <c r="N869" s="664">
        <v>10</v>
      </c>
      <c r="O869" s="664">
        <v>1634</v>
      </c>
      <c r="P869" s="677">
        <v>0.10674157303370786</v>
      </c>
      <c r="Q869" s="665">
        <v>163.4</v>
      </c>
    </row>
    <row r="870" spans="1:17" ht="14.4" customHeight="1" x14ac:dyDescent="0.3">
      <c r="A870" s="660" t="s">
        <v>8553</v>
      </c>
      <c r="B870" s="661" t="s">
        <v>8731</v>
      </c>
      <c r="C870" s="661" t="s">
        <v>4646</v>
      </c>
      <c r="D870" s="661" t="s">
        <v>8740</v>
      </c>
      <c r="E870" s="661" t="s">
        <v>8741</v>
      </c>
      <c r="F870" s="664">
        <v>74</v>
      </c>
      <c r="G870" s="664">
        <v>49802</v>
      </c>
      <c r="H870" s="661">
        <v>1</v>
      </c>
      <c r="I870" s="661">
        <v>673</v>
      </c>
      <c r="J870" s="664">
        <v>21</v>
      </c>
      <c r="K870" s="664">
        <v>13545</v>
      </c>
      <c r="L870" s="661">
        <v>0.2719770290349785</v>
      </c>
      <c r="M870" s="661">
        <v>645</v>
      </c>
      <c r="N870" s="664">
        <v>24</v>
      </c>
      <c r="O870" s="664">
        <v>15582</v>
      </c>
      <c r="P870" s="677">
        <v>0.31287900084333964</v>
      </c>
      <c r="Q870" s="665">
        <v>649.25</v>
      </c>
    </row>
    <row r="871" spans="1:17" ht="14.4" customHeight="1" x14ac:dyDescent="0.3">
      <c r="A871" s="660" t="s">
        <v>8553</v>
      </c>
      <c r="B871" s="661" t="s">
        <v>8731</v>
      </c>
      <c r="C871" s="661" t="s">
        <v>4647</v>
      </c>
      <c r="D871" s="661" t="s">
        <v>8744</v>
      </c>
      <c r="E871" s="661" t="s">
        <v>8745</v>
      </c>
      <c r="F871" s="664">
        <v>20</v>
      </c>
      <c r="G871" s="664">
        <v>3700</v>
      </c>
      <c r="H871" s="661">
        <v>1</v>
      </c>
      <c r="I871" s="661">
        <v>185</v>
      </c>
      <c r="J871" s="664">
        <v>21</v>
      </c>
      <c r="K871" s="664">
        <v>3885</v>
      </c>
      <c r="L871" s="661">
        <v>1.05</v>
      </c>
      <c r="M871" s="661">
        <v>185</v>
      </c>
      <c r="N871" s="664">
        <v>11</v>
      </c>
      <c r="O871" s="664">
        <v>2059</v>
      </c>
      <c r="P871" s="677">
        <v>0.55648648648648646</v>
      </c>
      <c r="Q871" s="665">
        <v>187.18181818181819</v>
      </c>
    </row>
    <row r="872" spans="1:17" ht="14.4" customHeight="1" x14ac:dyDescent="0.3">
      <c r="A872" s="660" t="s">
        <v>8553</v>
      </c>
      <c r="B872" s="661" t="s">
        <v>8731</v>
      </c>
      <c r="C872" s="661" t="s">
        <v>4647</v>
      </c>
      <c r="D872" s="661" t="s">
        <v>8732</v>
      </c>
      <c r="E872" s="661" t="s">
        <v>8733</v>
      </c>
      <c r="F872" s="664">
        <v>58</v>
      </c>
      <c r="G872" s="664">
        <v>1972</v>
      </c>
      <c r="H872" s="661">
        <v>1</v>
      </c>
      <c r="I872" s="661">
        <v>34</v>
      </c>
      <c r="J872" s="664">
        <v>62</v>
      </c>
      <c r="K872" s="664">
        <v>2108</v>
      </c>
      <c r="L872" s="661">
        <v>1.0689655172413792</v>
      </c>
      <c r="M872" s="661">
        <v>34</v>
      </c>
      <c r="N872" s="664">
        <v>33</v>
      </c>
      <c r="O872" s="664">
        <v>1149</v>
      </c>
      <c r="P872" s="677">
        <v>0.58265720081135908</v>
      </c>
      <c r="Q872" s="665">
        <v>34.81818181818182</v>
      </c>
    </row>
    <row r="873" spans="1:17" ht="14.4" customHeight="1" x14ac:dyDescent="0.3">
      <c r="A873" s="660" t="s">
        <v>8553</v>
      </c>
      <c r="B873" s="661" t="s">
        <v>8731</v>
      </c>
      <c r="C873" s="661" t="s">
        <v>4647</v>
      </c>
      <c r="D873" s="661" t="s">
        <v>8762</v>
      </c>
      <c r="E873" s="661" t="s">
        <v>8763</v>
      </c>
      <c r="F873" s="664">
        <v>20</v>
      </c>
      <c r="G873" s="664">
        <v>2060</v>
      </c>
      <c r="H873" s="661">
        <v>1</v>
      </c>
      <c r="I873" s="661">
        <v>103</v>
      </c>
      <c r="J873" s="664">
        <v>4</v>
      </c>
      <c r="K873" s="664">
        <v>416</v>
      </c>
      <c r="L873" s="661">
        <v>0.20194174757281552</v>
      </c>
      <c r="M873" s="661">
        <v>104</v>
      </c>
      <c r="N873" s="664"/>
      <c r="O873" s="664"/>
      <c r="P873" s="677"/>
      <c r="Q873" s="665"/>
    </row>
    <row r="874" spans="1:17" ht="14.4" customHeight="1" x14ac:dyDescent="0.3">
      <c r="A874" s="660" t="s">
        <v>8553</v>
      </c>
      <c r="B874" s="661" t="s">
        <v>8731</v>
      </c>
      <c r="C874" s="661" t="s">
        <v>4647</v>
      </c>
      <c r="D874" s="661" t="s">
        <v>8734</v>
      </c>
      <c r="E874" s="661" t="s">
        <v>8735</v>
      </c>
      <c r="F874" s="664"/>
      <c r="G874" s="664"/>
      <c r="H874" s="661"/>
      <c r="I874" s="661"/>
      <c r="J874" s="664">
        <v>306</v>
      </c>
      <c r="K874" s="664">
        <v>10710</v>
      </c>
      <c r="L874" s="661"/>
      <c r="M874" s="661">
        <v>35</v>
      </c>
      <c r="N874" s="664">
        <v>317</v>
      </c>
      <c r="O874" s="664">
        <v>11360</v>
      </c>
      <c r="P874" s="677"/>
      <c r="Q874" s="665">
        <v>35.835962145110408</v>
      </c>
    </row>
    <row r="875" spans="1:17" ht="14.4" customHeight="1" x14ac:dyDescent="0.3">
      <c r="A875" s="660" t="s">
        <v>8553</v>
      </c>
      <c r="B875" s="661" t="s">
        <v>8731</v>
      </c>
      <c r="C875" s="661" t="s">
        <v>4647</v>
      </c>
      <c r="D875" s="661" t="s">
        <v>8772</v>
      </c>
      <c r="E875" s="661" t="s">
        <v>8773</v>
      </c>
      <c r="F875" s="664">
        <v>3</v>
      </c>
      <c r="G875" s="664">
        <v>423</v>
      </c>
      <c r="H875" s="661">
        <v>1</v>
      </c>
      <c r="I875" s="661">
        <v>141</v>
      </c>
      <c r="J875" s="664"/>
      <c r="K875" s="664"/>
      <c r="L875" s="661"/>
      <c r="M875" s="661"/>
      <c r="N875" s="664"/>
      <c r="O875" s="664"/>
      <c r="P875" s="677"/>
      <c r="Q875" s="665"/>
    </row>
    <row r="876" spans="1:17" ht="14.4" customHeight="1" x14ac:dyDescent="0.3">
      <c r="A876" s="660" t="s">
        <v>8553</v>
      </c>
      <c r="B876" s="661" t="s">
        <v>8731</v>
      </c>
      <c r="C876" s="661" t="s">
        <v>4647</v>
      </c>
      <c r="D876" s="661" t="s">
        <v>8736</v>
      </c>
      <c r="E876" s="661" t="s">
        <v>8737</v>
      </c>
      <c r="F876" s="664">
        <v>10</v>
      </c>
      <c r="G876" s="664">
        <v>3570</v>
      </c>
      <c r="H876" s="661">
        <v>1</v>
      </c>
      <c r="I876" s="661">
        <v>357</v>
      </c>
      <c r="J876" s="664">
        <v>4</v>
      </c>
      <c r="K876" s="664">
        <v>1308</v>
      </c>
      <c r="L876" s="661">
        <v>0.36638655462184871</v>
      </c>
      <c r="M876" s="661">
        <v>327</v>
      </c>
      <c r="N876" s="664">
        <v>4</v>
      </c>
      <c r="O876" s="664">
        <v>1320</v>
      </c>
      <c r="P876" s="677">
        <v>0.36974789915966388</v>
      </c>
      <c r="Q876" s="665">
        <v>330</v>
      </c>
    </row>
    <row r="877" spans="1:17" ht="14.4" customHeight="1" x14ac:dyDescent="0.3">
      <c r="A877" s="660" t="s">
        <v>8553</v>
      </c>
      <c r="B877" s="661" t="s">
        <v>8731</v>
      </c>
      <c r="C877" s="661" t="s">
        <v>4647</v>
      </c>
      <c r="D877" s="661" t="s">
        <v>8738</v>
      </c>
      <c r="E877" s="661" t="s">
        <v>8739</v>
      </c>
      <c r="F877" s="664">
        <v>341</v>
      </c>
      <c r="G877" s="664">
        <v>60698</v>
      </c>
      <c r="H877" s="661">
        <v>1</v>
      </c>
      <c r="I877" s="661">
        <v>178</v>
      </c>
      <c r="J877" s="664">
        <v>389</v>
      </c>
      <c r="K877" s="664">
        <v>63407</v>
      </c>
      <c r="L877" s="661">
        <v>1.0446307950838578</v>
      </c>
      <c r="M877" s="661">
        <v>163</v>
      </c>
      <c r="N877" s="664">
        <v>294</v>
      </c>
      <c r="O877" s="664">
        <v>48166</v>
      </c>
      <c r="P877" s="677">
        <v>0.79353520709084324</v>
      </c>
      <c r="Q877" s="665">
        <v>163.82993197278913</v>
      </c>
    </row>
    <row r="878" spans="1:17" ht="14.4" customHeight="1" x14ac:dyDescent="0.3">
      <c r="A878" s="660" t="s">
        <v>8553</v>
      </c>
      <c r="B878" s="661" t="s">
        <v>8731</v>
      </c>
      <c r="C878" s="661" t="s">
        <v>4647</v>
      </c>
      <c r="D878" s="661" t="s">
        <v>8740</v>
      </c>
      <c r="E878" s="661" t="s">
        <v>8741</v>
      </c>
      <c r="F878" s="664">
        <v>22</v>
      </c>
      <c r="G878" s="664">
        <v>14806</v>
      </c>
      <c r="H878" s="661">
        <v>1</v>
      </c>
      <c r="I878" s="661">
        <v>673</v>
      </c>
      <c r="J878" s="664">
        <v>28</v>
      </c>
      <c r="K878" s="664">
        <v>18060</v>
      </c>
      <c r="L878" s="661">
        <v>1.2197757665811158</v>
      </c>
      <c r="M878" s="661">
        <v>645</v>
      </c>
      <c r="N878" s="664">
        <v>20</v>
      </c>
      <c r="O878" s="664">
        <v>12996</v>
      </c>
      <c r="P878" s="677">
        <v>0.87775226259624473</v>
      </c>
      <c r="Q878" s="665">
        <v>649.79999999999995</v>
      </c>
    </row>
    <row r="879" spans="1:17" ht="14.4" customHeight="1" x14ac:dyDescent="0.3">
      <c r="A879" s="660" t="s">
        <v>8553</v>
      </c>
      <c r="B879" s="661" t="s">
        <v>8731</v>
      </c>
      <c r="C879" s="661" t="s">
        <v>4648</v>
      </c>
      <c r="D879" s="661" t="s">
        <v>8732</v>
      </c>
      <c r="E879" s="661" t="s">
        <v>8733</v>
      </c>
      <c r="F879" s="664"/>
      <c r="G879" s="664"/>
      <c r="H879" s="661"/>
      <c r="I879" s="661"/>
      <c r="J879" s="664">
        <v>1</v>
      </c>
      <c r="K879" s="664">
        <v>34</v>
      </c>
      <c r="L879" s="661"/>
      <c r="M879" s="661">
        <v>34</v>
      </c>
      <c r="N879" s="664">
        <v>27</v>
      </c>
      <c r="O879" s="664">
        <v>939</v>
      </c>
      <c r="P879" s="677"/>
      <c r="Q879" s="665">
        <v>34.777777777777779</v>
      </c>
    </row>
    <row r="880" spans="1:17" ht="14.4" customHeight="1" x14ac:dyDescent="0.3">
      <c r="A880" s="660" t="s">
        <v>8553</v>
      </c>
      <c r="B880" s="661" t="s">
        <v>8731</v>
      </c>
      <c r="C880" s="661" t="s">
        <v>4650</v>
      </c>
      <c r="D880" s="661" t="s">
        <v>8732</v>
      </c>
      <c r="E880" s="661" t="s">
        <v>8733</v>
      </c>
      <c r="F880" s="664"/>
      <c r="G880" s="664"/>
      <c r="H880" s="661"/>
      <c r="I880" s="661"/>
      <c r="J880" s="664"/>
      <c r="K880" s="664"/>
      <c r="L880" s="661"/>
      <c r="M880" s="661"/>
      <c r="N880" s="664">
        <v>5</v>
      </c>
      <c r="O880" s="664">
        <v>175</v>
      </c>
      <c r="P880" s="677"/>
      <c r="Q880" s="665">
        <v>35</v>
      </c>
    </row>
    <row r="881" spans="1:17" ht="14.4" customHeight="1" x14ac:dyDescent="0.3">
      <c r="A881" s="660" t="s">
        <v>8553</v>
      </c>
      <c r="B881" s="661" t="s">
        <v>8731</v>
      </c>
      <c r="C881" s="661" t="s">
        <v>4652</v>
      </c>
      <c r="D881" s="661" t="s">
        <v>8744</v>
      </c>
      <c r="E881" s="661" t="s">
        <v>8745</v>
      </c>
      <c r="F881" s="664"/>
      <c r="G881" s="664"/>
      <c r="H881" s="661"/>
      <c r="I881" s="661"/>
      <c r="J881" s="664"/>
      <c r="K881" s="664"/>
      <c r="L881" s="661"/>
      <c r="M881" s="661"/>
      <c r="N881" s="664">
        <v>1</v>
      </c>
      <c r="O881" s="664">
        <v>188</v>
      </c>
      <c r="P881" s="677"/>
      <c r="Q881" s="665">
        <v>188</v>
      </c>
    </row>
    <row r="882" spans="1:17" ht="14.4" customHeight="1" x14ac:dyDescent="0.3">
      <c r="A882" s="660" t="s">
        <v>8553</v>
      </c>
      <c r="B882" s="661" t="s">
        <v>8731</v>
      </c>
      <c r="C882" s="661" t="s">
        <v>4652</v>
      </c>
      <c r="D882" s="661" t="s">
        <v>8732</v>
      </c>
      <c r="E882" s="661" t="s">
        <v>8733</v>
      </c>
      <c r="F882" s="664"/>
      <c r="G882" s="664"/>
      <c r="H882" s="661"/>
      <c r="I882" s="661"/>
      <c r="J882" s="664"/>
      <c r="K882" s="664"/>
      <c r="L882" s="661"/>
      <c r="M882" s="661"/>
      <c r="N882" s="664">
        <v>1</v>
      </c>
      <c r="O882" s="664">
        <v>35</v>
      </c>
      <c r="P882" s="677"/>
      <c r="Q882" s="665">
        <v>35</v>
      </c>
    </row>
    <row r="883" spans="1:17" ht="14.4" customHeight="1" x14ac:dyDescent="0.3">
      <c r="A883" s="660" t="s">
        <v>8553</v>
      </c>
      <c r="B883" s="661" t="s">
        <v>8731</v>
      </c>
      <c r="C883" s="661" t="s">
        <v>4653</v>
      </c>
      <c r="D883" s="661" t="s">
        <v>8732</v>
      </c>
      <c r="E883" s="661" t="s">
        <v>8733</v>
      </c>
      <c r="F883" s="664"/>
      <c r="G883" s="664"/>
      <c r="H883" s="661"/>
      <c r="I883" s="661"/>
      <c r="J883" s="664"/>
      <c r="K883" s="664"/>
      <c r="L883" s="661"/>
      <c r="M883" s="661"/>
      <c r="N883" s="664">
        <v>1</v>
      </c>
      <c r="O883" s="664">
        <v>35</v>
      </c>
      <c r="P883" s="677"/>
      <c r="Q883" s="665">
        <v>35</v>
      </c>
    </row>
    <row r="884" spans="1:17" ht="14.4" customHeight="1" x14ac:dyDescent="0.3">
      <c r="A884" s="660" t="s">
        <v>8790</v>
      </c>
      <c r="B884" s="661" t="s">
        <v>8731</v>
      </c>
      <c r="C884" s="661" t="s">
        <v>4631</v>
      </c>
      <c r="D884" s="661" t="s">
        <v>8736</v>
      </c>
      <c r="E884" s="661" t="s">
        <v>8737</v>
      </c>
      <c r="F884" s="664"/>
      <c r="G884" s="664"/>
      <c r="H884" s="661"/>
      <c r="I884" s="661"/>
      <c r="J884" s="664"/>
      <c r="K884" s="664"/>
      <c r="L884" s="661"/>
      <c r="M884" s="661"/>
      <c r="N884" s="664">
        <v>1</v>
      </c>
      <c r="O884" s="664">
        <v>330</v>
      </c>
      <c r="P884" s="677"/>
      <c r="Q884" s="665">
        <v>330</v>
      </c>
    </row>
    <row r="885" spans="1:17" ht="14.4" customHeight="1" x14ac:dyDescent="0.3">
      <c r="A885" s="660" t="s">
        <v>8791</v>
      </c>
      <c r="B885" s="661" t="s">
        <v>8731</v>
      </c>
      <c r="C885" s="661" t="s">
        <v>8548</v>
      </c>
      <c r="D885" s="661" t="s">
        <v>8792</v>
      </c>
      <c r="E885" s="661" t="s">
        <v>8793</v>
      </c>
      <c r="F885" s="664">
        <v>979</v>
      </c>
      <c r="G885" s="664">
        <v>879142</v>
      </c>
      <c r="H885" s="661">
        <v>1</v>
      </c>
      <c r="I885" s="661">
        <v>898</v>
      </c>
      <c r="J885" s="664">
        <v>779</v>
      </c>
      <c r="K885" s="664">
        <v>704216</v>
      </c>
      <c r="L885" s="661">
        <v>0.80102645533941053</v>
      </c>
      <c r="M885" s="661">
        <v>904</v>
      </c>
      <c r="N885" s="664">
        <v>1427</v>
      </c>
      <c r="O885" s="664">
        <v>1304711</v>
      </c>
      <c r="P885" s="677">
        <v>1.4840731076435889</v>
      </c>
      <c r="Q885" s="665">
        <v>914.30343377715485</v>
      </c>
    </row>
    <row r="886" spans="1:17" ht="14.4" customHeight="1" x14ac:dyDescent="0.3">
      <c r="A886" s="660" t="s">
        <v>8791</v>
      </c>
      <c r="B886" s="661" t="s">
        <v>8731</v>
      </c>
      <c r="C886" s="661" t="s">
        <v>8548</v>
      </c>
      <c r="D886" s="661" t="s">
        <v>8794</v>
      </c>
      <c r="E886" s="661" t="s">
        <v>8795</v>
      </c>
      <c r="F886" s="664">
        <v>61</v>
      </c>
      <c r="G886" s="664">
        <v>612318</v>
      </c>
      <c r="H886" s="661">
        <v>1</v>
      </c>
      <c r="I886" s="661">
        <v>10038</v>
      </c>
      <c r="J886" s="664">
        <v>64</v>
      </c>
      <c r="K886" s="664">
        <v>645376</v>
      </c>
      <c r="L886" s="661">
        <v>1.0539882871318498</v>
      </c>
      <c r="M886" s="661">
        <v>10084</v>
      </c>
      <c r="N886" s="664">
        <v>72</v>
      </c>
      <c r="O886" s="664">
        <v>730836</v>
      </c>
      <c r="P886" s="677">
        <v>1.1935562893790481</v>
      </c>
      <c r="Q886" s="665">
        <v>10150.5</v>
      </c>
    </row>
    <row r="887" spans="1:17" ht="14.4" customHeight="1" x14ac:dyDescent="0.3">
      <c r="A887" s="660" t="s">
        <v>8791</v>
      </c>
      <c r="B887" s="661" t="s">
        <v>8731</v>
      </c>
      <c r="C887" s="661" t="s">
        <v>8548</v>
      </c>
      <c r="D887" s="661" t="s">
        <v>8796</v>
      </c>
      <c r="E887" s="661" t="s">
        <v>8797</v>
      </c>
      <c r="F887" s="664">
        <v>223</v>
      </c>
      <c r="G887" s="664">
        <v>65785</v>
      </c>
      <c r="H887" s="661">
        <v>1</v>
      </c>
      <c r="I887" s="661">
        <v>295</v>
      </c>
      <c r="J887" s="664">
        <v>211</v>
      </c>
      <c r="K887" s="664">
        <v>62667</v>
      </c>
      <c r="L887" s="661">
        <v>0.95260317701603714</v>
      </c>
      <c r="M887" s="661">
        <v>297</v>
      </c>
      <c r="N887" s="664">
        <v>202</v>
      </c>
      <c r="O887" s="664">
        <v>60570</v>
      </c>
      <c r="P887" s="677">
        <v>0.92072660940943984</v>
      </c>
      <c r="Q887" s="665">
        <v>299.85148514851483</v>
      </c>
    </row>
    <row r="888" spans="1:17" ht="14.4" customHeight="1" x14ac:dyDescent="0.3">
      <c r="A888" s="660" t="s">
        <v>8791</v>
      </c>
      <c r="B888" s="661" t="s">
        <v>8731</v>
      </c>
      <c r="C888" s="661" t="s">
        <v>8548</v>
      </c>
      <c r="D888" s="661" t="s">
        <v>8798</v>
      </c>
      <c r="E888" s="661" t="s">
        <v>8799</v>
      </c>
      <c r="F888" s="664">
        <v>1600</v>
      </c>
      <c r="G888" s="664">
        <v>36800</v>
      </c>
      <c r="H888" s="661">
        <v>1</v>
      </c>
      <c r="I888" s="661">
        <v>23</v>
      </c>
      <c r="J888" s="664">
        <v>1419</v>
      </c>
      <c r="K888" s="664">
        <v>32637</v>
      </c>
      <c r="L888" s="661">
        <v>0.88687499999999997</v>
      </c>
      <c r="M888" s="661">
        <v>23</v>
      </c>
      <c r="N888" s="664">
        <v>1505</v>
      </c>
      <c r="O888" s="664">
        <v>34615</v>
      </c>
      <c r="P888" s="677">
        <v>0.94062500000000004</v>
      </c>
      <c r="Q888" s="665">
        <v>23</v>
      </c>
    </row>
    <row r="889" spans="1:17" ht="14.4" customHeight="1" x14ac:dyDescent="0.3">
      <c r="A889" s="660" t="s">
        <v>8791</v>
      </c>
      <c r="B889" s="661" t="s">
        <v>8731</v>
      </c>
      <c r="C889" s="661" t="s">
        <v>8548</v>
      </c>
      <c r="D889" s="661" t="s">
        <v>8800</v>
      </c>
      <c r="E889" s="661" t="s">
        <v>8801</v>
      </c>
      <c r="F889" s="664">
        <v>2851</v>
      </c>
      <c r="G889" s="664">
        <v>3523836</v>
      </c>
      <c r="H889" s="661">
        <v>1</v>
      </c>
      <c r="I889" s="661">
        <v>1236</v>
      </c>
      <c r="J889" s="664">
        <v>2828</v>
      </c>
      <c r="K889" s="664">
        <v>3520860</v>
      </c>
      <c r="L889" s="661">
        <v>0.99915546580487857</v>
      </c>
      <c r="M889" s="661">
        <v>1245</v>
      </c>
      <c r="N889" s="664">
        <v>3104</v>
      </c>
      <c r="O889" s="664">
        <v>3901216</v>
      </c>
      <c r="P889" s="677">
        <v>1.107093519675717</v>
      </c>
      <c r="Q889" s="665">
        <v>1256.8350515463917</v>
      </c>
    </row>
    <row r="890" spans="1:17" ht="14.4" customHeight="1" x14ac:dyDescent="0.3">
      <c r="A890" s="660" t="s">
        <v>8791</v>
      </c>
      <c r="B890" s="661" t="s">
        <v>8731</v>
      </c>
      <c r="C890" s="661" t="s">
        <v>8548</v>
      </c>
      <c r="D890" s="661" t="s">
        <v>8802</v>
      </c>
      <c r="E890" s="661" t="s">
        <v>8803</v>
      </c>
      <c r="F890" s="664">
        <v>1143</v>
      </c>
      <c r="G890" s="664">
        <v>10624185</v>
      </c>
      <c r="H890" s="661">
        <v>1</v>
      </c>
      <c r="I890" s="661">
        <v>9295</v>
      </c>
      <c r="J890" s="664">
        <v>1443</v>
      </c>
      <c r="K890" s="664">
        <v>13473291</v>
      </c>
      <c r="L890" s="661">
        <v>1.2681717232898335</v>
      </c>
      <c r="M890" s="661">
        <v>9337</v>
      </c>
      <c r="N890" s="664">
        <v>1686</v>
      </c>
      <c r="O890" s="664">
        <v>15837732</v>
      </c>
      <c r="P890" s="677">
        <v>1.4907244179200569</v>
      </c>
      <c r="Q890" s="665">
        <v>9393.6725978647682</v>
      </c>
    </row>
    <row r="891" spans="1:17" ht="14.4" customHeight="1" x14ac:dyDescent="0.3">
      <c r="A891" s="660" t="s">
        <v>8791</v>
      </c>
      <c r="B891" s="661" t="s">
        <v>8731</v>
      </c>
      <c r="C891" s="661" t="s">
        <v>8548</v>
      </c>
      <c r="D891" s="661" t="s">
        <v>8804</v>
      </c>
      <c r="E891" s="661" t="s">
        <v>8805</v>
      </c>
      <c r="F891" s="664">
        <v>321</v>
      </c>
      <c r="G891" s="664">
        <v>3114342</v>
      </c>
      <c r="H891" s="661">
        <v>1</v>
      </c>
      <c r="I891" s="661">
        <v>9702</v>
      </c>
      <c r="J891" s="664">
        <v>353</v>
      </c>
      <c r="K891" s="664">
        <v>3440691</v>
      </c>
      <c r="L891" s="661">
        <v>1.104789069408562</v>
      </c>
      <c r="M891" s="661">
        <v>9747</v>
      </c>
      <c r="N891" s="664">
        <v>328</v>
      </c>
      <c r="O891" s="664">
        <v>3215484</v>
      </c>
      <c r="P891" s="677">
        <v>1.0324762020356146</v>
      </c>
      <c r="Q891" s="665">
        <v>9803.3048780487807</v>
      </c>
    </row>
    <row r="892" spans="1:17" ht="14.4" customHeight="1" x14ac:dyDescent="0.3">
      <c r="A892" s="660" t="s">
        <v>8791</v>
      </c>
      <c r="B892" s="661" t="s">
        <v>8731</v>
      </c>
      <c r="C892" s="661" t="s">
        <v>8548</v>
      </c>
      <c r="D892" s="661" t="s">
        <v>8806</v>
      </c>
      <c r="E892" s="661" t="s">
        <v>8807</v>
      </c>
      <c r="F892" s="664">
        <v>1434</v>
      </c>
      <c r="G892" s="664">
        <v>605148</v>
      </c>
      <c r="H892" s="661">
        <v>1</v>
      </c>
      <c r="I892" s="661">
        <v>422</v>
      </c>
      <c r="J892" s="664">
        <v>1138</v>
      </c>
      <c r="K892" s="664">
        <v>482512</v>
      </c>
      <c r="L892" s="661">
        <v>0.79734544276771968</v>
      </c>
      <c r="M892" s="661">
        <v>424</v>
      </c>
      <c r="N892" s="664">
        <v>1142</v>
      </c>
      <c r="O892" s="664">
        <v>489212</v>
      </c>
      <c r="P892" s="677">
        <v>0.80841711449100051</v>
      </c>
      <c r="Q892" s="665">
        <v>428.3817863397548</v>
      </c>
    </row>
    <row r="893" spans="1:17" ht="14.4" customHeight="1" x14ac:dyDescent="0.3">
      <c r="A893" s="660" t="s">
        <v>8791</v>
      </c>
      <c r="B893" s="661" t="s">
        <v>8731</v>
      </c>
      <c r="C893" s="661" t="s">
        <v>8548</v>
      </c>
      <c r="D893" s="661" t="s">
        <v>8808</v>
      </c>
      <c r="E893" s="661" t="s">
        <v>8809</v>
      </c>
      <c r="F893" s="664">
        <v>72</v>
      </c>
      <c r="G893" s="664">
        <v>40464</v>
      </c>
      <c r="H893" s="661">
        <v>1</v>
      </c>
      <c r="I893" s="661">
        <v>562</v>
      </c>
      <c r="J893" s="664">
        <v>63</v>
      </c>
      <c r="K893" s="664">
        <v>35532</v>
      </c>
      <c r="L893" s="661">
        <v>0.87811387900355875</v>
      </c>
      <c r="M893" s="661">
        <v>564</v>
      </c>
      <c r="N893" s="664">
        <v>132</v>
      </c>
      <c r="O893" s="664">
        <v>75108</v>
      </c>
      <c r="P893" s="677">
        <v>1.8561684460260972</v>
      </c>
      <c r="Q893" s="665">
        <v>569</v>
      </c>
    </row>
    <row r="894" spans="1:17" ht="14.4" customHeight="1" x14ac:dyDescent="0.3">
      <c r="A894" s="660" t="s">
        <v>8791</v>
      </c>
      <c r="B894" s="661" t="s">
        <v>8731</v>
      </c>
      <c r="C894" s="661" t="s">
        <v>8548</v>
      </c>
      <c r="D894" s="661" t="s">
        <v>8810</v>
      </c>
      <c r="E894" s="661" t="s">
        <v>8811</v>
      </c>
      <c r="F894" s="664">
        <v>9030</v>
      </c>
      <c r="G894" s="664">
        <v>9030000</v>
      </c>
      <c r="H894" s="661">
        <v>1</v>
      </c>
      <c r="I894" s="661">
        <v>1000</v>
      </c>
      <c r="J894" s="664">
        <v>7385</v>
      </c>
      <c r="K894" s="664">
        <v>7399770</v>
      </c>
      <c r="L894" s="661">
        <v>0.81946511627906982</v>
      </c>
      <c r="M894" s="661">
        <v>1002</v>
      </c>
      <c r="N894" s="664">
        <v>8851</v>
      </c>
      <c r="O894" s="664">
        <v>8894950</v>
      </c>
      <c r="P894" s="677">
        <v>0.98504429678848282</v>
      </c>
      <c r="Q894" s="665">
        <v>1004.9655406168795</v>
      </c>
    </row>
    <row r="895" spans="1:17" ht="14.4" customHeight="1" x14ac:dyDescent="0.3">
      <c r="A895" s="660" t="s">
        <v>8791</v>
      </c>
      <c r="B895" s="661" t="s">
        <v>8731</v>
      </c>
      <c r="C895" s="661" t="s">
        <v>8548</v>
      </c>
      <c r="D895" s="661" t="s">
        <v>8812</v>
      </c>
      <c r="E895" s="661" t="s">
        <v>8813</v>
      </c>
      <c r="F895" s="664">
        <v>5151</v>
      </c>
      <c r="G895" s="664">
        <v>11440371</v>
      </c>
      <c r="H895" s="661">
        <v>1</v>
      </c>
      <c r="I895" s="661">
        <v>2221</v>
      </c>
      <c r="J895" s="664">
        <v>3308</v>
      </c>
      <c r="K895" s="664">
        <v>7386764</v>
      </c>
      <c r="L895" s="661">
        <v>0.64567521455379373</v>
      </c>
      <c r="M895" s="661">
        <v>2233</v>
      </c>
      <c r="N895" s="664">
        <v>3541</v>
      </c>
      <c r="O895" s="664">
        <v>7963333</v>
      </c>
      <c r="P895" s="677">
        <v>0.6960729682630048</v>
      </c>
      <c r="Q895" s="665">
        <v>2248.8938153064105</v>
      </c>
    </row>
    <row r="896" spans="1:17" ht="14.4" customHeight="1" x14ac:dyDescent="0.3">
      <c r="A896" s="660" t="s">
        <v>8791</v>
      </c>
      <c r="B896" s="661" t="s">
        <v>8731</v>
      </c>
      <c r="C896" s="661" t="s">
        <v>8548</v>
      </c>
      <c r="D896" s="661" t="s">
        <v>8814</v>
      </c>
      <c r="E896" s="661" t="s">
        <v>8815</v>
      </c>
      <c r="F896" s="664">
        <v>1103</v>
      </c>
      <c r="G896" s="664">
        <v>402595</v>
      </c>
      <c r="H896" s="661">
        <v>1</v>
      </c>
      <c r="I896" s="661">
        <v>365</v>
      </c>
      <c r="J896" s="664">
        <v>1085</v>
      </c>
      <c r="K896" s="664">
        <v>397110</v>
      </c>
      <c r="L896" s="661">
        <v>0.98637588643674168</v>
      </c>
      <c r="M896" s="661">
        <v>366</v>
      </c>
      <c r="N896" s="664">
        <v>1208</v>
      </c>
      <c r="O896" s="664">
        <v>445728</v>
      </c>
      <c r="P896" s="677">
        <v>1.1071374458202412</v>
      </c>
      <c r="Q896" s="665">
        <v>368.9801324503311</v>
      </c>
    </row>
    <row r="897" spans="1:17" ht="14.4" customHeight="1" x14ac:dyDescent="0.3">
      <c r="A897" s="660" t="s">
        <v>8791</v>
      </c>
      <c r="B897" s="661" t="s">
        <v>8731</v>
      </c>
      <c r="C897" s="661" t="s">
        <v>8548</v>
      </c>
      <c r="D897" s="661" t="s">
        <v>8816</v>
      </c>
      <c r="E897" s="661" t="s">
        <v>8817</v>
      </c>
      <c r="F897" s="664">
        <v>4</v>
      </c>
      <c r="G897" s="664">
        <v>42716</v>
      </c>
      <c r="H897" s="661">
        <v>1</v>
      </c>
      <c r="I897" s="661">
        <v>10679</v>
      </c>
      <c r="J897" s="664">
        <v>5</v>
      </c>
      <c r="K897" s="664">
        <v>53645</v>
      </c>
      <c r="L897" s="661">
        <v>1.2558526079220902</v>
      </c>
      <c r="M897" s="661">
        <v>10729</v>
      </c>
      <c r="N897" s="664">
        <v>6</v>
      </c>
      <c r="O897" s="664">
        <v>64914</v>
      </c>
      <c r="P897" s="677">
        <v>1.5196647626182227</v>
      </c>
      <c r="Q897" s="665">
        <v>10819</v>
      </c>
    </row>
    <row r="898" spans="1:17" ht="14.4" customHeight="1" x14ac:dyDescent="0.3">
      <c r="A898" s="660" t="s">
        <v>8791</v>
      </c>
      <c r="B898" s="661" t="s">
        <v>8731</v>
      </c>
      <c r="C898" s="661" t="s">
        <v>8548</v>
      </c>
      <c r="D898" s="661" t="s">
        <v>8818</v>
      </c>
      <c r="E898" s="661" t="s">
        <v>8819</v>
      </c>
      <c r="F898" s="664">
        <v>3</v>
      </c>
      <c r="G898" s="664">
        <v>1146</v>
      </c>
      <c r="H898" s="661">
        <v>1</v>
      </c>
      <c r="I898" s="661">
        <v>382</v>
      </c>
      <c r="J898" s="664">
        <v>2</v>
      </c>
      <c r="K898" s="664">
        <v>766</v>
      </c>
      <c r="L898" s="661">
        <v>0.66841186736474689</v>
      </c>
      <c r="M898" s="661">
        <v>383</v>
      </c>
      <c r="N898" s="664">
        <v>2</v>
      </c>
      <c r="O898" s="664">
        <v>772</v>
      </c>
      <c r="P898" s="677">
        <v>0.67364746945898779</v>
      </c>
      <c r="Q898" s="665">
        <v>386</v>
      </c>
    </row>
    <row r="899" spans="1:17" ht="14.4" customHeight="1" x14ac:dyDescent="0.3">
      <c r="A899" s="660" t="s">
        <v>8820</v>
      </c>
      <c r="B899" s="661" t="s">
        <v>8731</v>
      </c>
      <c r="C899" s="661" t="s">
        <v>8548</v>
      </c>
      <c r="D899" s="661" t="s">
        <v>8821</v>
      </c>
      <c r="E899" s="661" t="s">
        <v>8822</v>
      </c>
      <c r="F899" s="664">
        <v>1</v>
      </c>
      <c r="G899" s="664">
        <v>28</v>
      </c>
      <c r="H899" s="661">
        <v>1</v>
      </c>
      <c r="I899" s="661">
        <v>28</v>
      </c>
      <c r="J899" s="664">
        <v>2</v>
      </c>
      <c r="K899" s="664">
        <v>56</v>
      </c>
      <c r="L899" s="661">
        <v>2</v>
      </c>
      <c r="M899" s="661">
        <v>28</v>
      </c>
      <c r="N899" s="664">
        <v>1</v>
      </c>
      <c r="O899" s="664">
        <v>29</v>
      </c>
      <c r="P899" s="677">
        <v>1.0357142857142858</v>
      </c>
      <c r="Q899" s="665">
        <v>29</v>
      </c>
    </row>
    <row r="900" spans="1:17" ht="14.4" customHeight="1" x14ac:dyDescent="0.3">
      <c r="A900" s="660" t="s">
        <v>8820</v>
      </c>
      <c r="B900" s="661" t="s">
        <v>8731</v>
      </c>
      <c r="C900" s="661" t="s">
        <v>8548</v>
      </c>
      <c r="D900" s="661" t="s">
        <v>8823</v>
      </c>
      <c r="E900" s="661" t="s">
        <v>8824</v>
      </c>
      <c r="F900" s="664">
        <v>149</v>
      </c>
      <c r="G900" s="664">
        <v>32184</v>
      </c>
      <c r="H900" s="661">
        <v>1</v>
      </c>
      <c r="I900" s="661">
        <v>216</v>
      </c>
      <c r="J900" s="664">
        <v>105</v>
      </c>
      <c r="K900" s="664">
        <v>22785</v>
      </c>
      <c r="L900" s="661">
        <v>0.70796047725577926</v>
      </c>
      <c r="M900" s="661">
        <v>217</v>
      </c>
      <c r="N900" s="664">
        <v>96</v>
      </c>
      <c r="O900" s="664">
        <v>20899</v>
      </c>
      <c r="P900" s="677">
        <v>0.6493599304001989</v>
      </c>
      <c r="Q900" s="665">
        <v>217.69791666666666</v>
      </c>
    </row>
    <row r="901" spans="1:17" ht="14.4" customHeight="1" x14ac:dyDescent="0.3">
      <c r="A901" s="660" t="s">
        <v>8820</v>
      </c>
      <c r="B901" s="661" t="s">
        <v>8731</v>
      </c>
      <c r="C901" s="661" t="s">
        <v>8548</v>
      </c>
      <c r="D901" s="661" t="s">
        <v>8825</v>
      </c>
      <c r="E901" s="661" t="s">
        <v>8826</v>
      </c>
      <c r="F901" s="664">
        <v>470</v>
      </c>
      <c r="G901" s="664">
        <v>232180</v>
      </c>
      <c r="H901" s="661">
        <v>1</v>
      </c>
      <c r="I901" s="661">
        <v>494</v>
      </c>
      <c r="J901" s="664">
        <v>449</v>
      </c>
      <c r="K901" s="664">
        <v>223153</v>
      </c>
      <c r="L901" s="661">
        <v>0.9611206822293048</v>
      </c>
      <c r="M901" s="661">
        <v>497</v>
      </c>
      <c r="N901" s="664">
        <v>468</v>
      </c>
      <c r="O901" s="664">
        <v>234044</v>
      </c>
      <c r="P901" s="677">
        <v>1.008028253940908</v>
      </c>
      <c r="Q901" s="665">
        <v>500.09401709401709</v>
      </c>
    </row>
    <row r="902" spans="1:17" ht="14.4" customHeight="1" x14ac:dyDescent="0.3">
      <c r="A902" s="660" t="s">
        <v>8820</v>
      </c>
      <c r="B902" s="661" t="s">
        <v>8731</v>
      </c>
      <c r="C902" s="661" t="s">
        <v>8548</v>
      </c>
      <c r="D902" s="661" t="s">
        <v>8827</v>
      </c>
      <c r="E902" s="661" t="s">
        <v>8828</v>
      </c>
      <c r="F902" s="664">
        <v>1</v>
      </c>
      <c r="G902" s="664">
        <v>294</v>
      </c>
      <c r="H902" s="661">
        <v>1</v>
      </c>
      <c r="I902" s="661">
        <v>294</v>
      </c>
      <c r="J902" s="664">
        <v>4</v>
      </c>
      <c r="K902" s="664">
        <v>1176</v>
      </c>
      <c r="L902" s="661">
        <v>4</v>
      </c>
      <c r="M902" s="661">
        <v>294</v>
      </c>
      <c r="N902" s="664"/>
      <c r="O902" s="664"/>
      <c r="P902" s="677"/>
      <c r="Q902" s="665"/>
    </row>
    <row r="903" spans="1:17" ht="14.4" customHeight="1" x14ac:dyDescent="0.3">
      <c r="A903" s="660" t="s">
        <v>8820</v>
      </c>
      <c r="B903" s="661" t="s">
        <v>8731</v>
      </c>
      <c r="C903" s="661" t="s">
        <v>8548</v>
      </c>
      <c r="D903" s="661" t="s">
        <v>8829</v>
      </c>
      <c r="E903" s="661" t="s">
        <v>8830</v>
      </c>
      <c r="F903" s="664">
        <v>1</v>
      </c>
      <c r="G903" s="664">
        <v>516</v>
      </c>
      <c r="H903" s="661">
        <v>1</v>
      </c>
      <c r="I903" s="661">
        <v>516</v>
      </c>
      <c r="J903" s="664">
        <v>7</v>
      </c>
      <c r="K903" s="664">
        <v>3612</v>
      </c>
      <c r="L903" s="661">
        <v>7</v>
      </c>
      <c r="M903" s="661">
        <v>516</v>
      </c>
      <c r="N903" s="664">
        <v>13</v>
      </c>
      <c r="O903" s="664">
        <v>6719</v>
      </c>
      <c r="P903" s="677">
        <v>13.021317829457365</v>
      </c>
      <c r="Q903" s="665">
        <v>516.84615384615381</v>
      </c>
    </row>
    <row r="904" spans="1:17" ht="14.4" customHeight="1" x14ac:dyDescent="0.3">
      <c r="A904" s="660" t="s">
        <v>8820</v>
      </c>
      <c r="B904" s="661" t="s">
        <v>8731</v>
      </c>
      <c r="C904" s="661" t="s">
        <v>8548</v>
      </c>
      <c r="D904" s="661" t="s">
        <v>8831</v>
      </c>
      <c r="E904" s="661" t="s">
        <v>8832</v>
      </c>
      <c r="F904" s="664">
        <v>97</v>
      </c>
      <c r="G904" s="664">
        <v>33950</v>
      </c>
      <c r="H904" s="661">
        <v>1</v>
      </c>
      <c r="I904" s="661">
        <v>350</v>
      </c>
      <c r="J904" s="664">
        <v>102</v>
      </c>
      <c r="K904" s="664">
        <v>35700</v>
      </c>
      <c r="L904" s="661">
        <v>1.0515463917525774</v>
      </c>
      <c r="M904" s="661">
        <v>350</v>
      </c>
      <c r="N904" s="664">
        <v>147</v>
      </c>
      <c r="O904" s="664">
        <v>51561</v>
      </c>
      <c r="P904" s="677">
        <v>1.5187334315169367</v>
      </c>
      <c r="Q904" s="665">
        <v>350.75510204081633</v>
      </c>
    </row>
    <row r="905" spans="1:17" ht="14.4" customHeight="1" x14ac:dyDescent="0.3">
      <c r="A905" s="660" t="s">
        <v>8820</v>
      </c>
      <c r="B905" s="661" t="s">
        <v>8731</v>
      </c>
      <c r="C905" s="661" t="s">
        <v>8548</v>
      </c>
      <c r="D905" s="661" t="s">
        <v>8833</v>
      </c>
      <c r="E905" s="661" t="s">
        <v>8834</v>
      </c>
      <c r="F905" s="664">
        <v>5</v>
      </c>
      <c r="G905" s="664">
        <v>150</v>
      </c>
      <c r="H905" s="661">
        <v>1</v>
      </c>
      <c r="I905" s="661">
        <v>30</v>
      </c>
      <c r="J905" s="664">
        <v>1</v>
      </c>
      <c r="K905" s="664">
        <v>30</v>
      </c>
      <c r="L905" s="661">
        <v>0.2</v>
      </c>
      <c r="M905" s="661">
        <v>30</v>
      </c>
      <c r="N905" s="664">
        <v>14</v>
      </c>
      <c r="O905" s="664">
        <v>430</v>
      </c>
      <c r="P905" s="677">
        <v>2.8666666666666667</v>
      </c>
      <c r="Q905" s="665">
        <v>30.714285714285715</v>
      </c>
    </row>
    <row r="906" spans="1:17" ht="14.4" customHeight="1" x14ac:dyDescent="0.3">
      <c r="A906" s="660" t="s">
        <v>8820</v>
      </c>
      <c r="B906" s="661" t="s">
        <v>8731</v>
      </c>
      <c r="C906" s="661" t="s">
        <v>8548</v>
      </c>
      <c r="D906" s="661" t="s">
        <v>8835</v>
      </c>
      <c r="E906" s="661" t="s">
        <v>8836</v>
      </c>
      <c r="F906" s="664">
        <v>62319</v>
      </c>
      <c r="G906" s="664">
        <v>3988416</v>
      </c>
      <c r="H906" s="661">
        <v>1</v>
      </c>
      <c r="I906" s="661">
        <v>64</v>
      </c>
      <c r="J906" s="664">
        <v>61770</v>
      </c>
      <c r="K906" s="664">
        <v>4015050</v>
      </c>
      <c r="L906" s="661">
        <v>1.0066778390218072</v>
      </c>
      <c r="M906" s="661">
        <v>65</v>
      </c>
      <c r="N906" s="664">
        <v>68369</v>
      </c>
      <c r="O906" s="664">
        <v>4443985</v>
      </c>
      <c r="P906" s="677">
        <v>1.1142230399236188</v>
      </c>
      <c r="Q906" s="665">
        <v>65</v>
      </c>
    </row>
    <row r="907" spans="1:17" ht="14.4" customHeight="1" x14ac:dyDescent="0.3">
      <c r="A907" s="660" t="s">
        <v>8820</v>
      </c>
      <c r="B907" s="661" t="s">
        <v>8731</v>
      </c>
      <c r="C907" s="661" t="s">
        <v>8548</v>
      </c>
      <c r="D907" s="661" t="s">
        <v>8837</v>
      </c>
      <c r="E907" s="661" t="s">
        <v>8838</v>
      </c>
      <c r="F907" s="664">
        <v>79</v>
      </c>
      <c r="G907" s="664">
        <v>42818</v>
      </c>
      <c r="H907" s="661">
        <v>1</v>
      </c>
      <c r="I907" s="661">
        <v>542</v>
      </c>
      <c r="J907" s="664">
        <v>60</v>
      </c>
      <c r="K907" s="664">
        <v>32580</v>
      </c>
      <c r="L907" s="661">
        <v>0.76089495072165914</v>
      </c>
      <c r="M907" s="661">
        <v>543</v>
      </c>
      <c r="N907" s="664">
        <v>42</v>
      </c>
      <c r="O907" s="664">
        <v>22836</v>
      </c>
      <c r="P907" s="677">
        <v>0.53332710542295292</v>
      </c>
      <c r="Q907" s="665">
        <v>543.71428571428567</v>
      </c>
    </row>
    <row r="908" spans="1:17" ht="14.4" customHeight="1" x14ac:dyDescent="0.3">
      <c r="A908" s="660" t="s">
        <v>8820</v>
      </c>
      <c r="B908" s="661" t="s">
        <v>8731</v>
      </c>
      <c r="C908" s="661" t="s">
        <v>8548</v>
      </c>
      <c r="D908" s="661" t="s">
        <v>8839</v>
      </c>
      <c r="E908" s="661" t="s">
        <v>8840</v>
      </c>
      <c r="F908" s="664">
        <v>950</v>
      </c>
      <c r="G908" s="664">
        <v>559550</v>
      </c>
      <c r="H908" s="661">
        <v>1</v>
      </c>
      <c r="I908" s="661">
        <v>589</v>
      </c>
      <c r="J908" s="664">
        <v>865</v>
      </c>
      <c r="K908" s="664">
        <v>510350</v>
      </c>
      <c r="L908" s="661">
        <v>0.91207220087570373</v>
      </c>
      <c r="M908" s="661">
        <v>590</v>
      </c>
      <c r="N908" s="664">
        <v>887</v>
      </c>
      <c r="O908" s="664">
        <v>523958</v>
      </c>
      <c r="P908" s="677">
        <v>0.93639174336520414</v>
      </c>
      <c r="Q908" s="665">
        <v>590.70800450958291</v>
      </c>
    </row>
    <row r="909" spans="1:17" ht="14.4" customHeight="1" x14ac:dyDescent="0.3">
      <c r="A909" s="660" t="s">
        <v>8820</v>
      </c>
      <c r="B909" s="661" t="s">
        <v>8731</v>
      </c>
      <c r="C909" s="661" t="s">
        <v>8548</v>
      </c>
      <c r="D909" s="661" t="s">
        <v>8841</v>
      </c>
      <c r="E909" s="661" t="s">
        <v>8842</v>
      </c>
      <c r="F909" s="664">
        <v>763</v>
      </c>
      <c r="G909" s="664">
        <v>468482</v>
      </c>
      <c r="H909" s="661">
        <v>1</v>
      </c>
      <c r="I909" s="661">
        <v>614</v>
      </c>
      <c r="J909" s="664">
        <v>738</v>
      </c>
      <c r="K909" s="664">
        <v>453870</v>
      </c>
      <c r="L909" s="661">
        <v>0.96880990091401586</v>
      </c>
      <c r="M909" s="661">
        <v>615</v>
      </c>
      <c r="N909" s="664">
        <v>708</v>
      </c>
      <c r="O909" s="664">
        <v>435912</v>
      </c>
      <c r="P909" s="677">
        <v>0.9304775850512933</v>
      </c>
      <c r="Q909" s="665">
        <v>615.69491525423734</v>
      </c>
    </row>
    <row r="910" spans="1:17" ht="14.4" customHeight="1" x14ac:dyDescent="0.3">
      <c r="A910" s="660" t="s">
        <v>8820</v>
      </c>
      <c r="B910" s="661" t="s">
        <v>8731</v>
      </c>
      <c r="C910" s="661" t="s">
        <v>8548</v>
      </c>
      <c r="D910" s="661" t="s">
        <v>8843</v>
      </c>
      <c r="E910" s="661" t="s">
        <v>8844</v>
      </c>
      <c r="F910" s="664">
        <v>145</v>
      </c>
      <c r="G910" s="664">
        <v>21605</v>
      </c>
      <c r="H910" s="661">
        <v>1</v>
      </c>
      <c r="I910" s="661">
        <v>149</v>
      </c>
      <c r="J910" s="664">
        <v>105</v>
      </c>
      <c r="K910" s="664">
        <v>15645</v>
      </c>
      <c r="L910" s="661">
        <v>0.72413793103448276</v>
      </c>
      <c r="M910" s="661">
        <v>149</v>
      </c>
      <c r="N910" s="664">
        <v>119</v>
      </c>
      <c r="O910" s="664">
        <v>17819</v>
      </c>
      <c r="P910" s="677">
        <v>0.82476278639203893</v>
      </c>
      <c r="Q910" s="665">
        <v>149.73949579831933</v>
      </c>
    </row>
    <row r="911" spans="1:17" ht="14.4" customHeight="1" x14ac:dyDescent="0.3">
      <c r="A911" s="660" t="s">
        <v>8820</v>
      </c>
      <c r="B911" s="661" t="s">
        <v>8731</v>
      </c>
      <c r="C911" s="661" t="s">
        <v>8548</v>
      </c>
      <c r="D911" s="661" t="s">
        <v>8845</v>
      </c>
      <c r="E911" s="661" t="s">
        <v>8846</v>
      </c>
      <c r="F911" s="664">
        <v>10</v>
      </c>
      <c r="G911" s="664">
        <v>6750</v>
      </c>
      <c r="H911" s="661">
        <v>1</v>
      </c>
      <c r="I911" s="661">
        <v>675</v>
      </c>
      <c r="J911" s="664">
        <v>2</v>
      </c>
      <c r="K911" s="664">
        <v>1350</v>
      </c>
      <c r="L911" s="661">
        <v>0.2</v>
      </c>
      <c r="M911" s="661">
        <v>675</v>
      </c>
      <c r="N911" s="664">
        <v>5</v>
      </c>
      <c r="O911" s="664">
        <v>3379</v>
      </c>
      <c r="P911" s="677">
        <v>0.50059259259259259</v>
      </c>
      <c r="Q911" s="665">
        <v>675.8</v>
      </c>
    </row>
    <row r="912" spans="1:17" ht="14.4" customHeight="1" x14ac:dyDescent="0.3">
      <c r="A912" s="660" t="s">
        <v>8820</v>
      </c>
      <c r="B912" s="661" t="s">
        <v>8731</v>
      </c>
      <c r="C912" s="661" t="s">
        <v>8548</v>
      </c>
      <c r="D912" s="661" t="s">
        <v>8847</v>
      </c>
      <c r="E912" s="661" t="s">
        <v>8848</v>
      </c>
      <c r="F912" s="664">
        <v>1315</v>
      </c>
      <c r="G912" s="664">
        <v>30245</v>
      </c>
      <c r="H912" s="661">
        <v>1</v>
      </c>
      <c r="I912" s="661">
        <v>23</v>
      </c>
      <c r="J912" s="664">
        <v>1186</v>
      </c>
      <c r="K912" s="664">
        <v>27278</v>
      </c>
      <c r="L912" s="661">
        <v>0.90190114068441063</v>
      </c>
      <c r="M912" s="661">
        <v>23</v>
      </c>
      <c r="N912" s="664">
        <v>993</v>
      </c>
      <c r="O912" s="664">
        <v>23496</v>
      </c>
      <c r="P912" s="677">
        <v>0.77685567862456606</v>
      </c>
      <c r="Q912" s="665">
        <v>23.661631419939578</v>
      </c>
    </row>
    <row r="913" spans="1:17" ht="14.4" customHeight="1" x14ac:dyDescent="0.3">
      <c r="A913" s="660" t="s">
        <v>8820</v>
      </c>
      <c r="B913" s="661" t="s">
        <v>8731</v>
      </c>
      <c r="C913" s="661" t="s">
        <v>8548</v>
      </c>
      <c r="D913" s="661" t="s">
        <v>8849</v>
      </c>
      <c r="E913" s="661" t="s">
        <v>8850</v>
      </c>
      <c r="F913" s="664">
        <v>94</v>
      </c>
      <c r="G913" s="664">
        <v>14946</v>
      </c>
      <c r="H913" s="661">
        <v>1</v>
      </c>
      <c r="I913" s="661">
        <v>159</v>
      </c>
      <c r="J913" s="664">
        <v>64</v>
      </c>
      <c r="K913" s="664">
        <v>10240</v>
      </c>
      <c r="L913" s="661">
        <v>0.68513314599223873</v>
      </c>
      <c r="M913" s="661">
        <v>160</v>
      </c>
      <c r="N913" s="664">
        <v>130</v>
      </c>
      <c r="O913" s="664">
        <v>21012</v>
      </c>
      <c r="P913" s="677">
        <v>1.4058610999598555</v>
      </c>
      <c r="Q913" s="665">
        <v>161.63076923076923</v>
      </c>
    </row>
    <row r="914" spans="1:17" ht="14.4" customHeight="1" x14ac:dyDescent="0.3">
      <c r="A914" s="660" t="s">
        <v>8820</v>
      </c>
      <c r="B914" s="661" t="s">
        <v>8731</v>
      </c>
      <c r="C914" s="661" t="s">
        <v>8548</v>
      </c>
      <c r="D914" s="661" t="s">
        <v>8851</v>
      </c>
      <c r="E914" s="661" t="s">
        <v>8852</v>
      </c>
      <c r="F914" s="664">
        <v>2270</v>
      </c>
      <c r="G914" s="664">
        <v>122580</v>
      </c>
      <c r="H914" s="661">
        <v>1</v>
      </c>
      <c r="I914" s="661">
        <v>54</v>
      </c>
      <c r="J914" s="664">
        <v>1992</v>
      </c>
      <c r="K914" s="664">
        <v>107568</v>
      </c>
      <c r="L914" s="661">
        <v>0.87753303964757712</v>
      </c>
      <c r="M914" s="661">
        <v>54</v>
      </c>
      <c r="N914" s="664">
        <v>2215</v>
      </c>
      <c r="O914" s="664">
        <v>119610</v>
      </c>
      <c r="P914" s="677">
        <v>0.97577092511013219</v>
      </c>
      <c r="Q914" s="665">
        <v>54</v>
      </c>
    </row>
    <row r="915" spans="1:17" ht="14.4" customHeight="1" x14ac:dyDescent="0.3">
      <c r="A915" s="660" t="s">
        <v>8820</v>
      </c>
      <c r="B915" s="661" t="s">
        <v>8731</v>
      </c>
      <c r="C915" s="661" t="s">
        <v>8548</v>
      </c>
      <c r="D915" s="661" t="s">
        <v>8853</v>
      </c>
      <c r="E915" s="661" t="s">
        <v>8854</v>
      </c>
      <c r="F915" s="664">
        <v>15116</v>
      </c>
      <c r="G915" s="664">
        <v>1163932</v>
      </c>
      <c r="H915" s="661">
        <v>1</v>
      </c>
      <c r="I915" s="661">
        <v>77</v>
      </c>
      <c r="J915" s="664">
        <v>15124</v>
      </c>
      <c r="K915" s="664">
        <v>1164548</v>
      </c>
      <c r="L915" s="661">
        <v>1.0005292405398254</v>
      </c>
      <c r="M915" s="661">
        <v>77</v>
      </c>
      <c r="N915" s="664">
        <v>16525</v>
      </c>
      <c r="O915" s="664">
        <v>1272425</v>
      </c>
      <c r="P915" s="677">
        <v>1.0932124900767399</v>
      </c>
      <c r="Q915" s="665">
        <v>77</v>
      </c>
    </row>
    <row r="916" spans="1:17" ht="14.4" customHeight="1" x14ac:dyDescent="0.3">
      <c r="A916" s="660" t="s">
        <v>8820</v>
      </c>
      <c r="B916" s="661" t="s">
        <v>8731</v>
      </c>
      <c r="C916" s="661" t="s">
        <v>8548</v>
      </c>
      <c r="D916" s="661" t="s">
        <v>8855</v>
      </c>
      <c r="E916" s="661" t="s">
        <v>8856</v>
      </c>
      <c r="F916" s="664">
        <v>27</v>
      </c>
      <c r="G916" s="664">
        <v>43956</v>
      </c>
      <c r="H916" s="661">
        <v>1</v>
      </c>
      <c r="I916" s="661">
        <v>1628</v>
      </c>
      <c r="J916" s="664">
        <v>23</v>
      </c>
      <c r="K916" s="664">
        <v>37467</v>
      </c>
      <c r="L916" s="661">
        <v>0.85237510237510239</v>
      </c>
      <c r="M916" s="661">
        <v>1629</v>
      </c>
      <c r="N916" s="664">
        <v>28</v>
      </c>
      <c r="O916" s="664">
        <v>45633</v>
      </c>
      <c r="P916" s="677">
        <v>1.0381517881517881</v>
      </c>
      <c r="Q916" s="665">
        <v>1629.75</v>
      </c>
    </row>
    <row r="917" spans="1:17" ht="14.4" customHeight="1" x14ac:dyDescent="0.3">
      <c r="A917" s="660" t="s">
        <v>8820</v>
      </c>
      <c r="B917" s="661" t="s">
        <v>8731</v>
      </c>
      <c r="C917" s="661" t="s">
        <v>8548</v>
      </c>
      <c r="D917" s="661" t="s">
        <v>8857</v>
      </c>
      <c r="E917" s="661" t="s">
        <v>8858</v>
      </c>
      <c r="F917" s="664">
        <v>13174</v>
      </c>
      <c r="G917" s="664">
        <v>289828</v>
      </c>
      <c r="H917" s="661">
        <v>1</v>
      </c>
      <c r="I917" s="661">
        <v>22</v>
      </c>
      <c r="J917" s="664">
        <v>12561</v>
      </c>
      <c r="K917" s="664">
        <v>276342</v>
      </c>
      <c r="L917" s="661">
        <v>0.95346895400030363</v>
      </c>
      <c r="M917" s="661">
        <v>22</v>
      </c>
      <c r="N917" s="664">
        <v>13583</v>
      </c>
      <c r="O917" s="664">
        <v>308351</v>
      </c>
      <c r="P917" s="677">
        <v>1.0639103192238155</v>
      </c>
      <c r="Q917" s="665">
        <v>22.701244202311713</v>
      </c>
    </row>
    <row r="918" spans="1:17" ht="14.4" customHeight="1" x14ac:dyDescent="0.3">
      <c r="A918" s="660" t="s">
        <v>8820</v>
      </c>
      <c r="B918" s="661" t="s">
        <v>8731</v>
      </c>
      <c r="C918" s="661" t="s">
        <v>8548</v>
      </c>
      <c r="D918" s="661" t="s">
        <v>8859</v>
      </c>
      <c r="E918" s="661" t="s">
        <v>8860</v>
      </c>
      <c r="F918" s="664">
        <v>64</v>
      </c>
      <c r="G918" s="664">
        <v>6080</v>
      </c>
      <c r="H918" s="661">
        <v>1</v>
      </c>
      <c r="I918" s="661">
        <v>95</v>
      </c>
      <c r="J918" s="664">
        <v>56</v>
      </c>
      <c r="K918" s="664">
        <v>5376</v>
      </c>
      <c r="L918" s="661">
        <v>0.88421052631578945</v>
      </c>
      <c r="M918" s="661">
        <v>96</v>
      </c>
      <c r="N918" s="664">
        <v>58</v>
      </c>
      <c r="O918" s="664">
        <v>5602</v>
      </c>
      <c r="P918" s="677">
        <v>0.92138157894736838</v>
      </c>
      <c r="Q918" s="665">
        <v>96.58620689655173</v>
      </c>
    </row>
    <row r="919" spans="1:17" ht="14.4" customHeight="1" x14ac:dyDescent="0.3">
      <c r="A919" s="660" t="s">
        <v>8820</v>
      </c>
      <c r="B919" s="661" t="s">
        <v>8731</v>
      </c>
      <c r="C919" s="661" t="s">
        <v>8548</v>
      </c>
      <c r="D919" s="661" t="s">
        <v>8861</v>
      </c>
      <c r="E919" s="661" t="s">
        <v>8862</v>
      </c>
      <c r="F919" s="664">
        <v>14</v>
      </c>
      <c r="G919" s="664">
        <v>2450</v>
      </c>
      <c r="H919" s="661">
        <v>1</v>
      </c>
      <c r="I919" s="661">
        <v>175</v>
      </c>
      <c r="J919" s="664">
        <v>15</v>
      </c>
      <c r="K919" s="664">
        <v>2640</v>
      </c>
      <c r="L919" s="661">
        <v>1.0775510204081633</v>
      </c>
      <c r="M919" s="661">
        <v>176</v>
      </c>
      <c r="N919" s="664">
        <v>24</v>
      </c>
      <c r="O919" s="664">
        <v>4241</v>
      </c>
      <c r="P919" s="677">
        <v>1.7310204081632654</v>
      </c>
      <c r="Q919" s="665">
        <v>176.70833333333334</v>
      </c>
    </row>
    <row r="920" spans="1:17" ht="14.4" customHeight="1" x14ac:dyDescent="0.3">
      <c r="A920" s="660" t="s">
        <v>8820</v>
      </c>
      <c r="B920" s="661" t="s">
        <v>8731</v>
      </c>
      <c r="C920" s="661" t="s">
        <v>8548</v>
      </c>
      <c r="D920" s="661" t="s">
        <v>8863</v>
      </c>
      <c r="E920" s="661" t="s">
        <v>8864</v>
      </c>
      <c r="F920" s="664">
        <v>4</v>
      </c>
      <c r="G920" s="664">
        <v>1616</v>
      </c>
      <c r="H920" s="661">
        <v>1</v>
      </c>
      <c r="I920" s="661">
        <v>404</v>
      </c>
      <c r="J920" s="664">
        <v>15</v>
      </c>
      <c r="K920" s="664">
        <v>6075</v>
      </c>
      <c r="L920" s="661">
        <v>3.7592821782178216</v>
      </c>
      <c r="M920" s="661">
        <v>405</v>
      </c>
      <c r="N920" s="664">
        <v>12</v>
      </c>
      <c r="O920" s="664">
        <v>4869</v>
      </c>
      <c r="P920" s="677">
        <v>3.0129950495049505</v>
      </c>
      <c r="Q920" s="665">
        <v>405.75</v>
      </c>
    </row>
    <row r="921" spans="1:17" ht="14.4" customHeight="1" x14ac:dyDescent="0.3">
      <c r="A921" s="660" t="s">
        <v>8820</v>
      </c>
      <c r="B921" s="661" t="s">
        <v>8731</v>
      </c>
      <c r="C921" s="661" t="s">
        <v>8548</v>
      </c>
      <c r="D921" s="661" t="s">
        <v>8865</v>
      </c>
      <c r="E921" s="661" t="s">
        <v>8866</v>
      </c>
      <c r="F921" s="664">
        <v>352</v>
      </c>
      <c r="G921" s="664">
        <v>220352</v>
      </c>
      <c r="H921" s="661">
        <v>1</v>
      </c>
      <c r="I921" s="661">
        <v>626</v>
      </c>
      <c r="J921" s="664">
        <v>326</v>
      </c>
      <c r="K921" s="664">
        <v>204402</v>
      </c>
      <c r="L921" s="661">
        <v>0.92761581469648557</v>
      </c>
      <c r="M921" s="661">
        <v>627</v>
      </c>
      <c r="N921" s="664">
        <v>323</v>
      </c>
      <c r="O921" s="664">
        <v>202760</v>
      </c>
      <c r="P921" s="677">
        <v>0.92016410107464419</v>
      </c>
      <c r="Q921" s="665">
        <v>627.73993808049534</v>
      </c>
    </row>
    <row r="922" spans="1:17" ht="14.4" customHeight="1" x14ac:dyDescent="0.3">
      <c r="A922" s="660" t="s">
        <v>8820</v>
      </c>
      <c r="B922" s="661" t="s">
        <v>8731</v>
      </c>
      <c r="C922" s="661" t="s">
        <v>8548</v>
      </c>
      <c r="D922" s="661" t="s">
        <v>8867</v>
      </c>
      <c r="E922" s="661" t="s">
        <v>8868</v>
      </c>
      <c r="F922" s="664">
        <v>3098</v>
      </c>
      <c r="G922" s="664">
        <v>647482</v>
      </c>
      <c r="H922" s="661">
        <v>1</v>
      </c>
      <c r="I922" s="661">
        <v>209</v>
      </c>
      <c r="J922" s="664">
        <v>2835</v>
      </c>
      <c r="K922" s="664">
        <v>592515</v>
      </c>
      <c r="L922" s="661">
        <v>0.9151065203357005</v>
      </c>
      <c r="M922" s="661">
        <v>209</v>
      </c>
      <c r="N922" s="664">
        <v>9</v>
      </c>
      <c r="O922" s="664">
        <v>1881</v>
      </c>
      <c r="P922" s="677">
        <v>2.9051000645577791E-3</v>
      </c>
      <c r="Q922" s="665">
        <v>209</v>
      </c>
    </row>
    <row r="923" spans="1:17" ht="14.4" customHeight="1" x14ac:dyDescent="0.3">
      <c r="A923" s="660" t="s">
        <v>8820</v>
      </c>
      <c r="B923" s="661" t="s">
        <v>8731</v>
      </c>
      <c r="C923" s="661" t="s">
        <v>8548</v>
      </c>
      <c r="D923" s="661" t="s">
        <v>8869</v>
      </c>
      <c r="E923" s="661" t="s">
        <v>8870</v>
      </c>
      <c r="F923" s="664">
        <v>5146</v>
      </c>
      <c r="G923" s="664">
        <v>339636</v>
      </c>
      <c r="H923" s="661">
        <v>1</v>
      </c>
      <c r="I923" s="661">
        <v>66</v>
      </c>
      <c r="J923" s="664">
        <v>4961</v>
      </c>
      <c r="K923" s="664">
        <v>327426</v>
      </c>
      <c r="L923" s="661">
        <v>0.96404974737660321</v>
      </c>
      <c r="M923" s="661">
        <v>66</v>
      </c>
      <c r="N923" s="664">
        <v>5501</v>
      </c>
      <c r="O923" s="664">
        <v>363066</v>
      </c>
      <c r="P923" s="677">
        <v>1.0689856198989507</v>
      </c>
      <c r="Q923" s="665">
        <v>66</v>
      </c>
    </row>
    <row r="924" spans="1:17" ht="14.4" customHeight="1" x14ac:dyDescent="0.3">
      <c r="A924" s="660" t="s">
        <v>8820</v>
      </c>
      <c r="B924" s="661" t="s">
        <v>8731</v>
      </c>
      <c r="C924" s="661" t="s">
        <v>8548</v>
      </c>
      <c r="D924" s="661" t="s">
        <v>8871</v>
      </c>
      <c r="E924" s="661" t="s">
        <v>8872</v>
      </c>
      <c r="F924" s="664">
        <v>2</v>
      </c>
      <c r="G924" s="664">
        <v>586</v>
      </c>
      <c r="H924" s="661">
        <v>1</v>
      </c>
      <c r="I924" s="661">
        <v>293</v>
      </c>
      <c r="J924" s="664"/>
      <c r="K924" s="664"/>
      <c r="L924" s="661"/>
      <c r="M924" s="661"/>
      <c r="N924" s="664">
        <v>3</v>
      </c>
      <c r="O924" s="664">
        <v>884</v>
      </c>
      <c r="P924" s="677">
        <v>1.5085324232081911</v>
      </c>
      <c r="Q924" s="665">
        <v>294.66666666666669</v>
      </c>
    </row>
    <row r="925" spans="1:17" ht="14.4" customHeight="1" x14ac:dyDescent="0.3">
      <c r="A925" s="660" t="s">
        <v>8820</v>
      </c>
      <c r="B925" s="661" t="s">
        <v>8731</v>
      </c>
      <c r="C925" s="661" t="s">
        <v>8548</v>
      </c>
      <c r="D925" s="661" t="s">
        <v>8873</v>
      </c>
      <c r="E925" s="661" t="s">
        <v>8874</v>
      </c>
      <c r="F925" s="664">
        <v>20854</v>
      </c>
      <c r="G925" s="664">
        <v>333664</v>
      </c>
      <c r="H925" s="661">
        <v>1</v>
      </c>
      <c r="I925" s="661">
        <v>16</v>
      </c>
      <c r="J925" s="664">
        <v>20017</v>
      </c>
      <c r="K925" s="664">
        <v>320272</v>
      </c>
      <c r="L925" s="661">
        <v>0.95986381509542529</v>
      </c>
      <c r="M925" s="661">
        <v>16</v>
      </c>
      <c r="N925" s="664">
        <v>21434</v>
      </c>
      <c r="O925" s="664">
        <v>342944</v>
      </c>
      <c r="P925" s="677">
        <v>1.0278124100891914</v>
      </c>
      <c r="Q925" s="665">
        <v>16</v>
      </c>
    </row>
    <row r="926" spans="1:17" ht="14.4" customHeight="1" x14ac:dyDescent="0.3">
      <c r="A926" s="660" t="s">
        <v>8820</v>
      </c>
      <c r="B926" s="661" t="s">
        <v>8731</v>
      </c>
      <c r="C926" s="661" t="s">
        <v>8548</v>
      </c>
      <c r="D926" s="661" t="s">
        <v>8875</v>
      </c>
      <c r="E926" s="661" t="s">
        <v>8876</v>
      </c>
      <c r="F926" s="664"/>
      <c r="G926" s="664"/>
      <c r="H926" s="661"/>
      <c r="I926" s="661"/>
      <c r="J926" s="664">
        <v>8</v>
      </c>
      <c r="K926" s="664">
        <v>792</v>
      </c>
      <c r="L926" s="661"/>
      <c r="M926" s="661">
        <v>99</v>
      </c>
      <c r="N926" s="664">
        <v>66</v>
      </c>
      <c r="O926" s="664">
        <v>6587</v>
      </c>
      <c r="P926" s="677"/>
      <c r="Q926" s="665">
        <v>99.803030303030297</v>
      </c>
    </row>
    <row r="927" spans="1:17" ht="14.4" customHeight="1" x14ac:dyDescent="0.3">
      <c r="A927" s="660" t="s">
        <v>8820</v>
      </c>
      <c r="B927" s="661" t="s">
        <v>8731</v>
      </c>
      <c r="C927" s="661" t="s">
        <v>8548</v>
      </c>
      <c r="D927" s="661" t="s">
        <v>8877</v>
      </c>
      <c r="E927" s="661" t="s">
        <v>8878</v>
      </c>
      <c r="F927" s="664">
        <v>9604</v>
      </c>
      <c r="G927" s="664">
        <v>3332588</v>
      </c>
      <c r="H927" s="661">
        <v>1</v>
      </c>
      <c r="I927" s="661">
        <v>347</v>
      </c>
      <c r="J927" s="664">
        <v>9552</v>
      </c>
      <c r="K927" s="664">
        <v>3324096</v>
      </c>
      <c r="L927" s="661">
        <v>0.99745183022923922</v>
      </c>
      <c r="M927" s="661">
        <v>348</v>
      </c>
      <c r="N927" s="664">
        <v>10777</v>
      </c>
      <c r="O927" s="664">
        <v>3758364</v>
      </c>
      <c r="P927" s="677">
        <v>1.1277613674417599</v>
      </c>
      <c r="Q927" s="665">
        <v>348.73935232439453</v>
      </c>
    </row>
    <row r="928" spans="1:17" ht="14.4" customHeight="1" x14ac:dyDescent="0.3">
      <c r="A928" s="660" t="s">
        <v>8820</v>
      </c>
      <c r="B928" s="661" t="s">
        <v>8731</v>
      </c>
      <c r="C928" s="661" t="s">
        <v>8548</v>
      </c>
      <c r="D928" s="661" t="s">
        <v>8879</v>
      </c>
      <c r="E928" s="661" t="s">
        <v>8880</v>
      </c>
      <c r="F928" s="664">
        <v>11291</v>
      </c>
      <c r="G928" s="664">
        <v>259693</v>
      </c>
      <c r="H928" s="661">
        <v>1</v>
      </c>
      <c r="I928" s="661">
        <v>23</v>
      </c>
      <c r="J928" s="664">
        <v>10887</v>
      </c>
      <c r="K928" s="664">
        <v>261288</v>
      </c>
      <c r="L928" s="661">
        <v>1.006141867512794</v>
      </c>
      <c r="M928" s="661">
        <v>24</v>
      </c>
      <c r="N928" s="664">
        <v>12024</v>
      </c>
      <c r="O928" s="664">
        <v>288576</v>
      </c>
      <c r="P928" s="677">
        <v>1.1112197864401427</v>
      </c>
      <c r="Q928" s="665">
        <v>24</v>
      </c>
    </row>
    <row r="929" spans="1:17" ht="14.4" customHeight="1" x14ac:dyDescent="0.3">
      <c r="A929" s="660" t="s">
        <v>8820</v>
      </c>
      <c r="B929" s="661" t="s">
        <v>8731</v>
      </c>
      <c r="C929" s="661" t="s">
        <v>8548</v>
      </c>
      <c r="D929" s="661" t="s">
        <v>8881</v>
      </c>
      <c r="E929" s="661" t="s">
        <v>8882</v>
      </c>
      <c r="F929" s="664">
        <v>711</v>
      </c>
      <c r="G929" s="664">
        <v>524007</v>
      </c>
      <c r="H929" s="661">
        <v>1</v>
      </c>
      <c r="I929" s="661">
        <v>737</v>
      </c>
      <c r="J929" s="664">
        <v>693</v>
      </c>
      <c r="K929" s="664">
        <v>511434</v>
      </c>
      <c r="L929" s="661">
        <v>0.97600604572076333</v>
      </c>
      <c r="M929" s="661">
        <v>738</v>
      </c>
      <c r="N929" s="664">
        <v>664</v>
      </c>
      <c r="O929" s="664">
        <v>490495</v>
      </c>
      <c r="P929" s="677">
        <v>0.93604665586528424</v>
      </c>
      <c r="Q929" s="665">
        <v>738.69728915662654</v>
      </c>
    </row>
    <row r="930" spans="1:17" ht="14.4" customHeight="1" x14ac:dyDescent="0.3">
      <c r="A930" s="660" t="s">
        <v>8820</v>
      </c>
      <c r="B930" s="661" t="s">
        <v>8731</v>
      </c>
      <c r="C930" s="661" t="s">
        <v>8548</v>
      </c>
      <c r="D930" s="661" t="s">
        <v>8883</v>
      </c>
      <c r="E930" s="661" t="s">
        <v>8884</v>
      </c>
      <c r="F930" s="664">
        <v>1065</v>
      </c>
      <c r="G930" s="664">
        <v>191700</v>
      </c>
      <c r="H930" s="661">
        <v>1</v>
      </c>
      <c r="I930" s="661">
        <v>180</v>
      </c>
      <c r="J930" s="664">
        <v>958</v>
      </c>
      <c r="K930" s="664">
        <v>172440</v>
      </c>
      <c r="L930" s="661">
        <v>0.89953051643192483</v>
      </c>
      <c r="M930" s="661">
        <v>180</v>
      </c>
      <c r="N930" s="664">
        <v>1054</v>
      </c>
      <c r="O930" s="664">
        <v>189720</v>
      </c>
      <c r="P930" s="677">
        <v>0.98967136150234747</v>
      </c>
      <c r="Q930" s="665">
        <v>180</v>
      </c>
    </row>
    <row r="931" spans="1:17" ht="14.4" customHeight="1" x14ac:dyDescent="0.3">
      <c r="A931" s="660" t="s">
        <v>8820</v>
      </c>
      <c r="B931" s="661" t="s">
        <v>8731</v>
      </c>
      <c r="C931" s="661" t="s">
        <v>8548</v>
      </c>
      <c r="D931" s="661" t="s">
        <v>8885</v>
      </c>
      <c r="E931" s="661" t="s">
        <v>8886</v>
      </c>
      <c r="F931" s="664">
        <v>8067</v>
      </c>
      <c r="G931" s="664">
        <v>201675</v>
      </c>
      <c r="H931" s="661">
        <v>1</v>
      </c>
      <c r="I931" s="661">
        <v>25</v>
      </c>
      <c r="J931" s="664">
        <v>8355</v>
      </c>
      <c r="K931" s="664">
        <v>217230</v>
      </c>
      <c r="L931" s="661">
        <v>1.0771290442543697</v>
      </c>
      <c r="M931" s="661">
        <v>26</v>
      </c>
      <c r="N931" s="664">
        <v>7362</v>
      </c>
      <c r="O931" s="664">
        <v>191412</v>
      </c>
      <c r="P931" s="677">
        <v>0.94911119375232433</v>
      </c>
      <c r="Q931" s="665">
        <v>26</v>
      </c>
    </row>
    <row r="932" spans="1:17" ht="14.4" customHeight="1" x14ac:dyDescent="0.3">
      <c r="A932" s="660" t="s">
        <v>8820</v>
      </c>
      <c r="B932" s="661" t="s">
        <v>8731</v>
      </c>
      <c r="C932" s="661" t="s">
        <v>8548</v>
      </c>
      <c r="D932" s="661" t="s">
        <v>8887</v>
      </c>
      <c r="E932" s="661" t="s">
        <v>8888</v>
      </c>
      <c r="F932" s="664">
        <v>18996</v>
      </c>
      <c r="G932" s="664">
        <v>1576668</v>
      </c>
      <c r="H932" s="661">
        <v>1</v>
      </c>
      <c r="I932" s="661">
        <v>83</v>
      </c>
      <c r="J932" s="664">
        <v>18499</v>
      </c>
      <c r="K932" s="664">
        <v>1535417</v>
      </c>
      <c r="L932" s="661">
        <v>0.97383659717835336</v>
      </c>
      <c r="M932" s="661">
        <v>83</v>
      </c>
      <c r="N932" s="664">
        <v>19806</v>
      </c>
      <c r="O932" s="664">
        <v>1643898</v>
      </c>
      <c r="P932" s="677">
        <v>1.0426405559065066</v>
      </c>
      <c r="Q932" s="665">
        <v>83</v>
      </c>
    </row>
    <row r="933" spans="1:17" ht="14.4" customHeight="1" x14ac:dyDescent="0.3">
      <c r="A933" s="660" t="s">
        <v>8820</v>
      </c>
      <c r="B933" s="661" t="s">
        <v>8731</v>
      </c>
      <c r="C933" s="661" t="s">
        <v>8548</v>
      </c>
      <c r="D933" s="661" t="s">
        <v>8889</v>
      </c>
      <c r="E933" s="661" t="s">
        <v>8890</v>
      </c>
      <c r="F933" s="664">
        <v>201</v>
      </c>
      <c r="G933" s="664">
        <v>50853</v>
      </c>
      <c r="H933" s="661">
        <v>1</v>
      </c>
      <c r="I933" s="661">
        <v>253</v>
      </c>
      <c r="J933" s="664">
        <v>898</v>
      </c>
      <c r="K933" s="664">
        <v>227194</v>
      </c>
      <c r="L933" s="661">
        <v>4.4676616915422889</v>
      </c>
      <c r="M933" s="661">
        <v>253</v>
      </c>
      <c r="N933" s="664">
        <v>4321</v>
      </c>
      <c r="O933" s="664">
        <v>1093213</v>
      </c>
      <c r="P933" s="677">
        <v>21.497512437810947</v>
      </c>
      <c r="Q933" s="665">
        <v>253</v>
      </c>
    </row>
    <row r="934" spans="1:17" ht="14.4" customHeight="1" x14ac:dyDescent="0.3">
      <c r="A934" s="660" t="s">
        <v>8820</v>
      </c>
      <c r="B934" s="661" t="s">
        <v>8731</v>
      </c>
      <c r="C934" s="661" t="s">
        <v>8548</v>
      </c>
      <c r="D934" s="661" t="s">
        <v>8891</v>
      </c>
      <c r="E934" s="661" t="s">
        <v>8892</v>
      </c>
      <c r="F934" s="664">
        <v>701</v>
      </c>
      <c r="G934" s="664">
        <v>185064</v>
      </c>
      <c r="H934" s="661">
        <v>1</v>
      </c>
      <c r="I934" s="661">
        <v>264</v>
      </c>
      <c r="J934" s="664">
        <v>693</v>
      </c>
      <c r="K934" s="664">
        <v>182952</v>
      </c>
      <c r="L934" s="661">
        <v>0.98858773181169757</v>
      </c>
      <c r="M934" s="661">
        <v>264</v>
      </c>
      <c r="N934" s="664">
        <v>656</v>
      </c>
      <c r="O934" s="664">
        <v>173636</v>
      </c>
      <c r="P934" s="677">
        <v>0.93824838974624991</v>
      </c>
      <c r="Q934" s="665">
        <v>264.6890243902439</v>
      </c>
    </row>
    <row r="935" spans="1:17" ht="14.4" customHeight="1" x14ac:dyDescent="0.3">
      <c r="A935" s="660" t="s">
        <v>8820</v>
      </c>
      <c r="B935" s="661" t="s">
        <v>8731</v>
      </c>
      <c r="C935" s="661" t="s">
        <v>8548</v>
      </c>
      <c r="D935" s="661" t="s">
        <v>8893</v>
      </c>
      <c r="E935" s="661" t="s">
        <v>8894</v>
      </c>
      <c r="F935" s="664">
        <v>792</v>
      </c>
      <c r="G935" s="664">
        <v>149688</v>
      </c>
      <c r="H935" s="661">
        <v>1</v>
      </c>
      <c r="I935" s="661">
        <v>189</v>
      </c>
      <c r="J935" s="664">
        <v>581</v>
      </c>
      <c r="K935" s="664">
        <v>109809</v>
      </c>
      <c r="L935" s="661">
        <v>0.73358585858585856</v>
      </c>
      <c r="M935" s="661">
        <v>189</v>
      </c>
      <c r="N935" s="664"/>
      <c r="O935" s="664"/>
      <c r="P935" s="677"/>
      <c r="Q935" s="665"/>
    </row>
    <row r="936" spans="1:17" ht="14.4" customHeight="1" x14ac:dyDescent="0.3">
      <c r="A936" s="660" t="s">
        <v>8820</v>
      </c>
      <c r="B936" s="661" t="s">
        <v>8731</v>
      </c>
      <c r="C936" s="661" t="s">
        <v>8548</v>
      </c>
      <c r="D936" s="661" t="s">
        <v>8895</v>
      </c>
      <c r="E936" s="661" t="s">
        <v>8896</v>
      </c>
      <c r="F936" s="664">
        <v>13139</v>
      </c>
      <c r="G936" s="664">
        <v>157668</v>
      </c>
      <c r="H936" s="661">
        <v>1</v>
      </c>
      <c r="I936" s="661">
        <v>12</v>
      </c>
      <c r="J936" s="664">
        <v>12547</v>
      </c>
      <c r="K936" s="664">
        <v>150564</v>
      </c>
      <c r="L936" s="661">
        <v>0.95494329857675619</v>
      </c>
      <c r="M936" s="661">
        <v>12</v>
      </c>
      <c r="N936" s="664">
        <v>13566</v>
      </c>
      <c r="O936" s="664">
        <v>162792</v>
      </c>
      <c r="P936" s="677">
        <v>1.0324986680873736</v>
      </c>
      <c r="Q936" s="665">
        <v>12</v>
      </c>
    </row>
    <row r="937" spans="1:17" ht="14.4" customHeight="1" x14ac:dyDescent="0.3">
      <c r="A937" s="660" t="s">
        <v>8820</v>
      </c>
      <c r="B937" s="661" t="s">
        <v>8731</v>
      </c>
      <c r="C937" s="661" t="s">
        <v>8548</v>
      </c>
      <c r="D937" s="661" t="s">
        <v>8897</v>
      </c>
      <c r="E937" s="661" t="s">
        <v>8898</v>
      </c>
      <c r="F937" s="664">
        <v>3003</v>
      </c>
      <c r="G937" s="664">
        <v>648648</v>
      </c>
      <c r="H937" s="661">
        <v>1</v>
      </c>
      <c r="I937" s="661">
        <v>216</v>
      </c>
      <c r="J937" s="664">
        <v>2804</v>
      </c>
      <c r="K937" s="664">
        <v>605664</v>
      </c>
      <c r="L937" s="661">
        <v>0.93373293373293376</v>
      </c>
      <c r="M937" s="661">
        <v>216</v>
      </c>
      <c r="N937" s="664">
        <v>3095</v>
      </c>
      <c r="O937" s="664">
        <v>668520</v>
      </c>
      <c r="P937" s="677">
        <v>1.0306360306360307</v>
      </c>
      <c r="Q937" s="665">
        <v>216</v>
      </c>
    </row>
    <row r="938" spans="1:17" ht="14.4" customHeight="1" x14ac:dyDescent="0.3">
      <c r="A938" s="660" t="s">
        <v>8820</v>
      </c>
      <c r="B938" s="661" t="s">
        <v>8731</v>
      </c>
      <c r="C938" s="661" t="s">
        <v>8548</v>
      </c>
      <c r="D938" s="661" t="s">
        <v>8899</v>
      </c>
      <c r="E938" s="661" t="s">
        <v>8900</v>
      </c>
      <c r="F938" s="664">
        <v>131</v>
      </c>
      <c r="G938" s="664">
        <v>4585</v>
      </c>
      <c r="H938" s="661">
        <v>1</v>
      </c>
      <c r="I938" s="661">
        <v>35</v>
      </c>
      <c r="J938" s="664">
        <v>131</v>
      </c>
      <c r="K938" s="664">
        <v>4585</v>
      </c>
      <c r="L938" s="661">
        <v>1</v>
      </c>
      <c r="M938" s="661">
        <v>35</v>
      </c>
      <c r="N938" s="664">
        <v>209</v>
      </c>
      <c r="O938" s="664">
        <v>7485</v>
      </c>
      <c r="P938" s="677">
        <v>1.6324972737186478</v>
      </c>
      <c r="Q938" s="665">
        <v>35.813397129186605</v>
      </c>
    </row>
    <row r="939" spans="1:17" ht="14.4" customHeight="1" x14ac:dyDescent="0.3">
      <c r="A939" s="660" t="s">
        <v>8820</v>
      </c>
      <c r="B939" s="661" t="s">
        <v>8731</v>
      </c>
      <c r="C939" s="661" t="s">
        <v>8548</v>
      </c>
      <c r="D939" s="661" t="s">
        <v>8901</v>
      </c>
      <c r="E939" s="661" t="s">
        <v>8902</v>
      </c>
      <c r="F939" s="664">
        <v>830</v>
      </c>
      <c r="G939" s="664">
        <v>488870</v>
      </c>
      <c r="H939" s="661">
        <v>1</v>
      </c>
      <c r="I939" s="661">
        <v>589</v>
      </c>
      <c r="J939" s="664">
        <v>790</v>
      </c>
      <c r="K939" s="664">
        <v>466100</v>
      </c>
      <c r="L939" s="661">
        <v>0.95342320044183526</v>
      </c>
      <c r="M939" s="661">
        <v>590</v>
      </c>
      <c r="N939" s="664">
        <v>776</v>
      </c>
      <c r="O939" s="664">
        <v>458389</v>
      </c>
      <c r="P939" s="677">
        <v>0.93765009102624419</v>
      </c>
      <c r="Q939" s="665">
        <v>590.70747422680415</v>
      </c>
    </row>
    <row r="940" spans="1:17" ht="14.4" customHeight="1" x14ac:dyDescent="0.3">
      <c r="A940" s="660" t="s">
        <v>8820</v>
      </c>
      <c r="B940" s="661" t="s">
        <v>8731</v>
      </c>
      <c r="C940" s="661" t="s">
        <v>8548</v>
      </c>
      <c r="D940" s="661" t="s">
        <v>8903</v>
      </c>
      <c r="E940" s="661" t="s">
        <v>8904</v>
      </c>
      <c r="F940" s="664">
        <v>143</v>
      </c>
      <c r="G940" s="664">
        <v>7150</v>
      </c>
      <c r="H940" s="661">
        <v>1</v>
      </c>
      <c r="I940" s="661">
        <v>50</v>
      </c>
      <c r="J940" s="664">
        <v>171</v>
      </c>
      <c r="K940" s="664">
        <v>8550</v>
      </c>
      <c r="L940" s="661">
        <v>1.1958041958041958</v>
      </c>
      <c r="M940" s="661">
        <v>50</v>
      </c>
      <c r="N940" s="664">
        <v>271</v>
      </c>
      <c r="O940" s="664">
        <v>13550</v>
      </c>
      <c r="P940" s="677">
        <v>1.8951048951048952</v>
      </c>
      <c r="Q940" s="665">
        <v>50</v>
      </c>
    </row>
    <row r="941" spans="1:17" ht="14.4" customHeight="1" x14ac:dyDescent="0.3">
      <c r="A941" s="660" t="s">
        <v>8820</v>
      </c>
      <c r="B941" s="661" t="s">
        <v>8731</v>
      </c>
      <c r="C941" s="661" t="s">
        <v>8548</v>
      </c>
      <c r="D941" s="661" t="s">
        <v>8905</v>
      </c>
      <c r="E941" s="661" t="s">
        <v>8906</v>
      </c>
      <c r="F941" s="664">
        <v>720</v>
      </c>
      <c r="G941" s="664">
        <v>391680</v>
      </c>
      <c r="H941" s="661">
        <v>1</v>
      </c>
      <c r="I941" s="661">
        <v>544</v>
      </c>
      <c r="J941" s="664">
        <v>706</v>
      </c>
      <c r="K941" s="664">
        <v>384770</v>
      </c>
      <c r="L941" s="661">
        <v>0.98235804738562094</v>
      </c>
      <c r="M941" s="661">
        <v>545</v>
      </c>
      <c r="N941" s="664">
        <v>673</v>
      </c>
      <c r="O941" s="664">
        <v>367251</v>
      </c>
      <c r="P941" s="677">
        <v>0.93763020833333333</v>
      </c>
      <c r="Q941" s="665">
        <v>545.69242199108464</v>
      </c>
    </row>
    <row r="942" spans="1:17" ht="14.4" customHeight="1" x14ac:dyDescent="0.3">
      <c r="A942" s="660" t="s">
        <v>8820</v>
      </c>
      <c r="B942" s="661" t="s">
        <v>8731</v>
      </c>
      <c r="C942" s="661" t="s">
        <v>8548</v>
      </c>
      <c r="D942" s="661" t="s">
        <v>8907</v>
      </c>
      <c r="E942" s="661" t="s">
        <v>8908</v>
      </c>
      <c r="F942" s="664">
        <v>523</v>
      </c>
      <c r="G942" s="664">
        <v>249471</v>
      </c>
      <c r="H942" s="661">
        <v>1</v>
      </c>
      <c r="I942" s="661">
        <v>477</v>
      </c>
      <c r="J942" s="664">
        <v>543</v>
      </c>
      <c r="K942" s="664">
        <v>260097</v>
      </c>
      <c r="L942" s="661">
        <v>1.0425941291773393</v>
      </c>
      <c r="M942" s="661">
        <v>479</v>
      </c>
      <c r="N942" s="664">
        <v>547</v>
      </c>
      <c r="O942" s="664">
        <v>263589</v>
      </c>
      <c r="P942" s="677">
        <v>1.0565917481390623</v>
      </c>
      <c r="Q942" s="665">
        <v>481.88117001828152</v>
      </c>
    </row>
    <row r="943" spans="1:17" ht="14.4" customHeight="1" x14ac:dyDescent="0.3">
      <c r="A943" s="660" t="s">
        <v>8820</v>
      </c>
      <c r="B943" s="661" t="s">
        <v>8731</v>
      </c>
      <c r="C943" s="661" t="s">
        <v>8548</v>
      </c>
      <c r="D943" s="661" t="s">
        <v>8909</v>
      </c>
      <c r="E943" s="661" t="s">
        <v>8910</v>
      </c>
      <c r="F943" s="664">
        <v>723</v>
      </c>
      <c r="G943" s="664">
        <v>530682</v>
      </c>
      <c r="H943" s="661">
        <v>1</v>
      </c>
      <c r="I943" s="661">
        <v>734</v>
      </c>
      <c r="J943" s="664">
        <v>705</v>
      </c>
      <c r="K943" s="664">
        <v>517470</v>
      </c>
      <c r="L943" s="661">
        <v>0.975103734439834</v>
      </c>
      <c r="M943" s="661">
        <v>734</v>
      </c>
      <c r="N943" s="664">
        <v>679</v>
      </c>
      <c r="O943" s="664">
        <v>498858</v>
      </c>
      <c r="P943" s="677">
        <v>0.94003188350085365</v>
      </c>
      <c r="Q943" s="665">
        <v>734.69513991163478</v>
      </c>
    </row>
    <row r="944" spans="1:17" ht="14.4" customHeight="1" x14ac:dyDescent="0.3">
      <c r="A944" s="660" t="s">
        <v>8820</v>
      </c>
      <c r="B944" s="661" t="s">
        <v>8731</v>
      </c>
      <c r="C944" s="661" t="s">
        <v>8548</v>
      </c>
      <c r="D944" s="661" t="s">
        <v>8911</v>
      </c>
      <c r="E944" s="661" t="s">
        <v>8912</v>
      </c>
      <c r="F944" s="664">
        <v>117</v>
      </c>
      <c r="G944" s="664">
        <v>38142</v>
      </c>
      <c r="H944" s="661">
        <v>1</v>
      </c>
      <c r="I944" s="661">
        <v>326</v>
      </c>
      <c r="J944" s="664">
        <v>59</v>
      </c>
      <c r="K944" s="664">
        <v>19234</v>
      </c>
      <c r="L944" s="661">
        <v>0.50427350427350426</v>
      </c>
      <c r="M944" s="661">
        <v>326</v>
      </c>
      <c r="N944" s="664">
        <v>63</v>
      </c>
      <c r="O944" s="664">
        <v>20585</v>
      </c>
      <c r="P944" s="677">
        <v>0.53969377589009493</v>
      </c>
      <c r="Q944" s="665">
        <v>326.74603174603175</v>
      </c>
    </row>
    <row r="945" spans="1:17" ht="14.4" customHeight="1" x14ac:dyDescent="0.3">
      <c r="A945" s="660" t="s">
        <v>8820</v>
      </c>
      <c r="B945" s="661" t="s">
        <v>8731</v>
      </c>
      <c r="C945" s="661" t="s">
        <v>8548</v>
      </c>
      <c r="D945" s="661" t="s">
        <v>8913</v>
      </c>
      <c r="E945" s="661" t="s">
        <v>8914</v>
      </c>
      <c r="F945" s="664">
        <v>698</v>
      </c>
      <c r="G945" s="664">
        <v>240112</v>
      </c>
      <c r="H945" s="661">
        <v>1</v>
      </c>
      <c r="I945" s="661">
        <v>344</v>
      </c>
      <c r="J945" s="664">
        <v>686</v>
      </c>
      <c r="K945" s="664">
        <v>235984</v>
      </c>
      <c r="L945" s="661">
        <v>0.98280802292263614</v>
      </c>
      <c r="M945" s="661">
        <v>344</v>
      </c>
      <c r="N945" s="664">
        <v>652</v>
      </c>
      <c r="O945" s="664">
        <v>224737</v>
      </c>
      <c r="P945" s="677">
        <v>0.93596738188845208</v>
      </c>
      <c r="Q945" s="665">
        <v>344.68865030674846</v>
      </c>
    </row>
    <row r="946" spans="1:17" ht="14.4" customHeight="1" x14ac:dyDescent="0.3">
      <c r="A946" s="660" t="s">
        <v>8820</v>
      </c>
      <c r="B946" s="661" t="s">
        <v>8731</v>
      </c>
      <c r="C946" s="661" t="s">
        <v>8548</v>
      </c>
      <c r="D946" s="661" t="s">
        <v>8915</v>
      </c>
      <c r="E946" s="661" t="s">
        <v>8916</v>
      </c>
      <c r="F946" s="664">
        <v>100</v>
      </c>
      <c r="G946" s="664">
        <v>75000</v>
      </c>
      <c r="H946" s="661">
        <v>1</v>
      </c>
      <c r="I946" s="661">
        <v>750</v>
      </c>
      <c r="J946" s="664">
        <v>102</v>
      </c>
      <c r="K946" s="664">
        <v>76602</v>
      </c>
      <c r="L946" s="661">
        <v>1.02136</v>
      </c>
      <c r="M946" s="661">
        <v>751</v>
      </c>
      <c r="N946" s="664">
        <v>63</v>
      </c>
      <c r="O946" s="664">
        <v>47355</v>
      </c>
      <c r="P946" s="677">
        <v>0.63139999999999996</v>
      </c>
      <c r="Q946" s="665">
        <v>751.66666666666663</v>
      </c>
    </row>
    <row r="947" spans="1:17" ht="14.4" customHeight="1" x14ac:dyDescent="0.3">
      <c r="A947" s="660" t="s">
        <v>8820</v>
      </c>
      <c r="B947" s="661" t="s">
        <v>8731</v>
      </c>
      <c r="C947" s="661" t="s">
        <v>8548</v>
      </c>
      <c r="D947" s="661" t="s">
        <v>8917</v>
      </c>
      <c r="E947" s="661" t="s">
        <v>8918</v>
      </c>
      <c r="F947" s="664"/>
      <c r="G947" s="664"/>
      <c r="H947" s="661"/>
      <c r="I947" s="661"/>
      <c r="J947" s="664">
        <v>147</v>
      </c>
      <c r="K947" s="664">
        <v>33810</v>
      </c>
      <c r="L947" s="661"/>
      <c r="M947" s="661">
        <v>230</v>
      </c>
      <c r="N947" s="664">
        <v>683</v>
      </c>
      <c r="O947" s="664">
        <v>157564</v>
      </c>
      <c r="P947" s="677"/>
      <c r="Q947" s="665">
        <v>230.6939970717423</v>
      </c>
    </row>
    <row r="948" spans="1:17" ht="14.4" customHeight="1" x14ac:dyDescent="0.3">
      <c r="A948" s="660" t="s">
        <v>8820</v>
      </c>
      <c r="B948" s="661" t="s">
        <v>8731</v>
      </c>
      <c r="C948" s="661" t="s">
        <v>8548</v>
      </c>
      <c r="D948" s="661" t="s">
        <v>8919</v>
      </c>
      <c r="E948" s="661" t="s">
        <v>8920</v>
      </c>
      <c r="F948" s="664">
        <v>156</v>
      </c>
      <c r="G948" s="664">
        <v>519948</v>
      </c>
      <c r="H948" s="661">
        <v>1</v>
      </c>
      <c r="I948" s="661">
        <v>3333</v>
      </c>
      <c r="J948" s="664">
        <v>167</v>
      </c>
      <c r="K948" s="664">
        <v>556945</v>
      </c>
      <c r="L948" s="661">
        <v>1.071155192442321</v>
      </c>
      <c r="M948" s="661">
        <v>3335</v>
      </c>
      <c r="N948" s="664">
        <v>139</v>
      </c>
      <c r="O948" s="664">
        <v>464121</v>
      </c>
      <c r="P948" s="677">
        <v>0.89262964758014263</v>
      </c>
      <c r="Q948" s="665">
        <v>3339</v>
      </c>
    </row>
    <row r="949" spans="1:17" ht="14.4" customHeight="1" x14ac:dyDescent="0.3">
      <c r="A949" s="660" t="s">
        <v>8820</v>
      </c>
      <c r="B949" s="661" t="s">
        <v>8731</v>
      </c>
      <c r="C949" s="661" t="s">
        <v>8548</v>
      </c>
      <c r="D949" s="661" t="s">
        <v>8921</v>
      </c>
      <c r="E949" s="661" t="s">
        <v>8922</v>
      </c>
      <c r="F949" s="664">
        <v>81</v>
      </c>
      <c r="G949" s="664">
        <v>18549</v>
      </c>
      <c r="H949" s="661">
        <v>1</v>
      </c>
      <c r="I949" s="661">
        <v>229</v>
      </c>
      <c r="J949" s="664">
        <v>65</v>
      </c>
      <c r="K949" s="664">
        <v>14885</v>
      </c>
      <c r="L949" s="661">
        <v>0.80246913580246915</v>
      </c>
      <c r="M949" s="661">
        <v>229</v>
      </c>
      <c r="N949" s="664">
        <v>95</v>
      </c>
      <c r="O949" s="664">
        <v>21822</v>
      </c>
      <c r="P949" s="677">
        <v>1.1764515607310366</v>
      </c>
      <c r="Q949" s="665">
        <v>229.70526315789473</v>
      </c>
    </row>
    <row r="950" spans="1:17" ht="14.4" customHeight="1" x14ac:dyDescent="0.3">
      <c r="A950" s="660" t="s">
        <v>8820</v>
      </c>
      <c r="B950" s="661" t="s">
        <v>8731</v>
      </c>
      <c r="C950" s="661" t="s">
        <v>8548</v>
      </c>
      <c r="D950" s="661" t="s">
        <v>8923</v>
      </c>
      <c r="E950" s="661" t="s">
        <v>8924</v>
      </c>
      <c r="F950" s="664">
        <v>123</v>
      </c>
      <c r="G950" s="664">
        <v>49938</v>
      </c>
      <c r="H950" s="661">
        <v>1</v>
      </c>
      <c r="I950" s="661">
        <v>406</v>
      </c>
      <c r="J950" s="664">
        <v>60</v>
      </c>
      <c r="K950" s="664">
        <v>24360</v>
      </c>
      <c r="L950" s="661">
        <v>0.48780487804878048</v>
      </c>
      <c r="M950" s="661">
        <v>406</v>
      </c>
      <c r="N950" s="664">
        <v>124</v>
      </c>
      <c r="O950" s="664">
        <v>50433</v>
      </c>
      <c r="P950" s="677">
        <v>1.0099122912411389</v>
      </c>
      <c r="Q950" s="665">
        <v>406.71774193548384</v>
      </c>
    </row>
    <row r="951" spans="1:17" ht="14.4" customHeight="1" x14ac:dyDescent="0.3">
      <c r="A951" s="660" t="s">
        <v>8820</v>
      </c>
      <c r="B951" s="661" t="s">
        <v>8731</v>
      </c>
      <c r="C951" s="661" t="s">
        <v>8548</v>
      </c>
      <c r="D951" s="661" t="s">
        <v>8925</v>
      </c>
      <c r="E951" s="661" t="s">
        <v>8926</v>
      </c>
      <c r="F951" s="664">
        <v>14</v>
      </c>
      <c r="G951" s="664">
        <v>9086</v>
      </c>
      <c r="H951" s="661">
        <v>1</v>
      </c>
      <c r="I951" s="661">
        <v>649</v>
      </c>
      <c r="J951" s="664">
        <v>26</v>
      </c>
      <c r="K951" s="664">
        <v>16900</v>
      </c>
      <c r="L951" s="661">
        <v>1.8600044023772837</v>
      </c>
      <c r="M951" s="661">
        <v>650</v>
      </c>
      <c r="N951" s="664">
        <v>14</v>
      </c>
      <c r="O951" s="664">
        <v>9112</v>
      </c>
      <c r="P951" s="677">
        <v>1.0028615452344265</v>
      </c>
      <c r="Q951" s="665">
        <v>650.85714285714289</v>
      </c>
    </row>
    <row r="952" spans="1:17" ht="14.4" customHeight="1" x14ac:dyDescent="0.3">
      <c r="A952" s="660" t="s">
        <v>8820</v>
      </c>
      <c r="B952" s="661" t="s">
        <v>8731</v>
      </c>
      <c r="C952" s="661" t="s">
        <v>8548</v>
      </c>
      <c r="D952" s="661" t="s">
        <v>8927</v>
      </c>
      <c r="E952" s="661" t="s">
        <v>8928</v>
      </c>
      <c r="F952" s="664">
        <v>99</v>
      </c>
      <c r="G952" s="664">
        <v>57915</v>
      </c>
      <c r="H952" s="661">
        <v>1</v>
      </c>
      <c r="I952" s="661">
        <v>585</v>
      </c>
      <c r="J952" s="664">
        <v>52</v>
      </c>
      <c r="K952" s="664">
        <v>30472</v>
      </c>
      <c r="L952" s="661">
        <v>0.52615039281705944</v>
      </c>
      <c r="M952" s="661">
        <v>586</v>
      </c>
      <c r="N952" s="664">
        <v>119</v>
      </c>
      <c r="O952" s="664">
        <v>69823</v>
      </c>
      <c r="P952" s="677">
        <v>1.205611672278339</v>
      </c>
      <c r="Q952" s="665">
        <v>586.74789915966392</v>
      </c>
    </row>
    <row r="953" spans="1:17" ht="14.4" customHeight="1" x14ac:dyDescent="0.3">
      <c r="A953" s="660" t="s">
        <v>8820</v>
      </c>
      <c r="B953" s="661" t="s">
        <v>8731</v>
      </c>
      <c r="C953" s="661" t="s">
        <v>8548</v>
      </c>
      <c r="D953" s="661" t="s">
        <v>8929</v>
      </c>
      <c r="E953" s="661" t="s">
        <v>8930</v>
      </c>
      <c r="F953" s="664">
        <v>85</v>
      </c>
      <c r="G953" s="664">
        <v>32640</v>
      </c>
      <c r="H953" s="661">
        <v>1</v>
      </c>
      <c r="I953" s="661">
        <v>384</v>
      </c>
      <c r="J953" s="664">
        <v>111</v>
      </c>
      <c r="K953" s="664">
        <v>42735</v>
      </c>
      <c r="L953" s="661">
        <v>1.3092830882352942</v>
      </c>
      <c r="M953" s="661">
        <v>385</v>
      </c>
      <c r="N953" s="664">
        <v>99</v>
      </c>
      <c r="O953" s="664">
        <v>38176</v>
      </c>
      <c r="P953" s="677">
        <v>1.169607843137255</v>
      </c>
      <c r="Q953" s="665">
        <v>385.61616161616161</v>
      </c>
    </row>
    <row r="954" spans="1:17" ht="14.4" customHeight="1" x14ac:dyDescent="0.3">
      <c r="A954" s="660" t="s">
        <v>8820</v>
      </c>
      <c r="B954" s="661" t="s">
        <v>8731</v>
      </c>
      <c r="C954" s="661" t="s">
        <v>8548</v>
      </c>
      <c r="D954" s="661" t="s">
        <v>8931</v>
      </c>
      <c r="E954" s="661" t="s">
        <v>8932</v>
      </c>
      <c r="F954" s="664">
        <v>101</v>
      </c>
      <c r="G954" s="664">
        <v>8888</v>
      </c>
      <c r="H954" s="661">
        <v>1</v>
      </c>
      <c r="I954" s="661">
        <v>88</v>
      </c>
      <c r="J954" s="664">
        <v>57</v>
      </c>
      <c r="K954" s="664">
        <v>5016</v>
      </c>
      <c r="L954" s="661">
        <v>0.5643564356435643</v>
      </c>
      <c r="M954" s="661">
        <v>88</v>
      </c>
      <c r="N954" s="664"/>
      <c r="O954" s="664"/>
      <c r="P954" s="677"/>
      <c r="Q954" s="665"/>
    </row>
    <row r="955" spans="1:17" ht="14.4" customHeight="1" x14ac:dyDescent="0.3">
      <c r="A955" s="660" t="s">
        <v>8820</v>
      </c>
      <c r="B955" s="661" t="s">
        <v>8731</v>
      </c>
      <c r="C955" s="661" t="s">
        <v>8548</v>
      </c>
      <c r="D955" s="661" t="s">
        <v>8933</v>
      </c>
      <c r="E955" s="661" t="s">
        <v>8934</v>
      </c>
      <c r="F955" s="664">
        <v>4</v>
      </c>
      <c r="G955" s="664">
        <v>1656</v>
      </c>
      <c r="H955" s="661">
        <v>1</v>
      </c>
      <c r="I955" s="661">
        <v>414</v>
      </c>
      <c r="J955" s="664">
        <v>15</v>
      </c>
      <c r="K955" s="664">
        <v>6225</v>
      </c>
      <c r="L955" s="661">
        <v>3.7590579710144927</v>
      </c>
      <c r="M955" s="661">
        <v>415</v>
      </c>
      <c r="N955" s="664">
        <v>12</v>
      </c>
      <c r="O955" s="664">
        <v>4989</v>
      </c>
      <c r="P955" s="677">
        <v>3.01268115942029</v>
      </c>
      <c r="Q955" s="665">
        <v>415.75</v>
      </c>
    </row>
    <row r="956" spans="1:17" ht="14.4" customHeight="1" x14ac:dyDescent="0.3">
      <c r="A956" s="660" t="s">
        <v>8820</v>
      </c>
      <c r="B956" s="661" t="s">
        <v>8731</v>
      </c>
      <c r="C956" s="661" t="s">
        <v>8548</v>
      </c>
      <c r="D956" s="661" t="s">
        <v>8935</v>
      </c>
      <c r="E956" s="661" t="s">
        <v>8936</v>
      </c>
      <c r="F956" s="664">
        <v>18</v>
      </c>
      <c r="G956" s="664">
        <v>2934</v>
      </c>
      <c r="H956" s="661">
        <v>1</v>
      </c>
      <c r="I956" s="661">
        <v>163</v>
      </c>
      <c r="J956" s="664">
        <v>59</v>
      </c>
      <c r="K956" s="664">
        <v>9676</v>
      </c>
      <c r="L956" s="661">
        <v>3.2978868438991138</v>
      </c>
      <c r="M956" s="661">
        <v>164</v>
      </c>
      <c r="N956" s="664">
        <v>35</v>
      </c>
      <c r="O956" s="664">
        <v>5763</v>
      </c>
      <c r="P956" s="677">
        <v>1.9642126789366052</v>
      </c>
      <c r="Q956" s="665">
        <v>164.65714285714284</v>
      </c>
    </row>
    <row r="957" spans="1:17" ht="14.4" customHeight="1" x14ac:dyDescent="0.3">
      <c r="A957" s="660" t="s">
        <v>8820</v>
      </c>
      <c r="B957" s="661" t="s">
        <v>8731</v>
      </c>
      <c r="C957" s="661" t="s">
        <v>8548</v>
      </c>
      <c r="D957" s="661" t="s">
        <v>1511</v>
      </c>
      <c r="E957" s="661" t="s">
        <v>8937</v>
      </c>
      <c r="F957" s="664"/>
      <c r="G957" s="664"/>
      <c r="H957" s="661"/>
      <c r="I957" s="661"/>
      <c r="J957" s="664">
        <v>608</v>
      </c>
      <c r="K957" s="664">
        <v>477280</v>
      </c>
      <c r="L957" s="661"/>
      <c r="M957" s="661">
        <v>785</v>
      </c>
      <c r="N957" s="664">
        <v>1136</v>
      </c>
      <c r="O957" s="664">
        <v>892564</v>
      </c>
      <c r="P957" s="677"/>
      <c r="Q957" s="665">
        <v>785.70774647887322</v>
      </c>
    </row>
    <row r="958" spans="1:17" ht="14.4" customHeight="1" x14ac:dyDescent="0.3">
      <c r="A958" s="660" t="s">
        <v>8820</v>
      </c>
      <c r="B958" s="661" t="s">
        <v>8731</v>
      </c>
      <c r="C958" s="661" t="s">
        <v>8548</v>
      </c>
      <c r="D958" s="661" t="s">
        <v>8938</v>
      </c>
      <c r="E958" s="661" t="s">
        <v>8939</v>
      </c>
      <c r="F958" s="664"/>
      <c r="G958" s="664"/>
      <c r="H958" s="661"/>
      <c r="I958" s="661"/>
      <c r="J958" s="664">
        <v>10</v>
      </c>
      <c r="K958" s="664">
        <v>2210</v>
      </c>
      <c r="L958" s="661"/>
      <c r="M958" s="661">
        <v>221</v>
      </c>
      <c r="N958" s="664">
        <v>63</v>
      </c>
      <c r="O958" s="664">
        <v>13970</v>
      </c>
      <c r="P958" s="677"/>
      <c r="Q958" s="665">
        <v>221.74603174603175</v>
      </c>
    </row>
    <row r="959" spans="1:17" ht="14.4" customHeight="1" x14ac:dyDescent="0.3">
      <c r="A959" s="660" t="s">
        <v>8820</v>
      </c>
      <c r="B959" s="661" t="s">
        <v>8731</v>
      </c>
      <c r="C959" s="661" t="s">
        <v>8548</v>
      </c>
      <c r="D959" s="661" t="s">
        <v>8940</v>
      </c>
      <c r="E959" s="661" t="s">
        <v>8941</v>
      </c>
      <c r="F959" s="664">
        <v>4</v>
      </c>
      <c r="G959" s="664">
        <v>2252</v>
      </c>
      <c r="H959" s="661">
        <v>1</v>
      </c>
      <c r="I959" s="661">
        <v>563</v>
      </c>
      <c r="J959" s="664">
        <v>15</v>
      </c>
      <c r="K959" s="664">
        <v>8460</v>
      </c>
      <c r="L959" s="661">
        <v>3.7566607460035524</v>
      </c>
      <c r="M959" s="661">
        <v>564</v>
      </c>
      <c r="N959" s="664">
        <v>8</v>
      </c>
      <c r="O959" s="664">
        <v>4518</v>
      </c>
      <c r="P959" s="677">
        <v>2.0062166962699823</v>
      </c>
      <c r="Q959" s="665">
        <v>564.75</v>
      </c>
    </row>
    <row r="960" spans="1:17" ht="14.4" customHeight="1" x14ac:dyDescent="0.3">
      <c r="A960" s="660" t="s">
        <v>8820</v>
      </c>
      <c r="B960" s="661" t="s">
        <v>8731</v>
      </c>
      <c r="C960" s="661" t="s">
        <v>8548</v>
      </c>
      <c r="D960" s="661" t="s">
        <v>8942</v>
      </c>
      <c r="E960" s="661" t="s">
        <v>8943</v>
      </c>
      <c r="F960" s="664">
        <v>253</v>
      </c>
      <c r="G960" s="664">
        <v>231242</v>
      </c>
      <c r="H960" s="661">
        <v>1</v>
      </c>
      <c r="I960" s="661">
        <v>914</v>
      </c>
      <c r="J960" s="664">
        <v>287</v>
      </c>
      <c r="K960" s="664">
        <v>262605</v>
      </c>
      <c r="L960" s="661">
        <v>1.1356284757959194</v>
      </c>
      <c r="M960" s="661">
        <v>915</v>
      </c>
      <c r="N960" s="664">
        <v>289</v>
      </c>
      <c r="O960" s="664">
        <v>264643</v>
      </c>
      <c r="P960" s="677">
        <v>1.1444417536606672</v>
      </c>
      <c r="Q960" s="665">
        <v>915.71972318339101</v>
      </c>
    </row>
    <row r="961" spans="1:17" ht="14.4" customHeight="1" x14ac:dyDescent="0.3">
      <c r="A961" s="660" t="s">
        <v>8820</v>
      </c>
      <c r="B961" s="661" t="s">
        <v>8731</v>
      </c>
      <c r="C961" s="661" t="s">
        <v>8548</v>
      </c>
      <c r="D961" s="661" t="s">
        <v>8944</v>
      </c>
      <c r="E961" s="661" t="s">
        <v>8945</v>
      </c>
      <c r="F961" s="664">
        <v>253</v>
      </c>
      <c r="G961" s="664">
        <v>225423</v>
      </c>
      <c r="H961" s="661">
        <v>1</v>
      </c>
      <c r="I961" s="661">
        <v>891</v>
      </c>
      <c r="J961" s="664">
        <v>287</v>
      </c>
      <c r="K961" s="664">
        <v>256004</v>
      </c>
      <c r="L961" s="661">
        <v>1.135660513789631</v>
      </c>
      <c r="M961" s="661">
        <v>892</v>
      </c>
      <c r="N961" s="664">
        <v>289</v>
      </c>
      <c r="O961" s="664">
        <v>257996</v>
      </c>
      <c r="P961" s="677">
        <v>1.144497234088802</v>
      </c>
      <c r="Q961" s="665">
        <v>892.71972318339101</v>
      </c>
    </row>
    <row r="962" spans="1:17" ht="14.4" customHeight="1" x14ac:dyDescent="0.3">
      <c r="A962" s="660" t="s">
        <v>8820</v>
      </c>
      <c r="B962" s="661" t="s">
        <v>8731</v>
      </c>
      <c r="C962" s="661" t="s">
        <v>8548</v>
      </c>
      <c r="D962" s="661" t="s">
        <v>8946</v>
      </c>
      <c r="E962" s="661" t="s">
        <v>8947</v>
      </c>
      <c r="F962" s="664">
        <v>6</v>
      </c>
      <c r="G962" s="664">
        <v>8922</v>
      </c>
      <c r="H962" s="661">
        <v>1</v>
      </c>
      <c r="I962" s="661">
        <v>1487</v>
      </c>
      <c r="J962" s="664"/>
      <c r="K962" s="664"/>
      <c r="L962" s="661"/>
      <c r="M962" s="661"/>
      <c r="N962" s="664">
        <v>1</v>
      </c>
      <c r="O962" s="664">
        <v>1488</v>
      </c>
      <c r="P962" s="677">
        <v>0.16677874915938132</v>
      </c>
      <c r="Q962" s="665">
        <v>1488</v>
      </c>
    </row>
    <row r="963" spans="1:17" ht="14.4" customHeight="1" x14ac:dyDescent="0.3">
      <c r="A963" s="660" t="s">
        <v>8820</v>
      </c>
      <c r="B963" s="661" t="s">
        <v>8731</v>
      </c>
      <c r="C963" s="661" t="s">
        <v>8548</v>
      </c>
      <c r="D963" s="661" t="s">
        <v>8948</v>
      </c>
      <c r="E963" s="661" t="s">
        <v>8949</v>
      </c>
      <c r="F963" s="664">
        <v>53</v>
      </c>
      <c r="G963" s="664">
        <v>18232</v>
      </c>
      <c r="H963" s="661">
        <v>1</v>
      </c>
      <c r="I963" s="661">
        <v>344</v>
      </c>
      <c r="J963" s="664">
        <v>43</v>
      </c>
      <c r="K963" s="664">
        <v>14792</v>
      </c>
      <c r="L963" s="661">
        <v>0.81132075471698117</v>
      </c>
      <c r="M963" s="661">
        <v>344</v>
      </c>
      <c r="N963" s="664">
        <v>93</v>
      </c>
      <c r="O963" s="664">
        <v>32070</v>
      </c>
      <c r="P963" s="677">
        <v>1.7589951733216322</v>
      </c>
      <c r="Q963" s="665">
        <v>344.83870967741933</v>
      </c>
    </row>
    <row r="964" spans="1:17" ht="14.4" customHeight="1" x14ac:dyDescent="0.3">
      <c r="A964" s="660" t="s">
        <v>8820</v>
      </c>
      <c r="B964" s="661" t="s">
        <v>8731</v>
      </c>
      <c r="C964" s="661" t="s">
        <v>8548</v>
      </c>
      <c r="D964" s="661" t="s">
        <v>8950</v>
      </c>
      <c r="E964" s="661" t="s">
        <v>8951</v>
      </c>
      <c r="F964" s="664">
        <v>10</v>
      </c>
      <c r="G964" s="664">
        <v>850</v>
      </c>
      <c r="H964" s="661">
        <v>1</v>
      </c>
      <c r="I964" s="661">
        <v>85</v>
      </c>
      <c r="J964" s="664">
        <v>16</v>
      </c>
      <c r="K964" s="664">
        <v>1376</v>
      </c>
      <c r="L964" s="661">
        <v>1.6188235294117648</v>
      </c>
      <c r="M964" s="661">
        <v>86</v>
      </c>
      <c r="N964" s="664">
        <v>17</v>
      </c>
      <c r="O964" s="664">
        <v>1490</v>
      </c>
      <c r="P964" s="677">
        <v>1.7529411764705882</v>
      </c>
      <c r="Q964" s="665">
        <v>87.647058823529406</v>
      </c>
    </row>
    <row r="965" spans="1:17" ht="14.4" customHeight="1" x14ac:dyDescent="0.3">
      <c r="A965" s="660" t="s">
        <v>8820</v>
      </c>
      <c r="B965" s="661" t="s">
        <v>8731</v>
      </c>
      <c r="C965" s="661" t="s">
        <v>8548</v>
      </c>
      <c r="D965" s="661" t="s">
        <v>8952</v>
      </c>
      <c r="E965" s="661" t="s">
        <v>8953</v>
      </c>
      <c r="F965" s="664">
        <v>62</v>
      </c>
      <c r="G965" s="664">
        <v>25668</v>
      </c>
      <c r="H965" s="661">
        <v>1</v>
      </c>
      <c r="I965" s="661">
        <v>414</v>
      </c>
      <c r="J965" s="664">
        <v>55</v>
      </c>
      <c r="K965" s="664">
        <v>22825</v>
      </c>
      <c r="L965" s="661">
        <v>0.88923952002493378</v>
      </c>
      <c r="M965" s="661">
        <v>415</v>
      </c>
      <c r="N965" s="664">
        <v>98</v>
      </c>
      <c r="O965" s="664">
        <v>40830</v>
      </c>
      <c r="P965" s="677">
        <v>1.5906965871902758</v>
      </c>
      <c r="Q965" s="665">
        <v>416.63265306122452</v>
      </c>
    </row>
    <row r="966" spans="1:17" ht="14.4" customHeight="1" x14ac:dyDescent="0.3">
      <c r="A966" s="660" t="s">
        <v>8820</v>
      </c>
      <c r="B966" s="661" t="s">
        <v>8731</v>
      </c>
      <c r="C966" s="661" t="s">
        <v>8548</v>
      </c>
      <c r="D966" s="661" t="s">
        <v>8954</v>
      </c>
      <c r="E966" s="661" t="s">
        <v>8955</v>
      </c>
      <c r="F966" s="664">
        <v>32</v>
      </c>
      <c r="G966" s="664">
        <v>1664</v>
      </c>
      <c r="H966" s="661">
        <v>1</v>
      </c>
      <c r="I966" s="661">
        <v>52</v>
      </c>
      <c r="J966" s="664">
        <v>22</v>
      </c>
      <c r="K966" s="664">
        <v>1144</v>
      </c>
      <c r="L966" s="661">
        <v>0.6875</v>
      </c>
      <c r="M966" s="661">
        <v>52</v>
      </c>
      <c r="N966" s="664">
        <v>16</v>
      </c>
      <c r="O966" s="664">
        <v>840</v>
      </c>
      <c r="P966" s="677">
        <v>0.50480769230769229</v>
      </c>
      <c r="Q966" s="665">
        <v>52.5</v>
      </c>
    </row>
    <row r="967" spans="1:17" ht="14.4" customHeight="1" x14ac:dyDescent="0.3">
      <c r="A967" s="660" t="s">
        <v>8820</v>
      </c>
      <c r="B967" s="661" t="s">
        <v>8731</v>
      </c>
      <c r="C967" s="661" t="s">
        <v>8548</v>
      </c>
      <c r="D967" s="661" t="s">
        <v>8956</v>
      </c>
      <c r="E967" s="661" t="s">
        <v>8957</v>
      </c>
      <c r="F967" s="664"/>
      <c r="G967" s="664"/>
      <c r="H967" s="661"/>
      <c r="I967" s="661"/>
      <c r="J967" s="664"/>
      <c r="K967" s="664"/>
      <c r="L967" s="661"/>
      <c r="M967" s="661"/>
      <c r="N967" s="664">
        <v>1</v>
      </c>
      <c r="O967" s="664">
        <v>53</v>
      </c>
      <c r="P967" s="677"/>
      <c r="Q967" s="665">
        <v>53</v>
      </c>
    </row>
    <row r="968" spans="1:17" ht="14.4" customHeight="1" x14ac:dyDescent="0.3">
      <c r="A968" s="660" t="s">
        <v>8820</v>
      </c>
      <c r="B968" s="661" t="s">
        <v>8731</v>
      </c>
      <c r="C968" s="661" t="s">
        <v>8548</v>
      </c>
      <c r="D968" s="661" t="s">
        <v>8958</v>
      </c>
      <c r="E968" s="661" t="s">
        <v>8959</v>
      </c>
      <c r="F968" s="664"/>
      <c r="G968" s="664"/>
      <c r="H968" s="661"/>
      <c r="I968" s="661"/>
      <c r="J968" s="664"/>
      <c r="K968" s="664"/>
      <c r="L968" s="661"/>
      <c r="M968" s="661"/>
      <c r="N968" s="664">
        <v>1</v>
      </c>
      <c r="O968" s="664">
        <v>868</v>
      </c>
      <c r="P968" s="677"/>
      <c r="Q968" s="665">
        <v>868</v>
      </c>
    </row>
    <row r="969" spans="1:17" ht="14.4" customHeight="1" thickBot="1" x14ac:dyDescent="0.35">
      <c r="A969" s="666" t="s">
        <v>8960</v>
      </c>
      <c r="B969" s="667" t="s">
        <v>2035</v>
      </c>
      <c r="C969" s="667" t="s">
        <v>8548</v>
      </c>
      <c r="D969" s="667" t="s">
        <v>8678</v>
      </c>
      <c r="E969" s="667" t="s">
        <v>8592</v>
      </c>
      <c r="F969" s="670">
        <v>0</v>
      </c>
      <c r="G969" s="670">
        <v>0</v>
      </c>
      <c r="H969" s="667"/>
      <c r="I969" s="667"/>
      <c r="J969" s="670"/>
      <c r="K969" s="670"/>
      <c r="L969" s="667"/>
      <c r="M969" s="667"/>
      <c r="N969" s="670"/>
      <c r="O969" s="670"/>
      <c r="P969" s="678"/>
      <c r="Q969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106795949</v>
      </c>
      <c r="C3" s="352">
        <f t="shared" ref="C3:R3" si="0">SUBTOTAL(9,C6:C1048576)</f>
        <v>29</v>
      </c>
      <c r="D3" s="352">
        <f t="shared" si="0"/>
        <v>106642870</v>
      </c>
      <c r="E3" s="352">
        <f t="shared" si="0"/>
        <v>27.157645807765668</v>
      </c>
      <c r="F3" s="352">
        <f t="shared" si="0"/>
        <v>120282384</v>
      </c>
      <c r="G3" s="355">
        <f>IF(B3&lt;&gt;0,F3/B3,"")</f>
        <v>1.1262822712498206</v>
      </c>
      <c r="H3" s="351">
        <f t="shared" si="0"/>
        <v>35794845.859999992</v>
      </c>
      <c r="I3" s="352">
        <f t="shared" si="0"/>
        <v>7</v>
      </c>
      <c r="J3" s="352">
        <f t="shared" si="0"/>
        <v>37589670.75999999</v>
      </c>
      <c r="K3" s="352">
        <f t="shared" si="0"/>
        <v>5.0146809858719159</v>
      </c>
      <c r="L3" s="352">
        <f t="shared" si="0"/>
        <v>48584234.290000029</v>
      </c>
      <c r="M3" s="353">
        <f>IF(H3&lt;&gt;0,L3/H3,"")</f>
        <v>1.3572969270498219</v>
      </c>
      <c r="N3" s="354">
        <f t="shared" si="0"/>
        <v>10852046.449999999</v>
      </c>
      <c r="O3" s="352">
        <f t="shared" si="0"/>
        <v>1</v>
      </c>
      <c r="P3" s="352">
        <f t="shared" si="0"/>
        <v>12148287.250000002</v>
      </c>
      <c r="Q3" s="352">
        <f t="shared" si="0"/>
        <v>1.1194466689736664</v>
      </c>
      <c r="R3" s="352">
        <f t="shared" si="0"/>
        <v>11025187.51</v>
      </c>
      <c r="S3" s="353">
        <f>IF(N3&lt;&gt;0,R3/N3,"")</f>
        <v>1.0159546921216873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8962</v>
      </c>
      <c r="B6" s="787">
        <v>1553509</v>
      </c>
      <c r="C6" s="734">
        <v>1</v>
      </c>
      <c r="D6" s="787">
        <v>1460369</v>
      </c>
      <c r="E6" s="734">
        <v>0.94004540688209726</v>
      </c>
      <c r="F6" s="787">
        <v>1746151</v>
      </c>
      <c r="G6" s="739">
        <v>1.1240044312585251</v>
      </c>
      <c r="H6" s="787">
        <v>5575.46</v>
      </c>
      <c r="I6" s="734">
        <v>1</v>
      </c>
      <c r="J6" s="787"/>
      <c r="K6" s="734"/>
      <c r="L6" s="787">
        <v>565.1</v>
      </c>
      <c r="M6" s="739">
        <v>0.10135486578685884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8963</v>
      </c>
      <c r="B7" s="788">
        <v>849906</v>
      </c>
      <c r="C7" s="661">
        <v>1</v>
      </c>
      <c r="D7" s="788">
        <v>860423</v>
      </c>
      <c r="E7" s="661">
        <v>1.0123743096295355</v>
      </c>
      <c r="F7" s="788">
        <v>1020419</v>
      </c>
      <c r="G7" s="677">
        <v>1.2006257162556799</v>
      </c>
      <c r="H7" s="788"/>
      <c r="I7" s="661"/>
      <c r="J7" s="788"/>
      <c r="K7" s="661"/>
      <c r="L7" s="788">
        <v>68230.8</v>
      </c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8964</v>
      </c>
      <c r="B8" s="788">
        <v>7211617</v>
      </c>
      <c r="C8" s="661">
        <v>1</v>
      </c>
      <c r="D8" s="788">
        <v>6257214</v>
      </c>
      <c r="E8" s="661">
        <v>0.86765755863074812</v>
      </c>
      <c r="F8" s="788">
        <v>4543135</v>
      </c>
      <c r="G8" s="677">
        <v>0.62997452582409741</v>
      </c>
      <c r="H8" s="788"/>
      <c r="I8" s="661"/>
      <c r="J8" s="788">
        <v>7637.9</v>
      </c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8965</v>
      </c>
      <c r="B9" s="788">
        <v>432472</v>
      </c>
      <c r="C9" s="661">
        <v>1</v>
      </c>
      <c r="D9" s="788">
        <v>299473</v>
      </c>
      <c r="E9" s="661">
        <v>0.69246795168242103</v>
      </c>
      <c r="F9" s="788">
        <v>771189</v>
      </c>
      <c r="G9" s="677">
        <v>1.7832113986570228</v>
      </c>
      <c r="H9" s="788"/>
      <c r="I9" s="661"/>
      <c r="J9" s="788"/>
      <c r="K9" s="661"/>
      <c r="L9" s="788">
        <v>92325.26</v>
      </c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8966</v>
      </c>
      <c r="B10" s="788">
        <v>286680</v>
      </c>
      <c r="C10" s="661">
        <v>1</v>
      </c>
      <c r="D10" s="788">
        <v>217559</v>
      </c>
      <c r="E10" s="661">
        <v>0.7588914469094461</v>
      </c>
      <c r="F10" s="788">
        <v>162187</v>
      </c>
      <c r="G10" s="677">
        <v>0.56574229105622997</v>
      </c>
      <c r="H10" s="788">
        <v>1614.1</v>
      </c>
      <c r="I10" s="661">
        <v>1</v>
      </c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8967</v>
      </c>
      <c r="B11" s="788">
        <v>172045</v>
      </c>
      <c r="C11" s="661">
        <v>1</v>
      </c>
      <c r="D11" s="788">
        <v>208782</v>
      </c>
      <c r="E11" s="661">
        <v>1.2135313435438402</v>
      </c>
      <c r="F11" s="788">
        <v>153234</v>
      </c>
      <c r="G11" s="677">
        <v>0.89066232671684731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8968</v>
      </c>
      <c r="B12" s="788">
        <v>422901</v>
      </c>
      <c r="C12" s="661">
        <v>1</v>
      </c>
      <c r="D12" s="788">
        <v>503941</v>
      </c>
      <c r="E12" s="661">
        <v>1.1916287736373288</v>
      </c>
      <c r="F12" s="788">
        <v>615223</v>
      </c>
      <c r="G12" s="677">
        <v>1.454768373685567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8969</v>
      </c>
      <c r="B13" s="788">
        <v>686403</v>
      </c>
      <c r="C13" s="661">
        <v>1</v>
      </c>
      <c r="D13" s="788">
        <v>613045</v>
      </c>
      <c r="E13" s="661">
        <v>0.8931269239790619</v>
      </c>
      <c r="F13" s="788">
        <v>615268</v>
      </c>
      <c r="G13" s="677">
        <v>0.89636554618788089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8970</v>
      </c>
      <c r="B14" s="788">
        <v>154031</v>
      </c>
      <c r="C14" s="661">
        <v>1</v>
      </c>
      <c r="D14" s="788">
        <v>176892</v>
      </c>
      <c r="E14" s="661">
        <v>1.1484181755620622</v>
      </c>
      <c r="F14" s="788">
        <v>160039</v>
      </c>
      <c r="G14" s="677">
        <v>1.039005135329901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8971</v>
      </c>
      <c r="B15" s="788">
        <v>2729802</v>
      </c>
      <c r="C15" s="661">
        <v>1</v>
      </c>
      <c r="D15" s="788">
        <v>2210122</v>
      </c>
      <c r="E15" s="661">
        <v>0.80962721838433704</v>
      </c>
      <c r="F15" s="788">
        <v>2913330</v>
      </c>
      <c r="G15" s="677">
        <v>1.067231249738992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8972</v>
      </c>
      <c r="B16" s="788">
        <v>127441</v>
      </c>
      <c r="C16" s="661">
        <v>1</v>
      </c>
      <c r="D16" s="788">
        <v>119373</v>
      </c>
      <c r="E16" s="661">
        <v>0.93669227328724669</v>
      </c>
      <c r="F16" s="788">
        <v>79872</v>
      </c>
      <c r="G16" s="677">
        <v>0.62673707833428804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8973</v>
      </c>
      <c r="B17" s="788">
        <v>237716</v>
      </c>
      <c r="C17" s="661">
        <v>1</v>
      </c>
      <c r="D17" s="788">
        <v>99160</v>
      </c>
      <c r="E17" s="661">
        <v>0.41713641488162345</v>
      </c>
      <c r="F17" s="788">
        <v>123092</v>
      </c>
      <c r="G17" s="677">
        <v>0.51781116963098828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8974</v>
      </c>
      <c r="B18" s="788">
        <v>253561</v>
      </c>
      <c r="C18" s="661">
        <v>1</v>
      </c>
      <c r="D18" s="788">
        <v>97231</v>
      </c>
      <c r="E18" s="661">
        <v>0.38346196773163066</v>
      </c>
      <c r="F18" s="788">
        <v>96038</v>
      </c>
      <c r="G18" s="677">
        <v>0.37875698549855852</v>
      </c>
      <c r="H18" s="788">
        <v>19410.060000000001</v>
      </c>
      <c r="I18" s="661">
        <v>1</v>
      </c>
      <c r="J18" s="788">
        <v>11922.79</v>
      </c>
      <c r="K18" s="661">
        <v>0.61425827637833164</v>
      </c>
      <c r="L18" s="788">
        <v>8191.63</v>
      </c>
      <c r="M18" s="677">
        <v>0.42203012252409317</v>
      </c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8975</v>
      </c>
      <c r="B19" s="788">
        <v>70173</v>
      </c>
      <c r="C19" s="661">
        <v>1</v>
      </c>
      <c r="D19" s="788">
        <v>77807</v>
      </c>
      <c r="E19" s="661">
        <v>1.1087882803927436</v>
      </c>
      <c r="F19" s="788">
        <v>71098</v>
      </c>
      <c r="G19" s="677">
        <v>1.0131817080643553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8976</v>
      </c>
      <c r="B20" s="788">
        <v>656774</v>
      </c>
      <c r="C20" s="661">
        <v>1</v>
      </c>
      <c r="D20" s="788">
        <v>877191</v>
      </c>
      <c r="E20" s="661">
        <v>1.3356055507678439</v>
      </c>
      <c r="F20" s="788">
        <v>727028</v>
      </c>
      <c r="G20" s="677">
        <v>1.1069683026429182</v>
      </c>
      <c r="H20" s="788">
        <v>1614.1</v>
      </c>
      <c r="I20" s="661">
        <v>1</v>
      </c>
      <c r="J20" s="788">
        <v>4842.3</v>
      </c>
      <c r="K20" s="661">
        <v>3.0000000000000004</v>
      </c>
      <c r="L20" s="788">
        <v>2179.1999999999998</v>
      </c>
      <c r="M20" s="677">
        <v>1.350102224149681</v>
      </c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8977</v>
      </c>
      <c r="B21" s="788">
        <v>2566542</v>
      </c>
      <c r="C21" s="661">
        <v>1</v>
      </c>
      <c r="D21" s="788">
        <v>3814127</v>
      </c>
      <c r="E21" s="661">
        <v>1.4860956882840803</v>
      </c>
      <c r="F21" s="788">
        <v>4718735</v>
      </c>
      <c r="G21" s="677">
        <v>1.8385574831816507</v>
      </c>
      <c r="H21" s="788">
        <v>565.1</v>
      </c>
      <c r="I21" s="661">
        <v>1</v>
      </c>
      <c r="J21" s="788"/>
      <c r="K21" s="661"/>
      <c r="L21" s="788">
        <v>6416.66</v>
      </c>
      <c r="M21" s="677">
        <v>11.354910635285789</v>
      </c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8978</v>
      </c>
      <c r="B22" s="788">
        <v>78039</v>
      </c>
      <c r="C22" s="661">
        <v>1</v>
      </c>
      <c r="D22" s="788">
        <v>55620</v>
      </c>
      <c r="E22" s="661">
        <v>0.71272056279552531</v>
      </c>
      <c r="F22" s="788">
        <v>64402</v>
      </c>
      <c r="G22" s="677">
        <v>0.8252540396468433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8979</v>
      </c>
      <c r="B23" s="788">
        <v>10938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8980</v>
      </c>
      <c r="B24" s="788">
        <v>79666</v>
      </c>
      <c r="C24" s="661">
        <v>1</v>
      </c>
      <c r="D24" s="788">
        <v>81873</v>
      </c>
      <c r="E24" s="661">
        <v>1.0277031606959055</v>
      </c>
      <c r="F24" s="788">
        <v>99084</v>
      </c>
      <c r="G24" s="677">
        <v>1.2437426254613009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8981</v>
      </c>
      <c r="B25" s="788">
        <v>845288</v>
      </c>
      <c r="C25" s="661">
        <v>1</v>
      </c>
      <c r="D25" s="788">
        <v>789362</v>
      </c>
      <c r="E25" s="661">
        <v>0.93383793452645725</v>
      </c>
      <c r="F25" s="788">
        <v>890950</v>
      </c>
      <c r="G25" s="677">
        <v>1.0540194584567626</v>
      </c>
      <c r="H25" s="788">
        <v>1614.1</v>
      </c>
      <c r="I25" s="661">
        <v>1</v>
      </c>
      <c r="J25" s="788">
        <v>565.1</v>
      </c>
      <c r="K25" s="661">
        <v>0.35010222414968095</v>
      </c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8982</v>
      </c>
      <c r="B26" s="788">
        <v>19241</v>
      </c>
      <c r="C26" s="661">
        <v>1</v>
      </c>
      <c r="D26" s="788">
        <v>15719</v>
      </c>
      <c r="E26" s="661">
        <v>0.81695338080141366</v>
      </c>
      <c r="F26" s="788">
        <v>17687</v>
      </c>
      <c r="G26" s="677">
        <v>0.91923496699755725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8983</v>
      </c>
      <c r="B27" s="788">
        <v>41868</v>
      </c>
      <c r="C27" s="661">
        <v>1</v>
      </c>
      <c r="D27" s="788">
        <v>89424</v>
      </c>
      <c r="E27" s="661">
        <v>2.1358555460017197</v>
      </c>
      <c r="F27" s="788">
        <v>51619</v>
      </c>
      <c r="G27" s="677">
        <v>1.2328986338014714</v>
      </c>
      <c r="H27" s="788"/>
      <c r="I27" s="661"/>
      <c r="J27" s="788"/>
      <c r="K27" s="661"/>
      <c r="L27" s="788">
        <v>66343.899999999994</v>
      </c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8984</v>
      </c>
      <c r="B28" s="788">
        <v>39170</v>
      </c>
      <c r="C28" s="661">
        <v>1</v>
      </c>
      <c r="D28" s="788">
        <v>78390</v>
      </c>
      <c r="E28" s="661">
        <v>2.0012764871074804</v>
      </c>
      <c r="F28" s="788">
        <v>42311</v>
      </c>
      <c r="G28" s="677">
        <v>1.080188920091907</v>
      </c>
      <c r="H28" s="788"/>
      <c r="I28" s="661"/>
      <c r="J28" s="788"/>
      <c r="K28" s="661"/>
      <c r="L28" s="788">
        <v>565.1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8985</v>
      </c>
      <c r="B29" s="788">
        <v>16393</v>
      </c>
      <c r="C29" s="661">
        <v>1</v>
      </c>
      <c r="D29" s="788">
        <v>65</v>
      </c>
      <c r="E29" s="661">
        <v>3.9651070578905628E-3</v>
      </c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8986</v>
      </c>
      <c r="B30" s="788">
        <v>128466</v>
      </c>
      <c r="C30" s="661">
        <v>1</v>
      </c>
      <c r="D30" s="788">
        <v>85259</v>
      </c>
      <c r="E30" s="661">
        <v>0.66366976476266093</v>
      </c>
      <c r="F30" s="788">
        <v>169721</v>
      </c>
      <c r="G30" s="677">
        <v>1.3211355533759905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8987</v>
      </c>
      <c r="B31" s="788">
        <v>379993</v>
      </c>
      <c r="C31" s="661">
        <v>1</v>
      </c>
      <c r="D31" s="788">
        <v>341917</v>
      </c>
      <c r="E31" s="661">
        <v>0.89979815417652431</v>
      </c>
      <c r="F31" s="788">
        <v>374113</v>
      </c>
      <c r="G31" s="677">
        <v>0.98452603074267153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4603</v>
      </c>
      <c r="B32" s="788">
        <v>86062878</v>
      </c>
      <c r="C32" s="661">
        <v>1</v>
      </c>
      <c r="D32" s="788">
        <v>86612017</v>
      </c>
      <c r="E32" s="661">
        <v>1.0063806720477091</v>
      </c>
      <c r="F32" s="788">
        <v>99391163</v>
      </c>
      <c r="G32" s="677">
        <v>1.1548668288782999</v>
      </c>
      <c r="H32" s="788">
        <v>35764452.93999999</v>
      </c>
      <c r="I32" s="661">
        <v>1</v>
      </c>
      <c r="J32" s="788">
        <v>37564137.569999985</v>
      </c>
      <c r="K32" s="661">
        <v>1.0503204853439034</v>
      </c>
      <c r="L32" s="788">
        <v>48339416.64000003</v>
      </c>
      <c r="M32" s="677">
        <v>1.3516050901462509</v>
      </c>
      <c r="N32" s="788">
        <v>10852046.449999999</v>
      </c>
      <c r="O32" s="661">
        <v>1</v>
      </c>
      <c r="P32" s="788">
        <v>12148287.250000002</v>
      </c>
      <c r="Q32" s="661">
        <v>1.1194466689736664</v>
      </c>
      <c r="R32" s="788">
        <v>11025187.51</v>
      </c>
      <c r="S32" s="700">
        <v>1.0159546921216873</v>
      </c>
    </row>
    <row r="33" spans="1:19" ht="14.4" customHeight="1" x14ac:dyDescent="0.3">
      <c r="A33" s="687" t="s">
        <v>8988</v>
      </c>
      <c r="B33" s="788">
        <v>341798</v>
      </c>
      <c r="C33" s="661">
        <v>1</v>
      </c>
      <c r="D33" s="788">
        <v>298780</v>
      </c>
      <c r="E33" s="661">
        <v>0.87414203710963789</v>
      </c>
      <c r="F33" s="788">
        <v>325915</v>
      </c>
      <c r="G33" s="677">
        <v>0.95353103294928587</v>
      </c>
      <c r="H33" s="788"/>
      <c r="I33" s="661"/>
      <c r="J33" s="788">
        <v>565.1</v>
      </c>
      <c r="K33" s="661"/>
      <c r="L33" s="788"/>
      <c r="M33" s="677"/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8989</v>
      </c>
      <c r="B34" s="789">
        <v>340638</v>
      </c>
      <c r="C34" s="667">
        <v>1</v>
      </c>
      <c r="D34" s="789">
        <v>301735</v>
      </c>
      <c r="E34" s="667">
        <v>0.88579371649669147</v>
      </c>
      <c r="F34" s="789">
        <v>339381</v>
      </c>
      <c r="G34" s="678">
        <v>0.99630986560512924</v>
      </c>
      <c r="H34" s="789"/>
      <c r="I34" s="667"/>
      <c r="J34" s="789"/>
      <c r="K34" s="667"/>
      <c r="L34" s="789"/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9223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249613.94</v>
      </c>
      <c r="G3" s="212">
        <f t="shared" si="0"/>
        <v>153442841.31</v>
      </c>
      <c r="H3" s="212"/>
      <c r="I3" s="212"/>
      <c r="J3" s="212">
        <f t="shared" si="0"/>
        <v>250879.47999999998</v>
      </c>
      <c r="K3" s="212">
        <f t="shared" si="0"/>
        <v>156380828.01000002</v>
      </c>
      <c r="L3" s="212"/>
      <c r="M3" s="212"/>
      <c r="N3" s="212">
        <f t="shared" si="0"/>
        <v>263821.71000000008</v>
      </c>
      <c r="O3" s="212">
        <f t="shared" si="0"/>
        <v>179891805.8000001</v>
      </c>
      <c r="P3" s="79">
        <f>IF(G3=0,0,O3/G3)</f>
        <v>1.1723701429417965</v>
      </c>
      <c r="Q3" s="213">
        <f>IF(N3=0,0,O3/N3)</f>
        <v>681.86884923155128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8990</v>
      </c>
      <c r="B6" s="734" t="s">
        <v>8553</v>
      </c>
      <c r="C6" s="734" t="s">
        <v>8709</v>
      </c>
      <c r="D6" s="734" t="s">
        <v>8710</v>
      </c>
      <c r="E6" s="734" t="s">
        <v>8544</v>
      </c>
      <c r="F6" s="229">
        <v>1</v>
      </c>
      <c r="G6" s="229">
        <v>1782.16</v>
      </c>
      <c r="H6" s="229">
        <v>1</v>
      </c>
      <c r="I6" s="229">
        <v>1782.16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8990</v>
      </c>
      <c r="B7" s="661" t="s">
        <v>8553</v>
      </c>
      <c r="C7" s="661" t="s">
        <v>8722</v>
      </c>
      <c r="D7" s="661" t="s">
        <v>8723</v>
      </c>
      <c r="E7" s="661" t="s">
        <v>8724</v>
      </c>
      <c r="F7" s="664">
        <v>3</v>
      </c>
      <c r="G7" s="664">
        <v>1695.3000000000002</v>
      </c>
      <c r="H7" s="664">
        <v>1</v>
      </c>
      <c r="I7" s="664">
        <v>565.1</v>
      </c>
      <c r="J7" s="664"/>
      <c r="K7" s="664"/>
      <c r="L7" s="664"/>
      <c r="M7" s="664"/>
      <c r="N7" s="664">
        <v>1</v>
      </c>
      <c r="O7" s="664">
        <v>565.1</v>
      </c>
      <c r="P7" s="677">
        <v>0.33333333333333331</v>
      </c>
      <c r="Q7" s="665">
        <v>565.1</v>
      </c>
    </row>
    <row r="8" spans="1:17" ht="14.4" customHeight="1" x14ac:dyDescent="0.3">
      <c r="A8" s="660" t="s">
        <v>8990</v>
      </c>
      <c r="B8" s="661" t="s">
        <v>8553</v>
      </c>
      <c r="C8" s="661" t="s">
        <v>8722</v>
      </c>
      <c r="D8" s="661" t="s">
        <v>8725</v>
      </c>
      <c r="E8" s="661" t="s">
        <v>8726</v>
      </c>
      <c r="F8" s="664">
        <v>2</v>
      </c>
      <c r="G8" s="664">
        <v>2098</v>
      </c>
      <c r="H8" s="664">
        <v>1</v>
      </c>
      <c r="I8" s="664">
        <v>1049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8990</v>
      </c>
      <c r="B9" s="661" t="s">
        <v>8553</v>
      </c>
      <c r="C9" s="661" t="s">
        <v>8731</v>
      </c>
      <c r="D9" s="661" t="s">
        <v>8744</v>
      </c>
      <c r="E9" s="661" t="s">
        <v>8745</v>
      </c>
      <c r="F9" s="664">
        <v>1</v>
      </c>
      <c r="G9" s="664">
        <v>185</v>
      </c>
      <c r="H9" s="664">
        <v>1</v>
      </c>
      <c r="I9" s="664">
        <v>185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8990</v>
      </c>
      <c r="B10" s="661" t="s">
        <v>8553</v>
      </c>
      <c r="C10" s="661" t="s">
        <v>8731</v>
      </c>
      <c r="D10" s="661" t="s">
        <v>8732</v>
      </c>
      <c r="E10" s="661" t="s">
        <v>8733</v>
      </c>
      <c r="F10" s="664">
        <v>7</v>
      </c>
      <c r="G10" s="664">
        <v>238</v>
      </c>
      <c r="H10" s="664">
        <v>1</v>
      </c>
      <c r="I10" s="664">
        <v>34</v>
      </c>
      <c r="J10" s="664">
        <v>5</v>
      </c>
      <c r="K10" s="664">
        <v>170</v>
      </c>
      <c r="L10" s="664">
        <v>0.7142857142857143</v>
      </c>
      <c r="M10" s="664">
        <v>34</v>
      </c>
      <c r="N10" s="664">
        <v>4</v>
      </c>
      <c r="O10" s="664">
        <v>140</v>
      </c>
      <c r="P10" s="677">
        <v>0.58823529411764708</v>
      </c>
      <c r="Q10" s="665">
        <v>35</v>
      </c>
    </row>
    <row r="11" spans="1:17" ht="14.4" customHeight="1" x14ac:dyDescent="0.3">
      <c r="A11" s="660" t="s">
        <v>8990</v>
      </c>
      <c r="B11" s="661" t="s">
        <v>8553</v>
      </c>
      <c r="C11" s="661" t="s">
        <v>8731</v>
      </c>
      <c r="D11" s="661" t="s">
        <v>8748</v>
      </c>
      <c r="E11" s="661" t="s">
        <v>8749</v>
      </c>
      <c r="F11" s="664">
        <v>3</v>
      </c>
      <c r="G11" s="664">
        <v>486</v>
      </c>
      <c r="H11" s="664">
        <v>1</v>
      </c>
      <c r="I11" s="664">
        <v>162</v>
      </c>
      <c r="J11" s="664"/>
      <c r="K11" s="664"/>
      <c r="L11" s="664"/>
      <c r="M11" s="664"/>
      <c r="N11" s="664">
        <v>1</v>
      </c>
      <c r="O11" s="664">
        <v>164</v>
      </c>
      <c r="P11" s="677">
        <v>0.33744855967078191</v>
      </c>
      <c r="Q11" s="665">
        <v>164</v>
      </c>
    </row>
    <row r="12" spans="1:17" ht="14.4" customHeight="1" x14ac:dyDescent="0.3">
      <c r="A12" s="660" t="s">
        <v>8990</v>
      </c>
      <c r="B12" s="661" t="s">
        <v>8553</v>
      </c>
      <c r="C12" s="661" t="s">
        <v>8731</v>
      </c>
      <c r="D12" s="661" t="s">
        <v>8750</v>
      </c>
      <c r="E12" s="661" t="s">
        <v>8751</v>
      </c>
      <c r="F12" s="664">
        <v>3</v>
      </c>
      <c r="G12" s="664">
        <v>138</v>
      </c>
      <c r="H12" s="664">
        <v>1</v>
      </c>
      <c r="I12" s="664">
        <v>46</v>
      </c>
      <c r="J12" s="664"/>
      <c r="K12" s="664"/>
      <c r="L12" s="664"/>
      <c r="M12" s="664"/>
      <c r="N12" s="664">
        <v>1</v>
      </c>
      <c r="O12" s="664">
        <v>47</v>
      </c>
      <c r="P12" s="677">
        <v>0.34057971014492755</v>
      </c>
      <c r="Q12" s="665">
        <v>47</v>
      </c>
    </row>
    <row r="13" spans="1:17" ht="14.4" customHeight="1" x14ac:dyDescent="0.3">
      <c r="A13" s="660" t="s">
        <v>8990</v>
      </c>
      <c r="B13" s="661" t="s">
        <v>8553</v>
      </c>
      <c r="C13" s="661" t="s">
        <v>8731</v>
      </c>
      <c r="D13" s="661" t="s">
        <v>8766</v>
      </c>
      <c r="E13" s="661" t="s">
        <v>8767</v>
      </c>
      <c r="F13" s="664">
        <v>3</v>
      </c>
      <c r="G13" s="664">
        <v>225</v>
      </c>
      <c r="H13" s="664">
        <v>1</v>
      </c>
      <c r="I13" s="664">
        <v>75</v>
      </c>
      <c r="J13" s="664"/>
      <c r="K13" s="664"/>
      <c r="L13" s="664"/>
      <c r="M13" s="664"/>
      <c r="N13" s="664">
        <v>1</v>
      </c>
      <c r="O13" s="664">
        <v>82</v>
      </c>
      <c r="P13" s="677">
        <v>0.36444444444444446</v>
      </c>
      <c r="Q13" s="665">
        <v>82</v>
      </c>
    </row>
    <row r="14" spans="1:17" ht="14.4" customHeight="1" x14ac:dyDescent="0.3">
      <c r="A14" s="660" t="s">
        <v>8990</v>
      </c>
      <c r="B14" s="661" t="s">
        <v>8553</v>
      </c>
      <c r="C14" s="661" t="s">
        <v>8731</v>
      </c>
      <c r="D14" s="661" t="s">
        <v>8736</v>
      </c>
      <c r="E14" s="661" t="s">
        <v>8737</v>
      </c>
      <c r="F14" s="664"/>
      <c r="G14" s="664"/>
      <c r="H14" s="664"/>
      <c r="I14" s="664"/>
      <c r="J14" s="664">
        <v>1</v>
      </c>
      <c r="K14" s="664">
        <v>327</v>
      </c>
      <c r="L14" s="664"/>
      <c r="M14" s="664">
        <v>327</v>
      </c>
      <c r="N14" s="664"/>
      <c r="O14" s="664"/>
      <c r="P14" s="677"/>
      <c r="Q14" s="665"/>
    </row>
    <row r="15" spans="1:17" ht="14.4" customHeight="1" x14ac:dyDescent="0.3">
      <c r="A15" s="660" t="s">
        <v>8990</v>
      </c>
      <c r="B15" s="661" t="s">
        <v>8553</v>
      </c>
      <c r="C15" s="661" t="s">
        <v>8731</v>
      </c>
      <c r="D15" s="661" t="s">
        <v>8780</v>
      </c>
      <c r="E15" s="661" t="s">
        <v>8781</v>
      </c>
      <c r="F15" s="664">
        <v>2</v>
      </c>
      <c r="G15" s="664">
        <v>872</v>
      </c>
      <c r="H15" s="664">
        <v>1</v>
      </c>
      <c r="I15" s="664">
        <v>436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8990</v>
      </c>
      <c r="B16" s="661" t="s">
        <v>8553</v>
      </c>
      <c r="C16" s="661" t="s">
        <v>8731</v>
      </c>
      <c r="D16" s="661" t="s">
        <v>8782</v>
      </c>
      <c r="E16" s="661" t="s">
        <v>8783</v>
      </c>
      <c r="F16" s="664">
        <v>10</v>
      </c>
      <c r="G16" s="664">
        <v>1580</v>
      </c>
      <c r="H16" s="664">
        <v>1</v>
      </c>
      <c r="I16" s="664">
        <v>158</v>
      </c>
      <c r="J16" s="664">
        <v>7</v>
      </c>
      <c r="K16" s="664">
        <v>1113</v>
      </c>
      <c r="L16" s="664">
        <v>0.70443037974683542</v>
      </c>
      <c r="M16" s="664">
        <v>159</v>
      </c>
      <c r="N16" s="664">
        <v>3</v>
      </c>
      <c r="O16" s="664">
        <v>480</v>
      </c>
      <c r="P16" s="677">
        <v>0.30379746835443039</v>
      </c>
      <c r="Q16" s="665">
        <v>160</v>
      </c>
    </row>
    <row r="17" spans="1:17" ht="14.4" customHeight="1" x14ac:dyDescent="0.3">
      <c r="A17" s="660" t="s">
        <v>8990</v>
      </c>
      <c r="B17" s="661" t="s">
        <v>8553</v>
      </c>
      <c r="C17" s="661" t="s">
        <v>8731</v>
      </c>
      <c r="D17" s="661" t="s">
        <v>8738</v>
      </c>
      <c r="E17" s="661" t="s">
        <v>8739</v>
      </c>
      <c r="F17" s="664">
        <v>2</v>
      </c>
      <c r="G17" s="664">
        <v>356</v>
      </c>
      <c r="H17" s="664">
        <v>1</v>
      </c>
      <c r="I17" s="664">
        <v>178</v>
      </c>
      <c r="J17" s="664"/>
      <c r="K17" s="664"/>
      <c r="L17" s="664"/>
      <c r="M17" s="664"/>
      <c r="N17" s="664">
        <v>3</v>
      </c>
      <c r="O17" s="664">
        <v>492</v>
      </c>
      <c r="P17" s="677">
        <v>1.3820224719101124</v>
      </c>
      <c r="Q17" s="665">
        <v>164</v>
      </c>
    </row>
    <row r="18" spans="1:17" ht="14.4" customHeight="1" x14ac:dyDescent="0.3">
      <c r="A18" s="660" t="s">
        <v>8990</v>
      </c>
      <c r="B18" s="661" t="s">
        <v>8553</v>
      </c>
      <c r="C18" s="661" t="s">
        <v>8731</v>
      </c>
      <c r="D18" s="661" t="s">
        <v>8740</v>
      </c>
      <c r="E18" s="661" t="s">
        <v>8741</v>
      </c>
      <c r="F18" s="664">
        <v>6</v>
      </c>
      <c r="G18" s="664">
        <v>4038</v>
      </c>
      <c r="H18" s="664">
        <v>1</v>
      </c>
      <c r="I18" s="664">
        <v>673</v>
      </c>
      <c r="J18" s="664">
        <v>4</v>
      </c>
      <c r="K18" s="664">
        <v>2580</v>
      </c>
      <c r="L18" s="664">
        <v>0.63893016344725106</v>
      </c>
      <c r="M18" s="664">
        <v>645</v>
      </c>
      <c r="N18" s="664">
        <v>7</v>
      </c>
      <c r="O18" s="664">
        <v>4557</v>
      </c>
      <c r="P18" s="677">
        <v>1.1285289747399703</v>
      </c>
      <c r="Q18" s="665">
        <v>651</v>
      </c>
    </row>
    <row r="19" spans="1:17" ht="14.4" customHeight="1" x14ac:dyDescent="0.3">
      <c r="A19" s="660" t="s">
        <v>8990</v>
      </c>
      <c r="B19" s="661" t="s">
        <v>8791</v>
      </c>
      <c r="C19" s="661" t="s">
        <v>8731</v>
      </c>
      <c r="D19" s="661" t="s">
        <v>8792</v>
      </c>
      <c r="E19" s="661" t="s">
        <v>8793</v>
      </c>
      <c r="F19" s="664"/>
      <c r="G19" s="664"/>
      <c r="H19" s="664"/>
      <c r="I19" s="664"/>
      <c r="J19" s="664"/>
      <c r="K19" s="664"/>
      <c r="L19" s="664"/>
      <c r="M19" s="664"/>
      <c r="N19" s="664">
        <v>2</v>
      </c>
      <c r="O19" s="664">
        <v>1834</v>
      </c>
      <c r="P19" s="677"/>
      <c r="Q19" s="665">
        <v>917</v>
      </c>
    </row>
    <row r="20" spans="1:17" ht="14.4" customHeight="1" x14ac:dyDescent="0.3">
      <c r="A20" s="660" t="s">
        <v>8990</v>
      </c>
      <c r="B20" s="661" t="s">
        <v>8791</v>
      </c>
      <c r="C20" s="661" t="s">
        <v>8731</v>
      </c>
      <c r="D20" s="661" t="s">
        <v>8796</v>
      </c>
      <c r="E20" s="661" t="s">
        <v>8797</v>
      </c>
      <c r="F20" s="664">
        <v>2</v>
      </c>
      <c r="G20" s="664">
        <v>590</v>
      </c>
      <c r="H20" s="664">
        <v>1</v>
      </c>
      <c r="I20" s="664">
        <v>295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8990</v>
      </c>
      <c r="B21" s="661" t="s">
        <v>8791</v>
      </c>
      <c r="C21" s="661" t="s">
        <v>8731</v>
      </c>
      <c r="D21" s="661" t="s">
        <v>8798</v>
      </c>
      <c r="E21" s="661" t="s">
        <v>8799</v>
      </c>
      <c r="F21" s="664">
        <v>138</v>
      </c>
      <c r="G21" s="664">
        <v>3174</v>
      </c>
      <c r="H21" s="664">
        <v>1</v>
      </c>
      <c r="I21" s="664">
        <v>23</v>
      </c>
      <c r="J21" s="664">
        <v>125</v>
      </c>
      <c r="K21" s="664">
        <v>2875</v>
      </c>
      <c r="L21" s="664">
        <v>0.90579710144927539</v>
      </c>
      <c r="M21" s="664">
        <v>23</v>
      </c>
      <c r="N21" s="664">
        <v>165</v>
      </c>
      <c r="O21" s="664">
        <v>3795</v>
      </c>
      <c r="P21" s="677">
        <v>1.1956521739130435</v>
      </c>
      <c r="Q21" s="665">
        <v>23</v>
      </c>
    </row>
    <row r="22" spans="1:17" ht="14.4" customHeight="1" x14ac:dyDescent="0.3">
      <c r="A22" s="660" t="s">
        <v>8990</v>
      </c>
      <c r="B22" s="661" t="s">
        <v>8791</v>
      </c>
      <c r="C22" s="661" t="s">
        <v>8731</v>
      </c>
      <c r="D22" s="661" t="s">
        <v>8800</v>
      </c>
      <c r="E22" s="661" t="s">
        <v>8801</v>
      </c>
      <c r="F22" s="664">
        <v>67</v>
      </c>
      <c r="G22" s="664">
        <v>82812</v>
      </c>
      <c r="H22" s="664">
        <v>1</v>
      </c>
      <c r="I22" s="664">
        <v>1236</v>
      </c>
      <c r="J22" s="664">
        <v>60</v>
      </c>
      <c r="K22" s="664">
        <v>74700</v>
      </c>
      <c r="L22" s="664">
        <v>0.90204318214751489</v>
      </c>
      <c r="M22" s="664">
        <v>1245</v>
      </c>
      <c r="N22" s="664">
        <v>93</v>
      </c>
      <c r="O22" s="664">
        <v>117145</v>
      </c>
      <c r="P22" s="677">
        <v>1.414589672994252</v>
      </c>
      <c r="Q22" s="665">
        <v>1259.6236559139784</v>
      </c>
    </row>
    <row r="23" spans="1:17" ht="14.4" customHeight="1" x14ac:dyDescent="0.3">
      <c r="A23" s="660" t="s">
        <v>8990</v>
      </c>
      <c r="B23" s="661" t="s">
        <v>8791</v>
      </c>
      <c r="C23" s="661" t="s">
        <v>8731</v>
      </c>
      <c r="D23" s="661" t="s">
        <v>8804</v>
      </c>
      <c r="E23" s="661" t="s">
        <v>8805</v>
      </c>
      <c r="F23" s="664">
        <v>2</v>
      </c>
      <c r="G23" s="664">
        <v>19404</v>
      </c>
      <c r="H23" s="664">
        <v>1</v>
      </c>
      <c r="I23" s="664">
        <v>9702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8990</v>
      </c>
      <c r="B24" s="661" t="s">
        <v>8791</v>
      </c>
      <c r="C24" s="661" t="s">
        <v>8731</v>
      </c>
      <c r="D24" s="661" t="s">
        <v>8806</v>
      </c>
      <c r="E24" s="661" t="s">
        <v>8807</v>
      </c>
      <c r="F24" s="664">
        <v>117</v>
      </c>
      <c r="G24" s="664">
        <v>49374</v>
      </c>
      <c r="H24" s="664">
        <v>1</v>
      </c>
      <c r="I24" s="664">
        <v>422</v>
      </c>
      <c r="J24" s="664">
        <v>99</v>
      </c>
      <c r="K24" s="664">
        <v>41976</v>
      </c>
      <c r="L24" s="664">
        <v>0.85016405395552319</v>
      </c>
      <c r="M24" s="664">
        <v>424</v>
      </c>
      <c r="N24" s="664">
        <v>116</v>
      </c>
      <c r="O24" s="664">
        <v>49808</v>
      </c>
      <c r="P24" s="677">
        <v>1.00879005144408</v>
      </c>
      <c r="Q24" s="665">
        <v>429.37931034482756</v>
      </c>
    </row>
    <row r="25" spans="1:17" ht="14.4" customHeight="1" x14ac:dyDescent="0.3">
      <c r="A25" s="660" t="s">
        <v>8990</v>
      </c>
      <c r="B25" s="661" t="s">
        <v>8791</v>
      </c>
      <c r="C25" s="661" t="s">
        <v>8731</v>
      </c>
      <c r="D25" s="661" t="s">
        <v>8810</v>
      </c>
      <c r="E25" s="661" t="s">
        <v>8811</v>
      </c>
      <c r="F25" s="664">
        <v>120</v>
      </c>
      <c r="G25" s="664">
        <v>120000</v>
      </c>
      <c r="H25" s="664">
        <v>1</v>
      </c>
      <c r="I25" s="664">
        <v>1000</v>
      </c>
      <c r="J25" s="664">
        <v>102</v>
      </c>
      <c r="K25" s="664">
        <v>102204</v>
      </c>
      <c r="L25" s="664">
        <v>0.85170000000000001</v>
      </c>
      <c r="M25" s="664">
        <v>1002</v>
      </c>
      <c r="N25" s="664">
        <v>143</v>
      </c>
      <c r="O25" s="664">
        <v>143810</v>
      </c>
      <c r="P25" s="677">
        <v>1.1984166666666667</v>
      </c>
      <c r="Q25" s="665">
        <v>1005.6643356643357</v>
      </c>
    </row>
    <row r="26" spans="1:17" ht="14.4" customHeight="1" x14ac:dyDescent="0.3">
      <c r="A26" s="660" t="s">
        <v>8990</v>
      </c>
      <c r="B26" s="661" t="s">
        <v>8791</v>
      </c>
      <c r="C26" s="661" t="s">
        <v>8731</v>
      </c>
      <c r="D26" s="661" t="s">
        <v>8812</v>
      </c>
      <c r="E26" s="661" t="s">
        <v>8813</v>
      </c>
      <c r="F26" s="664">
        <v>24</v>
      </c>
      <c r="G26" s="664">
        <v>53304</v>
      </c>
      <c r="H26" s="664">
        <v>1</v>
      </c>
      <c r="I26" s="664">
        <v>2221</v>
      </c>
      <c r="J26" s="664">
        <v>28</v>
      </c>
      <c r="K26" s="664">
        <v>62524</v>
      </c>
      <c r="L26" s="664">
        <v>1.1729701335734655</v>
      </c>
      <c r="M26" s="664">
        <v>2233</v>
      </c>
      <c r="N26" s="664">
        <v>57</v>
      </c>
      <c r="O26" s="664">
        <v>128394</v>
      </c>
      <c r="P26" s="677">
        <v>2.4087122917604682</v>
      </c>
      <c r="Q26" s="665">
        <v>2252.5263157894738</v>
      </c>
    </row>
    <row r="27" spans="1:17" ht="14.4" customHeight="1" x14ac:dyDescent="0.3">
      <c r="A27" s="660" t="s">
        <v>8990</v>
      </c>
      <c r="B27" s="661" t="s">
        <v>8791</v>
      </c>
      <c r="C27" s="661" t="s">
        <v>8731</v>
      </c>
      <c r="D27" s="661" t="s">
        <v>8814</v>
      </c>
      <c r="E27" s="661" t="s">
        <v>8815</v>
      </c>
      <c r="F27" s="664"/>
      <c r="G27" s="664"/>
      <c r="H27" s="664"/>
      <c r="I27" s="664"/>
      <c r="J27" s="664"/>
      <c r="K27" s="664"/>
      <c r="L27" s="664"/>
      <c r="M27" s="664"/>
      <c r="N27" s="664">
        <v>3</v>
      </c>
      <c r="O27" s="664">
        <v>1110</v>
      </c>
      <c r="P27" s="677"/>
      <c r="Q27" s="665">
        <v>370</v>
      </c>
    </row>
    <row r="28" spans="1:17" ht="14.4" customHeight="1" x14ac:dyDescent="0.3">
      <c r="A28" s="660" t="s">
        <v>8990</v>
      </c>
      <c r="B28" s="661" t="s">
        <v>8820</v>
      </c>
      <c r="C28" s="661" t="s">
        <v>8731</v>
      </c>
      <c r="D28" s="661" t="s">
        <v>8823</v>
      </c>
      <c r="E28" s="661" t="s">
        <v>8824</v>
      </c>
      <c r="F28" s="664">
        <v>3</v>
      </c>
      <c r="G28" s="664">
        <v>648</v>
      </c>
      <c r="H28" s="664">
        <v>1</v>
      </c>
      <c r="I28" s="664">
        <v>216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8990</v>
      </c>
      <c r="B29" s="661" t="s">
        <v>8820</v>
      </c>
      <c r="C29" s="661" t="s">
        <v>8731</v>
      </c>
      <c r="D29" s="661" t="s">
        <v>8825</v>
      </c>
      <c r="E29" s="661" t="s">
        <v>8826</v>
      </c>
      <c r="F29" s="664">
        <v>3</v>
      </c>
      <c r="G29" s="664">
        <v>1482</v>
      </c>
      <c r="H29" s="664">
        <v>1</v>
      </c>
      <c r="I29" s="664">
        <v>494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8990</v>
      </c>
      <c r="B30" s="661" t="s">
        <v>8820</v>
      </c>
      <c r="C30" s="661" t="s">
        <v>8731</v>
      </c>
      <c r="D30" s="661" t="s">
        <v>8831</v>
      </c>
      <c r="E30" s="661" t="s">
        <v>8832</v>
      </c>
      <c r="F30" s="664">
        <v>124</v>
      </c>
      <c r="G30" s="664">
        <v>43400</v>
      </c>
      <c r="H30" s="664">
        <v>1</v>
      </c>
      <c r="I30" s="664">
        <v>350</v>
      </c>
      <c r="J30" s="664">
        <v>72</v>
      </c>
      <c r="K30" s="664">
        <v>25200</v>
      </c>
      <c r="L30" s="664">
        <v>0.58064516129032262</v>
      </c>
      <c r="M30" s="664">
        <v>350</v>
      </c>
      <c r="N30" s="664">
        <v>90</v>
      </c>
      <c r="O30" s="664">
        <v>31573</v>
      </c>
      <c r="P30" s="677">
        <v>0.72748847926267279</v>
      </c>
      <c r="Q30" s="665">
        <v>350.81111111111113</v>
      </c>
    </row>
    <row r="31" spans="1:17" ht="14.4" customHeight="1" x14ac:dyDescent="0.3">
      <c r="A31" s="660" t="s">
        <v>8990</v>
      </c>
      <c r="B31" s="661" t="s">
        <v>8820</v>
      </c>
      <c r="C31" s="661" t="s">
        <v>8731</v>
      </c>
      <c r="D31" s="661" t="s">
        <v>8835</v>
      </c>
      <c r="E31" s="661" t="s">
        <v>8836</v>
      </c>
      <c r="F31" s="664">
        <v>3599</v>
      </c>
      <c r="G31" s="664">
        <v>230336</v>
      </c>
      <c r="H31" s="664">
        <v>1</v>
      </c>
      <c r="I31" s="664">
        <v>64</v>
      </c>
      <c r="J31" s="664">
        <v>3672</v>
      </c>
      <c r="K31" s="664">
        <v>238680</v>
      </c>
      <c r="L31" s="664">
        <v>1.0362253403723256</v>
      </c>
      <c r="M31" s="664">
        <v>65</v>
      </c>
      <c r="N31" s="664">
        <v>3786</v>
      </c>
      <c r="O31" s="664">
        <v>246090</v>
      </c>
      <c r="P31" s="677">
        <v>1.0683957349263684</v>
      </c>
      <c r="Q31" s="665">
        <v>65</v>
      </c>
    </row>
    <row r="32" spans="1:17" ht="14.4" customHeight="1" x14ac:dyDescent="0.3">
      <c r="A32" s="660" t="s">
        <v>8990</v>
      </c>
      <c r="B32" s="661" t="s">
        <v>8820</v>
      </c>
      <c r="C32" s="661" t="s">
        <v>8731</v>
      </c>
      <c r="D32" s="661" t="s">
        <v>8837</v>
      </c>
      <c r="E32" s="661" t="s">
        <v>8838</v>
      </c>
      <c r="F32" s="664">
        <v>9</v>
      </c>
      <c r="G32" s="664">
        <v>4878</v>
      </c>
      <c r="H32" s="664">
        <v>1</v>
      </c>
      <c r="I32" s="664">
        <v>542</v>
      </c>
      <c r="J32" s="664">
        <v>1</v>
      </c>
      <c r="K32" s="664">
        <v>543</v>
      </c>
      <c r="L32" s="664">
        <v>0.11131611316113162</v>
      </c>
      <c r="M32" s="664">
        <v>543</v>
      </c>
      <c r="N32" s="664"/>
      <c r="O32" s="664"/>
      <c r="P32" s="677"/>
      <c r="Q32" s="665"/>
    </row>
    <row r="33" spans="1:17" ht="14.4" customHeight="1" x14ac:dyDescent="0.3">
      <c r="A33" s="660" t="s">
        <v>8990</v>
      </c>
      <c r="B33" s="661" t="s">
        <v>8820</v>
      </c>
      <c r="C33" s="661" t="s">
        <v>8731</v>
      </c>
      <c r="D33" s="661" t="s">
        <v>8839</v>
      </c>
      <c r="E33" s="661" t="s">
        <v>8840</v>
      </c>
      <c r="F33" s="664">
        <v>41</v>
      </c>
      <c r="G33" s="664">
        <v>24149</v>
      </c>
      <c r="H33" s="664">
        <v>1</v>
      </c>
      <c r="I33" s="664">
        <v>589</v>
      </c>
      <c r="J33" s="664">
        <v>48</v>
      </c>
      <c r="K33" s="664">
        <v>28320</v>
      </c>
      <c r="L33" s="664">
        <v>1.1727193672615843</v>
      </c>
      <c r="M33" s="664">
        <v>590</v>
      </c>
      <c r="N33" s="664">
        <v>50</v>
      </c>
      <c r="O33" s="664">
        <v>29541</v>
      </c>
      <c r="P33" s="677">
        <v>1.223280467100087</v>
      </c>
      <c r="Q33" s="665">
        <v>590.82000000000005</v>
      </c>
    </row>
    <row r="34" spans="1:17" ht="14.4" customHeight="1" x14ac:dyDescent="0.3">
      <c r="A34" s="660" t="s">
        <v>8990</v>
      </c>
      <c r="B34" s="661" t="s">
        <v>8820</v>
      </c>
      <c r="C34" s="661" t="s">
        <v>8731</v>
      </c>
      <c r="D34" s="661" t="s">
        <v>8841</v>
      </c>
      <c r="E34" s="661" t="s">
        <v>8842</v>
      </c>
      <c r="F34" s="664">
        <v>41</v>
      </c>
      <c r="G34" s="664">
        <v>25174</v>
      </c>
      <c r="H34" s="664">
        <v>1</v>
      </c>
      <c r="I34" s="664">
        <v>614</v>
      </c>
      <c r="J34" s="664">
        <v>40</v>
      </c>
      <c r="K34" s="664">
        <v>24600</v>
      </c>
      <c r="L34" s="664">
        <v>0.9771986970684039</v>
      </c>
      <c r="M34" s="664">
        <v>615</v>
      </c>
      <c r="N34" s="664">
        <v>50</v>
      </c>
      <c r="O34" s="664">
        <v>30791</v>
      </c>
      <c r="P34" s="677">
        <v>1.223127035830619</v>
      </c>
      <c r="Q34" s="665">
        <v>615.82000000000005</v>
      </c>
    </row>
    <row r="35" spans="1:17" ht="14.4" customHeight="1" x14ac:dyDescent="0.3">
      <c r="A35" s="660" t="s">
        <v>8990</v>
      </c>
      <c r="B35" s="661" t="s">
        <v>8820</v>
      </c>
      <c r="C35" s="661" t="s">
        <v>8731</v>
      </c>
      <c r="D35" s="661" t="s">
        <v>8843</v>
      </c>
      <c r="E35" s="661" t="s">
        <v>8844</v>
      </c>
      <c r="F35" s="664">
        <v>73</v>
      </c>
      <c r="G35" s="664">
        <v>10877</v>
      </c>
      <c r="H35" s="664">
        <v>1</v>
      </c>
      <c r="I35" s="664">
        <v>149</v>
      </c>
      <c r="J35" s="664">
        <v>28</v>
      </c>
      <c r="K35" s="664">
        <v>4172</v>
      </c>
      <c r="L35" s="664">
        <v>0.38356164383561642</v>
      </c>
      <c r="M35" s="664">
        <v>149</v>
      </c>
      <c r="N35" s="664">
        <v>6</v>
      </c>
      <c r="O35" s="664">
        <v>896</v>
      </c>
      <c r="P35" s="677">
        <v>8.2375655051944469E-2</v>
      </c>
      <c r="Q35" s="665">
        <v>149.33333333333334</v>
      </c>
    </row>
    <row r="36" spans="1:17" ht="14.4" customHeight="1" x14ac:dyDescent="0.3">
      <c r="A36" s="660" t="s">
        <v>8990</v>
      </c>
      <c r="B36" s="661" t="s">
        <v>8820</v>
      </c>
      <c r="C36" s="661" t="s">
        <v>8731</v>
      </c>
      <c r="D36" s="661" t="s">
        <v>8847</v>
      </c>
      <c r="E36" s="661" t="s">
        <v>8848</v>
      </c>
      <c r="F36" s="664">
        <v>46</v>
      </c>
      <c r="G36" s="664">
        <v>1058</v>
      </c>
      <c r="H36" s="664">
        <v>1</v>
      </c>
      <c r="I36" s="664">
        <v>23</v>
      </c>
      <c r="J36" s="664">
        <v>38</v>
      </c>
      <c r="K36" s="664">
        <v>874</v>
      </c>
      <c r="L36" s="664">
        <v>0.82608695652173914</v>
      </c>
      <c r="M36" s="664">
        <v>23</v>
      </c>
      <c r="N36" s="664">
        <v>33</v>
      </c>
      <c r="O36" s="664">
        <v>784</v>
      </c>
      <c r="P36" s="677">
        <v>0.74102079395085063</v>
      </c>
      <c r="Q36" s="665">
        <v>23.757575757575758</v>
      </c>
    </row>
    <row r="37" spans="1:17" ht="14.4" customHeight="1" x14ac:dyDescent="0.3">
      <c r="A37" s="660" t="s">
        <v>8990</v>
      </c>
      <c r="B37" s="661" t="s">
        <v>8820</v>
      </c>
      <c r="C37" s="661" t="s">
        <v>8731</v>
      </c>
      <c r="D37" s="661" t="s">
        <v>8851</v>
      </c>
      <c r="E37" s="661" t="s">
        <v>8852</v>
      </c>
      <c r="F37" s="664">
        <v>170</v>
      </c>
      <c r="G37" s="664">
        <v>9180</v>
      </c>
      <c r="H37" s="664">
        <v>1</v>
      </c>
      <c r="I37" s="664">
        <v>54</v>
      </c>
      <c r="J37" s="664">
        <v>146</v>
      </c>
      <c r="K37" s="664">
        <v>7884</v>
      </c>
      <c r="L37" s="664">
        <v>0.85882352941176465</v>
      </c>
      <c r="M37" s="664">
        <v>54</v>
      </c>
      <c r="N37" s="664">
        <v>165</v>
      </c>
      <c r="O37" s="664">
        <v>8910</v>
      </c>
      <c r="P37" s="677">
        <v>0.97058823529411764</v>
      </c>
      <c r="Q37" s="665">
        <v>54</v>
      </c>
    </row>
    <row r="38" spans="1:17" ht="14.4" customHeight="1" x14ac:dyDescent="0.3">
      <c r="A38" s="660" t="s">
        <v>8990</v>
      </c>
      <c r="B38" s="661" t="s">
        <v>8820</v>
      </c>
      <c r="C38" s="661" t="s">
        <v>8731</v>
      </c>
      <c r="D38" s="661" t="s">
        <v>8853</v>
      </c>
      <c r="E38" s="661" t="s">
        <v>8854</v>
      </c>
      <c r="F38" s="664">
        <v>3723</v>
      </c>
      <c r="G38" s="664">
        <v>286671</v>
      </c>
      <c r="H38" s="664">
        <v>1</v>
      </c>
      <c r="I38" s="664">
        <v>77</v>
      </c>
      <c r="J38" s="664">
        <v>3786</v>
      </c>
      <c r="K38" s="664">
        <v>291522</v>
      </c>
      <c r="L38" s="664">
        <v>1.016921837228042</v>
      </c>
      <c r="M38" s="664">
        <v>77</v>
      </c>
      <c r="N38" s="664">
        <v>3665</v>
      </c>
      <c r="O38" s="664">
        <v>282205</v>
      </c>
      <c r="P38" s="677">
        <v>0.98442116572656457</v>
      </c>
      <c r="Q38" s="665">
        <v>77</v>
      </c>
    </row>
    <row r="39" spans="1:17" ht="14.4" customHeight="1" x14ac:dyDescent="0.3">
      <c r="A39" s="660" t="s">
        <v>8990</v>
      </c>
      <c r="B39" s="661" t="s">
        <v>8820</v>
      </c>
      <c r="C39" s="661" t="s">
        <v>8731</v>
      </c>
      <c r="D39" s="661" t="s">
        <v>8855</v>
      </c>
      <c r="E39" s="661" t="s">
        <v>8856</v>
      </c>
      <c r="F39" s="664"/>
      <c r="G39" s="664"/>
      <c r="H39" s="664"/>
      <c r="I39" s="664"/>
      <c r="J39" s="664">
        <v>1</v>
      </c>
      <c r="K39" s="664">
        <v>1629</v>
      </c>
      <c r="L39" s="664"/>
      <c r="M39" s="664">
        <v>1629</v>
      </c>
      <c r="N39" s="664"/>
      <c r="O39" s="664"/>
      <c r="P39" s="677"/>
      <c r="Q39" s="665"/>
    </row>
    <row r="40" spans="1:17" ht="14.4" customHeight="1" x14ac:dyDescent="0.3">
      <c r="A40" s="660" t="s">
        <v>8990</v>
      </c>
      <c r="B40" s="661" t="s">
        <v>8820</v>
      </c>
      <c r="C40" s="661" t="s">
        <v>8731</v>
      </c>
      <c r="D40" s="661" t="s">
        <v>8857</v>
      </c>
      <c r="E40" s="661" t="s">
        <v>8858</v>
      </c>
      <c r="F40" s="664">
        <v>347</v>
      </c>
      <c r="G40" s="664">
        <v>7634</v>
      </c>
      <c r="H40" s="664">
        <v>1</v>
      </c>
      <c r="I40" s="664">
        <v>22</v>
      </c>
      <c r="J40" s="664">
        <v>262</v>
      </c>
      <c r="K40" s="664">
        <v>5764</v>
      </c>
      <c r="L40" s="664">
        <v>0.75504322766570608</v>
      </c>
      <c r="M40" s="664">
        <v>22</v>
      </c>
      <c r="N40" s="664">
        <v>249</v>
      </c>
      <c r="O40" s="664">
        <v>5665</v>
      </c>
      <c r="P40" s="677">
        <v>0.74207492795389052</v>
      </c>
      <c r="Q40" s="665">
        <v>22.751004016064257</v>
      </c>
    </row>
    <row r="41" spans="1:17" ht="14.4" customHeight="1" x14ac:dyDescent="0.3">
      <c r="A41" s="660" t="s">
        <v>8990</v>
      </c>
      <c r="B41" s="661" t="s">
        <v>8820</v>
      </c>
      <c r="C41" s="661" t="s">
        <v>8731</v>
      </c>
      <c r="D41" s="661" t="s">
        <v>8865</v>
      </c>
      <c r="E41" s="661" t="s">
        <v>8866</v>
      </c>
      <c r="F41" s="664">
        <v>2</v>
      </c>
      <c r="G41" s="664">
        <v>1252</v>
      </c>
      <c r="H41" s="664">
        <v>1</v>
      </c>
      <c r="I41" s="664">
        <v>626</v>
      </c>
      <c r="J41" s="664">
        <v>4</v>
      </c>
      <c r="K41" s="664">
        <v>2508</v>
      </c>
      <c r="L41" s="664">
        <v>2.0031948881789137</v>
      </c>
      <c r="M41" s="664">
        <v>627</v>
      </c>
      <c r="N41" s="664">
        <v>5</v>
      </c>
      <c r="O41" s="664">
        <v>3140</v>
      </c>
      <c r="P41" s="677">
        <v>2.5079872204472844</v>
      </c>
      <c r="Q41" s="665">
        <v>628</v>
      </c>
    </row>
    <row r="42" spans="1:17" ht="14.4" customHeight="1" x14ac:dyDescent="0.3">
      <c r="A42" s="660" t="s">
        <v>8990</v>
      </c>
      <c r="B42" s="661" t="s">
        <v>8820</v>
      </c>
      <c r="C42" s="661" t="s">
        <v>8731</v>
      </c>
      <c r="D42" s="661" t="s">
        <v>8867</v>
      </c>
      <c r="E42" s="661" t="s">
        <v>8868</v>
      </c>
      <c r="F42" s="664">
        <v>651</v>
      </c>
      <c r="G42" s="664">
        <v>136059</v>
      </c>
      <c r="H42" s="664">
        <v>1</v>
      </c>
      <c r="I42" s="664">
        <v>209</v>
      </c>
      <c r="J42" s="664">
        <v>593</v>
      </c>
      <c r="K42" s="664">
        <v>123937</v>
      </c>
      <c r="L42" s="664">
        <v>0.91090629800307221</v>
      </c>
      <c r="M42" s="664">
        <v>209</v>
      </c>
      <c r="N42" s="664">
        <v>2</v>
      </c>
      <c r="O42" s="664">
        <v>418</v>
      </c>
      <c r="P42" s="677">
        <v>3.0721966205837174E-3</v>
      </c>
      <c r="Q42" s="665">
        <v>209</v>
      </c>
    </row>
    <row r="43" spans="1:17" ht="14.4" customHeight="1" x14ac:dyDescent="0.3">
      <c r="A43" s="660" t="s">
        <v>8990</v>
      </c>
      <c r="B43" s="661" t="s">
        <v>8820</v>
      </c>
      <c r="C43" s="661" t="s">
        <v>8731</v>
      </c>
      <c r="D43" s="661" t="s">
        <v>8869</v>
      </c>
      <c r="E43" s="661" t="s">
        <v>8870</v>
      </c>
      <c r="F43" s="664">
        <v>214</v>
      </c>
      <c r="G43" s="664">
        <v>14124</v>
      </c>
      <c r="H43" s="664">
        <v>1</v>
      </c>
      <c r="I43" s="664">
        <v>66</v>
      </c>
      <c r="J43" s="664">
        <v>195</v>
      </c>
      <c r="K43" s="664">
        <v>12870</v>
      </c>
      <c r="L43" s="664">
        <v>0.91121495327102808</v>
      </c>
      <c r="M43" s="664">
        <v>66</v>
      </c>
      <c r="N43" s="664">
        <v>120</v>
      </c>
      <c r="O43" s="664">
        <v>7920</v>
      </c>
      <c r="P43" s="677">
        <v>0.56074766355140182</v>
      </c>
      <c r="Q43" s="665">
        <v>66</v>
      </c>
    </row>
    <row r="44" spans="1:17" ht="14.4" customHeight="1" x14ac:dyDescent="0.3">
      <c r="A44" s="660" t="s">
        <v>8990</v>
      </c>
      <c r="B44" s="661" t="s">
        <v>8820</v>
      </c>
      <c r="C44" s="661" t="s">
        <v>8731</v>
      </c>
      <c r="D44" s="661" t="s">
        <v>8871</v>
      </c>
      <c r="E44" s="661" t="s">
        <v>8872</v>
      </c>
      <c r="F44" s="664">
        <v>3</v>
      </c>
      <c r="G44" s="664">
        <v>879</v>
      </c>
      <c r="H44" s="664">
        <v>1</v>
      </c>
      <c r="I44" s="664">
        <v>293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8990</v>
      </c>
      <c r="B45" s="661" t="s">
        <v>8820</v>
      </c>
      <c r="C45" s="661" t="s">
        <v>8731</v>
      </c>
      <c r="D45" s="661" t="s">
        <v>8873</v>
      </c>
      <c r="E45" s="661" t="s">
        <v>8874</v>
      </c>
      <c r="F45" s="664">
        <v>4578</v>
      </c>
      <c r="G45" s="664">
        <v>73248</v>
      </c>
      <c r="H45" s="664">
        <v>1</v>
      </c>
      <c r="I45" s="664">
        <v>16</v>
      </c>
      <c r="J45" s="664">
        <v>4289</v>
      </c>
      <c r="K45" s="664">
        <v>68624</v>
      </c>
      <c r="L45" s="664">
        <v>0.93687199650502406</v>
      </c>
      <c r="M45" s="664">
        <v>16</v>
      </c>
      <c r="N45" s="664">
        <v>4131</v>
      </c>
      <c r="O45" s="664">
        <v>66096</v>
      </c>
      <c r="P45" s="677">
        <v>0.90235910878112713</v>
      </c>
      <c r="Q45" s="665">
        <v>16</v>
      </c>
    </row>
    <row r="46" spans="1:17" ht="14.4" customHeight="1" x14ac:dyDescent="0.3">
      <c r="A46" s="660" t="s">
        <v>8990</v>
      </c>
      <c r="B46" s="661" t="s">
        <v>8820</v>
      </c>
      <c r="C46" s="661" t="s">
        <v>8731</v>
      </c>
      <c r="D46" s="661" t="s">
        <v>8877</v>
      </c>
      <c r="E46" s="661" t="s">
        <v>8878</v>
      </c>
      <c r="F46" s="664">
        <v>65</v>
      </c>
      <c r="G46" s="664">
        <v>22555</v>
      </c>
      <c r="H46" s="664">
        <v>1</v>
      </c>
      <c r="I46" s="664">
        <v>347</v>
      </c>
      <c r="J46" s="664"/>
      <c r="K46" s="664"/>
      <c r="L46" s="664"/>
      <c r="M46" s="664"/>
      <c r="N46" s="664">
        <v>30</v>
      </c>
      <c r="O46" s="664">
        <v>10470</v>
      </c>
      <c r="P46" s="677">
        <v>0.46419862558191088</v>
      </c>
      <c r="Q46" s="665">
        <v>349</v>
      </c>
    </row>
    <row r="47" spans="1:17" ht="14.4" customHeight="1" x14ac:dyDescent="0.3">
      <c r="A47" s="660" t="s">
        <v>8990</v>
      </c>
      <c r="B47" s="661" t="s">
        <v>8820</v>
      </c>
      <c r="C47" s="661" t="s">
        <v>8731</v>
      </c>
      <c r="D47" s="661" t="s">
        <v>8879</v>
      </c>
      <c r="E47" s="661" t="s">
        <v>8880</v>
      </c>
      <c r="F47" s="664">
        <v>289</v>
      </c>
      <c r="G47" s="664">
        <v>6647</v>
      </c>
      <c r="H47" s="664">
        <v>1</v>
      </c>
      <c r="I47" s="664">
        <v>23</v>
      </c>
      <c r="J47" s="664">
        <v>220</v>
      </c>
      <c r="K47" s="664">
        <v>5280</v>
      </c>
      <c r="L47" s="664">
        <v>0.79434331277267944</v>
      </c>
      <c r="M47" s="664">
        <v>24</v>
      </c>
      <c r="N47" s="664">
        <v>208</v>
      </c>
      <c r="O47" s="664">
        <v>4992</v>
      </c>
      <c r="P47" s="677">
        <v>0.75101549571235149</v>
      </c>
      <c r="Q47" s="665">
        <v>24</v>
      </c>
    </row>
    <row r="48" spans="1:17" ht="14.4" customHeight="1" x14ac:dyDescent="0.3">
      <c r="A48" s="660" t="s">
        <v>8990</v>
      </c>
      <c r="B48" s="661" t="s">
        <v>8820</v>
      </c>
      <c r="C48" s="661" t="s">
        <v>8731</v>
      </c>
      <c r="D48" s="661" t="s">
        <v>8881</v>
      </c>
      <c r="E48" s="661" t="s">
        <v>8882</v>
      </c>
      <c r="F48" s="664">
        <v>41</v>
      </c>
      <c r="G48" s="664">
        <v>30217</v>
      </c>
      <c r="H48" s="664">
        <v>1</v>
      </c>
      <c r="I48" s="664">
        <v>737</v>
      </c>
      <c r="J48" s="664">
        <v>40</v>
      </c>
      <c r="K48" s="664">
        <v>29520</v>
      </c>
      <c r="L48" s="664">
        <v>0.97693351424694708</v>
      </c>
      <c r="M48" s="664">
        <v>738</v>
      </c>
      <c r="N48" s="664">
        <v>49</v>
      </c>
      <c r="O48" s="664">
        <v>36202</v>
      </c>
      <c r="P48" s="677">
        <v>1.1980673131018962</v>
      </c>
      <c r="Q48" s="665">
        <v>738.81632653061229</v>
      </c>
    </row>
    <row r="49" spans="1:17" ht="14.4" customHeight="1" x14ac:dyDescent="0.3">
      <c r="A49" s="660" t="s">
        <v>8990</v>
      </c>
      <c r="B49" s="661" t="s">
        <v>8820</v>
      </c>
      <c r="C49" s="661" t="s">
        <v>8731</v>
      </c>
      <c r="D49" s="661" t="s">
        <v>8883</v>
      </c>
      <c r="E49" s="661" t="s">
        <v>8884</v>
      </c>
      <c r="F49" s="664">
        <v>66</v>
      </c>
      <c r="G49" s="664">
        <v>11880</v>
      </c>
      <c r="H49" s="664">
        <v>1</v>
      </c>
      <c r="I49" s="664">
        <v>180</v>
      </c>
      <c r="J49" s="664">
        <v>79</v>
      </c>
      <c r="K49" s="664">
        <v>14220</v>
      </c>
      <c r="L49" s="664">
        <v>1.196969696969697</v>
      </c>
      <c r="M49" s="664">
        <v>180</v>
      </c>
      <c r="N49" s="664">
        <v>79</v>
      </c>
      <c r="O49" s="664">
        <v>14220</v>
      </c>
      <c r="P49" s="677">
        <v>1.196969696969697</v>
      </c>
      <c r="Q49" s="665">
        <v>180</v>
      </c>
    </row>
    <row r="50" spans="1:17" ht="14.4" customHeight="1" x14ac:dyDescent="0.3">
      <c r="A50" s="660" t="s">
        <v>8990</v>
      </c>
      <c r="B50" s="661" t="s">
        <v>8820</v>
      </c>
      <c r="C50" s="661" t="s">
        <v>8731</v>
      </c>
      <c r="D50" s="661" t="s">
        <v>8889</v>
      </c>
      <c r="E50" s="661" t="s">
        <v>8890</v>
      </c>
      <c r="F50" s="664">
        <v>19</v>
      </c>
      <c r="G50" s="664">
        <v>4807</v>
      </c>
      <c r="H50" s="664">
        <v>1</v>
      </c>
      <c r="I50" s="664">
        <v>253</v>
      </c>
      <c r="J50" s="664">
        <v>167</v>
      </c>
      <c r="K50" s="664">
        <v>42251</v>
      </c>
      <c r="L50" s="664">
        <v>8.7894736842105257</v>
      </c>
      <c r="M50" s="664">
        <v>253</v>
      </c>
      <c r="N50" s="664">
        <v>703</v>
      </c>
      <c r="O50" s="664">
        <v>177859</v>
      </c>
      <c r="P50" s="677">
        <v>37</v>
      </c>
      <c r="Q50" s="665">
        <v>253</v>
      </c>
    </row>
    <row r="51" spans="1:17" ht="14.4" customHeight="1" x14ac:dyDescent="0.3">
      <c r="A51" s="660" t="s">
        <v>8990</v>
      </c>
      <c r="B51" s="661" t="s">
        <v>8820</v>
      </c>
      <c r="C51" s="661" t="s">
        <v>8731</v>
      </c>
      <c r="D51" s="661" t="s">
        <v>8891</v>
      </c>
      <c r="E51" s="661" t="s">
        <v>8892</v>
      </c>
      <c r="F51" s="664">
        <v>40</v>
      </c>
      <c r="G51" s="664">
        <v>10560</v>
      </c>
      <c r="H51" s="664">
        <v>1</v>
      </c>
      <c r="I51" s="664">
        <v>264</v>
      </c>
      <c r="J51" s="664">
        <v>39</v>
      </c>
      <c r="K51" s="664">
        <v>10296</v>
      </c>
      <c r="L51" s="664">
        <v>0.97499999999999998</v>
      </c>
      <c r="M51" s="664">
        <v>264</v>
      </c>
      <c r="N51" s="664">
        <v>50</v>
      </c>
      <c r="O51" s="664">
        <v>13241</v>
      </c>
      <c r="P51" s="677">
        <v>1.2538825757575758</v>
      </c>
      <c r="Q51" s="665">
        <v>264.82</v>
      </c>
    </row>
    <row r="52" spans="1:17" ht="14.4" customHeight="1" x14ac:dyDescent="0.3">
      <c r="A52" s="660" t="s">
        <v>8990</v>
      </c>
      <c r="B52" s="661" t="s">
        <v>8820</v>
      </c>
      <c r="C52" s="661" t="s">
        <v>8731</v>
      </c>
      <c r="D52" s="661" t="s">
        <v>8893</v>
      </c>
      <c r="E52" s="661" t="s">
        <v>8894</v>
      </c>
      <c r="F52" s="664">
        <v>52</v>
      </c>
      <c r="G52" s="664">
        <v>9828</v>
      </c>
      <c r="H52" s="664">
        <v>1</v>
      </c>
      <c r="I52" s="664">
        <v>189</v>
      </c>
      <c r="J52" s="664">
        <v>37</v>
      </c>
      <c r="K52" s="664">
        <v>6993</v>
      </c>
      <c r="L52" s="664">
        <v>0.71153846153846156</v>
      </c>
      <c r="M52" s="664">
        <v>189</v>
      </c>
      <c r="N52" s="664"/>
      <c r="O52" s="664"/>
      <c r="P52" s="677"/>
      <c r="Q52" s="665"/>
    </row>
    <row r="53" spans="1:17" ht="14.4" customHeight="1" x14ac:dyDescent="0.3">
      <c r="A53" s="660" t="s">
        <v>8990</v>
      </c>
      <c r="B53" s="661" t="s">
        <v>8820</v>
      </c>
      <c r="C53" s="661" t="s">
        <v>8731</v>
      </c>
      <c r="D53" s="661" t="s">
        <v>8897</v>
      </c>
      <c r="E53" s="661" t="s">
        <v>8898</v>
      </c>
      <c r="F53" s="664">
        <v>298</v>
      </c>
      <c r="G53" s="664">
        <v>64368</v>
      </c>
      <c r="H53" s="664">
        <v>1</v>
      </c>
      <c r="I53" s="664">
        <v>216</v>
      </c>
      <c r="J53" s="664">
        <v>262</v>
      </c>
      <c r="K53" s="664">
        <v>56592</v>
      </c>
      <c r="L53" s="664">
        <v>0.87919463087248317</v>
      </c>
      <c r="M53" s="664">
        <v>216</v>
      </c>
      <c r="N53" s="664">
        <v>338</v>
      </c>
      <c r="O53" s="664">
        <v>73008</v>
      </c>
      <c r="P53" s="677">
        <v>1.1342281879194631</v>
      </c>
      <c r="Q53" s="665">
        <v>216</v>
      </c>
    </row>
    <row r="54" spans="1:17" ht="14.4" customHeight="1" x14ac:dyDescent="0.3">
      <c r="A54" s="660" t="s">
        <v>8990</v>
      </c>
      <c r="B54" s="661" t="s">
        <v>8820</v>
      </c>
      <c r="C54" s="661" t="s">
        <v>8731</v>
      </c>
      <c r="D54" s="661" t="s">
        <v>8899</v>
      </c>
      <c r="E54" s="661" t="s">
        <v>8900</v>
      </c>
      <c r="F54" s="664">
        <v>6</v>
      </c>
      <c r="G54" s="664">
        <v>210</v>
      </c>
      <c r="H54" s="664">
        <v>1</v>
      </c>
      <c r="I54" s="664">
        <v>35</v>
      </c>
      <c r="J54" s="664">
        <v>1</v>
      </c>
      <c r="K54" s="664">
        <v>35</v>
      </c>
      <c r="L54" s="664">
        <v>0.16666666666666666</v>
      </c>
      <c r="M54" s="664">
        <v>35</v>
      </c>
      <c r="N54" s="664">
        <v>5</v>
      </c>
      <c r="O54" s="664">
        <v>180</v>
      </c>
      <c r="P54" s="677">
        <v>0.8571428571428571</v>
      </c>
      <c r="Q54" s="665">
        <v>36</v>
      </c>
    </row>
    <row r="55" spans="1:17" ht="14.4" customHeight="1" x14ac:dyDescent="0.3">
      <c r="A55" s="660" t="s">
        <v>8990</v>
      </c>
      <c r="B55" s="661" t="s">
        <v>8820</v>
      </c>
      <c r="C55" s="661" t="s">
        <v>8731</v>
      </c>
      <c r="D55" s="661" t="s">
        <v>8901</v>
      </c>
      <c r="E55" s="661" t="s">
        <v>8902</v>
      </c>
      <c r="F55" s="664">
        <v>41</v>
      </c>
      <c r="G55" s="664">
        <v>24149</v>
      </c>
      <c r="H55" s="664">
        <v>1</v>
      </c>
      <c r="I55" s="664">
        <v>589</v>
      </c>
      <c r="J55" s="664">
        <v>40</v>
      </c>
      <c r="K55" s="664">
        <v>23600</v>
      </c>
      <c r="L55" s="664">
        <v>0.97726613938465356</v>
      </c>
      <c r="M55" s="664">
        <v>590</v>
      </c>
      <c r="N55" s="664">
        <v>50</v>
      </c>
      <c r="O55" s="664">
        <v>29541</v>
      </c>
      <c r="P55" s="677">
        <v>1.223280467100087</v>
      </c>
      <c r="Q55" s="665">
        <v>590.82000000000005</v>
      </c>
    </row>
    <row r="56" spans="1:17" ht="14.4" customHeight="1" x14ac:dyDescent="0.3">
      <c r="A56" s="660" t="s">
        <v>8990</v>
      </c>
      <c r="B56" s="661" t="s">
        <v>8820</v>
      </c>
      <c r="C56" s="661" t="s">
        <v>8731</v>
      </c>
      <c r="D56" s="661" t="s">
        <v>8903</v>
      </c>
      <c r="E56" s="661" t="s">
        <v>8904</v>
      </c>
      <c r="F56" s="664">
        <v>13</v>
      </c>
      <c r="G56" s="664">
        <v>650</v>
      </c>
      <c r="H56" s="664">
        <v>1</v>
      </c>
      <c r="I56" s="664">
        <v>50</v>
      </c>
      <c r="J56" s="664">
        <v>8</v>
      </c>
      <c r="K56" s="664">
        <v>400</v>
      </c>
      <c r="L56" s="664">
        <v>0.61538461538461542</v>
      </c>
      <c r="M56" s="664">
        <v>50</v>
      </c>
      <c r="N56" s="664">
        <v>1</v>
      </c>
      <c r="O56" s="664">
        <v>50</v>
      </c>
      <c r="P56" s="677">
        <v>7.6923076923076927E-2</v>
      </c>
      <c r="Q56" s="665">
        <v>50</v>
      </c>
    </row>
    <row r="57" spans="1:17" ht="14.4" customHeight="1" x14ac:dyDescent="0.3">
      <c r="A57" s="660" t="s">
        <v>8990</v>
      </c>
      <c r="B57" s="661" t="s">
        <v>8820</v>
      </c>
      <c r="C57" s="661" t="s">
        <v>8731</v>
      </c>
      <c r="D57" s="661" t="s">
        <v>8905</v>
      </c>
      <c r="E57" s="661" t="s">
        <v>8906</v>
      </c>
      <c r="F57" s="664">
        <v>40</v>
      </c>
      <c r="G57" s="664">
        <v>21760</v>
      </c>
      <c r="H57" s="664">
        <v>1</v>
      </c>
      <c r="I57" s="664">
        <v>544</v>
      </c>
      <c r="J57" s="664">
        <v>40</v>
      </c>
      <c r="K57" s="664">
        <v>21800</v>
      </c>
      <c r="L57" s="664">
        <v>1.0018382352941178</v>
      </c>
      <c r="M57" s="664">
        <v>545</v>
      </c>
      <c r="N57" s="664">
        <v>50</v>
      </c>
      <c r="O57" s="664">
        <v>27291</v>
      </c>
      <c r="P57" s="677">
        <v>1.2541819852941176</v>
      </c>
      <c r="Q57" s="665">
        <v>545.82000000000005</v>
      </c>
    </row>
    <row r="58" spans="1:17" ht="14.4" customHeight="1" x14ac:dyDescent="0.3">
      <c r="A58" s="660" t="s">
        <v>8990</v>
      </c>
      <c r="B58" s="661" t="s">
        <v>8820</v>
      </c>
      <c r="C58" s="661" t="s">
        <v>8731</v>
      </c>
      <c r="D58" s="661" t="s">
        <v>8907</v>
      </c>
      <c r="E58" s="661" t="s">
        <v>8908</v>
      </c>
      <c r="F58" s="664">
        <v>3</v>
      </c>
      <c r="G58" s="664">
        <v>1431</v>
      </c>
      <c r="H58" s="664">
        <v>1</v>
      </c>
      <c r="I58" s="664">
        <v>477</v>
      </c>
      <c r="J58" s="664"/>
      <c r="K58" s="664"/>
      <c r="L58" s="664"/>
      <c r="M58" s="664"/>
      <c r="N58" s="664">
        <v>2</v>
      </c>
      <c r="O58" s="664">
        <v>966</v>
      </c>
      <c r="P58" s="677">
        <v>0.6750524109014675</v>
      </c>
      <c r="Q58" s="665">
        <v>483</v>
      </c>
    </row>
    <row r="59" spans="1:17" ht="14.4" customHeight="1" x14ac:dyDescent="0.3">
      <c r="A59" s="660" t="s">
        <v>8990</v>
      </c>
      <c r="B59" s="661" t="s">
        <v>8820</v>
      </c>
      <c r="C59" s="661" t="s">
        <v>8731</v>
      </c>
      <c r="D59" s="661" t="s">
        <v>8909</v>
      </c>
      <c r="E59" s="661" t="s">
        <v>8910</v>
      </c>
      <c r="F59" s="664">
        <v>41</v>
      </c>
      <c r="G59" s="664">
        <v>30094</v>
      </c>
      <c r="H59" s="664">
        <v>1</v>
      </c>
      <c r="I59" s="664">
        <v>734</v>
      </c>
      <c r="J59" s="664">
        <v>40</v>
      </c>
      <c r="K59" s="664">
        <v>29360</v>
      </c>
      <c r="L59" s="664">
        <v>0.97560975609756095</v>
      </c>
      <c r="M59" s="664">
        <v>734</v>
      </c>
      <c r="N59" s="664">
        <v>50</v>
      </c>
      <c r="O59" s="664">
        <v>36741</v>
      </c>
      <c r="P59" s="677">
        <v>1.2208745929421148</v>
      </c>
      <c r="Q59" s="665">
        <v>734.82</v>
      </c>
    </row>
    <row r="60" spans="1:17" ht="14.4" customHeight="1" x14ac:dyDescent="0.3">
      <c r="A60" s="660" t="s">
        <v>8990</v>
      </c>
      <c r="B60" s="661" t="s">
        <v>8820</v>
      </c>
      <c r="C60" s="661" t="s">
        <v>8731</v>
      </c>
      <c r="D60" s="661" t="s">
        <v>8911</v>
      </c>
      <c r="E60" s="661" t="s">
        <v>8912</v>
      </c>
      <c r="F60" s="664">
        <v>11</v>
      </c>
      <c r="G60" s="664">
        <v>3586</v>
      </c>
      <c r="H60" s="664">
        <v>1</v>
      </c>
      <c r="I60" s="664">
        <v>326</v>
      </c>
      <c r="J60" s="664">
        <v>4</v>
      </c>
      <c r="K60" s="664">
        <v>1304</v>
      </c>
      <c r="L60" s="664">
        <v>0.36363636363636365</v>
      </c>
      <c r="M60" s="664">
        <v>326</v>
      </c>
      <c r="N60" s="664">
        <v>6</v>
      </c>
      <c r="O60" s="664">
        <v>1962</v>
      </c>
      <c r="P60" s="677">
        <v>0.54712771890685996</v>
      </c>
      <c r="Q60" s="665">
        <v>327</v>
      </c>
    </row>
    <row r="61" spans="1:17" ht="14.4" customHeight="1" x14ac:dyDescent="0.3">
      <c r="A61" s="660" t="s">
        <v>8990</v>
      </c>
      <c r="B61" s="661" t="s">
        <v>8820</v>
      </c>
      <c r="C61" s="661" t="s">
        <v>8731</v>
      </c>
      <c r="D61" s="661" t="s">
        <v>8913</v>
      </c>
      <c r="E61" s="661" t="s">
        <v>8914</v>
      </c>
      <c r="F61" s="664">
        <v>40</v>
      </c>
      <c r="G61" s="664">
        <v>13760</v>
      </c>
      <c r="H61" s="664">
        <v>1</v>
      </c>
      <c r="I61" s="664">
        <v>344</v>
      </c>
      <c r="J61" s="664">
        <v>39</v>
      </c>
      <c r="K61" s="664">
        <v>13416</v>
      </c>
      <c r="L61" s="664">
        <v>0.97499999999999998</v>
      </c>
      <c r="M61" s="664">
        <v>344</v>
      </c>
      <c r="N61" s="664">
        <v>50</v>
      </c>
      <c r="O61" s="664">
        <v>17241</v>
      </c>
      <c r="P61" s="677">
        <v>1.2529796511627906</v>
      </c>
      <c r="Q61" s="665">
        <v>344.82</v>
      </c>
    </row>
    <row r="62" spans="1:17" ht="14.4" customHeight="1" x14ac:dyDescent="0.3">
      <c r="A62" s="660" t="s">
        <v>8990</v>
      </c>
      <c r="B62" s="661" t="s">
        <v>8820</v>
      </c>
      <c r="C62" s="661" t="s">
        <v>8731</v>
      </c>
      <c r="D62" s="661" t="s">
        <v>8915</v>
      </c>
      <c r="E62" s="661" t="s">
        <v>8916</v>
      </c>
      <c r="F62" s="664">
        <v>18</v>
      </c>
      <c r="G62" s="664">
        <v>13500</v>
      </c>
      <c r="H62" s="664">
        <v>1</v>
      </c>
      <c r="I62" s="664">
        <v>750</v>
      </c>
      <c r="J62" s="664">
        <v>13</v>
      </c>
      <c r="K62" s="664">
        <v>9763</v>
      </c>
      <c r="L62" s="664">
        <v>0.72318518518518515</v>
      </c>
      <c r="M62" s="664">
        <v>751</v>
      </c>
      <c r="N62" s="664"/>
      <c r="O62" s="664"/>
      <c r="P62" s="677"/>
      <c r="Q62" s="665"/>
    </row>
    <row r="63" spans="1:17" ht="14.4" customHeight="1" x14ac:dyDescent="0.3">
      <c r="A63" s="660" t="s">
        <v>8990</v>
      </c>
      <c r="B63" s="661" t="s">
        <v>8820</v>
      </c>
      <c r="C63" s="661" t="s">
        <v>8731</v>
      </c>
      <c r="D63" s="661" t="s">
        <v>8917</v>
      </c>
      <c r="E63" s="661" t="s">
        <v>8918</v>
      </c>
      <c r="F63" s="664"/>
      <c r="G63" s="664"/>
      <c r="H63" s="664"/>
      <c r="I63" s="664"/>
      <c r="J63" s="664">
        <v>3</v>
      </c>
      <c r="K63" s="664">
        <v>690</v>
      </c>
      <c r="L63" s="664"/>
      <c r="M63" s="664">
        <v>230</v>
      </c>
      <c r="N63" s="664">
        <v>44</v>
      </c>
      <c r="O63" s="664">
        <v>10161</v>
      </c>
      <c r="P63" s="677"/>
      <c r="Q63" s="665">
        <v>230.93181818181819</v>
      </c>
    </row>
    <row r="64" spans="1:17" ht="14.4" customHeight="1" x14ac:dyDescent="0.3">
      <c r="A64" s="660" t="s">
        <v>8990</v>
      </c>
      <c r="B64" s="661" t="s">
        <v>8820</v>
      </c>
      <c r="C64" s="661" t="s">
        <v>8731</v>
      </c>
      <c r="D64" s="661" t="s">
        <v>8921</v>
      </c>
      <c r="E64" s="661" t="s">
        <v>8922</v>
      </c>
      <c r="F64" s="664">
        <v>5</v>
      </c>
      <c r="G64" s="664">
        <v>1145</v>
      </c>
      <c r="H64" s="664">
        <v>1</v>
      </c>
      <c r="I64" s="664">
        <v>229</v>
      </c>
      <c r="J64" s="664">
        <v>2</v>
      </c>
      <c r="K64" s="664">
        <v>458</v>
      </c>
      <c r="L64" s="664">
        <v>0.4</v>
      </c>
      <c r="M64" s="664">
        <v>229</v>
      </c>
      <c r="N64" s="664"/>
      <c r="O64" s="664"/>
      <c r="P64" s="677"/>
      <c r="Q64" s="665"/>
    </row>
    <row r="65" spans="1:17" ht="14.4" customHeight="1" x14ac:dyDescent="0.3">
      <c r="A65" s="660" t="s">
        <v>8990</v>
      </c>
      <c r="B65" s="661" t="s">
        <v>8820</v>
      </c>
      <c r="C65" s="661" t="s">
        <v>8731</v>
      </c>
      <c r="D65" s="661" t="s">
        <v>8923</v>
      </c>
      <c r="E65" s="661" t="s">
        <v>8924</v>
      </c>
      <c r="F65" s="664">
        <v>18</v>
      </c>
      <c r="G65" s="664">
        <v>7308</v>
      </c>
      <c r="H65" s="664">
        <v>1</v>
      </c>
      <c r="I65" s="664">
        <v>406</v>
      </c>
      <c r="J65" s="664">
        <v>13</v>
      </c>
      <c r="K65" s="664">
        <v>5278</v>
      </c>
      <c r="L65" s="664">
        <v>0.72222222222222221</v>
      </c>
      <c r="M65" s="664">
        <v>406</v>
      </c>
      <c r="N65" s="664">
        <v>1</v>
      </c>
      <c r="O65" s="664">
        <v>407</v>
      </c>
      <c r="P65" s="677">
        <v>5.569239189928845E-2</v>
      </c>
      <c r="Q65" s="665">
        <v>407</v>
      </c>
    </row>
    <row r="66" spans="1:17" ht="14.4" customHeight="1" x14ac:dyDescent="0.3">
      <c r="A66" s="660" t="s">
        <v>8990</v>
      </c>
      <c r="B66" s="661" t="s">
        <v>8820</v>
      </c>
      <c r="C66" s="661" t="s">
        <v>8731</v>
      </c>
      <c r="D66" s="661" t="s">
        <v>8925</v>
      </c>
      <c r="E66" s="661" t="s">
        <v>8926</v>
      </c>
      <c r="F66" s="664"/>
      <c r="G66" s="664"/>
      <c r="H66" s="664"/>
      <c r="I66" s="664"/>
      <c r="J66" s="664">
        <v>1</v>
      </c>
      <c r="K66" s="664">
        <v>650</v>
      </c>
      <c r="L66" s="664"/>
      <c r="M66" s="664">
        <v>650</v>
      </c>
      <c r="N66" s="664"/>
      <c r="O66" s="664"/>
      <c r="P66" s="677"/>
      <c r="Q66" s="665"/>
    </row>
    <row r="67" spans="1:17" ht="14.4" customHeight="1" x14ac:dyDescent="0.3">
      <c r="A67" s="660" t="s">
        <v>8990</v>
      </c>
      <c r="B67" s="661" t="s">
        <v>8820</v>
      </c>
      <c r="C67" s="661" t="s">
        <v>8731</v>
      </c>
      <c r="D67" s="661" t="s">
        <v>8927</v>
      </c>
      <c r="E67" s="661" t="s">
        <v>8928</v>
      </c>
      <c r="F67" s="664">
        <v>10</v>
      </c>
      <c r="G67" s="664">
        <v>5850</v>
      </c>
      <c r="H67" s="664">
        <v>1</v>
      </c>
      <c r="I67" s="664">
        <v>585</v>
      </c>
      <c r="J67" s="664">
        <v>13</v>
      </c>
      <c r="K67" s="664">
        <v>7618</v>
      </c>
      <c r="L67" s="664">
        <v>1.3022222222222222</v>
      </c>
      <c r="M67" s="664">
        <v>586</v>
      </c>
      <c r="N67" s="664"/>
      <c r="O67" s="664"/>
      <c r="P67" s="677"/>
      <c r="Q67" s="665"/>
    </row>
    <row r="68" spans="1:17" ht="14.4" customHeight="1" x14ac:dyDescent="0.3">
      <c r="A68" s="660" t="s">
        <v>8990</v>
      </c>
      <c r="B68" s="661" t="s">
        <v>8820</v>
      </c>
      <c r="C68" s="661" t="s">
        <v>8731</v>
      </c>
      <c r="D68" s="661" t="s">
        <v>8929</v>
      </c>
      <c r="E68" s="661" t="s">
        <v>8930</v>
      </c>
      <c r="F68" s="664">
        <v>10</v>
      </c>
      <c r="G68" s="664">
        <v>3840</v>
      </c>
      <c r="H68" s="664">
        <v>1</v>
      </c>
      <c r="I68" s="664">
        <v>384</v>
      </c>
      <c r="J68" s="664">
        <v>13</v>
      </c>
      <c r="K68" s="664">
        <v>5005</v>
      </c>
      <c r="L68" s="664">
        <v>1.3033854166666667</v>
      </c>
      <c r="M68" s="664">
        <v>385</v>
      </c>
      <c r="N68" s="664">
        <v>7</v>
      </c>
      <c r="O68" s="664">
        <v>2698</v>
      </c>
      <c r="P68" s="677">
        <v>0.7026041666666667</v>
      </c>
      <c r="Q68" s="665">
        <v>385.42857142857144</v>
      </c>
    </row>
    <row r="69" spans="1:17" ht="14.4" customHeight="1" x14ac:dyDescent="0.3">
      <c r="A69" s="660" t="s">
        <v>8990</v>
      </c>
      <c r="B69" s="661" t="s">
        <v>8820</v>
      </c>
      <c r="C69" s="661" t="s">
        <v>8731</v>
      </c>
      <c r="D69" s="661" t="s">
        <v>8931</v>
      </c>
      <c r="E69" s="661" t="s">
        <v>8932</v>
      </c>
      <c r="F69" s="664">
        <v>18</v>
      </c>
      <c r="G69" s="664">
        <v>1584</v>
      </c>
      <c r="H69" s="664">
        <v>1</v>
      </c>
      <c r="I69" s="664">
        <v>88</v>
      </c>
      <c r="J69" s="664">
        <v>13</v>
      </c>
      <c r="K69" s="664">
        <v>1144</v>
      </c>
      <c r="L69" s="664">
        <v>0.72222222222222221</v>
      </c>
      <c r="M69" s="664">
        <v>88</v>
      </c>
      <c r="N69" s="664"/>
      <c r="O69" s="664"/>
      <c r="P69" s="677"/>
      <c r="Q69" s="665"/>
    </row>
    <row r="70" spans="1:17" ht="14.4" customHeight="1" x14ac:dyDescent="0.3">
      <c r="A70" s="660" t="s">
        <v>8990</v>
      </c>
      <c r="B70" s="661" t="s">
        <v>8820</v>
      </c>
      <c r="C70" s="661" t="s">
        <v>8731</v>
      </c>
      <c r="D70" s="661" t="s">
        <v>1511</v>
      </c>
      <c r="E70" s="661" t="s">
        <v>8937</v>
      </c>
      <c r="F70" s="664"/>
      <c r="G70" s="664"/>
      <c r="H70" s="664"/>
      <c r="I70" s="664"/>
      <c r="J70" s="664">
        <v>4</v>
      </c>
      <c r="K70" s="664">
        <v>3140</v>
      </c>
      <c r="L70" s="664"/>
      <c r="M70" s="664">
        <v>785</v>
      </c>
      <c r="N70" s="664">
        <v>72</v>
      </c>
      <c r="O70" s="664">
        <v>56586</v>
      </c>
      <c r="P70" s="677"/>
      <c r="Q70" s="665">
        <v>785.91666666666663</v>
      </c>
    </row>
    <row r="71" spans="1:17" ht="14.4" customHeight="1" x14ac:dyDescent="0.3">
      <c r="A71" s="660" t="s">
        <v>8990</v>
      </c>
      <c r="B71" s="661" t="s">
        <v>8820</v>
      </c>
      <c r="C71" s="661" t="s">
        <v>8731</v>
      </c>
      <c r="D71" s="661" t="s">
        <v>8938</v>
      </c>
      <c r="E71" s="661" t="s">
        <v>8939</v>
      </c>
      <c r="F71" s="664"/>
      <c r="G71" s="664"/>
      <c r="H71" s="664"/>
      <c r="I71" s="664"/>
      <c r="J71" s="664">
        <v>1</v>
      </c>
      <c r="K71" s="664">
        <v>221</v>
      </c>
      <c r="L71" s="664"/>
      <c r="M71" s="664">
        <v>221</v>
      </c>
      <c r="N71" s="664">
        <v>6</v>
      </c>
      <c r="O71" s="664">
        <v>1332</v>
      </c>
      <c r="P71" s="677"/>
      <c r="Q71" s="665">
        <v>222</v>
      </c>
    </row>
    <row r="72" spans="1:17" ht="14.4" customHeight="1" x14ac:dyDescent="0.3">
      <c r="A72" s="660" t="s">
        <v>8990</v>
      </c>
      <c r="B72" s="661" t="s">
        <v>8820</v>
      </c>
      <c r="C72" s="661" t="s">
        <v>8731</v>
      </c>
      <c r="D72" s="661" t="s">
        <v>8940</v>
      </c>
      <c r="E72" s="661" t="s">
        <v>8941</v>
      </c>
      <c r="F72" s="664"/>
      <c r="G72" s="664"/>
      <c r="H72" s="664"/>
      <c r="I72" s="664"/>
      <c r="J72" s="664">
        <v>1</v>
      </c>
      <c r="K72" s="664">
        <v>564</v>
      </c>
      <c r="L72" s="664"/>
      <c r="M72" s="664">
        <v>564</v>
      </c>
      <c r="N72" s="664"/>
      <c r="O72" s="664"/>
      <c r="P72" s="677"/>
      <c r="Q72" s="665"/>
    </row>
    <row r="73" spans="1:17" ht="14.4" customHeight="1" x14ac:dyDescent="0.3">
      <c r="A73" s="660" t="s">
        <v>8990</v>
      </c>
      <c r="B73" s="661" t="s">
        <v>8820</v>
      </c>
      <c r="C73" s="661" t="s">
        <v>8731</v>
      </c>
      <c r="D73" s="661" t="s">
        <v>8942</v>
      </c>
      <c r="E73" s="661" t="s">
        <v>8943</v>
      </c>
      <c r="F73" s="664">
        <v>31</v>
      </c>
      <c r="G73" s="664">
        <v>28334</v>
      </c>
      <c r="H73" s="664">
        <v>1</v>
      </c>
      <c r="I73" s="664">
        <v>914</v>
      </c>
      <c r="J73" s="664">
        <v>25</v>
      </c>
      <c r="K73" s="664">
        <v>22875</v>
      </c>
      <c r="L73" s="664">
        <v>0.80733394508364509</v>
      </c>
      <c r="M73" s="664">
        <v>915</v>
      </c>
      <c r="N73" s="664">
        <v>36</v>
      </c>
      <c r="O73" s="664">
        <v>32972</v>
      </c>
      <c r="P73" s="677">
        <v>1.1636902661113857</v>
      </c>
      <c r="Q73" s="665">
        <v>915.88888888888891</v>
      </c>
    </row>
    <row r="74" spans="1:17" ht="14.4" customHeight="1" x14ac:dyDescent="0.3">
      <c r="A74" s="660" t="s">
        <v>8990</v>
      </c>
      <c r="B74" s="661" t="s">
        <v>8820</v>
      </c>
      <c r="C74" s="661" t="s">
        <v>8731</v>
      </c>
      <c r="D74" s="661" t="s">
        <v>8944</v>
      </c>
      <c r="E74" s="661" t="s">
        <v>8945</v>
      </c>
      <c r="F74" s="664">
        <v>31</v>
      </c>
      <c r="G74" s="664">
        <v>27621</v>
      </c>
      <c r="H74" s="664">
        <v>1</v>
      </c>
      <c r="I74" s="664">
        <v>891</v>
      </c>
      <c r="J74" s="664">
        <v>25</v>
      </c>
      <c r="K74" s="664">
        <v>22300</v>
      </c>
      <c r="L74" s="664">
        <v>0.80735672133521597</v>
      </c>
      <c r="M74" s="664">
        <v>892</v>
      </c>
      <c r="N74" s="664">
        <v>36</v>
      </c>
      <c r="O74" s="664">
        <v>32144</v>
      </c>
      <c r="P74" s="677">
        <v>1.1637522175156583</v>
      </c>
      <c r="Q74" s="665">
        <v>892.88888888888891</v>
      </c>
    </row>
    <row r="75" spans="1:17" ht="14.4" customHeight="1" x14ac:dyDescent="0.3">
      <c r="A75" s="660" t="s">
        <v>8991</v>
      </c>
      <c r="B75" s="661" t="s">
        <v>8553</v>
      </c>
      <c r="C75" s="661" t="s">
        <v>2035</v>
      </c>
      <c r="D75" s="661" t="s">
        <v>8622</v>
      </c>
      <c r="E75" s="661" t="s">
        <v>8623</v>
      </c>
      <c r="F75" s="664"/>
      <c r="G75" s="664"/>
      <c r="H75" s="664"/>
      <c r="I75" s="664"/>
      <c r="J75" s="664"/>
      <c r="K75" s="664"/>
      <c r="L75" s="664"/>
      <c r="M75" s="664"/>
      <c r="N75" s="664">
        <v>5</v>
      </c>
      <c r="O75" s="664">
        <v>22555.25</v>
      </c>
      <c r="P75" s="677"/>
      <c r="Q75" s="665">
        <v>4511.05</v>
      </c>
    </row>
    <row r="76" spans="1:17" ht="14.4" customHeight="1" x14ac:dyDescent="0.3">
      <c r="A76" s="660" t="s">
        <v>8991</v>
      </c>
      <c r="B76" s="661" t="s">
        <v>8553</v>
      </c>
      <c r="C76" s="661" t="s">
        <v>2035</v>
      </c>
      <c r="D76" s="661" t="s">
        <v>8624</v>
      </c>
      <c r="E76" s="661" t="s">
        <v>8625</v>
      </c>
      <c r="F76" s="664"/>
      <c r="G76" s="664"/>
      <c r="H76" s="664"/>
      <c r="I76" s="664"/>
      <c r="J76" s="664"/>
      <c r="K76" s="664"/>
      <c r="L76" s="664"/>
      <c r="M76" s="664"/>
      <c r="N76" s="664">
        <v>5</v>
      </c>
      <c r="O76" s="664">
        <v>45110.45</v>
      </c>
      <c r="P76" s="677"/>
      <c r="Q76" s="665">
        <v>9022.09</v>
      </c>
    </row>
    <row r="77" spans="1:17" ht="14.4" customHeight="1" x14ac:dyDescent="0.3">
      <c r="A77" s="660" t="s">
        <v>8991</v>
      </c>
      <c r="B77" s="661" t="s">
        <v>8553</v>
      </c>
      <c r="C77" s="661" t="s">
        <v>8722</v>
      </c>
      <c r="D77" s="661" t="s">
        <v>8723</v>
      </c>
      <c r="E77" s="661" t="s">
        <v>8724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565.1</v>
      </c>
      <c r="P77" s="677"/>
      <c r="Q77" s="665">
        <v>565.1</v>
      </c>
    </row>
    <row r="78" spans="1:17" ht="14.4" customHeight="1" x14ac:dyDescent="0.3">
      <c r="A78" s="660" t="s">
        <v>8991</v>
      </c>
      <c r="B78" s="661" t="s">
        <v>8553</v>
      </c>
      <c r="C78" s="661" t="s">
        <v>8731</v>
      </c>
      <c r="D78" s="661" t="s">
        <v>8732</v>
      </c>
      <c r="E78" s="661" t="s">
        <v>8733</v>
      </c>
      <c r="F78" s="664">
        <v>12</v>
      </c>
      <c r="G78" s="664">
        <v>408</v>
      </c>
      <c r="H78" s="664">
        <v>1</v>
      </c>
      <c r="I78" s="664">
        <v>34</v>
      </c>
      <c r="J78" s="664">
        <v>4</v>
      </c>
      <c r="K78" s="664">
        <v>136</v>
      </c>
      <c r="L78" s="664">
        <v>0.33333333333333331</v>
      </c>
      <c r="M78" s="664">
        <v>34</v>
      </c>
      <c r="N78" s="664">
        <v>19</v>
      </c>
      <c r="O78" s="664">
        <v>663</v>
      </c>
      <c r="P78" s="677">
        <v>1.625</v>
      </c>
      <c r="Q78" s="665">
        <v>34.89473684210526</v>
      </c>
    </row>
    <row r="79" spans="1:17" ht="14.4" customHeight="1" x14ac:dyDescent="0.3">
      <c r="A79" s="660" t="s">
        <v>8991</v>
      </c>
      <c r="B79" s="661" t="s">
        <v>8553</v>
      </c>
      <c r="C79" s="661" t="s">
        <v>8731</v>
      </c>
      <c r="D79" s="661" t="s">
        <v>8748</v>
      </c>
      <c r="E79" s="661" t="s">
        <v>8749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164</v>
      </c>
      <c r="P79" s="677"/>
      <c r="Q79" s="665">
        <v>164</v>
      </c>
    </row>
    <row r="80" spans="1:17" ht="14.4" customHeight="1" x14ac:dyDescent="0.3">
      <c r="A80" s="660" t="s">
        <v>8991</v>
      </c>
      <c r="B80" s="661" t="s">
        <v>8553</v>
      </c>
      <c r="C80" s="661" t="s">
        <v>8731</v>
      </c>
      <c r="D80" s="661" t="s">
        <v>8750</v>
      </c>
      <c r="E80" s="661" t="s">
        <v>8751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47</v>
      </c>
      <c r="P80" s="677"/>
      <c r="Q80" s="665">
        <v>47</v>
      </c>
    </row>
    <row r="81" spans="1:17" ht="14.4" customHeight="1" x14ac:dyDescent="0.3">
      <c r="A81" s="660" t="s">
        <v>8991</v>
      </c>
      <c r="B81" s="661" t="s">
        <v>8553</v>
      </c>
      <c r="C81" s="661" t="s">
        <v>8731</v>
      </c>
      <c r="D81" s="661" t="s">
        <v>8756</v>
      </c>
      <c r="E81" s="661" t="s">
        <v>8757</v>
      </c>
      <c r="F81" s="664">
        <v>1</v>
      </c>
      <c r="G81" s="664">
        <v>0</v>
      </c>
      <c r="H81" s="664"/>
      <c r="I81" s="664">
        <v>0</v>
      </c>
      <c r="J81" s="664"/>
      <c r="K81" s="664"/>
      <c r="L81" s="664"/>
      <c r="M81" s="664"/>
      <c r="N81" s="664">
        <v>1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8991</v>
      </c>
      <c r="B82" s="661" t="s">
        <v>8553</v>
      </c>
      <c r="C82" s="661" t="s">
        <v>8731</v>
      </c>
      <c r="D82" s="661" t="s">
        <v>8764</v>
      </c>
      <c r="E82" s="661" t="s">
        <v>8765</v>
      </c>
      <c r="F82" s="664"/>
      <c r="G82" s="664"/>
      <c r="H82" s="664"/>
      <c r="I82" s="664"/>
      <c r="J82" s="664">
        <v>1</v>
      </c>
      <c r="K82" s="664">
        <v>0</v>
      </c>
      <c r="L82" s="664"/>
      <c r="M82" s="664">
        <v>0</v>
      </c>
      <c r="N82" s="664">
        <v>1</v>
      </c>
      <c r="O82" s="664">
        <v>0</v>
      </c>
      <c r="P82" s="677"/>
      <c r="Q82" s="665">
        <v>0</v>
      </c>
    </row>
    <row r="83" spans="1:17" ht="14.4" customHeight="1" x14ac:dyDescent="0.3">
      <c r="A83" s="660" t="s">
        <v>8991</v>
      </c>
      <c r="B83" s="661" t="s">
        <v>8553</v>
      </c>
      <c r="C83" s="661" t="s">
        <v>8731</v>
      </c>
      <c r="D83" s="661" t="s">
        <v>8766</v>
      </c>
      <c r="E83" s="661" t="s">
        <v>8767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82</v>
      </c>
      <c r="P83" s="677"/>
      <c r="Q83" s="665">
        <v>82</v>
      </c>
    </row>
    <row r="84" spans="1:17" ht="14.4" customHeight="1" x14ac:dyDescent="0.3">
      <c r="A84" s="660" t="s">
        <v>8991</v>
      </c>
      <c r="B84" s="661" t="s">
        <v>8553</v>
      </c>
      <c r="C84" s="661" t="s">
        <v>8731</v>
      </c>
      <c r="D84" s="661" t="s">
        <v>8736</v>
      </c>
      <c r="E84" s="661" t="s">
        <v>8737</v>
      </c>
      <c r="F84" s="664">
        <v>1</v>
      </c>
      <c r="G84" s="664">
        <v>357</v>
      </c>
      <c r="H84" s="664">
        <v>1</v>
      </c>
      <c r="I84" s="664">
        <v>357</v>
      </c>
      <c r="J84" s="664">
        <v>3</v>
      </c>
      <c r="K84" s="664">
        <v>981</v>
      </c>
      <c r="L84" s="664">
        <v>2.7478991596638656</v>
      </c>
      <c r="M84" s="664">
        <v>327</v>
      </c>
      <c r="N84" s="664">
        <v>3</v>
      </c>
      <c r="O84" s="664">
        <v>987</v>
      </c>
      <c r="P84" s="677">
        <v>2.7647058823529411</v>
      </c>
      <c r="Q84" s="665">
        <v>329</v>
      </c>
    </row>
    <row r="85" spans="1:17" ht="14.4" customHeight="1" x14ac:dyDescent="0.3">
      <c r="A85" s="660" t="s">
        <v>8991</v>
      </c>
      <c r="B85" s="661" t="s">
        <v>8553</v>
      </c>
      <c r="C85" s="661" t="s">
        <v>8731</v>
      </c>
      <c r="D85" s="661" t="s">
        <v>8782</v>
      </c>
      <c r="E85" s="661" t="s">
        <v>8783</v>
      </c>
      <c r="F85" s="664">
        <v>2</v>
      </c>
      <c r="G85" s="664">
        <v>316</v>
      </c>
      <c r="H85" s="664">
        <v>1</v>
      </c>
      <c r="I85" s="664">
        <v>158</v>
      </c>
      <c r="J85" s="664">
        <v>1</v>
      </c>
      <c r="K85" s="664">
        <v>159</v>
      </c>
      <c r="L85" s="664">
        <v>0.50316455696202533</v>
      </c>
      <c r="M85" s="664">
        <v>159</v>
      </c>
      <c r="N85" s="664">
        <v>11</v>
      </c>
      <c r="O85" s="664">
        <v>1759</v>
      </c>
      <c r="P85" s="677">
        <v>5.5664556962025316</v>
      </c>
      <c r="Q85" s="665">
        <v>159.90909090909091</v>
      </c>
    </row>
    <row r="86" spans="1:17" ht="14.4" customHeight="1" x14ac:dyDescent="0.3">
      <c r="A86" s="660" t="s">
        <v>8991</v>
      </c>
      <c r="B86" s="661" t="s">
        <v>8553</v>
      </c>
      <c r="C86" s="661" t="s">
        <v>8731</v>
      </c>
      <c r="D86" s="661" t="s">
        <v>8738</v>
      </c>
      <c r="E86" s="661" t="s">
        <v>8739</v>
      </c>
      <c r="F86" s="664">
        <v>3</v>
      </c>
      <c r="G86" s="664">
        <v>534</v>
      </c>
      <c r="H86" s="664">
        <v>1</v>
      </c>
      <c r="I86" s="664">
        <v>178</v>
      </c>
      <c r="J86" s="664">
        <v>4</v>
      </c>
      <c r="K86" s="664">
        <v>652</v>
      </c>
      <c r="L86" s="664">
        <v>1.2209737827715357</v>
      </c>
      <c r="M86" s="664">
        <v>163</v>
      </c>
      <c r="N86" s="664">
        <v>2</v>
      </c>
      <c r="O86" s="664">
        <v>328</v>
      </c>
      <c r="P86" s="677">
        <v>0.61423220973782766</v>
      </c>
      <c r="Q86" s="665">
        <v>164</v>
      </c>
    </row>
    <row r="87" spans="1:17" ht="14.4" customHeight="1" x14ac:dyDescent="0.3">
      <c r="A87" s="660" t="s">
        <v>8991</v>
      </c>
      <c r="B87" s="661" t="s">
        <v>8553</v>
      </c>
      <c r="C87" s="661" t="s">
        <v>8731</v>
      </c>
      <c r="D87" s="661" t="s">
        <v>8740</v>
      </c>
      <c r="E87" s="661" t="s">
        <v>8741</v>
      </c>
      <c r="F87" s="664">
        <v>9</v>
      </c>
      <c r="G87" s="664">
        <v>6057</v>
      </c>
      <c r="H87" s="664">
        <v>1</v>
      </c>
      <c r="I87" s="664">
        <v>673</v>
      </c>
      <c r="J87" s="664">
        <v>1</v>
      </c>
      <c r="K87" s="664">
        <v>645</v>
      </c>
      <c r="L87" s="664">
        <v>0.10648836057454185</v>
      </c>
      <c r="M87" s="664">
        <v>645</v>
      </c>
      <c r="N87" s="664">
        <v>10</v>
      </c>
      <c r="O87" s="664">
        <v>6492</v>
      </c>
      <c r="P87" s="677">
        <v>1.0718177315502724</v>
      </c>
      <c r="Q87" s="665">
        <v>649.20000000000005</v>
      </c>
    </row>
    <row r="88" spans="1:17" ht="14.4" customHeight="1" x14ac:dyDescent="0.3">
      <c r="A88" s="660" t="s">
        <v>8991</v>
      </c>
      <c r="B88" s="661" t="s">
        <v>8791</v>
      </c>
      <c r="C88" s="661" t="s">
        <v>8731</v>
      </c>
      <c r="D88" s="661" t="s">
        <v>8792</v>
      </c>
      <c r="E88" s="661" t="s">
        <v>8793</v>
      </c>
      <c r="F88" s="664"/>
      <c r="G88" s="664"/>
      <c r="H88" s="664"/>
      <c r="I88" s="664"/>
      <c r="J88" s="664"/>
      <c r="K88" s="664"/>
      <c r="L88" s="664"/>
      <c r="M88" s="664"/>
      <c r="N88" s="664">
        <v>3</v>
      </c>
      <c r="O88" s="664">
        <v>2751</v>
      </c>
      <c r="P88" s="677"/>
      <c r="Q88" s="665">
        <v>917</v>
      </c>
    </row>
    <row r="89" spans="1:17" ht="14.4" customHeight="1" x14ac:dyDescent="0.3">
      <c r="A89" s="660" t="s">
        <v>8991</v>
      </c>
      <c r="B89" s="661" t="s">
        <v>8791</v>
      </c>
      <c r="C89" s="661" t="s">
        <v>8731</v>
      </c>
      <c r="D89" s="661" t="s">
        <v>8796</v>
      </c>
      <c r="E89" s="661" t="s">
        <v>8797</v>
      </c>
      <c r="F89" s="664"/>
      <c r="G89" s="664"/>
      <c r="H89" s="664"/>
      <c r="I89" s="664"/>
      <c r="J89" s="664">
        <v>1</v>
      </c>
      <c r="K89" s="664">
        <v>297</v>
      </c>
      <c r="L89" s="664"/>
      <c r="M89" s="664">
        <v>297</v>
      </c>
      <c r="N89" s="664">
        <v>1</v>
      </c>
      <c r="O89" s="664">
        <v>301</v>
      </c>
      <c r="P89" s="677"/>
      <c r="Q89" s="665">
        <v>301</v>
      </c>
    </row>
    <row r="90" spans="1:17" ht="14.4" customHeight="1" x14ac:dyDescent="0.3">
      <c r="A90" s="660" t="s">
        <v>8991</v>
      </c>
      <c r="B90" s="661" t="s">
        <v>8791</v>
      </c>
      <c r="C90" s="661" t="s">
        <v>8731</v>
      </c>
      <c r="D90" s="661" t="s">
        <v>8798</v>
      </c>
      <c r="E90" s="661" t="s">
        <v>8799</v>
      </c>
      <c r="F90" s="664">
        <v>42</v>
      </c>
      <c r="G90" s="664">
        <v>966</v>
      </c>
      <c r="H90" s="664">
        <v>1</v>
      </c>
      <c r="I90" s="664">
        <v>23</v>
      </c>
      <c r="J90" s="664">
        <v>47</v>
      </c>
      <c r="K90" s="664">
        <v>1081</v>
      </c>
      <c r="L90" s="664">
        <v>1.1190476190476191</v>
      </c>
      <c r="M90" s="664">
        <v>23</v>
      </c>
      <c r="N90" s="664">
        <v>34</v>
      </c>
      <c r="O90" s="664">
        <v>782</v>
      </c>
      <c r="P90" s="677">
        <v>0.80952380952380953</v>
      </c>
      <c r="Q90" s="665">
        <v>23</v>
      </c>
    </row>
    <row r="91" spans="1:17" ht="14.4" customHeight="1" x14ac:dyDescent="0.3">
      <c r="A91" s="660" t="s">
        <v>8991</v>
      </c>
      <c r="B91" s="661" t="s">
        <v>8791</v>
      </c>
      <c r="C91" s="661" t="s">
        <v>8731</v>
      </c>
      <c r="D91" s="661" t="s">
        <v>8800</v>
      </c>
      <c r="E91" s="661" t="s">
        <v>8801</v>
      </c>
      <c r="F91" s="664">
        <v>18</v>
      </c>
      <c r="G91" s="664">
        <v>22248</v>
      </c>
      <c r="H91" s="664">
        <v>1</v>
      </c>
      <c r="I91" s="664">
        <v>1236</v>
      </c>
      <c r="J91" s="664">
        <v>23</v>
      </c>
      <c r="K91" s="664">
        <v>28635</v>
      </c>
      <c r="L91" s="664">
        <v>1.2870819848975188</v>
      </c>
      <c r="M91" s="664">
        <v>1245</v>
      </c>
      <c r="N91" s="664">
        <v>19</v>
      </c>
      <c r="O91" s="664">
        <v>23959</v>
      </c>
      <c r="P91" s="677">
        <v>1.07690578928443</v>
      </c>
      <c r="Q91" s="665">
        <v>1261</v>
      </c>
    </row>
    <row r="92" spans="1:17" ht="14.4" customHeight="1" x14ac:dyDescent="0.3">
      <c r="A92" s="660" t="s">
        <v>8991</v>
      </c>
      <c r="B92" s="661" t="s">
        <v>8791</v>
      </c>
      <c r="C92" s="661" t="s">
        <v>8731</v>
      </c>
      <c r="D92" s="661" t="s">
        <v>8802</v>
      </c>
      <c r="E92" s="661" t="s">
        <v>8803</v>
      </c>
      <c r="F92" s="664">
        <v>4</v>
      </c>
      <c r="G92" s="664">
        <v>37180</v>
      </c>
      <c r="H92" s="664">
        <v>1</v>
      </c>
      <c r="I92" s="664">
        <v>9295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8991</v>
      </c>
      <c r="B93" s="661" t="s">
        <v>8791</v>
      </c>
      <c r="C93" s="661" t="s">
        <v>8731</v>
      </c>
      <c r="D93" s="661" t="s">
        <v>8804</v>
      </c>
      <c r="E93" s="661" t="s">
        <v>8805</v>
      </c>
      <c r="F93" s="664"/>
      <c r="G93" s="664"/>
      <c r="H93" s="664"/>
      <c r="I93" s="664"/>
      <c r="J93" s="664">
        <v>1</v>
      </c>
      <c r="K93" s="664">
        <v>9747</v>
      </c>
      <c r="L93" s="664"/>
      <c r="M93" s="664">
        <v>9747</v>
      </c>
      <c r="N93" s="664">
        <v>1</v>
      </c>
      <c r="O93" s="664">
        <v>9828</v>
      </c>
      <c r="P93" s="677"/>
      <c r="Q93" s="665">
        <v>9828</v>
      </c>
    </row>
    <row r="94" spans="1:17" ht="14.4" customHeight="1" x14ac:dyDescent="0.3">
      <c r="A94" s="660" t="s">
        <v>8991</v>
      </c>
      <c r="B94" s="661" t="s">
        <v>8791</v>
      </c>
      <c r="C94" s="661" t="s">
        <v>8731</v>
      </c>
      <c r="D94" s="661" t="s">
        <v>8806</v>
      </c>
      <c r="E94" s="661" t="s">
        <v>8807</v>
      </c>
      <c r="F94" s="664">
        <v>32</v>
      </c>
      <c r="G94" s="664">
        <v>13504</v>
      </c>
      <c r="H94" s="664">
        <v>1</v>
      </c>
      <c r="I94" s="664">
        <v>422</v>
      </c>
      <c r="J94" s="664">
        <v>39</v>
      </c>
      <c r="K94" s="664">
        <v>16536</v>
      </c>
      <c r="L94" s="664">
        <v>1.2245260663507109</v>
      </c>
      <c r="M94" s="664">
        <v>424</v>
      </c>
      <c r="N94" s="664">
        <v>27</v>
      </c>
      <c r="O94" s="664">
        <v>11610</v>
      </c>
      <c r="P94" s="677">
        <v>0.85974526066350709</v>
      </c>
      <c r="Q94" s="665">
        <v>430</v>
      </c>
    </row>
    <row r="95" spans="1:17" ht="14.4" customHeight="1" x14ac:dyDescent="0.3">
      <c r="A95" s="660" t="s">
        <v>8991</v>
      </c>
      <c r="B95" s="661" t="s">
        <v>8791</v>
      </c>
      <c r="C95" s="661" t="s">
        <v>8731</v>
      </c>
      <c r="D95" s="661" t="s">
        <v>8808</v>
      </c>
      <c r="E95" s="661" t="s">
        <v>8809</v>
      </c>
      <c r="F95" s="664"/>
      <c r="G95" s="664"/>
      <c r="H95" s="664"/>
      <c r="I95" s="664"/>
      <c r="J95" s="664"/>
      <c r="K95" s="664"/>
      <c r="L95" s="664"/>
      <c r="M95" s="664"/>
      <c r="N95" s="664">
        <v>3</v>
      </c>
      <c r="O95" s="664">
        <v>1710</v>
      </c>
      <c r="P95" s="677"/>
      <c r="Q95" s="665">
        <v>570</v>
      </c>
    </row>
    <row r="96" spans="1:17" ht="14.4" customHeight="1" x14ac:dyDescent="0.3">
      <c r="A96" s="660" t="s">
        <v>8991</v>
      </c>
      <c r="B96" s="661" t="s">
        <v>8791</v>
      </c>
      <c r="C96" s="661" t="s">
        <v>8731</v>
      </c>
      <c r="D96" s="661" t="s">
        <v>8810</v>
      </c>
      <c r="E96" s="661" t="s">
        <v>8811</v>
      </c>
      <c r="F96" s="664">
        <v>37</v>
      </c>
      <c r="G96" s="664">
        <v>37000</v>
      </c>
      <c r="H96" s="664">
        <v>1</v>
      </c>
      <c r="I96" s="664">
        <v>1000</v>
      </c>
      <c r="J96" s="664">
        <v>39</v>
      </c>
      <c r="K96" s="664">
        <v>39078</v>
      </c>
      <c r="L96" s="664">
        <v>1.0561621621621622</v>
      </c>
      <c r="M96" s="664">
        <v>1002</v>
      </c>
      <c r="N96" s="664">
        <v>30</v>
      </c>
      <c r="O96" s="664">
        <v>30180</v>
      </c>
      <c r="P96" s="677">
        <v>0.81567567567567567</v>
      </c>
      <c r="Q96" s="665">
        <v>1006</v>
      </c>
    </row>
    <row r="97" spans="1:17" ht="14.4" customHeight="1" x14ac:dyDescent="0.3">
      <c r="A97" s="660" t="s">
        <v>8991</v>
      </c>
      <c r="B97" s="661" t="s">
        <v>8791</v>
      </c>
      <c r="C97" s="661" t="s">
        <v>8731</v>
      </c>
      <c r="D97" s="661" t="s">
        <v>8812</v>
      </c>
      <c r="E97" s="661" t="s">
        <v>8813</v>
      </c>
      <c r="F97" s="664">
        <v>6</v>
      </c>
      <c r="G97" s="664">
        <v>13326</v>
      </c>
      <c r="H97" s="664">
        <v>1</v>
      </c>
      <c r="I97" s="664">
        <v>2221</v>
      </c>
      <c r="J97" s="664">
        <v>10</v>
      </c>
      <c r="K97" s="664">
        <v>22330</v>
      </c>
      <c r="L97" s="664">
        <v>1.6756716193906649</v>
      </c>
      <c r="M97" s="664">
        <v>2233</v>
      </c>
      <c r="N97" s="664">
        <v>7</v>
      </c>
      <c r="O97" s="664">
        <v>15778</v>
      </c>
      <c r="P97" s="677">
        <v>1.1840012006603633</v>
      </c>
      <c r="Q97" s="665">
        <v>2254</v>
      </c>
    </row>
    <row r="98" spans="1:17" ht="14.4" customHeight="1" x14ac:dyDescent="0.3">
      <c r="A98" s="660" t="s">
        <v>8991</v>
      </c>
      <c r="B98" s="661" t="s">
        <v>8820</v>
      </c>
      <c r="C98" s="661" t="s">
        <v>8731</v>
      </c>
      <c r="D98" s="661" t="s">
        <v>8823</v>
      </c>
      <c r="E98" s="661" t="s">
        <v>8824</v>
      </c>
      <c r="F98" s="664">
        <v>1</v>
      </c>
      <c r="G98" s="664">
        <v>216</v>
      </c>
      <c r="H98" s="664">
        <v>1</v>
      </c>
      <c r="I98" s="664">
        <v>216</v>
      </c>
      <c r="J98" s="664">
        <v>2</v>
      </c>
      <c r="K98" s="664">
        <v>434</v>
      </c>
      <c r="L98" s="664">
        <v>2.0092592592592591</v>
      </c>
      <c r="M98" s="664">
        <v>217</v>
      </c>
      <c r="N98" s="664">
        <v>2</v>
      </c>
      <c r="O98" s="664">
        <v>436</v>
      </c>
      <c r="P98" s="677">
        <v>2.0185185185185186</v>
      </c>
      <c r="Q98" s="665">
        <v>218</v>
      </c>
    </row>
    <row r="99" spans="1:17" ht="14.4" customHeight="1" x14ac:dyDescent="0.3">
      <c r="A99" s="660" t="s">
        <v>8991</v>
      </c>
      <c r="B99" s="661" t="s">
        <v>8820</v>
      </c>
      <c r="C99" s="661" t="s">
        <v>8731</v>
      </c>
      <c r="D99" s="661" t="s">
        <v>8825</v>
      </c>
      <c r="E99" s="661" t="s">
        <v>8826</v>
      </c>
      <c r="F99" s="664">
        <v>1</v>
      </c>
      <c r="G99" s="664">
        <v>494</v>
      </c>
      <c r="H99" s="664">
        <v>1</v>
      </c>
      <c r="I99" s="664">
        <v>494</v>
      </c>
      <c r="J99" s="664">
        <v>2</v>
      </c>
      <c r="K99" s="664">
        <v>994</v>
      </c>
      <c r="L99" s="664">
        <v>2.0121457489878543</v>
      </c>
      <c r="M99" s="664">
        <v>497</v>
      </c>
      <c r="N99" s="664">
        <v>2</v>
      </c>
      <c r="O99" s="664">
        <v>1002</v>
      </c>
      <c r="P99" s="677">
        <v>2.0283400809716601</v>
      </c>
      <c r="Q99" s="665">
        <v>501</v>
      </c>
    </row>
    <row r="100" spans="1:17" ht="14.4" customHeight="1" x14ac:dyDescent="0.3">
      <c r="A100" s="660" t="s">
        <v>8991</v>
      </c>
      <c r="B100" s="661" t="s">
        <v>8820</v>
      </c>
      <c r="C100" s="661" t="s">
        <v>8731</v>
      </c>
      <c r="D100" s="661" t="s">
        <v>8831</v>
      </c>
      <c r="E100" s="661" t="s">
        <v>8832</v>
      </c>
      <c r="F100" s="664">
        <v>34</v>
      </c>
      <c r="G100" s="664">
        <v>11900</v>
      </c>
      <c r="H100" s="664">
        <v>1</v>
      </c>
      <c r="I100" s="664">
        <v>350</v>
      </c>
      <c r="J100" s="664">
        <v>10</v>
      </c>
      <c r="K100" s="664">
        <v>3500</v>
      </c>
      <c r="L100" s="664">
        <v>0.29411764705882354</v>
      </c>
      <c r="M100" s="664">
        <v>350</v>
      </c>
      <c r="N100" s="664">
        <v>12</v>
      </c>
      <c r="O100" s="664">
        <v>4212</v>
      </c>
      <c r="P100" s="677">
        <v>0.35394957983193276</v>
      </c>
      <c r="Q100" s="665">
        <v>351</v>
      </c>
    </row>
    <row r="101" spans="1:17" ht="14.4" customHeight="1" x14ac:dyDescent="0.3">
      <c r="A101" s="660" t="s">
        <v>8991</v>
      </c>
      <c r="B101" s="661" t="s">
        <v>8820</v>
      </c>
      <c r="C101" s="661" t="s">
        <v>8731</v>
      </c>
      <c r="D101" s="661" t="s">
        <v>8835</v>
      </c>
      <c r="E101" s="661" t="s">
        <v>8836</v>
      </c>
      <c r="F101" s="664">
        <v>3773</v>
      </c>
      <c r="G101" s="664">
        <v>241472</v>
      </c>
      <c r="H101" s="664">
        <v>1</v>
      </c>
      <c r="I101" s="664">
        <v>64</v>
      </c>
      <c r="J101" s="664">
        <v>3523</v>
      </c>
      <c r="K101" s="664">
        <v>228995</v>
      </c>
      <c r="L101" s="664">
        <v>0.94832941293400475</v>
      </c>
      <c r="M101" s="664">
        <v>65</v>
      </c>
      <c r="N101" s="664">
        <v>4925</v>
      </c>
      <c r="O101" s="664">
        <v>320125</v>
      </c>
      <c r="P101" s="677">
        <v>1.325723065200106</v>
      </c>
      <c r="Q101" s="665">
        <v>65</v>
      </c>
    </row>
    <row r="102" spans="1:17" ht="14.4" customHeight="1" x14ac:dyDescent="0.3">
      <c r="A102" s="660" t="s">
        <v>8991</v>
      </c>
      <c r="B102" s="661" t="s">
        <v>8820</v>
      </c>
      <c r="C102" s="661" t="s">
        <v>8731</v>
      </c>
      <c r="D102" s="661" t="s">
        <v>8837</v>
      </c>
      <c r="E102" s="661" t="s">
        <v>8838</v>
      </c>
      <c r="F102" s="664"/>
      <c r="G102" s="664"/>
      <c r="H102" s="664"/>
      <c r="I102" s="664"/>
      <c r="J102" s="664"/>
      <c r="K102" s="664"/>
      <c r="L102" s="664"/>
      <c r="M102" s="664"/>
      <c r="N102" s="664">
        <v>1</v>
      </c>
      <c r="O102" s="664">
        <v>544</v>
      </c>
      <c r="P102" s="677"/>
      <c r="Q102" s="665">
        <v>544</v>
      </c>
    </row>
    <row r="103" spans="1:17" ht="14.4" customHeight="1" x14ac:dyDescent="0.3">
      <c r="A103" s="660" t="s">
        <v>8991</v>
      </c>
      <c r="B103" s="661" t="s">
        <v>8820</v>
      </c>
      <c r="C103" s="661" t="s">
        <v>8731</v>
      </c>
      <c r="D103" s="661" t="s">
        <v>8839</v>
      </c>
      <c r="E103" s="661" t="s">
        <v>8840</v>
      </c>
      <c r="F103" s="664">
        <v>31</v>
      </c>
      <c r="G103" s="664">
        <v>18259</v>
      </c>
      <c r="H103" s="664">
        <v>1</v>
      </c>
      <c r="I103" s="664">
        <v>589</v>
      </c>
      <c r="J103" s="664">
        <v>17</v>
      </c>
      <c r="K103" s="664">
        <v>10030</v>
      </c>
      <c r="L103" s="664">
        <v>0.54931814447669647</v>
      </c>
      <c r="M103" s="664">
        <v>590</v>
      </c>
      <c r="N103" s="664">
        <v>27</v>
      </c>
      <c r="O103" s="664">
        <v>15957</v>
      </c>
      <c r="P103" s="677">
        <v>0.87392518757872828</v>
      </c>
      <c r="Q103" s="665">
        <v>591</v>
      </c>
    </row>
    <row r="104" spans="1:17" ht="14.4" customHeight="1" x14ac:dyDescent="0.3">
      <c r="A104" s="660" t="s">
        <v>8991</v>
      </c>
      <c r="B104" s="661" t="s">
        <v>8820</v>
      </c>
      <c r="C104" s="661" t="s">
        <v>8731</v>
      </c>
      <c r="D104" s="661" t="s">
        <v>8841</v>
      </c>
      <c r="E104" s="661" t="s">
        <v>8842</v>
      </c>
      <c r="F104" s="664">
        <v>19</v>
      </c>
      <c r="G104" s="664">
        <v>11666</v>
      </c>
      <c r="H104" s="664">
        <v>1</v>
      </c>
      <c r="I104" s="664">
        <v>614</v>
      </c>
      <c r="J104" s="664">
        <v>16</v>
      </c>
      <c r="K104" s="664">
        <v>9840</v>
      </c>
      <c r="L104" s="664">
        <v>0.84347677010114863</v>
      </c>
      <c r="M104" s="664">
        <v>615</v>
      </c>
      <c r="N104" s="664">
        <v>10</v>
      </c>
      <c r="O104" s="664">
        <v>6160</v>
      </c>
      <c r="P104" s="677">
        <v>0.52803017315275158</v>
      </c>
      <c r="Q104" s="665">
        <v>616</v>
      </c>
    </row>
    <row r="105" spans="1:17" ht="14.4" customHeight="1" x14ac:dyDescent="0.3">
      <c r="A105" s="660" t="s">
        <v>8991</v>
      </c>
      <c r="B105" s="661" t="s">
        <v>8820</v>
      </c>
      <c r="C105" s="661" t="s">
        <v>8731</v>
      </c>
      <c r="D105" s="661" t="s">
        <v>8843</v>
      </c>
      <c r="E105" s="661" t="s">
        <v>8844</v>
      </c>
      <c r="F105" s="664">
        <v>1</v>
      </c>
      <c r="G105" s="664">
        <v>149</v>
      </c>
      <c r="H105" s="664">
        <v>1</v>
      </c>
      <c r="I105" s="664">
        <v>149</v>
      </c>
      <c r="J105" s="664">
        <v>1</v>
      </c>
      <c r="K105" s="664">
        <v>149</v>
      </c>
      <c r="L105" s="664">
        <v>1</v>
      </c>
      <c r="M105" s="664">
        <v>149</v>
      </c>
      <c r="N105" s="664"/>
      <c r="O105" s="664"/>
      <c r="P105" s="677"/>
      <c r="Q105" s="665"/>
    </row>
    <row r="106" spans="1:17" ht="14.4" customHeight="1" x14ac:dyDescent="0.3">
      <c r="A106" s="660" t="s">
        <v>8991</v>
      </c>
      <c r="B106" s="661" t="s">
        <v>8820</v>
      </c>
      <c r="C106" s="661" t="s">
        <v>8731</v>
      </c>
      <c r="D106" s="661" t="s">
        <v>8845</v>
      </c>
      <c r="E106" s="661" t="s">
        <v>8846</v>
      </c>
      <c r="F106" s="664"/>
      <c r="G106" s="664"/>
      <c r="H106" s="664"/>
      <c r="I106" s="664"/>
      <c r="J106" s="664">
        <v>1</v>
      </c>
      <c r="K106" s="664">
        <v>675</v>
      </c>
      <c r="L106" s="664"/>
      <c r="M106" s="664">
        <v>675</v>
      </c>
      <c r="N106" s="664"/>
      <c r="O106" s="664"/>
      <c r="P106" s="677"/>
      <c r="Q106" s="665"/>
    </row>
    <row r="107" spans="1:17" ht="14.4" customHeight="1" x14ac:dyDescent="0.3">
      <c r="A107" s="660" t="s">
        <v>8991</v>
      </c>
      <c r="B107" s="661" t="s">
        <v>8820</v>
      </c>
      <c r="C107" s="661" t="s">
        <v>8731</v>
      </c>
      <c r="D107" s="661" t="s">
        <v>8847</v>
      </c>
      <c r="E107" s="661" t="s">
        <v>8848</v>
      </c>
      <c r="F107" s="664">
        <v>139</v>
      </c>
      <c r="G107" s="664">
        <v>3197</v>
      </c>
      <c r="H107" s="664">
        <v>1</v>
      </c>
      <c r="I107" s="664">
        <v>23</v>
      </c>
      <c r="J107" s="664">
        <v>135</v>
      </c>
      <c r="K107" s="664">
        <v>3105</v>
      </c>
      <c r="L107" s="664">
        <v>0.97122302158273377</v>
      </c>
      <c r="M107" s="664">
        <v>23</v>
      </c>
      <c r="N107" s="664">
        <v>106</v>
      </c>
      <c r="O107" s="664">
        <v>2517</v>
      </c>
      <c r="P107" s="677">
        <v>0.78730059430716293</v>
      </c>
      <c r="Q107" s="665">
        <v>23.745283018867923</v>
      </c>
    </row>
    <row r="108" spans="1:17" ht="14.4" customHeight="1" x14ac:dyDescent="0.3">
      <c r="A108" s="660" t="s">
        <v>8991</v>
      </c>
      <c r="B108" s="661" t="s">
        <v>8820</v>
      </c>
      <c r="C108" s="661" t="s">
        <v>8731</v>
      </c>
      <c r="D108" s="661" t="s">
        <v>8849</v>
      </c>
      <c r="E108" s="661" t="s">
        <v>8850</v>
      </c>
      <c r="F108" s="664"/>
      <c r="G108" s="664"/>
      <c r="H108" s="664"/>
      <c r="I108" s="664"/>
      <c r="J108" s="664"/>
      <c r="K108" s="664"/>
      <c r="L108" s="664"/>
      <c r="M108" s="664"/>
      <c r="N108" s="664">
        <v>2</v>
      </c>
      <c r="O108" s="664">
        <v>324</v>
      </c>
      <c r="P108" s="677"/>
      <c r="Q108" s="665">
        <v>162</v>
      </c>
    </row>
    <row r="109" spans="1:17" ht="14.4" customHeight="1" x14ac:dyDescent="0.3">
      <c r="A109" s="660" t="s">
        <v>8991</v>
      </c>
      <c r="B109" s="661" t="s">
        <v>8820</v>
      </c>
      <c r="C109" s="661" t="s">
        <v>8731</v>
      </c>
      <c r="D109" s="661" t="s">
        <v>8851</v>
      </c>
      <c r="E109" s="661" t="s">
        <v>8852</v>
      </c>
      <c r="F109" s="664">
        <v>18</v>
      </c>
      <c r="G109" s="664">
        <v>972</v>
      </c>
      <c r="H109" s="664">
        <v>1</v>
      </c>
      <c r="I109" s="664">
        <v>54</v>
      </c>
      <c r="J109" s="664">
        <v>61</v>
      </c>
      <c r="K109" s="664">
        <v>3294</v>
      </c>
      <c r="L109" s="664">
        <v>3.3888888888888888</v>
      </c>
      <c r="M109" s="664">
        <v>54</v>
      </c>
      <c r="N109" s="664">
        <v>202</v>
      </c>
      <c r="O109" s="664">
        <v>10908</v>
      </c>
      <c r="P109" s="677">
        <v>11.222222222222221</v>
      </c>
      <c r="Q109" s="665">
        <v>54</v>
      </c>
    </row>
    <row r="110" spans="1:17" ht="14.4" customHeight="1" x14ac:dyDescent="0.3">
      <c r="A110" s="660" t="s">
        <v>8991</v>
      </c>
      <c r="B110" s="661" t="s">
        <v>8820</v>
      </c>
      <c r="C110" s="661" t="s">
        <v>8731</v>
      </c>
      <c r="D110" s="661" t="s">
        <v>8853</v>
      </c>
      <c r="E110" s="661" t="s">
        <v>8854</v>
      </c>
      <c r="F110" s="664">
        <v>2280</v>
      </c>
      <c r="G110" s="664">
        <v>175560</v>
      </c>
      <c r="H110" s="664">
        <v>1</v>
      </c>
      <c r="I110" s="664">
        <v>77</v>
      </c>
      <c r="J110" s="664">
        <v>2614</v>
      </c>
      <c r="K110" s="664">
        <v>201278</v>
      </c>
      <c r="L110" s="664">
        <v>1.1464912280701753</v>
      </c>
      <c r="M110" s="664">
        <v>77</v>
      </c>
      <c r="N110" s="664">
        <v>3076</v>
      </c>
      <c r="O110" s="664">
        <v>236852</v>
      </c>
      <c r="P110" s="677">
        <v>1.3491228070175438</v>
      </c>
      <c r="Q110" s="665">
        <v>77</v>
      </c>
    </row>
    <row r="111" spans="1:17" ht="14.4" customHeight="1" x14ac:dyDescent="0.3">
      <c r="A111" s="660" t="s">
        <v>8991</v>
      </c>
      <c r="B111" s="661" t="s">
        <v>8820</v>
      </c>
      <c r="C111" s="661" t="s">
        <v>8731</v>
      </c>
      <c r="D111" s="661" t="s">
        <v>8855</v>
      </c>
      <c r="E111" s="661" t="s">
        <v>8856</v>
      </c>
      <c r="F111" s="664"/>
      <c r="G111" s="664"/>
      <c r="H111" s="664"/>
      <c r="I111" s="664"/>
      <c r="J111" s="664"/>
      <c r="K111" s="664"/>
      <c r="L111" s="664"/>
      <c r="M111" s="664"/>
      <c r="N111" s="664">
        <v>2</v>
      </c>
      <c r="O111" s="664">
        <v>3260</v>
      </c>
      <c r="P111" s="677"/>
      <c r="Q111" s="665">
        <v>1630</v>
      </c>
    </row>
    <row r="112" spans="1:17" ht="14.4" customHeight="1" x14ac:dyDescent="0.3">
      <c r="A112" s="660" t="s">
        <v>8991</v>
      </c>
      <c r="B112" s="661" t="s">
        <v>8820</v>
      </c>
      <c r="C112" s="661" t="s">
        <v>8731</v>
      </c>
      <c r="D112" s="661" t="s">
        <v>8857</v>
      </c>
      <c r="E112" s="661" t="s">
        <v>8858</v>
      </c>
      <c r="F112" s="664">
        <v>640</v>
      </c>
      <c r="G112" s="664">
        <v>14080</v>
      </c>
      <c r="H112" s="664">
        <v>1</v>
      </c>
      <c r="I112" s="664">
        <v>22</v>
      </c>
      <c r="J112" s="664">
        <v>583</v>
      </c>
      <c r="K112" s="664">
        <v>12826</v>
      </c>
      <c r="L112" s="664">
        <v>0.91093749999999996</v>
      </c>
      <c r="M112" s="664">
        <v>22</v>
      </c>
      <c r="N112" s="664">
        <v>679</v>
      </c>
      <c r="O112" s="664">
        <v>15448</v>
      </c>
      <c r="P112" s="677">
        <v>1.0971590909090909</v>
      </c>
      <c r="Q112" s="665">
        <v>22.751104565537556</v>
      </c>
    </row>
    <row r="113" spans="1:17" ht="14.4" customHeight="1" x14ac:dyDescent="0.3">
      <c r="A113" s="660" t="s">
        <v>8991</v>
      </c>
      <c r="B113" s="661" t="s">
        <v>8820</v>
      </c>
      <c r="C113" s="661" t="s">
        <v>8731</v>
      </c>
      <c r="D113" s="661" t="s">
        <v>8859</v>
      </c>
      <c r="E113" s="661" t="s">
        <v>8860</v>
      </c>
      <c r="F113" s="664"/>
      <c r="G113" s="664"/>
      <c r="H113" s="664"/>
      <c r="I113" s="664"/>
      <c r="J113" s="664"/>
      <c r="K113" s="664"/>
      <c r="L113" s="664"/>
      <c r="M113" s="664"/>
      <c r="N113" s="664">
        <v>2</v>
      </c>
      <c r="O113" s="664">
        <v>194</v>
      </c>
      <c r="P113" s="677"/>
      <c r="Q113" s="665">
        <v>97</v>
      </c>
    </row>
    <row r="114" spans="1:17" ht="14.4" customHeight="1" x14ac:dyDescent="0.3">
      <c r="A114" s="660" t="s">
        <v>8991</v>
      </c>
      <c r="B114" s="661" t="s">
        <v>8820</v>
      </c>
      <c r="C114" s="661" t="s">
        <v>8731</v>
      </c>
      <c r="D114" s="661" t="s">
        <v>8865</v>
      </c>
      <c r="E114" s="661" t="s">
        <v>8866</v>
      </c>
      <c r="F114" s="664"/>
      <c r="G114" s="664"/>
      <c r="H114" s="664"/>
      <c r="I114" s="664"/>
      <c r="J114" s="664"/>
      <c r="K114" s="664"/>
      <c r="L114" s="664"/>
      <c r="M114" s="664"/>
      <c r="N114" s="664">
        <v>1</v>
      </c>
      <c r="O114" s="664">
        <v>628</v>
      </c>
      <c r="P114" s="677"/>
      <c r="Q114" s="665">
        <v>628</v>
      </c>
    </row>
    <row r="115" spans="1:17" ht="14.4" customHeight="1" x14ac:dyDescent="0.3">
      <c r="A115" s="660" t="s">
        <v>8991</v>
      </c>
      <c r="B115" s="661" t="s">
        <v>8820</v>
      </c>
      <c r="C115" s="661" t="s">
        <v>8731</v>
      </c>
      <c r="D115" s="661" t="s">
        <v>8867</v>
      </c>
      <c r="E115" s="661" t="s">
        <v>8868</v>
      </c>
      <c r="F115" s="664">
        <v>325</v>
      </c>
      <c r="G115" s="664">
        <v>67925</v>
      </c>
      <c r="H115" s="664">
        <v>1</v>
      </c>
      <c r="I115" s="664">
        <v>209</v>
      </c>
      <c r="J115" s="664">
        <v>282</v>
      </c>
      <c r="K115" s="664">
        <v>58938</v>
      </c>
      <c r="L115" s="664">
        <v>0.86769230769230765</v>
      </c>
      <c r="M115" s="664">
        <v>209</v>
      </c>
      <c r="N115" s="664">
        <v>1</v>
      </c>
      <c r="O115" s="664">
        <v>209</v>
      </c>
      <c r="P115" s="677">
        <v>3.0769230769230769E-3</v>
      </c>
      <c r="Q115" s="665">
        <v>209</v>
      </c>
    </row>
    <row r="116" spans="1:17" ht="14.4" customHeight="1" x14ac:dyDescent="0.3">
      <c r="A116" s="660" t="s">
        <v>8991</v>
      </c>
      <c r="B116" s="661" t="s">
        <v>8820</v>
      </c>
      <c r="C116" s="661" t="s">
        <v>8731</v>
      </c>
      <c r="D116" s="661" t="s">
        <v>8869</v>
      </c>
      <c r="E116" s="661" t="s">
        <v>8870</v>
      </c>
      <c r="F116" s="664">
        <v>130</v>
      </c>
      <c r="G116" s="664">
        <v>8580</v>
      </c>
      <c r="H116" s="664">
        <v>1</v>
      </c>
      <c r="I116" s="664">
        <v>66</v>
      </c>
      <c r="J116" s="664">
        <v>79</v>
      </c>
      <c r="K116" s="664">
        <v>5214</v>
      </c>
      <c r="L116" s="664">
        <v>0.60769230769230764</v>
      </c>
      <c r="M116" s="664">
        <v>66</v>
      </c>
      <c r="N116" s="664">
        <v>60</v>
      </c>
      <c r="O116" s="664">
        <v>3960</v>
      </c>
      <c r="P116" s="677">
        <v>0.46153846153846156</v>
      </c>
      <c r="Q116" s="665">
        <v>66</v>
      </c>
    </row>
    <row r="117" spans="1:17" ht="14.4" customHeight="1" x14ac:dyDescent="0.3">
      <c r="A117" s="660" t="s">
        <v>8991</v>
      </c>
      <c r="B117" s="661" t="s">
        <v>8820</v>
      </c>
      <c r="C117" s="661" t="s">
        <v>8731</v>
      </c>
      <c r="D117" s="661" t="s">
        <v>8873</v>
      </c>
      <c r="E117" s="661" t="s">
        <v>8874</v>
      </c>
      <c r="F117" s="664">
        <v>2590</v>
      </c>
      <c r="G117" s="664">
        <v>41440</v>
      </c>
      <c r="H117" s="664">
        <v>1</v>
      </c>
      <c r="I117" s="664">
        <v>16</v>
      </c>
      <c r="J117" s="664">
        <v>2810</v>
      </c>
      <c r="K117" s="664">
        <v>44960</v>
      </c>
      <c r="L117" s="664">
        <v>1.084942084942085</v>
      </c>
      <c r="M117" s="664">
        <v>16</v>
      </c>
      <c r="N117" s="664">
        <v>3165</v>
      </c>
      <c r="O117" s="664">
        <v>50640</v>
      </c>
      <c r="P117" s="677">
        <v>1.2220077220077219</v>
      </c>
      <c r="Q117" s="665">
        <v>16</v>
      </c>
    </row>
    <row r="118" spans="1:17" ht="14.4" customHeight="1" x14ac:dyDescent="0.3">
      <c r="A118" s="660" t="s">
        <v>8991</v>
      </c>
      <c r="B118" s="661" t="s">
        <v>8820</v>
      </c>
      <c r="C118" s="661" t="s">
        <v>8731</v>
      </c>
      <c r="D118" s="661" t="s">
        <v>8877</v>
      </c>
      <c r="E118" s="661" t="s">
        <v>8878</v>
      </c>
      <c r="F118" s="664">
        <v>33</v>
      </c>
      <c r="G118" s="664">
        <v>11451</v>
      </c>
      <c r="H118" s="664">
        <v>1</v>
      </c>
      <c r="I118" s="664">
        <v>347</v>
      </c>
      <c r="J118" s="664">
        <v>86</v>
      </c>
      <c r="K118" s="664">
        <v>29928</v>
      </c>
      <c r="L118" s="664">
        <v>2.6135708671731726</v>
      </c>
      <c r="M118" s="664">
        <v>348</v>
      </c>
      <c r="N118" s="664">
        <v>54</v>
      </c>
      <c r="O118" s="664">
        <v>18846</v>
      </c>
      <c r="P118" s="677">
        <v>1.6457951270631386</v>
      </c>
      <c r="Q118" s="665">
        <v>349</v>
      </c>
    </row>
    <row r="119" spans="1:17" ht="14.4" customHeight="1" x14ac:dyDescent="0.3">
      <c r="A119" s="660" t="s">
        <v>8991</v>
      </c>
      <c r="B119" s="661" t="s">
        <v>8820</v>
      </c>
      <c r="C119" s="661" t="s">
        <v>8731</v>
      </c>
      <c r="D119" s="661" t="s">
        <v>8879</v>
      </c>
      <c r="E119" s="661" t="s">
        <v>8880</v>
      </c>
      <c r="F119" s="664">
        <v>500</v>
      </c>
      <c r="G119" s="664">
        <v>11500</v>
      </c>
      <c r="H119" s="664">
        <v>1</v>
      </c>
      <c r="I119" s="664">
        <v>23</v>
      </c>
      <c r="J119" s="664">
        <v>439</v>
      </c>
      <c r="K119" s="664">
        <v>10536</v>
      </c>
      <c r="L119" s="664">
        <v>0.91617391304347828</v>
      </c>
      <c r="M119" s="664">
        <v>24</v>
      </c>
      <c r="N119" s="664">
        <v>563</v>
      </c>
      <c r="O119" s="664">
        <v>13512</v>
      </c>
      <c r="P119" s="677">
        <v>1.1749565217391305</v>
      </c>
      <c r="Q119" s="665">
        <v>24</v>
      </c>
    </row>
    <row r="120" spans="1:17" ht="14.4" customHeight="1" x14ac:dyDescent="0.3">
      <c r="A120" s="660" t="s">
        <v>8991</v>
      </c>
      <c r="B120" s="661" t="s">
        <v>8820</v>
      </c>
      <c r="C120" s="661" t="s">
        <v>8731</v>
      </c>
      <c r="D120" s="661" t="s">
        <v>8881</v>
      </c>
      <c r="E120" s="661" t="s">
        <v>8882</v>
      </c>
      <c r="F120" s="664">
        <v>19</v>
      </c>
      <c r="G120" s="664">
        <v>14003</v>
      </c>
      <c r="H120" s="664">
        <v>1</v>
      </c>
      <c r="I120" s="664">
        <v>737</v>
      </c>
      <c r="J120" s="664">
        <v>15</v>
      </c>
      <c r="K120" s="664">
        <v>11070</v>
      </c>
      <c r="L120" s="664">
        <v>0.79054488323930583</v>
      </c>
      <c r="M120" s="664">
        <v>738</v>
      </c>
      <c r="N120" s="664">
        <v>10</v>
      </c>
      <c r="O120" s="664">
        <v>7390</v>
      </c>
      <c r="P120" s="677">
        <v>0.52774405484539022</v>
      </c>
      <c r="Q120" s="665">
        <v>739</v>
      </c>
    </row>
    <row r="121" spans="1:17" ht="14.4" customHeight="1" x14ac:dyDescent="0.3">
      <c r="A121" s="660" t="s">
        <v>8991</v>
      </c>
      <c r="B121" s="661" t="s">
        <v>8820</v>
      </c>
      <c r="C121" s="661" t="s">
        <v>8731</v>
      </c>
      <c r="D121" s="661" t="s">
        <v>8883</v>
      </c>
      <c r="E121" s="661" t="s">
        <v>8884</v>
      </c>
      <c r="F121" s="664">
        <v>54</v>
      </c>
      <c r="G121" s="664">
        <v>9720</v>
      </c>
      <c r="H121" s="664">
        <v>1</v>
      </c>
      <c r="I121" s="664">
        <v>180</v>
      </c>
      <c r="J121" s="664">
        <v>34</v>
      </c>
      <c r="K121" s="664">
        <v>6120</v>
      </c>
      <c r="L121" s="664">
        <v>0.62962962962962965</v>
      </c>
      <c r="M121" s="664">
        <v>180</v>
      </c>
      <c r="N121" s="664">
        <v>53</v>
      </c>
      <c r="O121" s="664">
        <v>9540</v>
      </c>
      <c r="P121" s="677">
        <v>0.98148148148148151</v>
      </c>
      <c r="Q121" s="665">
        <v>180</v>
      </c>
    </row>
    <row r="122" spans="1:17" ht="14.4" customHeight="1" x14ac:dyDescent="0.3">
      <c r="A122" s="660" t="s">
        <v>8991</v>
      </c>
      <c r="B122" s="661" t="s">
        <v>8820</v>
      </c>
      <c r="C122" s="661" t="s">
        <v>8731</v>
      </c>
      <c r="D122" s="661" t="s">
        <v>8889</v>
      </c>
      <c r="E122" s="661" t="s">
        <v>8890</v>
      </c>
      <c r="F122" s="664">
        <v>17</v>
      </c>
      <c r="G122" s="664">
        <v>4301</v>
      </c>
      <c r="H122" s="664">
        <v>1</v>
      </c>
      <c r="I122" s="664">
        <v>253</v>
      </c>
      <c r="J122" s="664">
        <v>93</v>
      </c>
      <c r="K122" s="664">
        <v>23529</v>
      </c>
      <c r="L122" s="664">
        <v>5.4705882352941178</v>
      </c>
      <c r="M122" s="664">
        <v>253</v>
      </c>
      <c r="N122" s="664">
        <v>373</v>
      </c>
      <c r="O122" s="664">
        <v>94369</v>
      </c>
      <c r="P122" s="677">
        <v>21.941176470588236</v>
      </c>
      <c r="Q122" s="665">
        <v>253</v>
      </c>
    </row>
    <row r="123" spans="1:17" ht="14.4" customHeight="1" x14ac:dyDescent="0.3">
      <c r="A123" s="660" t="s">
        <v>8991</v>
      </c>
      <c r="B123" s="661" t="s">
        <v>8820</v>
      </c>
      <c r="C123" s="661" t="s">
        <v>8731</v>
      </c>
      <c r="D123" s="661" t="s">
        <v>8891</v>
      </c>
      <c r="E123" s="661" t="s">
        <v>8892</v>
      </c>
      <c r="F123" s="664">
        <v>19</v>
      </c>
      <c r="G123" s="664">
        <v>5016</v>
      </c>
      <c r="H123" s="664">
        <v>1</v>
      </c>
      <c r="I123" s="664">
        <v>264</v>
      </c>
      <c r="J123" s="664">
        <v>15</v>
      </c>
      <c r="K123" s="664">
        <v>3960</v>
      </c>
      <c r="L123" s="664">
        <v>0.78947368421052633</v>
      </c>
      <c r="M123" s="664">
        <v>264</v>
      </c>
      <c r="N123" s="664">
        <v>9</v>
      </c>
      <c r="O123" s="664">
        <v>2385</v>
      </c>
      <c r="P123" s="677">
        <v>0.47547846889952156</v>
      </c>
      <c r="Q123" s="665">
        <v>265</v>
      </c>
    </row>
    <row r="124" spans="1:17" ht="14.4" customHeight="1" x14ac:dyDescent="0.3">
      <c r="A124" s="660" t="s">
        <v>8991</v>
      </c>
      <c r="B124" s="661" t="s">
        <v>8820</v>
      </c>
      <c r="C124" s="661" t="s">
        <v>8731</v>
      </c>
      <c r="D124" s="661" t="s">
        <v>8893</v>
      </c>
      <c r="E124" s="661" t="s">
        <v>8894</v>
      </c>
      <c r="F124" s="664">
        <v>10</v>
      </c>
      <c r="G124" s="664">
        <v>1890</v>
      </c>
      <c r="H124" s="664">
        <v>1</v>
      </c>
      <c r="I124" s="664">
        <v>189</v>
      </c>
      <c r="J124" s="664">
        <v>10</v>
      </c>
      <c r="K124" s="664">
        <v>1890</v>
      </c>
      <c r="L124" s="664">
        <v>1</v>
      </c>
      <c r="M124" s="664">
        <v>189</v>
      </c>
      <c r="N124" s="664"/>
      <c r="O124" s="664"/>
      <c r="P124" s="677"/>
      <c r="Q124" s="665"/>
    </row>
    <row r="125" spans="1:17" ht="14.4" customHeight="1" x14ac:dyDescent="0.3">
      <c r="A125" s="660" t="s">
        <v>8991</v>
      </c>
      <c r="B125" s="661" t="s">
        <v>8820</v>
      </c>
      <c r="C125" s="661" t="s">
        <v>8731</v>
      </c>
      <c r="D125" s="661" t="s">
        <v>8897</v>
      </c>
      <c r="E125" s="661" t="s">
        <v>8898</v>
      </c>
      <c r="F125" s="664">
        <v>39</v>
      </c>
      <c r="G125" s="664">
        <v>8424</v>
      </c>
      <c r="H125" s="664">
        <v>1</v>
      </c>
      <c r="I125" s="664">
        <v>216</v>
      </c>
      <c r="J125" s="664">
        <v>76</v>
      </c>
      <c r="K125" s="664">
        <v>16416</v>
      </c>
      <c r="L125" s="664">
        <v>1.9487179487179487</v>
      </c>
      <c r="M125" s="664">
        <v>216</v>
      </c>
      <c r="N125" s="664">
        <v>211</v>
      </c>
      <c r="O125" s="664">
        <v>45576</v>
      </c>
      <c r="P125" s="677">
        <v>5.4102564102564106</v>
      </c>
      <c r="Q125" s="665">
        <v>216</v>
      </c>
    </row>
    <row r="126" spans="1:17" ht="14.4" customHeight="1" x14ac:dyDescent="0.3">
      <c r="A126" s="660" t="s">
        <v>8991</v>
      </c>
      <c r="B126" s="661" t="s">
        <v>8820</v>
      </c>
      <c r="C126" s="661" t="s">
        <v>8731</v>
      </c>
      <c r="D126" s="661" t="s">
        <v>8899</v>
      </c>
      <c r="E126" s="661" t="s">
        <v>8900</v>
      </c>
      <c r="F126" s="664">
        <v>1</v>
      </c>
      <c r="G126" s="664">
        <v>35</v>
      </c>
      <c r="H126" s="664">
        <v>1</v>
      </c>
      <c r="I126" s="664">
        <v>35</v>
      </c>
      <c r="J126" s="664">
        <v>7</v>
      </c>
      <c r="K126" s="664">
        <v>245</v>
      </c>
      <c r="L126" s="664">
        <v>7</v>
      </c>
      <c r="M126" s="664">
        <v>35</v>
      </c>
      <c r="N126" s="664">
        <v>8</v>
      </c>
      <c r="O126" s="664">
        <v>287</v>
      </c>
      <c r="P126" s="677">
        <v>8.1999999999999993</v>
      </c>
      <c r="Q126" s="665">
        <v>35.875</v>
      </c>
    </row>
    <row r="127" spans="1:17" ht="14.4" customHeight="1" x14ac:dyDescent="0.3">
      <c r="A127" s="660" t="s">
        <v>8991</v>
      </c>
      <c r="B127" s="661" t="s">
        <v>8820</v>
      </c>
      <c r="C127" s="661" t="s">
        <v>8731</v>
      </c>
      <c r="D127" s="661" t="s">
        <v>8901</v>
      </c>
      <c r="E127" s="661" t="s">
        <v>8902</v>
      </c>
      <c r="F127" s="664">
        <v>19</v>
      </c>
      <c r="G127" s="664">
        <v>11191</v>
      </c>
      <c r="H127" s="664">
        <v>1</v>
      </c>
      <c r="I127" s="664">
        <v>589</v>
      </c>
      <c r="J127" s="664">
        <v>16</v>
      </c>
      <c r="K127" s="664">
        <v>9440</v>
      </c>
      <c r="L127" s="664">
        <v>0.84353498346885891</v>
      </c>
      <c r="M127" s="664">
        <v>590</v>
      </c>
      <c r="N127" s="664">
        <v>11</v>
      </c>
      <c r="O127" s="664">
        <v>6501</v>
      </c>
      <c r="P127" s="677">
        <v>0.58091323384862836</v>
      </c>
      <c r="Q127" s="665">
        <v>591</v>
      </c>
    </row>
    <row r="128" spans="1:17" ht="14.4" customHeight="1" x14ac:dyDescent="0.3">
      <c r="A128" s="660" t="s">
        <v>8991</v>
      </c>
      <c r="B128" s="661" t="s">
        <v>8820</v>
      </c>
      <c r="C128" s="661" t="s">
        <v>8731</v>
      </c>
      <c r="D128" s="661" t="s">
        <v>8903</v>
      </c>
      <c r="E128" s="661" t="s">
        <v>8904</v>
      </c>
      <c r="F128" s="664">
        <v>23</v>
      </c>
      <c r="G128" s="664">
        <v>1150</v>
      </c>
      <c r="H128" s="664">
        <v>1</v>
      </c>
      <c r="I128" s="664">
        <v>50</v>
      </c>
      <c r="J128" s="664">
        <v>18</v>
      </c>
      <c r="K128" s="664">
        <v>900</v>
      </c>
      <c r="L128" s="664">
        <v>0.78260869565217395</v>
      </c>
      <c r="M128" s="664">
        <v>50</v>
      </c>
      <c r="N128" s="664">
        <v>21</v>
      </c>
      <c r="O128" s="664">
        <v>1050</v>
      </c>
      <c r="P128" s="677">
        <v>0.91304347826086951</v>
      </c>
      <c r="Q128" s="665">
        <v>50</v>
      </c>
    </row>
    <row r="129" spans="1:17" ht="14.4" customHeight="1" x14ac:dyDescent="0.3">
      <c r="A129" s="660" t="s">
        <v>8991</v>
      </c>
      <c r="B129" s="661" t="s">
        <v>8820</v>
      </c>
      <c r="C129" s="661" t="s">
        <v>8731</v>
      </c>
      <c r="D129" s="661" t="s">
        <v>8905</v>
      </c>
      <c r="E129" s="661" t="s">
        <v>8906</v>
      </c>
      <c r="F129" s="664">
        <v>19</v>
      </c>
      <c r="G129" s="664">
        <v>10336</v>
      </c>
      <c r="H129" s="664">
        <v>1</v>
      </c>
      <c r="I129" s="664">
        <v>544</v>
      </c>
      <c r="J129" s="664">
        <v>15</v>
      </c>
      <c r="K129" s="664">
        <v>8175</v>
      </c>
      <c r="L129" s="664">
        <v>0.7909249226006192</v>
      </c>
      <c r="M129" s="664">
        <v>545</v>
      </c>
      <c r="N129" s="664">
        <v>10</v>
      </c>
      <c r="O129" s="664">
        <v>5460</v>
      </c>
      <c r="P129" s="677">
        <v>0.52825077399380804</v>
      </c>
      <c r="Q129" s="665">
        <v>546</v>
      </c>
    </row>
    <row r="130" spans="1:17" ht="14.4" customHeight="1" x14ac:dyDescent="0.3">
      <c r="A130" s="660" t="s">
        <v>8991</v>
      </c>
      <c r="B130" s="661" t="s">
        <v>8820</v>
      </c>
      <c r="C130" s="661" t="s">
        <v>8731</v>
      </c>
      <c r="D130" s="661" t="s">
        <v>8907</v>
      </c>
      <c r="E130" s="661" t="s">
        <v>8908</v>
      </c>
      <c r="F130" s="664">
        <v>5</v>
      </c>
      <c r="G130" s="664">
        <v>2385</v>
      </c>
      <c r="H130" s="664">
        <v>1</v>
      </c>
      <c r="I130" s="664">
        <v>477</v>
      </c>
      <c r="J130" s="664">
        <v>5</v>
      </c>
      <c r="K130" s="664">
        <v>2395</v>
      </c>
      <c r="L130" s="664">
        <v>1.0041928721174005</v>
      </c>
      <c r="M130" s="664">
        <v>479</v>
      </c>
      <c r="N130" s="664">
        <v>2</v>
      </c>
      <c r="O130" s="664">
        <v>966</v>
      </c>
      <c r="P130" s="677">
        <v>0.40503144654088052</v>
      </c>
      <c r="Q130" s="665">
        <v>483</v>
      </c>
    </row>
    <row r="131" spans="1:17" ht="14.4" customHeight="1" x14ac:dyDescent="0.3">
      <c r="A131" s="660" t="s">
        <v>8991</v>
      </c>
      <c r="B131" s="661" t="s">
        <v>8820</v>
      </c>
      <c r="C131" s="661" t="s">
        <v>8731</v>
      </c>
      <c r="D131" s="661" t="s">
        <v>8909</v>
      </c>
      <c r="E131" s="661" t="s">
        <v>8910</v>
      </c>
      <c r="F131" s="664">
        <v>19</v>
      </c>
      <c r="G131" s="664">
        <v>13946</v>
      </c>
      <c r="H131" s="664">
        <v>1</v>
      </c>
      <c r="I131" s="664">
        <v>734</v>
      </c>
      <c r="J131" s="664">
        <v>15</v>
      </c>
      <c r="K131" s="664">
        <v>11010</v>
      </c>
      <c r="L131" s="664">
        <v>0.78947368421052633</v>
      </c>
      <c r="M131" s="664">
        <v>734</v>
      </c>
      <c r="N131" s="664">
        <v>10</v>
      </c>
      <c r="O131" s="664">
        <v>7350</v>
      </c>
      <c r="P131" s="677">
        <v>0.52703284095798075</v>
      </c>
      <c r="Q131" s="665">
        <v>735</v>
      </c>
    </row>
    <row r="132" spans="1:17" ht="14.4" customHeight="1" x14ac:dyDescent="0.3">
      <c r="A132" s="660" t="s">
        <v>8991</v>
      </c>
      <c r="B132" s="661" t="s">
        <v>8820</v>
      </c>
      <c r="C132" s="661" t="s">
        <v>8731</v>
      </c>
      <c r="D132" s="661" t="s">
        <v>8911</v>
      </c>
      <c r="E132" s="661" t="s">
        <v>8912</v>
      </c>
      <c r="F132" s="664">
        <v>4</v>
      </c>
      <c r="G132" s="664">
        <v>1304</v>
      </c>
      <c r="H132" s="664">
        <v>1</v>
      </c>
      <c r="I132" s="664">
        <v>326</v>
      </c>
      <c r="J132" s="664">
        <v>5</v>
      </c>
      <c r="K132" s="664">
        <v>1630</v>
      </c>
      <c r="L132" s="664">
        <v>1.25</v>
      </c>
      <c r="M132" s="664">
        <v>326</v>
      </c>
      <c r="N132" s="664">
        <v>3</v>
      </c>
      <c r="O132" s="664">
        <v>981</v>
      </c>
      <c r="P132" s="677">
        <v>0.75230061349693256</v>
      </c>
      <c r="Q132" s="665">
        <v>327</v>
      </c>
    </row>
    <row r="133" spans="1:17" ht="14.4" customHeight="1" x14ac:dyDescent="0.3">
      <c r="A133" s="660" t="s">
        <v>8991</v>
      </c>
      <c r="B133" s="661" t="s">
        <v>8820</v>
      </c>
      <c r="C133" s="661" t="s">
        <v>8731</v>
      </c>
      <c r="D133" s="661" t="s">
        <v>8913</v>
      </c>
      <c r="E133" s="661" t="s">
        <v>8914</v>
      </c>
      <c r="F133" s="664">
        <v>19</v>
      </c>
      <c r="G133" s="664">
        <v>6536</v>
      </c>
      <c r="H133" s="664">
        <v>1</v>
      </c>
      <c r="I133" s="664">
        <v>344</v>
      </c>
      <c r="J133" s="664">
        <v>15</v>
      </c>
      <c r="K133" s="664">
        <v>5160</v>
      </c>
      <c r="L133" s="664">
        <v>0.78947368421052633</v>
      </c>
      <c r="M133" s="664">
        <v>344</v>
      </c>
      <c r="N133" s="664">
        <v>9</v>
      </c>
      <c r="O133" s="664">
        <v>3105</v>
      </c>
      <c r="P133" s="677">
        <v>0.47506119951040393</v>
      </c>
      <c r="Q133" s="665">
        <v>345</v>
      </c>
    </row>
    <row r="134" spans="1:17" ht="14.4" customHeight="1" x14ac:dyDescent="0.3">
      <c r="A134" s="660" t="s">
        <v>8991</v>
      </c>
      <c r="B134" s="661" t="s">
        <v>8820</v>
      </c>
      <c r="C134" s="661" t="s">
        <v>8731</v>
      </c>
      <c r="D134" s="661" t="s">
        <v>8915</v>
      </c>
      <c r="E134" s="661" t="s">
        <v>8916</v>
      </c>
      <c r="F134" s="664"/>
      <c r="G134" s="664"/>
      <c r="H134" s="664"/>
      <c r="I134" s="664"/>
      <c r="J134" s="664">
        <v>1</v>
      </c>
      <c r="K134" s="664">
        <v>751</v>
      </c>
      <c r="L134" s="664"/>
      <c r="M134" s="664">
        <v>751</v>
      </c>
      <c r="N134" s="664">
        <v>1</v>
      </c>
      <c r="O134" s="664">
        <v>752</v>
      </c>
      <c r="P134" s="677"/>
      <c r="Q134" s="665">
        <v>752</v>
      </c>
    </row>
    <row r="135" spans="1:17" ht="14.4" customHeight="1" x14ac:dyDescent="0.3">
      <c r="A135" s="660" t="s">
        <v>8991</v>
      </c>
      <c r="B135" s="661" t="s">
        <v>8820</v>
      </c>
      <c r="C135" s="661" t="s">
        <v>8731</v>
      </c>
      <c r="D135" s="661" t="s">
        <v>8917</v>
      </c>
      <c r="E135" s="661" t="s">
        <v>8918</v>
      </c>
      <c r="F135" s="664"/>
      <c r="G135" s="664"/>
      <c r="H135" s="664"/>
      <c r="I135" s="664"/>
      <c r="J135" s="664">
        <v>2</v>
      </c>
      <c r="K135" s="664">
        <v>460</v>
      </c>
      <c r="L135" s="664"/>
      <c r="M135" s="664">
        <v>230</v>
      </c>
      <c r="N135" s="664">
        <v>8</v>
      </c>
      <c r="O135" s="664">
        <v>1847</v>
      </c>
      <c r="P135" s="677"/>
      <c r="Q135" s="665">
        <v>230.875</v>
      </c>
    </row>
    <row r="136" spans="1:17" ht="14.4" customHeight="1" x14ac:dyDescent="0.3">
      <c r="A136" s="660" t="s">
        <v>8991</v>
      </c>
      <c r="B136" s="661" t="s">
        <v>8820</v>
      </c>
      <c r="C136" s="661" t="s">
        <v>8731</v>
      </c>
      <c r="D136" s="661" t="s">
        <v>8921</v>
      </c>
      <c r="E136" s="661" t="s">
        <v>8922</v>
      </c>
      <c r="F136" s="664">
        <v>1</v>
      </c>
      <c r="G136" s="664">
        <v>229</v>
      </c>
      <c r="H136" s="664">
        <v>1</v>
      </c>
      <c r="I136" s="664">
        <v>229</v>
      </c>
      <c r="J136" s="664">
        <v>1</v>
      </c>
      <c r="K136" s="664">
        <v>229</v>
      </c>
      <c r="L136" s="664">
        <v>1</v>
      </c>
      <c r="M136" s="664">
        <v>229</v>
      </c>
      <c r="N136" s="664"/>
      <c r="O136" s="664"/>
      <c r="P136" s="677"/>
      <c r="Q136" s="665"/>
    </row>
    <row r="137" spans="1:17" ht="14.4" customHeight="1" x14ac:dyDescent="0.3">
      <c r="A137" s="660" t="s">
        <v>8991</v>
      </c>
      <c r="B137" s="661" t="s">
        <v>8820</v>
      </c>
      <c r="C137" s="661" t="s">
        <v>8731</v>
      </c>
      <c r="D137" s="661" t="s">
        <v>8923</v>
      </c>
      <c r="E137" s="661" t="s">
        <v>8924</v>
      </c>
      <c r="F137" s="664">
        <v>1</v>
      </c>
      <c r="G137" s="664">
        <v>406</v>
      </c>
      <c r="H137" s="664">
        <v>1</v>
      </c>
      <c r="I137" s="664">
        <v>406</v>
      </c>
      <c r="J137" s="664">
        <v>1</v>
      </c>
      <c r="K137" s="664">
        <v>406</v>
      </c>
      <c r="L137" s="664">
        <v>1</v>
      </c>
      <c r="M137" s="664">
        <v>406</v>
      </c>
      <c r="N137" s="664"/>
      <c r="O137" s="664"/>
      <c r="P137" s="677"/>
      <c r="Q137" s="665"/>
    </row>
    <row r="138" spans="1:17" ht="14.4" customHeight="1" x14ac:dyDescent="0.3">
      <c r="A138" s="660" t="s">
        <v>8991</v>
      </c>
      <c r="B138" s="661" t="s">
        <v>8820</v>
      </c>
      <c r="C138" s="661" t="s">
        <v>8731</v>
      </c>
      <c r="D138" s="661" t="s">
        <v>8925</v>
      </c>
      <c r="E138" s="661" t="s">
        <v>8926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651</v>
      </c>
      <c r="P138" s="677"/>
      <c r="Q138" s="665">
        <v>651</v>
      </c>
    </row>
    <row r="139" spans="1:17" ht="14.4" customHeight="1" x14ac:dyDescent="0.3">
      <c r="A139" s="660" t="s">
        <v>8991</v>
      </c>
      <c r="B139" s="661" t="s">
        <v>8820</v>
      </c>
      <c r="C139" s="661" t="s">
        <v>8731</v>
      </c>
      <c r="D139" s="661" t="s">
        <v>8927</v>
      </c>
      <c r="E139" s="661" t="s">
        <v>8928</v>
      </c>
      <c r="F139" s="664">
        <v>1</v>
      </c>
      <c r="G139" s="664">
        <v>585</v>
      </c>
      <c r="H139" s="664">
        <v>1</v>
      </c>
      <c r="I139" s="664">
        <v>585</v>
      </c>
      <c r="J139" s="664">
        <v>1</v>
      </c>
      <c r="K139" s="664">
        <v>586</v>
      </c>
      <c r="L139" s="664">
        <v>1.0017094017094017</v>
      </c>
      <c r="M139" s="664">
        <v>586</v>
      </c>
      <c r="N139" s="664"/>
      <c r="O139" s="664"/>
      <c r="P139" s="677"/>
      <c r="Q139" s="665"/>
    </row>
    <row r="140" spans="1:17" ht="14.4" customHeight="1" x14ac:dyDescent="0.3">
      <c r="A140" s="660" t="s">
        <v>8991</v>
      </c>
      <c r="B140" s="661" t="s">
        <v>8820</v>
      </c>
      <c r="C140" s="661" t="s">
        <v>8731</v>
      </c>
      <c r="D140" s="661" t="s">
        <v>8929</v>
      </c>
      <c r="E140" s="661" t="s">
        <v>8930</v>
      </c>
      <c r="F140" s="664">
        <v>1</v>
      </c>
      <c r="G140" s="664">
        <v>384</v>
      </c>
      <c r="H140" s="664">
        <v>1</v>
      </c>
      <c r="I140" s="664">
        <v>384</v>
      </c>
      <c r="J140" s="664"/>
      <c r="K140" s="664"/>
      <c r="L140" s="664"/>
      <c r="M140" s="664"/>
      <c r="N140" s="664">
        <v>1</v>
      </c>
      <c r="O140" s="664">
        <v>386</v>
      </c>
      <c r="P140" s="677">
        <v>1.0052083333333333</v>
      </c>
      <c r="Q140" s="665">
        <v>386</v>
      </c>
    </row>
    <row r="141" spans="1:17" ht="14.4" customHeight="1" x14ac:dyDescent="0.3">
      <c r="A141" s="660" t="s">
        <v>8991</v>
      </c>
      <c r="B141" s="661" t="s">
        <v>8820</v>
      </c>
      <c r="C141" s="661" t="s">
        <v>8731</v>
      </c>
      <c r="D141" s="661" t="s">
        <v>8931</v>
      </c>
      <c r="E141" s="661" t="s">
        <v>8932</v>
      </c>
      <c r="F141" s="664">
        <v>1</v>
      </c>
      <c r="G141" s="664">
        <v>88</v>
      </c>
      <c r="H141" s="664">
        <v>1</v>
      </c>
      <c r="I141" s="664">
        <v>88</v>
      </c>
      <c r="J141" s="664">
        <v>1</v>
      </c>
      <c r="K141" s="664">
        <v>88</v>
      </c>
      <c r="L141" s="664">
        <v>1</v>
      </c>
      <c r="M141" s="664">
        <v>88</v>
      </c>
      <c r="N141" s="664"/>
      <c r="O141" s="664"/>
      <c r="P141" s="677"/>
      <c r="Q141" s="665"/>
    </row>
    <row r="142" spans="1:17" ht="14.4" customHeight="1" x14ac:dyDescent="0.3">
      <c r="A142" s="660" t="s">
        <v>8991</v>
      </c>
      <c r="B142" s="661" t="s">
        <v>8820</v>
      </c>
      <c r="C142" s="661" t="s">
        <v>8731</v>
      </c>
      <c r="D142" s="661" t="s">
        <v>8935</v>
      </c>
      <c r="E142" s="661" t="s">
        <v>8936</v>
      </c>
      <c r="F142" s="664"/>
      <c r="G142" s="664"/>
      <c r="H142" s="664"/>
      <c r="I142" s="664"/>
      <c r="J142" s="664">
        <v>1</v>
      </c>
      <c r="K142" s="664">
        <v>164</v>
      </c>
      <c r="L142" s="664"/>
      <c r="M142" s="664">
        <v>164</v>
      </c>
      <c r="N142" s="664"/>
      <c r="O142" s="664"/>
      <c r="P142" s="677"/>
      <c r="Q142" s="665"/>
    </row>
    <row r="143" spans="1:17" ht="14.4" customHeight="1" x14ac:dyDescent="0.3">
      <c r="A143" s="660" t="s">
        <v>8991</v>
      </c>
      <c r="B143" s="661" t="s">
        <v>8820</v>
      </c>
      <c r="C143" s="661" t="s">
        <v>8731</v>
      </c>
      <c r="D143" s="661" t="s">
        <v>1511</v>
      </c>
      <c r="E143" s="661" t="s">
        <v>8937</v>
      </c>
      <c r="F143" s="664"/>
      <c r="G143" s="664"/>
      <c r="H143" s="664"/>
      <c r="I143" s="664"/>
      <c r="J143" s="664">
        <v>2</v>
      </c>
      <c r="K143" s="664">
        <v>1570</v>
      </c>
      <c r="L143" s="664"/>
      <c r="M143" s="664">
        <v>785</v>
      </c>
      <c r="N143" s="664">
        <v>4</v>
      </c>
      <c r="O143" s="664">
        <v>3144</v>
      </c>
      <c r="P143" s="677"/>
      <c r="Q143" s="665">
        <v>786</v>
      </c>
    </row>
    <row r="144" spans="1:17" ht="14.4" customHeight="1" x14ac:dyDescent="0.3">
      <c r="A144" s="660" t="s">
        <v>8991</v>
      </c>
      <c r="B144" s="661" t="s">
        <v>8820</v>
      </c>
      <c r="C144" s="661" t="s">
        <v>8731</v>
      </c>
      <c r="D144" s="661" t="s">
        <v>8938</v>
      </c>
      <c r="E144" s="661" t="s">
        <v>8939</v>
      </c>
      <c r="F144" s="664"/>
      <c r="G144" s="664"/>
      <c r="H144" s="664"/>
      <c r="I144" s="664"/>
      <c r="J144" s="664">
        <v>1</v>
      </c>
      <c r="K144" s="664">
        <v>221</v>
      </c>
      <c r="L144" s="664"/>
      <c r="M144" s="664">
        <v>221</v>
      </c>
      <c r="N144" s="664">
        <v>3</v>
      </c>
      <c r="O144" s="664">
        <v>666</v>
      </c>
      <c r="P144" s="677"/>
      <c r="Q144" s="665">
        <v>222</v>
      </c>
    </row>
    <row r="145" spans="1:17" ht="14.4" customHeight="1" x14ac:dyDescent="0.3">
      <c r="A145" s="660" t="s">
        <v>8991</v>
      </c>
      <c r="B145" s="661" t="s">
        <v>8820</v>
      </c>
      <c r="C145" s="661" t="s">
        <v>8731</v>
      </c>
      <c r="D145" s="661" t="s">
        <v>8940</v>
      </c>
      <c r="E145" s="661" t="s">
        <v>8941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565</v>
      </c>
      <c r="P145" s="677"/>
      <c r="Q145" s="665">
        <v>565</v>
      </c>
    </row>
    <row r="146" spans="1:17" ht="14.4" customHeight="1" x14ac:dyDescent="0.3">
      <c r="A146" s="660" t="s">
        <v>8991</v>
      </c>
      <c r="B146" s="661" t="s">
        <v>8820</v>
      </c>
      <c r="C146" s="661" t="s">
        <v>8731</v>
      </c>
      <c r="D146" s="661" t="s">
        <v>8942</v>
      </c>
      <c r="E146" s="661" t="s">
        <v>8943</v>
      </c>
      <c r="F146" s="664">
        <v>4</v>
      </c>
      <c r="G146" s="664">
        <v>3656</v>
      </c>
      <c r="H146" s="664">
        <v>1</v>
      </c>
      <c r="I146" s="664">
        <v>914</v>
      </c>
      <c r="J146" s="664">
        <v>5</v>
      </c>
      <c r="K146" s="664">
        <v>4575</v>
      </c>
      <c r="L146" s="664">
        <v>1.25136761487965</v>
      </c>
      <c r="M146" s="664">
        <v>915</v>
      </c>
      <c r="N146" s="664">
        <v>7</v>
      </c>
      <c r="O146" s="664">
        <v>6412</v>
      </c>
      <c r="P146" s="677">
        <v>1.7538293216630196</v>
      </c>
      <c r="Q146" s="665">
        <v>916</v>
      </c>
    </row>
    <row r="147" spans="1:17" ht="14.4" customHeight="1" x14ac:dyDescent="0.3">
      <c r="A147" s="660" t="s">
        <v>8991</v>
      </c>
      <c r="B147" s="661" t="s">
        <v>8820</v>
      </c>
      <c r="C147" s="661" t="s">
        <v>8731</v>
      </c>
      <c r="D147" s="661" t="s">
        <v>8944</v>
      </c>
      <c r="E147" s="661" t="s">
        <v>8945</v>
      </c>
      <c r="F147" s="664">
        <v>4</v>
      </c>
      <c r="G147" s="664">
        <v>3564</v>
      </c>
      <c r="H147" s="664">
        <v>1</v>
      </c>
      <c r="I147" s="664">
        <v>891</v>
      </c>
      <c r="J147" s="664">
        <v>5</v>
      </c>
      <c r="K147" s="664">
        <v>4460</v>
      </c>
      <c r="L147" s="664">
        <v>1.2514029180695847</v>
      </c>
      <c r="M147" s="664">
        <v>892</v>
      </c>
      <c r="N147" s="664">
        <v>7</v>
      </c>
      <c r="O147" s="664">
        <v>6251</v>
      </c>
      <c r="P147" s="677">
        <v>1.7539281705948373</v>
      </c>
      <c r="Q147" s="665">
        <v>893</v>
      </c>
    </row>
    <row r="148" spans="1:17" ht="14.4" customHeight="1" x14ac:dyDescent="0.3">
      <c r="A148" s="660" t="s">
        <v>8991</v>
      </c>
      <c r="B148" s="661" t="s">
        <v>8820</v>
      </c>
      <c r="C148" s="661" t="s">
        <v>8731</v>
      </c>
      <c r="D148" s="661" t="s">
        <v>8948</v>
      </c>
      <c r="E148" s="661" t="s">
        <v>8949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345</v>
      </c>
      <c r="P148" s="677"/>
      <c r="Q148" s="665">
        <v>345</v>
      </c>
    </row>
    <row r="149" spans="1:17" ht="14.4" customHeight="1" x14ac:dyDescent="0.3">
      <c r="A149" s="660" t="s">
        <v>8991</v>
      </c>
      <c r="B149" s="661" t="s">
        <v>8820</v>
      </c>
      <c r="C149" s="661" t="s">
        <v>8731</v>
      </c>
      <c r="D149" s="661" t="s">
        <v>8952</v>
      </c>
      <c r="E149" s="661" t="s">
        <v>8953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417</v>
      </c>
      <c r="P149" s="677"/>
      <c r="Q149" s="665">
        <v>417</v>
      </c>
    </row>
    <row r="150" spans="1:17" ht="14.4" customHeight="1" x14ac:dyDescent="0.3">
      <c r="A150" s="660" t="s">
        <v>8991</v>
      </c>
      <c r="B150" s="661" t="s">
        <v>8820</v>
      </c>
      <c r="C150" s="661" t="s">
        <v>8731</v>
      </c>
      <c r="D150" s="661" t="s">
        <v>8958</v>
      </c>
      <c r="E150" s="661" t="s">
        <v>8959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868</v>
      </c>
      <c r="P150" s="677"/>
      <c r="Q150" s="665">
        <v>868</v>
      </c>
    </row>
    <row r="151" spans="1:17" ht="14.4" customHeight="1" x14ac:dyDescent="0.3">
      <c r="A151" s="660" t="s">
        <v>8992</v>
      </c>
      <c r="B151" s="661" t="s">
        <v>8553</v>
      </c>
      <c r="C151" s="661" t="s">
        <v>2035</v>
      </c>
      <c r="D151" s="661" t="s">
        <v>8563</v>
      </c>
      <c r="E151" s="661" t="s">
        <v>3238</v>
      </c>
      <c r="F151" s="664"/>
      <c r="G151" s="664"/>
      <c r="H151" s="664"/>
      <c r="I151" s="664"/>
      <c r="J151" s="664">
        <v>0.2</v>
      </c>
      <c r="K151" s="664">
        <v>175.58</v>
      </c>
      <c r="L151" s="664"/>
      <c r="M151" s="664">
        <v>877.9</v>
      </c>
      <c r="N151" s="664"/>
      <c r="O151" s="664"/>
      <c r="P151" s="677"/>
      <c r="Q151" s="665"/>
    </row>
    <row r="152" spans="1:17" ht="14.4" customHeight="1" x14ac:dyDescent="0.3">
      <c r="A152" s="660" t="s">
        <v>8992</v>
      </c>
      <c r="B152" s="661" t="s">
        <v>8553</v>
      </c>
      <c r="C152" s="661" t="s">
        <v>8709</v>
      </c>
      <c r="D152" s="661" t="s">
        <v>8710</v>
      </c>
      <c r="E152" s="661" t="s">
        <v>8544</v>
      </c>
      <c r="F152" s="664"/>
      <c r="G152" s="664"/>
      <c r="H152" s="664"/>
      <c r="I152" s="664"/>
      <c r="J152" s="664">
        <v>4</v>
      </c>
      <c r="K152" s="664">
        <v>7462.32</v>
      </c>
      <c r="L152" s="664"/>
      <c r="M152" s="664">
        <v>1865.58</v>
      </c>
      <c r="N152" s="664"/>
      <c r="O152" s="664"/>
      <c r="P152" s="677"/>
      <c r="Q152" s="665"/>
    </row>
    <row r="153" spans="1:17" ht="14.4" customHeight="1" x14ac:dyDescent="0.3">
      <c r="A153" s="660" t="s">
        <v>8992</v>
      </c>
      <c r="B153" s="661" t="s">
        <v>8553</v>
      </c>
      <c r="C153" s="661" t="s">
        <v>8731</v>
      </c>
      <c r="D153" s="661" t="s">
        <v>8744</v>
      </c>
      <c r="E153" s="661" t="s">
        <v>8745</v>
      </c>
      <c r="F153" s="664"/>
      <c r="G153" s="664"/>
      <c r="H153" s="664"/>
      <c r="I153" s="664"/>
      <c r="J153" s="664">
        <v>2</v>
      </c>
      <c r="K153" s="664">
        <v>370</v>
      </c>
      <c r="L153" s="664"/>
      <c r="M153" s="664">
        <v>185</v>
      </c>
      <c r="N153" s="664"/>
      <c r="O153" s="664"/>
      <c r="P153" s="677"/>
      <c r="Q153" s="665"/>
    </row>
    <row r="154" spans="1:17" ht="14.4" customHeight="1" x14ac:dyDescent="0.3">
      <c r="A154" s="660" t="s">
        <v>8992</v>
      </c>
      <c r="B154" s="661" t="s">
        <v>8553</v>
      </c>
      <c r="C154" s="661" t="s">
        <v>8731</v>
      </c>
      <c r="D154" s="661" t="s">
        <v>8732</v>
      </c>
      <c r="E154" s="661" t="s">
        <v>8733</v>
      </c>
      <c r="F154" s="664">
        <v>5</v>
      </c>
      <c r="G154" s="664">
        <v>170</v>
      </c>
      <c r="H154" s="664">
        <v>1</v>
      </c>
      <c r="I154" s="664">
        <v>34</v>
      </c>
      <c r="J154" s="664">
        <v>5</v>
      </c>
      <c r="K154" s="664">
        <v>170</v>
      </c>
      <c r="L154" s="664">
        <v>1</v>
      </c>
      <c r="M154" s="664">
        <v>34</v>
      </c>
      <c r="N154" s="664">
        <v>12</v>
      </c>
      <c r="O154" s="664">
        <v>418</v>
      </c>
      <c r="P154" s="677">
        <v>2.4588235294117649</v>
      </c>
      <c r="Q154" s="665">
        <v>34.833333333333336</v>
      </c>
    </row>
    <row r="155" spans="1:17" ht="14.4" customHeight="1" x14ac:dyDescent="0.3">
      <c r="A155" s="660" t="s">
        <v>8992</v>
      </c>
      <c r="B155" s="661" t="s">
        <v>8553</v>
      </c>
      <c r="C155" s="661" t="s">
        <v>8731</v>
      </c>
      <c r="D155" s="661" t="s">
        <v>8993</v>
      </c>
      <c r="E155" s="661" t="s">
        <v>8994</v>
      </c>
      <c r="F155" s="664">
        <v>36</v>
      </c>
      <c r="G155" s="664">
        <v>374220</v>
      </c>
      <c r="H155" s="664">
        <v>1</v>
      </c>
      <c r="I155" s="664">
        <v>10395</v>
      </c>
      <c r="J155" s="664">
        <v>31</v>
      </c>
      <c r="K155" s="664">
        <v>322741</v>
      </c>
      <c r="L155" s="664">
        <v>0.86243653465875691</v>
      </c>
      <c r="M155" s="664">
        <v>10411</v>
      </c>
      <c r="N155" s="664">
        <v>11</v>
      </c>
      <c r="O155" s="664">
        <v>114611</v>
      </c>
      <c r="P155" s="677">
        <v>0.30626636737747848</v>
      </c>
      <c r="Q155" s="665">
        <v>10419.181818181818</v>
      </c>
    </row>
    <row r="156" spans="1:17" ht="14.4" customHeight="1" x14ac:dyDescent="0.3">
      <c r="A156" s="660" t="s">
        <v>8992</v>
      </c>
      <c r="B156" s="661" t="s">
        <v>8553</v>
      </c>
      <c r="C156" s="661" t="s">
        <v>8731</v>
      </c>
      <c r="D156" s="661" t="s">
        <v>8736</v>
      </c>
      <c r="E156" s="661" t="s">
        <v>8737</v>
      </c>
      <c r="F156" s="664">
        <v>1</v>
      </c>
      <c r="G156" s="664">
        <v>357</v>
      </c>
      <c r="H156" s="664">
        <v>1</v>
      </c>
      <c r="I156" s="664">
        <v>357</v>
      </c>
      <c r="J156" s="664">
        <v>1</v>
      </c>
      <c r="K156" s="664">
        <v>327</v>
      </c>
      <c r="L156" s="664">
        <v>0.91596638655462181</v>
      </c>
      <c r="M156" s="664">
        <v>327</v>
      </c>
      <c r="N156" s="664">
        <v>2</v>
      </c>
      <c r="O156" s="664">
        <v>660</v>
      </c>
      <c r="P156" s="677">
        <v>1.8487394957983194</v>
      </c>
      <c r="Q156" s="665">
        <v>330</v>
      </c>
    </row>
    <row r="157" spans="1:17" ht="14.4" customHeight="1" x14ac:dyDescent="0.3">
      <c r="A157" s="660" t="s">
        <v>8992</v>
      </c>
      <c r="B157" s="661" t="s">
        <v>8553</v>
      </c>
      <c r="C157" s="661" t="s">
        <v>8731</v>
      </c>
      <c r="D157" s="661" t="s">
        <v>8782</v>
      </c>
      <c r="E157" s="661" t="s">
        <v>8783</v>
      </c>
      <c r="F157" s="664">
        <v>4</v>
      </c>
      <c r="G157" s="664">
        <v>632</v>
      </c>
      <c r="H157" s="664">
        <v>1</v>
      </c>
      <c r="I157" s="664">
        <v>158</v>
      </c>
      <c r="J157" s="664">
        <v>2</v>
      </c>
      <c r="K157" s="664">
        <v>318</v>
      </c>
      <c r="L157" s="664">
        <v>0.50316455696202533</v>
      </c>
      <c r="M157" s="664">
        <v>159</v>
      </c>
      <c r="N157" s="664">
        <v>1</v>
      </c>
      <c r="O157" s="664">
        <v>160</v>
      </c>
      <c r="P157" s="677">
        <v>0.25316455696202533</v>
      </c>
      <c r="Q157" s="665">
        <v>160</v>
      </c>
    </row>
    <row r="158" spans="1:17" ht="14.4" customHeight="1" x14ac:dyDescent="0.3">
      <c r="A158" s="660" t="s">
        <v>8992</v>
      </c>
      <c r="B158" s="661" t="s">
        <v>8553</v>
      </c>
      <c r="C158" s="661" t="s">
        <v>8731</v>
      </c>
      <c r="D158" s="661" t="s">
        <v>8738</v>
      </c>
      <c r="E158" s="661" t="s">
        <v>8739</v>
      </c>
      <c r="F158" s="664">
        <v>3</v>
      </c>
      <c r="G158" s="664">
        <v>534</v>
      </c>
      <c r="H158" s="664">
        <v>1</v>
      </c>
      <c r="I158" s="664">
        <v>178</v>
      </c>
      <c r="J158" s="664">
        <v>1</v>
      </c>
      <c r="K158" s="664">
        <v>163</v>
      </c>
      <c r="L158" s="664">
        <v>0.30524344569288392</v>
      </c>
      <c r="M158" s="664">
        <v>163</v>
      </c>
      <c r="N158" s="664">
        <v>5</v>
      </c>
      <c r="O158" s="664">
        <v>819</v>
      </c>
      <c r="P158" s="677">
        <v>1.5337078651685394</v>
      </c>
      <c r="Q158" s="665">
        <v>163.80000000000001</v>
      </c>
    </row>
    <row r="159" spans="1:17" ht="14.4" customHeight="1" x14ac:dyDescent="0.3">
      <c r="A159" s="660" t="s">
        <v>8992</v>
      </c>
      <c r="B159" s="661" t="s">
        <v>8553</v>
      </c>
      <c r="C159" s="661" t="s">
        <v>8731</v>
      </c>
      <c r="D159" s="661" t="s">
        <v>8740</v>
      </c>
      <c r="E159" s="661" t="s">
        <v>8741</v>
      </c>
      <c r="F159" s="664">
        <v>4</v>
      </c>
      <c r="G159" s="664">
        <v>2692</v>
      </c>
      <c r="H159" s="664">
        <v>1</v>
      </c>
      <c r="I159" s="664">
        <v>673</v>
      </c>
      <c r="J159" s="664">
        <v>2</v>
      </c>
      <c r="K159" s="664">
        <v>1290</v>
      </c>
      <c r="L159" s="664">
        <v>0.47919762258543835</v>
      </c>
      <c r="M159" s="664">
        <v>645</v>
      </c>
      <c r="N159" s="664">
        <v>4</v>
      </c>
      <c r="O159" s="664">
        <v>2604</v>
      </c>
      <c r="P159" s="677">
        <v>0.96731054977711739</v>
      </c>
      <c r="Q159" s="665">
        <v>651</v>
      </c>
    </row>
    <row r="160" spans="1:17" ht="14.4" customHeight="1" x14ac:dyDescent="0.3">
      <c r="A160" s="660" t="s">
        <v>8992</v>
      </c>
      <c r="B160" s="661" t="s">
        <v>8791</v>
      </c>
      <c r="C160" s="661" t="s">
        <v>8731</v>
      </c>
      <c r="D160" s="661" t="s">
        <v>8792</v>
      </c>
      <c r="E160" s="661" t="s">
        <v>8793</v>
      </c>
      <c r="F160" s="664">
        <v>2</v>
      </c>
      <c r="G160" s="664">
        <v>1796</v>
      </c>
      <c r="H160" s="664">
        <v>1</v>
      </c>
      <c r="I160" s="664">
        <v>898</v>
      </c>
      <c r="J160" s="664">
        <v>2</v>
      </c>
      <c r="K160" s="664">
        <v>1808</v>
      </c>
      <c r="L160" s="664">
        <v>1.0066815144766148</v>
      </c>
      <c r="M160" s="664">
        <v>904</v>
      </c>
      <c r="N160" s="664">
        <v>2</v>
      </c>
      <c r="O160" s="664">
        <v>1834</v>
      </c>
      <c r="P160" s="677">
        <v>1.0211581291759466</v>
      </c>
      <c r="Q160" s="665">
        <v>917</v>
      </c>
    </row>
    <row r="161" spans="1:17" ht="14.4" customHeight="1" x14ac:dyDescent="0.3">
      <c r="A161" s="660" t="s">
        <v>8992</v>
      </c>
      <c r="B161" s="661" t="s">
        <v>8791</v>
      </c>
      <c r="C161" s="661" t="s">
        <v>8731</v>
      </c>
      <c r="D161" s="661" t="s">
        <v>8794</v>
      </c>
      <c r="E161" s="661" t="s">
        <v>8795</v>
      </c>
      <c r="F161" s="664">
        <v>1</v>
      </c>
      <c r="G161" s="664">
        <v>10038</v>
      </c>
      <c r="H161" s="664">
        <v>1</v>
      </c>
      <c r="I161" s="664">
        <v>10038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8992</v>
      </c>
      <c r="B162" s="661" t="s">
        <v>8791</v>
      </c>
      <c r="C162" s="661" t="s">
        <v>8731</v>
      </c>
      <c r="D162" s="661" t="s">
        <v>8796</v>
      </c>
      <c r="E162" s="661" t="s">
        <v>8797</v>
      </c>
      <c r="F162" s="664">
        <v>54</v>
      </c>
      <c r="G162" s="664">
        <v>15930</v>
      </c>
      <c r="H162" s="664">
        <v>1</v>
      </c>
      <c r="I162" s="664">
        <v>295</v>
      </c>
      <c r="J162" s="664">
        <v>42</v>
      </c>
      <c r="K162" s="664">
        <v>12474</v>
      </c>
      <c r="L162" s="664">
        <v>0.7830508474576271</v>
      </c>
      <c r="M162" s="664">
        <v>297</v>
      </c>
      <c r="N162" s="664">
        <v>16</v>
      </c>
      <c r="O162" s="664">
        <v>4772</v>
      </c>
      <c r="P162" s="677">
        <v>0.29956057752667919</v>
      </c>
      <c r="Q162" s="665">
        <v>298.25</v>
      </c>
    </row>
    <row r="163" spans="1:17" ht="14.4" customHeight="1" x14ac:dyDescent="0.3">
      <c r="A163" s="660" t="s">
        <v>8992</v>
      </c>
      <c r="B163" s="661" t="s">
        <v>8791</v>
      </c>
      <c r="C163" s="661" t="s">
        <v>8731</v>
      </c>
      <c r="D163" s="661" t="s">
        <v>8798</v>
      </c>
      <c r="E163" s="661" t="s">
        <v>8799</v>
      </c>
      <c r="F163" s="664">
        <v>96</v>
      </c>
      <c r="G163" s="664">
        <v>2208</v>
      </c>
      <c r="H163" s="664">
        <v>1</v>
      </c>
      <c r="I163" s="664">
        <v>23</v>
      </c>
      <c r="J163" s="664">
        <v>109</v>
      </c>
      <c r="K163" s="664">
        <v>2507</v>
      </c>
      <c r="L163" s="664">
        <v>1.1354166666666667</v>
      </c>
      <c r="M163" s="664">
        <v>23</v>
      </c>
      <c r="N163" s="664">
        <v>102</v>
      </c>
      <c r="O163" s="664">
        <v>2346</v>
      </c>
      <c r="P163" s="677">
        <v>1.0625</v>
      </c>
      <c r="Q163" s="665">
        <v>23</v>
      </c>
    </row>
    <row r="164" spans="1:17" ht="14.4" customHeight="1" x14ac:dyDescent="0.3">
      <c r="A164" s="660" t="s">
        <v>8992</v>
      </c>
      <c r="B164" s="661" t="s">
        <v>8791</v>
      </c>
      <c r="C164" s="661" t="s">
        <v>8731</v>
      </c>
      <c r="D164" s="661" t="s">
        <v>8800</v>
      </c>
      <c r="E164" s="661" t="s">
        <v>8801</v>
      </c>
      <c r="F164" s="664">
        <v>66</v>
      </c>
      <c r="G164" s="664">
        <v>81576</v>
      </c>
      <c r="H164" s="664">
        <v>1</v>
      </c>
      <c r="I164" s="664">
        <v>1236</v>
      </c>
      <c r="J164" s="664">
        <v>51</v>
      </c>
      <c r="K164" s="664">
        <v>63495</v>
      </c>
      <c r="L164" s="664">
        <v>0.77835392762577227</v>
      </c>
      <c r="M164" s="664">
        <v>1245</v>
      </c>
      <c r="N164" s="664">
        <v>42</v>
      </c>
      <c r="O164" s="664">
        <v>52802</v>
      </c>
      <c r="P164" s="677">
        <v>0.64727370795331962</v>
      </c>
      <c r="Q164" s="665">
        <v>1257.1904761904761</v>
      </c>
    </row>
    <row r="165" spans="1:17" ht="14.4" customHeight="1" x14ac:dyDescent="0.3">
      <c r="A165" s="660" t="s">
        <v>8992</v>
      </c>
      <c r="B165" s="661" t="s">
        <v>8791</v>
      </c>
      <c r="C165" s="661" t="s">
        <v>8731</v>
      </c>
      <c r="D165" s="661" t="s">
        <v>8802</v>
      </c>
      <c r="E165" s="661" t="s">
        <v>8803</v>
      </c>
      <c r="F165" s="664">
        <v>247</v>
      </c>
      <c r="G165" s="664">
        <v>2295865</v>
      </c>
      <c r="H165" s="664">
        <v>1</v>
      </c>
      <c r="I165" s="664">
        <v>9295</v>
      </c>
      <c r="J165" s="664">
        <v>234</v>
      </c>
      <c r="K165" s="664">
        <v>2184858</v>
      </c>
      <c r="L165" s="664">
        <v>0.95164916055604309</v>
      </c>
      <c r="M165" s="664">
        <v>9337</v>
      </c>
      <c r="N165" s="664">
        <v>167</v>
      </c>
      <c r="O165" s="664">
        <v>1564004</v>
      </c>
      <c r="P165" s="677">
        <v>0.68122646584185043</v>
      </c>
      <c r="Q165" s="665">
        <v>9365.2934131736529</v>
      </c>
    </row>
    <row r="166" spans="1:17" ht="14.4" customHeight="1" x14ac:dyDescent="0.3">
      <c r="A166" s="660" t="s">
        <v>8992</v>
      </c>
      <c r="B166" s="661" t="s">
        <v>8791</v>
      </c>
      <c r="C166" s="661" t="s">
        <v>8731</v>
      </c>
      <c r="D166" s="661" t="s">
        <v>8804</v>
      </c>
      <c r="E166" s="661" t="s">
        <v>8805</v>
      </c>
      <c r="F166" s="664">
        <v>68</v>
      </c>
      <c r="G166" s="664">
        <v>659736</v>
      </c>
      <c r="H166" s="664">
        <v>1</v>
      </c>
      <c r="I166" s="664">
        <v>9702</v>
      </c>
      <c r="J166" s="664">
        <v>64</v>
      </c>
      <c r="K166" s="664">
        <v>623808</v>
      </c>
      <c r="L166" s="664">
        <v>0.94554185310487826</v>
      </c>
      <c r="M166" s="664">
        <v>9747</v>
      </c>
      <c r="N166" s="664">
        <v>21</v>
      </c>
      <c r="O166" s="664">
        <v>205335</v>
      </c>
      <c r="P166" s="677">
        <v>0.31123813161628289</v>
      </c>
      <c r="Q166" s="665">
        <v>9777.8571428571431</v>
      </c>
    </row>
    <row r="167" spans="1:17" ht="14.4" customHeight="1" x14ac:dyDescent="0.3">
      <c r="A167" s="660" t="s">
        <v>8992</v>
      </c>
      <c r="B167" s="661" t="s">
        <v>8791</v>
      </c>
      <c r="C167" s="661" t="s">
        <v>8731</v>
      </c>
      <c r="D167" s="661" t="s">
        <v>8806</v>
      </c>
      <c r="E167" s="661" t="s">
        <v>8807</v>
      </c>
      <c r="F167" s="664">
        <v>86</v>
      </c>
      <c r="G167" s="664">
        <v>36292</v>
      </c>
      <c r="H167" s="664">
        <v>1</v>
      </c>
      <c r="I167" s="664">
        <v>422</v>
      </c>
      <c r="J167" s="664">
        <v>95</v>
      </c>
      <c r="K167" s="664">
        <v>40280</v>
      </c>
      <c r="L167" s="664">
        <v>1.1098864763584262</v>
      </c>
      <c r="M167" s="664">
        <v>424</v>
      </c>
      <c r="N167" s="664">
        <v>94</v>
      </c>
      <c r="O167" s="664">
        <v>40276</v>
      </c>
      <c r="P167" s="677">
        <v>1.1097762592306843</v>
      </c>
      <c r="Q167" s="665">
        <v>428.468085106383</v>
      </c>
    </row>
    <row r="168" spans="1:17" ht="14.4" customHeight="1" x14ac:dyDescent="0.3">
      <c r="A168" s="660" t="s">
        <v>8992</v>
      </c>
      <c r="B168" s="661" t="s">
        <v>8791</v>
      </c>
      <c r="C168" s="661" t="s">
        <v>8731</v>
      </c>
      <c r="D168" s="661" t="s">
        <v>8810</v>
      </c>
      <c r="E168" s="661" t="s">
        <v>8811</v>
      </c>
      <c r="F168" s="664">
        <v>108</v>
      </c>
      <c r="G168" s="664">
        <v>108000</v>
      </c>
      <c r="H168" s="664">
        <v>1</v>
      </c>
      <c r="I168" s="664">
        <v>1000</v>
      </c>
      <c r="J168" s="664">
        <v>101</v>
      </c>
      <c r="K168" s="664">
        <v>101202</v>
      </c>
      <c r="L168" s="664">
        <v>0.93705555555555553</v>
      </c>
      <c r="M168" s="664">
        <v>1002</v>
      </c>
      <c r="N168" s="664">
        <v>104</v>
      </c>
      <c r="O168" s="664">
        <v>104516</v>
      </c>
      <c r="P168" s="677">
        <v>0.96774074074074079</v>
      </c>
      <c r="Q168" s="665">
        <v>1004.9615384615385</v>
      </c>
    </row>
    <row r="169" spans="1:17" ht="14.4" customHeight="1" x14ac:dyDescent="0.3">
      <c r="A169" s="660" t="s">
        <v>8992</v>
      </c>
      <c r="B169" s="661" t="s">
        <v>8791</v>
      </c>
      <c r="C169" s="661" t="s">
        <v>8731</v>
      </c>
      <c r="D169" s="661" t="s">
        <v>8812</v>
      </c>
      <c r="E169" s="661" t="s">
        <v>8813</v>
      </c>
      <c r="F169" s="664">
        <v>33</v>
      </c>
      <c r="G169" s="664">
        <v>73293</v>
      </c>
      <c r="H169" s="664">
        <v>1</v>
      </c>
      <c r="I169" s="664">
        <v>2221</v>
      </c>
      <c r="J169" s="664">
        <v>19</v>
      </c>
      <c r="K169" s="664">
        <v>42427</v>
      </c>
      <c r="L169" s="664">
        <v>0.57886837760768428</v>
      </c>
      <c r="M169" s="664">
        <v>2233</v>
      </c>
      <c r="N169" s="664">
        <v>16</v>
      </c>
      <c r="O169" s="664">
        <v>36043</v>
      </c>
      <c r="P169" s="677">
        <v>0.49176592580464712</v>
      </c>
      <c r="Q169" s="665">
        <v>2252.6875</v>
      </c>
    </row>
    <row r="170" spans="1:17" ht="14.4" customHeight="1" x14ac:dyDescent="0.3">
      <c r="A170" s="660" t="s">
        <v>8992</v>
      </c>
      <c r="B170" s="661" t="s">
        <v>8791</v>
      </c>
      <c r="C170" s="661" t="s">
        <v>8731</v>
      </c>
      <c r="D170" s="661" t="s">
        <v>8814</v>
      </c>
      <c r="E170" s="661" t="s">
        <v>8815</v>
      </c>
      <c r="F170" s="664">
        <v>4</v>
      </c>
      <c r="G170" s="664">
        <v>1460</v>
      </c>
      <c r="H170" s="664">
        <v>1</v>
      </c>
      <c r="I170" s="664">
        <v>365</v>
      </c>
      <c r="J170" s="664"/>
      <c r="K170" s="664"/>
      <c r="L170" s="664"/>
      <c r="M170" s="664"/>
      <c r="N170" s="664">
        <v>2</v>
      </c>
      <c r="O170" s="664">
        <v>740</v>
      </c>
      <c r="P170" s="677">
        <v>0.50684931506849318</v>
      </c>
      <c r="Q170" s="665">
        <v>370</v>
      </c>
    </row>
    <row r="171" spans="1:17" ht="14.4" customHeight="1" x14ac:dyDescent="0.3">
      <c r="A171" s="660" t="s">
        <v>8992</v>
      </c>
      <c r="B171" s="661" t="s">
        <v>8820</v>
      </c>
      <c r="C171" s="661" t="s">
        <v>8731</v>
      </c>
      <c r="D171" s="661" t="s">
        <v>8823</v>
      </c>
      <c r="E171" s="661" t="s">
        <v>8824</v>
      </c>
      <c r="F171" s="664">
        <v>129</v>
      </c>
      <c r="G171" s="664">
        <v>27864</v>
      </c>
      <c r="H171" s="664">
        <v>1</v>
      </c>
      <c r="I171" s="664">
        <v>216</v>
      </c>
      <c r="J171" s="664">
        <v>67</v>
      </c>
      <c r="K171" s="664">
        <v>14539</v>
      </c>
      <c r="L171" s="664">
        <v>0.5217843812805053</v>
      </c>
      <c r="M171" s="664">
        <v>217</v>
      </c>
      <c r="N171" s="664">
        <v>33</v>
      </c>
      <c r="O171" s="664">
        <v>7178</v>
      </c>
      <c r="P171" s="677">
        <v>0.25760838357737581</v>
      </c>
      <c r="Q171" s="665">
        <v>217.5151515151515</v>
      </c>
    </row>
    <row r="172" spans="1:17" ht="14.4" customHeight="1" x14ac:dyDescent="0.3">
      <c r="A172" s="660" t="s">
        <v>8992</v>
      </c>
      <c r="B172" s="661" t="s">
        <v>8820</v>
      </c>
      <c r="C172" s="661" t="s">
        <v>8731</v>
      </c>
      <c r="D172" s="661" t="s">
        <v>8825</v>
      </c>
      <c r="E172" s="661" t="s">
        <v>8826</v>
      </c>
      <c r="F172" s="664">
        <v>206</v>
      </c>
      <c r="G172" s="664">
        <v>101764</v>
      </c>
      <c r="H172" s="664">
        <v>1</v>
      </c>
      <c r="I172" s="664">
        <v>494</v>
      </c>
      <c r="J172" s="664">
        <v>123</v>
      </c>
      <c r="K172" s="664">
        <v>61131</v>
      </c>
      <c r="L172" s="664">
        <v>0.60071341535317013</v>
      </c>
      <c r="M172" s="664">
        <v>497</v>
      </c>
      <c r="N172" s="664">
        <v>59</v>
      </c>
      <c r="O172" s="664">
        <v>29439</v>
      </c>
      <c r="P172" s="677">
        <v>0.28928697771314021</v>
      </c>
      <c r="Q172" s="665">
        <v>498.96610169491527</v>
      </c>
    </row>
    <row r="173" spans="1:17" ht="14.4" customHeight="1" x14ac:dyDescent="0.3">
      <c r="A173" s="660" t="s">
        <v>8992</v>
      </c>
      <c r="B173" s="661" t="s">
        <v>8820</v>
      </c>
      <c r="C173" s="661" t="s">
        <v>8731</v>
      </c>
      <c r="D173" s="661" t="s">
        <v>8831</v>
      </c>
      <c r="E173" s="661" t="s">
        <v>8832</v>
      </c>
      <c r="F173" s="664">
        <v>335</v>
      </c>
      <c r="G173" s="664">
        <v>117250</v>
      </c>
      <c r="H173" s="664">
        <v>1</v>
      </c>
      <c r="I173" s="664">
        <v>350</v>
      </c>
      <c r="J173" s="664">
        <v>300</v>
      </c>
      <c r="K173" s="664">
        <v>105000</v>
      </c>
      <c r="L173" s="664">
        <v>0.89552238805970152</v>
      </c>
      <c r="M173" s="664">
        <v>350</v>
      </c>
      <c r="N173" s="664">
        <v>365</v>
      </c>
      <c r="O173" s="664">
        <v>127998</v>
      </c>
      <c r="P173" s="677">
        <v>1.0916673773987207</v>
      </c>
      <c r="Q173" s="665">
        <v>350.67945205479452</v>
      </c>
    </row>
    <row r="174" spans="1:17" ht="14.4" customHeight="1" x14ac:dyDescent="0.3">
      <c r="A174" s="660" t="s">
        <v>8992</v>
      </c>
      <c r="B174" s="661" t="s">
        <v>8820</v>
      </c>
      <c r="C174" s="661" t="s">
        <v>8731</v>
      </c>
      <c r="D174" s="661" t="s">
        <v>8835</v>
      </c>
      <c r="E174" s="661" t="s">
        <v>8836</v>
      </c>
      <c r="F174" s="664">
        <v>4287</v>
      </c>
      <c r="G174" s="664">
        <v>274368</v>
      </c>
      <c r="H174" s="664">
        <v>1</v>
      </c>
      <c r="I174" s="664">
        <v>64</v>
      </c>
      <c r="J174" s="664">
        <v>3978</v>
      </c>
      <c r="K174" s="664">
        <v>258570</v>
      </c>
      <c r="L174" s="664">
        <v>0.94242039888033591</v>
      </c>
      <c r="M174" s="664">
        <v>65</v>
      </c>
      <c r="N174" s="664">
        <v>4176</v>
      </c>
      <c r="O174" s="664">
        <v>271440</v>
      </c>
      <c r="P174" s="677">
        <v>0.98932820153953815</v>
      </c>
      <c r="Q174" s="665">
        <v>65</v>
      </c>
    </row>
    <row r="175" spans="1:17" ht="14.4" customHeight="1" x14ac:dyDescent="0.3">
      <c r="A175" s="660" t="s">
        <v>8992</v>
      </c>
      <c r="B175" s="661" t="s">
        <v>8820</v>
      </c>
      <c r="C175" s="661" t="s">
        <v>8731</v>
      </c>
      <c r="D175" s="661" t="s">
        <v>8837</v>
      </c>
      <c r="E175" s="661" t="s">
        <v>8838</v>
      </c>
      <c r="F175" s="664">
        <v>3</v>
      </c>
      <c r="G175" s="664">
        <v>1626</v>
      </c>
      <c r="H175" s="664">
        <v>1</v>
      </c>
      <c r="I175" s="664">
        <v>542</v>
      </c>
      <c r="J175" s="664">
        <v>1</v>
      </c>
      <c r="K175" s="664">
        <v>543</v>
      </c>
      <c r="L175" s="664">
        <v>0.33394833948339481</v>
      </c>
      <c r="M175" s="664">
        <v>543</v>
      </c>
      <c r="N175" s="664">
        <v>1</v>
      </c>
      <c r="O175" s="664">
        <v>544</v>
      </c>
      <c r="P175" s="677">
        <v>0.33456334563345635</v>
      </c>
      <c r="Q175" s="665">
        <v>544</v>
      </c>
    </row>
    <row r="176" spans="1:17" ht="14.4" customHeight="1" x14ac:dyDescent="0.3">
      <c r="A176" s="660" t="s">
        <v>8992</v>
      </c>
      <c r="B176" s="661" t="s">
        <v>8820</v>
      </c>
      <c r="C176" s="661" t="s">
        <v>8731</v>
      </c>
      <c r="D176" s="661" t="s">
        <v>8839</v>
      </c>
      <c r="E176" s="661" t="s">
        <v>8840</v>
      </c>
      <c r="F176" s="664">
        <v>82</v>
      </c>
      <c r="G176" s="664">
        <v>48298</v>
      </c>
      <c r="H176" s="664">
        <v>1</v>
      </c>
      <c r="I176" s="664">
        <v>589</v>
      </c>
      <c r="J176" s="664">
        <v>56</v>
      </c>
      <c r="K176" s="664">
        <v>33040</v>
      </c>
      <c r="L176" s="664">
        <v>0.68408629756925754</v>
      </c>
      <c r="M176" s="664">
        <v>590</v>
      </c>
      <c r="N176" s="664">
        <v>78</v>
      </c>
      <c r="O176" s="664">
        <v>46085</v>
      </c>
      <c r="P176" s="677">
        <v>0.95418029732080001</v>
      </c>
      <c r="Q176" s="665">
        <v>590.83333333333337</v>
      </c>
    </row>
    <row r="177" spans="1:17" ht="14.4" customHeight="1" x14ac:dyDescent="0.3">
      <c r="A177" s="660" t="s">
        <v>8992</v>
      </c>
      <c r="B177" s="661" t="s">
        <v>8820</v>
      </c>
      <c r="C177" s="661" t="s">
        <v>8731</v>
      </c>
      <c r="D177" s="661" t="s">
        <v>8841</v>
      </c>
      <c r="E177" s="661" t="s">
        <v>8842</v>
      </c>
      <c r="F177" s="664">
        <v>82</v>
      </c>
      <c r="G177" s="664">
        <v>50348</v>
      </c>
      <c r="H177" s="664">
        <v>1</v>
      </c>
      <c r="I177" s="664">
        <v>614</v>
      </c>
      <c r="J177" s="664">
        <v>55</v>
      </c>
      <c r="K177" s="664">
        <v>33825</v>
      </c>
      <c r="L177" s="664">
        <v>0.67182410423452765</v>
      </c>
      <c r="M177" s="664">
        <v>615</v>
      </c>
      <c r="N177" s="664">
        <v>76</v>
      </c>
      <c r="O177" s="664">
        <v>46804</v>
      </c>
      <c r="P177" s="677">
        <v>0.92960991499165802</v>
      </c>
      <c r="Q177" s="665">
        <v>615.84210526315792</v>
      </c>
    </row>
    <row r="178" spans="1:17" ht="14.4" customHeight="1" x14ac:dyDescent="0.3">
      <c r="A178" s="660" t="s">
        <v>8992</v>
      </c>
      <c r="B178" s="661" t="s">
        <v>8820</v>
      </c>
      <c r="C178" s="661" t="s">
        <v>8731</v>
      </c>
      <c r="D178" s="661" t="s">
        <v>8843</v>
      </c>
      <c r="E178" s="661" t="s">
        <v>8844</v>
      </c>
      <c r="F178" s="664">
        <v>111</v>
      </c>
      <c r="G178" s="664">
        <v>16539</v>
      </c>
      <c r="H178" s="664">
        <v>1</v>
      </c>
      <c r="I178" s="664">
        <v>149</v>
      </c>
      <c r="J178" s="664">
        <v>131</v>
      </c>
      <c r="K178" s="664">
        <v>19519</v>
      </c>
      <c r="L178" s="664">
        <v>1.1801801801801801</v>
      </c>
      <c r="M178" s="664">
        <v>149</v>
      </c>
      <c r="N178" s="664">
        <v>149</v>
      </c>
      <c r="O178" s="664">
        <v>22301</v>
      </c>
      <c r="P178" s="677">
        <v>1.3483886571134893</v>
      </c>
      <c r="Q178" s="665">
        <v>149.67114093959731</v>
      </c>
    </row>
    <row r="179" spans="1:17" ht="14.4" customHeight="1" x14ac:dyDescent="0.3">
      <c r="A179" s="660" t="s">
        <v>8992</v>
      </c>
      <c r="B179" s="661" t="s">
        <v>8820</v>
      </c>
      <c r="C179" s="661" t="s">
        <v>8731</v>
      </c>
      <c r="D179" s="661" t="s">
        <v>8845</v>
      </c>
      <c r="E179" s="661" t="s">
        <v>8846</v>
      </c>
      <c r="F179" s="664"/>
      <c r="G179" s="664"/>
      <c r="H179" s="664"/>
      <c r="I179" s="664"/>
      <c r="J179" s="664">
        <v>1</v>
      </c>
      <c r="K179" s="664">
        <v>675</v>
      </c>
      <c r="L179" s="664"/>
      <c r="M179" s="664">
        <v>675</v>
      </c>
      <c r="N179" s="664"/>
      <c r="O179" s="664"/>
      <c r="P179" s="677"/>
      <c r="Q179" s="665"/>
    </row>
    <row r="180" spans="1:17" ht="14.4" customHeight="1" x14ac:dyDescent="0.3">
      <c r="A180" s="660" t="s">
        <v>8992</v>
      </c>
      <c r="B180" s="661" t="s">
        <v>8820</v>
      </c>
      <c r="C180" s="661" t="s">
        <v>8731</v>
      </c>
      <c r="D180" s="661" t="s">
        <v>8847</v>
      </c>
      <c r="E180" s="661" t="s">
        <v>8848</v>
      </c>
      <c r="F180" s="664">
        <v>118</v>
      </c>
      <c r="G180" s="664">
        <v>2714</v>
      </c>
      <c r="H180" s="664">
        <v>1</v>
      </c>
      <c r="I180" s="664">
        <v>23</v>
      </c>
      <c r="J180" s="664">
        <v>121</v>
      </c>
      <c r="K180" s="664">
        <v>2783</v>
      </c>
      <c r="L180" s="664">
        <v>1.0254237288135593</v>
      </c>
      <c r="M180" s="664">
        <v>23</v>
      </c>
      <c r="N180" s="664">
        <v>84</v>
      </c>
      <c r="O180" s="664">
        <v>1982</v>
      </c>
      <c r="P180" s="677">
        <v>0.73028739867354453</v>
      </c>
      <c r="Q180" s="665">
        <v>23.595238095238095</v>
      </c>
    </row>
    <row r="181" spans="1:17" ht="14.4" customHeight="1" x14ac:dyDescent="0.3">
      <c r="A181" s="660" t="s">
        <v>8992</v>
      </c>
      <c r="B181" s="661" t="s">
        <v>8820</v>
      </c>
      <c r="C181" s="661" t="s">
        <v>8731</v>
      </c>
      <c r="D181" s="661" t="s">
        <v>8851</v>
      </c>
      <c r="E181" s="661" t="s">
        <v>8852</v>
      </c>
      <c r="F181" s="664">
        <v>13</v>
      </c>
      <c r="G181" s="664">
        <v>702</v>
      </c>
      <c r="H181" s="664">
        <v>1</v>
      </c>
      <c r="I181" s="664">
        <v>54</v>
      </c>
      <c r="J181" s="664">
        <v>7</v>
      </c>
      <c r="K181" s="664">
        <v>378</v>
      </c>
      <c r="L181" s="664">
        <v>0.53846153846153844</v>
      </c>
      <c r="M181" s="664">
        <v>54</v>
      </c>
      <c r="N181" s="664">
        <v>12</v>
      </c>
      <c r="O181" s="664">
        <v>648</v>
      </c>
      <c r="P181" s="677">
        <v>0.92307692307692313</v>
      </c>
      <c r="Q181" s="665">
        <v>54</v>
      </c>
    </row>
    <row r="182" spans="1:17" ht="14.4" customHeight="1" x14ac:dyDescent="0.3">
      <c r="A182" s="660" t="s">
        <v>8992</v>
      </c>
      <c r="B182" s="661" t="s">
        <v>8820</v>
      </c>
      <c r="C182" s="661" t="s">
        <v>8731</v>
      </c>
      <c r="D182" s="661" t="s">
        <v>8853</v>
      </c>
      <c r="E182" s="661" t="s">
        <v>8854</v>
      </c>
      <c r="F182" s="664">
        <v>2181</v>
      </c>
      <c r="G182" s="664">
        <v>167937</v>
      </c>
      <c r="H182" s="664">
        <v>1</v>
      </c>
      <c r="I182" s="664">
        <v>77</v>
      </c>
      <c r="J182" s="664">
        <v>1989</v>
      </c>
      <c r="K182" s="664">
        <v>153153</v>
      </c>
      <c r="L182" s="664">
        <v>0.91196698762035766</v>
      </c>
      <c r="M182" s="664">
        <v>77</v>
      </c>
      <c r="N182" s="664">
        <v>2236</v>
      </c>
      <c r="O182" s="664">
        <v>172172</v>
      </c>
      <c r="P182" s="677">
        <v>1.0252177900045851</v>
      </c>
      <c r="Q182" s="665">
        <v>77</v>
      </c>
    </row>
    <row r="183" spans="1:17" ht="14.4" customHeight="1" x14ac:dyDescent="0.3">
      <c r="A183" s="660" t="s">
        <v>8992</v>
      </c>
      <c r="B183" s="661" t="s">
        <v>8820</v>
      </c>
      <c r="C183" s="661" t="s">
        <v>8731</v>
      </c>
      <c r="D183" s="661" t="s">
        <v>8855</v>
      </c>
      <c r="E183" s="661" t="s">
        <v>8856</v>
      </c>
      <c r="F183" s="664"/>
      <c r="G183" s="664"/>
      <c r="H183" s="664"/>
      <c r="I183" s="664"/>
      <c r="J183" s="664"/>
      <c r="K183" s="664"/>
      <c r="L183" s="664"/>
      <c r="M183" s="664"/>
      <c r="N183" s="664">
        <v>5</v>
      </c>
      <c r="O183" s="664">
        <v>8150</v>
      </c>
      <c r="P183" s="677"/>
      <c r="Q183" s="665">
        <v>1630</v>
      </c>
    </row>
    <row r="184" spans="1:17" ht="14.4" customHeight="1" x14ac:dyDescent="0.3">
      <c r="A184" s="660" t="s">
        <v>8992</v>
      </c>
      <c r="B184" s="661" t="s">
        <v>8820</v>
      </c>
      <c r="C184" s="661" t="s">
        <v>8731</v>
      </c>
      <c r="D184" s="661" t="s">
        <v>8857</v>
      </c>
      <c r="E184" s="661" t="s">
        <v>8858</v>
      </c>
      <c r="F184" s="664">
        <v>1215</v>
      </c>
      <c r="G184" s="664">
        <v>26730</v>
      </c>
      <c r="H184" s="664">
        <v>1</v>
      </c>
      <c r="I184" s="664">
        <v>22</v>
      </c>
      <c r="J184" s="664">
        <v>1038</v>
      </c>
      <c r="K184" s="664">
        <v>22836</v>
      </c>
      <c r="L184" s="664">
        <v>0.85432098765432096</v>
      </c>
      <c r="M184" s="664">
        <v>22</v>
      </c>
      <c r="N184" s="664">
        <v>883</v>
      </c>
      <c r="O184" s="664">
        <v>20024</v>
      </c>
      <c r="P184" s="677">
        <v>0.74912083800972695</v>
      </c>
      <c r="Q184" s="665">
        <v>22.677236693091732</v>
      </c>
    </row>
    <row r="185" spans="1:17" ht="14.4" customHeight="1" x14ac:dyDescent="0.3">
      <c r="A185" s="660" t="s">
        <v>8992</v>
      </c>
      <c r="B185" s="661" t="s">
        <v>8820</v>
      </c>
      <c r="C185" s="661" t="s">
        <v>8731</v>
      </c>
      <c r="D185" s="661" t="s">
        <v>8859</v>
      </c>
      <c r="E185" s="661" t="s">
        <v>8860</v>
      </c>
      <c r="F185" s="664">
        <v>2</v>
      </c>
      <c r="G185" s="664">
        <v>190</v>
      </c>
      <c r="H185" s="664">
        <v>1</v>
      </c>
      <c r="I185" s="664">
        <v>95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8992</v>
      </c>
      <c r="B186" s="661" t="s">
        <v>8820</v>
      </c>
      <c r="C186" s="661" t="s">
        <v>8731</v>
      </c>
      <c r="D186" s="661" t="s">
        <v>8861</v>
      </c>
      <c r="E186" s="661" t="s">
        <v>8862</v>
      </c>
      <c r="F186" s="664">
        <v>1</v>
      </c>
      <c r="G186" s="664">
        <v>175</v>
      </c>
      <c r="H186" s="664">
        <v>1</v>
      </c>
      <c r="I186" s="664">
        <v>175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8992</v>
      </c>
      <c r="B187" s="661" t="s">
        <v>8820</v>
      </c>
      <c r="C187" s="661" t="s">
        <v>8731</v>
      </c>
      <c r="D187" s="661" t="s">
        <v>8865</v>
      </c>
      <c r="E187" s="661" t="s">
        <v>8866</v>
      </c>
      <c r="F187" s="664">
        <v>41</v>
      </c>
      <c r="G187" s="664">
        <v>25666</v>
      </c>
      <c r="H187" s="664">
        <v>1</v>
      </c>
      <c r="I187" s="664">
        <v>626</v>
      </c>
      <c r="J187" s="664">
        <v>82</v>
      </c>
      <c r="K187" s="664">
        <v>51414</v>
      </c>
      <c r="L187" s="664">
        <v>2.0031948881789137</v>
      </c>
      <c r="M187" s="664">
        <v>627</v>
      </c>
      <c r="N187" s="664">
        <v>94</v>
      </c>
      <c r="O187" s="664">
        <v>59003</v>
      </c>
      <c r="P187" s="677">
        <v>2.2988778929322842</v>
      </c>
      <c r="Q187" s="665">
        <v>627.69148936170211</v>
      </c>
    </row>
    <row r="188" spans="1:17" ht="14.4" customHeight="1" x14ac:dyDescent="0.3">
      <c r="A188" s="660" t="s">
        <v>8992</v>
      </c>
      <c r="B188" s="661" t="s">
        <v>8820</v>
      </c>
      <c r="C188" s="661" t="s">
        <v>8731</v>
      </c>
      <c r="D188" s="661" t="s">
        <v>8867</v>
      </c>
      <c r="E188" s="661" t="s">
        <v>8868</v>
      </c>
      <c r="F188" s="664">
        <v>507</v>
      </c>
      <c r="G188" s="664">
        <v>105963</v>
      </c>
      <c r="H188" s="664">
        <v>1</v>
      </c>
      <c r="I188" s="664">
        <v>209</v>
      </c>
      <c r="J188" s="664">
        <v>411</v>
      </c>
      <c r="K188" s="664">
        <v>85899</v>
      </c>
      <c r="L188" s="664">
        <v>0.81065088757396453</v>
      </c>
      <c r="M188" s="664">
        <v>209</v>
      </c>
      <c r="N188" s="664">
        <v>1</v>
      </c>
      <c r="O188" s="664">
        <v>209</v>
      </c>
      <c r="P188" s="677">
        <v>1.9723865877712033E-3</v>
      </c>
      <c r="Q188" s="665">
        <v>209</v>
      </c>
    </row>
    <row r="189" spans="1:17" ht="14.4" customHeight="1" x14ac:dyDescent="0.3">
      <c r="A189" s="660" t="s">
        <v>8992</v>
      </c>
      <c r="B189" s="661" t="s">
        <v>8820</v>
      </c>
      <c r="C189" s="661" t="s">
        <v>8731</v>
      </c>
      <c r="D189" s="661" t="s">
        <v>8869</v>
      </c>
      <c r="E189" s="661" t="s">
        <v>8870</v>
      </c>
      <c r="F189" s="664">
        <v>571</v>
      </c>
      <c r="G189" s="664">
        <v>37686</v>
      </c>
      <c r="H189" s="664">
        <v>1</v>
      </c>
      <c r="I189" s="664">
        <v>66</v>
      </c>
      <c r="J189" s="664">
        <v>427</v>
      </c>
      <c r="K189" s="664">
        <v>28182</v>
      </c>
      <c r="L189" s="664">
        <v>0.7478108581436077</v>
      </c>
      <c r="M189" s="664">
        <v>66</v>
      </c>
      <c r="N189" s="664">
        <v>310</v>
      </c>
      <c r="O189" s="664">
        <v>20460</v>
      </c>
      <c r="P189" s="677">
        <v>0.54290718038528896</v>
      </c>
      <c r="Q189" s="665">
        <v>66</v>
      </c>
    </row>
    <row r="190" spans="1:17" ht="14.4" customHeight="1" x14ac:dyDescent="0.3">
      <c r="A190" s="660" t="s">
        <v>8992</v>
      </c>
      <c r="B190" s="661" t="s">
        <v>8820</v>
      </c>
      <c r="C190" s="661" t="s">
        <v>8731</v>
      </c>
      <c r="D190" s="661" t="s">
        <v>8871</v>
      </c>
      <c r="E190" s="661" t="s">
        <v>8872</v>
      </c>
      <c r="F190" s="664"/>
      <c r="G190" s="664"/>
      <c r="H190" s="664"/>
      <c r="I190" s="664"/>
      <c r="J190" s="664">
        <v>2</v>
      </c>
      <c r="K190" s="664">
        <v>588</v>
      </c>
      <c r="L190" s="664"/>
      <c r="M190" s="664">
        <v>294</v>
      </c>
      <c r="N190" s="664"/>
      <c r="O190" s="664"/>
      <c r="P190" s="677"/>
      <c r="Q190" s="665"/>
    </row>
    <row r="191" spans="1:17" ht="14.4" customHeight="1" x14ac:dyDescent="0.3">
      <c r="A191" s="660" t="s">
        <v>8992</v>
      </c>
      <c r="B191" s="661" t="s">
        <v>8820</v>
      </c>
      <c r="C191" s="661" t="s">
        <v>8731</v>
      </c>
      <c r="D191" s="661" t="s">
        <v>8873</v>
      </c>
      <c r="E191" s="661" t="s">
        <v>8874</v>
      </c>
      <c r="F191" s="664">
        <v>3390</v>
      </c>
      <c r="G191" s="664">
        <v>54240</v>
      </c>
      <c r="H191" s="664">
        <v>1</v>
      </c>
      <c r="I191" s="664">
        <v>16</v>
      </c>
      <c r="J191" s="664">
        <v>3169</v>
      </c>
      <c r="K191" s="664">
        <v>50704</v>
      </c>
      <c r="L191" s="664">
        <v>0.93480825958702063</v>
      </c>
      <c r="M191" s="664">
        <v>16</v>
      </c>
      <c r="N191" s="664">
        <v>3516</v>
      </c>
      <c r="O191" s="664">
        <v>56256</v>
      </c>
      <c r="P191" s="677">
        <v>1.0371681415929204</v>
      </c>
      <c r="Q191" s="665">
        <v>16</v>
      </c>
    </row>
    <row r="192" spans="1:17" ht="14.4" customHeight="1" x14ac:dyDescent="0.3">
      <c r="A192" s="660" t="s">
        <v>8992</v>
      </c>
      <c r="B192" s="661" t="s">
        <v>8820</v>
      </c>
      <c r="C192" s="661" t="s">
        <v>8731</v>
      </c>
      <c r="D192" s="661" t="s">
        <v>8877</v>
      </c>
      <c r="E192" s="661" t="s">
        <v>8878</v>
      </c>
      <c r="F192" s="664">
        <v>1369</v>
      </c>
      <c r="G192" s="664">
        <v>475043</v>
      </c>
      <c r="H192" s="664">
        <v>1</v>
      </c>
      <c r="I192" s="664">
        <v>347</v>
      </c>
      <c r="J192" s="664">
        <v>1054</v>
      </c>
      <c r="K192" s="664">
        <v>366792</v>
      </c>
      <c r="L192" s="664">
        <v>0.77212378668878401</v>
      </c>
      <c r="M192" s="664">
        <v>348</v>
      </c>
      <c r="N192" s="664">
        <v>400</v>
      </c>
      <c r="O192" s="664">
        <v>139362</v>
      </c>
      <c r="P192" s="677">
        <v>0.29336712676536653</v>
      </c>
      <c r="Q192" s="665">
        <v>348.40499999999997</v>
      </c>
    </row>
    <row r="193" spans="1:17" ht="14.4" customHeight="1" x14ac:dyDescent="0.3">
      <c r="A193" s="660" t="s">
        <v>8992</v>
      </c>
      <c r="B193" s="661" t="s">
        <v>8820</v>
      </c>
      <c r="C193" s="661" t="s">
        <v>8731</v>
      </c>
      <c r="D193" s="661" t="s">
        <v>8879</v>
      </c>
      <c r="E193" s="661" t="s">
        <v>8880</v>
      </c>
      <c r="F193" s="664">
        <v>964</v>
      </c>
      <c r="G193" s="664">
        <v>22172</v>
      </c>
      <c r="H193" s="664">
        <v>1</v>
      </c>
      <c r="I193" s="664">
        <v>23</v>
      </c>
      <c r="J193" s="664">
        <v>806</v>
      </c>
      <c r="K193" s="664">
        <v>19344</v>
      </c>
      <c r="L193" s="664">
        <v>0.87245174093451194</v>
      </c>
      <c r="M193" s="664">
        <v>24</v>
      </c>
      <c r="N193" s="664">
        <v>675</v>
      </c>
      <c r="O193" s="664">
        <v>16200</v>
      </c>
      <c r="P193" s="677">
        <v>0.73065127187443624</v>
      </c>
      <c r="Q193" s="665">
        <v>24</v>
      </c>
    </row>
    <row r="194" spans="1:17" ht="14.4" customHeight="1" x14ac:dyDescent="0.3">
      <c r="A194" s="660" t="s">
        <v>8992</v>
      </c>
      <c r="B194" s="661" t="s">
        <v>8820</v>
      </c>
      <c r="C194" s="661" t="s">
        <v>8731</v>
      </c>
      <c r="D194" s="661" t="s">
        <v>8881</v>
      </c>
      <c r="E194" s="661" t="s">
        <v>8882</v>
      </c>
      <c r="F194" s="664">
        <v>87</v>
      </c>
      <c r="G194" s="664">
        <v>64119</v>
      </c>
      <c r="H194" s="664">
        <v>1</v>
      </c>
      <c r="I194" s="664">
        <v>737</v>
      </c>
      <c r="J194" s="664">
        <v>60</v>
      </c>
      <c r="K194" s="664">
        <v>44280</v>
      </c>
      <c r="L194" s="664">
        <v>0.69059093248491088</v>
      </c>
      <c r="M194" s="664">
        <v>738</v>
      </c>
      <c r="N194" s="664">
        <v>81</v>
      </c>
      <c r="O194" s="664">
        <v>59845</v>
      </c>
      <c r="P194" s="677">
        <v>0.93334269093404454</v>
      </c>
      <c r="Q194" s="665">
        <v>738.82716049382714</v>
      </c>
    </row>
    <row r="195" spans="1:17" ht="14.4" customHeight="1" x14ac:dyDescent="0.3">
      <c r="A195" s="660" t="s">
        <v>8992</v>
      </c>
      <c r="B195" s="661" t="s">
        <v>8820</v>
      </c>
      <c r="C195" s="661" t="s">
        <v>8731</v>
      </c>
      <c r="D195" s="661" t="s">
        <v>8883</v>
      </c>
      <c r="E195" s="661" t="s">
        <v>8884</v>
      </c>
      <c r="F195" s="664">
        <v>109</v>
      </c>
      <c r="G195" s="664">
        <v>19620</v>
      </c>
      <c r="H195" s="664">
        <v>1</v>
      </c>
      <c r="I195" s="664">
        <v>180</v>
      </c>
      <c r="J195" s="664">
        <v>85</v>
      </c>
      <c r="K195" s="664">
        <v>15300</v>
      </c>
      <c r="L195" s="664">
        <v>0.77981651376146788</v>
      </c>
      <c r="M195" s="664">
        <v>180</v>
      </c>
      <c r="N195" s="664">
        <v>109</v>
      </c>
      <c r="O195" s="664">
        <v>19620</v>
      </c>
      <c r="P195" s="677">
        <v>1</v>
      </c>
      <c r="Q195" s="665">
        <v>180</v>
      </c>
    </row>
    <row r="196" spans="1:17" ht="14.4" customHeight="1" x14ac:dyDescent="0.3">
      <c r="A196" s="660" t="s">
        <v>8992</v>
      </c>
      <c r="B196" s="661" t="s">
        <v>8820</v>
      </c>
      <c r="C196" s="661" t="s">
        <v>8731</v>
      </c>
      <c r="D196" s="661" t="s">
        <v>8889</v>
      </c>
      <c r="E196" s="661" t="s">
        <v>8890</v>
      </c>
      <c r="F196" s="664">
        <v>15</v>
      </c>
      <c r="G196" s="664">
        <v>3795</v>
      </c>
      <c r="H196" s="664">
        <v>1</v>
      </c>
      <c r="I196" s="664">
        <v>253</v>
      </c>
      <c r="J196" s="664">
        <v>138</v>
      </c>
      <c r="K196" s="664">
        <v>34914</v>
      </c>
      <c r="L196" s="664">
        <v>9.1999999999999993</v>
      </c>
      <c r="M196" s="664">
        <v>253</v>
      </c>
      <c r="N196" s="664">
        <v>678</v>
      </c>
      <c r="O196" s="664">
        <v>171534</v>
      </c>
      <c r="P196" s="677">
        <v>45.2</v>
      </c>
      <c r="Q196" s="665">
        <v>253</v>
      </c>
    </row>
    <row r="197" spans="1:17" ht="14.4" customHeight="1" x14ac:dyDescent="0.3">
      <c r="A197" s="660" t="s">
        <v>8992</v>
      </c>
      <c r="B197" s="661" t="s">
        <v>8820</v>
      </c>
      <c r="C197" s="661" t="s">
        <v>8731</v>
      </c>
      <c r="D197" s="661" t="s">
        <v>8891</v>
      </c>
      <c r="E197" s="661" t="s">
        <v>8892</v>
      </c>
      <c r="F197" s="664">
        <v>82</v>
      </c>
      <c r="G197" s="664">
        <v>21648</v>
      </c>
      <c r="H197" s="664">
        <v>1</v>
      </c>
      <c r="I197" s="664">
        <v>264</v>
      </c>
      <c r="J197" s="664">
        <v>55</v>
      </c>
      <c r="K197" s="664">
        <v>14520</v>
      </c>
      <c r="L197" s="664">
        <v>0.67073170731707321</v>
      </c>
      <c r="M197" s="664">
        <v>264</v>
      </c>
      <c r="N197" s="664">
        <v>74</v>
      </c>
      <c r="O197" s="664">
        <v>19598</v>
      </c>
      <c r="P197" s="677">
        <v>0.90530303030303028</v>
      </c>
      <c r="Q197" s="665">
        <v>264.83783783783781</v>
      </c>
    </row>
    <row r="198" spans="1:17" ht="14.4" customHeight="1" x14ac:dyDescent="0.3">
      <c r="A198" s="660" t="s">
        <v>8992</v>
      </c>
      <c r="B198" s="661" t="s">
        <v>8820</v>
      </c>
      <c r="C198" s="661" t="s">
        <v>8731</v>
      </c>
      <c r="D198" s="661" t="s">
        <v>8893</v>
      </c>
      <c r="E198" s="661" t="s">
        <v>8894</v>
      </c>
      <c r="F198" s="664">
        <v>219</v>
      </c>
      <c r="G198" s="664">
        <v>41391</v>
      </c>
      <c r="H198" s="664">
        <v>1</v>
      </c>
      <c r="I198" s="664">
        <v>189</v>
      </c>
      <c r="J198" s="664">
        <v>120</v>
      </c>
      <c r="K198" s="664">
        <v>22680</v>
      </c>
      <c r="L198" s="664">
        <v>0.54794520547945202</v>
      </c>
      <c r="M198" s="664">
        <v>189</v>
      </c>
      <c r="N198" s="664"/>
      <c r="O198" s="664"/>
      <c r="P198" s="677"/>
      <c r="Q198" s="665"/>
    </row>
    <row r="199" spans="1:17" ht="14.4" customHeight="1" x14ac:dyDescent="0.3">
      <c r="A199" s="660" t="s">
        <v>8992</v>
      </c>
      <c r="B199" s="661" t="s">
        <v>8820</v>
      </c>
      <c r="C199" s="661" t="s">
        <v>8731</v>
      </c>
      <c r="D199" s="661" t="s">
        <v>8897</v>
      </c>
      <c r="E199" s="661" t="s">
        <v>8898</v>
      </c>
      <c r="F199" s="664">
        <v>135</v>
      </c>
      <c r="G199" s="664">
        <v>29160</v>
      </c>
      <c r="H199" s="664">
        <v>1</v>
      </c>
      <c r="I199" s="664">
        <v>216</v>
      </c>
      <c r="J199" s="664">
        <v>70</v>
      </c>
      <c r="K199" s="664">
        <v>15120</v>
      </c>
      <c r="L199" s="664">
        <v>0.51851851851851849</v>
      </c>
      <c r="M199" s="664">
        <v>216</v>
      </c>
      <c r="N199" s="664">
        <v>84</v>
      </c>
      <c r="O199" s="664">
        <v>18144</v>
      </c>
      <c r="P199" s="677">
        <v>0.62222222222222223</v>
      </c>
      <c r="Q199" s="665">
        <v>216</v>
      </c>
    </row>
    <row r="200" spans="1:17" ht="14.4" customHeight="1" x14ac:dyDescent="0.3">
      <c r="A200" s="660" t="s">
        <v>8992</v>
      </c>
      <c r="B200" s="661" t="s">
        <v>8820</v>
      </c>
      <c r="C200" s="661" t="s">
        <v>8731</v>
      </c>
      <c r="D200" s="661" t="s">
        <v>8899</v>
      </c>
      <c r="E200" s="661" t="s">
        <v>8900</v>
      </c>
      <c r="F200" s="664">
        <v>108</v>
      </c>
      <c r="G200" s="664">
        <v>3780</v>
      </c>
      <c r="H200" s="664">
        <v>1</v>
      </c>
      <c r="I200" s="664">
        <v>35</v>
      </c>
      <c r="J200" s="664">
        <v>89</v>
      </c>
      <c r="K200" s="664">
        <v>3115</v>
      </c>
      <c r="L200" s="664">
        <v>0.82407407407407407</v>
      </c>
      <c r="M200" s="664">
        <v>35</v>
      </c>
      <c r="N200" s="664">
        <v>115</v>
      </c>
      <c r="O200" s="664">
        <v>4121</v>
      </c>
      <c r="P200" s="677">
        <v>1.0902116402116402</v>
      </c>
      <c r="Q200" s="665">
        <v>35.834782608695654</v>
      </c>
    </row>
    <row r="201" spans="1:17" ht="14.4" customHeight="1" x14ac:dyDescent="0.3">
      <c r="A201" s="660" t="s">
        <v>8992</v>
      </c>
      <c r="B201" s="661" t="s">
        <v>8820</v>
      </c>
      <c r="C201" s="661" t="s">
        <v>8731</v>
      </c>
      <c r="D201" s="661" t="s">
        <v>8901</v>
      </c>
      <c r="E201" s="661" t="s">
        <v>8902</v>
      </c>
      <c r="F201" s="664">
        <v>82</v>
      </c>
      <c r="G201" s="664">
        <v>48298</v>
      </c>
      <c r="H201" s="664">
        <v>1</v>
      </c>
      <c r="I201" s="664">
        <v>589</v>
      </c>
      <c r="J201" s="664">
        <v>55</v>
      </c>
      <c r="K201" s="664">
        <v>32450</v>
      </c>
      <c r="L201" s="664">
        <v>0.6718704708269494</v>
      </c>
      <c r="M201" s="664">
        <v>590</v>
      </c>
      <c r="N201" s="664">
        <v>76</v>
      </c>
      <c r="O201" s="664">
        <v>44904</v>
      </c>
      <c r="P201" s="677">
        <v>0.92972793904509499</v>
      </c>
      <c r="Q201" s="665">
        <v>590.84210526315792</v>
      </c>
    </row>
    <row r="202" spans="1:17" ht="14.4" customHeight="1" x14ac:dyDescent="0.3">
      <c r="A202" s="660" t="s">
        <v>8992</v>
      </c>
      <c r="B202" s="661" t="s">
        <v>8820</v>
      </c>
      <c r="C202" s="661" t="s">
        <v>8731</v>
      </c>
      <c r="D202" s="661" t="s">
        <v>8995</v>
      </c>
      <c r="E202" s="661" t="s">
        <v>8996</v>
      </c>
      <c r="F202" s="664">
        <v>79</v>
      </c>
      <c r="G202" s="664">
        <v>441531</v>
      </c>
      <c r="H202" s="664">
        <v>1</v>
      </c>
      <c r="I202" s="664">
        <v>5589</v>
      </c>
      <c r="J202" s="664">
        <v>53</v>
      </c>
      <c r="K202" s="664">
        <v>296641</v>
      </c>
      <c r="L202" s="664">
        <v>0.67184637092299293</v>
      </c>
      <c r="M202" s="664">
        <v>5597</v>
      </c>
      <c r="N202" s="664">
        <v>24</v>
      </c>
      <c r="O202" s="664">
        <v>134432</v>
      </c>
      <c r="P202" s="677">
        <v>0.30446786295865974</v>
      </c>
      <c r="Q202" s="665">
        <v>5601.333333333333</v>
      </c>
    </row>
    <row r="203" spans="1:17" ht="14.4" customHeight="1" x14ac:dyDescent="0.3">
      <c r="A203" s="660" t="s">
        <v>8992</v>
      </c>
      <c r="B203" s="661" t="s">
        <v>8820</v>
      </c>
      <c r="C203" s="661" t="s">
        <v>8731</v>
      </c>
      <c r="D203" s="661" t="s">
        <v>8903</v>
      </c>
      <c r="E203" s="661" t="s">
        <v>8904</v>
      </c>
      <c r="F203" s="664">
        <v>40</v>
      </c>
      <c r="G203" s="664">
        <v>2000</v>
      </c>
      <c r="H203" s="664">
        <v>1</v>
      </c>
      <c r="I203" s="664">
        <v>50</v>
      </c>
      <c r="J203" s="664">
        <v>28</v>
      </c>
      <c r="K203" s="664">
        <v>1400</v>
      </c>
      <c r="L203" s="664">
        <v>0.7</v>
      </c>
      <c r="M203" s="664">
        <v>50</v>
      </c>
      <c r="N203" s="664">
        <v>24</v>
      </c>
      <c r="O203" s="664">
        <v>1200</v>
      </c>
      <c r="P203" s="677">
        <v>0.6</v>
      </c>
      <c r="Q203" s="665">
        <v>50</v>
      </c>
    </row>
    <row r="204" spans="1:17" ht="14.4" customHeight="1" x14ac:dyDescent="0.3">
      <c r="A204" s="660" t="s">
        <v>8992</v>
      </c>
      <c r="B204" s="661" t="s">
        <v>8820</v>
      </c>
      <c r="C204" s="661" t="s">
        <v>8731</v>
      </c>
      <c r="D204" s="661" t="s">
        <v>8905</v>
      </c>
      <c r="E204" s="661" t="s">
        <v>8906</v>
      </c>
      <c r="F204" s="664">
        <v>83</v>
      </c>
      <c r="G204" s="664">
        <v>45152</v>
      </c>
      <c r="H204" s="664">
        <v>1</v>
      </c>
      <c r="I204" s="664">
        <v>544</v>
      </c>
      <c r="J204" s="664">
        <v>58</v>
      </c>
      <c r="K204" s="664">
        <v>31610</v>
      </c>
      <c r="L204" s="664">
        <v>0.70007973068745566</v>
      </c>
      <c r="M204" s="664">
        <v>545</v>
      </c>
      <c r="N204" s="664">
        <v>75</v>
      </c>
      <c r="O204" s="664">
        <v>40938</v>
      </c>
      <c r="P204" s="677">
        <v>0.9066708008504607</v>
      </c>
      <c r="Q204" s="665">
        <v>545.84</v>
      </c>
    </row>
    <row r="205" spans="1:17" ht="14.4" customHeight="1" x14ac:dyDescent="0.3">
      <c r="A205" s="660" t="s">
        <v>8992</v>
      </c>
      <c r="B205" s="661" t="s">
        <v>8820</v>
      </c>
      <c r="C205" s="661" t="s">
        <v>8731</v>
      </c>
      <c r="D205" s="661" t="s">
        <v>8907</v>
      </c>
      <c r="E205" s="661" t="s">
        <v>8908</v>
      </c>
      <c r="F205" s="664">
        <v>198</v>
      </c>
      <c r="G205" s="664">
        <v>94446</v>
      </c>
      <c r="H205" s="664">
        <v>1</v>
      </c>
      <c r="I205" s="664">
        <v>477</v>
      </c>
      <c r="J205" s="664">
        <v>155</v>
      </c>
      <c r="K205" s="664">
        <v>74245</v>
      </c>
      <c r="L205" s="664">
        <v>0.78611058170806603</v>
      </c>
      <c r="M205" s="664">
        <v>479</v>
      </c>
      <c r="N205" s="664">
        <v>64</v>
      </c>
      <c r="O205" s="664">
        <v>30796</v>
      </c>
      <c r="P205" s="677">
        <v>0.32606992355420028</v>
      </c>
      <c r="Q205" s="665">
        <v>481.1875</v>
      </c>
    </row>
    <row r="206" spans="1:17" ht="14.4" customHeight="1" x14ac:dyDescent="0.3">
      <c r="A206" s="660" t="s">
        <v>8992</v>
      </c>
      <c r="B206" s="661" t="s">
        <v>8820</v>
      </c>
      <c r="C206" s="661" t="s">
        <v>8731</v>
      </c>
      <c r="D206" s="661" t="s">
        <v>8909</v>
      </c>
      <c r="E206" s="661" t="s">
        <v>8910</v>
      </c>
      <c r="F206" s="664">
        <v>88</v>
      </c>
      <c r="G206" s="664">
        <v>64592</v>
      </c>
      <c r="H206" s="664">
        <v>1</v>
      </c>
      <c r="I206" s="664">
        <v>734</v>
      </c>
      <c r="J206" s="664">
        <v>62</v>
      </c>
      <c r="K206" s="664">
        <v>45508</v>
      </c>
      <c r="L206" s="664">
        <v>0.70454545454545459</v>
      </c>
      <c r="M206" s="664">
        <v>734</v>
      </c>
      <c r="N206" s="664">
        <v>82</v>
      </c>
      <c r="O206" s="664">
        <v>60256</v>
      </c>
      <c r="P206" s="677">
        <v>0.93287094377012636</v>
      </c>
      <c r="Q206" s="665">
        <v>734.82926829268297</v>
      </c>
    </row>
    <row r="207" spans="1:17" ht="14.4" customHeight="1" x14ac:dyDescent="0.3">
      <c r="A207" s="660" t="s">
        <v>8992</v>
      </c>
      <c r="B207" s="661" t="s">
        <v>8820</v>
      </c>
      <c r="C207" s="661" t="s">
        <v>8731</v>
      </c>
      <c r="D207" s="661" t="s">
        <v>8911</v>
      </c>
      <c r="E207" s="661" t="s">
        <v>8912</v>
      </c>
      <c r="F207" s="664">
        <v>79</v>
      </c>
      <c r="G207" s="664">
        <v>25754</v>
      </c>
      <c r="H207" s="664">
        <v>1</v>
      </c>
      <c r="I207" s="664">
        <v>326</v>
      </c>
      <c r="J207" s="664">
        <v>34</v>
      </c>
      <c r="K207" s="664">
        <v>11084</v>
      </c>
      <c r="L207" s="664">
        <v>0.43037974683544306</v>
      </c>
      <c r="M207" s="664">
        <v>326</v>
      </c>
      <c r="N207" s="664">
        <v>31</v>
      </c>
      <c r="O207" s="664">
        <v>10130</v>
      </c>
      <c r="P207" s="677">
        <v>0.39333695736584606</v>
      </c>
      <c r="Q207" s="665">
        <v>326.77419354838707</v>
      </c>
    </row>
    <row r="208" spans="1:17" ht="14.4" customHeight="1" x14ac:dyDescent="0.3">
      <c r="A208" s="660" t="s">
        <v>8992</v>
      </c>
      <c r="B208" s="661" t="s">
        <v>8820</v>
      </c>
      <c r="C208" s="661" t="s">
        <v>8731</v>
      </c>
      <c r="D208" s="661" t="s">
        <v>8913</v>
      </c>
      <c r="E208" s="661" t="s">
        <v>8914</v>
      </c>
      <c r="F208" s="664">
        <v>82</v>
      </c>
      <c r="G208" s="664">
        <v>28208</v>
      </c>
      <c r="H208" s="664">
        <v>1</v>
      </c>
      <c r="I208" s="664">
        <v>344</v>
      </c>
      <c r="J208" s="664">
        <v>55</v>
      </c>
      <c r="K208" s="664">
        <v>18920</v>
      </c>
      <c r="L208" s="664">
        <v>0.67073170731707321</v>
      </c>
      <c r="M208" s="664">
        <v>344</v>
      </c>
      <c r="N208" s="664">
        <v>74</v>
      </c>
      <c r="O208" s="664">
        <v>25518</v>
      </c>
      <c r="P208" s="677">
        <v>0.90463698241633583</v>
      </c>
      <c r="Q208" s="665">
        <v>344.83783783783781</v>
      </c>
    </row>
    <row r="209" spans="1:17" ht="14.4" customHeight="1" x14ac:dyDescent="0.3">
      <c r="A209" s="660" t="s">
        <v>8992</v>
      </c>
      <c r="B209" s="661" t="s">
        <v>8820</v>
      </c>
      <c r="C209" s="661" t="s">
        <v>8731</v>
      </c>
      <c r="D209" s="661" t="s">
        <v>8915</v>
      </c>
      <c r="E209" s="661" t="s">
        <v>8916</v>
      </c>
      <c r="F209" s="664">
        <v>1</v>
      </c>
      <c r="G209" s="664">
        <v>750</v>
      </c>
      <c r="H209" s="664">
        <v>1</v>
      </c>
      <c r="I209" s="664">
        <v>750</v>
      </c>
      <c r="J209" s="664">
        <v>2</v>
      </c>
      <c r="K209" s="664">
        <v>1502</v>
      </c>
      <c r="L209" s="664">
        <v>2.0026666666666668</v>
      </c>
      <c r="M209" s="664">
        <v>751</v>
      </c>
      <c r="N209" s="664">
        <v>6</v>
      </c>
      <c r="O209" s="664">
        <v>4512</v>
      </c>
      <c r="P209" s="677">
        <v>6.016</v>
      </c>
      <c r="Q209" s="665">
        <v>752</v>
      </c>
    </row>
    <row r="210" spans="1:17" ht="14.4" customHeight="1" x14ac:dyDescent="0.3">
      <c r="A210" s="660" t="s">
        <v>8992</v>
      </c>
      <c r="B210" s="661" t="s">
        <v>8820</v>
      </c>
      <c r="C210" s="661" t="s">
        <v>8731</v>
      </c>
      <c r="D210" s="661" t="s">
        <v>8917</v>
      </c>
      <c r="E210" s="661" t="s">
        <v>8918</v>
      </c>
      <c r="F210" s="664"/>
      <c r="G210" s="664"/>
      <c r="H210" s="664"/>
      <c r="I210" s="664"/>
      <c r="J210" s="664">
        <v>27</v>
      </c>
      <c r="K210" s="664">
        <v>6210</v>
      </c>
      <c r="L210" s="664"/>
      <c r="M210" s="664">
        <v>230</v>
      </c>
      <c r="N210" s="664">
        <v>176</v>
      </c>
      <c r="O210" s="664">
        <v>40620</v>
      </c>
      <c r="P210" s="677"/>
      <c r="Q210" s="665">
        <v>230.79545454545453</v>
      </c>
    </row>
    <row r="211" spans="1:17" ht="14.4" customHeight="1" x14ac:dyDescent="0.3">
      <c r="A211" s="660" t="s">
        <v>8992</v>
      </c>
      <c r="B211" s="661" t="s">
        <v>8820</v>
      </c>
      <c r="C211" s="661" t="s">
        <v>8731</v>
      </c>
      <c r="D211" s="661" t="s">
        <v>8919</v>
      </c>
      <c r="E211" s="661" t="s">
        <v>8920</v>
      </c>
      <c r="F211" s="664">
        <v>300</v>
      </c>
      <c r="G211" s="664">
        <v>999900</v>
      </c>
      <c r="H211" s="664">
        <v>1</v>
      </c>
      <c r="I211" s="664">
        <v>3333</v>
      </c>
      <c r="J211" s="664">
        <v>219</v>
      </c>
      <c r="K211" s="664">
        <v>730365</v>
      </c>
      <c r="L211" s="664">
        <v>0.73043804380438049</v>
      </c>
      <c r="M211" s="664">
        <v>3335</v>
      </c>
      <c r="N211" s="664">
        <v>112</v>
      </c>
      <c r="O211" s="664">
        <v>373744</v>
      </c>
      <c r="P211" s="677">
        <v>0.37378137813781376</v>
      </c>
      <c r="Q211" s="665">
        <v>3337</v>
      </c>
    </row>
    <row r="212" spans="1:17" ht="14.4" customHeight="1" x14ac:dyDescent="0.3">
      <c r="A212" s="660" t="s">
        <v>8992</v>
      </c>
      <c r="B212" s="661" t="s">
        <v>8820</v>
      </c>
      <c r="C212" s="661" t="s">
        <v>8731</v>
      </c>
      <c r="D212" s="661" t="s">
        <v>8921</v>
      </c>
      <c r="E212" s="661" t="s">
        <v>8922</v>
      </c>
      <c r="F212" s="664">
        <v>109</v>
      </c>
      <c r="G212" s="664">
        <v>24961</v>
      </c>
      <c r="H212" s="664">
        <v>1</v>
      </c>
      <c r="I212" s="664">
        <v>229</v>
      </c>
      <c r="J212" s="664">
        <v>126</v>
      </c>
      <c r="K212" s="664">
        <v>28854</v>
      </c>
      <c r="L212" s="664">
        <v>1.1559633027522935</v>
      </c>
      <c r="M212" s="664">
        <v>229</v>
      </c>
      <c r="N212" s="664">
        <v>140</v>
      </c>
      <c r="O212" s="664">
        <v>32156</v>
      </c>
      <c r="P212" s="677">
        <v>1.2882496694843957</v>
      </c>
      <c r="Q212" s="665">
        <v>229.68571428571428</v>
      </c>
    </row>
    <row r="213" spans="1:17" ht="14.4" customHeight="1" x14ac:dyDescent="0.3">
      <c r="A213" s="660" t="s">
        <v>8992</v>
      </c>
      <c r="B213" s="661" t="s">
        <v>8820</v>
      </c>
      <c r="C213" s="661" t="s">
        <v>8731</v>
      </c>
      <c r="D213" s="661" t="s">
        <v>8923</v>
      </c>
      <c r="E213" s="661" t="s">
        <v>8924</v>
      </c>
      <c r="F213" s="664">
        <v>1</v>
      </c>
      <c r="G213" s="664">
        <v>406</v>
      </c>
      <c r="H213" s="664">
        <v>1</v>
      </c>
      <c r="I213" s="664">
        <v>406</v>
      </c>
      <c r="J213" s="664">
        <v>1</v>
      </c>
      <c r="K213" s="664">
        <v>406</v>
      </c>
      <c r="L213" s="664">
        <v>1</v>
      </c>
      <c r="M213" s="664">
        <v>406</v>
      </c>
      <c r="N213" s="664">
        <v>4</v>
      </c>
      <c r="O213" s="664">
        <v>1628</v>
      </c>
      <c r="P213" s="677">
        <v>4.0098522167487687</v>
      </c>
      <c r="Q213" s="665">
        <v>407</v>
      </c>
    </row>
    <row r="214" spans="1:17" ht="14.4" customHeight="1" x14ac:dyDescent="0.3">
      <c r="A214" s="660" t="s">
        <v>8992</v>
      </c>
      <c r="B214" s="661" t="s">
        <v>8820</v>
      </c>
      <c r="C214" s="661" t="s">
        <v>8731</v>
      </c>
      <c r="D214" s="661" t="s">
        <v>8925</v>
      </c>
      <c r="E214" s="661" t="s">
        <v>8926</v>
      </c>
      <c r="F214" s="664">
        <v>3</v>
      </c>
      <c r="G214" s="664">
        <v>1947</v>
      </c>
      <c r="H214" s="664">
        <v>1</v>
      </c>
      <c r="I214" s="664">
        <v>649</v>
      </c>
      <c r="J214" s="664">
        <v>1</v>
      </c>
      <c r="K214" s="664">
        <v>650</v>
      </c>
      <c r="L214" s="664">
        <v>0.33384694401643555</v>
      </c>
      <c r="M214" s="664">
        <v>650</v>
      </c>
      <c r="N214" s="664">
        <v>4</v>
      </c>
      <c r="O214" s="664">
        <v>2603</v>
      </c>
      <c r="P214" s="677">
        <v>1.3369286081150489</v>
      </c>
      <c r="Q214" s="665">
        <v>650.75</v>
      </c>
    </row>
    <row r="215" spans="1:17" ht="14.4" customHeight="1" x14ac:dyDescent="0.3">
      <c r="A215" s="660" t="s">
        <v>8992</v>
      </c>
      <c r="B215" s="661" t="s">
        <v>8820</v>
      </c>
      <c r="C215" s="661" t="s">
        <v>8731</v>
      </c>
      <c r="D215" s="661" t="s">
        <v>8927</v>
      </c>
      <c r="E215" s="661" t="s">
        <v>8928</v>
      </c>
      <c r="F215" s="664"/>
      <c r="G215" s="664"/>
      <c r="H215" s="664"/>
      <c r="I215" s="664"/>
      <c r="J215" s="664"/>
      <c r="K215" s="664"/>
      <c r="L215" s="664"/>
      <c r="M215" s="664"/>
      <c r="N215" s="664">
        <v>3</v>
      </c>
      <c r="O215" s="664">
        <v>1761</v>
      </c>
      <c r="P215" s="677"/>
      <c r="Q215" s="665">
        <v>587</v>
      </c>
    </row>
    <row r="216" spans="1:17" ht="14.4" customHeight="1" x14ac:dyDescent="0.3">
      <c r="A216" s="660" t="s">
        <v>8992</v>
      </c>
      <c r="B216" s="661" t="s">
        <v>8820</v>
      </c>
      <c r="C216" s="661" t="s">
        <v>8731</v>
      </c>
      <c r="D216" s="661" t="s">
        <v>8929</v>
      </c>
      <c r="E216" s="661" t="s">
        <v>8930</v>
      </c>
      <c r="F216" s="664">
        <v>1</v>
      </c>
      <c r="G216" s="664">
        <v>384</v>
      </c>
      <c r="H216" s="664">
        <v>1</v>
      </c>
      <c r="I216" s="664">
        <v>384</v>
      </c>
      <c r="J216" s="664">
        <v>3</v>
      </c>
      <c r="K216" s="664">
        <v>1155</v>
      </c>
      <c r="L216" s="664">
        <v>3.0078125</v>
      </c>
      <c r="M216" s="664">
        <v>385</v>
      </c>
      <c r="N216" s="664">
        <v>15</v>
      </c>
      <c r="O216" s="664">
        <v>5785</v>
      </c>
      <c r="P216" s="677">
        <v>15.065104166666666</v>
      </c>
      <c r="Q216" s="665">
        <v>385.66666666666669</v>
      </c>
    </row>
    <row r="217" spans="1:17" ht="14.4" customHeight="1" x14ac:dyDescent="0.3">
      <c r="A217" s="660" t="s">
        <v>8992</v>
      </c>
      <c r="B217" s="661" t="s">
        <v>8820</v>
      </c>
      <c r="C217" s="661" t="s">
        <v>8731</v>
      </c>
      <c r="D217" s="661" t="s">
        <v>8931</v>
      </c>
      <c r="E217" s="661" t="s">
        <v>8932</v>
      </c>
      <c r="F217" s="664">
        <v>3</v>
      </c>
      <c r="G217" s="664">
        <v>264</v>
      </c>
      <c r="H217" s="664">
        <v>1</v>
      </c>
      <c r="I217" s="664">
        <v>88</v>
      </c>
      <c r="J217" s="664">
        <v>1</v>
      </c>
      <c r="K217" s="664">
        <v>88</v>
      </c>
      <c r="L217" s="664">
        <v>0.33333333333333331</v>
      </c>
      <c r="M217" s="664">
        <v>88</v>
      </c>
      <c r="N217" s="664"/>
      <c r="O217" s="664"/>
      <c r="P217" s="677"/>
      <c r="Q217" s="665"/>
    </row>
    <row r="218" spans="1:17" ht="14.4" customHeight="1" x14ac:dyDescent="0.3">
      <c r="A218" s="660" t="s">
        <v>8992</v>
      </c>
      <c r="B218" s="661" t="s">
        <v>8820</v>
      </c>
      <c r="C218" s="661" t="s">
        <v>8731</v>
      </c>
      <c r="D218" s="661" t="s">
        <v>8935</v>
      </c>
      <c r="E218" s="661" t="s">
        <v>8936</v>
      </c>
      <c r="F218" s="664">
        <v>33</v>
      </c>
      <c r="G218" s="664">
        <v>5379</v>
      </c>
      <c r="H218" s="664">
        <v>1</v>
      </c>
      <c r="I218" s="664">
        <v>163</v>
      </c>
      <c r="J218" s="664">
        <v>21</v>
      </c>
      <c r="K218" s="664">
        <v>3444</v>
      </c>
      <c r="L218" s="664">
        <v>0.6402677077523703</v>
      </c>
      <c r="M218" s="664">
        <v>164</v>
      </c>
      <c r="N218" s="664">
        <v>21</v>
      </c>
      <c r="O218" s="664">
        <v>3459</v>
      </c>
      <c r="P218" s="677">
        <v>0.64305633017289454</v>
      </c>
      <c r="Q218" s="665">
        <v>164.71428571428572</v>
      </c>
    </row>
    <row r="219" spans="1:17" ht="14.4" customHeight="1" x14ac:dyDescent="0.3">
      <c r="A219" s="660" t="s">
        <v>8992</v>
      </c>
      <c r="B219" s="661" t="s">
        <v>8820</v>
      </c>
      <c r="C219" s="661" t="s">
        <v>8731</v>
      </c>
      <c r="D219" s="661" t="s">
        <v>1511</v>
      </c>
      <c r="E219" s="661" t="s">
        <v>8937</v>
      </c>
      <c r="F219" s="664"/>
      <c r="G219" s="664"/>
      <c r="H219" s="664"/>
      <c r="I219" s="664"/>
      <c r="J219" s="664">
        <v>102</v>
      </c>
      <c r="K219" s="664">
        <v>80070</v>
      </c>
      <c r="L219" s="664"/>
      <c r="M219" s="664">
        <v>785</v>
      </c>
      <c r="N219" s="664">
        <v>304</v>
      </c>
      <c r="O219" s="664">
        <v>238886</v>
      </c>
      <c r="P219" s="677"/>
      <c r="Q219" s="665">
        <v>785.80921052631584</v>
      </c>
    </row>
    <row r="220" spans="1:17" ht="14.4" customHeight="1" x14ac:dyDescent="0.3">
      <c r="A220" s="660" t="s">
        <v>8992</v>
      </c>
      <c r="B220" s="661" t="s">
        <v>8820</v>
      </c>
      <c r="C220" s="661" t="s">
        <v>8731</v>
      </c>
      <c r="D220" s="661" t="s">
        <v>8938</v>
      </c>
      <c r="E220" s="661" t="s">
        <v>8939</v>
      </c>
      <c r="F220" s="664"/>
      <c r="G220" s="664"/>
      <c r="H220" s="664"/>
      <c r="I220" s="664"/>
      <c r="J220" s="664">
        <v>4</v>
      </c>
      <c r="K220" s="664">
        <v>884</v>
      </c>
      <c r="L220" s="664"/>
      <c r="M220" s="664">
        <v>221</v>
      </c>
      <c r="N220" s="664">
        <v>31</v>
      </c>
      <c r="O220" s="664">
        <v>6875</v>
      </c>
      <c r="P220" s="677"/>
      <c r="Q220" s="665">
        <v>221.7741935483871</v>
      </c>
    </row>
    <row r="221" spans="1:17" ht="14.4" customHeight="1" x14ac:dyDescent="0.3">
      <c r="A221" s="660" t="s">
        <v>8992</v>
      </c>
      <c r="B221" s="661" t="s">
        <v>8820</v>
      </c>
      <c r="C221" s="661" t="s">
        <v>8731</v>
      </c>
      <c r="D221" s="661" t="s">
        <v>8940</v>
      </c>
      <c r="E221" s="661" t="s">
        <v>8941</v>
      </c>
      <c r="F221" s="664">
        <v>3</v>
      </c>
      <c r="G221" s="664">
        <v>1689</v>
      </c>
      <c r="H221" s="664">
        <v>1</v>
      </c>
      <c r="I221" s="664">
        <v>563</v>
      </c>
      <c r="J221" s="664">
        <v>3</v>
      </c>
      <c r="K221" s="664">
        <v>1692</v>
      </c>
      <c r="L221" s="664">
        <v>1.0017761989342806</v>
      </c>
      <c r="M221" s="664">
        <v>564</v>
      </c>
      <c r="N221" s="664">
        <v>3</v>
      </c>
      <c r="O221" s="664">
        <v>1692</v>
      </c>
      <c r="P221" s="677">
        <v>1.0017761989342806</v>
      </c>
      <c r="Q221" s="665">
        <v>564</v>
      </c>
    </row>
    <row r="222" spans="1:17" ht="14.4" customHeight="1" x14ac:dyDescent="0.3">
      <c r="A222" s="660" t="s">
        <v>8992</v>
      </c>
      <c r="B222" s="661" t="s">
        <v>8820</v>
      </c>
      <c r="C222" s="661" t="s">
        <v>8731</v>
      </c>
      <c r="D222" s="661" t="s">
        <v>8942</v>
      </c>
      <c r="E222" s="661" t="s">
        <v>8943</v>
      </c>
      <c r="F222" s="664">
        <v>7</v>
      </c>
      <c r="G222" s="664">
        <v>6398</v>
      </c>
      <c r="H222" s="664">
        <v>1</v>
      </c>
      <c r="I222" s="664">
        <v>914</v>
      </c>
      <c r="J222" s="664">
        <v>16</v>
      </c>
      <c r="K222" s="664">
        <v>14640</v>
      </c>
      <c r="L222" s="664">
        <v>2.2882150672085029</v>
      </c>
      <c r="M222" s="664">
        <v>915</v>
      </c>
      <c r="N222" s="664">
        <v>5</v>
      </c>
      <c r="O222" s="664">
        <v>4579</v>
      </c>
      <c r="P222" s="677">
        <v>0.71569240387621136</v>
      </c>
      <c r="Q222" s="665">
        <v>915.8</v>
      </c>
    </row>
    <row r="223" spans="1:17" ht="14.4" customHeight="1" x14ac:dyDescent="0.3">
      <c r="A223" s="660" t="s">
        <v>8992</v>
      </c>
      <c r="B223" s="661" t="s">
        <v>8820</v>
      </c>
      <c r="C223" s="661" t="s">
        <v>8731</v>
      </c>
      <c r="D223" s="661" t="s">
        <v>8944</v>
      </c>
      <c r="E223" s="661" t="s">
        <v>8945</v>
      </c>
      <c r="F223" s="664">
        <v>7</v>
      </c>
      <c r="G223" s="664">
        <v>6237</v>
      </c>
      <c r="H223" s="664">
        <v>1</v>
      </c>
      <c r="I223" s="664">
        <v>891</v>
      </c>
      <c r="J223" s="664">
        <v>16</v>
      </c>
      <c r="K223" s="664">
        <v>14272</v>
      </c>
      <c r="L223" s="664">
        <v>2.2882796216129551</v>
      </c>
      <c r="M223" s="664">
        <v>892</v>
      </c>
      <c r="N223" s="664">
        <v>5</v>
      </c>
      <c r="O223" s="664">
        <v>4464</v>
      </c>
      <c r="P223" s="677">
        <v>0.71572871572871577</v>
      </c>
      <c r="Q223" s="665">
        <v>892.8</v>
      </c>
    </row>
    <row r="224" spans="1:17" ht="14.4" customHeight="1" x14ac:dyDescent="0.3">
      <c r="A224" s="660" t="s">
        <v>8992</v>
      </c>
      <c r="B224" s="661" t="s">
        <v>8820</v>
      </c>
      <c r="C224" s="661" t="s">
        <v>8731</v>
      </c>
      <c r="D224" s="661" t="s">
        <v>8946</v>
      </c>
      <c r="E224" s="661" t="s">
        <v>8947</v>
      </c>
      <c r="F224" s="664">
        <v>2</v>
      </c>
      <c r="G224" s="664">
        <v>2974</v>
      </c>
      <c r="H224" s="664">
        <v>1</v>
      </c>
      <c r="I224" s="664">
        <v>1487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8992</v>
      </c>
      <c r="B225" s="661" t="s">
        <v>8820</v>
      </c>
      <c r="C225" s="661" t="s">
        <v>8731</v>
      </c>
      <c r="D225" s="661" t="s">
        <v>8950</v>
      </c>
      <c r="E225" s="661" t="s">
        <v>8951</v>
      </c>
      <c r="F225" s="664">
        <v>56</v>
      </c>
      <c r="G225" s="664">
        <v>4760</v>
      </c>
      <c r="H225" s="664">
        <v>1</v>
      </c>
      <c r="I225" s="664">
        <v>85</v>
      </c>
      <c r="J225" s="664">
        <v>47</v>
      </c>
      <c r="K225" s="664">
        <v>4042</v>
      </c>
      <c r="L225" s="664">
        <v>0.8491596638655462</v>
      </c>
      <c r="M225" s="664">
        <v>86</v>
      </c>
      <c r="N225" s="664">
        <v>13</v>
      </c>
      <c r="O225" s="664">
        <v>1140</v>
      </c>
      <c r="P225" s="677">
        <v>0.23949579831932774</v>
      </c>
      <c r="Q225" s="665">
        <v>87.692307692307693</v>
      </c>
    </row>
    <row r="226" spans="1:17" ht="14.4" customHeight="1" x14ac:dyDescent="0.3">
      <c r="A226" s="660" t="s">
        <v>8997</v>
      </c>
      <c r="B226" s="661" t="s">
        <v>8553</v>
      </c>
      <c r="C226" s="661" t="s">
        <v>2035</v>
      </c>
      <c r="D226" s="661" t="s">
        <v>8622</v>
      </c>
      <c r="E226" s="661" t="s">
        <v>8623</v>
      </c>
      <c r="F226" s="664"/>
      <c r="G226" s="664"/>
      <c r="H226" s="664"/>
      <c r="I226" s="664"/>
      <c r="J226" s="664"/>
      <c r="K226" s="664"/>
      <c r="L226" s="664"/>
      <c r="M226" s="664"/>
      <c r="N226" s="664">
        <v>20</v>
      </c>
      <c r="O226" s="664">
        <v>90221</v>
      </c>
      <c r="P226" s="677"/>
      <c r="Q226" s="665">
        <v>4511.05</v>
      </c>
    </row>
    <row r="227" spans="1:17" ht="14.4" customHeight="1" x14ac:dyDescent="0.3">
      <c r="A227" s="660" t="s">
        <v>8997</v>
      </c>
      <c r="B227" s="661" t="s">
        <v>8553</v>
      </c>
      <c r="C227" s="661" t="s">
        <v>8709</v>
      </c>
      <c r="D227" s="661" t="s">
        <v>8710</v>
      </c>
      <c r="E227" s="661" t="s">
        <v>8544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1865.58</v>
      </c>
      <c r="P227" s="677"/>
      <c r="Q227" s="665">
        <v>1865.58</v>
      </c>
    </row>
    <row r="228" spans="1:17" ht="14.4" customHeight="1" x14ac:dyDescent="0.3">
      <c r="A228" s="660" t="s">
        <v>8997</v>
      </c>
      <c r="B228" s="661" t="s">
        <v>8553</v>
      </c>
      <c r="C228" s="661" t="s">
        <v>8709</v>
      </c>
      <c r="D228" s="661" t="s">
        <v>8719</v>
      </c>
      <c r="E228" s="661" t="s">
        <v>8544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238.68</v>
      </c>
      <c r="P228" s="677"/>
      <c r="Q228" s="665">
        <v>238.68</v>
      </c>
    </row>
    <row r="229" spans="1:17" ht="14.4" customHeight="1" x14ac:dyDescent="0.3">
      <c r="A229" s="660" t="s">
        <v>8997</v>
      </c>
      <c r="B229" s="661" t="s">
        <v>8553</v>
      </c>
      <c r="C229" s="661" t="s">
        <v>8731</v>
      </c>
      <c r="D229" s="661" t="s">
        <v>8744</v>
      </c>
      <c r="E229" s="661" t="s">
        <v>8745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188</v>
      </c>
      <c r="P229" s="677"/>
      <c r="Q229" s="665">
        <v>188</v>
      </c>
    </row>
    <row r="230" spans="1:17" ht="14.4" customHeight="1" x14ac:dyDescent="0.3">
      <c r="A230" s="660" t="s">
        <v>8997</v>
      </c>
      <c r="B230" s="661" t="s">
        <v>8553</v>
      </c>
      <c r="C230" s="661" t="s">
        <v>8731</v>
      </c>
      <c r="D230" s="661" t="s">
        <v>8732</v>
      </c>
      <c r="E230" s="661" t="s">
        <v>8733</v>
      </c>
      <c r="F230" s="664">
        <v>3</v>
      </c>
      <c r="G230" s="664">
        <v>102</v>
      </c>
      <c r="H230" s="664">
        <v>1</v>
      </c>
      <c r="I230" s="664">
        <v>34</v>
      </c>
      <c r="J230" s="664">
        <v>4</v>
      </c>
      <c r="K230" s="664">
        <v>136</v>
      </c>
      <c r="L230" s="664">
        <v>1.3333333333333333</v>
      </c>
      <c r="M230" s="664">
        <v>34</v>
      </c>
      <c r="N230" s="664">
        <v>7</v>
      </c>
      <c r="O230" s="664">
        <v>243</v>
      </c>
      <c r="P230" s="677">
        <v>2.3823529411764706</v>
      </c>
      <c r="Q230" s="665">
        <v>34.714285714285715</v>
      </c>
    </row>
    <row r="231" spans="1:17" ht="14.4" customHeight="1" x14ac:dyDescent="0.3">
      <c r="A231" s="660" t="s">
        <v>8997</v>
      </c>
      <c r="B231" s="661" t="s">
        <v>8553</v>
      </c>
      <c r="C231" s="661" t="s">
        <v>8731</v>
      </c>
      <c r="D231" s="661" t="s">
        <v>8756</v>
      </c>
      <c r="E231" s="661" t="s">
        <v>8757</v>
      </c>
      <c r="F231" s="664"/>
      <c r="G231" s="664"/>
      <c r="H231" s="664"/>
      <c r="I231" s="664"/>
      <c r="J231" s="664"/>
      <c r="K231" s="664"/>
      <c r="L231" s="664"/>
      <c r="M231" s="664"/>
      <c r="N231" s="664">
        <v>1</v>
      </c>
      <c r="O231" s="664">
        <v>0</v>
      </c>
      <c r="P231" s="677"/>
      <c r="Q231" s="665">
        <v>0</v>
      </c>
    </row>
    <row r="232" spans="1:17" ht="14.4" customHeight="1" x14ac:dyDescent="0.3">
      <c r="A232" s="660" t="s">
        <v>8997</v>
      </c>
      <c r="B232" s="661" t="s">
        <v>8553</v>
      </c>
      <c r="C232" s="661" t="s">
        <v>8731</v>
      </c>
      <c r="D232" s="661" t="s">
        <v>8764</v>
      </c>
      <c r="E232" s="661" t="s">
        <v>8765</v>
      </c>
      <c r="F232" s="664"/>
      <c r="G232" s="664"/>
      <c r="H232" s="664"/>
      <c r="I232" s="664"/>
      <c r="J232" s="664">
        <v>1</v>
      </c>
      <c r="K232" s="664">
        <v>0</v>
      </c>
      <c r="L232" s="664"/>
      <c r="M232" s="664">
        <v>0</v>
      </c>
      <c r="N232" s="664">
        <v>1</v>
      </c>
      <c r="O232" s="664">
        <v>0</v>
      </c>
      <c r="P232" s="677"/>
      <c r="Q232" s="665">
        <v>0</v>
      </c>
    </row>
    <row r="233" spans="1:17" ht="14.4" customHeight="1" x14ac:dyDescent="0.3">
      <c r="A233" s="660" t="s">
        <v>8997</v>
      </c>
      <c r="B233" s="661" t="s">
        <v>8553</v>
      </c>
      <c r="C233" s="661" t="s">
        <v>8731</v>
      </c>
      <c r="D233" s="661" t="s">
        <v>8736</v>
      </c>
      <c r="E233" s="661" t="s">
        <v>8737</v>
      </c>
      <c r="F233" s="664">
        <v>2</v>
      </c>
      <c r="G233" s="664">
        <v>714</v>
      </c>
      <c r="H233" s="664">
        <v>1</v>
      </c>
      <c r="I233" s="664">
        <v>357</v>
      </c>
      <c r="J233" s="664">
        <v>2</v>
      </c>
      <c r="K233" s="664">
        <v>654</v>
      </c>
      <c r="L233" s="664">
        <v>0.91596638655462181</v>
      </c>
      <c r="M233" s="664">
        <v>327</v>
      </c>
      <c r="N233" s="664">
        <v>1</v>
      </c>
      <c r="O233" s="664">
        <v>330</v>
      </c>
      <c r="P233" s="677">
        <v>0.46218487394957986</v>
      </c>
      <c r="Q233" s="665">
        <v>330</v>
      </c>
    </row>
    <row r="234" spans="1:17" ht="14.4" customHeight="1" x14ac:dyDescent="0.3">
      <c r="A234" s="660" t="s">
        <v>8997</v>
      </c>
      <c r="B234" s="661" t="s">
        <v>8553</v>
      </c>
      <c r="C234" s="661" t="s">
        <v>8731</v>
      </c>
      <c r="D234" s="661" t="s">
        <v>8782</v>
      </c>
      <c r="E234" s="661" t="s">
        <v>8783</v>
      </c>
      <c r="F234" s="664">
        <v>7</v>
      </c>
      <c r="G234" s="664">
        <v>1106</v>
      </c>
      <c r="H234" s="664">
        <v>1</v>
      </c>
      <c r="I234" s="664">
        <v>158</v>
      </c>
      <c r="J234" s="664">
        <v>7</v>
      </c>
      <c r="K234" s="664">
        <v>1113</v>
      </c>
      <c r="L234" s="664">
        <v>1.0063291139240507</v>
      </c>
      <c r="M234" s="664">
        <v>159</v>
      </c>
      <c r="N234" s="664">
        <v>8</v>
      </c>
      <c r="O234" s="664">
        <v>1279</v>
      </c>
      <c r="P234" s="677">
        <v>1.1564195298372513</v>
      </c>
      <c r="Q234" s="665">
        <v>159.875</v>
      </c>
    </row>
    <row r="235" spans="1:17" ht="14.4" customHeight="1" x14ac:dyDescent="0.3">
      <c r="A235" s="660" t="s">
        <v>8997</v>
      </c>
      <c r="B235" s="661" t="s">
        <v>8553</v>
      </c>
      <c r="C235" s="661" t="s">
        <v>8731</v>
      </c>
      <c r="D235" s="661" t="s">
        <v>8738</v>
      </c>
      <c r="E235" s="661" t="s">
        <v>8739</v>
      </c>
      <c r="F235" s="664">
        <v>6</v>
      </c>
      <c r="G235" s="664">
        <v>1068</v>
      </c>
      <c r="H235" s="664">
        <v>1</v>
      </c>
      <c r="I235" s="664">
        <v>178</v>
      </c>
      <c r="J235" s="664">
        <v>2</v>
      </c>
      <c r="K235" s="664">
        <v>326</v>
      </c>
      <c r="L235" s="664">
        <v>0.30524344569288392</v>
      </c>
      <c r="M235" s="664">
        <v>163</v>
      </c>
      <c r="N235" s="664">
        <v>6</v>
      </c>
      <c r="O235" s="664">
        <v>982</v>
      </c>
      <c r="P235" s="677">
        <v>0.91947565543071164</v>
      </c>
      <c r="Q235" s="665">
        <v>163.66666666666666</v>
      </c>
    </row>
    <row r="236" spans="1:17" ht="14.4" customHeight="1" x14ac:dyDescent="0.3">
      <c r="A236" s="660" t="s">
        <v>8997</v>
      </c>
      <c r="B236" s="661" t="s">
        <v>8553</v>
      </c>
      <c r="C236" s="661" t="s">
        <v>8731</v>
      </c>
      <c r="D236" s="661" t="s">
        <v>8740</v>
      </c>
      <c r="E236" s="661" t="s">
        <v>8741</v>
      </c>
      <c r="F236" s="664">
        <v>2</v>
      </c>
      <c r="G236" s="664">
        <v>1346</v>
      </c>
      <c r="H236" s="664">
        <v>1</v>
      </c>
      <c r="I236" s="664">
        <v>673</v>
      </c>
      <c r="J236" s="664">
        <v>1</v>
      </c>
      <c r="K236" s="664">
        <v>645</v>
      </c>
      <c r="L236" s="664">
        <v>0.47919762258543835</v>
      </c>
      <c r="M236" s="664">
        <v>645</v>
      </c>
      <c r="N236" s="664">
        <v>1</v>
      </c>
      <c r="O236" s="664">
        <v>645</v>
      </c>
      <c r="P236" s="677">
        <v>0.47919762258543835</v>
      </c>
      <c r="Q236" s="665">
        <v>645</v>
      </c>
    </row>
    <row r="237" spans="1:17" ht="14.4" customHeight="1" x14ac:dyDescent="0.3">
      <c r="A237" s="660" t="s">
        <v>8997</v>
      </c>
      <c r="B237" s="661" t="s">
        <v>8790</v>
      </c>
      <c r="C237" s="661" t="s">
        <v>8731</v>
      </c>
      <c r="D237" s="661" t="s">
        <v>8998</v>
      </c>
      <c r="E237" s="661" t="s">
        <v>8999</v>
      </c>
      <c r="F237" s="664">
        <v>7</v>
      </c>
      <c r="G237" s="664">
        <v>0</v>
      </c>
      <c r="H237" s="664"/>
      <c r="I237" s="664">
        <v>0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8997</v>
      </c>
      <c r="B238" s="661" t="s">
        <v>8790</v>
      </c>
      <c r="C238" s="661" t="s">
        <v>8731</v>
      </c>
      <c r="D238" s="661" t="s">
        <v>8782</v>
      </c>
      <c r="E238" s="661" t="s">
        <v>8783</v>
      </c>
      <c r="F238" s="664">
        <v>1</v>
      </c>
      <c r="G238" s="664">
        <v>158</v>
      </c>
      <c r="H238" s="664">
        <v>1</v>
      </c>
      <c r="I238" s="664">
        <v>158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8997</v>
      </c>
      <c r="B239" s="661" t="s">
        <v>8791</v>
      </c>
      <c r="C239" s="661" t="s">
        <v>8731</v>
      </c>
      <c r="D239" s="661" t="s">
        <v>8796</v>
      </c>
      <c r="E239" s="661" t="s">
        <v>8797</v>
      </c>
      <c r="F239" s="664">
        <v>3</v>
      </c>
      <c r="G239" s="664">
        <v>885</v>
      </c>
      <c r="H239" s="664">
        <v>1</v>
      </c>
      <c r="I239" s="664">
        <v>295</v>
      </c>
      <c r="J239" s="664">
        <v>1</v>
      </c>
      <c r="K239" s="664">
        <v>297</v>
      </c>
      <c r="L239" s="664">
        <v>0.33559322033898303</v>
      </c>
      <c r="M239" s="664">
        <v>297</v>
      </c>
      <c r="N239" s="664">
        <v>5</v>
      </c>
      <c r="O239" s="664">
        <v>1489</v>
      </c>
      <c r="P239" s="677">
        <v>1.6824858757062147</v>
      </c>
      <c r="Q239" s="665">
        <v>297.8</v>
      </c>
    </row>
    <row r="240" spans="1:17" ht="14.4" customHeight="1" x14ac:dyDescent="0.3">
      <c r="A240" s="660" t="s">
        <v>8997</v>
      </c>
      <c r="B240" s="661" t="s">
        <v>8791</v>
      </c>
      <c r="C240" s="661" t="s">
        <v>8731</v>
      </c>
      <c r="D240" s="661" t="s">
        <v>8800</v>
      </c>
      <c r="E240" s="661" t="s">
        <v>8801</v>
      </c>
      <c r="F240" s="664">
        <v>12</v>
      </c>
      <c r="G240" s="664">
        <v>14832</v>
      </c>
      <c r="H240" s="664">
        <v>1</v>
      </c>
      <c r="I240" s="664">
        <v>1236</v>
      </c>
      <c r="J240" s="664">
        <v>10</v>
      </c>
      <c r="K240" s="664">
        <v>12450</v>
      </c>
      <c r="L240" s="664">
        <v>0.83940129449838186</v>
      </c>
      <c r="M240" s="664">
        <v>1245</v>
      </c>
      <c r="N240" s="664">
        <v>19</v>
      </c>
      <c r="O240" s="664">
        <v>23751</v>
      </c>
      <c r="P240" s="677">
        <v>1.6013349514563107</v>
      </c>
      <c r="Q240" s="665">
        <v>1250.0526315789473</v>
      </c>
    </row>
    <row r="241" spans="1:17" ht="14.4" customHeight="1" x14ac:dyDescent="0.3">
      <c r="A241" s="660" t="s">
        <v>8997</v>
      </c>
      <c r="B241" s="661" t="s">
        <v>8791</v>
      </c>
      <c r="C241" s="661" t="s">
        <v>8731</v>
      </c>
      <c r="D241" s="661" t="s">
        <v>8802</v>
      </c>
      <c r="E241" s="661" t="s">
        <v>8803</v>
      </c>
      <c r="F241" s="664"/>
      <c r="G241" s="664"/>
      <c r="H241" s="664"/>
      <c r="I241" s="664"/>
      <c r="J241" s="664"/>
      <c r="K241" s="664"/>
      <c r="L241" s="664"/>
      <c r="M241" s="664"/>
      <c r="N241" s="664">
        <v>34</v>
      </c>
      <c r="O241" s="664">
        <v>319858</v>
      </c>
      <c r="P241" s="677"/>
      <c r="Q241" s="665">
        <v>9407.5882352941171</v>
      </c>
    </row>
    <row r="242" spans="1:17" ht="14.4" customHeight="1" x14ac:dyDescent="0.3">
      <c r="A242" s="660" t="s">
        <v>8997</v>
      </c>
      <c r="B242" s="661" t="s">
        <v>8791</v>
      </c>
      <c r="C242" s="661" t="s">
        <v>8731</v>
      </c>
      <c r="D242" s="661" t="s">
        <v>8804</v>
      </c>
      <c r="E242" s="661" t="s">
        <v>8805</v>
      </c>
      <c r="F242" s="664">
        <v>6</v>
      </c>
      <c r="G242" s="664">
        <v>58212</v>
      </c>
      <c r="H242" s="664">
        <v>1</v>
      </c>
      <c r="I242" s="664">
        <v>9702</v>
      </c>
      <c r="J242" s="664">
        <v>2</v>
      </c>
      <c r="K242" s="664">
        <v>19494</v>
      </c>
      <c r="L242" s="664">
        <v>0.33487940630797774</v>
      </c>
      <c r="M242" s="664">
        <v>9747</v>
      </c>
      <c r="N242" s="664">
        <v>7</v>
      </c>
      <c r="O242" s="664">
        <v>68472</v>
      </c>
      <c r="P242" s="677">
        <v>1.176252319109462</v>
      </c>
      <c r="Q242" s="665">
        <v>9781.7142857142862</v>
      </c>
    </row>
    <row r="243" spans="1:17" ht="14.4" customHeight="1" x14ac:dyDescent="0.3">
      <c r="A243" s="660" t="s">
        <v>8997</v>
      </c>
      <c r="B243" s="661" t="s">
        <v>8791</v>
      </c>
      <c r="C243" s="661" t="s">
        <v>8731</v>
      </c>
      <c r="D243" s="661" t="s">
        <v>8810</v>
      </c>
      <c r="E243" s="661" t="s">
        <v>8811</v>
      </c>
      <c r="F243" s="664"/>
      <c r="G243" s="664"/>
      <c r="H243" s="664"/>
      <c r="I243" s="664"/>
      <c r="J243" s="664"/>
      <c r="K243" s="664"/>
      <c r="L243" s="664"/>
      <c r="M243" s="664"/>
      <c r="N243" s="664">
        <v>4</v>
      </c>
      <c r="O243" s="664">
        <v>4008</v>
      </c>
      <c r="P243" s="677"/>
      <c r="Q243" s="665">
        <v>1002</v>
      </c>
    </row>
    <row r="244" spans="1:17" ht="14.4" customHeight="1" x14ac:dyDescent="0.3">
      <c r="A244" s="660" t="s">
        <v>8997</v>
      </c>
      <c r="B244" s="661" t="s">
        <v>8791</v>
      </c>
      <c r="C244" s="661" t="s">
        <v>8731</v>
      </c>
      <c r="D244" s="661" t="s">
        <v>8812</v>
      </c>
      <c r="E244" s="661" t="s">
        <v>8813</v>
      </c>
      <c r="F244" s="664">
        <v>37</v>
      </c>
      <c r="G244" s="664">
        <v>82177</v>
      </c>
      <c r="H244" s="664">
        <v>1</v>
      </c>
      <c r="I244" s="664">
        <v>2221</v>
      </c>
      <c r="J244" s="664">
        <v>27</v>
      </c>
      <c r="K244" s="664">
        <v>60291</v>
      </c>
      <c r="L244" s="664">
        <v>0.73367243876023702</v>
      </c>
      <c r="M244" s="664">
        <v>2233</v>
      </c>
      <c r="N244" s="664">
        <v>55</v>
      </c>
      <c r="O244" s="664">
        <v>122983</v>
      </c>
      <c r="P244" s="677">
        <v>1.4965622984533384</v>
      </c>
      <c r="Q244" s="665">
        <v>2236.0545454545454</v>
      </c>
    </row>
    <row r="245" spans="1:17" ht="14.4" customHeight="1" x14ac:dyDescent="0.3">
      <c r="A245" s="660" t="s">
        <v>8997</v>
      </c>
      <c r="B245" s="661" t="s">
        <v>8791</v>
      </c>
      <c r="C245" s="661" t="s">
        <v>8731</v>
      </c>
      <c r="D245" s="661" t="s">
        <v>8814</v>
      </c>
      <c r="E245" s="661" t="s">
        <v>8815</v>
      </c>
      <c r="F245" s="664"/>
      <c r="G245" s="664"/>
      <c r="H245" s="664"/>
      <c r="I245" s="664"/>
      <c r="J245" s="664"/>
      <c r="K245" s="664"/>
      <c r="L245" s="664"/>
      <c r="M245" s="664"/>
      <c r="N245" s="664">
        <v>2</v>
      </c>
      <c r="O245" s="664">
        <v>732</v>
      </c>
      <c r="P245" s="677"/>
      <c r="Q245" s="665">
        <v>366</v>
      </c>
    </row>
    <row r="246" spans="1:17" ht="14.4" customHeight="1" x14ac:dyDescent="0.3">
      <c r="A246" s="660" t="s">
        <v>8997</v>
      </c>
      <c r="B246" s="661" t="s">
        <v>8820</v>
      </c>
      <c r="C246" s="661" t="s">
        <v>8731</v>
      </c>
      <c r="D246" s="661" t="s">
        <v>8821</v>
      </c>
      <c r="E246" s="661" t="s">
        <v>8822</v>
      </c>
      <c r="F246" s="664">
        <v>1</v>
      </c>
      <c r="G246" s="664">
        <v>28</v>
      </c>
      <c r="H246" s="664">
        <v>1</v>
      </c>
      <c r="I246" s="664">
        <v>28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8997</v>
      </c>
      <c r="B247" s="661" t="s">
        <v>8820</v>
      </c>
      <c r="C247" s="661" t="s">
        <v>8731</v>
      </c>
      <c r="D247" s="661" t="s">
        <v>8823</v>
      </c>
      <c r="E247" s="661" t="s">
        <v>8824</v>
      </c>
      <c r="F247" s="664">
        <v>5</v>
      </c>
      <c r="G247" s="664">
        <v>1080</v>
      </c>
      <c r="H247" s="664">
        <v>1</v>
      </c>
      <c r="I247" s="664">
        <v>216</v>
      </c>
      <c r="J247" s="664"/>
      <c r="K247" s="664"/>
      <c r="L247" s="664"/>
      <c r="M247" s="664"/>
      <c r="N247" s="664">
        <v>1</v>
      </c>
      <c r="O247" s="664">
        <v>218</v>
      </c>
      <c r="P247" s="677">
        <v>0.20185185185185187</v>
      </c>
      <c r="Q247" s="665">
        <v>218</v>
      </c>
    </row>
    <row r="248" spans="1:17" ht="14.4" customHeight="1" x14ac:dyDescent="0.3">
      <c r="A248" s="660" t="s">
        <v>8997</v>
      </c>
      <c r="B248" s="661" t="s">
        <v>8820</v>
      </c>
      <c r="C248" s="661" t="s">
        <v>8731</v>
      </c>
      <c r="D248" s="661" t="s">
        <v>8825</v>
      </c>
      <c r="E248" s="661" t="s">
        <v>8826</v>
      </c>
      <c r="F248" s="664">
        <v>5</v>
      </c>
      <c r="G248" s="664">
        <v>2470</v>
      </c>
      <c r="H248" s="664">
        <v>1</v>
      </c>
      <c r="I248" s="664">
        <v>494</v>
      </c>
      <c r="J248" s="664"/>
      <c r="K248" s="664"/>
      <c r="L248" s="664"/>
      <c r="M248" s="664"/>
      <c r="N248" s="664">
        <v>1</v>
      </c>
      <c r="O248" s="664">
        <v>501</v>
      </c>
      <c r="P248" s="677">
        <v>0.20283400809716598</v>
      </c>
      <c r="Q248" s="665">
        <v>501</v>
      </c>
    </row>
    <row r="249" spans="1:17" ht="14.4" customHeight="1" x14ac:dyDescent="0.3">
      <c r="A249" s="660" t="s">
        <v>8997</v>
      </c>
      <c r="B249" s="661" t="s">
        <v>8820</v>
      </c>
      <c r="C249" s="661" t="s">
        <v>8731</v>
      </c>
      <c r="D249" s="661" t="s">
        <v>8827</v>
      </c>
      <c r="E249" s="661" t="s">
        <v>8828</v>
      </c>
      <c r="F249" s="664">
        <v>1</v>
      </c>
      <c r="G249" s="664">
        <v>294</v>
      </c>
      <c r="H249" s="664">
        <v>1</v>
      </c>
      <c r="I249" s="664">
        <v>294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8997</v>
      </c>
      <c r="B250" s="661" t="s">
        <v>8820</v>
      </c>
      <c r="C250" s="661" t="s">
        <v>8731</v>
      </c>
      <c r="D250" s="661" t="s">
        <v>8831</v>
      </c>
      <c r="E250" s="661" t="s">
        <v>8832</v>
      </c>
      <c r="F250" s="664">
        <v>22</v>
      </c>
      <c r="G250" s="664">
        <v>7700</v>
      </c>
      <c r="H250" s="664">
        <v>1</v>
      </c>
      <c r="I250" s="664">
        <v>350</v>
      </c>
      <c r="J250" s="664">
        <v>14</v>
      </c>
      <c r="K250" s="664">
        <v>4900</v>
      </c>
      <c r="L250" s="664">
        <v>0.63636363636363635</v>
      </c>
      <c r="M250" s="664">
        <v>350</v>
      </c>
      <c r="N250" s="664">
        <v>13</v>
      </c>
      <c r="O250" s="664">
        <v>4558</v>
      </c>
      <c r="P250" s="677">
        <v>0.591948051948052</v>
      </c>
      <c r="Q250" s="665">
        <v>350.61538461538464</v>
      </c>
    </row>
    <row r="251" spans="1:17" ht="14.4" customHeight="1" x14ac:dyDescent="0.3">
      <c r="A251" s="660" t="s">
        <v>8997</v>
      </c>
      <c r="B251" s="661" t="s">
        <v>8820</v>
      </c>
      <c r="C251" s="661" t="s">
        <v>8731</v>
      </c>
      <c r="D251" s="661" t="s">
        <v>8835</v>
      </c>
      <c r="E251" s="661" t="s">
        <v>8836</v>
      </c>
      <c r="F251" s="664">
        <v>654</v>
      </c>
      <c r="G251" s="664">
        <v>41856</v>
      </c>
      <c r="H251" s="664">
        <v>1</v>
      </c>
      <c r="I251" s="664">
        <v>64</v>
      </c>
      <c r="J251" s="664">
        <v>575</v>
      </c>
      <c r="K251" s="664">
        <v>37375</v>
      </c>
      <c r="L251" s="664">
        <v>0.89294246941896027</v>
      </c>
      <c r="M251" s="664">
        <v>65</v>
      </c>
      <c r="N251" s="664">
        <v>500</v>
      </c>
      <c r="O251" s="664">
        <v>32500</v>
      </c>
      <c r="P251" s="677">
        <v>0.77647171253822633</v>
      </c>
      <c r="Q251" s="665">
        <v>65</v>
      </c>
    </row>
    <row r="252" spans="1:17" ht="14.4" customHeight="1" x14ac:dyDescent="0.3">
      <c r="A252" s="660" t="s">
        <v>8997</v>
      </c>
      <c r="B252" s="661" t="s">
        <v>8820</v>
      </c>
      <c r="C252" s="661" t="s">
        <v>8731</v>
      </c>
      <c r="D252" s="661" t="s">
        <v>8837</v>
      </c>
      <c r="E252" s="661" t="s">
        <v>8838</v>
      </c>
      <c r="F252" s="664">
        <v>1</v>
      </c>
      <c r="G252" s="664">
        <v>542</v>
      </c>
      <c r="H252" s="664">
        <v>1</v>
      </c>
      <c r="I252" s="664">
        <v>542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8997</v>
      </c>
      <c r="B253" s="661" t="s">
        <v>8820</v>
      </c>
      <c r="C253" s="661" t="s">
        <v>8731</v>
      </c>
      <c r="D253" s="661" t="s">
        <v>8839</v>
      </c>
      <c r="E253" s="661" t="s">
        <v>8840</v>
      </c>
      <c r="F253" s="664">
        <v>7</v>
      </c>
      <c r="G253" s="664">
        <v>4123</v>
      </c>
      <c r="H253" s="664">
        <v>1</v>
      </c>
      <c r="I253" s="664">
        <v>589</v>
      </c>
      <c r="J253" s="664">
        <v>2</v>
      </c>
      <c r="K253" s="664">
        <v>1180</v>
      </c>
      <c r="L253" s="664">
        <v>0.28619936939121998</v>
      </c>
      <c r="M253" s="664">
        <v>590</v>
      </c>
      <c r="N253" s="664">
        <v>15</v>
      </c>
      <c r="O253" s="664">
        <v>8865</v>
      </c>
      <c r="P253" s="677">
        <v>2.1501333980111568</v>
      </c>
      <c r="Q253" s="665">
        <v>591</v>
      </c>
    </row>
    <row r="254" spans="1:17" ht="14.4" customHeight="1" x14ac:dyDescent="0.3">
      <c r="A254" s="660" t="s">
        <v>8997</v>
      </c>
      <c r="B254" s="661" t="s">
        <v>8820</v>
      </c>
      <c r="C254" s="661" t="s">
        <v>8731</v>
      </c>
      <c r="D254" s="661" t="s">
        <v>8841</v>
      </c>
      <c r="E254" s="661" t="s">
        <v>8842</v>
      </c>
      <c r="F254" s="664">
        <v>1</v>
      </c>
      <c r="G254" s="664">
        <v>614</v>
      </c>
      <c r="H254" s="664">
        <v>1</v>
      </c>
      <c r="I254" s="664">
        <v>614</v>
      </c>
      <c r="J254" s="664">
        <v>1</v>
      </c>
      <c r="K254" s="664">
        <v>615</v>
      </c>
      <c r="L254" s="664">
        <v>1.001628664495114</v>
      </c>
      <c r="M254" s="664">
        <v>615</v>
      </c>
      <c r="N254" s="664">
        <v>1</v>
      </c>
      <c r="O254" s="664">
        <v>616</v>
      </c>
      <c r="P254" s="677">
        <v>1.003257328990228</v>
      </c>
      <c r="Q254" s="665">
        <v>616</v>
      </c>
    </row>
    <row r="255" spans="1:17" ht="14.4" customHeight="1" x14ac:dyDescent="0.3">
      <c r="A255" s="660" t="s">
        <v>8997</v>
      </c>
      <c r="B255" s="661" t="s">
        <v>8820</v>
      </c>
      <c r="C255" s="661" t="s">
        <v>8731</v>
      </c>
      <c r="D255" s="661" t="s">
        <v>8843</v>
      </c>
      <c r="E255" s="661" t="s">
        <v>8844</v>
      </c>
      <c r="F255" s="664">
        <v>1</v>
      </c>
      <c r="G255" s="664">
        <v>149</v>
      </c>
      <c r="H255" s="664">
        <v>1</v>
      </c>
      <c r="I255" s="664">
        <v>149</v>
      </c>
      <c r="J255" s="664"/>
      <c r="K255" s="664"/>
      <c r="L255" s="664"/>
      <c r="M255" s="664"/>
      <c r="N255" s="664">
        <v>1</v>
      </c>
      <c r="O255" s="664">
        <v>150</v>
      </c>
      <c r="P255" s="677">
        <v>1.0067114093959733</v>
      </c>
      <c r="Q255" s="665">
        <v>150</v>
      </c>
    </row>
    <row r="256" spans="1:17" ht="14.4" customHeight="1" x14ac:dyDescent="0.3">
      <c r="A256" s="660" t="s">
        <v>8997</v>
      </c>
      <c r="B256" s="661" t="s">
        <v>8820</v>
      </c>
      <c r="C256" s="661" t="s">
        <v>8731</v>
      </c>
      <c r="D256" s="661" t="s">
        <v>8847</v>
      </c>
      <c r="E256" s="661" t="s">
        <v>8848</v>
      </c>
      <c r="F256" s="664">
        <v>56</v>
      </c>
      <c r="G256" s="664">
        <v>1288</v>
      </c>
      <c r="H256" s="664">
        <v>1</v>
      </c>
      <c r="I256" s="664">
        <v>23</v>
      </c>
      <c r="J256" s="664">
        <v>29</v>
      </c>
      <c r="K256" s="664">
        <v>667</v>
      </c>
      <c r="L256" s="664">
        <v>0.5178571428571429</v>
      </c>
      <c r="M256" s="664">
        <v>23</v>
      </c>
      <c r="N256" s="664">
        <v>25</v>
      </c>
      <c r="O256" s="664">
        <v>596</v>
      </c>
      <c r="P256" s="677">
        <v>0.46273291925465837</v>
      </c>
      <c r="Q256" s="665">
        <v>23.84</v>
      </c>
    </row>
    <row r="257" spans="1:17" ht="14.4" customHeight="1" x14ac:dyDescent="0.3">
      <c r="A257" s="660" t="s">
        <v>8997</v>
      </c>
      <c r="B257" s="661" t="s">
        <v>8820</v>
      </c>
      <c r="C257" s="661" t="s">
        <v>8731</v>
      </c>
      <c r="D257" s="661" t="s">
        <v>8851</v>
      </c>
      <c r="E257" s="661" t="s">
        <v>8852</v>
      </c>
      <c r="F257" s="664">
        <v>15</v>
      </c>
      <c r="G257" s="664">
        <v>810</v>
      </c>
      <c r="H257" s="664">
        <v>1</v>
      </c>
      <c r="I257" s="664">
        <v>54</v>
      </c>
      <c r="J257" s="664">
        <v>23</v>
      </c>
      <c r="K257" s="664">
        <v>1242</v>
      </c>
      <c r="L257" s="664">
        <v>1.5333333333333334</v>
      </c>
      <c r="M257" s="664">
        <v>54</v>
      </c>
      <c r="N257" s="664">
        <v>34</v>
      </c>
      <c r="O257" s="664">
        <v>1836</v>
      </c>
      <c r="P257" s="677">
        <v>2.2666666666666666</v>
      </c>
      <c r="Q257" s="665">
        <v>54</v>
      </c>
    </row>
    <row r="258" spans="1:17" ht="14.4" customHeight="1" x14ac:dyDescent="0.3">
      <c r="A258" s="660" t="s">
        <v>8997</v>
      </c>
      <c r="B258" s="661" t="s">
        <v>8820</v>
      </c>
      <c r="C258" s="661" t="s">
        <v>8731</v>
      </c>
      <c r="D258" s="661" t="s">
        <v>8853</v>
      </c>
      <c r="E258" s="661" t="s">
        <v>8854</v>
      </c>
      <c r="F258" s="664">
        <v>1592</v>
      </c>
      <c r="G258" s="664">
        <v>122584</v>
      </c>
      <c r="H258" s="664">
        <v>1</v>
      </c>
      <c r="I258" s="664">
        <v>77</v>
      </c>
      <c r="J258" s="664">
        <v>1264</v>
      </c>
      <c r="K258" s="664">
        <v>97328</v>
      </c>
      <c r="L258" s="664">
        <v>0.79396984924623115</v>
      </c>
      <c r="M258" s="664">
        <v>77</v>
      </c>
      <c r="N258" s="664">
        <v>1256</v>
      </c>
      <c r="O258" s="664">
        <v>96712</v>
      </c>
      <c r="P258" s="677">
        <v>0.78894472361809043</v>
      </c>
      <c r="Q258" s="665">
        <v>77</v>
      </c>
    </row>
    <row r="259" spans="1:17" ht="14.4" customHeight="1" x14ac:dyDescent="0.3">
      <c r="A259" s="660" t="s">
        <v>8997</v>
      </c>
      <c r="B259" s="661" t="s">
        <v>8820</v>
      </c>
      <c r="C259" s="661" t="s">
        <v>8731</v>
      </c>
      <c r="D259" s="661" t="s">
        <v>8855</v>
      </c>
      <c r="E259" s="661" t="s">
        <v>8856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1630</v>
      </c>
      <c r="P259" s="677"/>
      <c r="Q259" s="665">
        <v>1630</v>
      </c>
    </row>
    <row r="260" spans="1:17" ht="14.4" customHeight="1" x14ac:dyDescent="0.3">
      <c r="A260" s="660" t="s">
        <v>8997</v>
      </c>
      <c r="B260" s="661" t="s">
        <v>8820</v>
      </c>
      <c r="C260" s="661" t="s">
        <v>8731</v>
      </c>
      <c r="D260" s="661" t="s">
        <v>8857</v>
      </c>
      <c r="E260" s="661" t="s">
        <v>8858</v>
      </c>
      <c r="F260" s="664">
        <v>166</v>
      </c>
      <c r="G260" s="664">
        <v>3652</v>
      </c>
      <c r="H260" s="664">
        <v>1</v>
      </c>
      <c r="I260" s="664">
        <v>22</v>
      </c>
      <c r="J260" s="664">
        <v>81</v>
      </c>
      <c r="K260" s="664">
        <v>1782</v>
      </c>
      <c r="L260" s="664">
        <v>0.48795180722891568</v>
      </c>
      <c r="M260" s="664">
        <v>22</v>
      </c>
      <c r="N260" s="664">
        <v>70</v>
      </c>
      <c r="O260" s="664">
        <v>1589</v>
      </c>
      <c r="P260" s="677">
        <v>0.43510405257393209</v>
      </c>
      <c r="Q260" s="665">
        <v>22.7</v>
      </c>
    </row>
    <row r="261" spans="1:17" ht="14.4" customHeight="1" x14ac:dyDescent="0.3">
      <c r="A261" s="660" t="s">
        <v>8997</v>
      </c>
      <c r="B261" s="661" t="s">
        <v>8820</v>
      </c>
      <c r="C261" s="661" t="s">
        <v>8731</v>
      </c>
      <c r="D261" s="661" t="s">
        <v>8867</v>
      </c>
      <c r="E261" s="661" t="s">
        <v>8868</v>
      </c>
      <c r="F261" s="664">
        <v>81</v>
      </c>
      <c r="G261" s="664">
        <v>16929</v>
      </c>
      <c r="H261" s="664">
        <v>1</v>
      </c>
      <c r="I261" s="664">
        <v>209</v>
      </c>
      <c r="J261" s="664">
        <v>40</v>
      </c>
      <c r="K261" s="664">
        <v>8360</v>
      </c>
      <c r="L261" s="664">
        <v>0.49382716049382713</v>
      </c>
      <c r="M261" s="664">
        <v>209</v>
      </c>
      <c r="N261" s="664"/>
      <c r="O261" s="664"/>
      <c r="P261" s="677"/>
      <c r="Q261" s="665"/>
    </row>
    <row r="262" spans="1:17" ht="14.4" customHeight="1" x14ac:dyDescent="0.3">
      <c r="A262" s="660" t="s">
        <v>8997</v>
      </c>
      <c r="B262" s="661" t="s">
        <v>8820</v>
      </c>
      <c r="C262" s="661" t="s">
        <v>8731</v>
      </c>
      <c r="D262" s="661" t="s">
        <v>8869</v>
      </c>
      <c r="E262" s="661" t="s">
        <v>8870</v>
      </c>
      <c r="F262" s="664">
        <v>5</v>
      </c>
      <c r="G262" s="664">
        <v>330</v>
      </c>
      <c r="H262" s="664">
        <v>1</v>
      </c>
      <c r="I262" s="664">
        <v>66</v>
      </c>
      <c r="J262" s="664">
        <v>29</v>
      </c>
      <c r="K262" s="664">
        <v>1914</v>
      </c>
      <c r="L262" s="664">
        <v>5.8</v>
      </c>
      <c r="M262" s="664">
        <v>66</v>
      </c>
      <c r="N262" s="664">
        <v>24</v>
      </c>
      <c r="O262" s="664">
        <v>1584</v>
      </c>
      <c r="P262" s="677">
        <v>4.8</v>
      </c>
      <c r="Q262" s="665">
        <v>66</v>
      </c>
    </row>
    <row r="263" spans="1:17" ht="14.4" customHeight="1" x14ac:dyDescent="0.3">
      <c r="A263" s="660" t="s">
        <v>8997</v>
      </c>
      <c r="B263" s="661" t="s">
        <v>8820</v>
      </c>
      <c r="C263" s="661" t="s">
        <v>8731</v>
      </c>
      <c r="D263" s="661" t="s">
        <v>8873</v>
      </c>
      <c r="E263" s="661" t="s">
        <v>8874</v>
      </c>
      <c r="F263" s="664">
        <v>1621</v>
      </c>
      <c r="G263" s="664">
        <v>25936</v>
      </c>
      <c r="H263" s="664">
        <v>1</v>
      </c>
      <c r="I263" s="664">
        <v>16</v>
      </c>
      <c r="J263" s="664">
        <v>1278</v>
      </c>
      <c r="K263" s="664">
        <v>20448</v>
      </c>
      <c r="L263" s="664">
        <v>0.78840222085132639</v>
      </c>
      <c r="M263" s="664">
        <v>16</v>
      </c>
      <c r="N263" s="664">
        <v>1283</v>
      </c>
      <c r="O263" s="664">
        <v>20528</v>
      </c>
      <c r="P263" s="677">
        <v>0.79148673658235658</v>
      </c>
      <c r="Q263" s="665">
        <v>16</v>
      </c>
    </row>
    <row r="264" spans="1:17" ht="14.4" customHeight="1" x14ac:dyDescent="0.3">
      <c r="A264" s="660" t="s">
        <v>8997</v>
      </c>
      <c r="B264" s="661" t="s">
        <v>8820</v>
      </c>
      <c r="C264" s="661" t="s">
        <v>8731</v>
      </c>
      <c r="D264" s="661" t="s">
        <v>8877</v>
      </c>
      <c r="E264" s="661" t="s">
        <v>8878</v>
      </c>
      <c r="F264" s="664">
        <v>67</v>
      </c>
      <c r="G264" s="664">
        <v>23249</v>
      </c>
      <c r="H264" s="664">
        <v>1</v>
      </c>
      <c r="I264" s="664">
        <v>347</v>
      </c>
      <c r="J264" s="664">
        <v>31</v>
      </c>
      <c r="K264" s="664">
        <v>10788</v>
      </c>
      <c r="L264" s="664">
        <v>0.46401995784764938</v>
      </c>
      <c r="M264" s="664">
        <v>348</v>
      </c>
      <c r="N264" s="664">
        <v>34</v>
      </c>
      <c r="O264" s="664">
        <v>11866</v>
      </c>
      <c r="P264" s="677">
        <v>0.51038754355026028</v>
      </c>
      <c r="Q264" s="665">
        <v>349</v>
      </c>
    </row>
    <row r="265" spans="1:17" ht="14.4" customHeight="1" x14ac:dyDescent="0.3">
      <c r="A265" s="660" t="s">
        <v>8997</v>
      </c>
      <c r="B265" s="661" t="s">
        <v>8820</v>
      </c>
      <c r="C265" s="661" t="s">
        <v>8731</v>
      </c>
      <c r="D265" s="661" t="s">
        <v>8879</v>
      </c>
      <c r="E265" s="661" t="s">
        <v>8880</v>
      </c>
      <c r="F265" s="664">
        <v>97</v>
      </c>
      <c r="G265" s="664">
        <v>2231</v>
      </c>
      <c r="H265" s="664">
        <v>1</v>
      </c>
      <c r="I265" s="664">
        <v>23</v>
      </c>
      <c r="J265" s="664">
        <v>50</v>
      </c>
      <c r="K265" s="664">
        <v>1200</v>
      </c>
      <c r="L265" s="664">
        <v>0.53787539220080682</v>
      </c>
      <c r="M265" s="664">
        <v>24</v>
      </c>
      <c r="N265" s="664">
        <v>41</v>
      </c>
      <c r="O265" s="664">
        <v>984</v>
      </c>
      <c r="P265" s="677">
        <v>0.44105782160466156</v>
      </c>
      <c r="Q265" s="665">
        <v>24</v>
      </c>
    </row>
    <row r="266" spans="1:17" ht="14.4" customHeight="1" x14ac:dyDescent="0.3">
      <c r="A266" s="660" t="s">
        <v>8997</v>
      </c>
      <c r="B266" s="661" t="s">
        <v>8820</v>
      </c>
      <c r="C266" s="661" t="s">
        <v>8731</v>
      </c>
      <c r="D266" s="661" t="s">
        <v>8881</v>
      </c>
      <c r="E266" s="661" t="s">
        <v>8882</v>
      </c>
      <c r="F266" s="664">
        <v>2</v>
      </c>
      <c r="G266" s="664">
        <v>1474</v>
      </c>
      <c r="H266" s="664">
        <v>1</v>
      </c>
      <c r="I266" s="664">
        <v>737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8997</v>
      </c>
      <c r="B267" s="661" t="s">
        <v>8820</v>
      </c>
      <c r="C267" s="661" t="s">
        <v>8731</v>
      </c>
      <c r="D267" s="661" t="s">
        <v>8883</v>
      </c>
      <c r="E267" s="661" t="s">
        <v>8884</v>
      </c>
      <c r="F267" s="664">
        <v>15</v>
      </c>
      <c r="G267" s="664">
        <v>2700</v>
      </c>
      <c r="H267" s="664">
        <v>1</v>
      </c>
      <c r="I267" s="664">
        <v>180</v>
      </c>
      <c r="J267" s="664">
        <v>23</v>
      </c>
      <c r="K267" s="664">
        <v>4140</v>
      </c>
      <c r="L267" s="664">
        <v>1.5333333333333334</v>
      </c>
      <c r="M267" s="664">
        <v>180</v>
      </c>
      <c r="N267" s="664">
        <v>30</v>
      </c>
      <c r="O267" s="664">
        <v>5400</v>
      </c>
      <c r="P267" s="677">
        <v>2</v>
      </c>
      <c r="Q267" s="665">
        <v>180</v>
      </c>
    </row>
    <row r="268" spans="1:17" ht="14.4" customHeight="1" x14ac:dyDescent="0.3">
      <c r="A268" s="660" t="s">
        <v>8997</v>
      </c>
      <c r="B268" s="661" t="s">
        <v>8820</v>
      </c>
      <c r="C268" s="661" t="s">
        <v>8731</v>
      </c>
      <c r="D268" s="661" t="s">
        <v>8889</v>
      </c>
      <c r="E268" s="661" t="s">
        <v>8890</v>
      </c>
      <c r="F268" s="664">
        <v>9</v>
      </c>
      <c r="G268" s="664">
        <v>2277</v>
      </c>
      <c r="H268" s="664">
        <v>1</v>
      </c>
      <c r="I268" s="664">
        <v>253</v>
      </c>
      <c r="J268" s="664">
        <v>24</v>
      </c>
      <c r="K268" s="664">
        <v>6072</v>
      </c>
      <c r="L268" s="664">
        <v>2.6666666666666665</v>
      </c>
      <c r="M268" s="664">
        <v>253</v>
      </c>
      <c r="N268" s="664">
        <v>100</v>
      </c>
      <c r="O268" s="664">
        <v>25300</v>
      </c>
      <c r="P268" s="677">
        <v>11.111111111111111</v>
      </c>
      <c r="Q268" s="665">
        <v>253</v>
      </c>
    </row>
    <row r="269" spans="1:17" ht="14.4" customHeight="1" x14ac:dyDescent="0.3">
      <c r="A269" s="660" t="s">
        <v>8997</v>
      </c>
      <c r="B269" s="661" t="s">
        <v>8820</v>
      </c>
      <c r="C269" s="661" t="s">
        <v>8731</v>
      </c>
      <c r="D269" s="661" t="s">
        <v>8891</v>
      </c>
      <c r="E269" s="661" t="s">
        <v>8892</v>
      </c>
      <c r="F269" s="664">
        <v>1</v>
      </c>
      <c r="G269" s="664">
        <v>264</v>
      </c>
      <c r="H269" s="664">
        <v>1</v>
      </c>
      <c r="I269" s="664">
        <v>264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8997</v>
      </c>
      <c r="B270" s="661" t="s">
        <v>8820</v>
      </c>
      <c r="C270" s="661" t="s">
        <v>8731</v>
      </c>
      <c r="D270" s="661" t="s">
        <v>8893</v>
      </c>
      <c r="E270" s="661" t="s">
        <v>8894</v>
      </c>
      <c r="F270" s="664">
        <v>1</v>
      </c>
      <c r="G270" s="664">
        <v>189</v>
      </c>
      <c r="H270" s="664">
        <v>1</v>
      </c>
      <c r="I270" s="664">
        <v>189</v>
      </c>
      <c r="J270" s="664">
        <v>1</v>
      </c>
      <c r="K270" s="664">
        <v>189</v>
      </c>
      <c r="L270" s="664">
        <v>1</v>
      </c>
      <c r="M270" s="664">
        <v>189</v>
      </c>
      <c r="N270" s="664"/>
      <c r="O270" s="664"/>
      <c r="P270" s="677"/>
      <c r="Q270" s="665"/>
    </row>
    <row r="271" spans="1:17" ht="14.4" customHeight="1" x14ac:dyDescent="0.3">
      <c r="A271" s="660" t="s">
        <v>8997</v>
      </c>
      <c r="B271" s="661" t="s">
        <v>8820</v>
      </c>
      <c r="C271" s="661" t="s">
        <v>8731</v>
      </c>
      <c r="D271" s="661" t="s">
        <v>8897</v>
      </c>
      <c r="E271" s="661" t="s">
        <v>8898</v>
      </c>
      <c r="F271" s="664">
        <v>19</v>
      </c>
      <c r="G271" s="664">
        <v>4104</v>
      </c>
      <c r="H271" s="664">
        <v>1</v>
      </c>
      <c r="I271" s="664">
        <v>216</v>
      </c>
      <c r="J271" s="664">
        <v>27</v>
      </c>
      <c r="K271" s="664">
        <v>5832</v>
      </c>
      <c r="L271" s="664">
        <v>1.4210526315789473</v>
      </c>
      <c r="M271" s="664">
        <v>216</v>
      </c>
      <c r="N271" s="664">
        <v>40</v>
      </c>
      <c r="O271" s="664">
        <v>8640</v>
      </c>
      <c r="P271" s="677">
        <v>2.1052631578947367</v>
      </c>
      <c r="Q271" s="665">
        <v>216</v>
      </c>
    </row>
    <row r="272" spans="1:17" ht="14.4" customHeight="1" x14ac:dyDescent="0.3">
      <c r="A272" s="660" t="s">
        <v>8997</v>
      </c>
      <c r="B272" s="661" t="s">
        <v>8820</v>
      </c>
      <c r="C272" s="661" t="s">
        <v>8731</v>
      </c>
      <c r="D272" s="661" t="s">
        <v>8899</v>
      </c>
      <c r="E272" s="661" t="s">
        <v>8900</v>
      </c>
      <c r="F272" s="664"/>
      <c r="G272" s="664"/>
      <c r="H272" s="664"/>
      <c r="I272" s="664"/>
      <c r="J272" s="664">
        <v>1</v>
      </c>
      <c r="K272" s="664">
        <v>35</v>
      </c>
      <c r="L272" s="664"/>
      <c r="M272" s="664">
        <v>35</v>
      </c>
      <c r="N272" s="664">
        <v>2</v>
      </c>
      <c r="O272" s="664">
        <v>71</v>
      </c>
      <c r="P272" s="677"/>
      <c r="Q272" s="665">
        <v>35.5</v>
      </c>
    </row>
    <row r="273" spans="1:17" ht="14.4" customHeight="1" x14ac:dyDescent="0.3">
      <c r="A273" s="660" t="s">
        <v>8997</v>
      </c>
      <c r="B273" s="661" t="s">
        <v>8820</v>
      </c>
      <c r="C273" s="661" t="s">
        <v>8731</v>
      </c>
      <c r="D273" s="661" t="s">
        <v>8901</v>
      </c>
      <c r="E273" s="661" t="s">
        <v>8902</v>
      </c>
      <c r="F273" s="664">
        <v>1</v>
      </c>
      <c r="G273" s="664">
        <v>589</v>
      </c>
      <c r="H273" s="664">
        <v>1</v>
      </c>
      <c r="I273" s="664">
        <v>589</v>
      </c>
      <c r="J273" s="664"/>
      <c r="K273" s="664"/>
      <c r="L273" s="664"/>
      <c r="M273" s="664"/>
      <c r="N273" s="664">
        <v>1</v>
      </c>
      <c r="O273" s="664">
        <v>591</v>
      </c>
      <c r="P273" s="677">
        <v>1.0033955857385399</v>
      </c>
      <c r="Q273" s="665">
        <v>591</v>
      </c>
    </row>
    <row r="274" spans="1:17" ht="14.4" customHeight="1" x14ac:dyDescent="0.3">
      <c r="A274" s="660" t="s">
        <v>8997</v>
      </c>
      <c r="B274" s="661" t="s">
        <v>8820</v>
      </c>
      <c r="C274" s="661" t="s">
        <v>8731</v>
      </c>
      <c r="D274" s="661" t="s">
        <v>8903</v>
      </c>
      <c r="E274" s="661" t="s">
        <v>8904</v>
      </c>
      <c r="F274" s="664">
        <v>2</v>
      </c>
      <c r="G274" s="664">
        <v>100</v>
      </c>
      <c r="H274" s="664">
        <v>1</v>
      </c>
      <c r="I274" s="664">
        <v>50</v>
      </c>
      <c r="J274" s="664"/>
      <c r="K274" s="664"/>
      <c r="L274" s="664"/>
      <c r="M274" s="664"/>
      <c r="N274" s="664">
        <v>1</v>
      </c>
      <c r="O274" s="664">
        <v>50</v>
      </c>
      <c r="P274" s="677">
        <v>0.5</v>
      </c>
      <c r="Q274" s="665">
        <v>50</v>
      </c>
    </row>
    <row r="275" spans="1:17" ht="14.4" customHeight="1" x14ac:dyDescent="0.3">
      <c r="A275" s="660" t="s">
        <v>8997</v>
      </c>
      <c r="B275" s="661" t="s">
        <v>8820</v>
      </c>
      <c r="C275" s="661" t="s">
        <v>8731</v>
      </c>
      <c r="D275" s="661" t="s">
        <v>8905</v>
      </c>
      <c r="E275" s="661" t="s">
        <v>8906</v>
      </c>
      <c r="F275" s="664">
        <v>1</v>
      </c>
      <c r="G275" s="664">
        <v>544</v>
      </c>
      <c r="H275" s="664">
        <v>1</v>
      </c>
      <c r="I275" s="664">
        <v>544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8997</v>
      </c>
      <c r="B276" s="661" t="s">
        <v>8820</v>
      </c>
      <c r="C276" s="661" t="s">
        <v>8731</v>
      </c>
      <c r="D276" s="661" t="s">
        <v>8909</v>
      </c>
      <c r="E276" s="661" t="s">
        <v>8910</v>
      </c>
      <c r="F276" s="664">
        <v>2</v>
      </c>
      <c r="G276" s="664">
        <v>1468</v>
      </c>
      <c r="H276" s="664">
        <v>1</v>
      </c>
      <c r="I276" s="664">
        <v>734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8997</v>
      </c>
      <c r="B277" s="661" t="s">
        <v>8820</v>
      </c>
      <c r="C277" s="661" t="s">
        <v>8731</v>
      </c>
      <c r="D277" s="661" t="s">
        <v>8911</v>
      </c>
      <c r="E277" s="661" t="s">
        <v>8912</v>
      </c>
      <c r="F277" s="664">
        <v>1</v>
      </c>
      <c r="G277" s="664">
        <v>326</v>
      </c>
      <c r="H277" s="664">
        <v>1</v>
      </c>
      <c r="I277" s="664">
        <v>326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8997</v>
      </c>
      <c r="B278" s="661" t="s">
        <v>8820</v>
      </c>
      <c r="C278" s="661" t="s">
        <v>8731</v>
      </c>
      <c r="D278" s="661" t="s">
        <v>8913</v>
      </c>
      <c r="E278" s="661" t="s">
        <v>8914</v>
      </c>
      <c r="F278" s="664">
        <v>1</v>
      </c>
      <c r="G278" s="664">
        <v>344</v>
      </c>
      <c r="H278" s="664">
        <v>1</v>
      </c>
      <c r="I278" s="664">
        <v>344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8997</v>
      </c>
      <c r="B279" s="661" t="s">
        <v>8820</v>
      </c>
      <c r="C279" s="661" t="s">
        <v>8731</v>
      </c>
      <c r="D279" s="661" t="s">
        <v>8915</v>
      </c>
      <c r="E279" s="661" t="s">
        <v>8916</v>
      </c>
      <c r="F279" s="664">
        <v>1</v>
      </c>
      <c r="G279" s="664">
        <v>750</v>
      </c>
      <c r="H279" s="664">
        <v>1</v>
      </c>
      <c r="I279" s="664">
        <v>750</v>
      </c>
      <c r="J279" s="664"/>
      <c r="K279" s="664"/>
      <c r="L279" s="664"/>
      <c r="M279" s="664"/>
      <c r="N279" s="664">
        <v>1</v>
      </c>
      <c r="O279" s="664">
        <v>752</v>
      </c>
      <c r="P279" s="677">
        <v>1.0026666666666666</v>
      </c>
      <c r="Q279" s="665">
        <v>752</v>
      </c>
    </row>
    <row r="280" spans="1:17" ht="14.4" customHeight="1" x14ac:dyDescent="0.3">
      <c r="A280" s="660" t="s">
        <v>8997</v>
      </c>
      <c r="B280" s="661" t="s">
        <v>8820</v>
      </c>
      <c r="C280" s="661" t="s">
        <v>8731</v>
      </c>
      <c r="D280" s="661" t="s">
        <v>8917</v>
      </c>
      <c r="E280" s="661" t="s">
        <v>8918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462</v>
      </c>
      <c r="P280" s="677"/>
      <c r="Q280" s="665">
        <v>231</v>
      </c>
    </row>
    <row r="281" spans="1:17" ht="14.4" customHeight="1" x14ac:dyDescent="0.3">
      <c r="A281" s="660" t="s">
        <v>8997</v>
      </c>
      <c r="B281" s="661" t="s">
        <v>8820</v>
      </c>
      <c r="C281" s="661" t="s">
        <v>8731</v>
      </c>
      <c r="D281" s="661" t="s">
        <v>8921</v>
      </c>
      <c r="E281" s="661" t="s">
        <v>8922</v>
      </c>
      <c r="F281" s="664">
        <v>1</v>
      </c>
      <c r="G281" s="664">
        <v>229</v>
      </c>
      <c r="H281" s="664">
        <v>1</v>
      </c>
      <c r="I281" s="664">
        <v>229</v>
      </c>
      <c r="J281" s="664"/>
      <c r="K281" s="664"/>
      <c r="L281" s="664"/>
      <c r="M281" s="664"/>
      <c r="N281" s="664">
        <v>1</v>
      </c>
      <c r="O281" s="664">
        <v>230</v>
      </c>
      <c r="P281" s="677">
        <v>1.0043668122270741</v>
      </c>
      <c r="Q281" s="665">
        <v>230</v>
      </c>
    </row>
    <row r="282" spans="1:17" ht="14.4" customHeight="1" x14ac:dyDescent="0.3">
      <c r="A282" s="660" t="s">
        <v>8997</v>
      </c>
      <c r="B282" s="661" t="s">
        <v>8820</v>
      </c>
      <c r="C282" s="661" t="s">
        <v>8731</v>
      </c>
      <c r="D282" s="661" t="s">
        <v>8925</v>
      </c>
      <c r="E282" s="661" t="s">
        <v>8926</v>
      </c>
      <c r="F282" s="664">
        <v>1</v>
      </c>
      <c r="G282" s="664">
        <v>649</v>
      </c>
      <c r="H282" s="664">
        <v>1</v>
      </c>
      <c r="I282" s="664">
        <v>649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9000</v>
      </c>
      <c r="B283" s="661" t="s">
        <v>8553</v>
      </c>
      <c r="C283" s="661" t="s">
        <v>8722</v>
      </c>
      <c r="D283" s="661" t="s">
        <v>8723</v>
      </c>
      <c r="E283" s="661" t="s">
        <v>8724</v>
      </c>
      <c r="F283" s="664">
        <v>1</v>
      </c>
      <c r="G283" s="664">
        <v>565.1</v>
      </c>
      <c r="H283" s="664">
        <v>1</v>
      </c>
      <c r="I283" s="664">
        <v>565.1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9000</v>
      </c>
      <c r="B284" s="661" t="s">
        <v>8553</v>
      </c>
      <c r="C284" s="661" t="s">
        <v>8722</v>
      </c>
      <c r="D284" s="661" t="s">
        <v>8725</v>
      </c>
      <c r="E284" s="661" t="s">
        <v>8726</v>
      </c>
      <c r="F284" s="664">
        <v>1</v>
      </c>
      <c r="G284" s="664">
        <v>1049</v>
      </c>
      <c r="H284" s="664">
        <v>1</v>
      </c>
      <c r="I284" s="664">
        <v>1049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9000</v>
      </c>
      <c r="B285" s="661" t="s">
        <v>8553</v>
      </c>
      <c r="C285" s="661" t="s">
        <v>8731</v>
      </c>
      <c r="D285" s="661" t="s">
        <v>8732</v>
      </c>
      <c r="E285" s="661" t="s">
        <v>8733</v>
      </c>
      <c r="F285" s="664">
        <v>1</v>
      </c>
      <c r="G285" s="664">
        <v>34</v>
      </c>
      <c r="H285" s="664">
        <v>1</v>
      </c>
      <c r="I285" s="664">
        <v>34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9000</v>
      </c>
      <c r="B286" s="661" t="s">
        <v>8553</v>
      </c>
      <c r="C286" s="661" t="s">
        <v>8731</v>
      </c>
      <c r="D286" s="661" t="s">
        <v>8748</v>
      </c>
      <c r="E286" s="661" t="s">
        <v>8749</v>
      </c>
      <c r="F286" s="664">
        <v>1</v>
      </c>
      <c r="G286" s="664">
        <v>162</v>
      </c>
      <c r="H286" s="664">
        <v>1</v>
      </c>
      <c r="I286" s="664">
        <v>162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9000</v>
      </c>
      <c r="B287" s="661" t="s">
        <v>8553</v>
      </c>
      <c r="C287" s="661" t="s">
        <v>8731</v>
      </c>
      <c r="D287" s="661" t="s">
        <v>8993</v>
      </c>
      <c r="E287" s="661" t="s">
        <v>8994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10441</v>
      </c>
      <c r="P287" s="677"/>
      <c r="Q287" s="665">
        <v>10441</v>
      </c>
    </row>
    <row r="288" spans="1:17" ht="14.4" customHeight="1" x14ac:dyDescent="0.3">
      <c r="A288" s="660" t="s">
        <v>9000</v>
      </c>
      <c r="B288" s="661" t="s">
        <v>8553</v>
      </c>
      <c r="C288" s="661" t="s">
        <v>8731</v>
      </c>
      <c r="D288" s="661" t="s">
        <v>8750</v>
      </c>
      <c r="E288" s="661" t="s">
        <v>8751</v>
      </c>
      <c r="F288" s="664">
        <v>1</v>
      </c>
      <c r="G288" s="664">
        <v>46</v>
      </c>
      <c r="H288" s="664">
        <v>1</v>
      </c>
      <c r="I288" s="664">
        <v>46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9000</v>
      </c>
      <c r="B289" s="661" t="s">
        <v>8553</v>
      </c>
      <c r="C289" s="661" t="s">
        <v>8731</v>
      </c>
      <c r="D289" s="661" t="s">
        <v>8764</v>
      </c>
      <c r="E289" s="661" t="s">
        <v>8765</v>
      </c>
      <c r="F289" s="664">
        <v>1</v>
      </c>
      <c r="G289" s="664">
        <v>0</v>
      </c>
      <c r="H289" s="664"/>
      <c r="I289" s="664">
        <v>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9000</v>
      </c>
      <c r="B290" s="661" t="s">
        <v>8553</v>
      </c>
      <c r="C290" s="661" t="s">
        <v>8731</v>
      </c>
      <c r="D290" s="661" t="s">
        <v>8766</v>
      </c>
      <c r="E290" s="661" t="s">
        <v>8767</v>
      </c>
      <c r="F290" s="664">
        <v>1</v>
      </c>
      <c r="G290" s="664">
        <v>75</v>
      </c>
      <c r="H290" s="664">
        <v>1</v>
      </c>
      <c r="I290" s="664">
        <v>75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9000</v>
      </c>
      <c r="B291" s="661" t="s">
        <v>8553</v>
      </c>
      <c r="C291" s="661" t="s">
        <v>8731</v>
      </c>
      <c r="D291" s="661" t="s">
        <v>8736</v>
      </c>
      <c r="E291" s="661" t="s">
        <v>8737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330</v>
      </c>
      <c r="P291" s="677"/>
      <c r="Q291" s="665">
        <v>330</v>
      </c>
    </row>
    <row r="292" spans="1:17" ht="14.4" customHeight="1" x14ac:dyDescent="0.3">
      <c r="A292" s="660" t="s">
        <v>9000</v>
      </c>
      <c r="B292" s="661" t="s">
        <v>8553</v>
      </c>
      <c r="C292" s="661" t="s">
        <v>8731</v>
      </c>
      <c r="D292" s="661" t="s">
        <v>8780</v>
      </c>
      <c r="E292" s="661" t="s">
        <v>8781</v>
      </c>
      <c r="F292" s="664">
        <v>1</v>
      </c>
      <c r="G292" s="664">
        <v>436</v>
      </c>
      <c r="H292" s="664">
        <v>1</v>
      </c>
      <c r="I292" s="664">
        <v>436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9000</v>
      </c>
      <c r="B293" s="661" t="s">
        <v>8553</v>
      </c>
      <c r="C293" s="661" t="s">
        <v>8731</v>
      </c>
      <c r="D293" s="661" t="s">
        <v>8782</v>
      </c>
      <c r="E293" s="661" t="s">
        <v>8783</v>
      </c>
      <c r="F293" s="664"/>
      <c r="G293" s="664"/>
      <c r="H293" s="664"/>
      <c r="I293" s="664"/>
      <c r="J293" s="664">
        <v>1</v>
      </c>
      <c r="K293" s="664">
        <v>159</v>
      </c>
      <c r="L293" s="664"/>
      <c r="M293" s="664">
        <v>159</v>
      </c>
      <c r="N293" s="664">
        <v>2</v>
      </c>
      <c r="O293" s="664">
        <v>320</v>
      </c>
      <c r="P293" s="677"/>
      <c r="Q293" s="665">
        <v>160</v>
      </c>
    </row>
    <row r="294" spans="1:17" ht="14.4" customHeight="1" x14ac:dyDescent="0.3">
      <c r="A294" s="660" t="s">
        <v>9000</v>
      </c>
      <c r="B294" s="661" t="s">
        <v>8553</v>
      </c>
      <c r="C294" s="661" t="s">
        <v>8731</v>
      </c>
      <c r="D294" s="661" t="s">
        <v>8738</v>
      </c>
      <c r="E294" s="661" t="s">
        <v>8739</v>
      </c>
      <c r="F294" s="664">
        <v>1</v>
      </c>
      <c r="G294" s="664">
        <v>178</v>
      </c>
      <c r="H294" s="664">
        <v>1</v>
      </c>
      <c r="I294" s="664">
        <v>178</v>
      </c>
      <c r="J294" s="664"/>
      <c r="K294" s="664"/>
      <c r="L294" s="664"/>
      <c r="M294" s="664"/>
      <c r="N294" s="664">
        <v>1</v>
      </c>
      <c r="O294" s="664">
        <v>164</v>
      </c>
      <c r="P294" s="677">
        <v>0.9213483146067416</v>
      </c>
      <c r="Q294" s="665">
        <v>164</v>
      </c>
    </row>
    <row r="295" spans="1:17" ht="14.4" customHeight="1" x14ac:dyDescent="0.3">
      <c r="A295" s="660" t="s">
        <v>9000</v>
      </c>
      <c r="B295" s="661" t="s">
        <v>8791</v>
      </c>
      <c r="C295" s="661" t="s">
        <v>8731</v>
      </c>
      <c r="D295" s="661" t="s">
        <v>8796</v>
      </c>
      <c r="E295" s="661" t="s">
        <v>8797</v>
      </c>
      <c r="F295" s="664">
        <v>2</v>
      </c>
      <c r="G295" s="664">
        <v>590</v>
      </c>
      <c r="H295" s="664">
        <v>1</v>
      </c>
      <c r="I295" s="664">
        <v>295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9000</v>
      </c>
      <c r="B296" s="661" t="s">
        <v>8791</v>
      </c>
      <c r="C296" s="661" t="s">
        <v>8731</v>
      </c>
      <c r="D296" s="661" t="s">
        <v>8798</v>
      </c>
      <c r="E296" s="661" t="s">
        <v>8799</v>
      </c>
      <c r="F296" s="664">
        <v>24</v>
      </c>
      <c r="G296" s="664">
        <v>552</v>
      </c>
      <c r="H296" s="664">
        <v>1</v>
      </c>
      <c r="I296" s="664">
        <v>23</v>
      </c>
      <c r="J296" s="664">
        <v>14</v>
      </c>
      <c r="K296" s="664">
        <v>322</v>
      </c>
      <c r="L296" s="664">
        <v>0.58333333333333337</v>
      </c>
      <c r="M296" s="664">
        <v>23</v>
      </c>
      <c r="N296" s="664"/>
      <c r="O296" s="664"/>
      <c r="P296" s="677"/>
      <c r="Q296" s="665"/>
    </row>
    <row r="297" spans="1:17" ht="14.4" customHeight="1" x14ac:dyDescent="0.3">
      <c r="A297" s="660" t="s">
        <v>9000</v>
      </c>
      <c r="B297" s="661" t="s">
        <v>8791</v>
      </c>
      <c r="C297" s="661" t="s">
        <v>8731</v>
      </c>
      <c r="D297" s="661" t="s">
        <v>8800</v>
      </c>
      <c r="E297" s="661" t="s">
        <v>8801</v>
      </c>
      <c r="F297" s="664">
        <v>17</v>
      </c>
      <c r="G297" s="664">
        <v>21012</v>
      </c>
      <c r="H297" s="664">
        <v>1</v>
      </c>
      <c r="I297" s="664">
        <v>1236</v>
      </c>
      <c r="J297" s="664">
        <v>7</v>
      </c>
      <c r="K297" s="664">
        <v>8715</v>
      </c>
      <c r="L297" s="664">
        <v>0.41476299257567106</v>
      </c>
      <c r="M297" s="664">
        <v>1245</v>
      </c>
      <c r="N297" s="664"/>
      <c r="O297" s="664"/>
      <c r="P297" s="677"/>
      <c r="Q297" s="665"/>
    </row>
    <row r="298" spans="1:17" ht="14.4" customHeight="1" x14ac:dyDescent="0.3">
      <c r="A298" s="660" t="s">
        <v>9000</v>
      </c>
      <c r="B298" s="661" t="s">
        <v>8791</v>
      </c>
      <c r="C298" s="661" t="s">
        <v>8731</v>
      </c>
      <c r="D298" s="661" t="s">
        <v>8804</v>
      </c>
      <c r="E298" s="661" t="s">
        <v>8805</v>
      </c>
      <c r="F298" s="664">
        <v>1</v>
      </c>
      <c r="G298" s="664">
        <v>9702</v>
      </c>
      <c r="H298" s="664">
        <v>1</v>
      </c>
      <c r="I298" s="664">
        <v>9702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9000</v>
      </c>
      <c r="B299" s="661" t="s">
        <v>8791</v>
      </c>
      <c r="C299" s="661" t="s">
        <v>8731</v>
      </c>
      <c r="D299" s="661" t="s">
        <v>8806</v>
      </c>
      <c r="E299" s="661" t="s">
        <v>8807</v>
      </c>
      <c r="F299" s="664">
        <v>20</v>
      </c>
      <c r="G299" s="664">
        <v>8440</v>
      </c>
      <c r="H299" s="664">
        <v>1</v>
      </c>
      <c r="I299" s="664">
        <v>422</v>
      </c>
      <c r="J299" s="664">
        <v>10</v>
      </c>
      <c r="K299" s="664">
        <v>4240</v>
      </c>
      <c r="L299" s="664">
        <v>0.50236966824644547</v>
      </c>
      <c r="M299" s="664">
        <v>424</v>
      </c>
      <c r="N299" s="664"/>
      <c r="O299" s="664"/>
      <c r="P299" s="677"/>
      <c r="Q299" s="665"/>
    </row>
    <row r="300" spans="1:17" ht="14.4" customHeight="1" x14ac:dyDescent="0.3">
      <c r="A300" s="660" t="s">
        <v>9000</v>
      </c>
      <c r="B300" s="661" t="s">
        <v>8791</v>
      </c>
      <c r="C300" s="661" t="s">
        <v>8731</v>
      </c>
      <c r="D300" s="661" t="s">
        <v>8810</v>
      </c>
      <c r="E300" s="661" t="s">
        <v>8811</v>
      </c>
      <c r="F300" s="664">
        <v>29</v>
      </c>
      <c r="G300" s="664">
        <v>29000</v>
      </c>
      <c r="H300" s="664">
        <v>1</v>
      </c>
      <c r="I300" s="664">
        <v>1000</v>
      </c>
      <c r="J300" s="664">
        <v>12</v>
      </c>
      <c r="K300" s="664">
        <v>12024</v>
      </c>
      <c r="L300" s="664">
        <v>0.4146206896551724</v>
      </c>
      <c r="M300" s="664">
        <v>1002</v>
      </c>
      <c r="N300" s="664"/>
      <c r="O300" s="664"/>
      <c r="P300" s="677"/>
      <c r="Q300" s="665"/>
    </row>
    <row r="301" spans="1:17" ht="14.4" customHeight="1" x14ac:dyDescent="0.3">
      <c r="A301" s="660" t="s">
        <v>9000</v>
      </c>
      <c r="B301" s="661" t="s">
        <v>8791</v>
      </c>
      <c r="C301" s="661" t="s">
        <v>8731</v>
      </c>
      <c r="D301" s="661" t="s">
        <v>8812</v>
      </c>
      <c r="E301" s="661" t="s">
        <v>8813</v>
      </c>
      <c r="F301" s="664">
        <v>9</v>
      </c>
      <c r="G301" s="664">
        <v>19989</v>
      </c>
      <c r="H301" s="664">
        <v>1</v>
      </c>
      <c r="I301" s="664">
        <v>2221</v>
      </c>
      <c r="J301" s="664">
        <v>4</v>
      </c>
      <c r="K301" s="664">
        <v>8932</v>
      </c>
      <c r="L301" s="664">
        <v>0.44684576517084396</v>
      </c>
      <c r="M301" s="664">
        <v>2233</v>
      </c>
      <c r="N301" s="664"/>
      <c r="O301" s="664"/>
      <c r="P301" s="677"/>
      <c r="Q301" s="665"/>
    </row>
    <row r="302" spans="1:17" ht="14.4" customHeight="1" x14ac:dyDescent="0.3">
      <c r="A302" s="660" t="s">
        <v>9000</v>
      </c>
      <c r="B302" s="661" t="s">
        <v>8791</v>
      </c>
      <c r="C302" s="661" t="s">
        <v>8731</v>
      </c>
      <c r="D302" s="661" t="s">
        <v>8814</v>
      </c>
      <c r="E302" s="661" t="s">
        <v>8815</v>
      </c>
      <c r="F302" s="664">
        <v>1</v>
      </c>
      <c r="G302" s="664">
        <v>365</v>
      </c>
      <c r="H302" s="664">
        <v>1</v>
      </c>
      <c r="I302" s="664">
        <v>365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9000</v>
      </c>
      <c r="B303" s="661" t="s">
        <v>8820</v>
      </c>
      <c r="C303" s="661" t="s">
        <v>8731</v>
      </c>
      <c r="D303" s="661" t="s">
        <v>8823</v>
      </c>
      <c r="E303" s="661" t="s">
        <v>8824</v>
      </c>
      <c r="F303" s="664">
        <v>1</v>
      </c>
      <c r="G303" s="664">
        <v>216</v>
      </c>
      <c r="H303" s="664">
        <v>1</v>
      </c>
      <c r="I303" s="664">
        <v>216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9000</v>
      </c>
      <c r="B304" s="661" t="s">
        <v>8820</v>
      </c>
      <c r="C304" s="661" t="s">
        <v>8731</v>
      </c>
      <c r="D304" s="661" t="s">
        <v>8825</v>
      </c>
      <c r="E304" s="661" t="s">
        <v>8826</v>
      </c>
      <c r="F304" s="664">
        <v>2</v>
      </c>
      <c r="G304" s="664">
        <v>988</v>
      </c>
      <c r="H304" s="664">
        <v>1</v>
      </c>
      <c r="I304" s="664">
        <v>494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9000</v>
      </c>
      <c r="B305" s="661" t="s">
        <v>8820</v>
      </c>
      <c r="C305" s="661" t="s">
        <v>8731</v>
      </c>
      <c r="D305" s="661" t="s">
        <v>8831</v>
      </c>
      <c r="E305" s="661" t="s">
        <v>8832</v>
      </c>
      <c r="F305" s="664">
        <v>49</v>
      </c>
      <c r="G305" s="664">
        <v>17150</v>
      </c>
      <c r="H305" s="664">
        <v>1</v>
      </c>
      <c r="I305" s="664">
        <v>350</v>
      </c>
      <c r="J305" s="664">
        <v>113</v>
      </c>
      <c r="K305" s="664">
        <v>39550</v>
      </c>
      <c r="L305" s="664">
        <v>2.306122448979592</v>
      </c>
      <c r="M305" s="664">
        <v>350</v>
      </c>
      <c r="N305" s="664">
        <v>101</v>
      </c>
      <c r="O305" s="664">
        <v>35432</v>
      </c>
      <c r="P305" s="677">
        <v>2.0660058309037903</v>
      </c>
      <c r="Q305" s="665">
        <v>350.81188118811883</v>
      </c>
    </row>
    <row r="306" spans="1:17" ht="14.4" customHeight="1" x14ac:dyDescent="0.3">
      <c r="A306" s="660" t="s">
        <v>9000</v>
      </c>
      <c r="B306" s="661" t="s">
        <v>8820</v>
      </c>
      <c r="C306" s="661" t="s">
        <v>8731</v>
      </c>
      <c r="D306" s="661" t="s">
        <v>8835</v>
      </c>
      <c r="E306" s="661" t="s">
        <v>8836</v>
      </c>
      <c r="F306" s="664">
        <v>261</v>
      </c>
      <c r="G306" s="664">
        <v>16704</v>
      </c>
      <c r="H306" s="664">
        <v>1</v>
      </c>
      <c r="I306" s="664">
        <v>64</v>
      </c>
      <c r="J306" s="664">
        <v>256</v>
      </c>
      <c r="K306" s="664">
        <v>16640</v>
      </c>
      <c r="L306" s="664">
        <v>0.99616858237547889</v>
      </c>
      <c r="M306" s="664">
        <v>65</v>
      </c>
      <c r="N306" s="664">
        <v>291</v>
      </c>
      <c r="O306" s="664">
        <v>18915</v>
      </c>
      <c r="P306" s="677">
        <v>1.1323635057471264</v>
      </c>
      <c r="Q306" s="665">
        <v>65</v>
      </c>
    </row>
    <row r="307" spans="1:17" ht="14.4" customHeight="1" x14ac:dyDescent="0.3">
      <c r="A307" s="660" t="s">
        <v>9000</v>
      </c>
      <c r="B307" s="661" t="s">
        <v>8820</v>
      </c>
      <c r="C307" s="661" t="s">
        <v>8731</v>
      </c>
      <c r="D307" s="661" t="s">
        <v>8839</v>
      </c>
      <c r="E307" s="661" t="s">
        <v>8840</v>
      </c>
      <c r="F307" s="664">
        <v>7</v>
      </c>
      <c r="G307" s="664">
        <v>4123</v>
      </c>
      <c r="H307" s="664">
        <v>1</v>
      </c>
      <c r="I307" s="664">
        <v>589</v>
      </c>
      <c r="J307" s="664">
        <v>5</v>
      </c>
      <c r="K307" s="664">
        <v>2950</v>
      </c>
      <c r="L307" s="664">
        <v>0.71549842347804993</v>
      </c>
      <c r="M307" s="664">
        <v>590</v>
      </c>
      <c r="N307" s="664"/>
      <c r="O307" s="664"/>
      <c r="P307" s="677"/>
      <c r="Q307" s="665"/>
    </row>
    <row r="308" spans="1:17" ht="14.4" customHeight="1" x14ac:dyDescent="0.3">
      <c r="A308" s="660" t="s">
        <v>9000</v>
      </c>
      <c r="B308" s="661" t="s">
        <v>8820</v>
      </c>
      <c r="C308" s="661" t="s">
        <v>8731</v>
      </c>
      <c r="D308" s="661" t="s">
        <v>8841</v>
      </c>
      <c r="E308" s="661" t="s">
        <v>8842</v>
      </c>
      <c r="F308" s="664">
        <v>6</v>
      </c>
      <c r="G308" s="664">
        <v>3684</v>
      </c>
      <c r="H308" s="664">
        <v>1</v>
      </c>
      <c r="I308" s="664">
        <v>614</v>
      </c>
      <c r="J308" s="664">
        <v>5</v>
      </c>
      <c r="K308" s="664">
        <v>3075</v>
      </c>
      <c r="L308" s="664">
        <v>0.83469055374592838</v>
      </c>
      <c r="M308" s="664">
        <v>615</v>
      </c>
      <c r="N308" s="664"/>
      <c r="O308" s="664"/>
      <c r="P308" s="677"/>
      <c r="Q308" s="665"/>
    </row>
    <row r="309" spans="1:17" ht="14.4" customHeight="1" x14ac:dyDescent="0.3">
      <c r="A309" s="660" t="s">
        <v>9000</v>
      </c>
      <c r="B309" s="661" t="s">
        <v>8820</v>
      </c>
      <c r="C309" s="661" t="s">
        <v>8731</v>
      </c>
      <c r="D309" s="661" t="s">
        <v>8843</v>
      </c>
      <c r="E309" s="661" t="s">
        <v>8844</v>
      </c>
      <c r="F309" s="664">
        <v>1</v>
      </c>
      <c r="G309" s="664">
        <v>149</v>
      </c>
      <c r="H309" s="664">
        <v>1</v>
      </c>
      <c r="I309" s="664">
        <v>149</v>
      </c>
      <c r="J309" s="664">
        <v>2</v>
      </c>
      <c r="K309" s="664">
        <v>298</v>
      </c>
      <c r="L309" s="664">
        <v>2</v>
      </c>
      <c r="M309" s="664">
        <v>149</v>
      </c>
      <c r="N309" s="664">
        <v>1</v>
      </c>
      <c r="O309" s="664">
        <v>149</v>
      </c>
      <c r="P309" s="677">
        <v>1</v>
      </c>
      <c r="Q309" s="665">
        <v>149</v>
      </c>
    </row>
    <row r="310" spans="1:17" ht="14.4" customHeight="1" x14ac:dyDescent="0.3">
      <c r="A310" s="660" t="s">
        <v>9000</v>
      </c>
      <c r="B310" s="661" t="s">
        <v>8820</v>
      </c>
      <c r="C310" s="661" t="s">
        <v>8731</v>
      </c>
      <c r="D310" s="661" t="s">
        <v>8847</v>
      </c>
      <c r="E310" s="661" t="s">
        <v>8848</v>
      </c>
      <c r="F310" s="664">
        <v>16</v>
      </c>
      <c r="G310" s="664">
        <v>368</v>
      </c>
      <c r="H310" s="664">
        <v>1</v>
      </c>
      <c r="I310" s="664">
        <v>23</v>
      </c>
      <c r="J310" s="664">
        <v>3</v>
      </c>
      <c r="K310" s="664">
        <v>69</v>
      </c>
      <c r="L310" s="664">
        <v>0.1875</v>
      </c>
      <c r="M310" s="664">
        <v>23</v>
      </c>
      <c r="N310" s="664">
        <v>7</v>
      </c>
      <c r="O310" s="664">
        <v>168</v>
      </c>
      <c r="P310" s="677">
        <v>0.45652173913043476</v>
      </c>
      <c r="Q310" s="665">
        <v>24</v>
      </c>
    </row>
    <row r="311" spans="1:17" ht="14.4" customHeight="1" x14ac:dyDescent="0.3">
      <c r="A311" s="660" t="s">
        <v>9000</v>
      </c>
      <c r="B311" s="661" t="s">
        <v>8820</v>
      </c>
      <c r="C311" s="661" t="s">
        <v>8731</v>
      </c>
      <c r="D311" s="661" t="s">
        <v>8851</v>
      </c>
      <c r="E311" s="661" t="s">
        <v>8852</v>
      </c>
      <c r="F311" s="664">
        <v>5</v>
      </c>
      <c r="G311" s="664">
        <v>270</v>
      </c>
      <c r="H311" s="664">
        <v>1</v>
      </c>
      <c r="I311" s="664">
        <v>54</v>
      </c>
      <c r="J311" s="664">
        <v>2</v>
      </c>
      <c r="K311" s="664">
        <v>108</v>
      </c>
      <c r="L311" s="664">
        <v>0.4</v>
      </c>
      <c r="M311" s="664">
        <v>54</v>
      </c>
      <c r="N311" s="664">
        <v>1</v>
      </c>
      <c r="O311" s="664">
        <v>54</v>
      </c>
      <c r="P311" s="677">
        <v>0.2</v>
      </c>
      <c r="Q311" s="665">
        <v>54</v>
      </c>
    </row>
    <row r="312" spans="1:17" ht="14.4" customHeight="1" x14ac:dyDescent="0.3">
      <c r="A312" s="660" t="s">
        <v>9000</v>
      </c>
      <c r="B312" s="661" t="s">
        <v>8820</v>
      </c>
      <c r="C312" s="661" t="s">
        <v>8731</v>
      </c>
      <c r="D312" s="661" t="s">
        <v>8853</v>
      </c>
      <c r="E312" s="661" t="s">
        <v>8854</v>
      </c>
      <c r="F312" s="664">
        <v>888</v>
      </c>
      <c r="G312" s="664">
        <v>68376</v>
      </c>
      <c r="H312" s="664">
        <v>1</v>
      </c>
      <c r="I312" s="664">
        <v>77</v>
      </c>
      <c r="J312" s="664">
        <v>829</v>
      </c>
      <c r="K312" s="664">
        <v>63833</v>
      </c>
      <c r="L312" s="664">
        <v>0.93355855855855852</v>
      </c>
      <c r="M312" s="664">
        <v>77</v>
      </c>
      <c r="N312" s="664">
        <v>743</v>
      </c>
      <c r="O312" s="664">
        <v>57211</v>
      </c>
      <c r="P312" s="677">
        <v>0.83671171171171166</v>
      </c>
      <c r="Q312" s="665">
        <v>77</v>
      </c>
    </row>
    <row r="313" spans="1:17" ht="14.4" customHeight="1" x14ac:dyDescent="0.3">
      <c r="A313" s="660" t="s">
        <v>9000</v>
      </c>
      <c r="B313" s="661" t="s">
        <v>8820</v>
      </c>
      <c r="C313" s="661" t="s">
        <v>8731</v>
      </c>
      <c r="D313" s="661" t="s">
        <v>8857</v>
      </c>
      <c r="E313" s="661" t="s">
        <v>8858</v>
      </c>
      <c r="F313" s="664">
        <v>38</v>
      </c>
      <c r="G313" s="664">
        <v>836</v>
      </c>
      <c r="H313" s="664">
        <v>1</v>
      </c>
      <c r="I313" s="664">
        <v>22</v>
      </c>
      <c r="J313" s="664">
        <v>12</v>
      </c>
      <c r="K313" s="664">
        <v>264</v>
      </c>
      <c r="L313" s="664">
        <v>0.31578947368421051</v>
      </c>
      <c r="M313" s="664">
        <v>22</v>
      </c>
      <c r="N313" s="664">
        <v>26</v>
      </c>
      <c r="O313" s="664">
        <v>595</v>
      </c>
      <c r="P313" s="677">
        <v>0.71172248803827753</v>
      </c>
      <c r="Q313" s="665">
        <v>22.884615384615383</v>
      </c>
    </row>
    <row r="314" spans="1:17" ht="14.4" customHeight="1" x14ac:dyDescent="0.3">
      <c r="A314" s="660" t="s">
        <v>9000</v>
      </c>
      <c r="B314" s="661" t="s">
        <v>8820</v>
      </c>
      <c r="C314" s="661" t="s">
        <v>8731</v>
      </c>
      <c r="D314" s="661" t="s">
        <v>8865</v>
      </c>
      <c r="E314" s="661" t="s">
        <v>8866</v>
      </c>
      <c r="F314" s="664"/>
      <c r="G314" s="664"/>
      <c r="H314" s="664"/>
      <c r="I314" s="664"/>
      <c r="J314" s="664"/>
      <c r="K314" s="664"/>
      <c r="L314" s="664"/>
      <c r="M314" s="664"/>
      <c r="N314" s="664">
        <v>1</v>
      </c>
      <c r="O314" s="664">
        <v>628</v>
      </c>
      <c r="P314" s="677"/>
      <c r="Q314" s="665">
        <v>628</v>
      </c>
    </row>
    <row r="315" spans="1:17" ht="14.4" customHeight="1" x14ac:dyDescent="0.3">
      <c r="A315" s="660" t="s">
        <v>9000</v>
      </c>
      <c r="B315" s="661" t="s">
        <v>8820</v>
      </c>
      <c r="C315" s="661" t="s">
        <v>8731</v>
      </c>
      <c r="D315" s="661" t="s">
        <v>8867</v>
      </c>
      <c r="E315" s="661" t="s">
        <v>8868</v>
      </c>
      <c r="F315" s="664">
        <v>37</v>
      </c>
      <c r="G315" s="664">
        <v>7733</v>
      </c>
      <c r="H315" s="664">
        <v>1</v>
      </c>
      <c r="I315" s="664">
        <v>209</v>
      </c>
      <c r="J315" s="664">
        <v>32</v>
      </c>
      <c r="K315" s="664">
        <v>6688</v>
      </c>
      <c r="L315" s="664">
        <v>0.86486486486486491</v>
      </c>
      <c r="M315" s="664">
        <v>209</v>
      </c>
      <c r="N315" s="664"/>
      <c r="O315" s="664"/>
      <c r="P315" s="677"/>
      <c r="Q315" s="665"/>
    </row>
    <row r="316" spans="1:17" ht="14.4" customHeight="1" x14ac:dyDescent="0.3">
      <c r="A316" s="660" t="s">
        <v>9000</v>
      </c>
      <c r="B316" s="661" t="s">
        <v>8820</v>
      </c>
      <c r="C316" s="661" t="s">
        <v>8731</v>
      </c>
      <c r="D316" s="661" t="s">
        <v>8869</v>
      </c>
      <c r="E316" s="661" t="s">
        <v>8870</v>
      </c>
      <c r="F316" s="664">
        <v>3</v>
      </c>
      <c r="G316" s="664">
        <v>198</v>
      </c>
      <c r="H316" s="664">
        <v>1</v>
      </c>
      <c r="I316" s="664">
        <v>66</v>
      </c>
      <c r="J316" s="664">
        <v>4</v>
      </c>
      <c r="K316" s="664">
        <v>264</v>
      </c>
      <c r="L316" s="664">
        <v>1.3333333333333333</v>
      </c>
      <c r="M316" s="664">
        <v>66</v>
      </c>
      <c r="N316" s="664">
        <v>7</v>
      </c>
      <c r="O316" s="664">
        <v>462</v>
      </c>
      <c r="P316" s="677">
        <v>2.3333333333333335</v>
      </c>
      <c r="Q316" s="665">
        <v>66</v>
      </c>
    </row>
    <row r="317" spans="1:17" ht="14.4" customHeight="1" x14ac:dyDescent="0.3">
      <c r="A317" s="660" t="s">
        <v>9000</v>
      </c>
      <c r="B317" s="661" t="s">
        <v>8820</v>
      </c>
      <c r="C317" s="661" t="s">
        <v>8731</v>
      </c>
      <c r="D317" s="661" t="s">
        <v>8873</v>
      </c>
      <c r="E317" s="661" t="s">
        <v>8874</v>
      </c>
      <c r="F317" s="664">
        <v>957</v>
      </c>
      <c r="G317" s="664">
        <v>15312</v>
      </c>
      <c r="H317" s="664">
        <v>1</v>
      </c>
      <c r="I317" s="664">
        <v>16</v>
      </c>
      <c r="J317" s="664">
        <v>946</v>
      </c>
      <c r="K317" s="664">
        <v>15136</v>
      </c>
      <c r="L317" s="664">
        <v>0.9885057471264368</v>
      </c>
      <c r="M317" s="664">
        <v>16</v>
      </c>
      <c r="N317" s="664">
        <v>847</v>
      </c>
      <c r="O317" s="664">
        <v>13552</v>
      </c>
      <c r="P317" s="677">
        <v>0.88505747126436785</v>
      </c>
      <c r="Q317" s="665">
        <v>16</v>
      </c>
    </row>
    <row r="318" spans="1:17" ht="14.4" customHeight="1" x14ac:dyDescent="0.3">
      <c r="A318" s="660" t="s">
        <v>9000</v>
      </c>
      <c r="B318" s="661" t="s">
        <v>8820</v>
      </c>
      <c r="C318" s="661" t="s">
        <v>8731</v>
      </c>
      <c r="D318" s="661" t="s">
        <v>8877</v>
      </c>
      <c r="E318" s="661" t="s">
        <v>8878</v>
      </c>
      <c r="F318" s="664">
        <v>38</v>
      </c>
      <c r="G318" s="664">
        <v>13186</v>
      </c>
      <c r="H318" s="664">
        <v>1</v>
      </c>
      <c r="I318" s="664">
        <v>347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9000</v>
      </c>
      <c r="B319" s="661" t="s">
        <v>8820</v>
      </c>
      <c r="C319" s="661" t="s">
        <v>8731</v>
      </c>
      <c r="D319" s="661" t="s">
        <v>8879</v>
      </c>
      <c r="E319" s="661" t="s">
        <v>8880</v>
      </c>
      <c r="F319" s="664">
        <v>21</v>
      </c>
      <c r="G319" s="664">
        <v>483</v>
      </c>
      <c r="H319" s="664">
        <v>1</v>
      </c>
      <c r="I319" s="664">
        <v>23</v>
      </c>
      <c r="J319" s="664">
        <v>9</v>
      </c>
      <c r="K319" s="664">
        <v>216</v>
      </c>
      <c r="L319" s="664">
        <v>0.44720496894409939</v>
      </c>
      <c r="M319" s="664">
        <v>24</v>
      </c>
      <c r="N319" s="664">
        <v>15</v>
      </c>
      <c r="O319" s="664">
        <v>360</v>
      </c>
      <c r="P319" s="677">
        <v>0.74534161490683226</v>
      </c>
      <c r="Q319" s="665">
        <v>24</v>
      </c>
    </row>
    <row r="320" spans="1:17" ht="14.4" customHeight="1" x14ac:dyDescent="0.3">
      <c r="A320" s="660" t="s">
        <v>9000</v>
      </c>
      <c r="B320" s="661" t="s">
        <v>8820</v>
      </c>
      <c r="C320" s="661" t="s">
        <v>8731</v>
      </c>
      <c r="D320" s="661" t="s">
        <v>8881</v>
      </c>
      <c r="E320" s="661" t="s">
        <v>8882</v>
      </c>
      <c r="F320" s="664">
        <v>7</v>
      </c>
      <c r="G320" s="664">
        <v>5159</v>
      </c>
      <c r="H320" s="664">
        <v>1</v>
      </c>
      <c r="I320" s="664">
        <v>737</v>
      </c>
      <c r="J320" s="664">
        <v>5</v>
      </c>
      <c r="K320" s="664">
        <v>3690</v>
      </c>
      <c r="L320" s="664">
        <v>0.71525489435937195</v>
      </c>
      <c r="M320" s="664">
        <v>738</v>
      </c>
      <c r="N320" s="664"/>
      <c r="O320" s="664"/>
      <c r="P320" s="677"/>
      <c r="Q320" s="665"/>
    </row>
    <row r="321" spans="1:17" ht="14.4" customHeight="1" x14ac:dyDescent="0.3">
      <c r="A321" s="660" t="s">
        <v>9000</v>
      </c>
      <c r="B321" s="661" t="s">
        <v>8820</v>
      </c>
      <c r="C321" s="661" t="s">
        <v>8731</v>
      </c>
      <c r="D321" s="661" t="s">
        <v>8883</v>
      </c>
      <c r="E321" s="661" t="s">
        <v>8884</v>
      </c>
      <c r="F321" s="664">
        <v>11</v>
      </c>
      <c r="G321" s="664">
        <v>1980</v>
      </c>
      <c r="H321" s="664">
        <v>1</v>
      </c>
      <c r="I321" s="664">
        <v>180</v>
      </c>
      <c r="J321" s="664">
        <v>6</v>
      </c>
      <c r="K321" s="664">
        <v>1080</v>
      </c>
      <c r="L321" s="664">
        <v>0.54545454545454541</v>
      </c>
      <c r="M321" s="664">
        <v>180</v>
      </c>
      <c r="N321" s="664">
        <v>2</v>
      </c>
      <c r="O321" s="664">
        <v>360</v>
      </c>
      <c r="P321" s="677">
        <v>0.18181818181818182</v>
      </c>
      <c r="Q321" s="665">
        <v>180</v>
      </c>
    </row>
    <row r="322" spans="1:17" ht="14.4" customHeight="1" x14ac:dyDescent="0.3">
      <c r="A322" s="660" t="s">
        <v>9000</v>
      </c>
      <c r="B322" s="661" t="s">
        <v>8820</v>
      </c>
      <c r="C322" s="661" t="s">
        <v>8731</v>
      </c>
      <c r="D322" s="661" t="s">
        <v>8889</v>
      </c>
      <c r="E322" s="661" t="s">
        <v>8890</v>
      </c>
      <c r="F322" s="664">
        <v>17</v>
      </c>
      <c r="G322" s="664">
        <v>4301</v>
      </c>
      <c r="H322" s="664">
        <v>1</v>
      </c>
      <c r="I322" s="664">
        <v>253</v>
      </c>
      <c r="J322" s="664">
        <v>22</v>
      </c>
      <c r="K322" s="664">
        <v>5566</v>
      </c>
      <c r="L322" s="664">
        <v>1.2941176470588236</v>
      </c>
      <c r="M322" s="664">
        <v>253</v>
      </c>
      <c r="N322" s="664">
        <v>75</v>
      </c>
      <c r="O322" s="664">
        <v>18975</v>
      </c>
      <c r="P322" s="677">
        <v>4.4117647058823533</v>
      </c>
      <c r="Q322" s="665">
        <v>253</v>
      </c>
    </row>
    <row r="323" spans="1:17" ht="14.4" customHeight="1" x14ac:dyDescent="0.3">
      <c r="A323" s="660" t="s">
        <v>9000</v>
      </c>
      <c r="B323" s="661" t="s">
        <v>8820</v>
      </c>
      <c r="C323" s="661" t="s">
        <v>8731</v>
      </c>
      <c r="D323" s="661" t="s">
        <v>8891</v>
      </c>
      <c r="E323" s="661" t="s">
        <v>8892</v>
      </c>
      <c r="F323" s="664">
        <v>7</v>
      </c>
      <c r="G323" s="664">
        <v>1848</v>
      </c>
      <c r="H323" s="664">
        <v>1</v>
      </c>
      <c r="I323" s="664">
        <v>264</v>
      </c>
      <c r="J323" s="664">
        <v>5</v>
      </c>
      <c r="K323" s="664">
        <v>1320</v>
      </c>
      <c r="L323" s="664">
        <v>0.7142857142857143</v>
      </c>
      <c r="M323" s="664">
        <v>264</v>
      </c>
      <c r="N323" s="664"/>
      <c r="O323" s="664"/>
      <c r="P323" s="677"/>
      <c r="Q323" s="665"/>
    </row>
    <row r="324" spans="1:17" ht="14.4" customHeight="1" x14ac:dyDescent="0.3">
      <c r="A324" s="660" t="s">
        <v>9000</v>
      </c>
      <c r="B324" s="661" t="s">
        <v>8820</v>
      </c>
      <c r="C324" s="661" t="s">
        <v>8731</v>
      </c>
      <c r="D324" s="661" t="s">
        <v>8893</v>
      </c>
      <c r="E324" s="661" t="s">
        <v>8894</v>
      </c>
      <c r="F324" s="664">
        <v>5</v>
      </c>
      <c r="G324" s="664">
        <v>945</v>
      </c>
      <c r="H324" s="664">
        <v>1</v>
      </c>
      <c r="I324" s="664">
        <v>189</v>
      </c>
      <c r="J324" s="664">
        <v>1</v>
      </c>
      <c r="K324" s="664">
        <v>189</v>
      </c>
      <c r="L324" s="664">
        <v>0.2</v>
      </c>
      <c r="M324" s="664">
        <v>189</v>
      </c>
      <c r="N324" s="664"/>
      <c r="O324" s="664"/>
      <c r="P324" s="677"/>
      <c r="Q324" s="665"/>
    </row>
    <row r="325" spans="1:17" ht="14.4" customHeight="1" x14ac:dyDescent="0.3">
      <c r="A325" s="660" t="s">
        <v>9000</v>
      </c>
      <c r="B325" s="661" t="s">
        <v>8820</v>
      </c>
      <c r="C325" s="661" t="s">
        <v>8731</v>
      </c>
      <c r="D325" s="661" t="s">
        <v>8897</v>
      </c>
      <c r="E325" s="661" t="s">
        <v>8898</v>
      </c>
      <c r="F325" s="664">
        <v>33</v>
      </c>
      <c r="G325" s="664">
        <v>7128</v>
      </c>
      <c r="H325" s="664">
        <v>1</v>
      </c>
      <c r="I325" s="664">
        <v>216</v>
      </c>
      <c r="J325" s="664">
        <v>18</v>
      </c>
      <c r="K325" s="664">
        <v>3888</v>
      </c>
      <c r="L325" s="664">
        <v>0.54545454545454541</v>
      </c>
      <c r="M325" s="664">
        <v>216</v>
      </c>
      <c r="N325" s="664">
        <v>10</v>
      </c>
      <c r="O325" s="664">
        <v>2160</v>
      </c>
      <c r="P325" s="677">
        <v>0.30303030303030304</v>
      </c>
      <c r="Q325" s="665">
        <v>216</v>
      </c>
    </row>
    <row r="326" spans="1:17" ht="14.4" customHeight="1" x14ac:dyDescent="0.3">
      <c r="A326" s="660" t="s">
        <v>9000</v>
      </c>
      <c r="B326" s="661" t="s">
        <v>8820</v>
      </c>
      <c r="C326" s="661" t="s">
        <v>8731</v>
      </c>
      <c r="D326" s="661" t="s">
        <v>8899</v>
      </c>
      <c r="E326" s="661" t="s">
        <v>8900</v>
      </c>
      <c r="F326" s="664">
        <v>1</v>
      </c>
      <c r="G326" s="664">
        <v>35</v>
      </c>
      <c r="H326" s="664">
        <v>1</v>
      </c>
      <c r="I326" s="664">
        <v>35</v>
      </c>
      <c r="J326" s="664"/>
      <c r="K326" s="664"/>
      <c r="L326" s="664"/>
      <c r="M326" s="664"/>
      <c r="N326" s="664">
        <v>3</v>
      </c>
      <c r="O326" s="664">
        <v>108</v>
      </c>
      <c r="P326" s="677">
        <v>3.0857142857142859</v>
      </c>
      <c r="Q326" s="665">
        <v>36</v>
      </c>
    </row>
    <row r="327" spans="1:17" ht="14.4" customHeight="1" x14ac:dyDescent="0.3">
      <c r="A327" s="660" t="s">
        <v>9000</v>
      </c>
      <c r="B327" s="661" t="s">
        <v>8820</v>
      </c>
      <c r="C327" s="661" t="s">
        <v>8731</v>
      </c>
      <c r="D327" s="661" t="s">
        <v>8901</v>
      </c>
      <c r="E327" s="661" t="s">
        <v>8902</v>
      </c>
      <c r="F327" s="664">
        <v>6</v>
      </c>
      <c r="G327" s="664">
        <v>3534</v>
      </c>
      <c r="H327" s="664">
        <v>1</v>
      </c>
      <c r="I327" s="664">
        <v>589</v>
      </c>
      <c r="J327" s="664">
        <v>5</v>
      </c>
      <c r="K327" s="664">
        <v>2950</v>
      </c>
      <c r="L327" s="664">
        <v>0.83474816072439162</v>
      </c>
      <c r="M327" s="664">
        <v>590</v>
      </c>
      <c r="N327" s="664"/>
      <c r="O327" s="664"/>
      <c r="P327" s="677"/>
      <c r="Q327" s="665"/>
    </row>
    <row r="328" spans="1:17" ht="14.4" customHeight="1" x14ac:dyDescent="0.3">
      <c r="A328" s="660" t="s">
        <v>9000</v>
      </c>
      <c r="B328" s="661" t="s">
        <v>8820</v>
      </c>
      <c r="C328" s="661" t="s">
        <v>8731</v>
      </c>
      <c r="D328" s="661" t="s">
        <v>8903</v>
      </c>
      <c r="E328" s="661" t="s">
        <v>8904</v>
      </c>
      <c r="F328" s="664"/>
      <c r="G328" s="664"/>
      <c r="H328" s="664"/>
      <c r="I328" s="664"/>
      <c r="J328" s="664">
        <v>1</v>
      </c>
      <c r="K328" s="664">
        <v>50</v>
      </c>
      <c r="L328" s="664"/>
      <c r="M328" s="664">
        <v>50</v>
      </c>
      <c r="N328" s="664"/>
      <c r="O328" s="664"/>
      <c r="P328" s="677"/>
      <c r="Q328" s="665"/>
    </row>
    <row r="329" spans="1:17" ht="14.4" customHeight="1" x14ac:dyDescent="0.3">
      <c r="A329" s="660" t="s">
        <v>9000</v>
      </c>
      <c r="B329" s="661" t="s">
        <v>8820</v>
      </c>
      <c r="C329" s="661" t="s">
        <v>8731</v>
      </c>
      <c r="D329" s="661" t="s">
        <v>8905</v>
      </c>
      <c r="E329" s="661" t="s">
        <v>8906</v>
      </c>
      <c r="F329" s="664">
        <v>7</v>
      </c>
      <c r="G329" s="664">
        <v>3808</v>
      </c>
      <c r="H329" s="664">
        <v>1</v>
      </c>
      <c r="I329" s="664">
        <v>544</v>
      </c>
      <c r="J329" s="664">
        <v>5</v>
      </c>
      <c r="K329" s="664">
        <v>2725</v>
      </c>
      <c r="L329" s="664">
        <v>0.71559873949579833</v>
      </c>
      <c r="M329" s="664">
        <v>545</v>
      </c>
      <c r="N329" s="664"/>
      <c r="O329" s="664"/>
      <c r="P329" s="677"/>
      <c r="Q329" s="665"/>
    </row>
    <row r="330" spans="1:17" ht="14.4" customHeight="1" x14ac:dyDescent="0.3">
      <c r="A330" s="660" t="s">
        <v>9000</v>
      </c>
      <c r="B330" s="661" t="s">
        <v>8820</v>
      </c>
      <c r="C330" s="661" t="s">
        <v>8731</v>
      </c>
      <c r="D330" s="661" t="s">
        <v>8907</v>
      </c>
      <c r="E330" s="661" t="s">
        <v>8908</v>
      </c>
      <c r="F330" s="664">
        <v>1</v>
      </c>
      <c r="G330" s="664">
        <v>477</v>
      </c>
      <c r="H330" s="664">
        <v>1</v>
      </c>
      <c r="I330" s="664">
        <v>477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9000</v>
      </c>
      <c r="B331" s="661" t="s">
        <v>8820</v>
      </c>
      <c r="C331" s="661" t="s">
        <v>8731</v>
      </c>
      <c r="D331" s="661" t="s">
        <v>8909</v>
      </c>
      <c r="E331" s="661" t="s">
        <v>8910</v>
      </c>
      <c r="F331" s="664">
        <v>7</v>
      </c>
      <c r="G331" s="664">
        <v>5138</v>
      </c>
      <c r="H331" s="664">
        <v>1</v>
      </c>
      <c r="I331" s="664">
        <v>734</v>
      </c>
      <c r="J331" s="664">
        <v>5</v>
      </c>
      <c r="K331" s="664">
        <v>3670</v>
      </c>
      <c r="L331" s="664">
        <v>0.7142857142857143</v>
      </c>
      <c r="M331" s="664">
        <v>734</v>
      </c>
      <c r="N331" s="664"/>
      <c r="O331" s="664"/>
      <c r="P331" s="677"/>
      <c r="Q331" s="665"/>
    </row>
    <row r="332" spans="1:17" ht="14.4" customHeight="1" x14ac:dyDescent="0.3">
      <c r="A332" s="660" t="s">
        <v>9000</v>
      </c>
      <c r="B332" s="661" t="s">
        <v>8820</v>
      </c>
      <c r="C332" s="661" t="s">
        <v>8731</v>
      </c>
      <c r="D332" s="661" t="s">
        <v>8911</v>
      </c>
      <c r="E332" s="661" t="s">
        <v>8912</v>
      </c>
      <c r="F332" s="664">
        <v>2</v>
      </c>
      <c r="G332" s="664">
        <v>652</v>
      </c>
      <c r="H332" s="664">
        <v>1</v>
      </c>
      <c r="I332" s="664">
        <v>326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9000</v>
      </c>
      <c r="B333" s="661" t="s">
        <v>8820</v>
      </c>
      <c r="C333" s="661" t="s">
        <v>8731</v>
      </c>
      <c r="D333" s="661" t="s">
        <v>8913</v>
      </c>
      <c r="E333" s="661" t="s">
        <v>8914</v>
      </c>
      <c r="F333" s="664">
        <v>6</v>
      </c>
      <c r="G333" s="664">
        <v>2064</v>
      </c>
      <c r="H333" s="664">
        <v>1</v>
      </c>
      <c r="I333" s="664">
        <v>344</v>
      </c>
      <c r="J333" s="664">
        <v>5</v>
      </c>
      <c r="K333" s="664">
        <v>1720</v>
      </c>
      <c r="L333" s="664">
        <v>0.83333333333333337</v>
      </c>
      <c r="M333" s="664">
        <v>344</v>
      </c>
      <c r="N333" s="664"/>
      <c r="O333" s="664"/>
      <c r="P333" s="677"/>
      <c r="Q333" s="665"/>
    </row>
    <row r="334" spans="1:17" ht="14.4" customHeight="1" x14ac:dyDescent="0.3">
      <c r="A334" s="660" t="s">
        <v>9000</v>
      </c>
      <c r="B334" s="661" t="s">
        <v>8820</v>
      </c>
      <c r="C334" s="661" t="s">
        <v>8731</v>
      </c>
      <c r="D334" s="661" t="s">
        <v>8917</v>
      </c>
      <c r="E334" s="661" t="s">
        <v>8918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231</v>
      </c>
      <c r="P334" s="677"/>
      <c r="Q334" s="665">
        <v>231</v>
      </c>
    </row>
    <row r="335" spans="1:17" ht="14.4" customHeight="1" x14ac:dyDescent="0.3">
      <c r="A335" s="660" t="s">
        <v>9000</v>
      </c>
      <c r="B335" s="661" t="s">
        <v>8820</v>
      </c>
      <c r="C335" s="661" t="s">
        <v>8731</v>
      </c>
      <c r="D335" s="661" t="s">
        <v>8921</v>
      </c>
      <c r="E335" s="661" t="s">
        <v>8922</v>
      </c>
      <c r="F335" s="664">
        <v>1</v>
      </c>
      <c r="G335" s="664">
        <v>229</v>
      </c>
      <c r="H335" s="664">
        <v>1</v>
      </c>
      <c r="I335" s="664">
        <v>229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9000</v>
      </c>
      <c r="B336" s="661" t="s">
        <v>8820</v>
      </c>
      <c r="C336" s="661" t="s">
        <v>8731</v>
      </c>
      <c r="D336" s="661" t="s">
        <v>1511</v>
      </c>
      <c r="E336" s="661" t="s">
        <v>8937</v>
      </c>
      <c r="F336" s="664"/>
      <c r="G336" s="664"/>
      <c r="H336" s="664"/>
      <c r="I336" s="664"/>
      <c r="J336" s="664"/>
      <c r="K336" s="664"/>
      <c r="L336" s="664"/>
      <c r="M336" s="664"/>
      <c r="N336" s="664">
        <v>2</v>
      </c>
      <c r="O336" s="664">
        <v>1572</v>
      </c>
      <c r="P336" s="677"/>
      <c r="Q336" s="665">
        <v>786</v>
      </c>
    </row>
    <row r="337" spans="1:17" ht="14.4" customHeight="1" x14ac:dyDescent="0.3">
      <c r="A337" s="660" t="s">
        <v>9000</v>
      </c>
      <c r="B337" s="661" t="s">
        <v>8820</v>
      </c>
      <c r="C337" s="661" t="s">
        <v>8731</v>
      </c>
      <c r="D337" s="661" t="s">
        <v>8942</v>
      </c>
      <c r="E337" s="661" t="s">
        <v>8943</v>
      </c>
      <c r="F337" s="664">
        <v>5</v>
      </c>
      <c r="G337" s="664">
        <v>4570</v>
      </c>
      <c r="H337" s="664">
        <v>1</v>
      </c>
      <c r="I337" s="664">
        <v>914</v>
      </c>
      <c r="J337" s="664">
        <v>4</v>
      </c>
      <c r="K337" s="664">
        <v>3660</v>
      </c>
      <c r="L337" s="664">
        <v>0.80087527352297594</v>
      </c>
      <c r="M337" s="664">
        <v>915</v>
      </c>
      <c r="N337" s="664"/>
      <c r="O337" s="664"/>
      <c r="P337" s="677"/>
      <c r="Q337" s="665"/>
    </row>
    <row r="338" spans="1:17" ht="14.4" customHeight="1" x14ac:dyDescent="0.3">
      <c r="A338" s="660" t="s">
        <v>9000</v>
      </c>
      <c r="B338" s="661" t="s">
        <v>8820</v>
      </c>
      <c r="C338" s="661" t="s">
        <v>8731</v>
      </c>
      <c r="D338" s="661" t="s">
        <v>8944</v>
      </c>
      <c r="E338" s="661" t="s">
        <v>8945</v>
      </c>
      <c r="F338" s="664">
        <v>5</v>
      </c>
      <c r="G338" s="664">
        <v>4455</v>
      </c>
      <c r="H338" s="664">
        <v>1</v>
      </c>
      <c r="I338" s="664">
        <v>891</v>
      </c>
      <c r="J338" s="664">
        <v>4</v>
      </c>
      <c r="K338" s="664">
        <v>3568</v>
      </c>
      <c r="L338" s="664">
        <v>0.80089786756453418</v>
      </c>
      <c r="M338" s="664">
        <v>892</v>
      </c>
      <c r="N338" s="664"/>
      <c r="O338" s="664"/>
      <c r="P338" s="677"/>
      <c r="Q338" s="665"/>
    </row>
    <row r="339" spans="1:17" ht="14.4" customHeight="1" x14ac:dyDescent="0.3">
      <c r="A339" s="660" t="s">
        <v>9001</v>
      </c>
      <c r="B339" s="661" t="s">
        <v>8553</v>
      </c>
      <c r="C339" s="661" t="s">
        <v>8731</v>
      </c>
      <c r="D339" s="661" t="s">
        <v>8732</v>
      </c>
      <c r="E339" s="661" t="s">
        <v>8733</v>
      </c>
      <c r="F339" s="664"/>
      <c r="G339" s="664"/>
      <c r="H339" s="664"/>
      <c r="I339" s="664"/>
      <c r="J339" s="664"/>
      <c r="K339" s="664"/>
      <c r="L339" s="664"/>
      <c r="M339" s="664"/>
      <c r="N339" s="664">
        <v>3</v>
      </c>
      <c r="O339" s="664">
        <v>104</v>
      </c>
      <c r="P339" s="677"/>
      <c r="Q339" s="665">
        <v>34.666666666666664</v>
      </c>
    </row>
    <row r="340" spans="1:17" ht="14.4" customHeight="1" x14ac:dyDescent="0.3">
      <c r="A340" s="660" t="s">
        <v>9001</v>
      </c>
      <c r="B340" s="661" t="s">
        <v>8553</v>
      </c>
      <c r="C340" s="661" t="s">
        <v>8731</v>
      </c>
      <c r="D340" s="661" t="s">
        <v>8736</v>
      </c>
      <c r="E340" s="661" t="s">
        <v>8737</v>
      </c>
      <c r="F340" s="664"/>
      <c r="G340" s="664"/>
      <c r="H340" s="664"/>
      <c r="I340" s="664"/>
      <c r="J340" s="664"/>
      <c r="K340" s="664"/>
      <c r="L340" s="664"/>
      <c r="M340" s="664"/>
      <c r="N340" s="664">
        <v>2</v>
      </c>
      <c r="O340" s="664">
        <v>660</v>
      </c>
      <c r="P340" s="677"/>
      <c r="Q340" s="665">
        <v>330</v>
      </c>
    </row>
    <row r="341" spans="1:17" ht="14.4" customHeight="1" x14ac:dyDescent="0.3">
      <c r="A341" s="660" t="s">
        <v>9001</v>
      </c>
      <c r="B341" s="661" t="s">
        <v>8553</v>
      </c>
      <c r="C341" s="661" t="s">
        <v>8731</v>
      </c>
      <c r="D341" s="661" t="s">
        <v>8782</v>
      </c>
      <c r="E341" s="661" t="s">
        <v>8783</v>
      </c>
      <c r="F341" s="664">
        <v>3</v>
      </c>
      <c r="G341" s="664">
        <v>474</v>
      </c>
      <c r="H341" s="664">
        <v>1</v>
      </c>
      <c r="I341" s="664">
        <v>158</v>
      </c>
      <c r="J341" s="664">
        <v>2</v>
      </c>
      <c r="K341" s="664">
        <v>318</v>
      </c>
      <c r="L341" s="664">
        <v>0.67088607594936711</v>
      </c>
      <c r="M341" s="664">
        <v>159</v>
      </c>
      <c r="N341" s="664">
        <v>1</v>
      </c>
      <c r="O341" s="664">
        <v>160</v>
      </c>
      <c r="P341" s="677">
        <v>0.33755274261603374</v>
      </c>
      <c r="Q341" s="665">
        <v>160</v>
      </c>
    </row>
    <row r="342" spans="1:17" ht="14.4" customHeight="1" x14ac:dyDescent="0.3">
      <c r="A342" s="660" t="s">
        <v>9001</v>
      </c>
      <c r="B342" s="661" t="s">
        <v>8553</v>
      </c>
      <c r="C342" s="661" t="s">
        <v>8731</v>
      </c>
      <c r="D342" s="661" t="s">
        <v>8740</v>
      </c>
      <c r="E342" s="661" t="s">
        <v>8741</v>
      </c>
      <c r="F342" s="664"/>
      <c r="G342" s="664"/>
      <c r="H342" s="664"/>
      <c r="I342" s="664"/>
      <c r="J342" s="664">
        <v>1</v>
      </c>
      <c r="K342" s="664">
        <v>645</v>
      </c>
      <c r="L342" s="664"/>
      <c r="M342" s="664">
        <v>645</v>
      </c>
      <c r="N342" s="664"/>
      <c r="O342" s="664"/>
      <c r="P342" s="677"/>
      <c r="Q342" s="665"/>
    </row>
    <row r="343" spans="1:17" ht="14.4" customHeight="1" x14ac:dyDescent="0.3">
      <c r="A343" s="660" t="s">
        <v>9001</v>
      </c>
      <c r="B343" s="661" t="s">
        <v>8791</v>
      </c>
      <c r="C343" s="661" t="s">
        <v>8731</v>
      </c>
      <c r="D343" s="661" t="s">
        <v>8802</v>
      </c>
      <c r="E343" s="661" t="s">
        <v>8803</v>
      </c>
      <c r="F343" s="664"/>
      <c r="G343" s="664"/>
      <c r="H343" s="664"/>
      <c r="I343" s="664"/>
      <c r="J343" s="664">
        <v>4</v>
      </c>
      <c r="K343" s="664">
        <v>37348</v>
      </c>
      <c r="L343" s="664"/>
      <c r="M343" s="664">
        <v>9337</v>
      </c>
      <c r="N343" s="664"/>
      <c r="O343" s="664"/>
      <c r="P343" s="677"/>
      <c r="Q343" s="665"/>
    </row>
    <row r="344" spans="1:17" ht="14.4" customHeight="1" x14ac:dyDescent="0.3">
      <c r="A344" s="660" t="s">
        <v>9001</v>
      </c>
      <c r="B344" s="661" t="s">
        <v>8820</v>
      </c>
      <c r="C344" s="661" t="s">
        <v>8731</v>
      </c>
      <c r="D344" s="661" t="s">
        <v>8831</v>
      </c>
      <c r="E344" s="661" t="s">
        <v>8832</v>
      </c>
      <c r="F344" s="664"/>
      <c r="G344" s="664"/>
      <c r="H344" s="664"/>
      <c r="I344" s="664"/>
      <c r="J344" s="664">
        <v>10</v>
      </c>
      <c r="K344" s="664">
        <v>3500</v>
      </c>
      <c r="L344" s="664"/>
      <c r="M344" s="664">
        <v>350</v>
      </c>
      <c r="N344" s="664"/>
      <c r="O344" s="664"/>
      <c r="P344" s="677"/>
      <c r="Q344" s="665"/>
    </row>
    <row r="345" spans="1:17" ht="14.4" customHeight="1" x14ac:dyDescent="0.3">
      <c r="A345" s="660" t="s">
        <v>9001</v>
      </c>
      <c r="B345" s="661" t="s">
        <v>8820</v>
      </c>
      <c r="C345" s="661" t="s">
        <v>8731</v>
      </c>
      <c r="D345" s="661" t="s">
        <v>8835</v>
      </c>
      <c r="E345" s="661" t="s">
        <v>8836</v>
      </c>
      <c r="F345" s="664">
        <v>143</v>
      </c>
      <c r="G345" s="664">
        <v>9152</v>
      </c>
      <c r="H345" s="664">
        <v>1</v>
      </c>
      <c r="I345" s="664">
        <v>64</v>
      </c>
      <c r="J345" s="664">
        <v>152</v>
      </c>
      <c r="K345" s="664">
        <v>9880</v>
      </c>
      <c r="L345" s="664">
        <v>1.0795454545454546</v>
      </c>
      <c r="M345" s="664">
        <v>65</v>
      </c>
      <c r="N345" s="664">
        <v>184</v>
      </c>
      <c r="O345" s="664">
        <v>11960</v>
      </c>
      <c r="P345" s="677">
        <v>1.3068181818181819</v>
      </c>
      <c r="Q345" s="665">
        <v>65</v>
      </c>
    </row>
    <row r="346" spans="1:17" ht="14.4" customHeight="1" x14ac:dyDescent="0.3">
      <c r="A346" s="660" t="s">
        <v>9001</v>
      </c>
      <c r="B346" s="661" t="s">
        <v>8820</v>
      </c>
      <c r="C346" s="661" t="s">
        <v>8731</v>
      </c>
      <c r="D346" s="661" t="s">
        <v>8839</v>
      </c>
      <c r="E346" s="661" t="s">
        <v>8840</v>
      </c>
      <c r="F346" s="664">
        <v>3</v>
      </c>
      <c r="G346" s="664">
        <v>1767</v>
      </c>
      <c r="H346" s="664">
        <v>1</v>
      </c>
      <c r="I346" s="664">
        <v>589</v>
      </c>
      <c r="J346" s="664"/>
      <c r="K346" s="664"/>
      <c r="L346" s="664"/>
      <c r="M346" s="664"/>
      <c r="N346" s="664">
        <v>1</v>
      </c>
      <c r="O346" s="664">
        <v>591</v>
      </c>
      <c r="P346" s="677">
        <v>0.33446519524617996</v>
      </c>
      <c r="Q346" s="665">
        <v>591</v>
      </c>
    </row>
    <row r="347" spans="1:17" ht="14.4" customHeight="1" x14ac:dyDescent="0.3">
      <c r="A347" s="660" t="s">
        <v>9001</v>
      </c>
      <c r="B347" s="661" t="s">
        <v>8820</v>
      </c>
      <c r="C347" s="661" t="s">
        <v>8731</v>
      </c>
      <c r="D347" s="661" t="s">
        <v>8841</v>
      </c>
      <c r="E347" s="661" t="s">
        <v>8842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616</v>
      </c>
      <c r="P347" s="677"/>
      <c r="Q347" s="665">
        <v>616</v>
      </c>
    </row>
    <row r="348" spans="1:17" ht="14.4" customHeight="1" x14ac:dyDescent="0.3">
      <c r="A348" s="660" t="s">
        <v>9001</v>
      </c>
      <c r="B348" s="661" t="s">
        <v>8820</v>
      </c>
      <c r="C348" s="661" t="s">
        <v>8731</v>
      </c>
      <c r="D348" s="661" t="s">
        <v>8843</v>
      </c>
      <c r="E348" s="661" t="s">
        <v>8844</v>
      </c>
      <c r="F348" s="664"/>
      <c r="G348" s="664"/>
      <c r="H348" s="664"/>
      <c r="I348" s="664"/>
      <c r="J348" s="664">
        <v>1</v>
      </c>
      <c r="K348" s="664">
        <v>149</v>
      </c>
      <c r="L348" s="664"/>
      <c r="M348" s="664">
        <v>149</v>
      </c>
      <c r="N348" s="664"/>
      <c r="O348" s="664"/>
      <c r="P348" s="677"/>
      <c r="Q348" s="665"/>
    </row>
    <row r="349" spans="1:17" ht="14.4" customHeight="1" x14ac:dyDescent="0.3">
      <c r="A349" s="660" t="s">
        <v>9001</v>
      </c>
      <c r="B349" s="661" t="s">
        <v>8820</v>
      </c>
      <c r="C349" s="661" t="s">
        <v>8731</v>
      </c>
      <c r="D349" s="661" t="s">
        <v>8847</v>
      </c>
      <c r="E349" s="661" t="s">
        <v>8848</v>
      </c>
      <c r="F349" s="664">
        <v>30</v>
      </c>
      <c r="G349" s="664">
        <v>690</v>
      </c>
      <c r="H349" s="664">
        <v>1</v>
      </c>
      <c r="I349" s="664">
        <v>23</v>
      </c>
      <c r="J349" s="664">
        <v>15</v>
      </c>
      <c r="K349" s="664">
        <v>345</v>
      </c>
      <c r="L349" s="664">
        <v>0.5</v>
      </c>
      <c r="M349" s="664">
        <v>23</v>
      </c>
      <c r="N349" s="664">
        <v>14</v>
      </c>
      <c r="O349" s="664">
        <v>333</v>
      </c>
      <c r="P349" s="677">
        <v>0.4826086956521739</v>
      </c>
      <c r="Q349" s="665">
        <v>23.785714285714285</v>
      </c>
    </row>
    <row r="350" spans="1:17" ht="14.4" customHeight="1" x14ac:dyDescent="0.3">
      <c r="A350" s="660" t="s">
        <v>9001</v>
      </c>
      <c r="B350" s="661" t="s">
        <v>8820</v>
      </c>
      <c r="C350" s="661" t="s">
        <v>8731</v>
      </c>
      <c r="D350" s="661" t="s">
        <v>8851</v>
      </c>
      <c r="E350" s="661" t="s">
        <v>8852</v>
      </c>
      <c r="F350" s="664">
        <v>14</v>
      </c>
      <c r="G350" s="664">
        <v>756</v>
      </c>
      <c r="H350" s="664">
        <v>1</v>
      </c>
      <c r="I350" s="664">
        <v>54</v>
      </c>
      <c r="J350" s="664">
        <v>17</v>
      </c>
      <c r="K350" s="664">
        <v>918</v>
      </c>
      <c r="L350" s="664">
        <v>1.2142857142857142</v>
      </c>
      <c r="M350" s="664">
        <v>54</v>
      </c>
      <c r="N350" s="664">
        <v>6</v>
      </c>
      <c r="O350" s="664">
        <v>324</v>
      </c>
      <c r="P350" s="677">
        <v>0.42857142857142855</v>
      </c>
      <c r="Q350" s="665">
        <v>54</v>
      </c>
    </row>
    <row r="351" spans="1:17" ht="14.4" customHeight="1" x14ac:dyDescent="0.3">
      <c r="A351" s="660" t="s">
        <v>9001</v>
      </c>
      <c r="B351" s="661" t="s">
        <v>8820</v>
      </c>
      <c r="C351" s="661" t="s">
        <v>8731</v>
      </c>
      <c r="D351" s="661" t="s">
        <v>8853</v>
      </c>
      <c r="E351" s="661" t="s">
        <v>8854</v>
      </c>
      <c r="F351" s="664">
        <v>1161</v>
      </c>
      <c r="G351" s="664">
        <v>89397</v>
      </c>
      <c r="H351" s="664">
        <v>1</v>
      </c>
      <c r="I351" s="664">
        <v>77</v>
      </c>
      <c r="J351" s="664">
        <v>1040</v>
      </c>
      <c r="K351" s="664">
        <v>80080</v>
      </c>
      <c r="L351" s="664">
        <v>0.89577950043066323</v>
      </c>
      <c r="M351" s="664">
        <v>77</v>
      </c>
      <c r="N351" s="664">
        <v>953</v>
      </c>
      <c r="O351" s="664">
        <v>73381</v>
      </c>
      <c r="P351" s="677">
        <v>0.82084409991386731</v>
      </c>
      <c r="Q351" s="665">
        <v>77</v>
      </c>
    </row>
    <row r="352" spans="1:17" ht="14.4" customHeight="1" x14ac:dyDescent="0.3">
      <c r="A352" s="660" t="s">
        <v>9001</v>
      </c>
      <c r="B352" s="661" t="s">
        <v>8820</v>
      </c>
      <c r="C352" s="661" t="s">
        <v>8731</v>
      </c>
      <c r="D352" s="661" t="s">
        <v>8857</v>
      </c>
      <c r="E352" s="661" t="s">
        <v>8858</v>
      </c>
      <c r="F352" s="664">
        <v>50</v>
      </c>
      <c r="G352" s="664">
        <v>1100</v>
      </c>
      <c r="H352" s="664">
        <v>1</v>
      </c>
      <c r="I352" s="664">
        <v>22</v>
      </c>
      <c r="J352" s="664">
        <v>31</v>
      </c>
      <c r="K352" s="664">
        <v>682</v>
      </c>
      <c r="L352" s="664">
        <v>0.62</v>
      </c>
      <c r="M352" s="664">
        <v>22</v>
      </c>
      <c r="N352" s="664">
        <v>31</v>
      </c>
      <c r="O352" s="664">
        <v>703</v>
      </c>
      <c r="P352" s="677">
        <v>0.63909090909090904</v>
      </c>
      <c r="Q352" s="665">
        <v>22.677419354838708</v>
      </c>
    </row>
    <row r="353" spans="1:17" ht="14.4" customHeight="1" x14ac:dyDescent="0.3">
      <c r="A353" s="660" t="s">
        <v>9001</v>
      </c>
      <c r="B353" s="661" t="s">
        <v>8820</v>
      </c>
      <c r="C353" s="661" t="s">
        <v>8731</v>
      </c>
      <c r="D353" s="661" t="s">
        <v>8867</v>
      </c>
      <c r="E353" s="661" t="s">
        <v>8868</v>
      </c>
      <c r="F353" s="664">
        <v>53</v>
      </c>
      <c r="G353" s="664">
        <v>11077</v>
      </c>
      <c r="H353" s="664">
        <v>1</v>
      </c>
      <c r="I353" s="664">
        <v>209</v>
      </c>
      <c r="J353" s="664">
        <v>45</v>
      </c>
      <c r="K353" s="664">
        <v>9405</v>
      </c>
      <c r="L353" s="664">
        <v>0.84905660377358494</v>
      </c>
      <c r="M353" s="664">
        <v>209</v>
      </c>
      <c r="N353" s="664"/>
      <c r="O353" s="664"/>
      <c r="P353" s="677"/>
      <c r="Q353" s="665"/>
    </row>
    <row r="354" spans="1:17" ht="14.4" customHeight="1" x14ac:dyDescent="0.3">
      <c r="A354" s="660" t="s">
        <v>9001</v>
      </c>
      <c r="B354" s="661" t="s">
        <v>8820</v>
      </c>
      <c r="C354" s="661" t="s">
        <v>8731</v>
      </c>
      <c r="D354" s="661" t="s">
        <v>8869</v>
      </c>
      <c r="E354" s="661" t="s">
        <v>8870</v>
      </c>
      <c r="F354" s="664">
        <v>1</v>
      </c>
      <c r="G354" s="664">
        <v>66</v>
      </c>
      <c r="H354" s="664">
        <v>1</v>
      </c>
      <c r="I354" s="664">
        <v>66</v>
      </c>
      <c r="J354" s="664">
        <v>8</v>
      </c>
      <c r="K354" s="664">
        <v>528</v>
      </c>
      <c r="L354" s="664">
        <v>8</v>
      </c>
      <c r="M354" s="664">
        <v>66</v>
      </c>
      <c r="N354" s="664">
        <v>10</v>
      </c>
      <c r="O354" s="664">
        <v>660</v>
      </c>
      <c r="P354" s="677">
        <v>10</v>
      </c>
      <c r="Q354" s="665">
        <v>66</v>
      </c>
    </row>
    <row r="355" spans="1:17" ht="14.4" customHeight="1" x14ac:dyDescent="0.3">
      <c r="A355" s="660" t="s">
        <v>9001</v>
      </c>
      <c r="B355" s="661" t="s">
        <v>8820</v>
      </c>
      <c r="C355" s="661" t="s">
        <v>8731</v>
      </c>
      <c r="D355" s="661" t="s">
        <v>8873</v>
      </c>
      <c r="E355" s="661" t="s">
        <v>8874</v>
      </c>
      <c r="F355" s="664">
        <v>1127</v>
      </c>
      <c r="G355" s="664">
        <v>18032</v>
      </c>
      <c r="H355" s="664">
        <v>1</v>
      </c>
      <c r="I355" s="664">
        <v>16</v>
      </c>
      <c r="J355" s="664">
        <v>1038</v>
      </c>
      <c r="K355" s="664">
        <v>16608</v>
      </c>
      <c r="L355" s="664">
        <v>0.92102928127772843</v>
      </c>
      <c r="M355" s="664">
        <v>16</v>
      </c>
      <c r="N355" s="664">
        <v>963</v>
      </c>
      <c r="O355" s="664">
        <v>15408</v>
      </c>
      <c r="P355" s="677">
        <v>0.8544809228039042</v>
      </c>
      <c r="Q355" s="665">
        <v>16</v>
      </c>
    </row>
    <row r="356" spans="1:17" ht="14.4" customHeight="1" x14ac:dyDescent="0.3">
      <c r="A356" s="660" t="s">
        <v>9001</v>
      </c>
      <c r="B356" s="661" t="s">
        <v>8820</v>
      </c>
      <c r="C356" s="661" t="s">
        <v>8731</v>
      </c>
      <c r="D356" s="661" t="s">
        <v>8879</v>
      </c>
      <c r="E356" s="661" t="s">
        <v>8880</v>
      </c>
      <c r="F356" s="664">
        <v>16</v>
      </c>
      <c r="G356" s="664">
        <v>368</v>
      </c>
      <c r="H356" s="664">
        <v>1</v>
      </c>
      <c r="I356" s="664">
        <v>23</v>
      </c>
      <c r="J356" s="664">
        <v>15</v>
      </c>
      <c r="K356" s="664">
        <v>360</v>
      </c>
      <c r="L356" s="664">
        <v>0.97826086956521741</v>
      </c>
      <c r="M356" s="664">
        <v>24</v>
      </c>
      <c r="N356" s="664">
        <v>17</v>
      </c>
      <c r="O356" s="664">
        <v>408</v>
      </c>
      <c r="P356" s="677">
        <v>1.1086956521739131</v>
      </c>
      <c r="Q356" s="665">
        <v>24</v>
      </c>
    </row>
    <row r="357" spans="1:17" ht="14.4" customHeight="1" x14ac:dyDescent="0.3">
      <c r="A357" s="660" t="s">
        <v>9001</v>
      </c>
      <c r="B357" s="661" t="s">
        <v>8820</v>
      </c>
      <c r="C357" s="661" t="s">
        <v>8731</v>
      </c>
      <c r="D357" s="661" t="s">
        <v>8883</v>
      </c>
      <c r="E357" s="661" t="s">
        <v>8884</v>
      </c>
      <c r="F357" s="664">
        <v>87</v>
      </c>
      <c r="G357" s="664">
        <v>15660</v>
      </c>
      <c r="H357" s="664">
        <v>1</v>
      </c>
      <c r="I357" s="664">
        <v>180</v>
      </c>
      <c r="J357" s="664">
        <v>100</v>
      </c>
      <c r="K357" s="664">
        <v>18000</v>
      </c>
      <c r="L357" s="664">
        <v>1.1494252873563218</v>
      </c>
      <c r="M357" s="664">
        <v>180</v>
      </c>
      <c r="N357" s="664">
        <v>70</v>
      </c>
      <c r="O357" s="664">
        <v>12600</v>
      </c>
      <c r="P357" s="677">
        <v>0.8045977011494253</v>
      </c>
      <c r="Q357" s="665">
        <v>180</v>
      </c>
    </row>
    <row r="358" spans="1:17" ht="14.4" customHeight="1" x14ac:dyDescent="0.3">
      <c r="A358" s="660" t="s">
        <v>9001</v>
      </c>
      <c r="B358" s="661" t="s">
        <v>8820</v>
      </c>
      <c r="C358" s="661" t="s">
        <v>8731</v>
      </c>
      <c r="D358" s="661" t="s">
        <v>8889</v>
      </c>
      <c r="E358" s="661" t="s">
        <v>8890</v>
      </c>
      <c r="F358" s="664">
        <v>12</v>
      </c>
      <c r="G358" s="664">
        <v>3036</v>
      </c>
      <c r="H358" s="664">
        <v>1</v>
      </c>
      <c r="I358" s="664">
        <v>253</v>
      </c>
      <c r="J358" s="664">
        <v>31</v>
      </c>
      <c r="K358" s="664">
        <v>7843</v>
      </c>
      <c r="L358" s="664">
        <v>2.5833333333333335</v>
      </c>
      <c r="M358" s="664">
        <v>253</v>
      </c>
      <c r="N358" s="664">
        <v>64</v>
      </c>
      <c r="O358" s="664">
        <v>16192</v>
      </c>
      <c r="P358" s="677">
        <v>5.333333333333333</v>
      </c>
      <c r="Q358" s="665">
        <v>253</v>
      </c>
    </row>
    <row r="359" spans="1:17" ht="14.4" customHeight="1" x14ac:dyDescent="0.3">
      <c r="A359" s="660" t="s">
        <v>9001</v>
      </c>
      <c r="B359" s="661" t="s">
        <v>8820</v>
      </c>
      <c r="C359" s="661" t="s">
        <v>8731</v>
      </c>
      <c r="D359" s="661" t="s">
        <v>8893</v>
      </c>
      <c r="E359" s="661" t="s">
        <v>8894</v>
      </c>
      <c r="F359" s="664">
        <v>2</v>
      </c>
      <c r="G359" s="664">
        <v>378</v>
      </c>
      <c r="H359" s="664">
        <v>1</v>
      </c>
      <c r="I359" s="664">
        <v>189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9001</v>
      </c>
      <c r="B360" s="661" t="s">
        <v>8820</v>
      </c>
      <c r="C360" s="661" t="s">
        <v>8731</v>
      </c>
      <c r="D360" s="661" t="s">
        <v>8897</v>
      </c>
      <c r="E360" s="661" t="s">
        <v>8898</v>
      </c>
      <c r="F360" s="664">
        <v>90</v>
      </c>
      <c r="G360" s="664">
        <v>19440</v>
      </c>
      <c r="H360" s="664">
        <v>1</v>
      </c>
      <c r="I360" s="664">
        <v>216</v>
      </c>
      <c r="J360" s="664">
        <v>97</v>
      </c>
      <c r="K360" s="664">
        <v>20952</v>
      </c>
      <c r="L360" s="664">
        <v>1.0777777777777777</v>
      </c>
      <c r="M360" s="664">
        <v>216</v>
      </c>
      <c r="N360" s="664">
        <v>76</v>
      </c>
      <c r="O360" s="664">
        <v>16416</v>
      </c>
      <c r="P360" s="677">
        <v>0.84444444444444444</v>
      </c>
      <c r="Q360" s="665">
        <v>216</v>
      </c>
    </row>
    <row r="361" spans="1:17" ht="14.4" customHeight="1" x14ac:dyDescent="0.3">
      <c r="A361" s="660" t="s">
        <v>9001</v>
      </c>
      <c r="B361" s="661" t="s">
        <v>8820</v>
      </c>
      <c r="C361" s="661" t="s">
        <v>8731</v>
      </c>
      <c r="D361" s="661" t="s">
        <v>8901</v>
      </c>
      <c r="E361" s="661" t="s">
        <v>8902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591</v>
      </c>
      <c r="P361" s="677"/>
      <c r="Q361" s="665">
        <v>591</v>
      </c>
    </row>
    <row r="362" spans="1:17" ht="14.4" customHeight="1" x14ac:dyDescent="0.3">
      <c r="A362" s="660" t="s">
        <v>9001</v>
      </c>
      <c r="B362" s="661" t="s">
        <v>8820</v>
      </c>
      <c r="C362" s="661" t="s">
        <v>8731</v>
      </c>
      <c r="D362" s="661" t="s">
        <v>8903</v>
      </c>
      <c r="E362" s="661" t="s">
        <v>8904</v>
      </c>
      <c r="F362" s="664"/>
      <c r="G362" s="664"/>
      <c r="H362" s="664"/>
      <c r="I362" s="664"/>
      <c r="J362" s="664"/>
      <c r="K362" s="664"/>
      <c r="L362" s="664"/>
      <c r="M362" s="664"/>
      <c r="N362" s="664">
        <v>3</v>
      </c>
      <c r="O362" s="664">
        <v>150</v>
      </c>
      <c r="P362" s="677"/>
      <c r="Q362" s="665">
        <v>50</v>
      </c>
    </row>
    <row r="363" spans="1:17" ht="14.4" customHeight="1" x14ac:dyDescent="0.3">
      <c r="A363" s="660" t="s">
        <v>9001</v>
      </c>
      <c r="B363" s="661" t="s">
        <v>8820</v>
      </c>
      <c r="C363" s="661" t="s">
        <v>8731</v>
      </c>
      <c r="D363" s="661" t="s">
        <v>8911</v>
      </c>
      <c r="E363" s="661" t="s">
        <v>8912</v>
      </c>
      <c r="F363" s="664">
        <v>2</v>
      </c>
      <c r="G363" s="664">
        <v>652</v>
      </c>
      <c r="H363" s="664">
        <v>1</v>
      </c>
      <c r="I363" s="664">
        <v>326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9001</v>
      </c>
      <c r="B364" s="661" t="s">
        <v>8820</v>
      </c>
      <c r="C364" s="661" t="s">
        <v>8731</v>
      </c>
      <c r="D364" s="661" t="s">
        <v>8915</v>
      </c>
      <c r="E364" s="661" t="s">
        <v>8916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752</v>
      </c>
      <c r="P364" s="677"/>
      <c r="Q364" s="665">
        <v>752</v>
      </c>
    </row>
    <row r="365" spans="1:17" ht="14.4" customHeight="1" x14ac:dyDescent="0.3">
      <c r="A365" s="660" t="s">
        <v>9001</v>
      </c>
      <c r="B365" s="661" t="s">
        <v>8820</v>
      </c>
      <c r="C365" s="661" t="s">
        <v>8731</v>
      </c>
      <c r="D365" s="661" t="s">
        <v>8917</v>
      </c>
      <c r="E365" s="661" t="s">
        <v>8918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231</v>
      </c>
      <c r="P365" s="677"/>
      <c r="Q365" s="665">
        <v>231</v>
      </c>
    </row>
    <row r="366" spans="1:17" ht="14.4" customHeight="1" x14ac:dyDescent="0.3">
      <c r="A366" s="660" t="s">
        <v>9001</v>
      </c>
      <c r="B366" s="661" t="s">
        <v>8820</v>
      </c>
      <c r="C366" s="661" t="s">
        <v>8731</v>
      </c>
      <c r="D366" s="661" t="s">
        <v>8921</v>
      </c>
      <c r="E366" s="661" t="s">
        <v>8922</v>
      </c>
      <c r="F366" s="664"/>
      <c r="G366" s="664"/>
      <c r="H366" s="664"/>
      <c r="I366" s="664"/>
      <c r="J366" s="664">
        <v>1</v>
      </c>
      <c r="K366" s="664">
        <v>229</v>
      </c>
      <c r="L366" s="664"/>
      <c r="M366" s="664">
        <v>229</v>
      </c>
      <c r="N366" s="664"/>
      <c r="O366" s="664"/>
      <c r="P366" s="677"/>
      <c r="Q366" s="665"/>
    </row>
    <row r="367" spans="1:17" ht="14.4" customHeight="1" x14ac:dyDescent="0.3">
      <c r="A367" s="660" t="s">
        <v>9001</v>
      </c>
      <c r="B367" s="661" t="s">
        <v>8820</v>
      </c>
      <c r="C367" s="661" t="s">
        <v>8731</v>
      </c>
      <c r="D367" s="661" t="s">
        <v>8923</v>
      </c>
      <c r="E367" s="661" t="s">
        <v>8924</v>
      </c>
      <c r="F367" s="664"/>
      <c r="G367" s="664"/>
      <c r="H367" s="664"/>
      <c r="I367" s="664"/>
      <c r="J367" s="664">
        <v>1</v>
      </c>
      <c r="K367" s="664">
        <v>406</v>
      </c>
      <c r="L367" s="664"/>
      <c r="M367" s="664">
        <v>406</v>
      </c>
      <c r="N367" s="664">
        <v>1</v>
      </c>
      <c r="O367" s="664">
        <v>407</v>
      </c>
      <c r="P367" s="677"/>
      <c r="Q367" s="665">
        <v>407</v>
      </c>
    </row>
    <row r="368" spans="1:17" ht="14.4" customHeight="1" x14ac:dyDescent="0.3">
      <c r="A368" s="660" t="s">
        <v>9001</v>
      </c>
      <c r="B368" s="661" t="s">
        <v>8820</v>
      </c>
      <c r="C368" s="661" t="s">
        <v>8731</v>
      </c>
      <c r="D368" s="661" t="s">
        <v>8927</v>
      </c>
      <c r="E368" s="661" t="s">
        <v>8928</v>
      </c>
      <c r="F368" s="664"/>
      <c r="G368" s="664"/>
      <c r="H368" s="664"/>
      <c r="I368" s="664"/>
      <c r="J368" s="664">
        <v>1</v>
      </c>
      <c r="K368" s="664">
        <v>586</v>
      </c>
      <c r="L368" s="664"/>
      <c r="M368" s="664">
        <v>586</v>
      </c>
      <c r="N368" s="664">
        <v>1</v>
      </c>
      <c r="O368" s="664">
        <v>587</v>
      </c>
      <c r="P368" s="677"/>
      <c r="Q368" s="665">
        <v>587</v>
      </c>
    </row>
    <row r="369" spans="1:17" ht="14.4" customHeight="1" x14ac:dyDescent="0.3">
      <c r="A369" s="660" t="s">
        <v>9002</v>
      </c>
      <c r="B369" s="661" t="s">
        <v>8553</v>
      </c>
      <c r="C369" s="661" t="s">
        <v>8731</v>
      </c>
      <c r="D369" s="661" t="s">
        <v>8732</v>
      </c>
      <c r="E369" s="661" t="s">
        <v>8733</v>
      </c>
      <c r="F369" s="664">
        <v>7</v>
      </c>
      <c r="G369" s="664">
        <v>238</v>
      </c>
      <c r="H369" s="664">
        <v>1</v>
      </c>
      <c r="I369" s="664">
        <v>34</v>
      </c>
      <c r="J369" s="664">
        <v>8</v>
      </c>
      <c r="K369" s="664">
        <v>272</v>
      </c>
      <c r="L369" s="664">
        <v>1.1428571428571428</v>
      </c>
      <c r="M369" s="664">
        <v>34</v>
      </c>
      <c r="N369" s="664">
        <v>21</v>
      </c>
      <c r="O369" s="664">
        <v>734</v>
      </c>
      <c r="P369" s="677">
        <v>3.0840336134453783</v>
      </c>
      <c r="Q369" s="665">
        <v>34.952380952380949</v>
      </c>
    </row>
    <row r="370" spans="1:17" ht="14.4" customHeight="1" x14ac:dyDescent="0.3">
      <c r="A370" s="660" t="s">
        <v>9002</v>
      </c>
      <c r="B370" s="661" t="s">
        <v>8553</v>
      </c>
      <c r="C370" s="661" t="s">
        <v>8731</v>
      </c>
      <c r="D370" s="661" t="s">
        <v>8736</v>
      </c>
      <c r="E370" s="661" t="s">
        <v>8737</v>
      </c>
      <c r="F370" s="664">
        <v>1</v>
      </c>
      <c r="G370" s="664">
        <v>357</v>
      </c>
      <c r="H370" s="664">
        <v>1</v>
      </c>
      <c r="I370" s="664">
        <v>357</v>
      </c>
      <c r="J370" s="664"/>
      <c r="K370" s="664"/>
      <c r="L370" s="664"/>
      <c r="M370" s="664"/>
      <c r="N370" s="664">
        <v>2</v>
      </c>
      <c r="O370" s="664">
        <v>660</v>
      </c>
      <c r="P370" s="677">
        <v>1.8487394957983194</v>
      </c>
      <c r="Q370" s="665">
        <v>330</v>
      </c>
    </row>
    <row r="371" spans="1:17" ht="14.4" customHeight="1" x14ac:dyDescent="0.3">
      <c r="A371" s="660" t="s">
        <v>9002</v>
      </c>
      <c r="B371" s="661" t="s">
        <v>8553</v>
      </c>
      <c r="C371" s="661" t="s">
        <v>8731</v>
      </c>
      <c r="D371" s="661" t="s">
        <v>8782</v>
      </c>
      <c r="E371" s="661" t="s">
        <v>8783</v>
      </c>
      <c r="F371" s="664">
        <v>4</v>
      </c>
      <c r="G371" s="664">
        <v>632</v>
      </c>
      <c r="H371" s="664">
        <v>1</v>
      </c>
      <c r="I371" s="664">
        <v>158</v>
      </c>
      <c r="J371" s="664">
        <v>6</v>
      </c>
      <c r="K371" s="664">
        <v>954</v>
      </c>
      <c r="L371" s="664">
        <v>1.509493670886076</v>
      </c>
      <c r="M371" s="664">
        <v>159</v>
      </c>
      <c r="N371" s="664">
        <v>6</v>
      </c>
      <c r="O371" s="664">
        <v>959</v>
      </c>
      <c r="P371" s="677">
        <v>1.5174050632911393</v>
      </c>
      <c r="Q371" s="665">
        <v>159.83333333333334</v>
      </c>
    </row>
    <row r="372" spans="1:17" ht="14.4" customHeight="1" x14ac:dyDescent="0.3">
      <c r="A372" s="660" t="s">
        <v>9002</v>
      </c>
      <c r="B372" s="661" t="s">
        <v>8553</v>
      </c>
      <c r="C372" s="661" t="s">
        <v>8731</v>
      </c>
      <c r="D372" s="661" t="s">
        <v>8738</v>
      </c>
      <c r="E372" s="661" t="s">
        <v>8739</v>
      </c>
      <c r="F372" s="664"/>
      <c r="G372" s="664"/>
      <c r="H372" s="664"/>
      <c r="I372" s="664"/>
      <c r="J372" s="664">
        <v>1</v>
      </c>
      <c r="K372" s="664">
        <v>163</v>
      </c>
      <c r="L372" s="664"/>
      <c r="M372" s="664">
        <v>163</v>
      </c>
      <c r="N372" s="664">
        <v>4</v>
      </c>
      <c r="O372" s="664">
        <v>655</v>
      </c>
      <c r="P372" s="677"/>
      <c r="Q372" s="665">
        <v>163.75</v>
      </c>
    </row>
    <row r="373" spans="1:17" ht="14.4" customHeight="1" x14ac:dyDescent="0.3">
      <c r="A373" s="660" t="s">
        <v>9002</v>
      </c>
      <c r="B373" s="661" t="s">
        <v>8553</v>
      </c>
      <c r="C373" s="661" t="s">
        <v>8731</v>
      </c>
      <c r="D373" s="661" t="s">
        <v>8740</v>
      </c>
      <c r="E373" s="661" t="s">
        <v>8741</v>
      </c>
      <c r="F373" s="664">
        <v>7</v>
      </c>
      <c r="G373" s="664">
        <v>4711</v>
      </c>
      <c r="H373" s="664">
        <v>1</v>
      </c>
      <c r="I373" s="664">
        <v>673</v>
      </c>
      <c r="J373" s="664">
        <v>9</v>
      </c>
      <c r="K373" s="664">
        <v>5805</v>
      </c>
      <c r="L373" s="664">
        <v>1.2322224580768415</v>
      </c>
      <c r="M373" s="664">
        <v>645</v>
      </c>
      <c r="N373" s="664">
        <v>9</v>
      </c>
      <c r="O373" s="664">
        <v>5859</v>
      </c>
      <c r="P373" s="677">
        <v>1.2436849925705795</v>
      </c>
      <c r="Q373" s="665">
        <v>651</v>
      </c>
    </row>
    <row r="374" spans="1:17" ht="14.4" customHeight="1" x14ac:dyDescent="0.3">
      <c r="A374" s="660" t="s">
        <v>9002</v>
      </c>
      <c r="B374" s="661" t="s">
        <v>8791</v>
      </c>
      <c r="C374" s="661" t="s">
        <v>8731</v>
      </c>
      <c r="D374" s="661" t="s">
        <v>8792</v>
      </c>
      <c r="E374" s="661" t="s">
        <v>8793</v>
      </c>
      <c r="F374" s="664"/>
      <c r="G374" s="664"/>
      <c r="H374" s="664"/>
      <c r="I374" s="664"/>
      <c r="J374" s="664">
        <v>2</v>
      </c>
      <c r="K374" s="664">
        <v>1808</v>
      </c>
      <c r="L374" s="664"/>
      <c r="M374" s="664">
        <v>904</v>
      </c>
      <c r="N374" s="664">
        <v>0</v>
      </c>
      <c r="O374" s="664">
        <v>0</v>
      </c>
      <c r="P374" s="677"/>
      <c r="Q374" s="665"/>
    </row>
    <row r="375" spans="1:17" ht="14.4" customHeight="1" x14ac:dyDescent="0.3">
      <c r="A375" s="660" t="s">
        <v>9002</v>
      </c>
      <c r="B375" s="661" t="s">
        <v>8791</v>
      </c>
      <c r="C375" s="661" t="s">
        <v>8731</v>
      </c>
      <c r="D375" s="661" t="s">
        <v>8796</v>
      </c>
      <c r="E375" s="661" t="s">
        <v>8797</v>
      </c>
      <c r="F375" s="664"/>
      <c r="G375" s="664"/>
      <c r="H375" s="664"/>
      <c r="I375" s="664"/>
      <c r="J375" s="664">
        <v>1</v>
      </c>
      <c r="K375" s="664">
        <v>297</v>
      </c>
      <c r="L375" s="664"/>
      <c r="M375" s="664">
        <v>297</v>
      </c>
      <c r="N375" s="664">
        <v>1</v>
      </c>
      <c r="O375" s="664">
        <v>301</v>
      </c>
      <c r="P375" s="677"/>
      <c r="Q375" s="665">
        <v>301</v>
      </c>
    </row>
    <row r="376" spans="1:17" ht="14.4" customHeight="1" x14ac:dyDescent="0.3">
      <c r="A376" s="660" t="s">
        <v>9002</v>
      </c>
      <c r="B376" s="661" t="s">
        <v>8791</v>
      </c>
      <c r="C376" s="661" t="s">
        <v>8731</v>
      </c>
      <c r="D376" s="661" t="s">
        <v>8798</v>
      </c>
      <c r="E376" s="661" t="s">
        <v>8799</v>
      </c>
      <c r="F376" s="664"/>
      <c r="G376" s="664"/>
      <c r="H376" s="664"/>
      <c r="I376" s="664"/>
      <c r="J376" s="664"/>
      <c r="K376" s="664"/>
      <c r="L376" s="664"/>
      <c r="M376" s="664"/>
      <c r="N376" s="664">
        <v>1</v>
      </c>
      <c r="O376" s="664">
        <v>23</v>
      </c>
      <c r="P376" s="677"/>
      <c r="Q376" s="665">
        <v>23</v>
      </c>
    </row>
    <row r="377" spans="1:17" ht="14.4" customHeight="1" x14ac:dyDescent="0.3">
      <c r="A377" s="660" t="s">
        <v>9002</v>
      </c>
      <c r="B377" s="661" t="s">
        <v>8791</v>
      </c>
      <c r="C377" s="661" t="s">
        <v>8731</v>
      </c>
      <c r="D377" s="661" t="s">
        <v>8800</v>
      </c>
      <c r="E377" s="661" t="s">
        <v>8801</v>
      </c>
      <c r="F377" s="664"/>
      <c r="G377" s="664"/>
      <c r="H377" s="664"/>
      <c r="I377" s="664"/>
      <c r="J377" s="664">
        <v>5</v>
      </c>
      <c r="K377" s="664">
        <v>6225</v>
      </c>
      <c r="L377" s="664"/>
      <c r="M377" s="664">
        <v>1245</v>
      </c>
      <c r="N377" s="664">
        <v>4</v>
      </c>
      <c r="O377" s="664">
        <v>5044</v>
      </c>
      <c r="P377" s="677"/>
      <c r="Q377" s="665">
        <v>1261</v>
      </c>
    </row>
    <row r="378" spans="1:17" ht="14.4" customHeight="1" x14ac:dyDescent="0.3">
      <c r="A378" s="660" t="s">
        <v>9002</v>
      </c>
      <c r="B378" s="661" t="s">
        <v>8791</v>
      </c>
      <c r="C378" s="661" t="s">
        <v>8731</v>
      </c>
      <c r="D378" s="661" t="s">
        <v>8802</v>
      </c>
      <c r="E378" s="661" t="s">
        <v>8803</v>
      </c>
      <c r="F378" s="664">
        <v>2</v>
      </c>
      <c r="G378" s="664">
        <v>18590</v>
      </c>
      <c r="H378" s="664">
        <v>1</v>
      </c>
      <c r="I378" s="664">
        <v>9295</v>
      </c>
      <c r="J378" s="664">
        <v>6</v>
      </c>
      <c r="K378" s="664">
        <v>56022</v>
      </c>
      <c r="L378" s="664">
        <v>3.0135556750941368</v>
      </c>
      <c r="M378" s="664">
        <v>9337</v>
      </c>
      <c r="N378" s="664">
        <v>1</v>
      </c>
      <c r="O378" s="664">
        <v>9412</v>
      </c>
      <c r="P378" s="677">
        <v>0.50629370629370629</v>
      </c>
      <c r="Q378" s="665">
        <v>9412</v>
      </c>
    </row>
    <row r="379" spans="1:17" ht="14.4" customHeight="1" x14ac:dyDescent="0.3">
      <c r="A379" s="660" t="s">
        <v>9002</v>
      </c>
      <c r="B379" s="661" t="s">
        <v>8791</v>
      </c>
      <c r="C379" s="661" t="s">
        <v>8731</v>
      </c>
      <c r="D379" s="661" t="s">
        <v>8804</v>
      </c>
      <c r="E379" s="661" t="s">
        <v>8805</v>
      </c>
      <c r="F379" s="664"/>
      <c r="G379" s="664"/>
      <c r="H379" s="664"/>
      <c r="I379" s="664"/>
      <c r="J379" s="664">
        <v>1</v>
      </c>
      <c r="K379" s="664">
        <v>9747</v>
      </c>
      <c r="L379" s="664"/>
      <c r="M379" s="664">
        <v>9747</v>
      </c>
      <c r="N379" s="664">
        <v>1</v>
      </c>
      <c r="O379" s="664">
        <v>9828</v>
      </c>
      <c r="P379" s="677"/>
      <c r="Q379" s="665">
        <v>9828</v>
      </c>
    </row>
    <row r="380" spans="1:17" ht="14.4" customHeight="1" x14ac:dyDescent="0.3">
      <c r="A380" s="660" t="s">
        <v>9002</v>
      </c>
      <c r="B380" s="661" t="s">
        <v>8791</v>
      </c>
      <c r="C380" s="661" t="s">
        <v>8731</v>
      </c>
      <c r="D380" s="661" t="s">
        <v>8810</v>
      </c>
      <c r="E380" s="661" t="s">
        <v>8811</v>
      </c>
      <c r="F380" s="664"/>
      <c r="G380" s="664"/>
      <c r="H380" s="664"/>
      <c r="I380" s="664"/>
      <c r="J380" s="664">
        <v>17</v>
      </c>
      <c r="K380" s="664">
        <v>17034</v>
      </c>
      <c r="L380" s="664"/>
      <c r="M380" s="664">
        <v>1002</v>
      </c>
      <c r="N380" s="664">
        <v>6</v>
      </c>
      <c r="O380" s="664">
        <v>6036</v>
      </c>
      <c r="P380" s="677"/>
      <c r="Q380" s="665">
        <v>1006</v>
      </c>
    </row>
    <row r="381" spans="1:17" ht="14.4" customHeight="1" x14ac:dyDescent="0.3">
      <c r="A381" s="660" t="s">
        <v>9002</v>
      </c>
      <c r="B381" s="661" t="s">
        <v>8791</v>
      </c>
      <c r="C381" s="661" t="s">
        <v>8731</v>
      </c>
      <c r="D381" s="661" t="s">
        <v>8812</v>
      </c>
      <c r="E381" s="661" t="s">
        <v>8813</v>
      </c>
      <c r="F381" s="664"/>
      <c r="G381" s="664"/>
      <c r="H381" s="664"/>
      <c r="I381" s="664"/>
      <c r="J381" s="664">
        <v>18</v>
      </c>
      <c r="K381" s="664">
        <v>40194</v>
      </c>
      <c r="L381" s="664"/>
      <c r="M381" s="664">
        <v>2233</v>
      </c>
      <c r="N381" s="664">
        <v>9</v>
      </c>
      <c r="O381" s="664">
        <v>20286</v>
      </c>
      <c r="P381" s="677"/>
      <c r="Q381" s="665">
        <v>2254</v>
      </c>
    </row>
    <row r="382" spans="1:17" ht="14.4" customHeight="1" x14ac:dyDescent="0.3">
      <c r="A382" s="660" t="s">
        <v>9002</v>
      </c>
      <c r="B382" s="661" t="s">
        <v>8791</v>
      </c>
      <c r="C382" s="661" t="s">
        <v>8731</v>
      </c>
      <c r="D382" s="661" t="s">
        <v>8814</v>
      </c>
      <c r="E382" s="661" t="s">
        <v>8815</v>
      </c>
      <c r="F382" s="664"/>
      <c r="G382" s="664"/>
      <c r="H382" s="664"/>
      <c r="I382" s="664"/>
      <c r="J382" s="664">
        <v>2</v>
      </c>
      <c r="K382" s="664">
        <v>732</v>
      </c>
      <c r="L382" s="664"/>
      <c r="M382" s="664">
        <v>366</v>
      </c>
      <c r="N382" s="664">
        <v>3</v>
      </c>
      <c r="O382" s="664">
        <v>1110</v>
      </c>
      <c r="P382" s="677"/>
      <c r="Q382" s="665">
        <v>370</v>
      </c>
    </row>
    <row r="383" spans="1:17" ht="14.4" customHeight="1" x14ac:dyDescent="0.3">
      <c r="A383" s="660" t="s">
        <v>9002</v>
      </c>
      <c r="B383" s="661" t="s">
        <v>8820</v>
      </c>
      <c r="C383" s="661" t="s">
        <v>8731</v>
      </c>
      <c r="D383" s="661" t="s">
        <v>8823</v>
      </c>
      <c r="E383" s="661" t="s">
        <v>8824</v>
      </c>
      <c r="F383" s="664"/>
      <c r="G383" s="664"/>
      <c r="H383" s="664"/>
      <c r="I383" s="664"/>
      <c r="J383" s="664">
        <v>2</v>
      </c>
      <c r="K383" s="664">
        <v>434</v>
      </c>
      <c r="L383" s="664"/>
      <c r="M383" s="664">
        <v>217</v>
      </c>
      <c r="N383" s="664"/>
      <c r="O383" s="664"/>
      <c r="P383" s="677"/>
      <c r="Q383" s="665"/>
    </row>
    <row r="384" spans="1:17" ht="14.4" customHeight="1" x14ac:dyDescent="0.3">
      <c r="A384" s="660" t="s">
        <v>9002</v>
      </c>
      <c r="B384" s="661" t="s">
        <v>8820</v>
      </c>
      <c r="C384" s="661" t="s">
        <v>8731</v>
      </c>
      <c r="D384" s="661" t="s">
        <v>8825</v>
      </c>
      <c r="E384" s="661" t="s">
        <v>8826</v>
      </c>
      <c r="F384" s="664"/>
      <c r="G384" s="664"/>
      <c r="H384" s="664"/>
      <c r="I384" s="664"/>
      <c r="J384" s="664">
        <v>3</v>
      </c>
      <c r="K384" s="664">
        <v>1491</v>
      </c>
      <c r="L384" s="664"/>
      <c r="M384" s="664">
        <v>497</v>
      </c>
      <c r="N384" s="664"/>
      <c r="O384" s="664"/>
      <c r="P384" s="677"/>
      <c r="Q384" s="665"/>
    </row>
    <row r="385" spans="1:17" ht="14.4" customHeight="1" x14ac:dyDescent="0.3">
      <c r="A385" s="660" t="s">
        <v>9002</v>
      </c>
      <c r="B385" s="661" t="s">
        <v>8820</v>
      </c>
      <c r="C385" s="661" t="s">
        <v>8731</v>
      </c>
      <c r="D385" s="661" t="s">
        <v>8831</v>
      </c>
      <c r="E385" s="661" t="s">
        <v>8832</v>
      </c>
      <c r="F385" s="664">
        <v>54</v>
      </c>
      <c r="G385" s="664">
        <v>18900</v>
      </c>
      <c r="H385" s="664">
        <v>1</v>
      </c>
      <c r="I385" s="664">
        <v>350</v>
      </c>
      <c r="J385" s="664">
        <v>86</v>
      </c>
      <c r="K385" s="664">
        <v>30100</v>
      </c>
      <c r="L385" s="664">
        <v>1.5925925925925926</v>
      </c>
      <c r="M385" s="664">
        <v>350</v>
      </c>
      <c r="N385" s="664">
        <v>214</v>
      </c>
      <c r="O385" s="664">
        <v>75083</v>
      </c>
      <c r="P385" s="677">
        <v>3.9726455026455025</v>
      </c>
      <c r="Q385" s="665">
        <v>350.85514018691589</v>
      </c>
    </row>
    <row r="386" spans="1:17" ht="14.4" customHeight="1" x14ac:dyDescent="0.3">
      <c r="A386" s="660" t="s">
        <v>9002</v>
      </c>
      <c r="B386" s="661" t="s">
        <v>8820</v>
      </c>
      <c r="C386" s="661" t="s">
        <v>8731</v>
      </c>
      <c r="D386" s="661" t="s">
        <v>8835</v>
      </c>
      <c r="E386" s="661" t="s">
        <v>8836</v>
      </c>
      <c r="F386" s="664">
        <v>180</v>
      </c>
      <c r="G386" s="664">
        <v>11520</v>
      </c>
      <c r="H386" s="664">
        <v>1</v>
      </c>
      <c r="I386" s="664">
        <v>64</v>
      </c>
      <c r="J386" s="664">
        <v>188</v>
      </c>
      <c r="K386" s="664">
        <v>12220</v>
      </c>
      <c r="L386" s="664">
        <v>1.0607638888888888</v>
      </c>
      <c r="M386" s="664">
        <v>65</v>
      </c>
      <c r="N386" s="664">
        <v>216</v>
      </c>
      <c r="O386" s="664">
        <v>14040</v>
      </c>
      <c r="P386" s="677">
        <v>1.21875</v>
      </c>
      <c r="Q386" s="665">
        <v>65</v>
      </c>
    </row>
    <row r="387" spans="1:17" ht="14.4" customHeight="1" x14ac:dyDescent="0.3">
      <c r="A387" s="660" t="s">
        <v>9002</v>
      </c>
      <c r="B387" s="661" t="s">
        <v>8820</v>
      </c>
      <c r="C387" s="661" t="s">
        <v>8731</v>
      </c>
      <c r="D387" s="661" t="s">
        <v>8837</v>
      </c>
      <c r="E387" s="661" t="s">
        <v>8838</v>
      </c>
      <c r="F387" s="664">
        <v>1</v>
      </c>
      <c r="G387" s="664">
        <v>542</v>
      </c>
      <c r="H387" s="664">
        <v>1</v>
      </c>
      <c r="I387" s="664">
        <v>542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9002</v>
      </c>
      <c r="B388" s="661" t="s">
        <v>8820</v>
      </c>
      <c r="C388" s="661" t="s">
        <v>8731</v>
      </c>
      <c r="D388" s="661" t="s">
        <v>8839</v>
      </c>
      <c r="E388" s="661" t="s">
        <v>8840</v>
      </c>
      <c r="F388" s="664">
        <v>2</v>
      </c>
      <c r="G388" s="664">
        <v>1178</v>
      </c>
      <c r="H388" s="664">
        <v>1</v>
      </c>
      <c r="I388" s="664">
        <v>589</v>
      </c>
      <c r="J388" s="664"/>
      <c r="K388" s="664"/>
      <c r="L388" s="664"/>
      <c r="M388" s="664"/>
      <c r="N388" s="664">
        <v>4</v>
      </c>
      <c r="O388" s="664">
        <v>2364</v>
      </c>
      <c r="P388" s="677">
        <v>2.0067911714770799</v>
      </c>
      <c r="Q388" s="665">
        <v>591</v>
      </c>
    </row>
    <row r="389" spans="1:17" ht="14.4" customHeight="1" x14ac:dyDescent="0.3">
      <c r="A389" s="660" t="s">
        <v>9002</v>
      </c>
      <c r="B389" s="661" t="s">
        <v>8820</v>
      </c>
      <c r="C389" s="661" t="s">
        <v>8731</v>
      </c>
      <c r="D389" s="661" t="s">
        <v>8841</v>
      </c>
      <c r="E389" s="661" t="s">
        <v>8842</v>
      </c>
      <c r="F389" s="664">
        <v>2</v>
      </c>
      <c r="G389" s="664">
        <v>1228</v>
      </c>
      <c r="H389" s="664">
        <v>1</v>
      </c>
      <c r="I389" s="664">
        <v>614</v>
      </c>
      <c r="J389" s="664"/>
      <c r="K389" s="664"/>
      <c r="L389" s="664"/>
      <c r="M389" s="664"/>
      <c r="N389" s="664">
        <v>4</v>
      </c>
      <c r="O389" s="664">
        <v>2464</v>
      </c>
      <c r="P389" s="677">
        <v>2.006514657980456</v>
      </c>
      <c r="Q389" s="665">
        <v>616</v>
      </c>
    </row>
    <row r="390" spans="1:17" ht="14.4" customHeight="1" x14ac:dyDescent="0.3">
      <c r="A390" s="660" t="s">
        <v>9002</v>
      </c>
      <c r="B390" s="661" t="s">
        <v>8820</v>
      </c>
      <c r="C390" s="661" t="s">
        <v>8731</v>
      </c>
      <c r="D390" s="661" t="s">
        <v>8843</v>
      </c>
      <c r="E390" s="661" t="s">
        <v>8844</v>
      </c>
      <c r="F390" s="664">
        <v>1</v>
      </c>
      <c r="G390" s="664">
        <v>149</v>
      </c>
      <c r="H390" s="664">
        <v>1</v>
      </c>
      <c r="I390" s="664">
        <v>149</v>
      </c>
      <c r="J390" s="664"/>
      <c r="K390" s="664"/>
      <c r="L390" s="664"/>
      <c r="M390" s="664"/>
      <c r="N390" s="664">
        <v>1</v>
      </c>
      <c r="O390" s="664">
        <v>150</v>
      </c>
      <c r="P390" s="677">
        <v>1.0067114093959733</v>
      </c>
      <c r="Q390" s="665">
        <v>150</v>
      </c>
    </row>
    <row r="391" spans="1:17" ht="14.4" customHeight="1" x14ac:dyDescent="0.3">
      <c r="A391" s="660" t="s">
        <v>9002</v>
      </c>
      <c r="B391" s="661" t="s">
        <v>8820</v>
      </c>
      <c r="C391" s="661" t="s">
        <v>8731</v>
      </c>
      <c r="D391" s="661" t="s">
        <v>8847</v>
      </c>
      <c r="E391" s="661" t="s">
        <v>8848</v>
      </c>
      <c r="F391" s="664">
        <v>143</v>
      </c>
      <c r="G391" s="664">
        <v>3289</v>
      </c>
      <c r="H391" s="664">
        <v>1</v>
      </c>
      <c r="I391" s="664">
        <v>23</v>
      </c>
      <c r="J391" s="664">
        <v>66</v>
      </c>
      <c r="K391" s="664">
        <v>1518</v>
      </c>
      <c r="L391" s="664">
        <v>0.46153846153846156</v>
      </c>
      <c r="M391" s="664">
        <v>23</v>
      </c>
      <c r="N391" s="664">
        <v>61</v>
      </c>
      <c r="O391" s="664">
        <v>1447</v>
      </c>
      <c r="P391" s="677">
        <v>0.43995135299483124</v>
      </c>
      <c r="Q391" s="665">
        <v>23.721311475409838</v>
      </c>
    </row>
    <row r="392" spans="1:17" ht="14.4" customHeight="1" x14ac:dyDescent="0.3">
      <c r="A392" s="660" t="s">
        <v>9002</v>
      </c>
      <c r="B392" s="661" t="s">
        <v>8820</v>
      </c>
      <c r="C392" s="661" t="s">
        <v>8731</v>
      </c>
      <c r="D392" s="661" t="s">
        <v>8851</v>
      </c>
      <c r="E392" s="661" t="s">
        <v>8852</v>
      </c>
      <c r="F392" s="664">
        <v>93</v>
      </c>
      <c r="G392" s="664">
        <v>5022</v>
      </c>
      <c r="H392" s="664">
        <v>1</v>
      </c>
      <c r="I392" s="664">
        <v>54</v>
      </c>
      <c r="J392" s="664">
        <v>87</v>
      </c>
      <c r="K392" s="664">
        <v>4698</v>
      </c>
      <c r="L392" s="664">
        <v>0.93548387096774188</v>
      </c>
      <c r="M392" s="664">
        <v>54</v>
      </c>
      <c r="N392" s="664">
        <v>143</v>
      </c>
      <c r="O392" s="664">
        <v>7722</v>
      </c>
      <c r="P392" s="677">
        <v>1.5376344086021505</v>
      </c>
      <c r="Q392" s="665">
        <v>54</v>
      </c>
    </row>
    <row r="393" spans="1:17" ht="14.4" customHeight="1" x14ac:dyDescent="0.3">
      <c r="A393" s="660" t="s">
        <v>9002</v>
      </c>
      <c r="B393" s="661" t="s">
        <v>8820</v>
      </c>
      <c r="C393" s="661" t="s">
        <v>8731</v>
      </c>
      <c r="D393" s="661" t="s">
        <v>8853</v>
      </c>
      <c r="E393" s="661" t="s">
        <v>8854</v>
      </c>
      <c r="F393" s="664">
        <v>2140</v>
      </c>
      <c r="G393" s="664">
        <v>164780</v>
      </c>
      <c r="H393" s="664">
        <v>1</v>
      </c>
      <c r="I393" s="664">
        <v>77</v>
      </c>
      <c r="J393" s="664">
        <v>1868</v>
      </c>
      <c r="K393" s="664">
        <v>143836</v>
      </c>
      <c r="L393" s="664">
        <v>0.87289719626168227</v>
      </c>
      <c r="M393" s="664">
        <v>77</v>
      </c>
      <c r="N393" s="664">
        <v>2174</v>
      </c>
      <c r="O393" s="664">
        <v>167398</v>
      </c>
      <c r="P393" s="677">
        <v>1.0158878504672897</v>
      </c>
      <c r="Q393" s="665">
        <v>77</v>
      </c>
    </row>
    <row r="394" spans="1:17" ht="14.4" customHeight="1" x14ac:dyDescent="0.3">
      <c r="A394" s="660" t="s">
        <v>9002</v>
      </c>
      <c r="B394" s="661" t="s">
        <v>8820</v>
      </c>
      <c r="C394" s="661" t="s">
        <v>8731</v>
      </c>
      <c r="D394" s="661" t="s">
        <v>8857</v>
      </c>
      <c r="E394" s="661" t="s">
        <v>8858</v>
      </c>
      <c r="F394" s="664">
        <v>250</v>
      </c>
      <c r="G394" s="664">
        <v>5500</v>
      </c>
      <c r="H394" s="664">
        <v>1</v>
      </c>
      <c r="I394" s="664">
        <v>22</v>
      </c>
      <c r="J394" s="664">
        <v>133</v>
      </c>
      <c r="K394" s="664">
        <v>2926</v>
      </c>
      <c r="L394" s="664">
        <v>0.53200000000000003</v>
      </c>
      <c r="M394" s="664">
        <v>22</v>
      </c>
      <c r="N394" s="664">
        <v>159</v>
      </c>
      <c r="O394" s="664">
        <v>3626</v>
      </c>
      <c r="P394" s="677">
        <v>0.65927272727272723</v>
      </c>
      <c r="Q394" s="665">
        <v>22.80503144654088</v>
      </c>
    </row>
    <row r="395" spans="1:17" ht="14.4" customHeight="1" x14ac:dyDescent="0.3">
      <c r="A395" s="660" t="s">
        <v>9002</v>
      </c>
      <c r="B395" s="661" t="s">
        <v>8820</v>
      </c>
      <c r="C395" s="661" t="s">
        <v>8731</v>
      </c>
      <c r="D395" s="661" t="s">
        <v>8867</v>
      </c>
      <c r="E395" s="661" t="s">
        <v>8868</v>
      </c>
      <c r="F395" s="664">
        <v>213</v>
      </c>
      <c r="G395" s="664">
        <v>44517</v>
      </c>
      <c r="H395" s="664">
        <v>1</v>
      </c>
      <c r="I395" s="664">
        <v>209</v>
      </c>
      <c r="J395" s="664">
        <v>156</v>
      </c>
      <c r="K395" s="664">
        <v>32604</v>
      </c>
      <c r="L395" s="664">
        <v>0.73239436619718312</v>
      </c>
      <c r="M395" s="664">
        <v>209</v>
      </c>
      <c r="N395" s="664"/>
      <c r="O395" s="664"/>
      <c r="P395" s="677"/>
      <c r="Q395" s="665"/>
    </row>
    <row r="396" spans="1:17" ht="14.4" customHeight="1" x14ac:dyDescent="0.3">
      <c r="A396" s="660" t="s">
        <v>9002</v>
      </c>
      <c r="B396" s="661" t="s">
        <v>8820</v>
      </c>
      <c r="C396" s="661" t="s">
        <v>8731</v>
      </c>
      <c r="D396" s="661" t="s">
        <v>8869</v>
      </c>
      <c r="E396" s="661" t="s">
        <v>8870</v>
      </c>
      <c r="F396" s="664">
        <v>15</v>
      </c>
      <c r="G396" s="664">
        <v>990</v>
      </c>
      <c r="H396" s="664">
        <v>1</v>
      </c>
      <c r="I396" s="664">
        <v>66</v>
      </c>
      <c r="J396" s="664">
        <v>11</v>
      </c>
      <c r="K396" s="664">
        <v>726</v>
      </c>
      <c r="L396" s="664">
        <v>0.73333333333333328</v>
      </c>
      <c r="M396" s="664">
        <v>66</v>
      </c>
      <c r="N396" s="664">
        <v>21</v>
      </c>
      <c r="O396" s="664">
        <v>1386</v>
      </c>
      <c r="P396" s="677">
        <v>1.4</v>
      </c>
      <c r="Q396" s="665">
        <v>66</v>
      </c>
    </row>
    <row r="397" spans="1:17" ht="14.4" customHeight="1" x14ac:dyDescent="0.3">
      <c r="A397" s="660" t="s">
        <v>9002</v>
      </c>
      <c r="B397" s="661" t="s">
        <v>8820</v>
      </c>
      <c r="C397" s="661" t="s">
        <v>8731</v>
      </c>
      <c r="D397" s="661" t="s">
        <v>8871</v>
      </c>
      <c r="E397" s="661" t="s">
        <v>8872</v>
      </c>
      <c r="F397" s="664"/>
      <c r="G397" s="664"/>
      <c r="H397" s="664"/>
      <c r="I397" s="664"/>
      <c r="J397" s="664"/>
      <c r="K397" s="664"/>
      <c r="L397" s="664"/>
      <c r="M397" s="664"/>
      <c r="N397" s="664">
        <v>1</v>
      </c>
      <c r="O397" s="664">
        <v>294</v>
      </c>
      <c r="P397" s="677"/>
      <c r="Q397" s="665">
        <v>294</v>
      </c>
    </row>
    <row r="398" spans="1:17" ht="14.4" customHeight="1" x14ac:dyDescent="0.3">
      <c r="A398" s="660" t="s">
        <v>9002</v>
      </c>
      <c r="B398" s="661" t="s">
        <v>8820</v>
      </c>
      <c r="C398" s="661" t="s">
        <v>8731</v>
      </c>
      <c r="D398" s="661" t="s">
        <v>8873</v>
      </c>
      <c r="E398" s="661" t="s">
        <v>8874</v>
      </c>
      <c r="F398" s="664">
        <v>2143</v>
      </c>
      <c r="G398" s="664">
        <v>34288</v>
      </c>
      <c r="H398" s="664">
        <v>1</v>
      </c>
      <c r="I398" s="664">
        <v>16</v>
      </c>
      <c r="J398" s="664">
        <v>1955</v>
      </c>
      <c r="K398" s="664">
        <v>31280</v>
      </c>
      <c r="L398" s="664">
        <v>0.91227251516565566</v>
      </c>
      <c r="M398" s="664">
        <v>16</v>
      </c>
      <c r="N398" s="664">
        <v>2299</v>
      </c>
      <c r="O398" s="664">
        <v>36784</v>
      </c>
      <c r="P398" s="677">
        <v>1.0727951469902006</v>
      </c>
      <c r="Q398" s="665">
        <v>16</v>
      </c>
    </row>
    <row r="399" spans="1:17" ht="14.4" customHeight="1" x14ac:dyDescent="0.3">
      <c r="A399" s="660" t="s">
        <v>9002</v>
      </c>
      <c r="B399" s="661" t="s">
        <v>8820</v>
      </c>
      <c r="C399" s="661" t="s">
        <v>8731</v>
      </c>
      <c r="D399" s="661" t="s">
        <v>8877</v>
      </c>
      <c r="E399" s="661" t="s">
        <v>8878</v>
      </c>
      <c r="F399" s="664"/>
      <c r="G399" s="664"/>
      <c r="H399" s="664"/>
      <c r="I399" s="664"/>
      <c r="J399" s="664">
        <v>57</v>
      </c>
      <c r="K399" s="664">
        <v>19836</v>
      </c>
      <c r="L399" s="664"/>
      <c r="M399" s="664">
        <v>348</v>
      </c>
      <c r="N399" s="664">
        <v>71</v>
      </c>
      <c r="O399" s="664">
        <v>24765</v>
      </c>
      <c r="P399" s="677"/>
      <c r="Q399" s="665">
        <v>348.80281690140845</v>
      </c>
    </row>
    <row r="400" spans="1:17" ht="14.4" customHeight="1" x14ac:dyDescent="0.3">
      <c r="A400" s="660" t="s">
        <v>9002</v>
      </c>
      <c r="B400" s="661" t="s">
        <v>8820</v>
      </c>
      <c r="C400" s="661" t="s">
        <v>8731</v>
      </c>
      <c r="D400" s="661" t="s">
        <v>8879</v>
      </c>
      <c r="E400" s="661" t="s">
        <v>8880</v>
      </c>
      <c r="F400" s="664">
        <v>65</v>
      </c>
      <c r="G400" s="664">
        <v>1495</v>
      </c>
      <c r="H400" s="664">
        <v>1</v>
      </c>
      <c r="I400" s="664">
        <v>23</v>
      </c>
      <c r="J400" s="664">
        <v>60</v>
      </c>
      <c r="K400" s="664">
        <v>1440</v>
      </c>
      <c r="L400" s="664">
        <v>0.96321070234113715</v>
      </c>
      <c r="M400" s="664">
        <v>24</v>
      </c>
      <c r="N400" s="664">
        <v>79</v>
      </c>
      <c r="O400" s="664">
        <v>1896</v>
      </c>
      <c r="P400" s="677">
        <v>1.2682274247491638</v>
      </c>
      <c r="Q400" s="665">
        <v>24</v>
      </c>
    </row>
    <row r="401" spans="1:17" ht="14.4" customHeight="1" x14ac:dyDescent="0.3">
      <c r="A401" s="660" t="s">
        <v>9002</v>
      </c>
      <c r="B401" s="661" t="s">
        <v>8820</v>
      </c>
      <c r="C401" s="661" t="s">
        <v>8731</v>
      </c>
      <c r="D401" s="661" t="s">
        <v>8883</v>
      </c>
      <c r="E401" s="661" t="s">
        <v>8884</v>
      </c>
      <c r="F401" s="664">
        <v>195</v>
      </c>
      <c r="G401" s="664">
        <v>35100</v>
      </c>
      <c r="H401" s="664">
        <v>1</v>
      </c>
      <c r="I401" s="664">
        <v>180</v>
      </c>
      <c r="J401" s="664">
        <v>138</v>
      </c>
      <c r="K401" s="664">
        <v>24840</v>
      </c>
      <c r="L401" s="664">
        <v>0.70769230769230773</v>
      </c>
      <c r="M401" s="664">
        <v>180</v>
      </c>
      <c r="N401" s="664">
        <v>207</v>
      </c>
      <c r="O401" s="664">
        <v>37260</v>
      </c>
      <c r="P401" s="677">
        <v>1.0615384615384615</v>
      </c>
      <c r="Q401" s="665">
        <v>180</v>
      </c>
    </row>
    <row r="402" spans="1:17" ht="14.4" customHeight="1" x14ac:dyDescent="0.3">
      <c r="A402" s="660" t="s">
        <v>9002</v>
      </c>
      <c r="B402" s="661" t="s">
        <v>8820</v>
      </c>
      <c r="C402" s="661" t="s">
        <v>8731</v>
      </c>
      <c r="D402" s="661" t="s">
        <v>8889</v>
      </c>
      <c r="E402" s="661" t="s">
        <v>8890</v>
      </c>
      <c r="F402" s="664">
        <v>69</v>
      </c>
      <c r="G402" s="664">
        <v>17457</v>
      </c>
      <c r="H402" s="664">
        <v>1</v>
      </c>
      <c r="I402" s="664">
        <v>253</v>
      </c>
      <c r="J402" s="664">
        <v>78</v>
      </c>
      <c r="K402" s="664">
        <v>19734</v>
      </c>
      <c r="L402" s="664">
        <v>1.1304347826086956</v>
      </c>
      <c r="M402" s="664">
        <v>253</v>
      </c>
      <c r="N402" s="664">
        <v>291</v>
      </c>
      <c r="O402" s="664">
        <v>73623</v>
      </c>
      <c r="P402" s="677">
        <v>4.2173913043478262</v>
      </c>
      <c r="Q402" s="665">
        <v>253</v>
      </c>
    </row>
    <row r="403" spans="1:17" ht="14.4" customHeight="1" x14ac:dyDescent="0.3">
      <c r="A403" s="660" t="s">
        <v>9002</v>
      </c>
      <c r="B403" s="661" t="s">
        <v>8820</v>
      </c>
      <c r="C403" s="661" t="s">
        <v>8731</v>
      </c>
      <c r="D403" s="661" t="s">
        <v>8893</v>
      </c>
      <c r="E403" s="661" t="s">
        <v>8894</v>
      </c>
      <c r="F403" s="664">
        <v>4</v>
      </c>
      <c r="G403" s="664">
        <v>756</v>
      </c>
      <c r="H403" s="664">
        <v>1</v>
      </c>
      <c r="I403" s="664">
        <v>189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9002</v>
      </c>
      <c r="B404" s="661" t="s">
        <v>8820</v>
      </c>
      <c r="C404" s="661" t="s">
        <v>8731</v>
      </c>
      <c r="D404" s="661" t="s">
        <v>8897</v>
      </c>
      <c r="E404" s="661" t="s">
        <v>8898</v>
      </c>
      <c r="F404" s="664">
        <v>199</v>
      </c>
      <c r="G404" s="664">
        <v>42984</v>
      </c>
      <c r="H404" s="664">
        <v>1</v>
      </c>
      <c r="I404" s="664">
        <v>216</v>
      </c>
      <c r="J404" s="664">
        <v>155</v>
      </c>
      <c r="K404" s="664">
        <v>33480</v>
      </c>
      <c r="L404" s="664">
        <v>0.77889447236180909</v>
      </c>
      <c r="M404" s="664">
        <v>216</v>
      </c>
      <c r="N404" s="664">
        <v>252</v>
      </c>
      <c r="O404" s="664">
        <v>54432</v>
      </c>
      <c r="P404" s="677">
        <v>1.2663316582914572</v>
      </c>
      <c r="Q404" s="665">
        <v>216</v>
      </c>
    </row>
    <row r="405" spans="1:17" ht="14.4" customHeight="1" x14ac:dyDescent="0.3">
      <c r="A405" s="660" t="s">
        <v>9002</v>
      </c>
      <c r="B405" s="661" t="s">
        <v>8820</v>
      </c>
      <c r="C405" s="661" t="s">
        <v>8731</v>
      </c>
      <c r="D405" s="661" t="s">
        <v>8899</v>
      </c>
      <c r="E405" s="661" t="s">
        <v>8900</v>
      </c>
      <c r="F405" s="664">
        <v>9</v>
      </c>
      <c r="G405" s="664">
        <v>315</v>
      </c>
      <c r="H405" s="664">
        <v>1</v>
      </c>
      <c r="I405" s="664">
        <v>35</v>
      </c>
      <c r="J405" s="664">
        <v>5</v>
      </c>
      <c r="K405" s="664">
        <v>175</v>
      </c>
      <c r="L405" s="664">
        <v>0.55555555555555558</v>
      </c>
      <c r="M405" s="664">
        <v>35</v>
      </c>
      <c r="N405" s="664">
        <v>16</v>
      </c>
      <c r="O405" s="664">
        <v>576</v>
      </c>
      <c r="P405" s="677">
        <v>1.8285714285714285</v>
      </c>
      <c r="Q405" s="665">
        <v>36</v>
      </c>
    </row>
    <row r="406" spans="1:17" ht="14.4" customHeight="1" x14ac:dyDescent="0.3">
      <c r="A406" s="660" t="s">
        <v>9002</v>
      </c>
      <c r="B406" s="661" t="s">
        <v>8820</v>
      </c>
      <c r="C406" s="661" t="s">
        <v>8731</v>
      </c>
      <c r="D406" s="661" t="s">
        <v>8901</v>
      </c>
      <c r="E406" s="661" t="s">
        <v>8902</v>
      </c>
      <c r="F406" s="664">
        <v>2</v>
      </c>
      <c r="G406" s="664">
        <v>1178</v>
      </c>
      <c r="H406" s="664">
        <v>1</v>
      </c>
      <c r="I406" s="664">
        <v>589</v>
      </c>
      <c r="J406" s="664"/>
      <c r="K406" s="664"/>
      <c r="L406" s="664"/>
      <c r="M406" s="664"/>
      <c r="N406" s="664">
        <v>3</v>
      </c>
      <c r="O406" s="664">
        <v>1773</v>
      </c>
      <c r="P406" s="677">
        <v>1.5050933786078098</v>
      </c>
      <c r="Q406" s="665">
        <v>591</v>
      </c>
    </row>
    <row r="407" spans="1:17" ht="14.4" customHeight="1" x14ac:dyDescent="0.3">
      <c r="A407" s="660" t="s">
        <v>9002</v>
      </c>
      <c r="B407" s="661" t="s">
        <v>8820</v>
      </c>
      <c r="C407" s="661" t="s">
        <v>8731</v>
      </c>
      <c r="D407" s="661" t="s">
        <v>8903</v>
      </c>
      <c r="E407" s="661" t="s">
        <v>8904</v>
      </c>
      <c r="F407" s="664">
        <v>74</v>
      </c>
      <c r="G407" s="664">
        <v>3700</v>
      </c>
      <c r="H407" s="664">
        <v>1</v>
      </c>
      <c r="I407" s="664">
        <v>50</v>
      </c>
      <c r="J407" s="664">
        <v>67</v>
      </c>
      <c r="K407" s="664">
        <v>3350</v>
      </c>
      <c r="L407" s="664">
        <v>0.90540540540540537</v>
      </c>
      <c r="M407" s="664">
        <v>50</v>
      </c>
      <c r="N407" s="664">
        <v>839</v>
      </c>
      <c r="O407" s="664">
        <v>41950</v>
      </c>
      <c r="P407" s="677">
        <v>11.337837837837839</v>
      </c>
      <c r="Q407" s="665">
        <v>50</v>
      </c>
    </row>
    <row r="408" spans="1:17" ht="14.4" customHeight="1" x14ac:dyDescent="0.3">
      <c r="A408" s="660" t="s">
        <v>9002</v>
      </c>
      <c r="B408" s="661" t="s">
        <v>8820</v>
      </c>
      <c r="C408" s="661" t="s">
        <v>8731</v>
      </c>
      <c r="D408" s="661" t="s">
        <v>8905</v>
      </c>
      <c r="E408" s="661" t="s">
        <v>8906</v>
      </c>
      <c r="F408" s="664">
        <v>1</v>
      </c>
      <c r="G408" s="664">
        <v>544</v>
      </c>
      <c r="H408" s="664">
        <v>1</v>
      </c>
      <c r="I408" s="664">
        <v>544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9002</v>
      </c>
      <c r="B409" s="661" t="s">
        <v>8820</v>
      </c>
      <c r="C409" s="661" t="s">
        <v>8731</v>
      </c>
      <c r="D409" s="661" t="s">
        <v>8907</v>
      </c>
      <c r="E409" s="661" t="s">
        <v>8908</v>
      </c>
      <c r="F409" s="664"/>
      <c r="G409" s="664"/>
      <c r="H409" s="664"/>
      <c r="I409" s="664"/>
      <c r="J409" s="664"/>
      <c r="K409" s="664"/>
      <c r="L409" s="664"/>
      <c r="M409" s="664"/>
      <c r="N409" s="664">
        <v>2</v>
      </c>
      <c r="O409" s="664">
        <v>966</v>
      </c>
      <c r="P409" s="677"/>
      <c r="Q409" s="665">
        <v>483</v>
      </c>
    </row>
    <row r="410" spans="1:17" ht="14.4" customHeight="1" x14ac:dyDescent="0.3">
      <c r="A410" s="660" t="s">
        <v>9002</v>
      </c>
      <c r="B410" s="661" t="s">
        <v>8820</v>
      </c>
      <c r="C410" s="661" t="s">
        <v>8731</v>
      </c>
      <c r="D410" s="661" t="s">
        <v>8911</v>
      </c>
      <c r="E410" s="661" t="s">
        <v>8912</v>
      </c>
      <c r="F410" s="664"/>
      <c r="G410" s="664"/>
      <c r="H410" s="664"/>
      <c r="I410" s="664"/>
      <c r="J410" s="664"/>
      <c r="K410" s="664"/>
      <c r="L410" s="664"/>
      <c r="M410" s="664"/>
      <c r="N410" s="664">
        <v>1</v>
      </c>
      <c r="O410" s="664">
        <v>327</v>
      </c>
      <c r="P410" s="677"/>
      <c r="Q410" s="665">
        <v>327</v>
      </c>
    </row>
    <row r="411" spans="1:17" ht="14.4" customHeight="1" x14ac:dyDescent="0.3">
      <c r="A411" s="660" t="s">
        <v>9002</v>
      </c>
      <c r="B411" s="661" t="s">
        <v>8820</v>
      </c>
      <c r="C411" s="661" t="s">
        <v>8731</v>
      </c>
      <c r="D411" s="661" t="s">
        <v>8915</v>
      </c>
      <c r="E411" s="661" t="s">
        <v>8916</v>
      </c>
      <c r="F411" s="664">
        <v>2</v>
      </c>
      <c r="G411" s="664">
        <v>1500</v>
      </c>
      <c r="H411" s="664">
        <v>1</v>
      </c>
      <c r="I411" s="664">
        <v>750</v>
      </c>
      <c r="J411" s="664"/>
      <c r="K411" s="664"/>
      <c r="L411" s="664"/>
      <c r="M411" s="664"/>
      <c r="N411" s="664">
        <v>2</v>
      </c>
      <c r="O411" s="664">
        <v>1504</v>
      </c>
      <c r="P411" s="677">
        <v>1.0026666666666666</v>
      </c>
      <c r="Q411" s="665">
        <v>752</v>
      </c>
    </row>
    <row r="412" spans="1:17" ht="14.4" customHeight="1" x14ac:dyDescent="0.3">
      <c r="A412" s="660" t="s">
        <v>9002</v>
      </c>
      <c r="B412" s="661" t="s">
        <v>8820</v>
      </c>
      <c r="C412" s="661" t="s">
        <v>8731</v>
      </c>
      <c r="D412" s="661" t="s">
        <v>8917</v>
      </c>
      <c r="E412" s="661" t="s">
        <v>8918</v>
      </c>
      <c r="F412" s="664"/>
      <c r="G412" s="664"/>
      <c r="H412" s="664"/>
      <c r="I412" s="664"/>
      <c r="J412" s="664"/>
      <c r="K412" s="664"/>
      <c r="L412" s="664"/>
      <c r="M412" s="664"/>
      <c r="N412" s="664">
        <v>2</v>
      </c>
      <c r="O412" s="664">
        <v>462</v>
      </c>
      <c r="P412" s="677"/>
      <c r="Q412" s="665">
        <v>231</v>
      </c>
    </row>
    <row r="413" spans="1:17" ht="14.4" customHeight="1" x14ac:dyDescent="0.3">
      <c r="A413" s="660" t="s">
        <v>9002</v>
      </c>
      <c r="B413" s="661" t="s">
        <v>8820</v>
      </c>
      <c r="C413" s="661" t="s">
        <v>8731</v>
      </c>
      <c r="D413" s="661" t="s">
        <v>8921</v>
      </c>
      <c r="E413" s="661" t="s">
        <v>8922</v>
      </c>
      <c r="F413" s="664">
        <v>1</v>
      </c>
      <c r="G413" s="664">
        <v>229</v>
      </c>
      <c r="H413" s="664">
        <v>1</v>
      </c>
      <c r="I413" s="664">
        <v>229</v>
      </c>
      <c r="J413" s="664"/>
      <c r="K413" s="664"/>
      <c r="L413" s="664"/>
      <c r="M413" s="664"/>
      <c r="N413" s="664">
        <v>1</v>
      </c>
      <c r="O413" s="664">
        <v>230</v>
      </c>
      <c r="P413" s="677">
        <v>1.0043668122270741</v>
      </c>
      <c r="Q413" s="665">
        <v>230</v>
      </c>
    </row>
    <row r="414" spans="1:17" ht="14.4" customHeight="1" x14ac:dyDescent="0.3">
      <c r="A414" s="660" t="s">
        <v>9002</v>
      </c>
      <c r="B414" s="661" t="s">
        <v>8820</v>
      </c>
      <c r="C414" s="661" t="s">
        <v>8731</v>
      </c>
      <c r="D414" s="661" t="s">
        <v>8925</v>
      </c>
      <c r="E414" s="661" t="s">
        <v>8926</v>
      </c>
      <c r="F414" s="664">
        <v>1</v>
      </c>
      <c r="G414" s="664">
        <v>649</v>
      </c>
      <c r="H414" s="664">
        <v>1</v>
      </c>
      <c r="I414" s="664">
        <v>649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9002</v>
      </c>
      <c r="B415" s="661" t="s">
        <v>8820</v>
      </c>
      <c r="C415" s="661" t="s">
        <v>8731</v>
      </c>
      <c r="D415" s="661" t="s">
        <v>1511</v>
      </c>
      <c r="E415" s="661" t="s">
        <v>8937</v>
      </c>
      <c r="F415" s="664"/>
      <c r="G415" s="664"/>
      <c r="H415" s="664"/>
      <c r="I415" s="664"/>
      <c r="J415" s="664"/>
      <c r="K415" s="664"/>
      <c r="L415" s="664"/>
      <c r="M415" s="664"/>
      <c r="N415" s="664">
        <v>2</v>
      </c>
      <c r="O415" s="664">
        <v>1572</v>
      </c>
      <c r="P415" s="677"/>
      <c r="Q415" s="665">
        <v>786</v>
      </c>
    </row>
    <row r="416" spans="1:17" ht="14.4" customHeight="1" x14ac:dyDescent="0.3">
      <c r="A416" s="660" t="s">
        <v>9002</v>
      </c>
      <c r="B416" s="661" t="s">
        <v>8820</v>
      </c>
      <c r="C416" s="661" t="s">
        <v>8731</v>
      </c>
      <c r="D416" s="661" t="s">
        <v>8938</v>
      </c>
      <c r="E416" s="661" t="s">
        <v>8939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222</v>
      </c>
      <c r="P416" s="677"/>
      <c r="Q416" s="665">
        <v>222</v>
      </c>
    </row>
    <row r="417" spans="1:17" ht="14.4" customHeight="1" x14ac:dyDescent="0.3">
      <c r="A417" s="660" t="s">
        <v>9002</v>
      </c>
      <c r="B417" s="661" t="s">
        <v>8820</v>
      </c>
      <c r="C417" s="661" t="s">
        <v>8731</v>
      </c>
      <c r="D417" s="661" t="s">
        <v>8940</v>
      </c>
      <c r="E417" s="661" t="s">
        <v>8941</v>
      </c>
      <c r="F417" s="664">
        <v>1</v>
      </c>
      <c r="G417" s="664">
        <v>563</v>
      </c>
      <c r="H417" s="664">
        <v>1</v>
      </c>
      <c r="I417" s="664">
        <v>563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9003</v>
      </c>
      <c r="B418" s="661" t="s">
        <v>8553</v>
      </c>
      <c r="C418" s="661" t="s">
        <v>8731</v>
      </c>
      <c r="D418" s="661" t="s">
        <v>8732</v>
      </c>
      <c r="E418" s="661" t="s">
        <v>8733</v>
      </c>
      <c r="F418" s="664">
        <v>2</v>
      </c>
      <c r="G418" s="664">
        <v>68</v>
      </c>
      <c r="H418" s="664">
        <v>1</v>
      </c>
      <c r="I418" s="664">
        <v>34</v>
      </c>
      <c r="J418" s="664">
        <v>5</v>
      </c>
      <c r="K418" s="664">
        <v>170</v>
      </c>
      <c r="L418" s="664">
        <v>2.5</v>
      </c>
      <c r="M418" s="664">
        <v>34</v>
      </c>
      <c r="N418" s="664">
        <v>5</v>
      </c>
      <c r="O418" s="664">
        <v>172</v>
      </c>
      <c r="P418" s="677">
        <v>2.5294117647058822</v>
      </c>
      <c r="Q418" s="665">
        <v>34.4</v>
      </c>
    </row>
    <row r="419" spans="1:17" ht="14.4" customHeight="1" x14ac:dyDescent="0.3">
      <c r="A419" s="660" t="s">
        <v>9003</v>
      </c>
      <c r="B419" s="661" t="s">
        <v>8553</v>
      </c>
      <c r="C419" s="661" t="s">
        <v>8731</v>
      </c>
      <c r="D419" s="661" t="s">
        <v>8764</v>
      </c>
      <c r="E419" s="661" t="s">
        <v>8765</v>
      </c>
      <c r="F419" s="664">
        <v>1</v>
      </c>
      <c r="G419" s="664">
        <v>0</v>
      </c>
      <c r="H419" s="664"/>
      <c r="I419" s="664">
        <v>0</v>
      </c>
      <c r="J419" s="664"/>
      <c r="K419" s="664"/>
      <c r="L419" s="664"/>
      <c r="M419" s="664"/>
      <c r="N419" s="664">
        <v>2</v>
      </c>
      <c r="O419" s="664">
        <v>0</v>
      </c>
      <c r="P419" s="677"/>
      <c r="Q419" s="665">
        <v>0</v>
      </c>
    </row>
    <row r="420" spans="1:17" ht="14.4" customHeight="1" x14ac:dyDescent="0.3">
      <c r="A420" s="660" t="s">
        <v>9003</v>
      </c>
      <c r="B420" s="661" t="s">
        <v>8553</v>
      </c>
      <c r="C420" s="661" t="s">
        <v>8731</v>
      </c>
      <c r="D420" s="661" t="s">
        <v>8736</v>
      </c>
      <c r="E420" s="661" t="s">
        <v>8737</v>
      </c>
      <c r="F420" s="664">
        <v>2</v>
      </c>
      <c r="G420" s="664">
        <v>714</v>
      </c>
      <c r="H420" s="664">
        <v>1</v>
      </c>
      <c r="I420" s="664">
        <v>357</v>
      </c>
      <c r="J420" s="664">
        <v>3</v>
      </c>
      <c r="K420" s="664">
        <v>981</v>
      </c>
      <c r="L420" s="664">
        <v>1.3739495798319328</v>
      </c>
      <c r="M420" s="664">
        <v>327</v>
      </c>
      <c r="N420" s="664">
        <v>1</v>
      </c>
      <c r="O420" s="664">
        <v>330</v>
      </c>
      <c r="P420" s="677">
        <v>0.46218487394957986</v>
      </c>
      <c r="Q420" s="665">
        <v>330</v>
      </c>
    </row>
    <row r="421" spans="1:17" ht="14.4" customHeight="1" x14ac:dyDescent="0.3">
      <c r="A421" s="660" t="s">
        <v>9003</v>
      </c>
      <c r="B421" s="661" t="s">
        <v>8553</v>
      </c>
      <c r="C421" s="661" t="s">
        <v>8731</v>
      </c>
      <c r="D421" s="661" t="s">
        <v>8782</v>
      </c>
      <c r="E421" s="661" t="s">
        <v>8783</v>
      </c>
      <c r="F421" s="664">
        <v>9</v>
      </c>
      <c r="G421" s="664">
        <v>1422</v>
      </c>
      <c r="H421" s="664">
        <v>1</v>
      </c>
      <c r="I421" s="664">
        <v>158</v>
      </c>
      <c r="J421" s="664">
        <v>16</v>
      </c>
      <c r="K421" s="664">
        <v>2544</v>
      </c>
      <c r="L421" s="664">
        <v>1.7890295358649788</v>
      </c>
      <c r="M421" s="664">
        <v>159</v>
      </c>
      <c r="N421" s="664">
        <v>11</v>
      </c>
      <c r="O421" s="664">
        <v>1759</v>
      </c>
      <c r="P421" s="677">
        <v>1.2369901547116737</v>
      </c>
      <c r="Q421" s="665">
        <v>159.90909090909091</v>
      </c>
    </row>
    <row r="422" spans="1:17" ht="14.4" customHeight="1" x14ac:dyDescent="0.3">
      <c r="A422" s="660" t="s">
        <v>9003</v>
      </c>
      <c r="B422" s="661" t="s">
        <v>8553</v>
      </c>
      <c r="C422" s="661" t="s">
        <v>8731</v>
      </c>
      <c r="D422" s="661" t="s">
        <v>8738</v>
      </c>
      <c r="E422" s="661" t="s">
        <v>8739</v>
      </c>
      <c r="F422" s="664">
        <v>3</v>
      </c>
      <c r="G422" s="664">
        <v>534</v>
      </c>
      <c r="H422" s="664">
        <v>1</v>
      </c>
      <c r="I422" s="664">
        <v>178</v>
      </c>
      <c r="J422" s="664">
        <v>1</v>
      </c>
      <c r="K422" s="664">
        <v>163</v>
      </c>
      <c r="L422" s="664">
        <v>0.30524344569288392</v>
      </c>
      <c r="M422" s="664">
        <v>163</v>
      </c>
      <c r="N422" s="664">
        <v>2</v>
      </c>
      <c r="O422" s="664">
        <v>328</v>
      </c>
      <c r="P422" s="677">
        <v>0.61423220973782766</v>
      </c>
      <c r="Q422" s="665">
        <v>164</v>
      </c>
    </row>
    <row r="423" spans="1:17" ht="14.4" customHeight="1" x14ac:dyDescent="0.3">
      <c r="A423" s="660" t="s">
        <v>9003</v>
      </c>
      <c r="B423" s="661" t="s">
        <v>8553</v>
      </c>
      <c r="C423" s="661" t="s">
        <v>8731</v>
      </c>
      <c r="D423" s="661" t="s">
        <v>8740</v>
      </c>
      <c r="E423" s="661" t="s">
        <v>8741</v>
      </c>
      <c r="F423" s="664">
        <v>6</v>
      </c>
      <c r="G423" s="664">
        <v>4038</v>
      </c>
      <c r="H423" s="664">
        <v>1</v>
      </c>
      <c r="I423" s="664">
        <v>673</v>
      </c>
      <c r="J423" s="664">
        <v>5</v>
      </c>
      <c r="K423" s="664">
        <v>3225</v>
      </c>
      <c r="L423" s="664">
        <v>0.79866270430906394</v>
      </c>
      <c r="M423" s="664">
        <v>645</v>
      </c>
      <c r="N423" s="664">
        <v>4</v>
      </c>
      <c r="O423" s="664">
        <v>2604</v>
      </c>
      <c r="P423" s="677">
        <v>0.64487369985141163</v>
      </c>
      <c r="Q423" s="665">
        <v>651</v>
      </c>
    </row>
    <row r="424" spans="1:17" ht="14.4" customHeight="1" x14ac:dyDescent="0.3">
      <c r="A424" s="660" t="s">
        <v>9003</v>
      </c>
      <c r="B424" s="661" t="s">
        <v>8791</v>
      </c>
      <c r="C424" s="661" t="s">
        <v>8731</v>
      </c>
      <c r="D424" s="661" t="s">
        <v>8798</v>
      </c>
      <c r="E424" s="661" t="s">
        <v>8799</v>
      </c>
      <c r="F424" s="664">
        <v>40</v>
      </c>
      <c r="G424" s="664">
        <v>920</v>
      </c>
      <c r="H424" s="664">
        <v>1</v>
      </c>
      <c r="I424" s="664">
        <v>23</v>
      </c>
      <c r="J424" s="664">
        <v>18</v>
      </c>
      <c r="K424" s="664">
        <v>414</v>
      </c>
      <c r="L424" s="664">
        <v>0.45</v>
      </c>
      <c r="M424" s="664">
        <v>23</v>
      </c>
      <c r="N424" s="664">
        <v>17</v>
      </c>
      <c r="O424" s="664">
        <v>391</v>
      </c>
      <c r="P424" s="677">
        <v>0.42499999999999999</v>
      </c>
      <c r="Q424" s="665">
        <v>23</v>
      </c>
    </row>
    <row r="425" spans="1:17" ht="14.4" customHeight="1" x14ac:dyDescent="0.3">
      <c r="A425" s="660" t="s">
        <v>9003</v>
      </c>
      <c r="B425" s="661" t="s">
        <v>8791</v>
      </c>
      <c r="C425" s="661" t="s">
        <v>8731</v>
      </c>
      <c r="D425" s="661" t="s">
        <v>8800</v>
      </c>
      <c r="E425" s="661" t="s">
        <v>8801</v>
      </c>
      <c r="F425" s="664">
        <v>16</v>
      </c>
      <c r="G425" s="664">
        <v>19776</v>
      </c>
      <c r="H425" s="664">
        <v>1</v>
      </c>
      <c r="I425" s="664">
        <v>1236</v>
      </c>
      <c r="J425" s="664">
        <v>8</v>
      </c>
      <c r="K425" s="664">
        <v>9960</v>
      </c>
      <c r="L425" s="664">
        <v>0.50364077669902918</v>
      </c>
      <c r="M425" s="664">
        <v>1245</v>
      </c>
      <c r="N425" s="664">
        <v>7</v>
      </c>
      <c r="O425" s="664">
        <v>8827</v>
      </c>
      <c r="P425" s="677">
        <v>0.44634911003236244</v>
      </c>
      <c r="Q425" s="665">
        <v>1261</v>
      </c>
    </row>
    <row r="426" spans="1:17" ht="14.4" customHeight="1" x14ac:dyDescent="0.3">
      <c r="A426" s="660" t="s">
        <v>9003</v>
      </c>
      <c r="B426" s="661" t="s">
        <v>8791</v>
      </c>
      <c r="C426" s="661" t="s">
        <v>8731</v>
      </c>
      <c r="D426" s="661" t="s">
        <v>8806</v>
      </c>
      <c r="E426" s="661" t="s">
        <v>8807</v>
      </c>
      <c r="F426" s="664">
        <v>32</v>
      </c>
      <c r="G426" s="664">
        <v>13504</v>
      </c>
      <c r="H426" s="664">
        <v>1</v>
      </c>
      <c r="I426" s="664">
        <v>422</v>
      </c>
      <c r="J426" s="664">
        <v>15</v>
      </c>
      <c r="K426" s="664">
        <v>6360</v>
      </c>
      <c r="L426" s="664">
        <v>0.47097156398104267</v>
      </c>
      <c r="M426" s="664">
        <v>424</v>
      </c>
      <c r="N426" s="664">
        <v>15</v>
      </c>
      <c r="O426" s="664">
        <v>6450</v>
      </c>
      <c r="P426" s="677">
        <v>0.47763625592417064</v>
      </c>
      <c r="Q426" s="665">
        <v>430</v>
      </c>
    </row>
    <row r="427" spans="1:17" ht="14.4" customHeight="1" x14ac:dyDescent="0.3">
      <c r="A427" s="660" t="s">
        <v>9003</v>
      </c>
      <c r="B427" s="661" t="s">
        <v>8791</v>
      </c>
      <c r="C427" s="661" t="s">
        <v>8731</v>
      </c>
      <c r="D427" s="661" t="s">
        <v>8810</v>
      </c>
      <c r="E427" s="661" t="s">
        <v>8811</v>
      </c>
      <c r="F427" s="664">
        <v>33</v>
      </c>
      <c r="G427" s="664">
        <v>33000</v>
      </c>
      <c r="H427" s="664">
        <v>1</v>
      </c>
      <c r="I427" s="664">
        <v>1000</v>
      </c>
      <c r="J427" s="664">
        <v>15</v>
      </c>
      <c r="K427" s="664">
        <v>15030</v>
      </c>
      <c r="L427" s="664">
        <v>0.45545454545454545</v>
      </c>
      <c r="M427" s="664">
        <v>1002</v>
      </c>
      <c r="N427" s="664">
        <v>15</v>
      </c>
      <c r="O427" s="664">
        <v>15090</v>
      </c>
      <c r="P427" s="677">
        <v>0.45727272727272728</v>
      </c>
      <c r="Q427" s="665">
        <v>1006</v>
      </c>
    </row>
    <row r="428" spans="1:17" ht="14.4" customHeight="1" x14ac:dyDescent="0.3">
      <c r="A428" s="660" t="s">
        <v>9003</v>
      </c>
      <c r="B428" s="661" t="s">
        <v>8791</v>
      </c>
      <c r="C428" s="661" t="s">
        <v>8731</v>
      </c>
      <c r="D428" s="661" t="s">
        <v>8812</v>
      </c>
      <c r="E428" s="661" t="s">
        <v>8813</v>
      </c>
      <c r="F428" s="664">
        <v>7</v>
      </c>
      <c r="G428" s="664">
        <v>15547</v>
      </c>
      <c r="H428" s="664">
        <v>1</v>
      </c>
      <c r="I428" s="664">
        <v>2221</v>
      </c>
      <c r="J428" s="664">
        <v>3</v>
      </c>
      <c r="K428" s="664">
        <v>6699</v>
      </c>
      <c r="L428" s="664">
        <v>0.43088698784331381</v>
      </c>
      <c r="M428" s="664">
        <v>2233</v>
      </c>
      <c r="N428" s="664">
        <v>2</v>
      </c>
      <c r="O428" s="664">
        <v>4508</v>
      </c>
      <c r="P428" s="677">
        <v>0.289959477712742</v>
      </c>
      <c r="Q428" s="665">
        <v>2254</v>
      </c>
    </row>
    <row r="429" spans="1:17" ht="14.4" customHeight="1" x14ac:dyDescent="0.3">
      <c r="A429" s="660" t="s">
        <v>9003</v>
      </c>
      <c r="B429" s="661" t="s">
        <v>8820</v>
      </c>
      <c r="C429" s="661" t="s">
        <v>8731</v>
      </c>
      <c r="D429" s="661" t="s">
        <v>8829</v>
      </c>
      <c r="E429" s="661" t="s">
        <v>8830</v>
      </c>
      <c r="F429" s="664"/>
      <c r="G429" s="664"/>
      <c r="H429" s="664"/>
      <c r="I429" s="664"/>
      <c r="J429" s="664"/>
      <c r="K429" s="664"/>
      <c r="L429" s="664"/>
      <c r="M429" s="664"/>
      <c r="N429" s="664">
        <v>2</v>
      </c>
      <c r="O429" s="664">
        <v>1034</v>
      </c>
      <c r="P429" s="677"/>
      <c r="Q429" s="665">
        <v>517</v>
      </c>
    </row>
    <row r="430" spans="1:17" ht="14.4" customHeight="1" x14ac:dyDescent="0.3">
      <c r="A430" s="660" t="s">
        <v>9003</v>
      </c>
      <c r="B430" s="661" t="s">
        <v>8820</v>
      </c>
      <c r="C430" s="661" t="s">
        <v>8731</v>
      </c>
      <c r="D430" s="661" t="s">
        <v>8831</v>
      </c>
      <c r="E430" s="661" t="s">
        <v>8832</v>
      </c>
      <c r="F430" s="664">
        <v>44</v>
      </c>
      <c r="G430" s="664">
        <v>15400</v>
      </c>
      <c r="H430" s="664">
        <v>1</v>
      </c>
      <c r="I430" s="664">
        <v>350</v>
      </c>
      <c r="J430" s="664">
        <v>45</v>
      </c>
      <c r="K430" s="664">
        <v>15750</v>
      </c>
      <c r="L430" s="664">
        <v>1.0227272727272727</v>
      </c>
      <c r="M430" s="664">
        <v>350</v>
      </c>
      <c r="N430" s="664">
        <v>21</v>
      </c>
      <c r="O430" s="664">
        <v>7370</v>
      </c>
      <c r="P430" s="677">
        <v>0.47857142857142859</v>
      </c>
      <c r="Q430" s="665">
        <v>350.95238095238096</v>
      </c>
    </row>
    <row r="431" spans="1:17" ht="14.4" customHeight="1" x14ac:dyDescent="0.3">
      <c r="A431" s="660" t="s">
        <v>9003</v>
      </c>
      <c r="B431" s="661" t="s">
        <v>8820</v>
      </c>
      <c r="C431" s="661" t="s">
        <v>8731</v>
      </c>
      <c r="D431" s="661" t="s">
        <v>8835</v>
      </c>
      <c r="E431" s="661" t="s">
        <v>8836</v>
      </c>
      <c r="F431" s="664">
        <v>247</v>
      </c>
      <c r="G431" s="664">
        <v>15808</v>
      </c>
      <c r="H431" s="664">
        <v>1</v>
      </c>
      <c r="I431" s="664">
        <v>64</v>
      </c>
      <c r="J431" s="664">
        <v>323</v>
      </c>
      <c r="K431" s="664">
        <v>20995</v>
      </c>
      <c r="L431" s="664">
        <v>1.328125</v>
      </c>
      <c r="M431" s="664">
        <v>65</v>
      </c>
      <c r="N431" s="664">
        <v>631</v>
      </c>
      <c r="O431" s="664">
        <v>41015</v>
      </c>
      <c r="P431" s="677">
        <v>2.5945723684210527</v>
      </c>
      <c r="Q431" s="665">
        <v>65</v>
      </c>
    </row>
    <row r="432" spans="1:17" ht="14.4" customHeight="1" x14ac:dyDescent="0.3">
      <c r="A432" s="660" t="s">
        <v>9003</v>
      </c>
      <c r="B432" s="661" t="s">
        <v>8820</v>
      </c>
      <c r="C432" s="661" t="s">
        <v>8731</v>
      </c>
      <c r="D432" s="661" t="s">
        <v>8837</v>
      </c>
      <c r="E432" s="661" t="s">
        <v>8838</v>
      </c>
      <c r="F432" s="664">
        <v>1</v>
      </c>
      <c r="G432" s="664">
        <v>542</v>
      </c>
      <c r="H432" s="664">
        <v>1</v>
      </c>
      <c r="I432" s="664">
        <v>542</v>
      </c>
      <c r="J432" s="664">
        <v>1</v>
      </c>
      <c r="K432" s="664">
        <v>543</v>
      </c>
      <c r="L432" s="664">
        <v>1.0018450184501846</v>
      </c>
      <c r="M432" s="664">
        <v>543</v>
      </c>
      <c r="N432" s="664">
        <v>1</v>
      </c>
      <c r="O432" s="664">
        <v>544</v>
      </c>
      <c r="P432" s="677">
        <v>1.003690036900369</v>
      </c>
      <c r="Q432" s="665">
        <v>544</v>
      </c>
    </row>
    <row r="433" spans="1:17" ht="14.4" customHeight="1" x14ac:dyDescent="0.3">
      <c r="A433" s="660" t="s">
        <v>9003</v>
      </c>
      <c r="B433" s="661" t="s">
        <v>8820</v>
      </c>
      <c r="C433" s="661" t="s">
        <v>8731</v>
      </c>
      <c r="D433" s="661" t="s">
        <v>8839</v>
      </c>
      <c r="E433" s="661" t="s">
        <v>8840</v>
      </c>
      <c r="F433" s="664">
        <v>16</v>
      </c>
      <c r="G433" s="664">
        <v>9424</v>
      </c>
      <c r="H433" s="664">
        <v>1</v>
      </c>
      <c r="I433" s="664">
        <v>589</v>
      </c>
      <c r="J433" s="664">
        <v>10</v>
      </c>
      <c r="K433" s="664">
        <v>5900</v>
      </c>
      <c r="L433" s="664">
        <v>0.62606112054329377</v>
      </c>
      <c r="M433" s="664">
        <v>590</v>
      </c>
      <c r="N433" s="664">
        <v>6</v>
      </c>
      <c r="O433" s="664">
        <v>3546</v>
      </c>
      <c r="P433" s="677">
        <v>0.37627334465195245</v>
      </c>
      <c r="Q433" s="665">
        <v>591</v>
      </c>
    </row>
    <row r="434" spans="1:17" ht="14.4" customHeight="1" x14ac:dyDescent="0.3">
      <c r="A434" s="660" t="s">
        <v>9003</v>
      </c>
      <c r="B434" s="661" t="s">
        <v>8820</v>
      </c>
      <c r="C434" s="661" t="s">
        <v>8731</v>
      </c>
      <c r="D434" s="661" t="s">
        <v>8841</v>
      </c>
      <c r="E434" s="661" t="s">
        <v>8842</v>
      </c>
      <c r="F434" s="664">
        <v>11</v>
      </c>
      <c r="G434" s="664">
        <v>6754</v>
      </c>
      <c r="H434" s="664">
        <v>1</v>
      </c>
      <c r="I434" s="664">
        <v>614</v>
      </c>
      <c r="J434" s="664">
        <v>5</v>
      </c>
      <c r="K434" s="664">
        <v>3075</v>
      </c>
      <c r="L434" s="664">
        <v>0.4552857565886882</v>
      </c>
      <c r="M434" s="664">
        <v>615</v>
      </c>
      <c r="N434" s="664">
        <v>5</v>
      </c>
      <c r="O434" s="664">
        <v>3080</v>
      </c>
      <c r="P434" s="677">
        <v>0.4560260586319218</v>
      </c>
      <c r="Q434" s="665">
        <v>616</v>
      </c>
    </row>
    <row r="435" spans="1:17" ht="14.4" customHeight="1" x14ac:dyDescent="0.3">
      <c r="A435" s="660" t="s">
        <v>9003</v>
      </c>
      <c r="B435" s="661" t="s">
        <v>8820</v>
      </c>
      <c r="C435" s="661" t="s">
        <v>8731</v>
      </c>
      <c r="D435" s="661" t="s">
        <v>8843</v>
      </c>
      <c r="E435" s="661" t="s">
        <v>8844</v>
      </c>
      <c r="F435" s="664"/>
      <c r="G435" s="664"/>
      <c r="H435" s="664"/>
      <c r="I435" s="664"/>
      <c r="J435" s="664">
        <v>3</v>
      </c>
      <c r="K435" s="664">
        <v>447</v>
      </c>
      <c r="L435" s="664"/>
      <c r="M435" s="664">
        <v>149</v>
      </c>
      <c r="N435" s="664"/>
      <c r="O435" s="664"/>
      <c r="P435" s="677"/>
      <c r="Q435" s="665"/>
    </row>
    <row r="436" spans="1:17" ht="14.4" customHeight="1" x14ac:dyDescent="0.3">
      <c r="A436" s="660" t="s">
        <v>9003</v>
      </c>
      <c r="B436" s="661" t="s">
        <v>8820</v>
      </c>
      <c r="C436" s="661" t="s">
        <v>8731</v>
      </c>
      <c r="D436" s="661" t="s">
        <v>8845</v>
      </c>
      <c r="E436" s="661" t="s">
        <v>8846</v>
      </c>
      <c r="F436" s="664">
        <v>1</v>
      </c>
      <c r="G436" s="664">
        <v>675</v>
      </c>
      <c r="H436" s="664">
        <v>1</v>
      </c>
      <c r="I436" s="664">
        <v>675</v>
      </c>
      <c r="J436" s="664">
        <v>1</v>
      </c>
      <c r="K436" s="664">
        <v>675</v>
      </c>
      <c r="L436" s="664">
        <v>1</v>
      </c>
      <c r="M436" s="664">
        <v>675</v>
      </c>
      <c r="N436" s="664">
        <v>1</v>
      </c>
      <c r="O436" s="664">
        <v>676</v>
      </c>
      <c r="P436" s="677">
        <v>1.0014814814814814</v>
      </c>
      <c r="Q436" s="665">
        <v>676</v>
      </c>
    </row>
    <row r="437" spans="1:17" ht="14.4" customHeight="1" x14ac:dyDescent="0.3">
      <c r="A437" s="660" t="s">
        <v>9003</v>
      </c>
      <c r="B437" s="661" t="s">
        <v>8820</v>
      </c>
      <c r="C437" s="661" t="s">
        <v>8731</v>
      </c>
      <c r="D437" s="661" t="s">
        <v>8847</v>
      </c>
      <c r="E437" s="661" t="s">
        <v>8848</v>
      </c>
      <c r="F437" s="664">
        <v>25</v>
      </c>
      <c r="G437" s="664">
        <v>575</v>
      </c>
      <c r="H437" s="664">
        <v>1</v>
      </c>
      <c r="I437" s="664">
        <v>23</v>
      </c>
      <c r="J437" s="664">
        <v>30</v>
      </c>
      <c r="K437" s="664">
        <v>690</v>
      </c>
      <c r="L437" s="664">
        <v>1.2</v>
      </c>
      <c r="M437" s="664">
        <v>23</v>
      </c>
      <c r="N437" s="664">
        <v>17</v>
      </c>
      <c r="O437" s="664">
        <v>403</v>
      </c>
      <c r="P437" s="677">
        <v>0.7008695652173913</v>
      </c>
      <c r="Q437" s="665">
        <v>23.705882352941178</v>
      </c>
    </row>
    <row r="438" spans="1:17" ht="14.4" customHeight="1" x14ac:dyDescent="0.3">
      <c r="A438" s="660" t="s">
        <v>9003</v>
      </c>
      <c r="B438" s="661" t="s">
        <v>8820</v>
      </c>
      <c r="C438" s="661" t="s">
        <v>8731</v>
      </c>
      <c r="D438" s="661" t="s">
        <v>8851</v>
      </c>
      <c r="E438" s="661" t="s">
        <v>8852</v>
      </c>
      <c r="F438" s="664">
        <v>342</v>
      </c>
      <c r="G438" s="664">
        <v>18468</v>
      </c>
      <c r="H438" s="664">
        <v>1</v>
      </c>
      <c r="I438" s="664">
        <v>54</v>
      </c>
      <c r="J438" s="664">
        <v>376</v>
      </c>
      <c r="K438" s="664">
        <v>20304</v>
      </c>
      <c r="L438" s="664">
        <v>1.0994152046783625</v>
      </c>
      <c r="M438" s="664">
        <v>54</v>
      </c>
      <c r="N438" s="664">
        <v>310</v>
      </c>
      <c r="O438" s="664">
        <v>16740</v>
      </c>
      <c r="P438" s="677">
        <v>0.9064327485380117</v>
      </c>
      <c r="Q438" s="665">
        <v>54</v>
      </c>
    </row>
    <row r="439" spans="1:17" ht="14.4" customHeight="1" x14ac:dyDescent="0.3">
      <c r="A439" s="660" t="s">
        <v>9003</v>
      </c>
      <c r="B439" s="661" t="s">
        <v>8820</v>
      </c>
      <c r="C439" s="661" t="s">
        <v>8731</v>
      </c>
      <c r="D439" s="661" t="s">
        <v>8853</v>
      </c>
      <c r="E439" s="661" t="s">
        <v>8854</v>
      </c>
      <c r="F439" s="664">
        <v>1690</v>
      </c>
      <c r="G439" s="664">
        <v>130130</v>
      </c>
      <c r="H439" s="664">
        <v>1</v>
      </c>
      <c r="I439" s="664">
        <v>77</v>
      </c>
      <c r="J439" s="664">
        <v>1670</v>
      </c>
      <c r="K439" s="664">
        <v>128590</v>
      </c>
      <c r="L439" s="664">
        <v>0.98816568047337283</v>
      </c>
      <c r="M439" s="664">
        <v>77</v>
      </c>
      <c r="N439" s="664">
        <v>1885</v>
      </c>
      <c r="O439" s="664">
        <v>145145</v>
      </c>
      <c r="P439" s="677">
        <v>1.1153846153846154</v>
      </c>
      <c r="Q439" s="665">
        <v>77</v>
      </c>
    </row>
    <row r="440" spans="1:17" ht="14.4" customHeight="1" x14ac:dyDescent="0.3">
      <c r="A440" s="660" t="s">
        <v>9003</v>
      </c>
      <c r="B440" s="661" t="s">
        <v>8820</v>
      </c>
      <c r="C440" s="661" t="s">
        <v>8731</v>
      </c>
      <c r="D440" s="661" t="s">
        <v>8855</v>
      </c>
      <c r="E440" s="661" t="s">
        <v>8856</v>
      </c>
      <c r="F440" s="664"/>
      <c r="G440" s="664"/>
      <c r="H440" s="664"/>
      <c r="I440" s="664"/>
      <c r="J440" s="664">
        <v>3</v>
      </c>
      <c r="K440" s="664">
        <v>4887</v>
      </c>
      <c r="L440" s="664"/>
      <c r="M440" s="664">
        <v>1629</v>
      </c>
      <c r="N440" s="664"/>
      <c r="O440" s="664"/>
      <c r="P440" s="677"/>
      <c r="Q440" s="665"/>
    </row>
    <row r="441" spans="1:17" ht="14.4" customHeight="1" x14ac:dyDescent="0.3">
      <c r="A441" s="660" t="s">
        <v>9003</v>
      </c>
      <c r="B441" s="661" t="s">
        <v>8820</v>
      </c>
      <c r="C441" s="661" t="s">
        <v>8731</v>
      </c>
      <c r="D441" s="661" t="s">
        <v>8857</v>
      </c>
      <c r="E441" s="661" t="s">
        <v>8858</v>
      </c>
      <c r="F441" s="664">
        <v>105</v>
      </c>
      <c r="G441" s="664">
        <v>2310</v>
      </c>
      <c r="H441" s="664">
        <v>1</v>
      </c>
      <c r="I441" s="664">
        <v>22</v>
      </c>
      <c r="J441" s="664">
        <v>165</v>
      </c>
      <c r="K441" s="664">
        <v>3630</v>
      </c>
      <c r="L441" s="664">
        <v>1.5714285714285714</v>
      </c>
      <c r="M441" s="664">
        <v>22</v>
      </c>
      <c r="N441" s="664">
        <v>188</v>
      </c>
      <c r="O441" s="664">
        <v>4271</v>
      </c>
      <c r="P441" s="677">
        <v>1.8489177489177488</v>
      </c>
      <c r="Q441" s="665">
        <v>22.718085106382979</v>
      </c>
    </row>
    <row r="442" spans="1:17" ht="14.4" customHeight="1" x14ac:dyDescent="0.3">
      <c r="A442" s="660" t="s">
        <v>9003</v>
      </c>
      <c r="B442" s="661" t="s">
        <v>8820</v>
      </c>
      <c r="C442" s="661" t="s">
        <v>8731</v>
      </c>
      <c r="D442" s="661" t="s">
        <v>8865</v>
      </c>
      <c r="E442" s="661" t="s">
        <v>8866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627</v>
      </c>
      <c r="P442" s="677"/>
      <c r="Q442" s="665">
        <v>627</v>
      </c>
    </row>
    <row r="443" spans="1:17" ht="14.4" customHeight="1" x14ac:dyDescent="0.3">
      <c r="A443" s="660" t="s">
        <v>9003</v>
      </c>
      <c r="B443" s="661" t="s">
        <v>8820</v>
      </c>
      <c r="C443" s="661" t="s">
        <v>8731</v>
      </c>
      <c r="D443" s="661" t="s">
        <v>8867</v>
      </c>
      <c r="E443" s="661" t="s">
        <v>8868</v>
      </c>
      <c r="F443" s="664">
        <v>324</v>
      </c>
      <c r="G443" s="664">
        <v>67716</v>
      </c>
      <c r="H443" s="664">
        <v>1</v>
      </c>
      <c r="I443" s="664">
        <v>209</v>
      </c>
      <c r="J443" s="664">
        <v>262</v>
      </c>
      <c r="K443" s="664">
        <v>54758</v>
      </c>
      <c r="L443" s="664">
        <v>0.80864197530864201</v>
      </c>
      <c r="M443" s="664">
        <v>209</v>
      </c>
      <c r="N443" s="664">
        <v>1</v>
      </c>
      <c r="O443" s="664">
        <v>209</v>
      </c>
      <c r="P443" s="677">
        <v>3.0864197530864196E-3</v>
      </c>
      <c r="Q443" s="665">
        <v>209</v>
      </c>
    </row>
    <row r="444" spans="1:17" ht="14.4" customHeight="1" x14ac:dyDescent="0.3">
      <c r="A444" s="660" t="s">
        <v>9003</v>
      </c>
      <c r="B444" s="661" t="s">
        <v>8820</v>
      </c>
      <c r="C444" s="661" t="s">
        <v>8731</v>
      </c>
      <c r="D444" s="661" t="s">
        <v>8869</v>
      </c>
      <c r="E444" s="661" t="s">
        <v>8870</v>
      </c>
      <c r="F444" s="664">
        <v>9</v>
      </c>
      <c r="G444" s="664">
        <v>594</v>
      </c>
      <c r="H444" s="664">
        <v>1</v>
      </c>
      <c r="I444" s="664">
        <v>66</v>
      </c>
      <c r="J444" s="664">
        <v>45</v>
      </c>
      <c r="K444" s="664">
        <v>2970</v>
      </c>
      <c r="L444" s="664">
        <v>5</v>
      </c>
      <c r="M444" s="664">
        <v>66</v>
      </c>
      <c r="N444" s="664">
        <v>65</v>
      </c>
      <c r="O444" s="664">
        <v>4290</v>
      </c>
      <c r="P444" s="677">
        <v>7.2222222222222223</v>
      </c>
      <c r="Q444" s="665">
        <v>66</v>
      </c>
    </row>
    <row r="445" spans="1:17" ht="14.4" customHeight="1" x14ac:dyDescent="0.3">
      <c r="A445" s="660" t="s">
        <v>9003</v>
      </c>
      <c r="B445" s="661" t="s">
        <v>8820</v>
      </c>
      <c r="C445" s="661" t="s">
        <v>8731</v>
      </c>
      <c r="D445" s="661" t="s">
        <v>8873</v>
      </c>
      <c r="E445" s="661" t="s">
        <v>8874</v>
      </c>
      <c r="F445" s="664">
        <v>1730</v>
      </c>
      <c r="G445" s="664">
        <v>27680</v>
      </c>
      <c r="H445" s="664">
        <v>1</v>
      </c>
      <c r="I445" s="664">
        <v>16</v>
      </c>
      <c r="J445" s="664">
        <v>1706</v>
      </c>
      <c r="K445" s="664">
        <v>27296</v>
      </c>
      <c r="L445" s="664">
        <v>0.98612716763005781</v>
      </c>
      <c r="M445" s="664">
        <v>16</v>
      </c>
      <c r="N445" s="664">
        <v>1910</v>
      </c>
      <c r="O445" s="664">
        <v>30560</v>
      </c>
      <c r="P445" s="677">
        <v>1.1040462427745665</v>
      </c>
      <c r="Q445" s="665">
        <v>16</v>
      </c>
    </row>
    <row r="446" spans="1:17" ht="14.4" customHeight="1" x14ac:dyDescent="0.3">
      <c r="A446" s="660" t="s">
        <v>9003</v>
      </c>
      <c r="B446" s="661" t="s">
        <v>8820</v>
      </c>
      <c r="C446" s="661" t="s">
        <v>8731</v>
      </c>
      <c r="D446" s="661" t="s">
        <v>8875</v>
      </c>
      <c r="E446" s="661" t="s">
        <v>8876</v>
      </c>
      <c r="F446" s="664"/>
      <c r="G446" s="664"/>
      <c r="H446" s="664"/>
      <c r="I446" s="664"/>
      <c r="J446" s="664">
        <v>1</v>
      </c>
      <c r="K446" s="664">
        <v>99</v>
      </c>
      <c r="L446" s="664"/>
      <c r="M446" s="664">
        <v>99</v>
      </c>
      <c r="N446" s="664"/>
      <c r="O446" s="664"/>
      <c r="P446" s="677"/>
      <c r="Q446" s="665"/>
    </row>
    <row r="447" spans="1:17" ht="14.4" customHeight="1" x14ac:dyDescent="0.3">
      <c r="A447" s="660" t="s">
        <v>9003</v>
      </c>
      <c r="B447" s="661" t="s">
        <v>8820</v>
      </c>
      <c r="C447" s="661" t="s">
        <v>8731</v>
      </c>
      <c r="D447" s="661" t="s">
        <v>8877</v>
      </c>
      <c r="E447" s="661" t="s">
        <v>8878</v>
      </c>
      <c r="F447" s="664">
        <v>2</v>
      </c>
      <c r="G447" s="664">
        <v>694</v>
      </c>
      <c r="H447" s="664">
        <v>1</v>
      </c>
      <c r="I447" s="664">
        <v>347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9003</v>
      </c>
      <c r="B448" s="661" t="s">
        <v>8820</v>
      </c>
      <c r="C448" s="661" t="s">
        <v>8731</v>
      </c>
      <c r="D448" s="661" t="s">
        <v>8879</v>
      </c>
      <c r="E448" s="661" t="s">
        <v>8880</v>
      </c>
      <c r="F448" s="664">
        <v>25</v>
      </c>
      <c r="G448" s="664">
        <v>575</v>
      </c>
      <c r="H448" s="664">
        <v>1</v>
      </c>
      <c r="I448" s="664">
        <v>23</v>
      </c>
      <c r="J448" s="664">
        <v>57</v>
      </c>
      <c r="K448" s="664">
        <v>1368</v>
      </c>
      <c r="L448" s="664">
        <v>2.3791304347826085</v>
      </c>
      <c r="M448" s="664">
        <v>24</v>
      </c>
      <c r="N448" s="664">
        <v>83</v>
      </c>
      <c r="O448" s="664">
        <v>1992</v>
      </c>
      <c r="P448" s="677">
        <v>3.4643478260869567</v>
      </c>
      <c r="Q448" s="665">
        <v>24</v>
      </c>
    </row>
    <row r="449" spans="1:17" ht="14.4" customHeight="1" x14ac:dyDescent="0.3">
      <c r="A449" s="660" t="s">
        <v>9003</v>
      </c>
      <c r="B449" s="661" t="s">
        <v>8820</v>
      </c>
      <c r="C449" s="661" t="s">
        <v>8731</v>
      </c>
      <c r="D449" s="661" t="s">
        <v>8881</v>
      </c>
      <c r="E449" s="661" t="s">
        <v>8882</v>
      </c>
      <c r="F449" s="664">
        <v>11</v>
      </c>
      <c r="G449" s="664">
        <v>8107</v>
      </c>
      <c r="H449" s="664">
        <v>1</v>
      </c>
      <c r="I449" s="664">
        <v>737</v>
      </c>
      <c r="J449" s="664">
        <v>3</v>
      </c>
      <c r="K449" s="664">
        <v>2214</v>
      </c>
      <c r="L449" s="664">
        <v>0.27309732330085112</v>
      </c>
      <c r="M449" s="664">
        <v>738</v>
      </c>
      <c r="N449" s="664">
        <v>6</v>
      </c>
      <c r="O449" s="664">
        <v>4433</v>
      </c>
      <c r="P449" s="677">
        <v>0.54681139755766617</v>
      </c>
      <c r="Q449" s="665">
        <v>738.83333333333337</v>
      </c>
    </row>
    <row r="450" spans="1:17" ht="14.4" customHeight="1" x14ac:dyDescent="0.3">
      <c r="A450" s="660" t="s">
        <v>9003</v>
      </c>
      <c r="B450" s="661" t="s">
        <v>8820</v>
      </c>
      <c r="C450" s="661" t="s">
        <v>8731</v>
      </c>
      <c r="D450" s="661" t="s">
        <v>8883</v>
      </c>
      <c r="E450" s="661" t="s">
        <v>8884</v>
      </c>
      <c r="F450" s="664">
        <v>378</v>
      </c>
      <c r="G450" s="664">
        <v>68040</v>
      </c>
      <c r="H450" s="664">
        <v>1</v>
      </c>
      <c r="I450" s="664">
        <v>180</v>
      </c>
      <c r="J450" s="664">
        <v>353</v>
      </c>
      <c r="K450" s="664">
        <v>63540</v>
      </c>
      <c r="L450" s="664">
        <v>0.93386243386243384</v>
      </c>
      <c r="M450" s="664">
        <v>180</v>
      </c>
      <c r="N450" s="664">
        <v>299</v>
      </c>
      <c r="O450" s="664">
        <v>53820</v>
      </c>
      <c r="P450" s="677">
        <v>0.79100529100529104</v>
      </c>
      <c r="Q450" s="665">
        <v>180</v>
      </c>
    </row>
    <row r="451" spans="1:17" ht="14.4" customHeight="1" x14ac:dyDescent="0.3">
      <c r="A451" s="660" t="s">
        <v>9003</v>
      </c>
      <c r="B451" s="661" t="s">
        <v>8820</v>
      </c>
      <c r="C451" s="661" t="s">
        <v>8731</v>
      </c>
      <c r="D451" s="661" t="s">
        <v>8889</v>
      </c>
      <c r="E451" s="661" t="s">
        <v>8890</v>
      </c>
      <c r="F451" s="664">
        <v>308</v>
      </c>
      <c r="G451" s="664">
        <v>77924</v>
      </c>
      <c r="H451" s="664">
        <v>1</v>
      </c>
      <c r="I451" s="664">
        <v>253</v>
      </c>
      <c r="J451" s="664">
        <v>390</v>
      </c>
      <c r="K451" s="664">
        <v>98670</v>
      </c>
      <c r="L451" s="664">
        <v>1.2662337662337662</v>
      </c>
      <c r="M451" s="664">
        <v>253</v>
      </c>
      <c r="N451" s="664">
        <v>583</v>
      </c>
      <c r="O451" s="664">
        <v>147499</v>
      </c>
      <c r="P451" s="677">
        <v>1.8928571428571428</v>
      </c>
      <c r="Q451" s="665">
        <v>253</v>
      </c>
    </row>
    <row r="452" spans="1:17" ht="14.4" customHeight="1" x14ac:dyDescent="0.3">
      <c r="A452" s="660" t="s">
        <v>9003</v>
      </c>
      <c r="B452" s="661" t="s">
        <v>8820</v>
      </c>
      <c r="C452" s="661" t="s">
        <v>8731</v>
      </c>
      <c r="D452" s="661" t="s">
        <v>8891</v>
      </c>
      <c r="E452" s="661" t="s">
        <v>8892</v>
      </c>
      <c r="F452" s="664">
        <v>10</v>
      </c>
      <c r="G452" s="664">
        <v>2640</v>
      </c>
      <c r="H452" s="664">
        <v>1</v>
      </c>
      <c r="I452" s="664">
        <v>264</v>
      </c>
      <c r="J452" s="664">
        <v>3</v>
      </c>
      <c r="K452" s="664">
        <v>792</v>
      </c>
      <c r="L452" s="664">
        <v>0.3</v>
      </c>
      <c r="M452" s="664">
        <v>264</v>
      </c>
      <c r="N452" s="664">
        <v>4</v>
      </c>
      <c r="O452" s="664">
        <v>1060</v>
      </c>
      <c r="P452" s="677">
        <v>0.40151515151515149</v>
      </c>
      <c r="Q452" s="665">
        <v>265</v>
      </c>
    </row>
    <row r="453" spans="1:17" ht="14.4" customHeight="1" x14ac:dyDescent="0.3">
      <c r="A453" s="660" t="s">
        <v>9003</v>
      </c>
      <c r="B453" s="661" t="s">
        <v>8820</v>
      </c>
      <c r="C453" s="661" t="s">
        <v>8731</v>
      </c>
      <c r="D453" s="661" t="s">
        <v>8893</v>
      </c>
      <c r="E453" s="661" t="s">
        <v>8894</v>
      </c>
      <c r="F453" s="664">
        <v>12</v>
      </c>
      <c r="G453" s="664">
        <v>2268</v>
      </c>
      <c r="H453" s="664">
        <v>1</v>
      </c>
      <c r="I453" s="664">
        <v>189</v>
      </c>
      <c r="J453" s="664">
        <v>3</v>
      </c>
      <c r="K453" s="664">
        <v>567</v>
      </c>
      <c r="L453" s="664">
        <v>0.25</v>
      </c>
      <c r="M453" s="664">
        <v>189</v>
      </c>
      <c r="N453" s="664"/>
      <c r="O453" s="664"/>
      <c r="P453" s="677"/>
      <c r="Q453" s="665"/>
    </row>
    <row r="454" spans="1:17" ht="14.4" customHeight="1" x14ac:dyDescent="0.3">
      <c r="A454" s="660" t="s">
        <v>9003</v>
      </c>
      <c r="B454" s="661" t="s">
        <v>8820</v>
      </c>
      <c r="C454" s="661" t="s">
        <v>8731</v>
      </c>
      <c r="D454" s="661" t="s">
        <v>8897</v>
      </c>
      <c r="E454" s="661" t="s">
        <v>8898</v>
      </c>
      <c r="F454" s="664">
        <v>454</v>
      </c>
      <c r="G454" s="664">
        <v>98064</v>
      </c>
      <c r="H454" s="664">
        <v>1</v>
      </c>
      <c r="I454" s="664">
        <v>216</v>
      </c>
      <c r="J454" s="664">
        <v>394</v>
      </c>
      <c r="K454" s="664">
        <v>85104</v>
      </c>
      <c r="L454" s="664">
        <v>0.86784140969162993</v>
      </c>
      <c r="M454" s="664">
        <v>216</v>
      </c>
      <c r="N454" s="664">
        <v>355</v>
      </c>
      <c r="O454" s="664">
        <v>76680</v>
      </c>
      <c r="P454" s="677">
        <v>0.7819383259911894</v>
      </c>
      <c r="Q454" s="665">
        <v>216</v>
      </c>
    </row>
    <row r="455" spans="1:17" ht="14.4" customHeight="1" x14ac:dyDescent="0.3">
      <c r="A455" s="660" t="s">
        <v>9003</v>
      </c>
      <c r="B455" s="661" t="s">
        <v>8820</v>
      </c>
      <c r="C455" s="661" t="s">
        <v>8731</v>
      </c>
      <c r="D455" s="661" t="s">
        <v>8899</v>
      </c>
      <c r="E455" s="661" t="s">
        <v>8900</v>
      </c>
      <c r="F455" s="664">
        <v>54</v>
      </c>
      <c r="G455" s="664">
        <v>1890</v>
      </c>
      <c r="H455" s="664">
        <v>1</v>
      </c>
      <c r="I455" s="664">
        <v>35</v>
      </c>
      <c r="J455" s="664">
        <v>71</v>
      </c>
      <c r="K455" s="664">
        <v>2485</v>
      </c>
      <c r="L455" s="664">
        <v>1.3148148148148149</v>
      </c>
      <c r="M455" s="664">
        <v>35</v>
      </c>
      <c r="N455" s="664">
        <v>83</v>
      </c>
      <c r="O455" s="664">
        <v>2957</v>
      </c>
      <c r="P455" s="677">
        <v>1.5645502645502645</v>
      </c>
      <c r="Q455" s="665">
        <v>35.626506024096386</v>
      </c>
    </row>
    <row r="456" spans="1:17" ht="14.4" customHeight="1" x14ac:dyDescent="0.3">
      <c r="A456" s="660" t="s">
        <v>9003</v>
      </c>
      <c r="B456" s="661" t="s">
        <v>8820</v>
      </c>
      <c r="C456" s="661" t="s">
        <v>8731</v>
      </c>
      <c r="D456" s="661" t="s">
        <v>8901</v>
      </c>
      <c r="E456" s="661" t="s">
        <v>8902</v>
      </c>
      <c r="F456" s="664">
        <v>11</v>
      </c>
      <c r="G456" s="664">
        <v>6479</v>
      </c>
      <c r="H456" s="664">
        <v>1</v>
      </c>
      <c r="I456" s="664">
        <v>589</v>
      </c>
      <c r="J456" s="664">
        <v>6</v>
      </c>
      <c r="K456" s="664">
        <v>3540</v>
      </c>
      <c r="L456" s="664">
        <v>0.54638061429232909</v>
      </c>
      <c r="M456" s="664">
        <v>590</v>
      </c>
      <c r="N456" s="664">
        <v>5</v>
      </c>
      <c r="O456" s="664">
        <v>2955</v>
      </c>
      <c r="P456" s="677">
        <v>0.45608890260842722</v>
      </c>
      <c r="Q456" s="665">
        <v>591</v>
      </c>
    </row>
    <row r="457" spans="1:17" ht="14.4" customHeight="1" x14ac:dyDescent="0.3">
      <c r="A457" s="660" t="s">
        <v>9003</v>
      </c>
      <c r="B457" s="661" t="s">
        <v>8820</v>
      </c>
      <c r="C457" s="661" t="s">
        <v>8731</v>
      </c>
      <c r="D457" s="661" t="s">
        <v>8903</v>
      </c>
      <c r="E457" s="661" t="s">
        <v>8904</v>
      </c>
      <c r="F457" s="664"/>
      <c r="G457" s="664"/>
      <c r="H457" s="664"/>
      <c r="I457" s="664"/>
      <c r="J457" s="664">
        <v>1</v>
      </c>
      <c r="K457" s="664">
        <v>50</v>
      </c>
      <c r="L457" s="664"/>
      <c r="M457" s="664">
        <v>50</v>
      </c>
      <c r="N457" s="664">
        <v>4</v>
      </c>
      <c r="O457" s="664">
        <v>200</v>
      </c>
      <c r="P457" s="677"/>
      <c r="Q457" s="665">
        <v>50</v>
      </c>
    </row>
    <row r="458" spans="1:17" ht="14.4" customHeight="1" x14ac:dyDescent="0.3">
      <c r="A458" s="660" t="s">
        <v>9003</v>
      </c>
      <c r="B458" s="661" t="s">
        <v>8820</v>
      </c>
      <c r="C458" s="661" t="s">
        <v>8731</v>
      </c>
      <c r="D458" s="661" t="s">
        <v>8905</v>
      </c>
      <c r="E458" s="661" t="s">
        <v>8906</v>
      </c>
      <c r="F458" s="664">
        <v>11</v>
      </c>
      <c r="G458" s="664">
        <v>5984</v>
      </c>
      <c r="H458" s="664">
        <v>1</v>
      </c>
      <c r="I458" s="664">
        <v>544</v>
      </c>
      <c r="J458" s="664">
        <v>3</v>
      </c>
      <c r="K458" s="664">
        <v>1635</v>
      </c>
      <c r="L458" s="664">
        <v>0.27322860962566847</v>
      </c>
      <c r="M458" s="664">
        <v>545</v>
      </c>
      <c r="N458" s="664">
        <v>4</v>
      </c>
      <c r="O458" s="664">
        <v>2184</v>
      </c>
      <c r="P458" s="677">
        <v>0.36497326203208558</v>
      </c>
      <c r="Q458" s="665">
        <v>546</v>
      </c>
    </row>
    <row r="459" spans="1:17" ht="14.4" customHeight="1" x14ac:dyDescent="0.3">
      <c r="A459" s="660" t="s">
        <v>9003</v>
      </c>
      <c r="B459" s="661" t="s">
        <v>8820</v>
      </c>
      <c r="C459" s="661" t="s">
        <v>8731</v>
      </c>
      <c r="D459" s="661" t="s">
        <v>8909</v>
      </c>
      <c r="E459" s="661" t="s">
        <v>8910</v>
      </c>
      <c r="F459" s="664">
        <v>11</v>
      </c>
      <c r="G459" s="664">
        <v>8074</v>
      </c>
      <c r="H459" s="664">
        <v>1</v>
      </c>
      <c r="I459" s="664">
        <v>734</v>
      </c>
      <c r="J459" s="664">
        <v>3</v>
      </c>
      <c r="K459" s="664">
        <v>2202</v>
      </c>
      <c r="L459" s="664">
        <v>0.27272727272727271</v>
      </c>
      <c r="M459" s="664">
        <v>734</v>
      </c>
      <c r="N459" s="664">
        <v>5</v>
      </c>
      <c r="O459" s="664">
        <v>3675</v>
      </c>
      <c r="P459" s="677">
        <v>0.45516472628189247</v>
      </c>
      <c r="Q459" s="665">
        <v>735</v>
      </c>
    </row>
    <row r="460" spans="1:17" ht="14.4" customHeight="1" x14ac:dyDescent="0.3">
      <c r="A460" s="660" t="s">
        <v>9003</v>
      </c>
      <c r="B460" s="661" t="s">
        <v>8820</v>
      </c>
      <c r="C460" s="661" t="s">
        <v>8731</v>
      </c>
      <c r="D460" s="661" t="s">
        <v>8911</v>
      </c>
      <c r="E460" s="661" t="s">
        <v>8912</v>
      </c>
      <c r="F460" s="664"/>
      <c r="G460" s="664"/>
      <c r="H460" s="664"/>
      <c r="I460" s="664"/>
      <c r="J460" s="664"/>
      <c r="K460" s="664"/>
      <c r="L460" s="664"/>
      <c r="M460" s="664"/>
      <c r="N460" s="664">
        <v>1</v>
      </c>
      <c r="O460" s="664">
        <v>327</v>
      </c>
      <c r="P460" s="677"/>
      <c r="Q460" s="665">
        <v>327</v>
      </c>
    </row>
    <row r="461" spans="1:17" ht="14.4" customHeight="1" x14ac:dyDescent="0.3">
      <c r="A461" s="660" t="s">
        <v>9003</v>
      </c>
      <c r="B461" s="661" t="s">
        <v>8820</v>
      </c>
      <c r="C461" s="661" t="s">
        <v>8731</v>
      </c>
      <c r="D461" s="661" t="s">
        <v>8913</v>
      </c>
      <c r="E461" s="661" t="s">
        <v>8914</v>
      </c>
      <c r="F461" s="664">
        <v>11</v>
      </c>
      <c r="G461" s="664">
        <v>3784</v>
      </c>
      <c r="H461" s="664">
        <v>1</v>
      </c>
      <c r="I461" s="664">
        <v>344</v>
      </c>
      <c r="J461" s="664">
        <v>3</v>
      </c>
      <c r="K461" s="664">
        <v>1032</v>
      </c>
      <c r="L461" s="664">
        <v>0.27272727272727271</v>
      </c>
      <c r="M461" s="664">
        <v>344</v>
      </c>
      <c r="N461" s="664">
        <v>4</v>
      </c>
      <c r="O461" s="664">
        <v>1380</v>
      </c>
      <c r="P461" s="677">
        <v>0.36469344608879495</v>
      </c>
      <c r="Q461" s="665">
        <v>345</v>
      </c>
    </row>
    <row r="462" spans="1:17" ht="14.4" customHeight="1" x14ac:dyDescent="0.3">
      <c r="A462" s="660" t="s">
        <v>9003</v>
      </c>
      <c r="B462" s="661" t="s">
        <v>8820</v>
      </c>
      <c r="C462" s="661" t="s">
        <v>8731</v>
      </c>
      <c r="D462" s="661" t="s">
        <v>8915</v>
      </c>
      <c r="E462" s="661" t="s">
        <v>8916</v>
      </c>
      <c r="F462" s="664">
        <v>1</v>
      </c>
      <c r="G462" s="664">
        <v>750</v>
      </c>
      <c r="H462" s="664">
        <v>1</v>
      </c>
      <c r="I462" s="664">
        <v>750</v>
      </c>
      <c r="J462" s="664">
        <v>1</v>
      </c>
      <c r="K462" s="664">
        <v>751</v>
      </c>
      <c r="L462" s="664">
        <v>1.0013333333333334</v>
      </c>
      <c r="M462" s="664">
        <v>751</v>
      </c>
      <c r="N462" s="664">
        <v>1</v>
      </c>
      <c r="O462" s="664">
        <v>752</v>
      </c>
      <c r="P462" s="677">
        <v>1.0026666666666666</v>
      </c>
      <c r="Q462" s="665">
        <v>752</v>
      </c>
    </row>
    <row r="463" spans="1:17" ht="14.4" customHeight="1" x14ac:dyDescent="0.3">
      <c r="A463" s="660" t="s">
        <v>9003</v>
      </c>
      <c r="B463" s="661" t="s">
        <v>8820</v>
      </c>
      <c r="C463" s="661" t="s">
        <v>8731</v>
      </c>
      <c r="D463" s="661" t="s">
        <v>8917</v>
      </c>
      <c r="E463" s="661" t="s">
        <v>8918</v>
      </c>
      <c r="F463" s="664"/>
      <c r="G463" s="664"/>
      <c r="H463" s="664"/>
      <c r="I463" s="664"/>
      <c r="J463" s="664">
        <v>1</v>
      </c>
      <c r="K463" s="664">
        <v>230</v>
      </c>
      <c r="L463" s="664"/>
      <c r="M463" s="664">
        <v>230</v>
      </c>
      <c r="N463" s="664">
        <v>5</v>
      </c>
      <c r="O463" s="664">
        <v>1155</v>
      </c>
      <c r="P463" s="677"/>
      <c r="Q463" s="665">
        <v>231</v>
      </c>
    </row>
    <row r="464" spans="1:17" ht="14.4" customHeight="1" x14ac:dyDescent="0.3">
      <c r="A464" s="660" t="s">
        <v>9003</v>
      </c>
      <c r="B464" s="661" t="s">
        <v>8820</v>
      </c>
      <c r="C464" s="661" t="s">
        <v>8731</v>
      </c>
      <c r="D464" s="661" t="s">
        <v>8921</v>
      </c>
      <c r="E464" s="661" t="s">
        <v>8922</v>
      </c>
      <c r="F464" s="664"/>
      <c r="G464" s="664"/>
      <c r="H464" s="664"/>
      <c r="I464" s="664"/>
      <c r="J464" s="664">
        <v>3</v>
      </c>
      <c r="K464" s="664">
        <v>687</v>
      </c>
      <c r="L464" s="664"/>
      <c r="M464" s="664">
        <v>229</v>
      </c>
      <c r="N464" s="664"/>
      <c r="O464" s="664"/>
      <c r="P464" s="677"/>
      <c r="Q464" s="665"/>
    </row>
    <row r="465" spans="1:17" ht="14.4" customHeight="1" x14ac:dyDescent="0.3">
      <c r="A465" s="660" t="s">
        <v>9003</v>
      </c>
      <c r="B465" s="661" t="s">
        <v>8820</v>
      </c>
      <c r="C465" s="661" t="s">
        <v>8731</v>
      </c>
      <c r="D465" s="661" t="s">
        <v>8923</v>
      </c>
      <c r="E465" s="661" t="s">
        <v>8924</v>
      </c>
      <c r="F465" s="664">
        <v>4</v>
      </c>
      <c r="G465" s="664">
        <v>1624</v>
      </c>
      <c r="H465" s="664">
        <v>1</v>
      </c>
      <c r="I465" s="664">
        <v>406</v>
      </c>
      <c r="J465" s="664">
        <v>8</v>
      </c>
      <c r="K465" s="664">
        <v>3248</v>
      </c>
      <c r="L465" s="664">
        <v>2</v>
      </c>
      <c r="M465" s="664">
        <v>406</v>
      </c>
      <c r="N465" s="664">
        <v>1</v>
      </c>
      <c r="O465" s="664">
        <v>407</v>
      </c>
      <c r="P465" s="677">
        <v>0.25061576354679804</v>
      </c>
      <c r="Q465" s="665">
        <v>407</v>
      </c>
    </row>
    <row r="466" spans="1:17" ht="14.4" customHeight="1" x14ac:dyDescent="0.3">
      <c r="A466" s="660" t="s">
        <v>9003</v>
      </c>
      <c r="B466" s="661" t="s">
        <v>8820</v>
      </c>
      <c r="C466" s="661" t="s">
        <v>8731</v>
      </c>
      <c r="D466" s="661" t="s">
        <v>8925</v>
      </c>
      <c r="E466" s="661" t="s">
        <v>8926</v>
      </c>
      <c r="F466" s="664">
        <v>1</v>
      </c>
      <c r="G466" s="664">
        <v>649</v>
      </c>
      <c r="H466" s="664">
        <v>1</v>
      </c>
      <c r="I466" s="664">
        <v>649</v>
      </c>
      <c r="J466" s="664"/>
      <c r="K466" s="664"/>
      <c r="L466" s="664"/>
      <c r="M466" s="664"/>
      <c r="N466" s="664">
        <v>5</v>
      </c>
      <c r="O466" s="664">
        <v>3255</v>
      </c>
      <c r="P466" s="677">
        <v>5.0154083204930666</v>
      </c>
      <c r="Q466" s="665">
        <v>651</v>
      </c>
    </row>
    <row r="467" spans="1:17" ht="14.4" customHeight="1" x14ac:dyDescent="0.3">
      <c r="A467" s="660" t="s">
        <v>9003</v>
      </c>
      <c r="B467" s="661" t="s">
        <v>8820</v>
      </c>
      <c r="C467" s="661" t="s">
        <v>8731</v>
      </c>
      <c r="D467" s="661" t="s">
        <v>8927</v>
      </c>
      <c r="E467" s="661" t="s">
        <v>8928</v>
      </c>
      <c r="F467" s="664">
        <v>4</v>
      </c>
      <c r="G467" s="664">
        <v>2340</v>
      </c>
      <c r="H467" s="664">
        <v>1</v>
      </c>
      <c r="I467" s="664">
        <v>585</v>
      </c>
      <c r="J467" s="664">
        <v>8</v>
      </c>
      <c r="K467" s="664">
        <v>4688</v>
      </c>
      <c r="L467" s="664">
        <v>2.0034188034188034</v>
      </c>
      <c r="M467" s="664">
        <v>586</v>
      </c>
      <c r="N467" s="664">
        <v>1</v>
      </c>
      <c r="O467" s="664">
        <v>587</v>
      </c>
      <c r="P467" s="677">
        <v>0.25085470085470085</v>
      </c>
      <c r="Q467" s="665">
        <v>587</v>
      </c>
    </row>
    <row r="468" spans="1:17" ht="14.4" customHeight="1" x14ac:dyDescent="0.3">
      <c r="A468" s="660" t="s">
        <v>9003</v>
      </c>
      <c r="B468" s="661" t="s">
        <v>8820</v>
      </c>
      <c r="C468" s="661" t="s">
        <v>8731</v>
      </c>
      <c r="D468" s="661" t="s">
        <v>8929</v>
      </c>
      <c r="E468" s="661" t="s">
        <v>8930</v>
      </c>
      <c r="F468" s="664"/>
      <c r="G468" s="664"/>
      <c r="H468" s="664"/>
      <c r="I468" s="664"/>
      <c r="J468" s="664">
        <v>1</v>
      </c>
      <c r="K468" s="664">
        <v>385</v>
      </c>
      <c r="L468" s="664"/>
      <c r="M468" s="664">
        <v>385</v>
      </c>
      <c r="N468" s="664">
        <v>1</v>
      </c>
      <c r="O468" s="664">
        <v>386</v>
      </c>
      <c r="P468" s="677"/>
      <c r="Q468" s="665">
        <v>386</v>
      </c>
    </row>
    <row r="469" spans="1:17" ht="14.4" customHeight="1" x14ac:dyDescent="0.3">
      <c r="A469" s="660" t="s">
        <v>9003</v>
      </c>
      <c r="B469" s="661" t="s">
        <v>8820</v>
      </c>
      <c r="C469" s="661" t="s">
        <v>8731</v>
      </c>
      <c r="D469" s="661" t="s">
        <v>8931</v>
      </c>
      <c r="E469" s="661" t="s">
        <v>8932</v>
      </c>
      <c r="F469" s="664">
        <v>1</v>
      </c>
      <c r="G469" s="664">
        <v>88</v>
      </c>
      <c r="H469" s="664">
        <v>1</v>
      </c>
      <c r="I469" s="664">
        <v>88</v>
      </c>
      <c r="J469" s="664">
        <v>1</v>
      </c>
      <c r="K469" s="664">
        <v>88</v>
      </c>
      <c r="L469" s="664">
        <v>1</v>
      </c>
      <c r="M469" s="664">
        <v>88</v>
      </c>
      <c r="N469" s="664"/>
      <c r="O469" s="664"/>
      <c r="P469" s="677"/>
      <c r="Q469" s="665"/>
    </row>
    <row r="470" spans="1:17" ht="14.4" customHeight="1" x14ac:dyDescent="0.3">
      <c r="A470" s="660" t="s">
        <v>9003</v>
      </c>
      <c r="B470" s="661" t="s">
        <v>8820</v>
      </c>
      <c r="C470" s="661" t="s">
        <v>8731</v>
      </c>
      <c r="D470" s="661" t="s">
        <v>1511</v>
      </c>
      <c r="E470" s="661" t="s">
        <v>8937</v>
      </c>
      <c r="F470" s="664"/>
      <c r="G470" s="664"/>
      <c r="H470" s="664"/>
      <c r="I470" s="664"/>
      <c r="J470" s="664"/>
      <c r="K470" s="664"/>
      <c r="L470" s="664"/>
      <c r="M470" s="664"/>
      <c r="N470" s="664">
        <v>2</v>
      </c>
      <c r="O470" s="664">
        <v>1572</v>
      </c>
      <c r="P470" s="677"/>
      <c r="Q470" s="665">
        <v>786</v>
      </c>
    </row>
    <row r="471" spans="1:17" ht="14.4" customHeight="1" x14ac:dyDescent="0.3">
      <c r="A471" s="660" t="s">
        <v>9003</v>
      </c>
      <c r="B471" s="661" t="s">
        <v>8820</v>
      </c>
      <c r="C471" s="661" t="s">
        <v>8731</v>
      </c>
      <c r="D471" s="661" t="s">
        <v>8938</v>
      </c>
      <c r="E471" s="661" t="s">
        <v>8939</v>
      </c>
      <c r="F471" s="664"/>
      <c r="G471" s="664"/>
      <c r="H471" s="664"/>
      <c r="I471" s="664"/>
      <c r="J471" s="664"/>
      <c r="K471" s="664"/>
      <c r="L471" s="664"/>
      <c r="M471" s="664"/>
      <c r="N471" s="664">
        <v>1</v>
      </c>
      <c r="O471" s="664">
        <v>222</v>
      </c>
      <c r="P471" s="677"/>
      <c r="Q471" s="665">
        <v>222</v>
      </c>
    </row>
    <row r="472" spans="1:17" ht="14.4" customHeight="1" x14ac:dyDescent="0.3">
      <c r="A472" s="660" t="s">
        <v>9003</v>
      </c>
      <c r="B472" s="661" t="s">
        <v>8820</v>
      </c>
      <c r="C472" s="661" t="s">
        <v>8731</v>
      </c>
      <c r="D472" s="661" t="s">
        <v>8940</v>
      </c>
      <c r="E472" s="661" t="s">
        <v>8941</v>
      </c>
      <c r="F472" s="664"/>
      <c r="G472" s="664"/>
      <c r="H472" s="664"/>
      <c r="I472" s="664"/>
      <c r="J472" s="664"/>
      <c r="K472" s="664"/>
      <c r="L472" s="664"/>
      <c r="M472" s="664"/>
      <c r="N472" s="664">
        <v>1</v>
      </c>
      <c r="O472" s="664">
        <v>565</v>
      </c>
      <c r="P472" s="677"/>
      <c r="Q472" s="665">
        <v>565</v>
      </c>
    </row>
    <row r="473" spans="1:17" ht="14.4" customHeight="1" x14ac:dyDescent="0.3">
      <c r="A473" s="660" t="s">
        <v>9003</v>
      </c>
      <c r="B473" s="661" t="s">
        <v>8820</v>
      </c>
      <c r="C473" s="661" t="s">
        <v>8731</v>
      </c>
      <c r="D473" s="661" t="s">
        <v>8942</v>
      </c>
      <c r="E473" s="661" t="s">
        <v>8943</v>
      </c>
      <c r="F473" s="664">
        <v>6</v>
      </c>
      <c r="G473" s="664">
        <v>5484</v>
      </c>
      <c r="H473" s="664">
        <v>1</v>
      </c>
      <c r="I473" s="664">
        <v>914</v>
      </c>
      <c r="J473" s="664">
        <v>2</v>
      </c>
      <c r="K473" s="664">
        <v>1830</v>
      </c>
      <c r="L473" s="664">
        <v>0.33369803063457332</v>
      </c>
      <c r="M473" s="664">
        <v>915</v>
      </c>
      <c r="N473" s="664">
        <v>4</v>
      </c>
      <c r="O473" s="664">
        <v>3664</v>
      </c>
      <c r="P473" s="677">
        <v>0.66812545587162653</v>
      </c>
      <c r="Q473" s="665">
        <v>916</v>
      </c>
    </row>
    <row r="474" spans="1:17" ht="14.4" customHeight="1" x14ac:dyDescent="0.3">
      <c r="A474" s="660" t="s">
        <v>9003</v>
      </c>
      <c r="B474" s="661" t="s">
        <v>8820</v>
      </c>
      <c r="C474" s="661" t="s">
        <v>8731</v>
      </c>
      <c r="D474" s="661" t="s">
        <v>8944</v>
      </c>
      <c r="E474" s="661" t="s">
        <v>8945</v>
      </c>
      <c r="F474" s="664">
        <v>6</v>
      </c>
      <c r="G474" s="664">
        <v>5346</v>
      </c>
      <c r="H474" s="664">
        <v>1</v>
      </c>
      <c r="I474" s="664">
        <v>891</v>
      </c>
      <c r="J474" s="664">
        <v>2</v>
      </c>
      <c r="K474" s="664">
        <v>1784</v>
      </c>
      <c r="L474" s="664">
        <v>0.33370744481855591</v>
      </c>
      <c r="M474" s="664">
        <v>892</v>
      </c>
      <c r="N474" s="664">
        <v>4</v>
      </c>
      <c r="O474" s="664">
        <v>3572</v>
      </c>
      <c r="P474" s="677">
        <v>0.66816311260755701</v>
      </c>
      <c r="Q474" s="665">
        <v>893</v>
      </c>
    </row>
    <row r="475" spans="1:17" ht="14.4" customHeight="1" x14ac:dyDescent="0.3">
      <c r="A475" s="660" t="s">
        <v>9004</v>
      </c>
      <c r="B475" s="661" t="s">
        <v>8553</v>
      </c>
      <c r="C475" s="661" t="s">
        <v>8731</v>
      </c>
      <c r="D475" s="661" t="s">
        <v>8738</v>
      </c>
      <c r="E475" s="661" t="s">
        <v>8739</v>
      </c>
      <c r="F475" s="664"/>
      <c r="G475" s="664"/>
      <c r="H475" s="664"/>
      <c r="I475" s="664"/>
      <c r="J475" s="664">
        <v>1</v>
      </c>
      <c r="K475" s="664">
        <v>163</v>
      </c>
      <c r="L475" s="664"/>
      <c r="M475" s="664">
        <v>163</v>
      </c>
      <c r="N475" s="664"/>
      <c r="O475" s="664"/>
      <c r="P475" s="677"/>
      <c r="Q475" s="665"/>
    </row>
    <row r="476" spans="1:17" ht="14.4" customHeight="1" x14ac:dyDescent="0.3">
      <c r="A476" s="660" t="s">
        <v>9004</v>
      </c>
      <c r="B476" s="661" t="s">
        <v>8791</v>
      </c>
      <c r="C476" s="661" t="s">
        <v>8731</v>
      </c>
      <c r="D476" s="661" t="s">
        <v>8798</v>
      </c>
      <c r="E476" s="661" t="s">
        <v>8799</v>
      </c>
      <c r="F476" s="664"/>
      <c r="G476" s="664"/>
      <c r="H476" s="664"/>
      <c r="I476" s="664"/>
      <c r="J476" s="664">
        <v>8</v>
      </c>
      <c r="K476" s="664">
        <v>184</v>
      </c>
      <c r="L476" s="664"/>
      <c r="M476" s="664">
        <v>23</v>
      </c>
      <c r="N476" s="664">
        <v>3</v>
      </c>
      <c r="O476" s="664">
        <v>69</v>
      </c>
      <c r="P476" s="677"/>
      <c r="Q476" s="665">
        <v>23</v>
      </c>
    </row>
    <row r="477" spans="1:17" ht="14.4" customHeight="1" x14ac:dyDescent="0.3">
      <c r="A477" s="660" t="s">
        <v>9004</v>
      </c>
      <c r="B477" s="661" t="s">
        <v>8791</v>
      </c>
      <c r="C477" s="661" t="s">
        <v>8731</v>
      </c>
      <c r="D477" s="661" t="s">
        <v>8800</v>
      </c>
      <c r="E477" s="661" t="s">
        <v>8801</v>
      </c>
      <c r="F477" s="664"/>
      <c r="G477" s="664"/>
      <c r="H477" s="664"/>
      <c r="I477" s="664"/>
      <c r="J477" s="664">
        <v>4</v>
      </c>
      <c r="K477" s="664">
        <v>4980</v>
      </c>
      <c r="L477" s="664"/>
      <c r="M477" s="664">
        <v>1245</v>
      </c>
      <c r="N477" s="664">
        <v>1</v>
      </c>
      <c r="O477" s="664">
        <v>1245</v>
      </c>
      <c r="P477" s="677"/>
      <c r="Q477" s="665">
        <v>1245</v>
      </c>
    </row>
    <row r="478" spans="1:17" ht="14.4" customHeight="1" x14ac:dyDescent="0.3">
      <c r="A478" s="660" t="s">
        <v>9004</v>
      </c>
      <c r="B478" s="661" t="s">
        <v>8791</v>
      </c>
      <c r="C478" s="661" t="s">
        <v>8731</v>
      </c>
      <c r="D478" s="661" t="s">
        <v>8806</v>
      </c>
      <c r="E478" s="661" t="s">
        <v>8807</v>
      </c>
      <c r="F478" s="664"/>
      <c r="G478" s="664"/>
      <c r="H478" s="664"/>
      <c r="I478" s="664"/>
      <c r="J478" s="664">
        <v>6</v>
      </c>
      <c r="K478" s="664">
        <v>2544</v>
      </c>
      <c r="L478" s="664"/>
      <c r="M478" s="664">
        <v>424</v>
      </c>
      <c r="N478" s="664">
        <v>3</v>
      </c>
      <c r="O478" s="664">
        <v>1272</v>
      </c>
      <c r="P478" s="677"/>
      <c r="Q478" s="665">
        <v>424</v>
      </c>
    </row>
    <row r="479" spans="1:17" ht="14.4" customHeight="1" x14ac:dyDescent="0.3">
      <c r="A479" s="660" t="s">
        <v>9004</v>
      </c>
      <c r="B479" s="661" t="s">
        <v>8791</v>
      </c>
      <c r="C479" s="661" t="s">
        <v>8731</v>
      </c>
      <c r="D479" s="661" t="s">
        <v>8810</v>
      </c>
      <c r="E479" s="661" t="s">
        <v>8811</v>
      </c>
      <c r="F479" s="664"/>
      <c r="G479" s="664"/>
      <c r="H479" s="664"/>
      <c r="I479" s="664"/>
      <c r="J479" s="664">
        <v>6</v>
      </c>
      <c r="K479" s="664">
        <v>6012</v>
      </c>
      <c r="L479" s="664"/>
      <c r="M479" s="664">
        <v>1002</v>
      </c>
      <c r="N479" s="664">
        <v>3</v>
      </c>
      <c r="O479" s="664">
        <v>3006</v>
      </c>
      <c r="P479" s="677"/>
      <c r="Q479" s="665">
        <v>1002</v>
      </c>
    </row>
    <row r="480" spans="1:17" ht="14.4" customHeight="1" x14ac:dyDescent="0.3">
      <c r="A480" s="660" t="s">
        <v>9004</v>
      </c>
      <c r="B480" s="661" t="s">
        <v>8791</v>
      </c>
      <c r="C480" s="661" t="s">
        <v>8731</v>
      </c>
      <c r="D480" s="661" t="s">
        <v>8812</v>
      </c>
      <c r="E480" s="661" t="s">
        <v>8813</v>
      </c>
      <c r="F480" s="664"/>
      <c r="G480" s="664"/>
      <c r="H480" s="664"/>
      <c r="I480" s="664"/>
      <c r="J480" s="664">
        <v>2</v>
      </c>
      <c r="K480" s="664">
        <v>4466</v>
      </c>
      <c r="L480" s="664"/>
      <c r="M480" s="664">
        <v>2233</v>
      </c>
      <c r="N480" s="664"/>
      <c r="O480" s="664"/>
      <c r="P480" s="677"/>
      <c r="Q480" s="665"/>
    </row>
    <row r="481" spans="1:17" ht="14.4" customHeight="1" x14ac:dyDescent="0.3">
      <c r="A481" s="660" t="s">
        <v>9004</v>
      </c>
      <c r="B481" s="661" t="s">
        <v>8820</v>
      </c>
      <c r="C481" s="661" t="s">
        <v>8731</v>
      </c>
      <c r="D481" s="661" t="s">
        <v>8831</v>
      </c>
      <c r="E481" s="661" t="s">
        <v>8832</v>
      </c>
      <c r="F481" s="664">
        <v>4</v>
      </c>
      <c r="G481" s="664">
        <v>1400</v>
      </c>
      <c r="H481" s="664">
        <v>1</v>
      </c>
      <c r="I481" s="664">
        <v>350</v>
      </c>
      <c r="J481" s="664">
        <v>15</v>
      </c>
      <c r="K481" s="664">
        <v>5250</v>
      </c>
      <c r="L481" s="664">
        <v>3.75</v>
      </c>
      <c r="M481" s="664">
        <v>350</v>
      </c>
      <c r="N481" s="664">
        <v>17</v>
      </c>
      <c r="O481" s="664">
        <v>5960</v>
      </c>
      <c r="P481" s="677">
        <v>4.2571428571428571</v>
      </c>
      <c r="Q481" s="665">
        <v>350.58823529411762</v>
      </c>
    </row>
    <row r="482" spans="1:17" ht="14.4" customHeight="1" x14ac:dyDescent="0.3">
      <c r="A482" s="660" t="s">
        <v>9004</v>
      </c>
      <c r="B482" s="661" t="s">
        <v>8820</v>
      </c>
      <c r="C482" s="661" t="s">
        <v>8731</v>
      </c>
      <c r="D482" s="661" t="s">
        <v>8835</v>
      </c>
      <c r="E482" s="661" t="s">
        <v>8836</v>
      </c>
      <c r="F482" s="664">
        <v>14</v>
      </c>
      <c r="G482" s="664">
        <v>896</v>
      </c>
      <c r="H482" s="664">
        <v>1</v>
      </c>
      <c r="I482" s="664">
        <v>64</v>
      </c>
      <c r="J482" s="664">
        <v>20</v>
      </c>
      <c r="K482" s="664">
        <v>1300</v>
      </c>
      <c r="L482" s="664">
        <v>1.4508928571428572</v>
      </c>
      <c r="M482" s="664">
        <v>65</v>
      </c>
      <c r="N482" s="664">
        <v>12</v>
      </c>
      <c r="O482" s="664">
        <v>780</v>
      </c>
      <c r="P482" s="677">
        <v>0.8705357142857143</v>
      </c>
      <c r="Q482" s="665">
        <v>65</v>
      </c>
    </row>
    <row r="483" spans="1:17" ht="14.4" customHeight="1" x14ac:dyDescent="0.3">
      <c r="A483" s="660" t="s">
        <v>9004</v>
      </c>
      <c r="B483" s="661" t="s">
        <v>8820</v>
      </c>
      <c r="C483" s="661" t="s">
        <v>8731</v>
      </c>
      <c r="D483" s="661" t="s">
        <v>8839</v>
      </c>
      <c r="E483" s="661" t="s">
        <v>8840</v>
      </c>
      <c r="F483" s="664"/>
      <c r="G483" s="664"/>
      <c r="H483" s="664"/>
      <c r="I483" s="664"/>
      <c r="J483" s="664">
        <v>2</v>
      </c>
      <c r="K483" s="664">
        <v>1180</v>
      </c>
      <c r="L483" s="664"/>
      <c r="M483" s="664">
        <v>590</v>
      </c>
      <c r="N483" s="664">
        <v>3</v>
      </c>
      <c r="O483" s="664">
        <v>1773</v>
      </c>
      <c r="P483" s="677"/>
      <c r="Q483" s="665">
        <v>591</v>
      </c>
    </row>
    <row r="484" spans="1:17" ht="14.4" customHeight="1" x14ac:dyDescent="0.3">
      <c r="A484" s="660" t="s">
        <v>9004</v>
      </c>
      <c r="B484" s="661" t="s">
        <v>8820</v>
      </c>
      <c r="C484" s="661" t="s">
        <v>8731</v>
      </c>
      <c r="D484" s="661" t="s">
        <v>8841</v>
      </c>
      <c r="E484" s="661" t="s">
        <v>8842</v>
      </c>
      <c r="F484" s="664"/>
      <c r="G484" s="664"/>
      <c r="H484" s="664"/>
      <c r="I484" s="664"/>
      <c r="J484" s="664">
        <v>2</v>
      </c>
      <c r="K484" s="664">
        <v>1230</v>
      </c>
      <c r="L484" s="664"/>
      <c r="M484" s="664">
        <v>615</v>
      </c>
      <c r="N484" s="664"/>
      <c r="O484" s="664"/>
      <c r="P484" s="677"/>
      <c r="Q484" s="665"/>
    </row>
    <row r="485" spans="1:17" ht="14.4" customHeight="1" x14ac:dyDescent="0.3">
      <c r="A485" s="660" t="s">
        <v>9004</v>
      </c>
      <c r="B485" s="661" t="s">
        <v>8820</v>
      </c>
      <c r="C485" s="661" t="s">
        <v>8731</v>
      </c>
      <c r="D485" s="661" t="s">
        <v>8847</v>
      </c>
      <c r="E485" s="661" t="s">
        <v>8848</v>
      </c>
      <c r="F485" s="664">
        <v>161</v>
      </c>
      <c r="G485" s="664">
        <v>3703</v>
      </c>
      <c r="H485" s="664">
        <v>1</v>
      </c>
      <c r="I485" s="664">
        <v>23</v>
      </c>
      <c r="J485" s="664">
        <v>109</v>
      </c>
      <c r="K485" s="664">
        <v>2507</v>
      </c>
      <c r="L485" s="664">
        <v>0.67701863354037262</v>
      </c>
      <c r="M485" s="664">
        <v>23</v>
      </c>
      <c r="N485" s="664">
        <v>82</v>
      </c>
      <c r="O485" s="664">
        <v>1948</v>
      </c>
      <c r="P485" s="677">
        <v>0.52605995139076422</v>
      </c>
      <c r="Q485" s="665">
        <v>23.756097560975611</v>
      </c>
    </row>
    <row r="486" spans="1:17" ht="14.4" customHeight="1" x14ac:dyDescent="0.3">
      <c r="A486" s="660" t="s">
        <v>9004</v>
      </c>
      <c r="B486" s="661" t="s">
        <v>8820</v>
      </c>
      <c r="C486" s="661" t="s">
        <v>8731</v>
      </c>
      <c r="D486" s="661" t="s">
        <v>8851</v>
      </c>
      <c r="E486" s="661" t="s">
        <v>8852</v>
      </c>
      <c r="F486" s="664">
        <v>17</v>
      </c>
      <c r="G486" s="664">
        <v>918</v>
      </c>
      <c r="H486" s="664">
        <v>1</v>
      </c>
      <c r="I486" s="664">
        <v>54</v>
      </c>
      <c r="J486" s="664">
        <v>22</v>
      </c>
      <c r="K486" s="664">
        <v>1188</v>
      </c>
      <c r="L486" s="664">
        <v>1.2941176470588236</v>
      </c>
      <c r="M486" s="664">
        <v>54</v>
      </c>
      <c r="N486" s="664">
        <v>29</v>
      </c>
      <c r="O486" s="664">
        <v>1566</v>
      </c>
      <c r="P486" s="677">
        <v>1.7058823529411764</v>
      </c>
      <c r="Q486" s="665">
        <v>54</v>
      </c>
    </row>
    <row r="487" spans="1:17" ht="14.4" customHeight="1" x14ac:dyDescent="0.3">
      <c r="A487" s="660" t="s">
        <v>9004</v>
      </c>
      <c r="B487" s="661" t="s">
        <v>8820</v>
      </c>
      <c r="C487" s="661" t="s">
        <v>8731</v>
      </c>
      <c r="D487" s="661" t="s">
        <v>8853</v>
      </c>
      <c r="E487" s="661" t="s">
        <v>8854</v>
      </c>
      <c r="F487" s="664">
        <v>73</v>
      </c>
      <c r="G487" s="664">
        <v>5621</v>
      </c>
      <c r="H487" s="664">
        <v>1</v>
      </c>
      <c r="I487" s="664">
        <v>77</v>
      </c>
      <c r="J487" s="664">
        <v>85</v>
      </c>
      <c r="K487" s="664">
        <v>6545</v>
      </c>
      <c r="L487" s="664">
        <v>1.1643835616438356</v>
      </c>
      <c r="M487" s="664">
        <v>77</v>
      </c>
      <c r="N487" s="664">
        <v>91</v>
      </c>
      <c r="O487" s="664">
        <v>7007</v>
      </c>
      <c r="P487" s="677">
        <v>1.2465753424657535</v>
      </c>
      <c r="Q487" s="665">
        <v>77</v>
      </c>
    </row>
    <row r="488" spans="1:17" ht="14.4" customHeight="1" x14ac:dyDescent="0.3">
      <c r="A488" s="660" t="s">
        <v>9004</v>
      </c>
      <c r="B488" s="661" t="s">
        <v>8820</v>
      </c>
      <c r="C488" s="661" t="s">
        <v>8731</v>
      </c>
      <c r="D488" s="661" t="s">
        <v>8857</v>
      </c>
      <c r="E488" s="661" t="s">
        <v>8858</v>
      </c>
      <c r="F488" s="664">
        <v>2158</v>
      </c>
      <c r="G488" s="664">
        <v>47476</v>
      </c>
      <c r="H488" s="664">
        <v>1</v>
      </c>
      <c r="I488" s="664">
        <v>22</v>
      </c>
      <c r="J488" s="664">
        <v>1812</v>
      </c>
      <c r="K488" s="664">
        <v>39864</v>
      </c>
      <c r="L488" s="664">
        <v>0.83966635773864684</v>
      </c>
      <c r="M488" s="664">
        <v>22</v>
      </c>
      <c r="N488" s="664">
        <v>1691</v>
      </c>
      <c r="O488" s="664">
        <v>38422</v>
      </c>
      <c r="P488" s="677">
        <v>0.80929311652203217</v>
      </c>
      <c r="Q488" s="665">
        <v>22.721466587817858</v>
      </c>
    </row>
    <row r="489" spans="1:17" ht="14.4" customHeight="1" x14ac:dyDescent="0.3">
      <c r="A489" s="660" t="s">
        <v>9004</v>
      </c>
      <c r="B489" s="661" t="s">
        <v>8820</v>
      </c>
      <c r="C489" s="661" t="s">
        <v>8731</v>
      </c>
      <c r="D489" s="661" t="s">
        <v>8859</v>
      </c>
      <c r="E489" s="661" t="s">
        <v>8860</v>
      </c>
      <c r="F489" s="664">
        <v>2</v>
      </c>
      <c r="G489" s="664">
        <v>190</v>
      </c>
      <c r="H489" s="664">
        <v>1</v>
      </c>
      <c r="I489" s="664">
        <v>95</v>
      </c>
      <c r="J489" s="664">
        <v>2</v>
      </c>
      <c r="K489" s="664">
        <v>192</v>
      </c>
      <c r="L489" s="664">
        <v>1.0105263157894737</v>
      </c>
      <c r="M489" s="664">
        <v>96</v>
      </c>
      <c r="N489" s="664"/>
      <c r="O489" s="664"/>
      <c r="P489" s="677"/>
      <c r="Q489" s="665"/>
    </row>
    <row r="490" spans="1:17" ht="14.4" customHeight="1" x14ac:dyDescent="0.3">
      <c r="A490" s="660" t="s">
        <v>9004</v>
      </c>
      <c r="B490" s="661" t="s">
        <v>8820</v>
      </c>
      <c r="C490" s="661" t="s">
        <v>8731</v>
      </c>
      <c r="D490" s="661" t="s">
        <v>8865</v>
      </c>
      <c r="E490" s="661" t="s">
        <v>8866</v>
      </c>
      <c r="F490" s="664"/>
      <c r="G490" s="664"/>
      <c r="H490" s="664"/>
      <c r="I490" s="664"/>
      <c r="J490" s="664">
        <v>1</v>
      </c>
      <c r="K490" s="664">
        <v>627</v>
      </c>
      <c r="L490" s="664"/>
      <c r="M490" s="664">
        <v>627</v>
      </c>
      <c r="N490" s="664"/>
      <c r="O490" s="664"/>
      <c r="P490" s="677"/>
      <c r="Q490" s="665"/>
    </row>
    <row r="491" spans="1:17" ht="14.4" customHeight="1" x14ac:dyDescent="0.3">
      <c r="A491" s="660" t="s">
        <v>9004</v>
      </c>
      <c r="B491" s="661" t="s">
        <v>8820</v>
      </c>
      <c r="C491" s="661" t="s">
        <v>8731</v>
      </c>
      <c r="D491" s="661" t="s">
        <v>8867</v>
      </c>
      <c r="E491" s="661" t="s">
        <v>8868</v>
      </c>
      <c r="F491" s="664">
        <v>23</v>
      </c>
      <c r="G491" s="664">
        <v>4807</v>
      </c>
      <c r="H491" s="664">
        <v>1</v>
      </c>
      <c r="I491" s="664">
        <v>209</v>
      </c>
      <c r="J491" s="664">
        <v>24</v>
      </c>
      <c r="K491" s="664">
        <v>5016</v>
      </c>
      <c r="L491" s="664">
        <v>1.0434782608695652</v>
      </c>
      <c r="M491" s="664">
        <v>209</v>
      </c>
      <c r="N491" s="664"/>
      <c r="O491" s="664"/>
      <c r="P491" s="677"/>
      <c r="Q491" s="665"/>
    </row>
    <row r="492" spans="1:17" ht="14.4" customHeight="1" x14ac:dyDescent="0.3">
      <c r="A492" s="660" t="s">
        <v>9004</v>
      </c>
      <c r="B492" s="661" t="s">
        <v>8820</v>
      </c>
      <c r="C492" s="661" t="s">
        <v>8731</v>
      </c>
      <c r="D492" s="661" t="s">
        <v>8869</v>
      </c>
      <c r="E492" s="661" t="s">
        <v>8870</v>
      </c>
      <c r="F492" s="664">
        <v>143</v>
      </c>
      <c r="G492" s="664">
        <v>9438</v>
      </c>
      <c r="H492" s="664">
        <v>1</v>
      </c>
      <c r="I492" s="664">
        <v>66</v>
      </c>
      <c r="J492" s="664">
        <v>98</v>
      </c>
      <c r="K492" s="664">
        <v>6468</v>
      </c>
      <c r="L492" s="664">
        <v>0.68531468531468531</v>
      </c>
      <c r="M492" s="664">
        <v>66</v>
      </c>
      <c r="N492" s="664">
        <v>143</v>
      </c>
      <c r="O492" s="664">
        <v>9438</v>
      </c>
      <c r="P492" s="677">
        <v>1</v>
      </c>
      <c r="Q492" s="665">
        <v>66</v>
      </c>
    </row>
    <row r="493" spans="1:17" ht="14.4" customHeight="1" x14ac:dyDescent="0.3">
      <c r="A493" s="660" t="s">
        <v>9004</v>
      </c>
      <c r="B493" s="661" t="s">
        <v>8820</v>
      </c>
      <c r="C493" s="661" t="s">
        <v>8731</v>
      </c>
      <c r="D493" s="661" t="s">
        <v>8873</v>
      </c>
      <c r="E493" s="661" t="s">
        <v>8874</v>
      </c>
      <c r="F493" s="664">
        <v>77</v>
      </c>
      <c r="G493" s="664">
        <v>1232</v>
      </c>
      <c r="H493" s="664">
        <v>1</v>
      </c>
      <c r="I493" s="664">
        <v>16</v>
      </c>
      <c r="J493" s="664">
        <v>99</v>
      </c>
      <c r="K493" s="664">
        <v>1584</v>
      </c>
      <c r="L493" s="664">
        <v>1.2857142857142858</v>
      </c>
      <c r="M493" s="664">
        <v>16</v>
      </c>
      <c r="N493" s="664">
        <v>107</v>
      </c>
      <c r="O493" s="664">
        <v>1712</v>
      </c>
      <c r="P493" s="677">
        <v>1.3896103896103895</v>
      </c>
      <c r="Q493" s="665">
        <v>16</v>
      </c>
    </row>
    <row r="494" spans="1:17" ht="14.4" customHeight="1" x14ac:dyDescent="0.3">
      <c r="A494" s="660" t="s">
        <v>9004</v>
      </c>
      <c r="B494" s="661" t="s">
        <v>8820</v>
      </c>
      <c r="C494" s="661" t="s">
        <v>8731</v>
      </c>
      <c r="D494" s="661" t="s">
        <v>8879</v>
      </c>
      <c r="E494" s="661" t="s">
        <v>8880</v>
      </c>
      <c r="F494" s="664">
        <v>1946</v>
      </c>
      <c r="G494" s="664">
        <v>44758</v>
      </c>
      <c r="H494" s="664">
        <v>1</v>
      </c>
      <c r="I494" s="664">
        <v>23</v>
      </c>
      <c r="J494" s="664">
        <v>1660</v>
      </c>
      <c r="K494" s="664">
        <v>39840</v>
      </c>
      <c r="L494" s="664">
        <v>0.89012020197506592</v>
      </c>
      <c r="M494" s="664">
        <v>24</v>
      </c>
      <c r="N494" s="664">
        <v>1585</v>
      </c>
      <c r="O494" s="664">
        <v>38040</v>
      </c>
      <c r="P494" s="677">
        <v>0.84990392778944546</v>
      </c>
      <c r="Q494" s="665">
        <v>24</v>
      </c>
    </row>
    <row r="495" spans="1:17" ht="14.4" customHeight="1" x14ac:dyDescent="0.3">
      <c r="A495" s="660" t="s">
        <v>9004</v>
      </c>
      <c r="B495" s="661" t="s">
        <v>8820</v>
      </c>
      <c r="C495" s="661" t="s">
        <v>8731</v>
      </c>
      <c r="D495" s="661" t="s">
        <v>8881</v>
      </c>
      <c r="E495" s="661" t="s">
        <v>8882</v>
      </c>
      <c r="F495" s="664"/>
      <c r="G495" s="664"/>
      <c r="H495" s="664"/>
      <c r="I495" s="664"/>
      <c r="J495" s="664">
        <v>2</v>
      </c>
      <c r="K495" s="664">
        <v>1476</v>
      </c>
      <c r="L495" s="664"/>
      <c r="M495" s="664">
        <v>738</v>
      </c>
      <c r="N495" s="664">
        <v>2</v>
      </c>
      <c r="O495" s="664">
        <v>1477</v>
      </c>
      <c r="P495" s="677"/>
      <c r="Q495" s="665">
        <v>738.5</v>
      </c>
    </row>
    <row r="496" spans="1:17" ht="14.4" customHeight="1" x14ac:dyDescent="0.3">
      <c r="A496" s="660" t="s">
        <v>9004</v>
      </c>
      <c r="B496" s="661" t="s">
        <v>8820</v>
      </c>
      <c r="C496" s="661" t="s">
        <v>8731</v>
      </c>
      <c r="D496" s="661" t="s">
        <v>8883</v>
      </c>
      <c r="E496" s="661" t="s">
        <v>8884</v>
      </c>
      <c r="F496" s="664">
        <v>24</v>
      </c>
      <c r="G496" s="664">
        <v>4320</v>
      </c>
      <c r="H496" s="664">
        <v>1</v>
      </c>
      <c r="I496" s="664">
        <v>180</v>
      </c>
      <c r="J496" s="664">
        <v>34</v>
      </c>
      <c r="K496" s="664">
        <v>6120</v>
      </c>
      <c r="L496" s="664">
        <v>1.4166666666666667</v>
      </c>
      <c r="M496" s="664">
        <v>180</v>
      </c>
      <c r="N496" s="664">
        <v>32</v>
      </c>
      <c r="O496" s="664">
        <v>5760</v>
      </c>
      <c r="P496" s="677">
        <v>1.3333333333333333</v>
      </c>
      <c r="Q496" s="665">
        <v>180</v>
      </c>
    </row>
    <row r="497" spans="1:17" ht="14.4" customHeight="1" x14ac:dyDescent="0.3">
      <c r="A497" s="660" t="s">
        <v>9004</v>
      </c>
      <c r="B497" s="661" t="s">
        <v>8820</v>
      </c>
      <c r="C497" s="661" t="s">
        <v>8731</v>
      </c>
      <c r="D497" s="661" t="s">
        <v>8889</v>
      </c>
      <c r="E497" s="661" t="s">
        <v>8890</v>
      </c>
      <c r="F497" s="664">
        <v>21</v>
      </c>
      <c r="G497" s="664">
        <v>5313</v>
      </c>
      <c r="H497" s="664">
        <v>1</v>
      </c>
      <c r="I497" s="664">
        <v>253</v>
      </c>
      <c r="J497" s="664">
        <v>22</v>
      </c>
      <c r="K497" s="664">
        <v>5566</v>
      </c>
      <c r="L497" s="664">
        <v>1.0476190476190477</v>
      </c>
      <c r="M497" s="664">
        <v>253</v>
      </c>
      <c r="N497" s="664">
        <v>68</v>
      </c>
      <c r="O497" s="664">
        <v>17204</v>
      </c>
      <c r="P497" s="677">
        <v>3.2380952380952381</v>
      </c>
      <c r="Q497" s="665">
        <v>253</v>
      </c>
    </row>
    <row r="498" spans="1:17" ht="14.4" customHeight="1" x14ac:dyDescent="0.3">
      <c r="A498" s="660" t="s">
        <v>9004</v>
      </c>
      <c r="B498" s="661" t="s">
        <v>8820</v>
      </c>
      <c r="C498" s="661" t="s">
        <v>8731</v>
      </c>
      <c r="D498" s="661" t="s">
        <v>8891</v>
      </c>
      <c r="E498" s="661" t="s">
        <v>8892</v>
      </c>
      <c r="F498" s="664"/>
      <c r="G498" s="664"/>
      <c r="H498" s="664"/>
      <c r="I498" s="664"/>
      <c r="J498" s="664">
        <v>2</v>
      </c>
      <c r="K498" s="664">
        <v>528</v>
      </c>
      <c r="L498" s="664"/>
      <c r="M498" s="664">
        <v>264</v>
      </c>
      <c r="N498" s="664"/>
      <c r="O498" s="664"/>
      <c r="P498" s="677"/>
      <c r="Q498" s="665"/>
    </row>
    <row r="499" spans="1:17" ht="14.4" customHeight="1" x14ac:dyDescent="0.3">
      <c r="A499" s="660" t="s">
        <v>9004</v>
      </c>
      <c r="B499" s="661" t="s">
        <v>8820</v>
      </c>
      <c r="C499" s="661" t="s">
        <v>8731</v>
      </c>
      <c r="D499" s="661" t="s">
        <v>8897</v>
      </c>
      <c r="E499" s="661" t="s">
        <v>8898</v>
      </c>
      <c r="F499" s="664">
        <v>39</v>
      </c>
      <c r="G499" s="664">
        <v>8424</v>
      </c>
      <c r="H499" s="664">
        <v>1</v>
      </c>
      <c r="I499" s="664">
        <v>216</v>
      </c>
      <c r="J499" s="664">
        <v>42</v>
      </c>
      <c r="K499" s="664">
        <v>9072</v>
      </c>
      <c r="L499" s="664">
        <v>1.0769230769230769</v>
      </c>
      <c r="M499" s="664">
        <v>216</v>
      </c>
      <c r="N499" s="664">
        <v>35</v>
      </c>
      <c r="O499" s="664">
        <v>7560</v>
      </c>
      <c r="P499" s="677">
        <v>0.89743589743589747</v>
      </c>
      <c r="Q499" s="665">
        <v>216</v>
      </c>
    </row>
    <row r="500" spans="1:17" ht="14.4" customHeight="1" x14ac:dyDescent="0.3">
      <c r="A500" s="660" t="s">
        <v>9004</v>
      </c>
      <c r="B500" s="661" t="s">
        <v>8820</v>
      </c>
      <c r="C500" s="661" t="s">
        <v>8731</v>
      </c>
      <c r="D500" s="661" t="s">
        <v>8899</v>
      </c>
      <c r="E500" s="661" t="s">
        <v>8900</v>
      </c>
      <c r="F500" s="664">
        <v>1</v>
      </c>
      <c r="G500" s="664">
        <v>35</v>
      </c>
      <c r="H500" s="664">
        <v>1</v>
      </c>
      <c r="I500" s="664">
        <v>35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9004</v>
      </c>
      <c r="B501" s="661" t="s">
        <v>8820</v>
      </c>
      <c r="C501" s="661" t="s">
        <v>8731</v>
      </c>
      <c r="D501" s="661" t="s">
        <v>8901</v>
      </c>
      <c r="E501" s="661" t="s">
        <v>8902</v>
      </c>
      <c r="F501" s="664"/>
      <c r="G501" s="664"/>
      <c r="H501" s="664"/>
      <c r="I501" s="664"/>
      <c r="J501" s="664">
        <v>2</v>
      </c>
      <c r="K501" s="664">
        <v>1180</v>
      </c>
      <c r="L501" s="664"/>
      <c r="M501" s="664">
        <v>590</v>
      </c>
      <c r="N501" s="664"/>
      <c r="O501" s="664"/>
      <c r="P501" s="677"/>
      <c r="Q501" s="665"/>
    </row>
    <row r="502" spans="1:17" ht="14.4" customHeight="1" x14ac:dyDescent="0.3">
      <c r="A502" s="660" t="s">
        <v>9004</v>
      </c>
      <c r="B502" s="661" t="s">
        <v>8820</v>
      </c>
      <c r="C502" s="661" t="s">
        <v>8731</v>
      </c>
      <c r="D502" s="661" t="s">
        <v>8903</v>
      </c>
      <c r="E502" s="661" t="s">
        <v>8904</v>
      </c>
      <c r="F502" s="664">
        <v>310</v>
      </c>
      <c r="G502" s="664">
        <v>15500</v>
      </c>
      <c r="H502" s="664">
        <v>1</v>
      </c>
      <c r="I502" s="664">
        <v>50</v>
      </c>
      <c r="J502" s="664">
        <v>299</v>
      </c>
      <c r="K502" s="664">
        <v>14950</v>
      </c>
      <c r="L502" s="664">
        <v>0.96451612903225803</v>
      </c>
      <c r="M502" s="664">
        <v>50</v>
      </c>
      <c r="N502" s="664">
        <v>282</v>
      </c>
      <c r="O502" s="664">
        <v>14100</v>
      </c>
      <c r="P502" s="677">
        <v>0.9096774193548387</v>
      </c>
      <c r="Q502" s="665">
        <v>50</v>
      </c>
    </row>
    <row r="503" spans="1:17" ht="14.4" customHeight="1" x14ac:dyDescent="0.3">
      <c r="A503" s="660" t="s">
        <v>9004</v>
      </c>
      <c r="B503" s="661" t="s">
        <v>8820</v>
      </c>
      <c r="C503" s="661" t="s">
        <v>8731</v>
      </c>
      <c r="D503" s="661" t="s">
        <v>8905</v>
      </c>
      <c r="E503" s="661" t="s">
        <v>8906</v>
      </c>
      <c r="F503" s="664"/>
      <c r="G503" s="664"/>
      <c r="H503" s="664"/>
      <c r="I503" s="664"/>
      <c r="J503" s="664">
        <v>2</v>
      </c>
      <c r="K503" s="664">
        <v>1090</v>
      </c>
      <c r="L503" s="664"/>
      <c r="M503" s="664">
        <v>545</v>
      </c>
      <c r="N503" s="664"/>
      <c r="O503" s="664"/>
      <c r="P503" s="677"/>
      <c r="Q503" s="665"/>
    </row>
    <row r="504" spans="1:17" ht="14.4" customHeight="1" x14ac:dyDescent="0.3">
      <c r="A504" s="660" t="s">
        <v>9004</v>
      </c>
      <c r="B504" s="661" t="s">
        <v>8820</v>
      </c>
      <c r="C504" s="661" t="s">
        <v>8731</v>
      </c>
      <c r="D504" s="661" t="s">
        <v>8909</v>
      </c>
      <c r="E504" s="661" t="s">
        <v>8910</v>
      </c>
      <c r="F504" s="664"/>
      <c r="G504" s="664"/>
      <c r="H504" s="664"/>
      <c r="I504" s="664"/>
      <c r="J504" s="664">
        <v>2</v>
      </c>
      <c r="K504" s="664">
        <v>1468</v>
      </c>
      <c r="L504" s="664"/>
      <c r="M504" s="664">
        <v>734</v>
      </c>
      <c r="N504" s="664">
        <v>2</v>
      </c>
      <c r="O504" s="664">
        <v>1469</v>
      </c>
      <c r="P504" s="677"/>
      <c r="Q504" s="665">
        <v>734.5</v>
      </c>
    </row>
    <row r="505" spans="1:17" ht="14.4" customHeight="1" x14ac:dyDescent="0.3">
      <c r="A505" s="660" t="s">
        <v>9004</v>
      </c>
      <c r="B505" s="661" t="s">
        <v>8820</v>
      </c>
      <c r="C505" s="661" t="s">
        <v>8731</v>
      </c>
      <c r="D505" s="661" t="s">
        <v>8913</v>
      </c>
      <c r="E505" s="661" t="s">
        <v>8914</v>
      </c>
      <c r="F505" s="664"/>
      <c r="G505" s="664"/>
      <c r="H505" s="664"/>
      <c r="I505" s="664"/>
      <c r="J505" s="664">
        <v>2</v>
      </c>
      <c r="K505" s="664">
        <v>688</v>
      </c>
      <c r="L505" s="664"/>
      <c r="M505" s="664">
        <v>344</v>
      </c>
      <c r="N505" s="664"/>
      <c r="O505" s="664"/>
      <c r="P505" s="677"/>
      <c r="Q505" s="665"/>
    </row>
    <row r="506" spans="1:17" ht="14.4" customHeight="1" x14ac:dyDescent="0.3">
      <c r="A506" s="660" t="s">
        <v>9004</v>
      </c>
      <c r="B506" s="661" t="s">
        <v>8820</v>
      </c>
      <c r="C506" s="661" t="s">
        <v>8731</v>
      </c>
      <c r="D506" s="661" t="s">
        <v>8917</v>
      </c>
      <c r="E506" s="661" t="s">
        <v>8918</v>
      </c>
      <c r="F506" s="664"/>
      <c r="G506" s="664"/>
      <c r="H506" s="664"/>
      <c r="I506" s="664"/>
      <c r="J506" s="664"/>
      <c r="K506" s="664"/>
      <c r="L506" s="664"/>
      <c r="M506" s="664"/>
      <c r="N506" s="664">
        <v>1</v>
      </c>
      <c r="O506" s="664">
        <v>231</v>
      </c>
      <c r="P506" s="677"/>
      <c r="Q506" s="665">
        <v>231</v>
      </c>
    </row>
    <row r="507" spans="1:17" ht="14.4" customHeight="1" x14ac:dyDescent="0.3">
      <c r="A507" s="660" t="s">
        <v>9004</v>
      </c>
      <c r="B507" s="661" t="s">
        <v>8820</v>
      </c>
      <c r="C507" s="661" t="s">
        <v>8731</v>
      </c>
      <c r="D507" s="661" t="s">
        <v>8942</v>
      </c>
      <c r="E507" s="661" t="s">
        <v>8943</v>
      </c>
      <c r="F507" s="664"/>
      <c r="G507" s="664"/>
      <c r="H507" s="664"/>
      <c r="I507" s="664"/>
      <c r="J507" s="664">
        <v>2</v>
      </c>
      <c r="K507" s="664">
        <v>1830</v>
      </c>
      <c r="L507" s="664"/>
      <c r="M507" s="664">
        <v>915</v>
      </c>
      <c r="N507" s="664"/>
      <c r="O507" s="664"/>
      <c r="P507" s="677"/>
      <c r="Q507" s="665"/>
    </row>
    <row r="508" spans="1:17" ht="14.4" customHeight="1" x14ac:dyDescent="0.3">
      <c r="A508" s="660" t="s">
        <v>9004</v>
      </c>
      <c r="B508" s="661" t="s">
        <v>8820</v>
      </c>
      <c r="C508" s="661" t="s">
        <v>8731</v>
      </c>
      <c r="D508" s="661" t="s">
        <v>8944</v>
      </c>
      <c r="E508" s="661" t="s">
        <v>8945</v>
      </c>
      <c r="F508" s="664"/>
      <c r="G508" s="664"/>
      <c r="H508" s="664"/>
      <c r="I508" s="664"/>
      <c r="J508" s="664">
        <v>2</v>
      </c>
      <c r="K508" s="664">
        <v>1784</v>
      </c>
      <c r="L508" s="664"/>
      <c r="M508" s="664">
        <v>892</v>
      </c>
      <c r="N508" s="664"/>
      <c r="O508" s="664"/>
      <c r="P508" s="677"/>
      <c r="Q508" s="665"/>
    </row>
    <row r="509" spans="1:17" ht="14.4" customHeight="1" x14ac:dyDescent="0.3">
      <c r="A509" s="660" t="s">
        <v>9005</v>
      </c>
      <c r="B509" s="661" t="s">
        <v>8553</v>
      </c>
      <c r="C509" s="661" t="s">
        <v>8731</v>
      </c>
      <c r="D509" s="661" t="s">
        <v>8732</v>
      </c>
      <c r="E509" s="661" t="s">
        <v>8733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35</v>
      </c>
      <c r="P509" s="677"/>
      <c r="Q509" s="665">
        <v>35</v>
      </c>
    </row>
    <row r="510" spans="1:17" ht="14.4" customHeight="1" x14ac:dyDescent="0.3">
      <c r="A510" s="660" t="s">
        <v>9005</v>
      </c>
      <c r="B510" s="661" t="s">
        <v>8553</v>
      </c>
      <c r="C510" s="661" t="s">
        <v>8731</v>
      </c>
      <c r="D510" s="661" t="s">
        <v>8764</v>
      </c>
      <c r="E510" s="661" t="s">
        <v>8765</v>
      </c>
      <c r="F510" s="664">
        <v>1</v>
      </c>
      <c r="G510" s="664">
        <v>0</v>
      </c>
      <c r="H510" s="664"/>
      <c r="I510" s="664">
        <v>0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9005</v>
      </c>
      <c r="B511" s="661" t="s">
        <v>8553</v>
      </c>
      <c r="C511" s="661" t="s">
        <v>8731</v>
      </c>
      <c r="D511" s="661" t="s">
        <v>8782</v>
      </c>
      <c r="E511" s="661" t="s">
        <v>8783</v>
      </c>
      <c r="F511" s="664">
        <v>1</v>
      </c>
      <c r="G511" s="664">
        <v>158</v>
      </c>
      <c r="H511" s="664">
        <v>1</v>
      </c>
      <c r="I511" s="664">
        <v>158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9005</v>
      </c>
      <c r="B512" s="661" t="s">
        <v>8553</v>
      </c>
      <c r="C512" s="661" t="s">
        <v>8731</v>
      </c>
      <c r="D512" s="661" t="s">
        <v>8738</v>
      </c>
      <c r="E512" s="661" t="s">
        <v>8739</v>
      </c>
      <c r="F512" s="664">
        <v>1</v>
      </c>
      <c r="G512" s="664">
        <v>178</v>
      </c>
      <c r="H512" s="664">
        <v>1</v>
      </c>
      <c r="I512" s="664">
        <v>178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9005</v>
      </c>
      <c r="B513" s="661" t="s">
        <v>8791</v>
      </c>
      <c r="C513" s="661" t="s">
        <v>8731</v>
      </c>
      <c r="D513" s="661" t="s">
        <v>8792</v>
      </c>
      <c r="E513" s="661" t="s">
        <v>8793</v>
      </c>
      <c r="F513" s="664">
        <v>2</v>
      </c>
      <c r="G513" s="664">
        <v>1796</v>
      </c>
      <c r="H513" s="664">
        <v>1</v>
      </c>
      <c r="I513" s="664">
        <v>898</v>
      </c>
      <c r="J513" s="664">
        <v>2</v>
      </c>
      <c r="K513" s="664">
        <v>1808</v>
      </c>
      <c r="L513" s="664">
        <v>1.0066815144766148</v>
      </c>
      <c r="M513" s="664">
        <v>904</v>
      </c>
      <c r="N513" s="664">
        <v>14</v>
      </c>
      <c r="O513" s="664">
        <v>12812</v>
      </c>
      <c r="P513" s="677">
        <v>7.1336302895322943</v>
      </c>
      <c r="Q513" s="665">
        <v>915.14285714285711</v>
      </c>
    </row>
    <row r="514" spans="1:17" ht="14.4" customHeight="1" x14ac:dyDescent="0.3">
      <c r="A514" s="660" t="s">
        <v>9005</v>
      </c>
      <c r="B514" s="661" t="s">
        <v>8791</v>
      </c>
      <c r="C514" s="661" t="s">
        <v>8731</v>
      </c>
      <c r="D514" s="661" t="s">
        <v>8794</v>
      </c>
      <c r="E514" s="661" t="s">
        <v>8795</v>
      </c>
      <c r="F514" s="664"/>
      <c r="G514" s="664"/>
      <c r="H514" s="664"/>
      <c r="I514" s="664"/>
      <c r="J514" s="664"/>
      <c r="K514" s="664"/>
      <c r="L514" s="664"/>
      <c r="M514" s="664"/>
      <c r="N514" s="664">
        <v>1</v>
      </c>
      <c r="O514" s="664">
        <v>10084</v>
      </c>
      <c r="P514" s="677"/>
      <c r="Q514" s="665">
        <v>10084</v>
      </c>
    </row>
    <row r="515" spans="1:17" ht="14.4" customHeight="1" x14ac:dyDescent="0.3">
      <c r="A515" s="660" t="s">
        <v>9005</v>
      </c>
      <c r="B515" s="661" t="s">
        <v>8791</v>
      </c>
      <c r="C515" s="661" t="s">
        <v>8731</v>
      </c>
      <c r="D515" s="661" t="s">
        <v>8796</v>
      </c>
      <c r="E515" s="661" t="s">
        <v>8797</v>
      </c>
      <c r="F515" s="664">
        <v>25</v>
      </c>
      <c r="G515" s="664">
        <v>7375</v>
      </c>
      <c r="H515" s="664">
        <v>1</v>
      </c>
      <c r="I515" s="664">
        <v>295</v>
      </c>
      <c r="J515" s="664">
        <v>9</v>
      </c>
      <c r="K515" s="664">
        <v>2673</v>
      </c>
      <c r="L515" s="664">
        <v>0.36244067796610169</v>
      </c>
      <c r="M515" s="664">
        <v>297</v>
      </c>
      <c r="N515" s="664">
        <v>9</v>
      </c>
      <c r="O515" s="664">
        <v>2697</v>
      </c>
      <c r="P515" s="677">
        <v>0.36569491525423731</v>
      </c>
      <c r="Q515" s="665">
        <v>299.66666666666669</v>
      </c>
    </row>
    <row r="516" spans="1:17" ht="14.4" customHeight="1" x14ac:dyDescent="0.3">
      <c r="A516" s="660" t="s">
        <v>9005</v>
      </c>
      <c r="B516" s="661" t="s">
        <v>8791</v>
      </c>
      <c r="C516" s="661" t="s">
        <v>8731</v>
      </c>
      <c r="D516" s="661" t="s">
        <v>8798</v>
      </c>
      <c r="E516" s="661" t="s">
        <v>8799</v>
      </c>
      <c r="F516" s="664">
        <v>69</v>
      </c>
      <c r="G516" s="664">
        <v>1587</v>
      </c>
      <c r="H516" s="664">
        <v>1</v>
      </c>
      <c r="I516" s="664">
        <v>23</v>
      </c>
      <c r="J516" s="664">
        <v>60</v>
      </c>
      <c r="K516" s="664">
        <v>1380</v>
      </c>
      <c r="L516" s="664">
        <v>0.86956521739130432</v>
      </c>
      <c r="M516" s="664">
        <v>23</v>
      </c>
      <c r="N516" s="664">
        <v>73</v>
      </c>
      <c r="O516" s="664">
        <v>1679</v>
      </c>
      <c r="P516" s="677">
        <v>1.0579710144927537</v>
      </c>
      <c r="Q516" s="665">
        <v>23</v>
      </c>
    </row>
    <row r="517" spans="1:17" ht="14.4" customHeight="1" x14ac:dyDescent="0.3">
      <c r="A517" s="660" t="s">
        <v>9005</v>
      </c>
      <c r="B517" s="661" t="s">
        <v>8791</v>
      </c>
      <c r="C517" s="661" t="s">
        <v>8731</v>
      </c>
      <c r="D517" s="661" t="s">
        <v>8800</v>
      </c>
      <c r="E517" s="661" t="s">
        <v>8801</v>
      </c>
      <c r="F517" s="664">
        <v>73</v>
      </c>
      <c r="G517" s="664">
        <v>90228</v>
      </c>
      <c r="H517" s="664">
        <v>1</v>
      </c>
      <c r="I517" s="664">
        <v>1236</v>
      </c>
      <c r="J517" s="664">
        <v>58</v>
      </c>
      <c r="K517" s="664">
        <v>72210</v>
      </c>
      <c r="L517" s="664">
        <v>0.80030589174092304</v>
      </c>
      <c r="M517" s="664">
        <v>1245</v>
      </c>
      <c r="N517" s="664">
        <v>74</v>
      </c>
      <c r="O517" s="664">
        <v>92978</v>
      </c>
      <c r="P517" s="677">
        <v>1.0304783437513854</v>
      </c>
      <c r="Q517" s="665">
        <v>1256.4594594594594</v>
      </c>
    </row>
    <row r="518" spans="1:17" ht="14.4" customHeight="1" x14ac:dyDescent="0.3">
      <c r="A518" s="660" t="s">
        <v>9005</v>
      </c>
      <c r="B518" s="661" t="s">
        <v>8791</v>
      </c>
      <c r="C518" s="661" t="s">
        <v>8731</v>
      </c>
      <c r="D518" s="661" t="s">
        <v>8802</v>
      </c>
      <c r="E518" s="661" t="s">
        <v>8803</v>
      </c>
      <c r="F518" s="664">
        <v>118</v>
      </c>
      <c r="G518" s="664">
        <v>1096810</v>
      </c>
      <c r="H518" s="664">
        <v>1</v>
      </c>
      <c r="I518" s="664">
        <v>9295</v>
      </c>
      <c r="J518" s="664">
        <v>83</v>
      </c>
      <c r="K518" s="664">
        <v>774971</v>
      </c>
      <c r="L518" s="664">
        <v>0.70656813851077216</v>
      </c>
      <c r="M518" s="664">
        <v>9337</v>
      </c>
      <c r="N518" s="664">
        <v>134</v>
      </c>
      <c r="O518" s="664">
        <v>1260008</v>
      </c>
      <c r="P518" s="677">
        <v>1.1487933188063566</v>
      </c>
      <c r="Q518" s="665">
        <v>9403.0447761194027</v>
      </c>
    </row>
    <row r="519" spans="1:17" ht="14.4" customHeight="1" x14ac:dyDescent="0.3">
      <c r="A519" s="660" t="s">
        <v>9005</v>
      </c>
      <c r="B519" s="661" t="s">
        <v>8791</v>
      </c>
      <c r="C519" s="661" t="s">
        <v>8731</v>
      </c>
      <c r="D519" s="661" t="s">
        <v>8804</v>
      </c>
      <c r="E519" s="661" t="s">
        <v>8805</v>
      </c>
      <c r="F519" s="664">
        <v>20</v>
      </c>
      <c r="G519" s="664">
        <v>194040</v>
      </c>
      <c r="H519" s="664">
        <v>1</v>
      </c>
      <c r="I519" s="664">
        <v>9702</v>
      </c>
      <c r="J519" s="664">
        <v>7</v>
      </c>
      <c r="K519" s="664">
        <v>68229</v>
      </c>
      <c r="L519" s="664">
        <v>0.35162337662337662</v>
      </c>
      <c r="M519" s="664">
        <v>9747</v>
      </c>
      <c r="N519" s="664">
        <v>13</v>
      </c>
      <c r="O519" s="664">
        <v>127359</v>
      </c>
      <c r="P519" s="677">
        <v>0.6563543599257885</v>
      </c>
      <c r="Q519" s="665">
        <v>9796.8461538461543</v>
      </c>
    </row>
    <row r="520" spans="1:17" ht="14.4" customHeight="1" x14ac:dyDescent="0.3">
      <c r="A520" s="660" t="s">
        <v>9005</v>
      </c>
      <c r="B520" s="661" t="s">
        <v>8791</v>
      </c>
      <c r="C520" s="661" t="s">
        <v>8731</v>
      </c>
      <c r="D520" s="661" t="s">
        <v>8806</v>
      </c>
      <c r="E520" s="661" t="s">
        <v>8807</v>
      </c>
      <c r="F520" s="664">
        <v>49</v>
      </c>
      <c r="G520" s="664">
        <v>20678</v>
      </c>
      <c r="H520" s="664">
        <v>1</v>
      </c>
      <c r="I520" s="664">
        <v>422</v>
      </c>
      <c r="J520" s="664">
        <v>39</v>
      </c>
      <c r="K520" s="664">
        <v>16536</v>
      </c>
      <c r="L520" s="664">
        <v>0.79969049231066835</v>
      </c>
      <c r="M520" s="664">
        <v>424</v>
      </c>
      <c r="N520" s="664">
        <v>57</v>
      </c>
      <c r="O520" s="664">
        <v>24438</v>
      </c>
      <c r="P520" s="677">
        <v>1.1818357674823483</v>
      </c>
      <c r="Q520" s="665">
        <v>428.73684210526318</v>
      </c>
    </row>
    <row r="521" spans="1:17" ht="14.4" customHeight="1" x14ac:dyDescent="0.3">
      <c r="A521" s="660" t="s">
        <v>9005</v>
      </c>
      <c r="B521" s="661" t="s">
        <v>8791</v>
      </c>
      <c r="C521" s="661" t="s">
        <v>8731</v>
      </c>
      <c r="D521" s="661" t="s">
        <v>8808</v>
      </c>
      <c r="E521" s="661" t="s">
        <v>8809</v>
      </c>
      <c r="F521" s="664"/>
      <c r="G521" s="664"/>
      <c r="H521" s="664"/>
      <c r="I521" s="664"/>
      <c r="J521" s="664"/>
      <c r="K521" s="664"/>
      <c r="L521" s="664"/>
      <c r="M521" s="664"/>
      <c r="N521" s="664">
        <v>3</v>
      </c>
      <c r="O521" s="664">
        <v>1710</v>
      </c>
      <c r="P521" s="677"/>
      <c r="Q521" s="665">
        <v>570</v>
      </c>
    </row>
    <row r="522" spans="1:17" ht="14.4" customHeight="1" x14ac:dyDescent="0.3">
      <c r="A522" s="660" t="s">
        <v>9005</v>
      </c>
      <c r="B522" s="661" t="s">
        <v>8791</v>
      </c>
      <c r="C522" s="661" t="s">
        <v>8731</v>
      </c>
      <c r="D522" s="661" t="s">
        <v>8810</v>
      </c>
      <c r="E522" s="661" t="s">
        <v>8811</v>
      </c>
      <c r="F522" s="664">
        <v>60</v>
      </c>
      <c r="G522" s="664">
        <v>60000</v>
      </c>
      <c r="H522" s="664">
        <v>1</v>
      </c>
      <c r="I522" s="664">
        <v>1000</v>
      </c>
      <c r="J522" s="664">
        <v>50</v>
      </c>
      <c r="K522" s="664">
        <v>50100</v>
      </c>
      <c r="L522" s="664">
        <v>0.83499999999999996</v>
      </c>
      <c r="M522" s="664">
        <v>1002</v>
      </c>
      <c r="N522" s="664">
        <v>73</v>
      </c>
      <c r="O522" s="664">
        <v>73382</v>
      </c>
      <c r="P522" s="677">
        <v>1.2230333333333334</v>
      </c>
      <c r="Q522" s="665">
        <v>1005.2328767123288</v>
      </c>
    </row>
    <row r="523" spans="1:17" ht="14.4" customHeight="1" x14ac:dyDescent="0.3">
      <c r="A523" s="660" t="s">
        <v>9005</v>
      </c>
      <c r="B523" s="661" t="s">
        <v>8791</v>
      </c>
      <c r="C523" s="661" t="s">
        <v>8731</v>
      </c>
      <c r="D523" s="661" t="s">
        <v>8812</v>
      </c>
      <c r="E523" s="661" t="s">
        <v>8813</v>
      </c>
      <c r="F523" s="664">
        <v>41</v>
      </c>
      <c r="G523" s="664">
        <v>91061</v>
      </c>
      <c r="H523" s="664">
        <v>1</v>
      </c>
      <c r="I523" s="664">
        <v>2221</v>
      </c>
      <c r="J523" s="664">
        <v>34</v>
      </c>
      <c r="K523" s="664">
        <v>75922</v>
      </c>
      <c r="L523" s="664">
        <v>0.83374880574559906</v>
      </c>
      <c r="M523" s="664">
        <v>2233</v>
      </c>
      <c r="N523" s="664">
        <v>28</v>
      </c>
      <c r="O523" s="664">
        <v>62986</v>
      </c>
      <c r="P523" s="677">
        <v>0.69169018569969576</v>
      </c>
      <c r="Q523" s="665">
        <v>2249.5</v>
      </c>
    </row>
    <row r="524" spans="1:17" ht="14.4" customHeight="1" x14ac:dyDescent="0.3">
      <c r="A524" s="660" t="s">
        <v>9005</v>
      </c>
      <c r="B524" s="661" t="s">
        <v>8791</v>
      </c>
      <c r="C524" s="661" t="s">
        <v>8731</v>
      </c>
      <c r="D524" s="661" t="s">
        <v>8814</v>
      </c>
      <c r="E524" s="661" t="s">
        <v>8815</v>
      </c>
      <c r="F524" s="664"/>
      <c r="G524" s="664"/>
      <c r="H524" s="664"/>
      <c r="I524" s="664"/>
      <c r="J524" s="664">
        <v>1</v>
      </c>
      <c r="K524" s="664">
        <v>366</v>
      </c>
      <c r="L524" s="664"/>
      <c r="M524" s="664">
        <v>366</v>
      </c>
      <c r="N524" s="664"/>
      <c r="O524" s="664"/>
      <c r="P524" s="677"/>
      <c r="Q524" s="665"/>
    </row>
    <row r="525" spans="1:17" ht="14.4" customHeight="1" x14ac:dyDescent="0.3">
      <c r="A525" s="660" t="s">
        <v>9005</v>
      </c>
      <c r="B525" s="661" t="s">
        <v>8791</v>
      </c>
      <c r="C525" s="661" t="s">
        <v>8731</v>
      </c>
      <c r="D525" s="661" t="s">
        <v>8816</v>
      </c>
      <c r="E525" s="661" t="s">
        <v>8817</v>
      </c>
      <c r="F525" s="664">
        <v>9</v>
      </c>
      <c r="G525" s="664">
        <v>96111</v>
      </c>
      <c r="H525" s="664">
        <v>1</v>
      </c>
      <c r="I525" s="664">
        <v>10679</v>
      </c>
      <c r="J525" s="664">
        <v>7</v>
      </c>
      <c r="K525" s="664">
        <v>75103</v>
      </c>
      <c r="L525" s="664">
        <v>0.78141940048485603</v>
      </c>
      <c r="M525" s="664">
        <v>10729</v>
      </c>
      <c r="N525" s="664">
        <v>4</v>
      </c>
      <c r="O525" s="664">
        <v>43186</v>
      </c>
      <c r="P525" s="677">
        <v>0.44933462350823528</v>
      </c>
      <c r="Q525" s="665">
        <v>10796.5</v>
      </c>
    </row>
    <row r="526" spans="1:17" ht="14.4" customHeight="1" x14ac:dyDescent="0.3">
      <c r="A526" s="660" t="s">
        <v>9005</v>
      </c>
      <c r="B526" s="661" t="s">
        <v>8820</v>
      </c>
      <c r="C526" s="661" t="s">
        <v>8731</v>
      </c>
      <c r="D526" s="661" t="s">
        <v>8823</v>
      </c>
      <c r="E526" s="661" t="s">
        <v>8824</v>
      </c>
      <c r="F526" s="664">
        <v>14</v>
      </c>
      <c r="G526" s="664">
        <v>3024</v>
      </c>
      <c r="H526" s="664">
        <v>1</v>
      </c>
      <c r="I526" s="664">
        <v>216</v>
      </c>
      <c r="J526" s="664">
        <v>7</v>
      </c>
      <c r="K526" s="664">
        <v>1519</v>
      </c>
      <c r="L526" s="664">
        <v>0.50231481481481477</v>
      </c>
      <c r="M526" s="664">
        <v>217</v>
      </c>
      <c r="N526" s="664">
        <v>8</v>
      </c>
      <c r="O526" s="664">
        <v>1740</v>
      </c>
      <c r="P526" s="677">
        <v>0.57539682539682535</v>
      </c>
      <c r="Q526" s="665">
        <v>217.5</v>
      </c>
    </row>
    <row r="527" spans="1:17" ht="14.4" customHeight="1" x14ac:dyDescent="0.3">
      <c r="A527" s="660" t="s">
        <v>9005</v>
      </c>
      <c r="B527" s="661" t="s">
        <v>8820</v>
      </c>
      <c r="C527" s="661" t="s">
        <v>8731</v>
      </c>
      <c r="D527" s="661" t="s">
        <v>8825</v>
      </c>
      <c r="E527" s="661" t="s">
        <v>8826</v>
      </c>
      <c r="F527" s="664">
        <v>14</v>
      </c>
      <c r="G527" s="664">
        <v>6916</v>
      </c>
      <c r="H527" s="664">
        <v>1</v>
      </c>
      <c r="I527" s="664">
        <v>494</v>
      </c>
      <c r="J527" s="664">
        <v>8</v>
      </c>
      <c r="K527" s="664">
        <v>3976</v>
      </c>
      <c r="L527" s="664">
        <v>0.5748987854251012</v>
      </c>
      <c r="M527" s="664">
        <v>497</v>
      </c>
      <c r="N527" s="664">
        <v>12</v>
      </c>
      <c r="O527" s="664">
        <v>5988</v>
      </c>
      <c r="P527" s="677">
        <v>0.86581839213418166</v>
      </c>
      <c r="Q527" s="665">
        <v>499</v>
      </c>
    </row>
    <row r="528" spans="1:17" ht="14.4" customHeight="1" x14ac:dyDescent="0.3">
      <c r="A528" s="660" t="s">
        <v>9005</v>
      </c>
      <c r="B528" s="661" t="s">
        <v>8820</v>
      </c>
      <c r="C528" s="661" t="s">
        <v>8731</v>
      </c>
      <c r="D528" s="661" t="s">
        <v>8831</v>
      </c>
      <c r="E528" s="661" t="s">
        <v>8832</v>
      </c>
      <c r="F528" s="664">
        <v>32</v>
      </c>
      <c r="G528" s="664">
        <v>11200</v>
      </c>
      <c r="H528" s="664">
        <v>1</v>
      </c>
      <c r="I528" s="664">
        <v>350</v>
      </c>
      <c r="J528" s="664">
        <v>35</v>
      </c>
      <c r="K528" s="664">
        <v>12250</v>
      </c>
      <c r="L528" s="664">
        <v>1.09375</v>
      </c>
      <c r="M528" s="664">
        <v>350</v>
      </c>
      <c r="N528" s="664">
        <v>56</v>
      </c>
      <c r="O528" s="664">
        <v>19644</v>
      </c>
      <c r="P528" s="677">
        <v>1.7539285714285715</v>
      </c>
      <c r="Q528" s="665">
        <v>350.78571428571428</v>
      </c>
    </row>
    <row r="529" spans="1:17" ht="14.4" customHeight="1" x14ac:dyDescent="0.3">
      <c r="A529" s="660" t="s">
        <v>9005</v>
      </c>
      <c r="B529" s="661" t="s">
        <v>8820</v>
      </c>
      <c r="C529" s="661" t="s">
        <v>8731</v>
      </c>
      <c r="D529" s="661" t="s">
        <v>8833</v>
      </c>
      <c r="E529" s="661" t="s">
        <v>8834</v>
      </c>
      <c r="F529" s="664"/>
      <c r="G529" s="664"/>
      <c r="H529" s="664"/>
      <c r="I529" s="664"/>
      <c r="J529" s="664"/>
      <c r="K529" s="664"/>
      <c r="L529" s="664"/>
      <c r="M529" s="664"/>
      <c r="N529" s="664">
        <v>1</v>
      </c>
      <c r="O529" s="664">
        <v>31</v>
      </c>
      <c r="P529" s="677"/>
      <c r="Q529" s="665">
        <v>31</v>
      </c>
    </row>
    <row r="530" spans="1:17" ht="14.4" customHeight="1" x14ac:dyDescent="0.3">
      <c r="A530" s="660" t="s">
        <v>9005</v>
      </c>
      <c r="B530" s="661" t="s">
        <v>8820</v>
      </c>
      <c r="C530" s="661" t="s">
        <v>8731</v>
      </c>
      <c r="D530" s="661" t="s">
        <v>8835</v>
      </c>
      <c r="E530" s="661" t="s">
        <v>8836</v>
      </c>
      <c r="F530" s="664">
        <v>4209</v>
      </c>
      <c r="G530" s="664">
        <v>269376</v>
      </c>
      <c r="H530" s="664">
        <v>1</v>
      </c>
      <c r="I530" s="664">
        <v>64</v>
      </c>
      <c r="J530" s="664">
        <v>4472</v>
      </c>
      <c r="K530" s="664">
        <v>290680</v>
      </c>
      <c r="L530" s="664">
        <v>1.0790864813494891</v>
      </c>
      <c r="M530" s="664">
        <v>65</v>
      </c>
      <c r="N530" s="664">
        <v>4265</v>
      </c>
      <c r="O530" s="664">
        <v>277225</v>
      </c>
      <c r="P530" s="677">
        <v>1.029137710857686</v>
      </c>
      <c r="Q530" s="665">
        <v>65</v>
      </c>
    </row>
    <row r="531" spans="1:17" ht="14.4" customHeight="1" x14ac:dyDescent="0.3">
      <c r="A531" s="660" t="s">
        <v>9005</v>
      </c>
      <c r="B531" s="661" t="s">
        <v>8820</v>
      </c>
      <c r="C531" s="661" t="s">
        <v>8731</v>
      </c>
      <c r="D531" s="661" t="s">
        <v>8837</v>
      </c>
      <c r="E531" s="661" t="s">
        <v>8838</v>
      </c>
      <c r="F531" s="664">
        <v>10</v>
      </c>
      <c r="G531" s="664">
        <v>5420</v>
      </c>
      <c r="H531" s="664">
        <v>1</v>
      </c>
      <c r="I531" s="664">
        <v>542</v>
      </c>
      <c r="J531" s="664">
        <v>3</v>
      </c>
      <c r="K531" s="664">
        <v>1629</v>
      </c>
      <c r="L531" s="664">
        <v>0.30055350553505533</v>
      </c>
      <c r="M531" s="664">
        <v>543</v>
      </c>
      <c r="N531" s="664">
        <v>9</v>
      </c>
      <c r="O531" s="664">
        <v>4889</v>
      </c>
      <c r="P531" s="677">
        <v>0.902029520295203</v>
      </c>
      <c r="Q531" s="665">
        <v>543.22222222222217</v>
      </c>
    </row>
    <row r="532" spans="1:17" ht="14.4" customHeight="1" x14ac:dyDescent="0.3">
      <c r="A532" s="660" t="s">
        <v>9005</v>
      </c>
      <c r="B532" s="661" t="s">
        <v>8820</v>
      </c>
      <c r="C532" s="661" t="s">
        <v>8731</v>
      </c>
      <c r="D532" s="661" t="s">
        <v>8839</v>
      </c>
      <c r="E532" s="661" t="s">
        <v>8840</v>
      </c>
      <c r="F532" s="664">
        <v>35</v>
      </c>
      <c r="G532" s="664">
        <v>20615</v>
      </c>
      <c r="H532" s="664">
        <v>1</v>
      </c>
      <c r="I532" s="664">
        <v>589</v>
      </c>
      <c r="J532" s="664">
        <v>40</v>
      </c>
      <c r="K532" s="664">
        <v>23600</v>
      </c>
      <c r="L532" s="664">
        <v>1.1447974775648799</v>
      </c>
      <c r="M532" s="664">
        <v>590</v>
      </c>
      <c r="N532" s="664">
        <v>62</v>
      </c>
      <c r="O532" s="664">
        <v>36615</v>
      </c>
      <c r="P532" s="677">
        <v>1.7761338830948339</v>
      </c>
      <c r="Q532" s="665">
        <v>590.56451612903231</v>
      </c>
    </row>
    <row r="533" spans="1:17" ht="14.4" customHeight="1" x14ac:dyDescent="0.3">
      <c r="A533" s="660" t="s">
        <v>9005</v>
      </c>
      <c r="B533" s="661" t="s">
        <v>8820</v>
      </c>
      <c r="C533" s="661" t="s">
        <v>8731</v>
      </c>
      <c r="D533" s="661" t="s">
        <v>8841</v>
      </c>
      <c r="E533" s="661" t="s">
        <v>8842</v>
      </c>
      <c r="F533" s="664">
        <v>30</v>
      </c>
      <c r="G533" s="664">
        <v>18420</v>
      </c>
      <c r="H533" s="664">
        <v>1</v>
      </c>
      <c r="I533" s="664">
        <v>614</v>
      </c>
      <c r="J533" s="664">
        <v>33</v>
      </c>
      <c r="K533" s="664">
        <v>20295</v>
      </c>
      <c r="L533" s="664">
        <v>1.1017915309446253</v>
      </c>
      <c r="M533" s="664">
        <v>615</v>
      </c>
      <c r="N533" s="664">
        <v>33</v>
      </c>
      <c r="O533" s="664">
        <v>20315</v>
      </c>
      <c r="P533" s="677">
        <v>1.1028773072747013</v>
      </c>
      <c r="Q533" s="665">
        <v>615.60606060606062</v>
      </c>
    </row>
    <row r="534" spans="1:17" ht="14.4" customHeight="1" x14ac:dyDescent="0.3">
      <c r="A534" s="660" t="s">
        <v>9005</v>
      </c>
      <c r="B534" s="661" t="s">
        <v>8820</v>
      </c>
      <c r="C534" s="661" t="s">
        <v>8731</v>
      </c>
      <c r="D534" s="661" t="s">
        <v>8843</v>
      </c>
      <c r="E534" s="661" t="s">
        <v>8844</v>
      </c>
      <c r="F534" s="664"/>
      <c r="G534" s="664"/>
      <c r="H534" s="664"/>
      <c r="I534" s="664"/>
      <c r="J534" s="664">
        <v>1</v>
      </c>
      <c r="K534" s="664">
        <v>149</v>
      </c>
      <c r="L534" s="664"/>
      <c r="M534" s="664">
        <v>149</v>
      </c>
      <c r="N534" s="664">
        <v>4</v>
      </c>
      <c r="O534" s="664">
        <v>597</v>
      </c>
      <c r="P534" s="677"/>
      <c r="Q534" s="665">
        <v>149.25</v>
      </c>
    </row>
    <row r="535" spans="1:17" ht="14.4" customHeight="1" x14ac:dyDescent="0.3">
      <c r="A535" s="660" t="s">
        <v>9005</v>
      </c>
      <c r="B535" s="661" t="s">
        <v>8820</v>
      </c>
      <c r="C535" s="661" t="s">
        <v>8731</v>
      </c>
      <c r="D535" s="661" t="s">
        <v>8845</v>
      </c>
      <c r="E535" s="661" t="s">
        <v>8846</v>
      </c>
      <c r="F535" s="664">
        <v>1</v>
      </c>
      <c r="G535" s="664">
        <v>675</v>
      </c>
      <c r="H535" s="664">
        <v>1</v>
      </c>
      <c r="I535" s="664">
        <v>675</v>
      </c>
      <c r="J535" s="664">
        <v>1</v>
      </c>
      <c r="K535" s="664">
        <v>675</v>
      </c>
      <c r="L535" s="664">
        <v>1</v>
      </c>
      <c r="M535" s="664">
        <v>675</v>
      </c>
      <c r="N535" s="664">
        <v>1</v>
      </c>
      <c r="O535" s="664">
        <v>675</v>
      </c>
      <c r="P535" s="677">
        <v>1</v>
      </c>
      <c r="Q535" s="665">
        <v>675</v>
      </c>
    </row>
    <row r="536" spans="1:17" ht="14.4" customHeight="1" x14ac:dyDescent="0.3">
      <c r="A536" s="660" t="s">
        <v>9005</v>
      </c>
      <c r="B536" s="661" t="s">
        <v>8820</v>
      </c>
      <c r="C536" s="661" t="s">
        <v>8731</v>
      </c>
      <c r="D536" s="661" t="s">
        <v>8847</v>
      </c>
      <c r="E536" s="661" t="s">
        <v>8848</v>
      </c>
      <c r="F536" s="664">
        <v>153</v>
      </c>
      <c r="G536" s="664">
        <v>3519</v>
      </c>
      <c r="H536" s="664">
        <v>1</v>
      </c>
      <c r="I536" s="664">
        <v>23</v>
      </c>
      <c r="J536" s="664">
        <v>144</v>
      </c>
      <c r="K536" s="664">
        <v>3312</v>
      </c>
      <c r="L536" s="664">
        <v>0.94117647058823528</v>
      </c>
      <c r="M536" s="664">
        <v>23</v>
      </c>
      <c r="N536" s="664">
        <v>98</v>
      </c>
      <c r="O536" s="664">
        <v>2320</v>
      </c>
      <c r="P536" s="677">
        <v>0.65927820403523729</v>
      </c>
      <c r="Q536" s="665">
        <v>23.673469387755102</v>
      </c>
    </row>
    <row r="537" spans="1:17" ht="14.4" customHeight="1" x14ac:dyDescent="0.3">
      <c r="A537" s="660" t="s">
        <v>9005</v>
      </c>
      <c r="B537" s="661" t="s">
        <v>8820</v>
      </c>
      <c r="C537" s="661" t="s">
        <v>8731</v>
      </c>
      <c r="D537" s="661" t="s">
        <v>8849</v>
      </c>
      <c r="E537" s="661" t="s">
        <v>8850</v>
      </c>
      <c r="F537" s="664">
        <v>6</v>
      </c>
      <c r="G537" s="664">
        <v>954</v>
      </c>
      <c r="H537" s="664">
        <v>1</v>
      </c>
      <c r="I537" s="664">
        <v>159</v>
      </c>
      <c r="J537" s="664">
        <v>6</v>
      </c>
      <c r="K537" s="664">
        <v>960</v>
      </c>
      <c r="L537" s="664">
        <v>1.0062893081761006</v>
      </c>
      <c r="M537" s="664">
        <v>160</v>
      </c>
      <c r="N537" s="664">
        <v>6</v>
      </c>
      <c r="O537" s="664">
        <v>972</v>
      </c>
      <c r="P537" s="677">
        <v>1.0188679245283019</v>
      </c>
      <c r="Q537" s="665">
        <v>162</v>
      </c>
    </row>
    <row r="538" spans="1:17" ht="14.4" customHeight="1" x14ac:dyDescent="0.3">
      <c r="A538" s="660" t="s">
        <v>9005</v>
      </c>
      <c r="B538" s="661" t="s">
        <v>8820</v>
      </c>
      <c r="C538" s="661" t="s">
        <v>8731</v>
      </c>
      <c r="D538" s="661" t="s">
        <v>8851</v>
      </c>
      <c r="E538" s="661" t="s">
        <v>8852</v>
      </c>
      <c r="F538" s="664">
        <v>8</v>
      </c>
      <c r="G538" s="664">
        <v>432</v>
      </c>
      <c r="H538" s="664">
        <v>1</v>
      </c>
      <c r="I538" s="664">
        <v>54</v>
      </c>
      <c r="J538" s="664">
        <v>4</v>
      </c>
      <c r="K538" s="664">
        <v>216</v>
      </c>
      <c r="L538" s="664">
        <v>0.5</v>
      </c>
      <c r="M538" s="664">
        <v>54</v>
      </c>
      <c r="N538" s="664">
        <v>15</v>
      </c>
      <c r="O538" s="664">
        <v>810</v>
      </c>
      <c r="P538" s="677">
        <v>1.875</v>
      </c>
      <c r="Q538" s="665">
        <v>54</v>
      </c>
    </row>
    <row r="539" spans="1:17" ht="14.4" customHeight="1" x14ac:dyDescent="0.3">
      <c r="A539" s="660" t="s">
        <v>9005</v>
      </c>
      <c r="B539" s="661" t="s">
        <v>8820</v>
      </c>
      <c r="C539" s="661" t="s">
        <v>8731</v>
      </c>
      <c r="D539" s="661" t="s">
        <v>8853</v>
      </c>
      <c r="E539" s="661" t="s">
        <v>8854</v>
      </c>
      <c r="F539" s="664">
        <v>1378</v>
      </c>
      <c r="G539" s="664">
        <v>106106</v>
      </c>
      <c r="H539" s="664">
        <v>1</v>
      </c>
      <c r="I539" s="664">
        <v>77</v>
      </c>
      <c r="J539" s="664">
        <v>1312</v>
      </c>
      <c r="K539" s="664">
        <v>101024</v>
      </c>
      <c r="L539" s="664">
        <v>0.95210449927431062</v>
      </c>
      <c r="M539" s="664">
        <v>77</v>
      </c>
      <c r="N539" s="664">
        <v>1318</v>
      </c>
      <c r="O539" s="664">
        <v>101486</v>
      </c>
      <c r="P539" s="677">
        <v>0.95645863570391876</v>
      </c>
      <c r="Q539" s="665">
        <v>77</v>
      </c>
    </row>
    <row r="540" spans="1:17" ht="14.4" customHeight="1" x14ac:dyDescent="0.3">
      <c r="A540" s="660" t="s">
        <v>9005</v>
      </c>
      <c r="B540" s="661" t="s">
        <v>8820</v>
      </c>
      <c r="C540" s="661" t="s">
        <v>8731</v>
      </c>
      <c r="D540" s="661" t="s">
        <v>8855</v>
      </c>
      <c r="E540" s="661" t="s">
        <v>8856</v>
      </c>
      <c r="F540" s="664">
        <v>1</v>
      </c>
      <c r="G540" s="664">
        <v>1628</v>
      </c>
      <c r="H540" s="664">
        <v>1</v>
      </c>
      <c r="I540" s="664">
        <v>1628</v>
      </c>
      <c r="J540" s="664">
        <v>1</v>
      </c>
      <c r="K540" s="664">
        <v>1629</v>
      </c>
      <c r="L540" s="664">
        <v>1.0006142506142506</v>
      </c>
      <c r="M540" s="664">
        <v>1629</v>
      </c>
      <c r="N540" s="664">
        <v>2</v>
      </c>
      <c r="O540" s="664">
        <v>3260</v>
      </c>
      <c r="P540" s="677">
        <v>2.0024570024570023</v>
      </c>
      <c r="Q540" s="665">
        <v>1630</v>
      </c>
    </row>
    <row r="541" spans="1:17" ht="14.4" customHeight="1" x14ac:dyDescent="0.3">
      <c r="A541" s="660" t="s">
        <v>9005</v>
      </c>
      <c r="B541" s="661" t="s">
        <v>8820</v>
      </c>
      <c r="C541" s="661" t="s">
        <v>8731</v>
      </c>
      <c r="D541" s="661" t="s">
        <v>8857</v>
      </c>
      <c r="E541" s="661" t="s">
        <v>8858</v>
      </c>
      <c r="F541" s="664">
        <v>1630</v>
      </c>
      <c r="G541" s="664">
        <v>35860</v>
      </c>
      <c r="H541" s="664">
        <v>1</v>
      </c>
      <c r="I541" s="664">
        <v>22</v>
      </c>
      <c r="J541" s="664">
        <v>1723</v>
      </c>
      <c r="K541" s="664">
        <v>37906</v>
      </c>
      <c r="L541" s="664">
        <v>1.0570552147239263</v>
      </c>
      <c r="M541" s="664">
        <v>22</v>
      </c>
      <c r="N541" s="664">
        <v>1688</v>
      </c>
      <c r="O541" s="664">
        <v>38280</v>
      </c>
      <c r="P541" s="677">
        <v>1.0674846625766872</v>
      </c>
      <c r="Q541" s="665">
        <v>22.677725118483412</v>
      </c>
    </row>
    <row r="542" spans="1:17" ht="14.4" customHeight="1" x14ac:dyDescent="0.3">
      <c r="A542" s="660" t="s">
        <v>9005</v>
      </c>
      <c r="B542" s="661" t="s">
        <v>8820</v>
      </c>
      <c r="C542" s="661" t="s">
        <v>8731</v>
      </c>
      <c r="D542" s="661" t="s">
        <v>8859</v>
      </c>
      <c r="E542" s="661" t="s">
        <v>8860</v>
      </c>
      <c r="F542" s="664">
        <v>10</v>
      </c>
      <c r="G542" s="664">
        <v>950</v>
      </c>
      <c r="H542" s="664">
        <v>1</v>
      </c>
      <c r="I542" s="664">
        <v>95</v>
      </c>
      <c r="J542" s="664">
        <v>24</v>
      </c>
      <c r="K542" s="664">
        <v>2304</v>
      </c>
      <c r="L542" s="664">
        <v>2.425263157894737</v>
      </c>
      <c r="M542" s="664">
        <v>96</v>
      </c>
      <c r="N542" s="664">
        <v>12</v>
      </c>
      <c r="O542" s="664">
        <v>1162</v>
      </c>
      <c r="P542" s="677">
        <v>1.223157894736842</v>
      </c>
      <c r="Q542" s="665">
        <v>96.833333333333329</v>
      </c>
    </row>
    <row r="543" spans="1:17" ht="14.4" customHeight="1" x14ac:dyDescent="0.3">
      <c r="A543" s="660" t="s">
        <v>9005</v>
      </c>
      <c r="B543" s="661" t="s">
        <v>8820</v>
      </c>
      <c r="C543" s="661" t="s">
        <v>8731</v>
      </c>
      <c r="D543" s="661" t="s">
        <v>8863</v>
      </c>
      <c r="E543" s="661" t="s">
        <v>8864</v>
      </c>
      <c r="F543" s="664">
        <v>1</v>
      </c>
      <c r="G543" s="664">
        <v>404</v>
      </c>
      <c r="H543" s="664">
        <v>1</v>
      </c>
      <c r="I543" s="664">
        <v>404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9005</v>
      </c>
      <c r="B544" s="661" t="s">
        <v>8820</v>
      </c>
      <c r="C544" s="661" t="s">
        <v>8731</v>
      </c>
      <c r="D544" s="661" t="s">
        <v>8865</v>
      </c>
      <c r="E544" s="661" t="s">
        <v>8866</v>
      </c>
      <c r="F544" s="664">
        <v>13</v>
      </c>
      <c r="G544" s="664">
        <v>8138</v>
      </c>
      <c r="H544" s="664">
        <v>1</v>
      </c>
      <c r="I544" s="664">
        <v>626</v>
      </c>
      <c r="J544" s="664">
        <v>12</v>
      </c>
      <c r="K544" s="664">
        <v>7524</v>
      </c>
      <c r="L544" s="664">
        <v>0.92455148685180633</v>
      </c>
      <c r="M544" s="664">
        <v>627</v>
      </c>
      <c r="N544" s="664">
        <v>13</v>
      </c>
      <c r="O544" s="664">
        <v>8160</v>
      </c>
      <c r="P544" s="677">
        <v>1.0027033669206193</v>
      </c>
      <c r="Q544" s="665">
        <v>627.69230769230774</v>
      </c>
    </row>
    <row r="545" spans="1:17" ht="14.4" customHeight="1" x14ac:dyDescent="0.3">
      <c r="A545" s="660" t="s">
        <v>9005</v>
      </c>
      <c r="B545" s="661" t="s">
        <v>8820</v>
      </c>
      <c r="C545" s="661" t="s">
        <v>8731</v>
      </c>
      <c r="D545" s="661" t="s">
        <v>8867</v>
      </c>
      <c r="E545" s="661" t="s">
        <v>8868</v>
      </c>
      <c r="F545" s="664">
        <v>203</v>
      </c>
      <c r="G545" s="664">
        <v>42427</v>
      </c>
      <c r="H545" s="664">
        <v>1</v>
      </c>
      <c r="I545" s="664">
        <v>209</v>
      </c>
      <c r="J545" s="664">
        <v>216</v>
      </c>
      <c r="K545" s="664">
        <v>45144</v>
      </c>
      <c r="L545" s="664">
        <v>1.0640394088669951</v>
      </c>
      <c r="M545" s="664">
        <v>209</v>
      </c>
      <c r="N545" s="664">
        <v>1</v>
      </c>
      <c r="O545" s="664">
        <v>209</v>
      </c>
      <c r="P545" s="677">
        <v>4.9261083743842365E-3</v>
      </c>
      <c r="Q545" s="665">
        <v>209</v>
      </c>
    </row>
    <row r="546" spans="1:17" ht="14.4" customHeight="1" x14ac:dyDescent="0.3">
      <c r="A546" s="660" t="s">
        <v>9005</v>
      </c>
      <c r="B546" s="661" t="s">
        <v>8820</v>
      </c>
      <c r="C546" s="661" t="s">
        <v>8731</v>
      </c>
      <c r="D546" s="661" t="s">
        <v>8869</v>
      </c>
      <c r="E546" s="661" t="s">
        <v>8870</v>
      </c>
      <c r="F546" s="664">
        <v>293</v>
      </c>
      <c r="G546" s="664">
        <v>19338</v>
      </c>
      <c r="H546" s="664">
        <v>1</v>
      </c>
      <c r="I546" s="664">
        <v>66</v>
      </c>
      <c r="J546" s="664">
        <v>321</v>
      </c>
      <c r="K546" s="664">
        <v>21186</v>
      </c>
      <c r="L546" s="664">
        <v>1.0955631399317407</v>
      </c>
      <c r="M546" s="664">
        <v>66</v>
      </c>
      <c r="N546" s="664">
        <v>308</v>
      </c>
      <c r="O546" s="664">
        <v>20328</v>
      </c>
      <c r="P546" s="677">
        <v>1.0511945392491469</v>
      </c>
      <c r="Q546" s="665">
        <v>66</v>
      </c>
    </row>
    <row r="547" spans="1:17" ht="14.4" customHeight="1" x14ac:dyDescent="0.3">
      <c r="A547" s="660" t="s">
        <v>9005</v>
      </c>
      <c r="B547" s="661" t="s">
        <v>8820</v>
      </c>
      <c r="C547" s="661" t="s">
        <v>8731</v>
      </c>
      <c r="D547" s="661" t="s">
        <v>8873</v>
      </c>
      <c r="E547" s="661" t="s">
        <v>8874</v>
      </c>
      <c r="F547" s="664">
        <v>1513</v>
      </c>
      <c r="G547" s="664">
        <v>24208</v>
      </c>
      <c r="H547" s="664">
        <v>1</v>
      </c>
      <c r="I547" s="664">
        <v>16</v>
      </c>
      <c r="J547" s="664">
        <v>1451</v>
      </c>
      <c r="K547" s="664">
        <v>23216</v>
      </c>
      <c r="L547" s="664">
        <v>0.95902181097157968</v>
      </c>
      <c r="M547" s="664">
        <v>16</v>
      </c>
      <c r="N547" s="664">
        <v>1517</v>
      </c>
      <c r="O547" s="664">
        <v>24272</v>
      </c>
      <c r="P547" s="677">
        <v>1.0026437541308659</v>
      </c>
      <c r="Q547" s="665">
        <v>16</v>
      </c>
    </row>
    <row r="548" spans="1:17" ht="14.4" customHeight="1" x14ac:dyDescent="0.3">
      <c r="A548" s="660" t="s">
        <v>9005</v>
      </c>
      <c r="B548" s="661" t="s">
        <v>8820</v>
      </c>
      <c r="C548" s="661" t="s">
        <v>8731</v>
      </c>
      <c r="D548" s="661" t="s">
        <v>8875</v>
      </c>
      <c r="E548" s="661" t="s">
        <v>8876</v>
      </c>
      <c r="F548" s="664"/>
      <c r="G548" s="664"/>
      <c r="H548" s="664"/>
      <c r="I548" s="664"/>
      <c r="J548" s="664"/>
      <c r="K548" s="664"/>
      <c r="L548" s="664"/>
      <c r="M548" s="664"/>
      <c r="N548" s="664">
        <v>1</v>
      </c>
      <c r="O548" s="664">
        <v>99</v>
      </c>
      <c r="P548" s="677"/>
      <c r="Q548" s="665">
        <v>99</v>
      </c>
    </row>
    <row r="549" spans="1:17" ht="14.4" customHeight="1" x14ac:dyDescent="0.3">
      <c r="A549" s="660" t="s">
        <v>9005</v>
      </c>
      <c r="B549" s="661" t="s">
        <v>8820</v>
      </c>
      <c r="C549" s="661" t="s">
        <v>8731</v>
      </c>
      <c r="D549" s="661" t="s">
        <v>8877</v>
      </c>
      <c r="E549" s="661" t="s">
        <v>8878</v>
      </c>
      <c r="F549" s="664">
        <v>406</v>
      </c>
      <c r="G549" s="664">
        <v>140882</v>
      </c>
      <c r="H549" s="664">
        <v>1</v>
      </c>
      <c r="I549" s="664">
        <v>347</v>
      </c>
      <c r="J549" s="664">
        <v>277</v>
      </c>
      <c r="K549" s="664">
        <v>96396</v>
      </c>
      <c r="L549" s="664">
        <v>0.68423219431864968</v>
      </c>
      <c r="M549" s="664">
        <v>348</v>
      </c>
      <c r="N549" s="664">
        <v>377</v>
      </c>
      <c r="O549" s="664">
        <v>131397</v>
      </c>
      <c r="P549" s="677">
        <v>0.93267415283712607</v>
      </c>
      <c r="Q549" s="665">
        <v>348.53315649867375</v>
      </c>
    </row>
    <row r="550" spans="1:17" ht="14.4" customHeight="1" x14ac:dyDescent="0.3">
      <c r="A550" s="660" t="s">
        <v>9005</v>
      </c>
      <c r="B550" s="661" t="s">
        <v>8820</v>
      </c>
      <c r="C550" s="661" t="s">
        <v>8731</v>
      </c>
      <c r="D550" s="661" t="s">
        <v>8879</v>
      </c>
      <c r="E550" s="661" t="s">
        <v>8880</v>
      </c>
      <c r="F550" s="664">
        <v>1406</v>
      </c>
      <c r="G550" s="664">
        <v>32338</v>
      </c>
      <c r="H550" s="664">
        <v>1</v>
      </c>
      <c r="I550" s="664">
        <v>23</v>
      </c>
      <c r="J550" s="664">
        <v>1516</v>
      </c>
      <c r="K550" s="664">
        <v>36384</v>
      </c>
      <c r="L550" s="664">
        <v>1.1251159626445668</v>
      </c>
      <c r="M550" s="664">
        <v>24</v>
      </c>
      <c r="N550" s="664">
        <v>1532</v>
      </c>
      <c r="O550" s="664">
        <v>36768</v>
      </c>
      <c r="P550" s="677">
        <v>1.1369905374482034</v>
      </c>
      <c r="Q550" s="665">
        <v>24</v>
      </c>
    </row>
    <row r="551" spans="1:17" ht="14.4" customHeight="1" x14ac:dyDescent="0.3">
      <c r="A551" s="660" t="s">
        <v>9005</v>
      </c>
      <c r="B551" s="661" t="s">
        <v>8820</v>
      </c>
      <c r="C551" s="661" t="s">
        <v>8731</v>
      </c>
      <c r="D551" s="661" t="s">
        <v>8881</v>
      </c>
      <c r="E551" s="661" t="s">
        <v>8882</v>
      </c>
      <c r="F551" s="664">
        <v>19</v>
      </c>
      <c r="G551" s="664">
        <v>14003</v>
      </c>
      <c r="H551" s="664">
        <v>1</v>
      </c>
      <c r="I551" s="664">
        <v>737</v>
      </c>
      <c r="J551" s="664">
        <v>18</v>
      </c>
      <c r="K551" s="664">
        <v>13284</v>
      </c>
      <c r="L551" s="664">
        <v>0.94865385988716699</v>
      </c>
      <c r="M551" s="664">
        <v>738</v>
      </c>
      <c r="N551" s="664">
        <v>26</v>
      </c>
      <c r="O551" s="664">
        <v>19207</v>
      </c>
      <c r="P551" s="677">
        <v>1.3716346497179175</v>
      </c>
      <c r="Q551" s="665">
        <v>738.73076923076928</v>
      </c>
    </row>
    <row r="552" spans="1:17" ht="14.4" customHeight="1" x14ac:dyDescent="0.3">
      <c r="A552" s="660" t="s">
        <v>9005</v>
      </c>
      <c r="B552" s="661" t="s">
        <v>8820</v>
      </c>
      <c r="C552" s="661" t="s">
        <v>8731</v>
      </c>
      <c r="D552" s="661" t="s">
        <v>8883</v>
      </c>
      <c r="E552" s="661" t="s">
        <v>8884</v>
      </c>
      <c r="F552" s="664">
        <v>384</v>
      </c>
      <c r="G552" s="664">
        <v>69120</v>
      </c>
      <c r="H552" s="664">
        <v>1</v>
      </c>
      <c r="I552" s="664">
        <v>180</v>
      </c>
      <c r="J552" s="664">
        <v>391</v>
      </c>
      <c r="K552" s="664">
        <v>70380</v>
      </c>
      <c r="L552" s="664">
        <v>1.0182291666666667</v>
      </c>
      <c r="M552" s="664">
        <v>180</v>
      </c>
      <c r="N552" s="664">
        <v>374</v>
      </c>
      <c r="O552" s="664">
        <v>67320</v>
      </c>
      <c r="P552" s="677">
        <v>0.97395833333333337</v>
      </c>
      <c r="Q552" s="665">
        <v>180</v>
      </c>
    </row>
    <row r="553" spans="1:17" ht="14.4" customHeight="1" x14ac:dyDescent="0.3">
      <c r="A553" s="660" t="s">
        <v>9005</v>
      </c>
      <c r="B553" s="661" t="s">
        <v>8820</v>
      </c>
      <c r="C553" s="661" t="s">
        <v>8731</v>
      </c>
      <c r="D553" s="661" t="s">
        <v>8889</v>
      </c>
      <c r="E553" s="661" t="s">
        <v>8890</v>
      </c>
      <c r="F553" s="664">
        <v>63</v>
      </c>
      <c r="G553" s="664">
        <v>15939</v>
      </c>
      <c r="H553" s="664">
        <v>1</v>
      </c>
      <c r="I553" s="664">
        <v>253</v>
      </c>
      <c r="J553" s="664">
        <v>119</v>
      </c>
      <c r="K553" s="664">
        <v>30107</v>
      </c>
      <c r="L553" s="664">
        <v>1.8888888888888888</v>
      </c>
      <c r="M553" s="664">
        <v>253</v>
      </c>
      <c r="N553" s="664">
        <v>436</v>
      </c>
      <c r="O553" s="664">
        <v>110308</v>
      </c>
      <c r="P553" s="677">
        <v>6.9206349206349209</v>
      </c>
      <c r="Q553" s="665">
        <v>253</v>
      </c>
    </row>
    <row r="554" spans="1:17" ht="14.4" customHeight="1" x14ac:dyDescent="0.3">
      <c r="A554" s="660" t="s">
        <v>9005</v>
      </c>
      <c r="B554" s="661" t="s">
        <v>8820</v>
      </c>
      <c r="C554" s="661" t="s">
        <v>8731</v>
      </c>
      <c r="D554" s="661" t="s">
        <v>8891</v>
      </c>
      <c r="E554" s="661" t="s">
        <v>8892</v>
      </c>
      <c r="F554" s="664">
        <v>19</v>
      </c>
      <c r="G554" s="664">
        <v>5016</v>
      </c>
      <c r="H554" s="664">
        <v>1</v>
      </c>
      <c r="I554" s="664">
        <v>264</v>
      </c>
      <c r="J554" s="664">
        <v>18</v>
      </c>
      <c r="K554" s="664">
        <v>4752</v>
      </c>
      <c r="L554" s="664">
        <v>0.94736842105263153</v>
      </c>
      <c r="M554" s="664">
        <v>264</v>
      </c>
      <c r="N554" s="664">
        <v>24</v>
      </c>
      <c r="O554" s="664">
        <v>6353</v>
      </c>
      <c r="P554" s="677">
        <v>1.2665470494417863</v>
      </c>
      <c r="Q554" s="665">
        <v>264.70833333333331</v>
      </c>
    </row>
    <row r="555" spans="1:17" ht="14.4" customHeight="1" x14ac:dyDescent="0.3">
      <c r="A555" s="660" t="s">
        <v>9005</v>
      </c>
      <c r="B555" s="661" t="s">
        <v>8820</v>
      </c>
      <c r="C555" s="661" t="s">
        <v>8731</v>
      </c>
      <c r="D555" s="661" t="s">
        <v>8893</v>
      </c>
      <c r="E555" s="661" t="s">
        <v>8894</v>
      </c>
      <c r="F555" s="664">
        <v>26</v>
      </c>
      <c r="G555" s="664">
        <v>4914</v>
      </c>
      <c r="H555" s="664">
        <v>1</v>
      </c>
      <c r="I555" s="664">
        <v>189</v>
      </c>
      <c r="J555" s="664">
        <v>29</v>
      </c>
      <c r="K555" s="664">
        <v>5481</v>
      </c>
      <c r="L555" s="664">
        <v>1.1153846153846154</v>
      </c>
      <c r="M555" s="664">
        <v>189</v>
      </c>
      <c r="N555" s="664"/>
      <c r="O555" s="664"/>
      <c r="P555" s="677"/>
      <c r="Q555" s="665"/>
    </row>
    <row r="556" spans="1:17" ht="14.4" customHeight="1" x14ac:dyDescent="0.3">
      <c r="A556" s="660" t="s">
        <v>9005</v>
      </c>
      <c r="B556" s="661" t="s">
        <v>8820</v>
      </c>
      <c r="C556" s="661" t="s">
        <v>8731</v>
      </c>
      <c r="D556" s="661" t="s">
        <v>8897</v>
      </c>
      <c r="E556" s="661" t="s">
        <v>8898</v>
      </c>
      <c r="F556" s="664">
        <v>307</v>
      </c>
      <c r="G556" s="664">
        <v>66312</v>
      </c>
      <c r="H556" s="664">
        <v>1</v>
      </c>
      <c r="I556" s="664">
        <v>216</v>
      </c>
      <c r="J556" s="664">
        <v>340</v>
      </c>
      <c r="K556" s="664">
        <v>73440</v>
      </c>
      <c r="L556" s="664">
        <v>1.1074918566775245</v>
      </c>
      <c r="M556" s="664">
        <v>216</v>
      </c>
      <c r="N556" s="664">
        <v>342</v>
      </c>
      <c r="O556" s="664">
        <v>73872</v>
      </c>
      <c r="P556" s="677">
        <v>1.1140065146579805</v>
      </c>
      <c r="Q556" s="665">
        <v>216</v>
      </c>
    </row>
    <row r="557" spans="1:17" ht="14.4" customHeight="1" x14ac:dyDescent="0.3">
      <c r="A557" s="660" t="s">
        <v>9005</v>
      </c>
      <c r="B557" s="661" t="s">
        <v>8820</v>
      </c>
      <c r="C557" s="661" t="s">
        <v>8731</v>
      </c>
      <c r="D557" s="661" t="s">
        <v>8899</v>
      </c>
      <c r="E557" s="661" t="s">
        <v>8900</v>
      </c>
      <c r="F557" s="664">
        <v>9</v>
      </c>
      <c r="G557" s="664">
        <v>315</v>
      </c>
      <c r="H557" s="664">
        <v>1</v>
      </c>
      <c r="I557" s="664">
        <v>35</v>
      </c>
      <c r="J557" s="664">
        <v>14</v>
      </c>
      <c r="K557" s="664">
        <v>490</v>
      </c>
      <c r="L557" s="664">
        <v>1.5555555555555556</v>
      </c>
      <c r="M557" s="664">
        <v>35</v>
      </c>
      <c r="N557" s="664">
        <v>5</v>
      </c>
      <c r="O557" s="664">
        <v>180</v>
      </c>
      <c r="P557" s="677">
        <v>0.5714285714285714</v>
      </c>
      <c r="Q557" s="665">
        <v>36</v>
      </c>
    </row>
    <row r="558" spans="1:17" ht="14.4" customHeight="1" x14ac:dyDescent="0.3">
      <c r="A558" s="660" t="s">
        <v>9005</v>
      </c>
      <c r="B558" s="661" t="s">
        <v>8820</v>
      </c>
      <c r="C558" s="661" t="s">
        <v>8731</v>
      </c>
      <c r="D558" s="661" t="s">
        <v>8901</v>
      </c>
      <c r="E558" s="661" t="s">
        <v>8902</v>
      </c>
      <c r="F558" s="664">
        <v>30</v>
      </c>
      <c r="G558" s="664">
        <v>17670</v>
      </c>
      <c r="H558" s="664">
        <v>1</v>
      </c>
      <c r="I558" s="664">
        <v>589</v>
      </c>
      <c r="J558" s="664">
        <v>33</v>
      </c>
      <c r="K558" s="664">
        <v>19470</v>
      </c>
      <c r="L558" s="664">
        <v>1.101867572156197</v>
      </c>
      <c r="M558" s="664">
        <v>590</v>
      </c>
      <c r="N558" s="664">
        <v>36</v>
      </c>
      <c r="O558" s="664">
        <v>21263</v>
      </c>
      <c r="P558" s="677">
        <v>1.2033389926428977</v>
      </c>
      <c r="Q558" s="665">
        <v>590.63888888888891</v>
      </c>
    </row>
    <row r="559" spans="1:17" ht="14.4" customHeight="1" x14ac:dyDescent="0.3">
      <c r="A559" s="660" t="s">
        <v>9005</v>
      </c>
      <c r="B559" s="661" t="s">
        <v>8820</v>
      </c>
      <c r="C559" s="661" t="s">
        <v>8731</v>
      </c>
      <c r="D559" s="661" t="s">
        <v>8903</v>
      </c>
      <c r="E559" s="661" t="s">
        <v>8904</v>
      </c>
      <c r="F559" s="664">
        <v>51</v>
      </c>
      <c r="G559" s="664">
        <v>2550</v>
      </c>
      <c r="H559" s="664">
        <v>1</v>
      </c>
      <c r="I559" s="664">
        <v>50</v>
      </c>
      <c r="J559" s="664">
        <v>49</v>
      </c>
      <c r="K559" s="664">
        <v>2450</v>
      </c>
      <c r="L559" s="664">
        <v>0.96078431372549022</v>
      </c>
      <c r="M559" s="664">
        <v>50</v>
      </c>
      <c r="N559" s="664">
        <v>15</v>
      </c>
      <c r="O559" s="664">
        <v>750</v>
      </c>
      <c r="P559" s="677">
        <v>0.29411764705882354</v>
      </c>
      <c r="Q559" s="665">
        <v>50</v>
      </c>
    </row>
    <row r="560" spans="1:17" ht="14.4" customHeight="1" x14ac:dyDescent="0.3">
      <c r="A560" s="660" t="s">
        <v>9005</v>
      </c>
      <c r="B560" s="661" t="s">
        <v>8820</v>
      </c>
      <c r="C560" s="661" t="s">
        <v>8731</v>
      </c>
      <c r="D560" s="661" t="s">
        <v>8905</v>
      </c>
      <c r="E560" s="661" t="s">
        <v>8906</v>
      </c>
      <c r="F560" s="664">
        <v>28</v>
      </c>
      <c r="G560" s="664">
        <v>15232</v>
      </c>
      <c r="H560" s="664">
        <v>1</v>
      </c>
      <c r="I560" s="664">
        <v>544</v>
      </c>
      <c r="J560" s="664">
        <v>21</v>
      </c>
      <c r="K560" s="664">
        <v>11445</v>
      </c>
      <c r="L560" s="664">
        <v>0.7513786764705882</v>
      </c>
      <c r="M560" s="664">
        <v>545</v>
      </c>
      <c r="N560" s="664">
        <v>33</v>
      </c>
      <c r="O560" s="664">
        <v>18004</v>
      </c>
      <c r="P560" s="677">
        <v>1.181985294117647</v>
      </c>
      <c r="Q560" s="665">
        <v>545.57575757575762</v>
      </c>
    </row>
    <row r="561" spans="1:17" ht="14.4" customHeight="1" x14ac:dyDescent="0.3">
      <c r="A561" s="660" t="s">
        <v>9005</v>
      </c>
      <c r="B561" s="661" t="s">
        <v>8820</v>
      </c>
      <c r="C561" s="661" t="s">
        <v>8731</v>
      </c>
      <c r="D561" s="661" t="s">
        <v>8907</v>
      </c>
      <c r="E561" s="661" t="s">
        <v>8908</v>
      </c>
      <c r="F561" s="664">
        <v>74</v>
      </c>
      <c r="G561" s="664">
        <v>35298</v>
      </c>
      <c r="H561" s="664">
        <v>1</v>
      </c>
      <c r="I561" s="664">
        <v>477</v>
      </c>
      <c r="J561" s="664">
        <v>61</v>
      </c>
      <c r="K561" s="664">
        <v>29219</v>
      </c>
      <c r="L561" s="664">
        <v>0.82778061079947873</v>
      </c>
      <c r="M561" s="664">
        <v>479</v>
      </c>
      <c r="N561" s="664">
        <v>49</v>
      </c>
      <c r="O561" s="664">
        <v>23599</v>
      </c>
      <c r="P561" s="677">
        <v>0.66856479120630063</v>
      </c>
      <c r="Q561" s="665">
        <v>481.61224489795916</v>
      </c>
    </row>
    <row r="562" spans="1:17" ht="14.4" customHeight="1" x14ac:dyDescent="0.3">
      <c r="A562" s="660" t="s">
        <v>9005</v>
      </c>
      <c r="B562" s="661" t="s">
        <v>8820</v>
      </c>
      <c r="C562" s="661" t="s">
        <v>8731</v>
      </c>
      <c r="D562" s="661" t="s">
        <v>8909</v>
      </c>
      <c r="E562" s="661" t="s">
        <v>8910</v>
      </c>
      <c r="F562" s="664">
        <v>20</v>
      </c>
      <c r="G562" s="664">
        <v>14680</v>
      </c>
      <c r="H562" s="664">
        <v>1</v>
      </c>
      <c r="I562" s="664">
        <v>734</v>
      </c>
      <c r="J562" s="664">
        <v>18</v>
      </c>
      <c r="K562" s="664">
        <v>13212</v>
      </c>
      <c r="L562" s="664">
        <v>0.9</v>
      </c>
      <c r="M562" s="664">
        <v>734</v>
      </c>
      <c r="N562" s="664">
        <v>28</v>
      </c>
      <c r="O562" s="664">
        <v>20573</v>
      </c>
      <c r="P562" s="677">
        <v>1.4014305177111717</v>
      </c>
      <c r="Q562" s="665">
        <v>734.75</v>
      </c>
    </row>
    <row r="563" spans="1:17" ht="14.4" customHeight="1" x14ac:dyDescent="0.3">
      <c r="A563" s="660" t="s">
        <v>9005</v>
      </c>
      <c r="B563" s="661" t="s">
        <v>8820</v>
      </c>
      <c r="C563" s="661" t="s">
        <v>8731</v>
      </c>
      <c r="D563" s="661" t="s">
        <v>8911</v>
      </c>
      <c r="E563" s="661" t="s">
        <v>8912</v>
      </c>
      <c r="F563" s="664">
        <v>11</v>
      </c>
      <c r="G563" s="664">
        <v>3586</v>
      </c>
      <c r="H563" s="664">
        <v>1</v>
      </c>
      <c r="I563" s="664">
        <v>326</v>
      </c>
      <c r="J563" s="664">
        <v>5</v>
      </c>
      <c r="K563" s="664">
        <v>1630</v>
      </c>
      <c r="L563" s="664">
        <v>0.45454545454545453</v>
      </c>
      <c r="M563" s="664">
        <v>326</v>
      </c>
      <c r="N563" s="664">
        <v>10</v>
      </c>
      <c r="O563" s="664">
        <v>3266</v>
      </c>
      <c r="P563" s="677">
        <v>0.91076408254322361</v>
      </c>
      <c r="Q563" s="665">
        <v>326.60000000000002</v>
      </c>
    </row>
    <row r="564" spans="1:17" ht="14.4" customHeight="1" x14ac:dyDescent="0.3">
      <c r="A564" s="660" t="s">
        <v>9005</v>
      </c>
      <c r="B564" s="661" t="s">
        <v>8820</v>
      </c>
      <c r="C564" s="661" t="s">
        <v>8731</v>
      </c>
      <c r="D564" s="661" t="s">
        <v>8913</v>
      </c>
      <c r="E564" s="661" t="s">
        <v>8914</v>
      </c>
      <c r="F564" s="664">
        <v>19</v>
      </c>
      <c r="G564" s="664">
        <v>6536</v>
      </c>
      <c r="H564" s="664">
        <v>1</v>
      </c>
      <c r="I564" s="664">
        <v>344</v>
      </c>
      <c r="J564" s="664">
        <v>18</v>
      </c>
      <c r="K564" s="664">
        <v>6192</v>
      </c>
      <c r="L564" s="664">
        <v>0.94736842105263153</v>
      </c>
      <c r="M564" s="664">
        <v>344</v>
      </c>
      <c r="N564" s="664">
        <v>24</v>
      </c>
      <c r="O564" s="664">
        <v>8273</v>
      </c>
      <c r="P564" s="677">
        <v>1.2657588739290087</v>
      </c>
      <c r="Q564" s="665">
        <v>344.70833333333331</v>
      </c>
    </row>
    <row r="565" spans="1:17" ht="14.4" customHeight="1" x14ac:dyDescent="0.3">
      <c r="A565" s="660" t="s">
        <v>9005</v>
      </c>
      <c r="B565" s="661" t="s">
        <v>8820</v>
      </c>
      <c r="C565" s="661" t="s">
        <v>8731</v>
      </c>
      <c r="D565" s="661" t="s">
        <v>8915</v>
      </c>
      <c r="E565" s="661" t="s">
        <v>8916</v>
      </c>
      <c r="F565" s="664">
        <v>12</v>
      </c>
      <c r="G565" s="664">
        <v>9000</v>
      </c>
      <c r="H565" s="664">
        <v>1</v>
      </c>
      <c r="I565" s="664">
        <v>750</v>
      </c>
      <c r="J565" s="664">
        <v>15</v>
      </c>
      <c r="K565" s="664">
        <v>11265</v>
      </c>
      <c r="L565" s="664">
        <v>1.2516666666666667</v>
      </c>
      <c r="M565" s="664">
        <v>751</v>
      </c>
      <c r="N565" s="664">
        <v>9</v>
      </c>
      <c r="O565" s="664">
        <v>6762</v>
      </c>
      <c r="P565" s="677">
        <v>0.7513333333333333</v>
      </c>
      <c r="Q565" s="665">
        <v>751.33333333333337</v>
      </c>
    </row>
    <row r="566" spans="1:17" ht="14.4" customHeight="1" x14ac:dyDescent="0.3">
      <c r="A566" s="660" t="s">
        <v>9005</v>
      </c>
      <c r="B566" s="661" t="s">
        <v>8820</v>
      </c>
      <c r="C566" s="661" t="s">
        <v>8731</v>
      </c>
      <c r="D566" s="661" t="s">
        <v>8917</v>
      </c>
      <c r="E566" s="661" t="s">
        <v>8918</v>
      </c>
      <c r="F566" s="664"/>
      <c r="G566" s="664"/>
      <c r="H566" s="664"/>
      <c r="I566" s="664"/>
      <c r="J566" s="664">
        <v>3</v>
      </c>
      <c r="K566" s="664">
        <v>690</v>
      </c>
      <c r="L566" s="664"/>
      <c r="M566" s="664">
        <v>230</v>
      </c>
      <c r="N566" s="664">
        <v>31</v>
      </c>
      <c r="O566" s="664">
        <v>7151</v>
      </c>
      <c r="P566" s="677"/>
      <c r="Q566" s="665">
        <v>230.67741935483872</v>
      </c>
    </row>
    <row r="567" spans="1:17" ht="14.4" customHeight="1" x14ac:dyDescent="0.3">
      <c r="A567" s="660" t="s">
        <v>9005</v>
      </c>
      <c r="B567" s="661" t="s">
        <v>8820</v>
      </c>
      <c r="C567" s="661" t="s">
        <v>8731</v>
      </c>
      <c r="D567" s="661" t="s">
        <v>8921</v>
      </c>
      <c r="E567" s="661" t="s">
        <v>8922</v>
      </c>
      <c r="F567" s="664"/>
      <c r="G567" s="664"/>
      <c r="H567" s="664"/>
      <c r="I567" s="664"/>
      <c r="J567" s="664">
        <v>1</v>
      </c>
      <c r="K567" s="664">
        <v>229</v>
      </c>
      <c r="L567" s="664"/>
      <c r="M567" s="664">
        <v>229</v>
      </c>
      <c r="N567" s="664">
        <v>4</v>
      </c>
      <c r="O567" s="664">
        <v>917</v>
      </c>
      <c r="P567" s="677"/>
      <c r="Q567" s="665">
        <v>229.25</v>
      </c>
    </row>
    <row r="568" spans="1:17" ht="14.4" customHeight="1" x14ac:dyDescent="0.3">
      <c r="A568" s="660" t="s">
        <v>9005</v>
      </c>
      <c r="B568" s="661" t="s">
        <v>8820</v>
      </c>
      <c r="C568" s="661" t="s">
        <v>8731</v>
      </c>
      <c r="D568" s="661" t="s">
        <v>8923</v>
      </c>
      <c r="E568" s="661" t="s">
        <v>8924</v>
      </c>
      <c r="F568" s="664">
        <v>4</v>
      </c>
      <c r="G568" s="664">
        <v>1624</v>
      </c>
      <c r="H568" s="664">
        <v>1</v>
      </c>
      <c r="I568" s="664">
        <v>406</v>
      </c>
      <c r="J568" s="664">
        <v>4</v>
      </c>
      <c r="K568" s="664">
        <v>1624</v>
      </c>
      <c r="L568" s="664">
        <v>1</v>
      </c>
      <c r="M568" s="664">
        <v>406</v>
      </c>
      <c r="N568" s="664">
        <v>11</v>
      </c>
      <c r="O568" s="664">
        <v>4470</v>
      </c>
      <c r="P568" s="677">
        <v>2.7524630541871922</v>
      </c>
      <c r="Q568" s="665">
        <v>406.36363636363637</v>
      </c>
    </row>
    <row r="569" spans="1:17" ht="14.4" customHeight="1" x14ac:dyDescent="0.3">
      <c r="A569" s="660" t="s">
        <v>9005</v>
      </c>
      <c r="B569" s="661" t="s">
        <v>8820</v>
      </c>
      <c r="C569" s="661" t="s">
        <v>8731</v>
      </c>
      <c r="D569" s="661" t="s">
        <v>8925</v>
      </c>
      <c r="E569" s="661" t="s">
        <v>8926</v>
      </c>
      <c r="F569" s="664">
        <v>11</v>
      </c>
      <c r="G569" s="664">
        <v>7139</v>
      </c>
      <c r="H569" s="664">
        <v>1</v>
      </c>
      <c r="I569" s="664">
        <v>649</v>
      </c>
      <c r="J569" s="664">
        <v>3</v>
      </c>
      <c r="K569" s="664">
        <v>1950</v>
      </c>
      <c r="L569" s="664">
        <v>0.27314749964981089</v>
      </c>
      <c r="M569" s="664">
        <v>650</v>
      </c>
      <c r="N569" s="664">
        <v>15</v>
      </c>
      <c r="O569" s="664">
        <v>9755</v>
      </c>
      <c r="P569" s="677">
        <v>1.3664378764532847</v>
      </c>
      <c r="Q569" s="665">
        <v>650.33333333333337</v>
      </c>
    </row>
    <row r="570" spans="1:17" ht="14.4" customHeight="1" x14ac:dyDescent="0.3">
      <c r="A570" s="660" t="s">
        <v>9005</v>
      </c>
      <c r="B570" s="661" t="s">
        <v>8820</v>
      </c>
      <c r="C570" s="661" t="s">
        <v>8731</v>
      </c>
      <c r="D570" s="661" t="s">
        <v>8927</v>
      </c>
      <c r="E570" s="661" t="s">
        <v>8928</v>
      </c>
      <c r="F570" s="664">
        <v>4</v>
      </c>
      <c r="G570" s="664">
        <v>2340</v>
      </c>
      <c r="H570" s="664">
        <v>1</v>
      </c>
      <c r="I570" s="664">
        <v>585</v>
      </c>
      <c r="J570" s="664">
        <v>7</v>
      </c>
      <c r="K570" s="664">
        <v>4102</v>
      </c>
      <c r="L570" s="664">
        <v>1.752991452991453</v>
      </c>
      <c r="M570" s="664">
        <v>586</v>
      </c>
      <c r="N570" s="664">
        <v>10</v>
      </c>
      <c r="O570" s="664">
        <v>5864</v>
      </c>
      <c r="P570" s="677">
        <v>2.505982905982906</v>
      </c>
      <c r="Q570" s="665">
        <v>586.4</v>
      </c>
    </row>
    <row r="571" spans="1:17" ht="14.4" customHeight="1" x14ac:dyDescent="0.3">
      <c r="A571" s="660" t="s">
        <v>9005</v>
      </c>
      <c r="B571" s="661" t="s">
        <v>8820</v>
      </c>
      <c r="C571" s="661" t="s">
        <v>8731</v>
      </c>
      <c r="D571" s="661" t="s">
        <v>8931</v>
      </c>
      <c r="E571" s="661" t="s">
        <v>8932</v>
      </c>
      <c r="F571" s="664"/>
      <c r="G571" s="664"/>
      <c r="H571" s="664"/>
      <c r="I571" s="664"/>
      <c r="J571" s="664">
        <v>1</v>
      </c>
      <c r="K571" s="664">
        <v>88</v>
      </c>
      <c r="L571" s="664"/>
      <c r="M571" s="664">
        <v>88</v>
      </c>
      <c r="N571" s="664"/>
      <c r="O571" s="664"/>
      <c r="P571" s="677"/>
      <c r="Q571" s="665"/>
    </row>
    <row r="572" spans="1:17" ht="14.4" customHeight="1" x14ac:dyDescent="0.3">
      <c r="A572" s="660" t="s">
        <v>9005</v>
      </c>
      <c r="B572" s="661" t="s">
        <v>8820</v>
      </c>
      <c r="C572" s="661" t="s">
        <v>8731</v>
      </c>
      <c r="D572" s="661" t="s">
        <v>8933</v>
      </c>
      <c r="E572" s="661" t="s">
        <v>8934</v>
      </c>
      <c r="F572" s="664">
        <v>6</v>
      </c>
      <c r="G572" s="664">
        <v>2484</v>
      </c>
      <c r="H572" s="664">
        <v>1</v>
      </c>
      <c r="I572" s="664">
        <v>414</v>
      </c>
      <c r="J572" s="664">
        <v>6</v>
      </c>
      <c r="K572" s="664">
        <v>2490</v>
      </c>
      <c r="L572" s="664">
        <v>1.0024154589371981</v>
      </c>
      <c r="M572" s="664">
        <v>415</v>
      </c>
      <c r="N572" s="664">
        <v>6</v>
      </c>
      <c r="O572" s="664">
        <v>2494</v>
      </c>
      <c r="P572" s="677">
        <v>1.0040257648953301</v>
      </c>
      <c r="Q572" s="665">
        <v>415.66666666666669</v>
      </c>
    </row>
    <row r="573" spans="1:17" ht="14.4" customHeight="1" x14ac:dyDescent="0.3">
      <c r="A573" s="660" t="s">
        <v>9005</v>
      </c>
      <c r="B573" s="661" t="s">
        <v>8820</v>
      </c>
      <c r="C573" s="661" t="s">
        <v>8731</v>
      </c>
      <c r="D573" s="661" t="s">
        <v>8935</v>
      </c>
      <c r="E573" s="661" t="s">
        <v>8936</v>
      </c>
      <c r="F573" s="664">
        <v>3</v>
      </c>
      <c r="G573" s="664">
        <v>489</v>
      </c>
      <c r="H573" s="664">
        <v>1</v>
      </c>
      <c r="I573" s="664">
        <v>163</v>
      </c>
      <c r="J573" s="664">
        <v>7</v>
      </c>
      <c r="K573" s="664">
        <v>1148</v>
      </c>
      <c r="L573" s="664">
        <v>2.3476482617586911</v>
      </c>
      <c r="M573" s="664">
        <v>164</v>
      </c>
      <c r="N573" s="664">
        <v>1</v>
      </c>
      <c r="O573" s="664">
        <v>165</v>
      </c>
      <c r="P573" s="677">
        <v>0.33742331288343558</v>
      </c>
      <c r="Q573" s="665">
        <v>165</v>
      </c>
    </row>
    <row r="574" spans="1:17" ht="14.4" customHeight="1" x14ac:dyDescent="0.3">
      <c r="A574" s="660" t="s">
        <v>9005</v>
      </c>
      <c r="B574" s="661" t="s">
        <v>8820</v>
      </c>
      <c r="C574" s="661" t="s">
        <v>8731</v>
      </c>
      <c r="D574" s="661" t="s">
        <v>1511</v>
      </c>
      <c r="E574" s="661" t="s">
        <v>8937</v>
      </c>
      <c r="F574" s="664"/>
      <c r="G574" s="664"/>
      <c r="H574" s="664"/>
      <c r="I574" s="664"/>
      <c r="J574" s="664">
        <v>8</v>
      </c>
      <c r="K574" s="664">
        <v>6280</v>
      </c>
      <c r="L574" s="664"/>
      <c r="M574" s="664">
        <v>785</v>
      </c>
      <c r="N574" s="664">
        <v>14</v>
      </c>
      <c r="O574" s="664">
        <v>11000</v>
      </c>
      <c r="P574" s="677"/>
      <c r="Q574" s="665">
        <v>785.71428571428567</v>
      </c>
    </row>
    <row r="575" spans="1:17" ht="14.4" customHeight="1" x14ac:dyDescent="0.3">
      <c r="A575" s="660" t="s">
        <v>9005</v>
      </c>
      <c r="B575" s="661" t="s">
        <v>8820</v>
      </c>
      <c r="C575" s="661" t="s">
        <v>8731</v>
      </c>
      <c r="D575" s="661" t="s">
        <v>8938</v>
      </c>
      <c r="E575" s="661" t="s">
        <v>8939</v>
      </c>
      <c r="F575" s="664"/>
      <c r="G575" s="664"/>
      <c r="H575" s="664"/>
      <c r="I575" s="664"/>
      <c r="J575" s="664">
        <v>2</v>
      </c>
      <c r="K575" s="664">
        <v>442</v>
      </c>
      <c r="L575" s="664"/>
      <c r="M575" s="664">
        <v>221</v>
      </c>
      <c r="N575" s="664">
        <v>10</v>
      </c>
      <c r="O575" s="664">
        <v>2216</v>
      </c>
      <c r="P575" s="677"/>
      <c r="Q575" s="665">
        <v>221.6</v>
      </c>
    </row>
    <row r="576" spans="1:17" ht="14.4" customHeight="1" x14ac:dyDescent="0.3">
      <c r="A576" s="660" t="s">
        <v>9005</v>
      </c>
      <c r="B576" s="661" t="s">
        <v>8820</v>
      </c>
      <c r="C576" s="661" t="s">
        <v>8731</v>
      </c>
      <c r="D576" s="661" t="s">
        <v>8940</v>
      </c>
      <c r="E576" s="661" t="s">
        <v>8941</v>
      </c>
      <c r="F576" s="664">
        <v>10</v>
      </c>
      <c r="G576" s="664">
        <v>5630</v>
      </c>
      <c r="H576" s="664">
        <v>1</v>
      </c>
      <c r="I576" s="664">
        <v>563</v>
      </c>
      <c r="J576" s="664">
        <v>3</v>
      </c>
      <c r="K576" s="664">
        <v>1692</v>
      </c>
      <c r="L576" s="664">
        <v>0.3005328596802842</v>
      </c>
      <c r="M576" s="664">
        <v>564</v>
      </c>
      <c r="N576" s="664">
        <v>9</v>
      </c>
      <c r="O576" s="664">
        <v>5078</v>
      </c>
      <c r="P576" s="677">
        <v>0.90195381882770875</v>
      </c>
      <c r="Q576" s="665">
        <v>564.22222222222217</v>
      </c>
    </row>
    <row r="577" spans="1:17" ht="14.4" customHeight="1" x14ac:dyDescent="0.3">
      <c r="A577" s="660" t="s">
        <v>9005</v>
      </c>
      <c r="B577" s="661" t="s">
        <v>8820</v>
      </c>
      <c r="C577" s="661" t="s">
        <v>8731</v>
      </c>
      <c r="D577" s="661" t="s">
        <v>8942</v>
      </c>
      <c r="E577" s="661" t="s">
        <v>8943</v>
      </c>
      <c r="F577" s="664">
        <v>9</v>
      </c>
      <c r="G577" s="664">
        <v>8226</v>
      </c>
      <c r="H577" s="664">
        <v>1</v>
      </c>
      <c r="I577" s="664">
        <v>914</v>
      </c>
      <c r="J577" s="664">
        <v>14</v>
      </c>
      <c r="K577" s="664">
        <v>12810</v>
      </c>
      <c r="L577" s="664">
        <v>1.5572574762946754</v>
      </c>
      <c r="M577" s="664">
        <v>915</v>
      </c>
      <c r="N577" s="664">
        <v>17</v>
      </c>
      <c r="O577" s="664">
        <v>15567</v>
      </c>
      <c r="P577" s="677">
        <v>1.8924142961342085</v>
      </c>
      <c r="Q577" s="665">
        <v>915.70588235294122</v>
      </c>
    </row>
    <row r="578" spans="1:17" ht="14.4" customHeight="1" x14ac:dyDescent="0.3">
      <c r="A578" s="660" t="s">
        <v>9005</v>
      </c>
      <c r="B578" s="661" t="s">
        <v>8820</v>
      </c>
      <c r="C578" s="661" t="s">
        <v>8731</v>
      </c>
      <c r="D578" s="661" t="s">
        <v>8944</v>
      </c>
      <c r="E578" s="661" t="s">
        <v>8945</v>
      </c>
      <c r="F578" s="664">
        <v>9</v>
      </c>
      <c r="G578" s="664">
        <v>8019</v>
      </c>
      <c r="H578" s="664">
        <v>1</v>
      </c>
      <c r="I578" s="664">
        <v>891</v>
      </c>
      <c r="J578" s="664">
        <v>14</v>
      </c>
      <c r="K578" s="664">
        <v>12488</v>
      </c>
      <c r="L578" s="664">
        <v>1.5573014091532611</v>
      </c>
      <c r="M578" s="664">
        <v>892</v>
      </c>
      <c r="N578" s="664">
        <v>17</v>
      </c>
      <c r="O578" s="664">
        <v>15176</v>
      </c>
      <c r="P578" s="677">
        <v>1.8925052999127072</v>
      </c>
      <c r="Q578" s="665">
        <v>892.70588235294122</v>
      </c>
    </row>
    <row r="579" spans="1:17" ht="14.4" customHeight="1" x14ac:dyDescent="0.3">
      <c r="A579" s="660" t="s">
        <v>9005</v>
      </c>
      <c r="B579" s="661" t="s">
        <v>8820</v>
      </c>
      <c r="C579" s="661" t="s">
        <v>8731</v>
      </c>
      <c r="D579" s="661" t="s">
        <v>8948</v>
      </c>
      <c r="E579" s="661" t="s">
        <v>8949</v>
      </c>
      <c r="F579" s="664"/>
      <c r="G579" s="664"/>
      <c r="H579" s="664"/>
      <c r="I579" s="664"/>
      <c r="J579" s="664"/>
      <c r="K579" s="664"/>
      <c r="L579" s="664"/>
      <c r="M579" s="664"/>
      <c r="N579" s="664">
        <v>4</v>
      </c>
      <c r="O579" s="664">
        <v>1379</v>
      </c>
      <c r="P579" s="677"/>
      <c r="Q579" s="665">
        <v>344.75</v>
      </c>
    </row>
    <row r="580" spans="1:17" ht="14.4" customHeight="1" x14ac:dyDescent="0.3">
      <c r="A580" s="660" t="s">
        <v>9005</v>
      </c>
      <c r="B580" s="661" t="s">
        <v>8820</v>
      </c>
      <c r="C580" s="661" t="s">
        <v>8731</v>
      </c>
      <c r="D580" s="661" t="s">
        <v>8952</v>
      </c>
      <c r="E580" s="661" t="s">
        <v>8953</v>
      </c>
      <c r="F580" s="664">
        <v>2</v>
      </c>
      <c r="G580" s="664">
        <v>828</v>
      </c>
      <c r="H580" s="664">
        <v>1</v>
      </c>
      <c r="I580" s="664">
        <v>414</v>
      </c>
      <c r="J580" s="664"/>
      <c r="K580" s="664"/>
      <c r="L580" s="664"/>
      <c r="M580" s="664"/>
      <c r="N580" s="664">
        <v>4</v>
      </c>
      <c r="O580" s="664">
        <v>1666</v>
      </c>
      <c r="P580" s="677">
        <v>2.0120772946859904</v>
      </c>
      <c r="Q580" s="665">
        <v>416.5</v>
      </c>
    </row>
    <row r="581" spans="1:17" ht="14.4" customHeight="1" x14ac:dyDescent="0.3">
      <c r="A581" s="660" t="s">
        <v>9005</v>
      </c>
      <c r="B581" s="661" t="s">
        <v>8820</v>
      </c>
      <c r="C581" s="661" t="s">
        <v>8731</v>
      </c>
      <c r="D581" s="661" t="s">
        <v>8954</v>
      </c>
      <c r="E581" s="661" t="s">
        <v>8955</v>
      </c>
      <c r="F581" s="664"/>
      <c r="G581" s="664"/>
      <c r="H581" s="664"/>
      <c r="I581" s="664"/>
      <c r="J581" s="664"/>
      <c r="K581" s="664"/>
      <c r="L581" s="664"/>
      <c r="M581" s="664"/>
      <c r="N581" s="664">
        <v>2</v>
      </c>
      <c r="O581" s="664">
        <v>106</v>
      </c>
      <c r="P581" s="677"/>
      <c r="Q581" s="665">
        <v>53</v>
      </c>
    </row>
    <row r="582" spans="1:17" ht="14.4" customHeight="1" x14ac:dyDescent="0.3">
      <c r="A582" s="660" t="s">
        <v>9006</v>
      </c>
      <c r="B582" s="661" t="s">
        <v>8553</v>
      </c>
      <c r="C582" s="661" t="s">
        <v>8731</v>
      </c>
      <c r="D582" s="661" t="s">
        <v>8732</v>
      </c>
      <c r="E582" s="661" t="s">
        <v>8733</v>
      </c>
      <c r="F582" s="664"/>
      <c r="G582" s="664"/>
      <c r="H582" s="664"/>
      <c r="I582" s="664"/>
      <c r="J582" s="664">
        <v>2</v>
      </c>
      <c r="K582" s="664">
        <v>68</v>
      </c>
      <c r="L582" s="664"/>
      <c r="M582" s="664">
        <v>34</v>
      </c>
      <c r="N582" s="664">
        <v>2</v>
      </c>
      <c r="O582" s="664">
        <v>70</v>
      </c>
      <c r="P582" s="677"/>
      <c r="Q582" s="665">
        <v>35</v>
      </c>
    </row>
    <row r="583" spans="1:17" ht="14.4" customHeight="1" x14ac:dyDescent="0.3">
      <c r="A583" s="660" t="s">
        <v>9006</v>
      </c>
      <c r="B583" s="661" t="s">
        <v>8553</v>
      </c>
      <c r="C583" s="661" t="s">
        <v>8731</v>
      </c>
      <c r="D583" s="661" t="s">
        <v>8782</v>
      </c>
      <c r="E583" s="661" t="s">
        <v>8783</v>
      </c>
      <c r="F583" s="664">
        <v>2</v>
      </c>
      <c r="G583" s="664">
        <v>316</v>
      </c>
      <c r="H583" s="664">
        <v>1</v>
      </c>
      <c r="I583" s="664">
        <v>158</v>
      </c>
      <c r="J583" s="664">
        <v>1</v>
      </c>
      <c r="K583" s="664">
        <v>159</v>
      </c>
      <c r="L583" s="664">
        <v>0.50316455696202533</v>
      </c>
      <c r="M583" s="664">
        <v>159</v>
      </c>
      <c r="N583" s="664"/>
      <c r="O583" s="664"/>
      <c r="P583" s="677"/>
      <c r="Q583" s="665"/>
    </row>
    <row r="584" spans="1:17" ht="14.4" customHeight="1" x14ac:dyDescent="0.3">
      <c r="A584" s="660" t="s">
        <v>9006</v>
      </c>
      <c r="B584" s="661" t="s">
        <v>8553</v>
      </c>
      <c r="C584" s="661" t="s">
        <v>8731</v>
      </c>
      <c r="D584" s="661" t="s">
        <v>8738</v>
      </c>
      <c r="E584" s="661" t="s">
        <v>8739</v>
      </c>
      <c r="F584" s="664"/>
      <c r="G584" s="664"/>
      <c r="H584" s="664"/>
      <c r="I584" s="664"/>
      <c r="J584" s="664">
        <v>1</v>
      </c>
      <c r="K584" s="664">
        <v>163</v>
      </c>
      <c r="L584" s="664"/>
      <c r="M584" s="664">
        <v>163</v>
      </c>
      <c r="N584" s="664"/>
      <c r="O584" s="664"/>
      <c r="P584" s="677"/>
      <c r="Q584" s="665"/>
    </row>
    <row r="585" spans="1:17" ht="14.4" customHeight="1" x14ac:dyDescent="0.3">
      <c r="A585" s="660" t="s">
        <v>9006</v>
      </c>
      <c r="B585" s="661" t="s">
        <v>8553</v>
      </c>
      <c r="C585" s="661" t="s">
        <v>8731</v>
      </c>
      <c r="D585" s="661" t="s">
        <v>8740</v>
      </c>
      <c r="E585" s="661" t="s">
        <v>8741</v>
      </c>
      <c r="F585" s="664">
        <v>1</v>
      </c>
      <c r="G585" s="664">
        <v>673</v>
      </c>
      <c r="H585" s="664">
        <v>1</v>
      </c>
      <c r="I585" s="664">
        <v>673</v>
      </c>
      <c r="J585" s="664"/>
      <c r="K585" s="664"/>
      <c r="L585" s="664"/>
      <c r="M585" s="664"/>
      <c r="N585" s="664"/>
      <c r="O585" s="664"/>
      <c r="P585" s="677"/>
      <c r="Q585" s="665"/>
    </row>
    <row r="586" spans="1:17" ht="14.4" customHeight="1" x14ac:dyDescent="0.3">
      <c r="A586" s="660" t="s">
        <v>9006</v>
      </c>
      <c r="B586" s="661" t="s">
        <v>8791</v>
      </c>
      <c r="C586" s="661" t="s">
        <v>8731</v>
      </c>
      <c r="D586" s="661" t="s">
        <v>8802</v>
      </c>
      <c r="E586" s="661" t="s">
        <v>8803</v>
      </c>
      <c r="F586" s="664"/>
      <c r="G586" s="664"/>
      <c r="H586" s="664"/>
      <c r="I586" s="664"/>
      <c r="J586" s="664">
        <v>2</v>
      </c>
      <c r="K586" s="664">
        <v>18674</v>
      </c>
      <c r="L586" s="664"/>
      <c r="M586" s="664">
        <v>9337</v>
      </c>
      <c r="N586" s="664"/>
      <c r="O586" s="664"/>
      <c r="P586" s="677"/>
      <c r="Q586" s="665"/>
    </row>
    <row r="587" spans="1:17" ht="14.4" customHeight="1" x14ac:dyDescent="0.3">
      <c r="A587" s="660" t="s">
        <v>9006</v>
      </c>
      <c r="B587" s="661" t="s">
        <v>8820</v>
      </c>
      <c r="C587" s="661" t="s">
        <v>8731</v>
      </c>
      <c r="D587" s="661" t="s">
        <v>8831</v>
      </c>
      <c r="E587" s="661" t="s">
        <v>8832</v>
      </c>
      <c r="F587" s="664">
        <v>7</v>
      </c>
      <c r="G587" s="664">
        <v>2450</v>
      </c>
      <c r="H587" s="664">
        <v>1</v>
      </c>
      <c r="I587" s="664">
        <v>350</v>
      </c>
      <c r="J587" s="664">
        <v>3</v>
      </c>
      <c r="K587" s="664">
        <v>1050</v>
      </c>
      <c r="L587" s="664">
        <v>0.42857142857142855</v>
      </c>
      <c r="M587" s="664">
        <v>350</v>
      </c>
      <c r="N587" s="664">
        <v>8</v>
      </c>
      <c r="O587" s="664">
        <v>2801</v>
      </c>
      <c r="P587" s="677">
        <v>1.1432653061224489</v>
      </c>
      <c r="Q587" s="665">
        <v>350.125</v>
      </c>
    </row>
    <row r="588" spans="1:17" ht="14.4" customHeight="1" x14ac:dyDescent="0.3">
      <c r="A588" s="660" t="s">
        <v>9006</v>
      </c>
      <c r="B588" s="661" t="s">
        <v>8820</v>
      </c>
      <c r="C588" s="661" t="s">
        <v>8731</v>
      </c>
      <c r="D588" s="661" t="s">
        <v>8835</v>
      </c>
      <c r="E588" s="661" t="s">
        <v>8836</v>
      </c>
      <c r="F588" s="664">
        <v>342</v>
      </c>
      <c r="G588" s="664">
        <v>21888</v>
      </c>
      <c r="H588" s="664">
        <v>1</v>
      </c>
      <c r="I588" s="664">
        <v>64</v>
      </c>
      <c r="J588" s="664">
        <v>170</v>
      </c>
      <c r="K588" s="664">
        <v>11050</v>
      </c>
      <c r="L588" s="664">
        <v>0.50484283625730997</v>
      </c>
      <c r="M588" s="664">
        <v>65</v>
      </c>
      <c r="N588" s="664">
        <v>141</v>
      </c>
      <c r="O588" s="664">
        <v>9165</v>
      </c>
      <c r="P588" s="677">
        <v>0.41872258771929827</v>
      </c>
      <c r="Q588" s="665">
        <v>65</v>
      </c>
    </row>
    <row r="589" spans="1:17" ht="14.4" customHeight="1" x14ac:dyDescent="0.3">
      <c r="A589" s="660" t="s">
        <v>9006</v>
      </c>
      <c r="B589" s="661" t="s">
        <v>8820</v>
      </c>
      <c r="C589" s="661" t="s">
        <v>8731</v>
      </c>
      <c r="D589" s="661" t="s">
        <v>8839</v>
      </c>
      <c r="E589" s="661" t="s">
        <v>8840</v>
      </c>
      <c r="F589" s="664">
        <v>8</v>
      </c>
      <c r="G589" s="664">
        <v>4712</v>
      </c>
      <c r="H589" s="664">
        <v>1</v>
      </c>
      <c r="I589" s="664">
        <v>589</v>
      </c>
      <c r="J589" s="664"/>
      <c r="K589" s="664"/>
      <c r="L589" s="664"/>
      <c r="M589" s="664"/>
      <c r="N589" s="664">
        <v>1</v>
      </c>
      <c r="O589" s="664">
        <v>590</v>
      </c>
      <c r="P589" s="677">
        <v>0.12521222410865873</v>
      </c>
      <c r="Q589" s="665">
        <v>590</v>
      </c>
    </row>
    <row r="590" spans="1:17" ht="14.4" customHeight="1" x14ac:dyDescent="0.3">
      <c r="A590" s="660" t="s">
        <v>9006</v>
      </c>
      <c r="B590" s="661" t="s">
        <v>8820</v>
      </c>
      <c r="C590" s="661" t="s">
        <v>8731</v>
      </c>
      <c r="D590" s="661" t="s">
        <v>8847</v>
      </c>
      <c r="E590" s="661" t="s">
        <v>8848</v>
      </c>
      <c r="F590" s="664">
        <v>21</v>
      </c>
      <c r="G590" s="664">
        <v>483</v>
      </c>
      <c r="H590" s="664">
        <v>1</v>
      </c>
      <c r="I590" s="664">
        <v>23</v>
      </c>
      <c r="J590" s="664">
        <v>12</v>
      </c>
      <c r="K590" s="664">
        <v>276</v>
      </c>
      <c r="L590" s="664">
        <v>0.5714285714285714</v>
      </c>
      <c r="M590" s="664">
        <v>23</v>
      </c>
      <c r="N590" s="664">
        <v>14</v>
      </c>
      <c r="O590" s="664">
        <v>330</v>
      </c>
      <c r="P590" s="677">
        <v>0.68322981366459623</v>
      </c>
      <c r="Q590" s="665">
        <v>23.571428571428573</v>
      </c>
    </row>
    <row r="591" spans="1:17" ht="14.4" customHeight="1" x14ac:dyDescent="0.3">
      <c r="A591" s="660" t="s">
        <v>9006</v>
      </c>
      <c r="B591" s="661" t="s">
        <v>8820</v>
      </c>
      <c r="C591" s="661" t="s">
        <v>8731</v>
      </c>
      <c r="D591" s="661" t="s">
        <v>8851</v>
      </c>
      <c r="E591" s="661" t="s">
        <v>8852</v>
      </c>
      <c r="F591" s="664">
        <v>6</v>
      </c>
      <c r="G591" s="664">
        <v>324</v>
      </c>
      <c r="H591" s="664">
        <v>1</v>
      </c>
      <c r="I591" s="664">
        <v>54</v>
      </c>
      <c r="J591" s="664">
        <v>9</v>
      </c>
      <c r="K591" s="664">
        <v>486</v>
      </c>
      <c r="L591" s="664">
        <v>1.5</v>
      </c>
      <c r="M591" s="664">
        <v>54</v>
      </c>
      <c r="N591" s="664">
        <v>2</v>
      </c>
      <c r="O591" s="664">
        <v>108</v>
      </c>
      <c r="P591" s="677">
        <v>0.33333333333333331</v>
      </c>
      <c r="Q591" s="665">
        <v>54</v>
      </c>
    </row>
    <row r="592" spans="1:17" ht="14.4" customHeight="1" x14ac:dyDescent="0.3">
      <c r="A592" s="660" t="s">
        <v>9006</v>
      </c>
      <c r="B592" s="661" t="s">
        <v>8820</v>
      </c>
      <c r="C592" s="661" t="s">
        <v>8731</v>
      </c>
      <c r="D592" s="661" t="s">
        <v>8853</v>
      </c>
      <c r="E592" s="661" t="s">
        <v>8854</v>
      </c>
      <c r="F592" s="664">
        <v>851</v>
      </c>
      <c r="G592" s="664">
        <v>65527</v>
      </c>
      <c r="H592" s="664">
        <v>1</v>
      </c>
      <c r="I592" s="664">
        <v>77</v>
      </c>
      <c r="J592" s="664">
        <v>732</v>
      </c>
      <c r="K592" s="664">
        <v>56364</v>
      </c>
      <c r="L592" s="664">
        <v>0.86016451233842539</v>
      </c>
      <c r="M592" s="664">
        <v>77</v>
      </c>
      <c r="N592" s="664">
        <v>560</v>
      </c>
      <c r="O592" s="664">
        <v>43120</v>
      </c>
      <c r="P592" s="677">
        <v>0.65804935370152762</v>
      </c>
      <c r="Q592" s="665">
        <v>77</v>
      </c>
    </row>
    <row r="593" spans="1:17" ht="14.4" customHeight="1" x14ac:dyDescent="0.3">
      <c r="A593" s="660" t="s">
        <v>9006</v>
      </c>
      <c r="B593" s="661" t="s">
        <v>8820</v>
      </c>
      <c r="C593" s="661" t="s">
        <v>8731</v>
      </c>
      <c r="D593" s="661" t="s">
        <v>8855</v>
      </c>
      <c r="E593" s="661" t="s">
        <v>8856</v>
      </c>
      <c r="F593" s="664">
        <v>1</v>
      </c>
      <c r="G593" s="664">
        <v>1628</v>
      </c>
      <c r="H593" s="664">
        <v>1</v>
      </c>
      <c r="I593" s="664">
        <v>1628</v>
      </c>
      <c r="J593" s="664"/>
      <c r="K593" s="664"/>
      <c r="L593" s="664"/>
      <c r="M593" s="664"/>
      <c r="N593" s="664"/>
      <c r="O593" s="664"/>
      <c r="P593" s="677"/>
      <c r="Q593" s="665"/>
    </row>
    <row r="594" spans="1:17" ht="14.4" customHeight="1" x14ac:dyDescent="0.3">
      <c r="A594" s="660" t="s">
        <v>9006</v>
      </c>
      <c r="B594" s="661" t="s">
        <v>8820</v>
      </c>
      <c r="C594" s="661" t="s">
        <v>8731</v>
      </c>
      <c r="D594" s="661" t="s">
        <v>8857</v>
      </c>
      <c r="E594" s="661" t="s">
        <v>8858</v>
      </c>
      <c r="F594" s="664">
        <v>70</v>
      </c>
      <c r="G594" s="664">
        <v>1540</v>
      </c>
      <c r="H594" s="664">
        <v>1</v>
      </c>
      <c r="I594" s="664">
        <v>22</v>
      </c>
      <c r="J594" s="664">
        <v>50</v>
      </c>
      <c r="K594" s="664">
        <v>1100</v>
      </c>
      <c r="L594" s="664">
        <v>0.7142857142857143</v>
      </c>
      <c r="M594" s="664">
        <v>22</v>
      </c>
      <c r="N594" s="664">
        <v>28</v>
      </c>
      <c r="O594" s="664">
        <v>630</v>
      </c>
      <c r="P594" s="677">
        <v>0.40909090909090912</v>
      </c>
      <c r="Q594" s="665">
        <v>22.5</v>
      </c>
    </row>
    <row r="595" spans="1:17" ht="14.4" customHeight="1" x14ac:dyDescent="0.3">
      <c r="A595" s="660" t="s">
        <v>9006</v>
      </c>
      <c r="B595" s="661" t="s">
        <v>8820</v>
      </c>
      <c r="C595" s="661" t="s">
        <v>8731</v>
      </c>
      <c r="D595" s="661" t="s">
        <v>8867</v>
      </c>
      <c r="E595" s="661" t="s">
        <v>8868</v>
      </c>
      <c r="F595" s="664">
        <v>18</v>
      </c>
      <c r="G595" s="664">
        <v>3762</v>
      </c>
      <c r="H595" s="664">
        <v>1</v>
      </c>
      <c r="I595" s="664">
        <v>209</v>
      </c>
      <c r="J595" s="664">
        <v>23</v>
      </c>
      <c r="K595" s="664">
        <v>4807</v>
      </c>
      <c r="L595" s="664">
        <v>1.2777777777777777</v>
      </c>
      <c r="M595" s="664">
        <v>209</v>
      </c>
      <c r="N595" s="664"/>
      <c r="O595" s="664"/>
      <c r="P595" s="677"/>
      <c r="Q595" s="665"/>
    </row>
    <row r="596" spans="1:17" ht="14.4" customHeight="1" x14ac:dyDescent="0.3">
      <c r="A596" s="660" t="s">
        <v>9006</v>
      </c>
      <c r="B596" s="661" t="s">
        <v>8820</v>
      </c>
      <c r="C596" s="661" t="s">
        <v>8731</v>
      </c>
      <c r="D596" s="661" t="s">
        <v>8869</v>
      </c>
      <c r="E596" s="661" t="s">
        <v>8870</v>
      </c>
      <c r="F596" s="664">
        <v>1</v>
      </c>
      <c r="G596" s="664">
        <v>66</v>
      </c>
      <c r="H596" s="664">
        <v>1</v>
      </c>
      <c r="I596" s="664">
        <v>66</v>
      </c>
      <c r="J596" s="664">
        <v>9</v>
      </c>
      <c r="K596" s="664">
        <v>594</v>
      </c>
      <c r="L596" s="664">
        <v>9</v>
      </c>
      <c r="M596" s="664">
        <v>66</v>
      </c>
      <c r="N596" s="664">
        <v>12</v>
      </c>
      <c r="O596" s="664">
        <v>792</v>
      </c>
      <c r="P596" s="677">
        <v>12</v>
      </c>
      <c r="Q596" s="665">
        <v>66</v>
      </c>
    </row>
    <row r="597" spans="1:17" ht="14.4" customHeight="1" x14ac:dyDescent="0.3">
      <c r="A597" s="660" t="s">
        <v>9006</v>
      </c>
      <c r="B597" s="661" t="s">
        <v>8820</v>
      </c>
      <c r="C597" s="661" t="s">
        <v>8731</v>
      </c>
      <c r="D597" s="661" t="s">
        <v>8873</v>
      </c>
      <c r="E597" s="661" t="s">
        <v>8874</v>
      </c>
      <c r="F597" s="664">
        <v>870</v>
      </c>
      <c r="G597" s="664">
        <v>13920</v>
      </c>
      <c r="H597" s="664">
        <v>1</v>
      </c>
      <c r="I597" s="664">
        <v>16</v>
      </c>
      <c r="J597" s="664">
        <v>754</v>
      </c>
      <c r="K597" s="664">
        <v>12064</v>
      </c>
      <c r="L597" s="664">
        <v>0.8666666666666667</v>
      </c>
      <c r="M597" s="664">
        <v>16</v>
      </c>
      <c r="N597" s="664">
        <v>582</v>
      </c>
      <c r="O597" s="664">
        <v>9312</v>
      </c>
      <c r="P597" s="677">
        <v>0.66896551724137931</v>
      </c>
      <c r="Q597" s="665">
        <v>16</v>
      </c>
    </row>
    <row r="598" spans="1:17" ht="14.4" customHeight="1" x14ac:dyDescent="0.3">
      <c r="A598" s="660" t="s">
        <v>9006</v>
      </c>
      <c r="B598" s="661" t="s">
        <v>8820</v>
      </c>
      <c r="C598" s="661" t="s">
        <v>8731</v>
      </c>
      <c r="D598" s="661" t="s">
        <v>8879</v>
      </c>
      <c r="E598" s="661" t="s">
        <v>8880</v>
      </c>
      <c r="F598" s="664">
        <v>44</v>
      </c>
      <c r="G598" s="664">
        <v>1012</v>
      </c>
      <c r="H598" s="664">
        <v>1</v>
      </c>
      <c r="I598" s="664">
        <v>23</v>
      </c>
      <c r="J598" s="664">
        <v>37</v>
      </c>
      <c r="K598" s="664">
        <v>888</v>
      </c>
      <c r="L598" s="664">
        <v>0.87747035573122534</v>
      </c>
      <c r="M598" s="664">
        <v>24</v>
      </c>
      <c r="N598" s="664">
        <v>11</v>
      </c>
      <c r="O598" s="664">
        <v>264</v>
      </c>
      <c r="P598" s="677">
        <v>0.2608695652173913</v>
      </c>
      <c r="Q598" s="665">
        <v>24</v>
      </c>
    </row>
    <row r="599" spans="1:17" ht="14.4" customHeight="1" x14ac:dyDescent="0.3">
      <c r="A599" s="660" t="s">
        <v>9006</v>
      </c>
      <c r="B599" s="661" t="s">
        <v>8820</v>
      </c>
      <c r="C599" s="661" t="s">
        <v>8731</v>
      </c>
      <c r="D599" s="661" t="s">
        <v>8883</v>
      </c>
      <c r="E599" s="661" t="s">
        <v>8884</v>
      </c>
      <c r="F599" s="664">
        <v>17</v>
      </c>
      <c r="G599" s="664">
        <v>3060</v>
      </c>
      <c r="H599" s="664">
        <v>1</v>
      </c>
      <c r="I599" s="664">
        <v>180</v>
      </c>
      <c r="J599" s="664">
        <v>17</v>
      </c>
      <c r="K599" s="664">
        <v>3060</v>
      </c>
      <c r="L599" s="664">
        <v>1</v>
      </c>
      <c r="M599" s="664">
        <v>180</v>
      </c>
      <c r="N599" s="664">
        <v>10</v>
      </c>
      <c r="O599" s="664">
        <v>1800</v>
      </c>
      <c r="P599" s="677">
        <v>0.58823529411764708</v>
      </c>
      <c r="Q599" s="665">
        <v>180</v>
      </c>
    </row>
    <row r="600" spans="1:17" ht="14.4" customHeight="1" x14ac:dyDescent="0.3">
      <c r="A600" s="660" t="s">
        <v>9006</v>
      </c>
      <c r="B600" s="661" t="s">
        <v>8820</v>
      </c>
      <c r="C600" s="661" t="s">
        <v>8731</v>
      </c>
      <c r="D600" s="661" t="s">
        <v>8889</v>
      </c>
      <c r="E600" s="661" t="s">
        <v>8890</v>
      </c>
      <c r="F600" s="664">
        <v>4</v>
      </c>
      <c r="G600" s="664">
        <v>1012</v>
      </c>
      <c r="H600" s="664">
        <v>1</v>
      </c>
      <c r="I600" s="664">
        <v>253</v>
      </c>
      <c r="J600" s="664">
        <v>18</v>
      </c>
      <c r="K600" s="664">
        <v>4554</v>
      </c>
      <c r="L600" s="664">
        <v>4.5</v>
      </c>
      <c r="M600" s="664">
        <v>253</v>
      </c>
      <c r="N600" s="664">
        <v>34</v>
      </c>
      <c r="O600" s="664">
        <v>8602</v>
      </c>
      <c r="P600" s="677">
        <v>8.5</v>
      </c>
      <c r="Q600" s="665">
        <v>253</v>
      </c>
    </row>
    <row r="601" spans="1:17" ht="14.4" customHeight="1" x14ac:dyDescent="0.3">
      <c r="A601" s="660" t="s">
        <v>9006</v>
      </c>
      <c r="B601" s="661" t="s">
        <v>8820</v>
      </c>
      <c r="C601" s="661" t="s">
        <v>8731</v>
      </c>
      <c r="D601" s="661" t="s">
        <v>8893</v>
      </c>
      <c r="E601" s="661" t="s">
        <v>8894</v>
      </c>
      <c r="F601" s="664">
        <v>1</v>
      </c>
      <c r="G601" s="664">
        <v>189</v>
      </c>
      <c r="H601" s="664">
        <v>1</v>
      </c>
      <c r="I601" s="664">
        <v>189</v>
      </c>
      <c r="J601" s="664"/>
      <c r="K601" s="664"/>
      <c r="L601" s="664"/>
      <c r="M601" s="664"/>
      <c r="N601" s="664"/>
      <c r="O601" s="664"/>
      <c r="P601" s="677"/>
      <c r="Q601" s="665"/>
    </row>
    <row r="602" spans="1:17" ht="14.4" customHeight="1" x14ac:dyDescent="0.3">
      <c r="A602" s="660" t="s">
        <v>9006</v>
      </c>
      <c r="B602" s="661" t="s">
        <v>8820</v>
      </c>
      <c r="C602" s="661" t="s">
        <v>8731</v>
      </c>
      <c r="D602" s="661" t="s">
        <v>8897</v>
      </c>
      <c r="E602" s="661" t="s">
        <v>8898</v>
      </c>
      <c r="F602" s="664">
        <v>18</v>
      </c>
      <c r="G602" s="664">
        <v>3888</v>
      </c>
      <c r="H602" s="664">
        <v>1</v>
      </c>
      <c r="I602" s="664">
        <v>216</v>
      </c>
      <c r="J602" s="664">
        <v>14</v>
      </c>
      <c r="K602" s="664">
        <v>3024</v>
      </c>
      <c r="L602" s="664">
        <v>0.77777777777777779</v>
      </c>
      <c r="M602" s="664">
        <v>216</v>
      </c>
      <c r="N602" s="664">
        <v>6</v>
      </c>
      <c r="O602" s="664">
        <v>1296</v>
      </c>
      <c r="P602" s="677">
        <v>0.33333333333333331</v>
      </c>
      <c r="Q602" s="665">
        <v>216</v>
      </c>
    </row>
    <row r="603" spans="1:17" ht="14.4" customHeight="1" x14ac:dyDescent="0.3">
      <c r="A603" s="660" t="s">
        <v>9006</v>
      </c>
      <c r="B603" s="661" t="s">
        <v>8820</v>
      </c>
      <c r="C603" s="661" t="s">
        <v>8731</v>
      </c>
      <c r="D603" s="661" t="s">
        <v>8923</v>
      </c>
      <c r="E603" s="661" t="s">
        <v>8924</v>
      </c>
      <c r="F603" s="664">
        <v>1</v>
      </c>
      <c r="G603" s="664">
        <v>406</v>
      </c>
      <c r="H603" s="664">
        <v>1</v>
      </c>
      <c r="I603" s="664">
        <v>406</v>
      </c>
      <c r="J603" s="664">
        <v>1</v>
      </c>
      <c r="K603" s="664">
        <v>406</v>
      </c>
      <c r="L603" s="664">
        <v>1</v>
      </c>
      <c r="M603" s="664">
        <v>406</v>
      </c>
      <c r="N603" s="664">
        <v>1</v>
      </c>
      <c r="O603" s="664">
        <v>406</v>
      </c>
      <c r="P603" s="677">
        <v>1</v>
      </c>
      <c r="Q603" s="665">
        <v>406</v>
      </c>
    </row>
    <row r="604" spans="1:17" ht="14.4" customHeight="1" x14ac:dyDescent="0.3">
      <c r="A604" s="660" t="s">
        <v>9006</v>
      </c>
      <c r="B604" s="661" t="s">
        <v>8820</v>
      </c>
      <c r="C604" s="661" t="s">
        <v>8731</v>
      </c>
      <c r="D604" s="661" t="s">
        <v>8927</v>
      </c>
      <c r="E604" s="661" t="s">
        <v>8928</v>
      </c>
      <c r="F604" s="664">
        <v>1</v>
      </c>
      <c r="G604" s="664">
        <v>585</v>
      </c>
      <c r="H604" s="664">
        <v>1</v>
      </c>
      <c r="I604" s="664">
        <v>585</v>
      </c>
      <c r="J604" s="664">
        <v>1</v>
      </c>
      <c r="K604" s="664">
        <v>586</v>
      </c>
      <c r="L604" s="664">
        <v>1.0017094017094017</v>
      </c>
      <c r="M604" s="664">
        <v>586</v>
      </c>
      <c r="N604" s="664">
        <v>1</v>
      </c>
      <c r="O604" s="664">
        <v>586</v>
      </c>
      <c r="P604" s="677">
        <v>1.0017094017094017</v>
      </c>
      <c r="Q604" s="665">
        <v>586</v>
      </c>
    </row>
    <row r="605" spans="1:17" ht="14.4" customHeight="1" x14ac:dyDescent="0.3">
      <c r="A605" s="660" t="s">
        <v>9007</v>
      </c>
      <c r="B605" s="661" t="s">
        <v>8553</v>
      </c>
      <c r="C605" s="661" t="s">
        <v>8731</v>
      </c>
      <c r="D605" s="661" t="s">
        <v>8732</v>
      </c>
      <c r="E605" s="661" t="s">
        <v>8733</v>
      </c>
      <c r="F605" s="664">
        <v>1</v>
      </c>
      <c r="G605" s="664">
        <v>34</v>
      </c>
      <c r="H605" s="664">
        <v>1</v>
      </c>
      <c r="I605" s="664">
        <v>34</v>
      </c>
      <c r="J605" s="664">
        <v>1</v>
      </c>
      <c r="K605" s="664">
        <v>34</v>
      </c>
      <c r="L605" s="664">
        <v>1</v>
      </c>
      <c r="M605" s="664">
        <v>34</v>
      </c>
      <c r="N605" s="664">
        <v>2</v>
      </c>
      <c r="O605" s="664">
        <v>68</v>
      </c>
      <c r="P605" s="677">
        <v>2</v>
      </c>
      <c r="Q605" s="665">
        <v>34</v>
      </c>
    </row>
    <row r="606" spans="1:17" ht="14.4" customHeight="1" x14ac:dyDescent="0.3">
      <c r="A606" s="660" t="s">
        <v>9007</v>
      </c>
      <c r="B606" s="661" t="s">
        <v>8553</v>
      </c>
      <c r="C606" s="661" t="s">
        <v>8731</v>
      </c>
      <c r="D606" s="661" t="s">
        <v>8736</v>
      </c>
      <c r="E606" s="661" t="s">
        <v>8737</v>
      </c>
      <c r="F606" s="664">
        <v>1</v>
      </c>
      <c r="G606" s="664">
        <v>357</v>
      </c>
      <c r="H606" s="664">
        <v>1</v>
      </c>
      <c r="I606" s="664">
        <v>357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9007</v>
      </c>
      <c r="B607" s="661" t="s">
        <v>8553</v>
      </c>
      <c r="C607" s="661" t="s">
        <v>8731</v>
      </c>
      <c r="D607" s="661" t="s">
        <v>8782</v>
      </c>
      <c r="E607" s="661" t="s">
        <v>8783</v>
      </c>
      <c r="F607" s="664">
        <v>3</v>
      </c>
      <c r="G607" s="664">
        <v>474</v>
      </c>
      <c r="H607" s="664">
        <v>1</v>
      </c>
      <c r="I607" s="664">
        <v>158</v>
      </c>
      <c r="J607" s="664">
        <v>2</v>
      </c>
      <c r="K607" s="664">
        <v>318</v>
      </c>
      <c r="L607" s="664">
        <v>0.67088607594936711</v>
      </c>
      <c r="M607" s="664">
        <v>159</v>
      </c>
      <c r="N607" s="664">
        <v>11</v>
      </c>
      <c r="O607" s="664">
        <v>1754</v>
      </c>
      <c r="P607" s="677">
        <v>3.7004219409282699</v>
      </c>
      <c r="Q607" s="665">
        <v>159.45454545454547</v>
      </c>
    </row>
    <row r="608" spans="1:17" ht="14.4" customHeight="1" x14ac:dyDescent="0.3">
      <c r="A608" s="660" t="s">
        <v>9007</v>
      </c>
      <c r="B608" s="661" t="s">
        <v>8553</v>
      </c>
      <c r="C608" s="661" t="s">
        <v>8731</v>
      </c>
      <c r="D608" s="661" t="s">
        <v>8738</v>
      </c>
      <c r="E608" s="661" t="s">
        <v>8739</v>
      </c>
      <c r="F608" s="664"/>
      <c r="G608" s="664"/>
      <c r="H608" s="664"/>
      <c r="I608" s="664"/>
      <c r="J608" s="664"/>
      <c r="K608" s="664"/>
      <c r="L608" s="664"/>
      <c r="M608" s="664"/>
      <c r="N608" s="664">
        <v>1</v>
      </c>
      <c r="O608" s="664">
        <v>164</v>
      </c>
      <c r="P608" s="677"/>
      <c r="Q608" s="665">
        <v>164</v>
      </c>
    </row>
    <row r="609" spans="1:17" ht="14.4" customHeight="1" x14ac:dyDescent="0.3">
      <c r="A609" s="660" t="s">
        <v>9007</v>
      </c>
      <c r="B609" s="661" t="s">
        <v>8553</v>
      </c>
      <c r="C609" s="661" t="s">
        <v>8731</v>
      </c>
      <c r="D609" s="661" t="s">
        <v>8740</v>
      </c>
      <c r="E609" s="661" t="s">
        <v>8741</v>
      </c>
      <c r="F609" s="664">
        <v>5</v>
      </c>
      <c r="G609" s="664">
        <v>3365</v>
      </c>
      <c r="H609" s="664">
        <v>1</v>
      </c>
      <c r="I609" s="664">
        <v>673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9007</v>
      </c>
      <c r="B610" s="661" t="s">
        <v>8791</v>
      </c>
      <c r="C610" s="661" t="s">
        <v>8731</v>
      </c>
      <c r="D610" s="661" t="s">
        <v>8802</v>
      </c>
      <c r="E610" s="661" t="s">
        <v>8803</v>
      </c>
      <c r="F610" s="664">
        <v>3</v>
      </c>
      <c r="G610" s="664">
        <v>27885</v>
      </c>
      <c r="H610" s="664">
        <v>1</v>
      </c>
      <c r="I610" s="664">
        <v>9295</v>
      </c>
      <c r="J610" s="664"/>
      <c r="K610" s="664"/>
      <c r="L610" s="664"/>
      <c r="M610" s="664"/>
      <c r="N610" s="664">
        <v>2</v>
      </c>
      <c r="O610" s="664">
        <v>18824</v>
      </c>
      <c r="P610" s="677">
        <v>0.67505827505827509</v>
      </c>
      <c r="Q610" s="665">
        <v>9412</v>
      </c>
    </row>
    <row r="611" spans="1:17" ht="14.4" customHeight="1" x14ac:dyDescent="0.3">
      <c r="A611" s="660" t="s">
        <v>9007</v>
      </c>
      <c r="B611" s="661" t="s">
        <v>8791</v>
      </c>
      <c r="C611" s="661" t="s">
        <v>8731</v>
      </c>
      <c r="D611" s="661" t="s">
        <v>8804</v>
      </c>
      <c r="E611" s="661" t="s">
        <v>8805</v>
      </c>
      <c r="F611" s="664">
        <v>1</v>
      </c>
      <c r="G611" s="664">
        <v>9702</v>
      </c>
      <c r="H611" s="664">
        <v>1</v>
      </c>
      <c r="I611" s="664">
        <v>9702</v>
      </c>
      <c r="J611" s="664"/>
      <c r="K611" s="664"/>
      <c r="L611" s="664"/>
      <c r="M611" s="664"/>
      <c r="N611" s="664"/>
      <c r="O611" s="664"/>
      <c r="P611" s="677"/>
      <c r="Q611" s="665"/>
    </row>
    <row r="612" spans="1:17" ht="14.4" customHeight="1" x14ac:dyDescent="0.3">
      <c r="A612" s="660" t="s">
        <v>9007</v>
      </c>
      <c r="B612" s="661" t="s">
        <v>8820</v>
      </c>
      <c r="C612" s="661" t="s">
        <v>8731</v>
      </c>
      <c r="D612" s="661" t="s">
        <v>8831</v>
      </c>
      <c r="E612" s="661" t="s">
        <v>8832</v>
      </c>
      <c r="F612" s="664">
        <v>2</v>
      </c>
      <c r="G612" s="664">
        <v>700</v>
      </c>
      <c r="H612" s="664">
        <v>1</v>
      </c>
      <c r="I612" s="664">
        <v>350</v>
      </c>
      <c r="J612" s="664">
        <v>11</v>
      </c>
      <c r="K612" s="664">
        <v>3850</v>
      </c>
      <c r="L612" s="664">
        <v>5.5</v>
      </c>
      <c r="M612" s="664">
        <v>350</v>
      </c>
      <c r="N612" s="664">
        <v>8</v>
      </c>
      <c r="O612" s="664">
        <v>2808</v>
      </c>
      <c r="P612" s="677">
        <v>4.0114285714285716</v>
      </c>
      <c r="Q612" s="665">
        <v>351</v>
      </c>
    </row>
    <row r="613" spans="1:17" ht="14.4" customHeight="1" x14ac:dyDescent="0.3">
      <c r="A613" s="660" t="s">
        <v>9007</v>
      </c>
      <c r="B613" s="661" t="s">
        <v>8820</v>
      </c>
      <c r="C613" s="661" t="s">
        <v>8731</v>
      </c>
      <c r="D613" s="661" t="s">
        <v>8835</v>
      </c>
      <c r="E613" s="661" t="s">
        <v>8836</v>
      </c>
      <c r="F613" s="664">
        <v>1770</v>
      </c>
      <c r="G613" s="664">
        <v>113280</v>
      </c>
      <c r="H613" s="664">
        <v>1</v>
      </c>
      <c r="I613" s="664">
        <v>64</v>
      </c>
      <c r="J613" s="664">
        <v>596</v>
      </c>
      <c r="K613" s="664">
        <v>38740</v>
      </c>
      <c r="L613" s="664">
        <v>0.34198446327683618</v>
      </c>
      <c r="M613" s="664">
        <v>65</v>
      </c>
      <c r="N613" s="664">
        <v>304</v>
      </c>
      <c r="O613" s="664">
        <v>19760</v>
      </c>
      <c r="P613" s="677">
        <v>0.17443502824858756</v>
      </c>
      <c r="Q613" s="665">
        <v>65</v>
      </c>
    </row>
    <row r="614" spans="1:17" ht="14.4" customHeight="1" x14ac:dyDescent="0.3">
      <c r="A614" s="660" t="s">
        <v>9007</v>
      </c>
      <c r="B614" s="661" t="s">
        <v>8820</v>
      </c>
      <c r="C614" s="661" t="s">
        <v>8731</v>
      </c>
      <c r="D614" s="661" t="s">
        <v>8839</v>
      </c>
      <c r="E614" s="661" t="s">
        <v>8840</v>
      </c>
      <c r="F614" s="664"/>
      <c r="G614" s="664"/>
      <c r="H614" s="664"/>
      <c r="I614" s="664"/>
      <c r="J614" s="664"/>
      <c r="K614" s="664"/>
      <c r="L614" s="664"/>
      <c r="M614" s="664"/>
      <c r="N614" s="664">
        <v>7</v>
      </c>
      <c r="O614" s="664">
        <v>4131</v>
      </c>
      <c r="P614" s="677"/>
      <c r="Q614" s="665">
        <v>590.14285714285711</v>
      </c>
    </row>
    <row r="615" spans="1:17" ht="14.4" customHeight="1" x14ac:dyDescent="0.3">
      <c r="A615" s="660" t="s">
        <v>9007</v>
      </c>
      <c r="B615" s="661" t="s">
        <v>8820</v>
      </c>
      <c r="C615" s="661" t="s">
        <v>8731</v>
      </c>
      <c r="D615" s="661" t="s">
        <v>8843</v>
      </c>
      <c r="E615" s="661" t="s">
        <v>8844</v>
      </c>
      <c r="F615" s="664"/>
      <c r="G615" s="664"/>
      <c r="H615" s="664"/>
      <c r="I615" s="664"/>
      <c r="J615" s="664"/>
      <c r="K615" s="664"/>
      <c r="L615" s="664"/>
      <c r="M615" s="664"/>
      <c r="N615" s="664">
        <v>2</v>
      </c>
      <c r="O615" s="664">
        <v>298</v>
      </c>
      <c r="P615" s="677"/>
      <c r="Q615" s="665">
        <v>149</v>
      </c>
    </row>
    <row r="616" spans="1:17" ht="14.4" customHeight="1" x14ac:dyDescent="0.3">
      <c r="A616" s="660" t="s">
        <v>9007</v>
      </c>
      <c r="B616" s="661" t="s">
        <v>8820</v>
      </c>
      <c r="C616" s="661" t="s">
        <v>8731</v>
      </c>
      <c r="D616" s="661" t="s">
        <v>8847</v>
      </c>
      <c r="E616" s="661" t="s">
        <v>8848</v>
      </c>
      <c r="F616" s="664">
        <v>30</v>
      </c>
      <c r="G616" s="664">
        <v>690</v>
      </c>
      <c r="H616" s="664">
        <v>1</v>
      </c>
      <c r="I616" s="664">
        <v>23</v>
      </c>
      <c r="J616" s="664">
        <v>16</v>
      </c>
      <c r="K616" s="664">
        <v>368</v>
      </c>
      <c r="L616" s="664">
        <v>0.53333333333333333</v>
      </c>
      <c r="M616" s="664">
        <v>23</v>
      </c>
      <c r="N616" s="664">
        <v>6</v>
      </c>
      <c r="O616" s="664">
        <v>142</v>
      </c>
      <c r="P616" s="677">
        <v>0.20579710144927535</v>
      </c>
      <c r="Q616" s="665">
        <v>23.666666666666668</v>
      </c>
    </row>
    <row r="617" spans="1:17" ht="14.4" customHeight="1" x14ac:dyDescent="0.3">
      <c r="A617" s="660" t="s">
        <v>9007</v>
      </c>
      <c r="B617" s="661" t="s">
        <v>8820</v>
      </c>
      <c r="C617" s="661" t="s">
        <v>8731</v>
      </c>
      <c r="D617" s="661" t="s">
        <v>8851</v>
      </c>
      <c r="E617" s="661" t="s">
        <v>8852</v>
      </c>
      <c r="F617" s="664">
        <v>26</v>
      </c>
      <c r="G617" s="664">
        <v>1404</v>
      </c>
      <c r="H617" s="664">
        <v>1</v>
      </c>
      <c r="I617" s="664">
        <v>54</v>
      </c>
      <c r="J617" s="664">
        <v>18</v>
      </c>
      <c r="K617" s="664">
        <v>972</v>
      </c>
      <c r="L617" s="664">
        <v>0.69230769230769229</v>
      </c>
      <c r="M617" s="664">
        <v>54</v>
      </c>
      <c r="N617" s="664">
        <v>12</v>
      </c>
      <c r="O617" s="664">
        <v>648</v>
      </c>
      <c r="P617" s="677">
        <v>0.46153846153846156</v>
      </c>
      <c r="Q617" s="665">
        <v>54</v>
      </c>
    </row>
    <row r="618" spans="1:17" ht="14.4" customHeight="1" x14ac:dyDescent="0.3">
      <c r="A618" s="660" t="s">
        <v>9007</v>
      </c>
      <c r="B618" s="661" t="s">
        <v>8820</v>
      </c>
      <c r="C618" s="661" t="s">
        <v>8731</v>
      </c>
      <c r="D618" s="661" t="s">
        <v>8853</v>
      </c>
      <c r="E618" s="661" t="s">
        <v>8854</v>
      </c>
      <c r="F618" s="664">
        <v>624</v>
      </c>
      <c r="G618" s="664">
        <v>48048</v>
      </c>
      <c r="H618" s="664">
        <v>1</v>
      </c>
      <c r="I618" s="664">
        <v>77</v>
      </c>
      <c r="J618" s="664">
        <v>480</v>
      </c>
      <c r="K618" s="664">
        <v>36960</v>
      </c>
      <c r="L618" s="664">
        <v>0.76923076923076927</v>
      </c>
      <c r="M618" s="664">
        <v>77</v>
      </c>
      <c r="N618" s="664">
        <v>499</v>
      </c>
      <c r="O618" s="664">
        <v>38423</v>
      </c>
      <c r="P618" s="677">
        <v>0.79967948717948723</v>
      </c>
      <c r="Q618" s="665">
        <v>77</v>
      </c>
    </row>
    <row r="619" spans="1:17" ht="14.4" customHeight="1" x14ac:dyDescent="0.3">
      <c r="A619" s="660" t="s">
        <v>9007</v>
      </c>
      <c r="B619" s="661" t="s">
        <v>8820</v>
      </c>
      <c r="C619" s="661" t="s">
        <v>8731</v>
      </c>
      <c r="D619" s="661" t="s">
        <v>8857</v>
      </c>
      <c r="E619" s="661" t="s">
        <v>8858</v>
      </c>
      <c r="F619" s="664">
        <v>218</v>
      </c>
      <c r="G619" s="664">
        <v>4796</v>
      </c>
      <c r="H619" s="664">
        <v>1</v>
      </c>
      <c r="I619" s="664">
        <v>22</v>
      </c>
      <c r="J619" s="664">
        <v>64</v>
      </c>
      <c r="K619" s="664">
        <v>1408</v>
      </c>
      <c r="L619" s="664">
        <v>0.29357798165137616</v>
      </c>
      <c r="M619" s="664">
        <v>22</v>
      </c>
      <c r="N619" s="664">
        <v>24</v>
      </c>
      <c r="O619" s="664">
        <v>547</v>
      </c>
      <c r="P619" s="677">
        <v>0.1140533778148457</v>
      </c>
      <c r="Q619" s="665">
        <v>22.791666666666668</v>
      </c>
    </row>
    <row r="620" spans="1:17" ht="14.4" customHeight="1" x14ac:dyDescent="0.3">
      <c r="A620" s="660" t="s">
        <v>9007</v>
      </c>
      <c r="B620" s="661" t="s">
        <v>8820</v>
      </c>
      <c r="C620" s="661" t="s">
        <v>8731</v>
      </c>
      <c r="D620" s="661" t="s">
        <v>8867</v>
      </c>
      <c r="E620" s="661" t="s">
        <v>8868</v>
      </c>
      <c r="F620" s="664">
        <v>30</v>
      </c>
      <c r="G620" s="664">
        <v>6270</v>
      </c>
      <c r="H620" s="664">
        <v>1</v>
      </c>
      <c r="I620" s="664">
        <v>209</v>
      </c>
      <c r="J620" s="664">
        <v>17</v>
      </c>
      <c r="K620" s="664">
        <v>3553</v>
      </c>
      <c r="L620" s="664">
        <v>0.56666666666666665</v>
      </c>
      <c r="M620" s="664">
        <v>209</v>
      </c>
      <c r="N620" s="664"/>
      <c r="O620" s="664"/>
      <c r="P620" s="677"/>
      <c r="Q620" s="665"/>
    </row>
    <row r="621" spans="1:17" ht="14.4" customHeight="1" x14ac:dyDescent="0.3">
      <c r="A621" s="660" t="s">
        <v>9007</v>
      </c>
      <c r="B621" s="661" t="s">
        <v>8820</v>
      </c>
      <c r="C621" s="661" t="s">
        <v>8731</v>
      </c>
      <c r="D621" s="661" t="s">
        <v>8869</v>
      </c>
      <c r="E621" s="661" t="s">
        <v>8870</v>
      </c>
      <c r="F621" s="664">
        <v>3</v>
      </c>
      <c r="G621" s="664">
        <v>198</v>
      </c>
      <c r="H621" s="664">
        <v>1</v>
      </c>
      <c r="I621" s="664">
        <v>66</v>
      </c>
      <c r="J621" s="664">
        <v>15</v>
      </c>
      <c r="K621" s="664">
        <v>990</v>
      </c>
      <c r="L621" s="664">
        <v>5</v>
      </c>
      <c r="M621" s="664">
        <v>66</v>
      </c>
      <c r="N621" s="664">
        <v>6</v>
      </c>
      <c r="O621" s="664">
        <v>396</v>
      </c>
      <c r="P621" s="677">
        <v>2</v>
      </c>
      <c r="Q621" s="665">
        <v>66</v>
      </c>
    </row>
    <row r="622" spans="1:17" ht="14.4" customHeight="1" x14ac:dyDescent="0.3">
      <c r="A622" s="660" t="s">
        <v>9007</v>
      </c>
      <c r="B622" s="661" t="s">
        <v>8820</v>
      </c>
      <c r="C622" s="661" t="s">
        <v>8731</v>
      </c>
      <c r="D622" s="661" t="s">
        <v>8873</v>
      </c>
      <c r="E622" s="661" t="s">
        <v>8874</v>
      </c>
      <c r="F622" s="664">
        <v>637</v>
      </c>
      <c r="G622" s="664">
        <v>10192</v>
      </c>
      <c r="H622" s="664">
        <v>1</v>
      </c>
      <c r="I622" s="664">
        <v>16</v>
      </c>
      <c r="J622" s="664">
        <v>489</v>
      </c>
      <c r="K622" s="664">
        <v>7824</v>
      </c>
      <c r="L622" s="664">
        <v>0.76766091051805341</v>
      </c>
      <c r="M622" s="664">
        <v>16</v>
      </c>
      <c r="N622" s="664">
        <v>497</v>
      </c>
      <c r="O622" s="664">
        <v>7952</v>
      </c>
      <c r="P622" s="677">
        <v>0.78021978021978022</v>
      </c>
      <c r="Q622" s="665">
        <v>16</v>
      </c>
    </row>
    <row r="623" spans="1:17" ht="14.4" customHeight="1" x14ac:dyDescent="0.3">
      <c r="A623" s="660" t="s">
        <v>9007</v>
      </c>
      <c r="B623" s="661" t="s">
        <v>8820</v>
      </c>
      <c r="C623" s="661" t="s">
        <v>8731</v>
      </c>
      <c r="D623" s="661" t="s">
        <v>8877</v>
      </c>
      <c r="E623" s="661" t="s">
        <v>8878</v>
      </c>
      <c r="F623" s="664">
        <v>10</v>
      </c>
      <c r="G623" s="664">
        <v>3470</v>
      </c>
      <c r="H623" s="664">
        <v>1</v>
      </c>
      <c r="I623" s="664">
        <v>347</v>
      </c>
      <c r="J623" s="664"/>
      <c r="K623" s="664"/>
      <c r="L623" s="664"/>
      <c r="M623" s="664"/>
      <c r="N623" s="664"/>
      <c r="O623" s="664"/>
      <c r="P623" s="677"/>
      <c r="Q623" s="665"/>
    </row>
    <row r="624" spans="1:17" ht="14.4" customHeight="1" x14ac:dyDescent="0.3">
      <c r="A624" s="660" t="s">
        <v>9007</v>
      </c>
      <c r="B624" s="661" t="s">
        <v>8820</v>
      </c>
      <c r="C624" s="661" t="s">
        <v>8731</v>
      </c>
      <c r="D624" s="661" t="s">
        <v>8879</v>
      </c>
      <c r="E624" s="661" t="s">
        <v>8880</v>
      </c>
      <c r="F624" s="664">
        <v>183</v>
      </c>
      <c r="G624" s="664">
        <v>4209</v>
      </c>
      <c r="H624" s="664">
        <v>1</v>
      </c>
      <c r="I624" s="664">
        <v>23</v>
      </c>
      <c r="J624" s="664">
        <v>46</v>
      </c>
      <c r="K624" s="664">
        <v>1104</v>
      </c>
      <c r="L624" s="664">
        <v>0.26229508196721313</v>
      </c>
      <c r="M624" s="664">
        <v>24</v>
      </c>
      <c r="N624" s="664">
        <v>17</v>
      </c>
      <c r="O624" s="664">
        <v>408</v>
      </c>
      <c r="P624" s="677">
        <v>9.6935138987883113E-2</v>
      </c>
      <c r="Q624" s="665">
        <v>24</v>
      </c>
    </row>
    <row r="625" spans="1:17" ht="14.4" customHeight="1" x14ac:dyDescent="0.3">
      <c r="A625" s="660" t="s">
        <v>9007</v>
      </c>
      <c r="B625" s="661" t="s">
        <v>8820</v>
      </c>
      <c r="C625" s="661" t="s">
        <v>8731</v>
      </c>
      <c r="D625" s="661" t="s">
        <v>8881</v>
      </c>
      <c r="E625" s="661" t="s">
        <v>8882</v>
      </c>
      <c r="F625" s="664"/>
      <c r="G625" s="664"/>
      <c r="H625" s="664"/>
      <c r="I625" s="664"/>
      <c r="J625" s="664"/>
      <c r="K625" s="664"/>
      <c r="L625" s="664"/>
      <c r="M625" s="664"/>
      <c r="N625" s="664">
        <v>1</v>
      </c>
      <c r="O625" s="664">
        <v>739</v>
      </c>
      <c r="P625" s="677"/>
      <c r="Q625" s="665">
        <v>739</v>
      </c>
    </row>
    <row r="626" spans="1:17" ht="14.4" customHeight="1" x14ac:dyDescent="0.3">
      <c r="A626" s="660" t="s">
        <v>9007</v>
      </c>
      <c r="B626" s="661" t="s">
        <v>8820</v>
      </c>
      <c r="C626" s="661" t="s">
        <v>8731</v>
      </c>
      <c r="D626" s="661" t="s">
        <v>8883</v>
      </c>
      <c r="E626" s="661" t="s">
        <v>8884</v>
      </c>
      <c r="F626" s="664">
        <v>4</v>
      </c>
      <c r="G626" s="664">
        <v>720</v>
      </c>
      <c r="H626" s="664">
        <v>1</v>
      </c>
      <c r="I626" s="664">
        <v>180</v>
      </c>
      <c r="J626" s="664">
        <v>2</v>
      </c>
      <c r="K626" s="664">
        <v>360</v>
      </c>
      <c r="L626" s="664">
        <v>0.5</v>
      </c>
      <c r="M626" s="664">
        <v>180</v>
      </c>
      <c r="N626" s="664">
        <v>4</v>
      </c>
      <c r="O626" s="664">
        <v>720</v>
      </c>
      <c r="P626" s="677">
        <v>1</v>
      </c>
      <c r="Q626" s="665">
        <v>180</v>
      </c>
    </row>
    <row r="627" spans="1:17" ht="14.4" customHeight="1" x14ac:dyDescent="0.3">
      <c r="A627" s="660" t="s">
        <v>9007</v>
      </c>
      <c r="B627" s="661" t="s">
        <v>8820</v>
      </c>
      <c r="C627" s="661" t="s">
        <v>8731</v>
      </c>
      <c r="D627" s="661" t="s">
        <v>8889</v>
      </c>
      <c r="E627" s="661" t="s">
        <v>8890</v>
      </c>
      <c r="F627" s="664">
        <v>2</v>
      </c>
      <c r="G627" s="664">
        <v>506</v>
      </c>
      <c r="H627" s="664">
        <v>1</v>
      </c>
      <c r="I627" s="664">
        <v>253</v>
      </c>
      <c r="J627" s="664">
        <v>5</v>
      </c>
      <c r="K627" s="664">
        <v>1265</v>
      </c>
      <c r="L627" s="664">
        <v>2.5</v>
      </c>
      <c r="M627" s="664">
        <v>253</v>
      </c>
      <c r="N627" s="664">
        <v>30</v>
      </c>
      <c r="O627" s="664">
        <v>7590</v>
      </c>
      <c r="P627" s="677">
        <v>15</v>
      </c>
      <c r="Q627" s="665">
        <v>253</v>
      </c>
    </row>
    <row r="628" spans="1:17" ht="14.4" customHeight="1" x14ac:dyDescent="0.3">
      <c r="A628" s="660" t="s">
        <v>9007</v>
      </c>
      <c r="B628" s="661" t="s">
        <v>8820</v>
      </c>
      <c r="C628" s="661" t="s">
        <v>8731</v>
      </c>
      <c r="D628" s="661" t="s">
        <v>8893</v>
      </c>
      <c r="E628" s="661" t="s">
        <v>8894</v>
      </c>
      <c r="F628" s="664"/>
      <c r="G628" s="664"/>
      <c r="H628" s="664"/>
      <c r="I628" s="664"/>
      <c r="J628" s="664">
        <v>1</v>
      </c>
      <c r="K628" s="664">
        <v>189</v>
      </c>
      <c r="L628" s="664"/>
      <c r="M628" s="664">
        <v>189</v>
      </c>
      <c r="N628" s="664"/>
      <c r="O628" s="664"/>
      <c r="P628" s="677"/>
      <c r="Q628" s="665"/>
    </row>
    <row r="629" spans="1:17" ht="14.4" customHeight="1" x14ac:dyDescent="0.3">
      <c r="A629" s="660" t="s">
        <v>9007</v>
      </c>
      <c r="B629" s="661" t="s">
        <v>8820</v>
      </c>
      <c r="C629" s="661" t="s">
        <v>8731</v>
      </c>
      <c r="D629" s="661" t="s">
        <v>8897</v>
      </c>
      <c r="E629" s="661" t="s">
        <v>8898</v>
      </c>
      <c r="F629" s="664">
        <v>6</v>
      </c>
      <c r="G629" s="664">
        <v>1296</v>
      </c>
      <c r="H629" s="664">
        <v>1</v>
      </c>
      <c r="I629" s="664">
        <v>216</v>
      </c>
      <c r="J629" s="664">
        <v>4</v>
      </c>
      <c r="K629" s="664">
        <v>864</v>
      </c>
      <c r="L629" s="664">
        <v>0.66666666666666663</v>
      </c>
      <c r="M629" s="664">
        <v>216</v>
      </c>
      <c r="N629" s="664">
        <v>8</v>
      </c>
      <c r="O629" s="664">
        <v>1728</v>
      </c>
      <c r="P629" s="677">
        <v>1.3333333333333333</v>
      </c>
      <c r="Q629" s="665">
        <v>216</v>
      </c>
    </row>
    <row r="630" spans="1:17" ht="14.4" customHeight="1" x14ac:dyDescent="0.3">
      <c r="A630" s="660" t="s">
        <v>9007</v>
      </c>
      <c r="B630" s="661" t="s">
        <v>8820</v>
      </c>
      <c r="C630" s="661" t="s">
        <v>8731</v>
      </c>
      <c r="D630" s="661" t="s">
        <v>8899</v>
      </c>
      <c r="E630" s="661" t="s">
        <v>8900</v>
      </c>
      <c r="F630" s="664">
        <v>2</v>
      </c>
      <c r="G630" s="664">
        <v>70</v>
      </c>
      <c r="H630" s="664">
        <v>1</v>
      </c>
      <c r="I630" s="664">
        <v>35</v>
      </c>
      <c r="J630" s="664">
        <v>1</v>
      </c>
      <c r="K630" s="664">
        <v>35</v>
      </c>
      <c r="L630" s="664">
        <v>0.5</v>
      </c>
      <c r="M630" s="664">
        <v>35</v>
      </c>
      <c r="N630" s="664">
        <v>1</v>
      </c>
      <c r="O630" s="664">
        <v>36</v>
      </c>
      <c r="P630" s="677">
        <v>0.51428571428571423</v>
      </c>
      <c r="Q630" s="665">
        <v>36</v>
      </c>
    </row>
    <row r="631" spans="1:17" ht="14.4" customHeight="1" x14ac:dyDescent="0.3">
      <c r="A631" s="660" t="s">
        <v>9007</v>
      </c>
      <c r="B631" s="661" t="s">
        <v>8820</v>
      </c>
      <c r="C631" s="661" t="s">
        <v>8731</v>
      </c>
      <c r="D631" s="661" t="s">
        <v>8903</v>
      </c>
      <c r="E631" s="661" t="s">
        <v>8904</v>
      </c>
      <c r="F631" s="664">
        <v>1</v>
      </c>
      <c r="G631" s="664">
        <v>50</v>
      </c>
      <c r="H631" s="664">
        <v>1</v>
      </c>
      <c r="I631" s="664">
        <v>50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9007</v>
      </c>
      <c r="B632" s="661" t="s">
        <v>8820</v>
      </c>
      <c r="C632" s="661" t="s">
        <v>8731</v>
      </c>
      <c r="D632" s="661" t="s">
        <v>8905</v>
      </c>
      <c r="E632" s="661" t="s">
        <v>8906</v>
      </c>
      <c r="F632" s="664"/>
      <c r="G632" s="664"/>
      <c r="H632" s="664"/>
      <c r="I632" s="664"/>
      <c r="J632" s="664"/>
      <c r="K632" s="664"/>
      <c r="L632" s="664"/>
      <c r="M632" s="664"/>
      <c r="N632" s="664">
        <v>1</v>
      </c>
      <c r="O632" s="664">
        <v>546</v>
      </c>
      <c r="P632" s="677"/>
      <c r="Q632" s="665">
        <v>546</v>
      </c>
    </row>
    <row r="633" spans="1:17" ht="14.4" customHeight="1" x14ac:dyDescent="0.3">
      <c r="A633" s="660" t="s">
        <v>9007</v>
      </c>
      <c r="B633" s="661" t="s">
        <v>8820</v>
      </c>
      <c r="C633" s="661" t="s">
        <v>8731</v>
      </c>
      <c r="D633" s="661" t="s">
        <v>8909</v>
      </c>
      <c r="E633" s="661" t="s">
        <v>8910</v>
      </c>
      <c r="F633" s="664"/>
      <c r="G633" s="664"/>
      <c r="H633" s="664"/>
      <c r="I633" s="664"/>
      <c r="J633" s="664"/>
      <c r="K633" s="664"/>
      <c r="L633" s="664"/>
      <c r="M633" s="664"/>
      <c r="N633" s="664">
        <v>1</v>
      </c>
      <c r="O633" s="664">
        <v>735</v>
      </c>
      <c r="P633" s="677"/>
      <c r="Q633" s="665">
        <v>735</v>
      </c>
    </row>
    <row r="634" spans="1:17" ht="14.4" customHeight="1" x14ac:dyDescent="0.3">
      <c r="A634" s="660" t="s">
        <v>9007</v>
      </c>
      <c r="B634" s="661" t="s">
        <v>8820</v>
      </c>
      <c r="C634" s="661" t="s">
        <v>8731</v>
      </c>
      <c r="D634" s="661" t="s">
        <v>8911</v>
      </c>
      <c r="E634" s="661" t="s">
        <v>8912</v>
      </c>
      <c r="F634" s="664"/>
      <c r="G634" s="664"/>
      <c r="H634" s="664"/>
      <c r="I634" s="664"/>
      <c r="J634" s="664">
        <v>1</v>
      </c>
      <c r="K634" s="664">
        <v>326</v>
      </c>
      <c r="L634" s="664"/>
      <c r="M634" s="664">
        <v>326</v>
      </c>
      <c r="N634" s="664">
        <v>1</v>
      </c>
      <c r="O634" s="664">
        <v>327</v>
      </c>
      <c r="P634" s="677"/>
      <c r="Q634" s="665">
        <v>327</v>
      </c>
    </row>
    <row r="635" spans="1:17" ht="14.4" customHeight="1" x14ac:dyDescent="0.3">
      <c r="A635" s="660" t="s">
        <v>9007</v>
      </c>
      <c r="B635" s="661" t="s">
        <v>8820</v>
      </c>
      <c r="C635" s="661" t="s">
        <v>8731</v>
      </c>
      <c r="D635" s="661" t="s">
        <v>8915</v>
      </c>
      <c r="E635" s="661" t="s">
        <v>8916</v>
      </c>
      <c r="F635" s="664"/>
      <c r="G635" s="664"/>
      <c r="H635" s="664"/>
      <c r="I635" s="664"/>
      <c r="J635" s="664"/>
      <c r="K635" s="664"/>
      <c r="L635" s="664"/>
      <c r="M635" s="664"/>
      <c r="N635" s="664">
        <v>1</v>
      </c>
      <c r="O635" s="664">
        <v>751</v>
      </c>
      <c r="P635" s="677"/>
      <c r="Q635" s="665">
        <v>751</v>
      </c>
    </row>
    <row r="636" spans="1:17" ht="14.4" customHeight="1" x14ac:dyDescent="0.3">
      <c r="A636" s="660" t="s">
        <v>9007</v>
      </c>
      <c r="B636" s="661" t="s">
        <v>8820</v>
      </c>
      <c r="C636" s="661" t="s">
        <v>8731</v>
      </c>
      <c r="D636" s="661" t="s">
        <v>8917</v>
      </c>
      <c r="E636" s="661" t="s">
        <v>8918</v>
      </c>
      <c r="F636" s="664"/>
      <c r="G636" s="664"/>
      <c r="H636" s="664"/>
      <c r="I636" s="664"/>
      <c r="J636" s="664"/>
      <c r="K636" s="664"/>
      <c r="L636" s="664"/>
      <c r="M636" s="664"/>
      <c r="N636" s="664">
        <v>2</v>
      </c>
      <c r="O636" s="664">
        <v>462</v>
      </c>
      <c r="P636" s="677"/>
      <c r="Q636" s="665">
        <v>231</v>
      </c>
    </row>
    <row r="637" spans="1:17" ht="14.4" customHeight="1" x14ac:dyDescent="0.3">
      <c r="A637" s="660" t="s">
        <v>9007</v>
      </c>
      <c r="B637" s="661" t="s">
        <v>8820</v>
      </c>
      <c r="C637" s="661" t="s">
        <v>8731</v>
      </c>
      <c r="D637" s="661" t="s">
        <v>8921</v>
      </c>
      <c r="E637" s="661" t="s">
        <v>8922</v>
      </c>
      <c r="F637" s="664"/>
      <c r="G637" s="664"/>
      <c r="H637" s="664"/>
      <c r="I637" s="664"/>
      <c r="J637" s="664"/>
      <c r="K637" s="664"/>
      <c r="L637" s="664"/>
      <c r="M637" s="664"/>
      <c r="N637" s="664">
        <v>2</v>
      </c>
      <c r="O637" s="664">
        <v>458</v>
      </c>
      <c r="P637" s="677"/>
      <c r="Q637" s="665">
        <v>229</v>
      </c>
    </row>
    <row r="638" spans="1:17" ht="14.4" customHeight="1" x14ac:dyDescent="0.3">
      <c r="A638" s="660" t="s">
        <v>9007</v>
      </c>
      <c r="B638" s="661" t="s">
        <v>8820</v>
      </c>
      <c r="C638" s="661" t="s">
        <v>8731</v>
      </c>
      <c r="D638" s="661" t="s">
        <v>8923</v>
      </c>
      <c r="E638" s="661" t="s">
        <v>8924</v>
      </c>
      <c r="F638" s="664"/>
      <c r="G638" s="664"/>
      <c r="H638" s="664"/>
      <c r="I638" s="664"/>
      <c r="J638" s="664"/>
      <c r="K638" s="664"/>
      <c r="L638" s="664"/>
      <c r="M638" s="664"/>
      <c r="N638" s="664">
        <v>9</v>
      </c>
      <c r="O638" s="664">
        <v>3655</v>
      </c>
      <c r="P638" s="677"/>
      <c r="Q638" s="665">
        <v>406.11111111111109</v>
      </c>
    </row>
    <row r="639" spans="1:17" ht="14.4" customHeight="1" x14ac:dyDescent="0.3">
      <c r="A639" s="660" t="s">
        <v>9007</v>
      </c>
      <c r="B639" s="661" t="s">
        <v>8820</v>
      </c>
      <c r="C639" s="661" t="s">
        <v>8731</v>
      </c>
      <c r="D639" s="661" t="s">
        <v>8925</v>
      </c>
      <c r="E639" s="661" t="s">
        <v>8926</v>
      </c>
      <c r="F639" s="664"/>
      <c r="G639" s="664"/>
      <c r="H639" s="664"/>
      <c r="I639" s="664"/>
      <c r="J639" s="664"/>
      <c r="K639" s="664"/>
      <c r="L639" s="664"/>
      <c r="M639" s="664"/>
      <c r="N639" s="664">
        <v>3</v>
      </c>
      <c r="O639" s="664">
        <v>1953</v>
      </c>
      <c r="P639" s="677"/>
      <c r="Q639" s="665">
        <v>651</v>
      </c>
    </row>
    <row r="640" spans="1:17" ht="14.4" customHeight="1" x14ac:dyDescent="0.3">
      <c r="A640" s="660" t="s">
        <v>9007</v>
      </c>
      <c r="B640" s="661" t="s">
        <v>8820</v>
      </c>
      <c r="C640" s="661" t="s">
        <v>8731</v>
      </c>
      <c r="D640" s="661" t="s">
        <v>8927</v>
      </c>
      <c r="E640" s="661" t="s">
        <v>8928</v>
      </c>
      <c r="F640" s="664"/>
      <c r="G640" s="664"/>
      <c r="H640" s="664"/>
      <c r="I640" s="664"/>
      <c r="J640" s="664"/>
      <c r="K640" s="664"/>
      <c r="L640" s="664"/>
      <c r="M640" s="664"/>
      <c r="N640" s="664">
        <v>9</v>
      </c>
      <c r="O640" s="664">
        <v>5275</v>
      </c>
      <c r="P640" s="677"/>
      <c r="Q640" s="665">
        <v>586.11111111111109</v>
      </c>
    </row>
    <row r="641" spans="1:17" ht="14.4" customHeight="1" x14ac:dyDescent="0.3">
      <c r="A641" s="660" t="s">
        <v>9007</v>
      </c>
      <c r="B641" s="661" t="s">
        <v>8820</v>
      </c>
      <c r="C641" s="661" t="s">
        <v>8731</v>
      </c>
      <c r="D641" s="661" t="s">
        <v>1511</v>
      </c>
      <c r="E641" s="661" t="s">
        <v>8937</v>
      </c>
      <c r="F641" s="664"/>
      <c r="G641" s="664"/>
      <c r="H641" s="664"/>
      <c r="I641" s="664"/>
      <c r="J641" s="664"/>
      <c r="K641" s="664"/>
      <c r="L641" s="664"/>
      <c r="M641" s="664"/>
      <c r="N641" s="664">
        <v>2</v>
      </c>
      <c r="O641" s="664">
        <v>1572</v>
      </c>
      <c r="P641" s="677"/>
      <c r="Q641" s="665">
        <v>786</v>
      </c>
    </row>
    <row r="642" spans="1:17" ht="14.4" customHeight="1" x14ac:dyDescent="0.3">
      <c r="A642" s="660" t="s">
        <v>9007</v>
      </c>
      <c r="B642" s="661" t="s">
        <v>8820</v>
      </c>
      <c r="C642" s="661" t="s">
        <v>8731</v>
      </c>
      <c r="D642" s="661" t="s">
        <v>8938</v>
      </c>
      <c r="E642" s="661" t="s">
        <v>8939</v>
      </c>
      <c r="F642" s="664"/>
      <c r="G642" s="664"/>
      <c r="H642" s="664"/>
      <c r="I642" s="664"/>
      <c r="J642" s="664"/>
      <c r="K642" s="664"/>
      <c r="L642" s="664"/>
      <c r="M642" s="664"/>
      <c r="N642" s="664">
        <v>1</v>
      </c>
      <c r="O642" s="664">
        <v>222</v>
      </c>
      <c r="P642" s="677"/>
      <c r="Q642" s="665">
        <v>222</v>
      </c>
    </row>
    <row r="643" spans="1:17" ht="14.4" customHeight="1" x14ac:dyDescent="0.3">
      <c r="A643" s="660" t="s">
        <v>9008</v>
      </c>
      <c r="B643" s="661" t="s">
        <v>8553</v>
      </c>
      <c r="C643" s="661" t="s">
        <v>2035</v>
      </c>
      <c r="D643" s="661" t="s">
        <v>8567</v>
      </c>
      <c r="E643" s="661" t="s">
        <v>8569</v>
      </c>
      <c r="F643" s="664">
        <v>1</v>
      </c>
      <c r="G643" s="664">
        <v>6470.02</v>
      </c>
      <c r="H643" s="664">
        <v>1</v>
      </c>
      <c r="I643" s="664">
        <v>6470.02</v>
      </c>
      <c r="J643" s="664"/>
      <c r="K643" s="664"/>
      <c r="L643" s="664"/>
      <c r="M643" s="664"/>
      <c r="N643" s="664"/>
      <c r="O643" s="664"/>
      <c r="P643" s="677"/>
      <c r="Q643" s="665"/>
    </row>
    <row r="644" spans="1:17" ht="14.4" customHeight="1" x14ac:dyDescent="0.3">
      <c r="A644" s="660" t="s">
        <v>9008</v>
      </c>
      <c r="B644" s="661" t="s">
        <v>8553</v>
      </c>
      <c r="C644" s="661" t="s">
        <v>2035</v>
      </c>
      <c r="D644" s="661" t="s">
        <v>8570</v>
      </c>
      <c r="E644" s="661" t="s">
        <v>8569</v>
      </c>
      <c r="F644" s="664">
        <v>1</v>
      </c>
      <c r="G644" s="664">
        <v>12940.04</v>
      </c>
      <c r="H644" s="664">
        <v>1</v>
      </c>
      <c r="I644" s="664">
        <v>12940.04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9008</v>
      </c>
      <c r="B645" s="661" t="s">
        <v>8553</v>
      </c>
      <c r="C645" s="661" t="s">
        <v>8709</v>
      </c>
      <c r="D645" s="661" t="s">
        <v>8710</v>
      </c>
      <c r="E645" s="661" t="s">
        <v>8544</v>
      </c>
      <c r="F645" s="664"/>
      <c r="G645" s="664"/>
      <c r="H645" s="664"/>
      <c r="I645" s="664"/>
      <c r="J645" s="664">
        <v>2</v>
      </c>
      <c r="K645" s="664">
        <v>3731.16</v>
      </c>
      <c r="L645" s="664"/>
      <c r="M645" s="664">
        <v>1865.58</v>
      </c>
      <c r="N645" s="664"/>
      <c r="O645" s="664"/>
      <c r="P645" s="677"/>
      <c r="Q645" s="665"/>
    </row>
    <row r="646" spans="1:17" ht="14.4" customHeight="1" x14ac:dyDescent="0.3">
      <c r="A646" s="660" t="s">
        <v>9008</v>
      </c>
      <c r="B646" s="661" t="s">
        <v>8553</v>
      </c>
      <c r="C646" s="661" t="s">
        <v>8709</v>
      </c>
      <c r="D646" s="661" t="s">
        <v>8714</v>
      </c>
      <c r="E646" s="661" t="s">
        <v>8544</v>
      </c>
      <c r="F646" s="664"/>
      <c r="G646" s="664"/>
      <c r="H646" s="664"/>
      <c r="I646" s="664"/>
      <c r="J646" s="664">
        <v>1</v>
      </c>
      <c r="K646" s="664">
        <v>8191.63</v>
      </c>
      <c r="L646" s="664"/>
      <c r="M646" s="664">
        <v>8191.63</v>
      </c>
      <c r="N646" s="664">
        <v>1</v>
      </c>
      <c r="O646" s="664">
        <v>8191.63</v>
      </c>
      <c r="P646" s="677"/>
      <c r="Q646" s="665">
        <v>8191.63</v>
      </c>
    </row>
    <row r="647" spans="1:17" ht="14.4" customHeight="1" x14ac:dyDescent="0.3">
      <c r="A647" s="660" t="s">
        <v>9008</v>
      </c>
      <c r="B647" s="661" t="s">
        <v>8553</v>
      </c>
      <c r="C647" s="661" t="s">
        <v>8731</v>
      </c>
      <c r="D647" s="661" t="s">
        <v>8744</v>
      </c>
      <c r="E647" s="661" t="s">
        <v>8745</v>
      </c>
      <c r="F647" s="664"/>
      <c r="G647" s="664"/>
      <c r="H647" s="664"/>
      <c r="I647" s="664"/>
      <c r="J647" s="664">
        <v>1</v>
      </c>
      <c r="K647" s="664">
        <v>185</v>
      </c>
      <c r="L647" s="664"/>
      <c r="M647" s="664">
        <v>185</v>
      </c>
      <c r="N647" s="664">
        <v>1</v>
      </c>
      <c r="O647" s="664">
        <v>188</v>
      </c>
      <c r="P647" s="677"/>
      <c r="Q647" s="665">
        <v>188</v>
      </c>
    </row>
    <row r="648" spans="1:17" ht="14.4" customHeight="1" x14ac:dyDescent="0.3">
      <c r="A648" s="660" t="s">
        <v>9008</v>
      </c>
      <c r="B648" s="661" t="s">
        <v>8553</v>
      </c>
      <c r="C648" s="661" t="s">
        <v>8731</v>
      </c>
      <c r="D648" s="661" t="s">
        <v>8732</v>
      </c>
      <c r="E648" s="661" t="s">
        <v>8733</v>
      </c>
      <c r="F648" s="664">
        <v>5</v>
      </c>
      <c r="G648" s="664">
        <v>170</v>
      </c>
      <c r="H648" s="664">
        <v>1</v>
      </c>
      <c r="I648" s="664">
        <v>34</v>
      </c>
      <c r="J648" s="664">
        <v>4</v>
      </c>
      <c r="K648" s="664">
        <v>136</v>
      </c>
      <c r="L648" s="664">
        <v>0.8</v>
      </c>
      <c r="M648" s="664">
        <v>34</v>
      </c>
      <c r="N648" s="664">
        <v>4</v>
      </c>
      <c r="O648" s="664">
        <v>140</v>
      </c>
      <c r="P648" s="677">
        <v>0.82352941176470584</v>
      </c>
      <c r="Q648" s="665">
        <v>35</v>
      </c>
    </row>
    <row r="649" spans="1:17" ht="14.4" customHeight="1" x14ac:dyDescent="0.3">
      <c r="A649" s="660" t="s">
        <v>9008</v>
      </c>
      <c r="B649" s="661" t="s">
        <v>8553</v>
      </c>
      <c r="C649" s="661" t="s">
        <v>8731</v>
      </c>
      <c r="D649" s="661" t="s">
        <v>8764</v>
      </c>
      <c r="E649" s="661" t="s">
        <v>8765</v>
      </c>
      <c r="F649" s="664"/>
      <c r="G649" s="664"/>
      <c r="H649" s="664"/>
      <c r="I649" s="664"/>
      <c r="J649" s="664"/>
      <c r="K649" s="664"/>
      <c r="L649" s="664"/>
      <c r="M649" s="664"/>
      <c r="N649" s="664">
        <v>1</v>
      </c>
      <c r="O649" s="664">
        <v>0</v>
      </c>
      <c r="P649" s="677"/>
      <c r="Q649" s="665">
        <v>0</v>
      </c>
    </row>
    <row r="650" spans="1:17" ht="14.4" customHeight="1" x14ac:dyDescent="0.3">
      <c r="A650" s="660" t="s">
        <v>9008</v>
      </c>
      <c r="B650" s="661" t="s">
        <v>8553</v>
      </c>
      <c r="C650" s="661" t="s">
        <v>8731</v>
      </c>
      <c r="D650" s="661" t="s">
        <v>8782</v>
      </c>
      <c r="E650" s="661" t="s">
        <v>8783</v>
      </c>
      <c r="F650" s="664">
        <v>2</v>
      </c>
      <c r="G650" s="664">
        <v>316</v>
      </c>
      <c r="H650" s="664">
        <v>1</v>
      </c>
      <c r="I650" s="664">
        <v>158</v>
      </c>
      <c r="J650" s="664"/>
      <c r="K650" s="664"/>
      <c r="L650" s="664"/>
      <c r="M650" s="664"/>
      <c r="N650" s="664">
        <v>8</v>
      </c>
      <c r="O650" s="664">
        <v>1279</v>
      </c>
      <c r="P650" s="677">
        <v>4.0474683544303796</v>
      </c>
      <c r="Q650" s="665">
        <v>159.875</v>
      </c>
    </row>
    <row r="651" spans="1:17" ht="14.4" customHeight="1" x14ac:dyDescent="0.3">
      <c r="A651" s="660" t="s">
        <v>9008</v>
      </c>
      <c r="B651" s="661" t="s">
        <v>8553</v>
      </c>
      <c r="C651" s="661" t="s">
        <v>8731</v>
      </c>
      <c r="D651" s="661" t="s">
        <v>8738</v>
      </c>
      <c r="E651" s="661" t="s">
        <v>8739</v>
      </c>
      <c r="F651" s="664">
        <v>1</v>
      </c>
      <c r="G651" s="664">
        <v>178</v>
      </c>
      <c r="H651" s="664">
        <v>1</v>
      </c>
      <c r="I651" s="664">
        <v>178</v>
      </c>
      <c r="J651" s="664">
        <v>1</v>
      </c>
      <c r="K651" s="664">
        <v>163</v>
      </c>
      <c r="L651" s="664">
        <v>0.9157303370786517</v>
      </c>
      <c r="M651" s="664">
        <v>163</v>
      </c>
      <c r="N651" s="664">
        <v>3</v>
      </c>
      <c r="O651" s="664">
        <v>491</v>
      </c>
      <c r="P651" s="677">
        <v>2.7584269662921348</v>
      </c>
      <c r="Q651" s="665">
        <v>163.66666666666666</v>
      </c>
    </row>
    <row r="652" spans="1:17" ht="14.4" customHeight="1" x14ac:dyDescent="0.3">
      <c r="A652" s="660" t="s">
        <v>9008</v>
      </c>
      <c r="B652" s="661" t="s">
        <v>8553</v>
      </c>
      <c r="C652" s="661" t="s">
        <v>8731</v>
      </c>
      <c r="D652" s="661" t="s">
        <v>8740</v>
      </c>
      <c r="E652" s="661" t="s">
        <v>8741</v>
      </c>
      <c r="F652" s="664">
        <v>2</v>
      </c>
      <c r="G652" s="664">
        <v>1346</v>
      </c>
      <c r="H652" s="664">
        <v>1</v>
      </c>
      <c r="I652" s="664">
        <v>673</v>
      </c>
      <c r="J652" s="664">
        <v>1</v>
      </c>
      <c r="K652" s="664">
        <v>645</v>
      </c>
      <c r="L652" s="664">
        <v>0.47919762258543835</v>
      </c>
      <c r="M652" s="664">
        <v>645</v>
      </c>
      <c r="N652" s="664"/>
      <c r="O652" s="664"/>
      <c r="P652" s="677"/>
      <c r="Q652" s="665"/>
    </row>
    <row r="653" spans="1:17" ht="14.4" customHeight="1" x14ac:dyDescent="0.3">
      <c r="A653" s="660" t="s">
        <v>9008</v>
      </c>
      <c r="B653" s="661" t="s">
        <v>8791</v>
      </c>
      <c r="C653" s="661" t="s">
        <v>8731</v>
      </c>
      <c r="D653" s="661" t="s">
        <v>8796</v>
      </c>
      <c r="E653" s="661" t="s">
        <v>8797</v>
      </c>
      <c r="F653" s="664">
        <v>1</v>
      </c>
      <c r="G653" s="664">
        <v>295</v>
      </c>
      <c r="H653" s="664">
        <v>1</v>
      </c>
      <c r="I653" s="664">
        <v>295</v>
      </c>
      <c r="J653" s="664">
        <v>1</v>
      </c>
      <c r="K653" s="664">
        <v>297</v>
      </c>
      <c r="L653" s="664">
        <v>1.006779661016949</v>
      </c>
      <c r="M653" s="664">
        <v>297</v>
      </c>
      <c r="N653" s="664">
        <v>1</v>
      </c>
      <c r="O653" s="664">
        <v>301</v>
      </c>
      <c r="P653" s="677">
        <v>1.0203389830508474</v>
      </c>
      <c r="Q653" s="665">
        <v>301</v>
      </c>
    </row>
    <row r="654" spans="1:17" ht="14.4" customHeight="1" x14ac:dyDescent="0.3">
      <c r="A654" s="660" t="s">
        <v>9008</v>
      </c>
      <c r="B654" s="661" t="s">
        <v>8791</v>
      </c>
      <c r="C654" s="661" t="s">
        <v>8731</v>
      </c>
      <c r="D654" s="661" t="s">
        <v>8800</v>
      </c>
      <c r="E654" s="661" t="s">
        <v>8801</v>
      </c>
      <c r="F654" s="664">
        <v>8</v>
      </c>
      <c r="G654" s="664">
        <v>9888</v>
      </c>
      <c r="H654" s="664">
        <v>1</v>
      </c>
      <c r="I654" s="664">
        <v>1236</v>
      </c>
      <c r="J654" s="664">
        <v>4</v>
      </c>
      <c r="K654" s="664">
        <v>4980</v>
      </c>
      <c r="L654" s="664">
        <v>0.50364077669902918</v>
      </c>
      <c r="M654" s="664">
        <v>1245</v>
      </c>
      <c r="N654" s="664">
        <v>2</v>
      </c>
      <c r="O654" s="664">
        <v>2522</v>
      </c>
      <c r="P654" s="677">
        <v>0.25505663430420711</v>
      </c>
      <c r="Q654" s="665">
        <v>1261</v>
      </c>
    </row>
    <row r="655" spans="1:17" ht="14.4" customHeight="1" x14ac:dyDescent="0.3">
      <c r="A655" s="660" t="s">
        <v>9008</v>
      </c>
      <c r="B655" s="661" t="s">
        <v>8791</v>
      </c>
      <c r="C655" s="661" t="s">
        <v>8731</v>
      </c>
      <c r="D655" s="661" t="s">
        <v>8802</v>
      </c>
      <c r="E655" s="661" t="s">
        <v>8803</v>
      </c>
      <c r="F655" s="664">
        <v>10</v>
      </c>
      <c r="G655" s="664">
        <v>92950</v>
      </c>
      <c r="H655" s="664">
        <v>1</v>
      </c>
      <c r="I655" s="664">
        <v>9295</v>
      </c>
      <c r="J655" s="664">
        <v>2</v>
      </c>
      <c r="K655" s="664">
        <v>18674</v>
      </c>
      <c r="L655" s="664">
        <v>0.20090371167294244</v>
      </c>
      <c r="M655" s="664">
        <v>9337</v>
      </c>
      <c r="N655" s="664">
        <v>2</v>
      </c>
      <c r="O655" s="664">
        <v>18824</v>
      </c>
      <c r="P655" s="677">
        <v>0.20251748251748253</v>
      </c>
      <c r="Q655" s="665">
        <v>9412</v>
      </c>
    </row>
    <row r="656" spans="1:17" ht="14.4" customHeight="1" x14ac:dyDescent="0.3">
      <c r="A656" s="660" t="s">
        <v>9008</v>
      </c>
      <c r="B656" s="661" t="s">
        <v>8791</v>
      </c>
      <c r="C656" s="661" t="s">
        <v>8731</v>
      </c>
      <c r="D656" s="661" t="s">
        <v>8804</v>
      </c>
      <c r="E656" s="661" t="s">
        <v>8805</v>
      </c>
      <c r="F656" s="664">
        <v>2</v>
      </c>
      <c r="G656" s="664">
        <v>19404</v>
      </c>
      <c r="H656" s="664">
        <v>1</v>
      </c>
      <c r="I656" s="664">
        <v>9702</v>
      </c>
      <c r="J656" s="664">
        <v>1</v>
      </c>
      <c r="K656" s="664">
        <v>9747</v>
      </c>
      <c r="L656" s="664">
        <v>0.50231910946196656</v>
      </c>
      <c r="M656" s="664">
        <v>9747</v>
      </c>
      <c r="N656" s="664">
        <v>1</v>
      </c>
      <c r="O656" s="664">
        <v>9828</v>
      </c>
      <c r="P656" s="677">
        <v>0.50649350649350644</v>
      </c>
      <c r="Q656" s="665">
        <v>9828</v>
      </c>
    </row>
    <row r="657" spans="1:17" ht="14.4" customHeight="1" x14ac:dyDescent="0.3">
      <c r="A657" s="660" t="s">
        <v>9008</v>
      </c>
      <c r="B657" s="661" t="s">
        <v>8791</v>
      </c>
      <c r="C657" s="661" t="s">
        <v>8731</v>
      </c>
      <c r="D657" s="661" t="s">
        <v>8812</v>
      </c>
      <c r="E657" s="661" t="s">
        <v>8813</v>
      </c>
      <c r="F657" s="664">
        <v>24</v>
      </c>
      <c r="G657" s="664">
        <v>53304</v>
      </c>
      <c r="H657" s="664">
        <v>1</v>
      </c>
      <c r="I657" s="664">
        <v>2221</v>
      </c>
      <c r="J657" s="664"/>
      <c r="K657" s="664"/>
      <c r="L657" s="664"/>
      <c r="M657" s="664"/>
      <c r="N657" s="664"/>
      <c r="O657" s="664"/>
      <c r="P657" s="677"/>
      <c r="Q657" s="665"/>
    </row>
    <row r="658" spans="1:17" ht="14.4" customHeight="1" x14ac:dyDescent="0.3">
      <c r="A658" s="660" t="s">
        <v>9008</v>
      </c>
      <c r="B658" s="661" t="s">
        <v>8820</v>
      </c>
      <c r="C658" s="661" t="s">
        <v>8731</v>
      </c>
      <c r="D658" s="661" t="s">
        <v>8823</v>
      </c>
      <c r="E658" s="661" t="s">
        <v>8824</v>
      </c>
      <c r="F658" s="664"/>
      <c r="G658" s="664"/>
      <c r="H658" s="664"/>
      <c r="I658" s="664"/>
      <c r="J658" s="664">
        <v>1</v>
      </c>
      <c r="K658" s="664">
        <v>217</v>
      </c>
      <c r="L658" s="664"/>
      <c r="M658" s="664">
        <v>217</v>
      </c>
      <c r="N658" s="664"/>
      <c r="O658" s="664"/>
      <c r="P658" s="677"/>
      <c r="Q658" s="665"/>
    </row>
    <row r="659" spans="1:17" ht="14.4" customHeight="1" x14ac:dyDescent="0.3">
      <c r="A659" s="660" t="s">
        <v>9008</v>
      </c>
      <c r="B659" s="661" t="s">
        <v>8820</v>
      </c>
      <c r="C659" s="661" t="s">
        <v>8731</v>
      </c>
      <c r="D659" s="661" t="s">
        <v>8825</v>
      </c>
      <c r="E659" s="661" t="s">
        <v>8826</v>
      </c>
      <c r="F659" s="664">
        <v>1</v>
      </c>
      <c r="G659" s="664">
        <v>494</v>
      </c>
      <c r="H659" s="664">
        <v>1</v>
      </c>
      <c r="I659" s="664">
        <v>494</v>
      </c>
      <c r="J659" s="664">
        <v>1</v>
      </c>
      <c r="K659" s="664">
        <v>497</v>
      </c>
      <c r="L659" s="664">
        <v>1.0060728744939271</v>
      </c>
      <c r="M659" s="664">
        <v>497</v>
      </c>
      <c r="N659" s="664"/>
      <c r="O659" s="664"/>
      <c r="P659" s="677"/>
      <c r="Q659" s="665"/>
    </row>
    <row r="660" spans="1:17" ht="14.4" customHeight="1" x14ac:dyDescent="0.3">
      <c r="A660" s="660" t="s">
        <v>9008</v>
      </c>
      <c r="B660" s="661" t="s">
        <v>8820</v>
      </c>
      <c r="C660" s="661" t="s">
        <v>8731</v>
      </c>
      <c r="D660" s="661" t="s">
        <v>8831</v>
      </c>
      <c r="E660" s="661" t="s">
        <v>8832</v>
      </c>
      <c r="F660" s="664">
        <v>1</v>
      </c>
      <c r="G660" s="664">
        <v>350</v>
      </c>
      <c r="H660" s="664">
        <v>1</v>
      </c>
      <c r="I660" s="664">
        <v>350</v>
      </c>
      <c r="J660" s="664">
        <v>1</v>
      </c>
      <c r="K660" s="664">
        <v>350</v>
      </c>
      <c r="L660" s="664">
        <v>1</v>
      </c>
      <c r="M660" s="664">
        <v>350</v>
      </c>
      <c r="N660" s="664">
        <v>1</v>
      </c>
      <c r="O660" s="664">
        <v>351</v>
      </c>
      <c r="P660" s="677">
        <v>1.0028571428571429</v>
      </c>
      <c r="Q660" s="665">
        <v>351</v>
      </c>
    </row>
    <row r="661" spans="1:17" ht="14.4" customHeight="1" x14ac:dyDescent="0.3">
      <c r="A661" s="660" t="s">
        <v>9008</v>
      </c>
      <c r="B661" s="661" t="s">
        <v>8820</v>
      </c>
      <c r="C661" s="661" t="s">
        <v>8731</v>
      </c>
      <c r="D661" s="661" t="s">
        <v>8835</v>
      </c>
      <c r="E661" s="661" t="s">
        <v>8836</v>
      </c>
      <c r="F661" s="664">
        <v>388</v>
      </c>
      <c r="G661" s="664">
        <v>24832</v>
      </c>
      <c r="H661" s="664">
        <v>1</v>
      </c>
      <c r="I661" s="664">
        <v>64</v>
      </c>
      <c r="J661" s="664">
        <v>338</v>
      </c>
      <c r="K661" s="664">
        <v>21970</v>
      </c>
      <c r="L661" s="664">
        <v>0.88474548969072164</v>
      </c>
      <c r="M661" s="664">
        <v>65</v>
      </c>
      <c r="N661" s="664">
        <v>344</v>
      </c>
      <c r="O661" s="664">
        <v>22360</v>
      </c>
      <c r="P661" s="677">
        <v>0.90045103092783507</v>
      </c>
      <c r="Q661" s="665">
        <v>65</v>
      </c>
    </row>
    <row r="662" spans="1:17" ht="14.4" customHeight="1" x14ac:dyDescent="0.3">
      <c r="A662" s="660" t="s">
        <v>9008</v>
      </c>
      <c r="B662" s="661" t="s">
        <v>8820</v>
      </c>
      <c r="C662" s="661" t="s">
        <v>8731</v>
      </c>
      <c r="D662" s="661" t="s">
        <v>8839</v>
      </c>
      <c r="E662" s="661" t="s">
        <v>8840</v>
      </c>
      <c r="F662" s="664">
        <v>1</v>
      </c>
      <c r="G662" s="664">
        <v>589</v>
      </c>
      <c r="H662" s="664">
        <v>1</v>
      </c>
      <c r="I662" s="664">
        <v>589</v>
      </c>
      <c r="J662" s="664"/>
      <c r="K662" s="664"/>
      <c r="L662" s="664"/>
      <c r="M662" s="664"/>
      <c r="N662" s="664">
        <v>13</v>
      </c>
      <c r="O662" s="664">
        <v>7683</v>
      </c>
      <c r="P662" s="677">
        <v>13.044142614601018</v>
      </c>
      <c r="Q662" s="665">
        <v>591</v>
      </c>
    </row>
    <row r="663" spans="1:17" ht="14.4" customHeight="1" x14ac:dyDescent="0.3">
      <c r="A663" s="660" t="s">
        <v>9008</v>
      </c>
      <c r="B663" s="661" t="s">
        <v>8820</v>
      </c>
      <c r="C663" s="661" t="s">
        <v>8731</v>
      </c>
      <c r="D663" s="661" t="s">
        <v>8847</v>
      </c>
      <c r="E663" s="661" t="s">
        <v>8848</v>
      </c>
      <c r="F663" s="664">
        <v>6</v>
      </c>
      <c r="G663" s="664">
        <v>138</v>
      </c>
      <c r="H663" s="664">
        <v>1</v>
      </c>
      <c r="I663" s="664">
        <v>23</v>
      </c>
      <c r="J663" s="664">
        <v>4</v>
      </c>
      <c r="K663" s="664">
        <v>92</v>
      </c>
      <c r="L663" s="664">
        <v>0.66666666666666663</v>
      </c>
      <c r="M663" s="664">
        <v>23</v>
      </c>
      <c r="N663" s="664">
        <v>3</v>
      </c>
      <c r="O663" s="664">
        <v>71</v>
      </c>
      <c r="P663" s="677">
        <v>0.51449275362318836</v>
      </c>
      <c r="Q663" s="665">
        <v>23.666666666666668</v>
      </c>
    </row>
    <row r="664" spans="1:17" ht="14.4" customHeight="1" x14ac:dyDescent="0.3">
      <c r="A664" s="660" t="s">
        <v>9008</v>
      </c>
      <c r="B664" s="661" t="s">
        <v>8820</v>
      </c>
      <c r="C664" s="661" t="s">
        <v>8731</v>
      </c>
      <c r="D664" s="661" t="s">
        <v>8851</v>
      </c>
      <c r="E664" s="661" t="s">
        <v>8852</v>
      </c>
      <c r="F664" s="664">
        <v>4</v>
      </c>
      <c r="G664" s="664">
        <v>216</v>
      </c>
      <c r="H664" s="664">
        <v>1</v>
      </c>
      <c r="I664" s="664">
        <v>54</v>
      </c>
      <c r="J664" s="664">
        <v>3</v>
      </c>
      <c r="K664" s="664">
        <v>162</v>
      </c>
      <c r="L664" s="664">
        <v>0.75</v>
      </c>
      <c r="M664" s="664">
        <v>54</v>
      </c>
      <c r="N664" s="664">
        <v>2</v>
      </c>
      <c r="O664" s="664">
        <v>108</v>
      </c>
      <c r="P664" s="677">
        <v>0.5</v>
      </c>
      <c r="Q664" s="665">
        <v>54</v>
      </c>
    </row>
    <row r="665" spans="1:17" ht="14.4" customHeight="1" x14ac:dyDescent="0.3">
      <c r="A665" s="660" t="s">
        <v>9008</v>
      </c>
      <c r="B665" s="661" t="s">
        <v>8820</v>
      </c>
      <c r="C665" s="661" t="s">
        <v>8731</v>
      </c>
      <c r="D665" s="661" t="s">
        <v>8853</v>
      </c>
      <c r="E665" s="661" t="s">
        <v>8854</v>
      </c>
      <c r="F665" s="664">
        <v>339</v>
      </c>
      <c r="G665" s="664">
        <v>26103</v>
      </c>
      <c r="H665" s="664">
        <v>1</v>
      </c>
      <c r="I665" s="664">
        <v>77</v>
      </c>
      <c r="J665" s="664">
        <v>278</v>
      </c>
      <c r="K665" s="664">
        <v>21406</v>
      </c>
      <c r="L665" s="664">
        <v>0.82005899705014751</v>
      </c>
      <c r="M665" s="664">
        <v>77</v>
      </c>
      <c r="N665" s="664">
        <v>282</v>
      </c>
      <c r="O665" s="664">
        <v>21714</v>
      </c>
      <c r="P665" s="677">
        <v>0.83185840707964598</v>
      </c>
      <c r="Q665" s="665">
        <v>77</v>
      </c>
    </row>
    <row r="666" spans="1:17" ht="14.4" customHeight="1" x14ac:dyDescent="0.3">
      <c r="A666" s="660" t="s">
        <v>9008</v>
      </c>
      <c r="B666" s="661" t="s">
        <v>8820</v>
      </c>
      <c r="C666" s="661" t="s">
        <v>8731</v>
      </c>
      <c r="D666" s="661" t="s">
        <v>8857</v>
      </c>
      <c r="E666" s="661" t="s">
        <v>8858</v>
      </c>
      <c r="F666" s="664">
        <v>53</v>
      </c>
      <c r="G666" s="664">
        <v>1166</v>
      </c>
      <c r="H666" s="664">
        <v>1</v>
      </c>
      <c r="I666" s="664">
        <v>22</v>
      </c>
      <c r="J666" s="664">
        <v>49</v>
      </c>
      <c r="K666" s="664">
        <v>1078</v>
      </c>
      <c r="L666" s="664">
        <v>0.92452830188679247</v>
      </c>
      <c r="M666" s="664">
        <v>22</v>
      </c>
      <c r="N666" s="664">
        <v>45</v>
      </c>
      <c r="O666" s="664">
        <v>1024</v>
      </c>
      <c r="P666" s="677">
        <v>0.87821612349914235</v>
      </c>
      <c r="Q666" s="665">
        <v>22.755555555555556</v>
      </c>
    </row>
    <row r="667" spans="1:17" ht="14.4" customHeight="1" x14ac:dyDescent="0.3">
      <c r="A667" s="660" t="s">
        <v>9008</v>
      </c>
      <c r="B667" s="661" t="s">
        <v>8820</v>
      </c>
      <c r="C667" s="661" t="s">
        <v>8731</v>
      </c>
      <c r="D667" s="661" t="s">
        <v>8867</v>
      </c>
      <c r="E667" s="661" t="s">
        <v>8868</v>
      </c>
      <c r="F667" s="664">
        <v>8</v>
      </c>
      <c r="G667" s="664">
        <v>1672</v>
      </c>
      <c r="H667" s="664">
        <v>1</v>
      </c>
      <c r="I667" s="664">
        <v>209</v>
      </c>
      <c r="J667" s="664">
        <v>15</v>
      </c>
      <c r="K667" s="664">
        <v>3135</v>
      </c>
      <c r="L667" s="664">
        <v>1.875</v>
      </c>
      <c r="M667" s="664">
        <v>209</v>
      </c>
      <c r="N667" s="664"/>
      <c r="O667" s="664"/>
      <c r="P667" s="677"/>
      <c r="Q667" s="665"/>
    </row>
    <row r="668" spans="1:17" ht="14.4" customHeight="1" x14ac:dyDescent="0.3">
      <c r="A668" s="660" t="s">
        <v>9008</v>
      </c>
      <c r="B668" s="661" t="s">
        <v>8820</v>
      </c>
      <c r="C668" s="661" t="s">
        <v>8731</v>
      </c>
      <c r="D668" s="661" t="s">
        <v>8869</v>
      </c>
      <c r="E668" s="661" t="s">
        <v>8870</v>
      </c>
      <c r="F668" s="664">
        <v>2</v>
      </c>
      <c r="G668" s="664">
        <v>132</v>
      </c>
      <c r="H668" s="664">
        <v>1</v>
      </c>
      <c r="I668" s="664">
        <v>66</v>
      </c>
      <c r="J668" s="664">
        <v>1</v>
      </c>
      <c r="K668" s="664">
        <v>66</v>
      </c>
      <c r="L668" s="664">
        <v>0.5</v>
      </c>
      <c r="M668" s="664">
        <v>66</v>
      </c>
      <c r="N668" s="664">
        <v>15</v>
      </c>
      <c r="O668" s="664">
        <v>990</v>
      </c>
      <c r="P668" s="677">
        <v>7.5</v>
      </c>
      <c r="Q668" s="665">
        <v>66</v>
      </c>
    </row>
    <row r="669" spans="1:17" ht="14.4" customHeight="1" x14ac:dyDescent="0.3">
      <c r="A669" s="660" t="s">
        <v>9008</v>
      </c>
      <c r="B669" s="661" t="s">
        <v>8820</v>
      </c>
      <c r="C669" s="661" t="s">
        <v>8731</v>
      </c>
      <c r="D669" s="661" t="s">
        <v>8873</v>
      </c>
      <c r="E669" s="661" t="s">
        <v>8874</v>
      </c>
      <c r="F669" s="664">
        <v>342</v>
      </c>
      <c r="G669" s="664">
        <v>5472</v>
      </c>
      <c r="H669" s="664">
        <v>1</v>
      </c>
      <c r="I669" s="664">
        <v>16</v>
      </c>
      <c r="J669" s="664">
        <v>282</v>
      </c>
      <c r="K669" s="664">
        <v>4512</v>
      </c>
      <c r="L669" s="664">
        <v>0.82456140350877194</v>
      </c>
      <c r="M669" s="664">
        <v>16</v>
      </c>
      <c r="N669" s="664">
        <v>293</v>
      </c>
      <c r="O669" s="664">
        <v>4688</v>
      </c>
      <c r="P669" s="677">
        <v>0.85672514619883045</v>
      </c>
      <c r="Q669" s="665">
        <v>16</v>
      </c>
    </row>
    <row r="670" spans="1:17" ht="14.4" customHeight="1" x14ac:dyDescent="0.3">
      <c r="A670" s="660" t="s">
        <v>9008</v>
      </c>
      <c r="B670" s="661" t="s">
        <v>8820</v>
      </c>
      <c r="C670" s="661" t="s">
        <v>8731</v>
      </c>
      <c r="D670" s="661" t="s">
        <v>8877</v>
      </c>
      <c r="E670" s="661" t="s">
        <v>8878</v>
      </c>
      <c r="F670" s="664">
        <v>21</v>
      </c>
      <c r="G670" s="664">
        <v>7287</v>
      </c>
      <c r="H670" s="664">
        <v>1</v>
      </c>
      <c r="I670" s="664">
        <v>347</v>
      </c>
      <c r="J670" s="664">
        <v>20</v>
      </c>
      <c r="K670" s="664">
        <v>6960</v>
      </c>
      <c r="L670" s="664">
        <v>0.95512556607657473</v>
      </c>
      <c r="M670" s="664">
        <v>348</v>
      </c>
      <c r="N670" s="664"/>
      <c r="O670" s="664"/>
      <c r="P670" s="677"/>
      <c r="Q670" s="665"/>
    </row>
    <row r="671" spans="1:17" ht="14.4" customHeight="1" x14ac:dyDescent="0.3">
      <c r="A671" s="660" t="s">
        <v>9008</v>
      </c>
      <c r="B671" s="661" t="s">
        <v>8820</v>
      </c>
      <c r="C671" s="661" t="s">
        <v>8731</v>
      </c>
      <c r="D671" s="661" t="s">
        <v>8879</v>
      </c>
      <c r="E671" s="661" t="s">
        <v>8880</v>
      </c>
      <c r="F671" s="664">
        <v>45</v>
      </c>
      <c r="G671" s="664">
        <v>1035</v>
      </c>
      <c r="H671" s="664">
        <v>1</v>
      </c>
      <c r="I671" s="664">
        <v>23</v>
      </c>
      <c r="J671" s="664">
        <v>44</v>
      </c>
      <c r="K671" s="664">
        <v>1056</v>
      </c>
      <c r="L671" s="664">
        <v>1.0202898550724637</v>
      </c>
      <c r="M671" s="664">
        <v>24</v>
      </c>
      <c r="N671" s="664">
        <v>41</v>
      </c>
      <c r="O671" s="664">
        <v>984</v>
      </c>
      <c r="P671" s="677">
        <v>0.95072463768115945</v>
      </c>
      <c r="Q671" s="665">
        <v>24</v>
      </c>
    </row>
    <row r="672" spans="1:17" ht="14.4" customHeight="1" x14ac:dyDescent="0.3">
      <c r="A672" s="660" t="s">
        <v>9008</v>
      </c>
      <c r="B672" s="661" t="s">
        <v>8820</v>
      </c>
      <c r="C672" s="661" t="s">
        <v>8731</v>
      </c>
      <c r="D672" s="661" t="s">
        <v>8883</v>
      </c>
      <c r="E672" s="661" t="s">
        <v>8884</v>
      </c>
      <c r="F672" s="664">
        <v>3</v>
      </c>
      <c r="G672" s="664">
        <v>540</v>
      </c>
      <c r="H672" s="664">
        <v>1</v>
      </c>
      <c r="I672" s="664">
        <v>180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9008</v>
      </c>
      <c r="B673" s="661" t="s">
        <v>8820</v>
      </c>
      <c r="C673" s="661" t="s">
        <v>8731</v>
      </c>
      <c r="D673" s="661" t="s">
        <v>8889</v>
      </c>
      <c r="E673" s="661" t="s">
        <v>8890</v>
      </c>
      <c r="F673" s="664">
        <v>1</v>
      </c>
      <c r="G673" s="664">
        <v>253</v>
      </c>
      <c r="H673" s="664">
        <v>1</v>
      </c>
      <c r="I673" s="664">
        <v>253</v>
      </c>
      <c r="J673" s="664">
        <v>1</v>
      </c>
      <c r="K673" s="664">
        <v>253</v>
      </c>
      <c r="L673" s="664">
        <v>1</v>
      </c>
      <c r="M673" s="664">
        <v>253</v>
      </c>
      <c r="N673" s="664">
        <v>8</v>
      </c>
      <c r="O673" s="664">
        <v>2024</v>
      </c>
      <c r="P673" s="677">
        <v>8</v>
      </c>
      <c r="Q673" s="665">
        <v>253</v>
      </c>
    </row>
    <row r="674" spans="1:17" ht="14.4" customHeight="1" x14ac:dyDescent="0.3">
      <c r="A674" s="660" t="s">
        <v>9008</v>
      </c>
      <c r="B674" s="661" t="s">
        <v>8820</v>
      </c>
      <c r="C674" s="661" t="s">
        <v>8731</v>
      </c>
      <c r="D674" s="661" t="s">
        <v>8893</v>
      </c>
      <c r="E674" s="661" t="s">
        <v>8894</v>
      </c>
      <c r="F674" s="664">
        <v>2</v>
      </c>
      <c r="G674" s="664">
        <v>378</v>
      </c>
      <c r="H674" s="664">
        <v>1</v>
      </c>
      <c r="I674" s="664">
        <v>189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9008</v>
      </c>
      <c r="B675" s="661" t="s">
        <v>8820</v>
      </c>
      <c r="C675" s="661" t="s">
        <v>8731</v>
      </c>
      <c r="D675" s="661" t="s">
        <v>8897</v>
      </c>
      <c r="E675" s="661" t="s">
        <v>8898</v>
      </c>
      <c r="F675" s="664">
        <v>15</v>
      </c>
      <c r="G675" s="664">
        <v>3240</v>
      </c>
      <c r="H675" s="664">
        <v>1</v>
      </c>
      <c r="I675" s="664">
        <v>216</v>
      </c>
      <c r="J675" s="664"/>
      <c r="K675" s="664"/>
      <c r="L675" s="664"/>
      <c r="M675" s="664"/>
      <c r="N675" s="664">
        <v>2</v>
      </c>
      <c r="O675" s="664">
        <v>432</v>
      </c>
      <c r="P675" s="677">
        <v>0.13333333333333333</v>
      </c>
      <c r="Q675" s="665">
        <v>216</v>
      </c>
    </row>
    <row r="676" spans="1:17" ht="14.4" customHeight="1" x14ac:dyDescent="0.3">
      <c r="A676" s="660" t="s">
        <v>9008</v>
      </c>
      <c r="B676" s="661" t="s">
        <v>8820</v>
      </c>
      <c r="C676" s="661" t="s">
        <v>8731</v>
      </c>
      <c r="D676" s="661" t="s">
        <v>8899</v>
      </c>
      <c r="E676" s="661" t="s">
        <v>8900</v>
      </c>
      <c r="F676" s="664">
        <v>1</v>
      </c>
      <c r="G676" s="664">
        <v>35</v>
      </c>
      <c r="H676" s="664">
        <v>1</v>
      </c>
      <c r="I676" s="664">
        <v>35</v>
      </c>
      <c r="J676" s="664"/>
      <c r="K676" s="664"/>
      <c r="L676" s="664"/>
      <c r="M676" s="664"/>
      <c r="N676" s="664">
        <v>1</v>
      </c>
      <c r="O676" s="664">
        <v>36</v>
      </c>
      <c r="P676" s="677">
        <v>1.0285714285714285</v>
      </c>
      <c r="Q676" s="665">
        <v>36</v>
      </c>
    </row>
    <row r="677" spans="1:17" ht="14.4" customHeight="1" x14ac:dyDescent="0.3">
      <c r="A677" s="660" t="s">
        <v>9008</v>
      </c>
      <c r="B677" s="661" t="s">
        <v>8820</v>
      </c>
      <c r="C677" s="661" t="s">
        <v>8731</v>
      </c>
      <c r="D677" s="661" t="s">
        <v>8907</v>
      </c>
      <c r="E677" s="661" t="s">
        <v>8908</v>
      </c>
      <c r="F677" s="664">
        <v>1</v>
      </c>
      <c r="G677" s="664">
        <v>477</v>
      </c>
      <c r="H677" s="664">
        <v>1</v>
      </c>
      <c r="I677" s="664">
        <v>477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9008</v>
      </c>
      <c r="B678" s="661" t="s">
        <v>8820</v>
      </c>
      <c r="C678" s="661" t="s">
        <v>8731</v>
      </c>
      <c r="D678" s="661" t="s">
        <v>8911</v>
      </c>
      <c r="E678" s="661" t="s">
        <v>8912</v>
      </c>
      <c r="F678" s="664">
        <v>2</v>
      </c>
      <c r="G678" s="664">
        <v>652</v>
      </c>
      <c r="H678" s="664">
        <v>1</v>
      </c>
      <c r="I678" s="664">
        <v>326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9008</v>
      </c>
      <c r="B679" s="661" t="s">
        <v>8820</v>
      </c>
      <c r="C679" s="661" t="s">
        <v>8731</v>
      </c>
      <c r="D679" s="661" t="s">
        <v>8925</v>
      </c>
      <c r="E679" s="661" t="s">
        <v>8926</v>
      </c>
      <c r="F679" s="664">
        <v>1</v>
      </c>
      <c r="G679" s="664">
        <v>649</v>
      </c>
      <c r="H679" s="664">
        <v>1</v>
      </c>
      <c r="I679" s="664">
        <v>649</v>
      </c>
      <c r="J679" s="664">
        <v>1</v>
      </c>
      <c r="K679" s="664">
        <v>650</v>
      </c>
      <c r="L679" s="664">
        <v>1.0015408320493067</v>
      </c>
      <c r="M679" s="664">
        <v>650</v>
      </c>
      <c r="N679" s="664"/>
      <c r="O679" s="664"/>
      <c r="P679" s="677"/>
      <c r="Q679" s="665"/>
    </row>
    <row r="680" spans="1:17" ht="14.4" customHeight="1" x14ac:dyDescent="0.3">
      <c r="A680" s="660" t="s">
        <v>9009</v>
      </c>
      <c r="B680" s="661" t="s">
        <v>8553</v>
      </c>
      <c r="C680" s="661" t="s">
        <v>8731</v>
      </c>
      <c r="D680" s="661" t="s">
        <v>8732</v>
      </c>
      <c r="E680" s="661" t="s">
        <v>8733</v>
      </c>
      <c r="F680" s="664">
        <v>1</v>
      </c>
      <c r="G680" s="664">
        <v>34</v>
      </c>
      <c r="H680" s="664">
        <v>1</v>
      </c>
      <c r="I680" s="664">
        <v>34</v>
      </c>
      <c r="J680" s="664">
        <v>3</v>
      </c>
      <c r="K680" s="664">
        <v>102</v>
      </c>
      <c r="L680" s="664">
        <v>3</v>
      </c>
      <c r="M680" s="664">
        <v>34</v>
      </c>
      <c r="N680" s="664"/>
      <c r="O680" s="664"/>
      <c r="P680" s="677"/>
      <c r="Q680" s="665"/>
    </row>
    <row r="681" spans="1:17" ht="14.4" customHeight="1" x14ac:dyDescent="0.3">
      <c r="A681" s="660" t="s">
        <v>9009</v>
      </c>
      <c r="B681" s="661" t="s">
        <v>8553</v>
      </c>
      <c r="C681" s="661" t="s">
        <v>8731</v>
      </c>
      <c r="D681" s="661" t="s">
        <v>8738</v>
      </c>
      <c r="E681" s="661" t="s">
        <v>8739</v>
      </c>
      <c r="F681" s="664">
        <v>1</v>
      </c>
      <c r="G681" s="664">
        <v>178</v>
      </c>
      <c r="H681" s="664">
        <v>1</v>
      </c>
      <c r="I681" s="664">
        <v>178</v>
      </c>
      <c r="J681" s="664">
        <v>1</v>
      </c>
      <c r="K681" s="664">
        <v>163</v>
      </c>
      <c r="L681" s="664">
        <v>0.9157303370786517</v>
      </c>
      <c r="M681" s="664">
        <v>163</v>
      </c>
      <c r="N681" s="664">
        <v>1</v>
      </c>
      <c r="O681" s="664">
        <v>164</v>
      </c>
      <c r="P681" s="677">
        <v>0.9213483146067416</v>
      </c>
      <c r="Q681" s="665">
        <v>164</v>
      </c>
    </row>
    <row r="682" spans="1:17" ht="14.4" customHeight="1" x14ac:dyDescent="0.3">
      <c r="A682" s="660" t="s">
        <v>9009</v>
      </c>
      <c r="B682" s="661" t="s">
        <v>8791</v>
      </c>
      <c r="C682" s="661" t="s">
        <v>8731</v>
      </c>
      <c r="D682" s="661" t="s">
        <v>8792</v>
      </c>
      <c r="E682" s="661" t="s">
        <v>8793</v>
      </c>
      <c r="F682" s="664"/>
      <c r="G682" s="664"/>
      <c r="H682" s="664"/>
      <c r="I682" s="664"/>
      <c r="J682" s="664">
        <v>2</v>
      </c>
      <c r="K682" s="664">
        <v>1808</v>
      </c>
      <c r="L682" s="664"/>
      <c r="M682" s="664">
        <v>904</v>
      </c>
      <c r="N682" s="664">
        <v>2</v>
      </c>
      <c r="O682" s="664">
        <v>1834</v>
      </c>
      <c r="P682" s="677"/>
      <c r="Q682" s="665">
        <v>917</v>
      </c>
    </row>
    <row r="683" spans="1:17" ht="14.4" customHeight="1" x14ac:dyDescent="0.3">
      <c r="A683" s="660" t="s">
        <v>9009</v>
      </c>
      <c r="B683" s="661" t="s">
        <v>8791</v>
      </c>
      <c r="C683" s="661" t="s">
        <v>8731</v>
      </c>
      <c r="D683" s="661" t="s">
        <v>8798</v>
      </c>
      <c r="E683" s="661" t="s">
        <v>8799</v>
      </c>
      <c r="F683" s="664">
        <v>4</v>
      </c>
      <c r="G683" s="664">
        <v>92</v>
      </c>
      <c r="H683" s="664">
        <v>1</v>
      </c>
      <c r="I683" s="664">
        <v>23</v>
      </c>
      <c r="J683" s="664"/>
      <c r="K683" s="664"/>
      <c r="L683" s="664"/>
      <c r="M683" s="664"/>
      <c r="N683" s="664"/>
      <c r="O683" s="664"/>
      <c r="P683" s="677"/>
      <c r="Q683" s="665"/>
    </row>
    <row r="684" spans="1:17" ht="14.4" customHeight="1" x14ac:dyDescent="0.3">
      <c r="A684" s="660" t="s">
        <v>9009</v>
      </c>
      <c r="B684" s="661" t="s">
        <v>8791</v>
      </c>
      <c r="C684" s="661" t="s">
        <v>8731</v>
      </c>
      <c r="D684" s="661" t="s">
        <v>8800</v>
      </c>
      <c r="E684" s="661" t="s">
        <v>8801</v>
      </c>
      <c r="F684" s="664">
        <v>2</v>
      </c>
      <c r="G684" s="664">
        <v>2472</v>
      </c>
      <c r="H684" s="664">
        <v>1</v>
      </c>
      <c r="I684" s="664">
        <v>1236</v>
      </c>
      <c r="J684" s="664">
        <v>3</v>
      </c>
      <c r="K684" s="664">
        <v>3735</v>
      </c>
      <c r="L684" s="664">
        <v>1.5109223300970873</v>
      </c>
      <c r="M684" s="664">
        <v>1245</v>
      </c>
      <c r="N684" s="664">
        <v>7</v>
      </c>
      <c r="O684" s="664">
        <v>8827</v>
      </c>
      <c r="P684" s="677">
        <v>3.5707928802588995</v>
      </c>
      <c r="Q684" s="665">
        <v>1261</v>
      </c>
    </row>
    <row r="685" spans="1:17" ht="14.4" customHeight="1" x14ac:dyDescent="0.3">
      <c r="A685" s="660" t="s">
        <v>9009</v>
      </c>
      <c r="B685" s="661" t="s">
        <v>8791</v>
      </c>
      <c r="C685" s="661" t="s">
        <v>8731</v>
      </c>
      <c r="D685" s="661" t="s">
        <v>8806</v>
      </c>
      <c r="E685" s="661" t="s">
        <v>8807</v>
      </c>
      <c r="F685" s="664">
        <v>3</v>
      </c>
      <c r="G685" s="664">
        <v>1266</v>
      </c>
      <c r="H685" s="664">
        <v>1</v>
      </c>
      <c r="I685" s="664">
        <v>422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9009</v>
      </c>
      <c r="B686" s="661" t="s">
        <v>8791</v>
      </c>
      <c r="C686" s="661" t="s">
        <v>8731</v>
      </c>
      <c r="D686" s="661" t="s">
        <v>8810</v>
      </c>
      <c r="E686" s="661" t="s">
        <v>8811</v>
      </c>
      <c r="F686" s="664">
        <v>3</v>
      </c>
      <c r="G686" s="664">
        <v>3000</v>
      </c>
      <c r="H686" s="664">
        <v>1</v>
      </c>
      <c r="I686" s="664">
        <v>1000</v>
      </c>
      <c r="J686" s="664">
        <v>2</v>
      </c>
      <c r="K686" s="664">
        <v>2004</v>
      </c>
      <c r="L686" s="664">
        <v>0.66800000000000004</v>
      </c>
      <c r="M686" s="664">
        <v>1002</v>
      </c>
      <c r="N686" s="664">
        <v>2</v>
      </c>
      <c r="O686" s="664">
        <v>2012</v>
      </c>
      <c r="P686" s="677">
        <v>0.67066666666666663</v>
      </c>
      <c r="Q686" s="665">
        <v>1006</v>
      </c>
    </row>
    <row r="687" spans="1:17" ht="14.4" customHeight="1" x14ac:dyDescent="0.3">
      <c r="A687" s="660" t="s">
        <v>9009</v>
      </c>
      <c r="B687" s="661" t="s">
        <v>8791</v>
      </c>
      <c r="C687" s="661" t="s">
        <v>8731</v>
      </c>
      <c r="D687" s="661" t="s">
        <v>8812</v>
      </c>
      <c r="E687" s="661" t="s">
        <v>8813</v>
      </c>
      <c r="F687" s="664">
        <v>1</v>
      </c>
      <c r="G687" s="664">
        <v>2221</v>
      </c>
      <c r="H687" s="664">
        <v>1</v>
      </c>
      <c r="I687" s="664">
        <v>2221</v>
      </c>
      <c r="J687" s="664">
        <v>4</v>
      </c>
      <c r="K687" s="664">
        <v>8932</v>
      </c>
      <c r="L687" s="664">
        <v>4.0216118865375954</v>
      </c>
      <c r="M687" s="664">
        <v>2233</v>
      </c>
      <c r="N687" s="664">
        <v>6</v>
      </c>
      <c r="O687" s="664">
        <v>13524</v>
      </c>
      <c r="P687" s="677">
        <v>6.0891490319675823</v>
      </c>
      <c r="Q687" s="665">
        <v>2254</v>
      </c>
    </row>
    <row r="688" spans="1:17" ht="14.4" customHeight="1" x14ac:dyDescent="0.3">
      <c r="A688" s="660" t="s">
        <v>9009</v>
      </c>
      <c r="B688" s="661" t="s">
        <v>8791</v>
      </c>
      <c r="C688" s="661" t="s">
        <v>8731</v>
      </c>
      <c r="D688" s="661" t="s">
        <v>8814</v>
      </c>
      <c r="E688" s="661" t="s">
        <v>8815</v>
      </c>
      <c r="F688" s="664"/>
      <c r="G688" s="664"/>
      <c r="H688" s="664"/>
      <c r="I688" s="664"/>
      <c r="J688" s="664">
        <v>2</v>
      </c>
      <c r="K688" s="664">
        <v>732</v>
      </c>
      <c r="L688" s="664"/>
      <c r="M688" s="664">
        <v>366</v>
      </c>
      <c r="N688" s="664">
        <v>3</v>
      </c>
      <c r="O688" s="664">
        <v>1110</v>
      </c>
      <c r="P688" s="677"/>
      <c r="Q688" s="665">
        <v>370</v>
      </c>
    </row>
    <row r="689" spans="1:17" ht="14.4" customHeight="1" x14ac:dyDescent="0.3">
      <c r="A689" s="660" t="s">
        <v>9009</v>
      </c>
      <c r="B689" s="661" t="s">
        <v>8820</v>
      </c>
      <c r="C689" s="661" t="s">
        <v>8731</v>
      </c>
      <c r="D689" s="661" t="s">
        <v>8823</v>
      </c>
      <c r="E689" s="661" t="s">
        <v>8824</v>
      </c>
      <c r="F689" s="664"/>
      <c r="G689" s="664"/>
      <c r="H689" s="664"/>
      <c r="I689" s="664"/>
      <c r="J689" s="664">
        <v>1</v>
      </c>
      <c r="K689" s="664">
        <v>217</v>
      </c>
      <c r="L689" s="664"/>
      <c r="M689" s="664">
        <v>217</v>
      </c>
      <c r="N689" s="664">
        <v>1</v>
      </c>
      <c r="O689" s="664">
        <v>218</v>
      </c>
      <c r="P689" s="677"/>
      <c r="Q689" s="665">
        <v>218</v>
      </c>
    </row>
    <row r="690" spans="1:17" ht="14.4" customHeight="1" x14ac:dyDescent="0.3">
      <c r="A690" s="660" t="s">
        <v>9009</v>
      </c>
      <c r="B690" s="661" t="s">
        <v>8820</v>
      </c>
      <c r="C690" s="661" t="s">
        <v>8731</v>
      </c>
      <c r="D690" s="661" t="s">
        <v>8825</v>
      </c>
      <c r="E690" s="661" t="s">
        <v>8826</v>
      </c>
      <c r="F690" s="664"/>
      <c r="G690" s="664"/>
      <c r="H690" s="664"/>
      <c r="I690" s="664"/>
      <c r="J690" s="664">
        <v>1</v>
      </c>
      <c r="K690" s="664">
        <v>497</v>
      </c>
      <c r="L690" s="664"/>
      <c r="M690" s="664">
        <v>497</v>
      </c>
      <c r="N690" s="664">
        <v>1</v>
      </c>
      <c r="O690" s="664">
        <v>501</v>
      </c>
      <c r="P690" s="677"/>
      <c r="Q690" s="665">
        <v>501</v>
      </c>
    </row>
    <row r="691" spans="1:17" ht="14.4" customHeight="1" x14ac:dyDescent="0.3">
      <c r="A691" s="660" t="s">
        <v>9009</v>
      </c>
      <c r="B691" s="661" t="s">
        <v>8820</v>
      </c>
      <c r="C691" s="661" t="s">
        <v>8731</v>
      </c>
      <c r="D691" s="661" t="s">
        <v>8835</v>
      </c>
      <c r="E691" s="661" t="s">
        <v>8836</v>
      </c>
      <c r="F691" s="664">
        <v>117</v>
      </c>
      <c r="G691" s="664">
        <v>7488</v>
      </c>
      <c r="H691" s="664">
        <v>1</v>
      </c>
      <c r="I691" s="664">
        <v>64</v>
      </c>
      <c r="J691" s="664">
        <v>150</v>
      </c>
      <c r="K691" s="664">
        <v>9750</v>
      </c>
      <c r="L691" s="664">
        <v>1.3020833333333333</v>
      </c>
      <c r="M691" s="664">
        <v>65</v>
      </c>
      <c r="N691" s="664">
        <v>112</v>
      </c>
      <c r="O691" s="664">
        <v>7280</v>
      </c>
      <c r="P691" s="677">
        <v>0.97222222222222221</v>
      </c>
      <c r="Q691" s="665">
        <v>65</v>
      </c>
    </row>
    <row r="692" spans="1:17" ht="14.4" customHeight="1" x14ac:dyDescent="0.3">
      <c r="A692" s="660" t="s">
        <v>9009</v>
      </c>
      <c r="B692" s="661" t="s">
        <v>8820</v>
      </c>
      <c r="C692" s="661" t="s">
        <v>8731</v>
      </c>
      <c r="D692" s="661" t="s">
        <v>8839</v>
      </c>
      <c r="E692" s="661" t="s">
        <v>8840</v>
      </c>
      <c r="F692" s="664">
        <v>4</v>
      </c>
      <c r="G692" s="664">
        <v>2356</v>
      </c>
      <c r="H692" s="664">
        <v>1</v>
      </c>
      <c r="I692" s="664">
        <v>589</v>
      </c>
      <c r="J692" s="664">
        <v>3</v>
      </c>
      <c r="K692" s="664">
        <v>1770</v>
      </c>
      <c r="L692" s="664">
        <v>0.7512733446519525</v>
      </c>
      <c r="M692" s="664">
        <v>590</v>
      </c>
      <c r="N692" s="664">
        <v>1</v>
      </c>
      <c r="O692" s="664">
        <v>590</v>
      </c>
      <c r="P692" s="677">
        <v>0.25042444821731746</v>
      </c>
      <c r="Q692" s="665">
        <v>590</v>
      </c>
    </row>
    <row r="693" spans="1:17" ht="14.4" customHeight="1" x14ac:dyDescent="0.3">
      <c r="A693" s="660" t="s">
        <v>9009</v>
      </c>
      <c r="B693" s="661" t="s">
        <v>8820</v>
      </c>
      <c r="C693" s="661" t="s">
        <v>8731</v>
      </c>
      <c r="D693" s="661" t="s">
        <v>8841</v>
      </c>
      <c r="E693" s="661" t="s">
        <v>8842</v>
      </c>
      <c r="F693" s="664">
        <v>4</v>
      </c>
      <c r="G693" s="664">
        <v>2456</v>
      </c>
      <c r="H693" s="664">
        <v>1</v>
      </c>
      <c r="I693" s="664">
        <v>614</v>
      </c>
      <c r="J693" s="664">
        <v>3</v>
      </c>
      <c r="K693" s="664">
        <v>1845</v>
      </c>
      <c r="L693" s="664">
        <v>0.75122149837133545</v>
      </c>
      <c r="M693" s="664">
        <v>615</v>
      </c>
      <c r="N693" s="664">
        <v>1</v>
      </c>
      <c r="O693" s="664">
        <v>615</v>
      </c>
      <c r="P693" s="677">
        <v>0.2504071661237785</v>
      </c>
      <c r="Q693" s="665">
        <v>615</v>
      </c>
    </row>
    <row r="694" spans="1:17" ht="14.4" customHeight="1" x14ac:dyDescent="0.3">
      <c r="A694" s="660" t="s">
        <v>9009</v>
      </c>
      <c r="B694" s="661" t="s">
        <v>8820</v>
      </c>
      <c r="C694" s="661" t="s">
        <v>8731</v>
      </c>
      <c r="D694" s="661" t="s">
        <v>8843</v>
      </c>
      <c r="E694" s="661" t="s">
        <v>8844</v>
      </c>
      <c r="F694" s="664">
        <v>3</v>
      </c>
      <c r="G694" s="664">
        <v>447</v>
      </c>
      <c r="H694" s="664">
        <v>1</v>
      </c>
      <c r="I694" s="664">
        <v>149</v>
      </c>
      <c r="J694" s="664">
        <v>3</v>
      </c>
      <c r="K694" s="664">
        <v>447</v>
      </c>
      <c r="L694" s="664">
        <v>1</v>
      </c>
      <c r="M694" s="664">
        <v>149</v>
      </c>
      <c r="N694" s="664">
        <v>1</v>
      </c>
      <c r="O694" s="664">
        <v>149</v>
      </c>
      <c r="P694" s="677">
        <v>0.33333333333333331</v>
      </c>
      <c r="Q694" s="665">
        <v>149</v>
      </c>
    </row>
    <row r="695" spans="1:17" ht="14.4" customHeight="1" x14ac:dyDescent="0.3">
      <c r="A695" s="660" t="s">
        <v>9009</v>
      </c>
      <c r="B695" s="661" t="s">
        <v>8820</v>
      </c>
      <c r="C695" s="661" t="s">
        <v>8731</v>
      </c>
      <c r="D695" s="661" t="s">
        <v>8851</v>
      </c>
      <c r="E695" s="661" t="s">
        <v>8852</v>
      </c>
      <c r="F695" s="664">
        <v>16</v>
      </c>
      <c r="G695" s="664">
        <v>864</v>
      </c>
      <c r="H695" s="664">
        <v>1</v>
      </c>
      <c r="I695" s="664">
        <v>54</v>
      </c>
      <c r="J695" s="664">
        <v>16</v>
      </c>
      <c r="K695" s="664">
        <v>864</v>
      </c>
      <c r="L695" s="664">
        <v>1</v>
      </c>
      <c r="M695" s="664">
        <v>54</v>
      </c>
      <c r="N695" s="664">
        <v>20</v>
      </c>
      <c r="O695" s="664">
        <v>1080</v>
      </c>
      <c r="P695" s="677">
        <v>1.25</v>
      </c>
      <c r="Q695" s="665">
        <v>54</v>
      </c>
    </row>
    <row r="696" spans="1:17" ht="14.4" customHeight="1" x14ac:dyDescent="0.3">
      <c r="A696" s="660" t="s">
        <v>9009</v>
      </c>
      <c r="B696" s="661" t="s">
        <v>8820</v>
      </c>
      <c r="C696" s="661" t="s">
        <v>8731</v>
      </c>
      <c r="D696" s="661" t="s">
        <v>8853</v>
      </c>
      <c r="E696" s="661" t="s">
        <v>8854</v>
      </c>
      <c r="F696" s="664">
        <v>273</v>
      </c>
      <c r="G696" s="664">
        <v>21021</v>
      </c>
      <c r="H696" s="664">
        <v>1</v>
      </c>
      <c r="I696" s="664">
        <v>77</v>
      </c>
      <c r="J696" s="664">
        <v>233</v>
      </c>
      <c r="K696" s="664">
        <v>17941</v>
      </c>
      <c r="L696" s="664">
        <v>0.85347985347985345</v>
      </c>
      <c r="M696" s="664">
        <v>77</v>
      </c>
      <c r="N696" s="664">
        <v>173</v>
      </c>
      <c r="O696" s="664">
        <v>13321</v>
      </c>
      <c r="P696" s="677">
        <v>0.63369963369963367</v>
      </c>
      <c r="Q696" s="665">
        <v>77</v>
      </c>
    </row>
    <row r="697" spans="1:17" ht="14.4" customHeight="1" x14ac:dyDescent="0.3">
      <c r="A697" s="660" t="s">
        <v>9009</v>
      </c>
      <c r="B697" s="661" t="s">
        <v>8820</v>
      </c>
      <c r="C697" s="661" t="s">
        <v>8731</v>
      </c>
      <c r="D697" s="661" t="s">
        <v>8857</v>
      </c>
      <c r="E697" s="661" t="s">
        <v>8858</v>
      </c>
      <c r="F697" s="664">
        <v>10</v>
      </c>
      <c r="G697" s="664">
        <v>220</v>
      </c>
      <c r="H697" s="664">
        <v>1</v>
      </c>
      <c r="I697" s="664">
        <v>22</v>
      </c>
      <c r="J697" s="664">
        <v>11</v>
      </c>
      <c r="K697" s="664">
        <v>242</v>
      </c>
      <c r="L697" s="664">
        <v>1.1000000000000001</v>
      </c>
      <c r="M697" s="664">
        <v>22</v>
      </c>
      <c r="N697" s="664">
        <v>5</v>
      </c>
      <c r="O697" s="664">
        <v>114</v>
      </c>
      <c r="P697" s="677">
        <v>0.51818181818181819</v>
      </c>
      <c r="Q697" s="665">
        <v>22.8</v>
      </c>
    </row>
    <row r="698" spans="1:17" ht="14.4" customHeight="1" x14ac:dyDescent="0.3">
      <c r="A698" s="660" t="s">
        <v>9009</v>
      </c>
      <c r="B698" s="661" t="s">
        <v>8820</v>
      </c>
      <c r="C698" s="661" t="s">
        <v>8731</v>
      </c>
      <c r="D698" s="661" t="s">
        <v>8867</v>
      </c>
      <c r="E698" s="661" t="s">
        <v>8868</v>
      </c>
      <c r="F698" s="664">
        <v>5</v>
      </c>
      <c r="G698" s="664">
        <v>1045</v>
      </c>
      <c r="H698" s="664">
        <v>1</v>
      </c>
      <c r="I698" s="664">
        <v>209</v>
      </c>
      <c r="J698" s="664">
        <v>4</v>
      </c>
      <c r="K698" s="664">
        <v>836</v>
      </c>
      <c r="L698" s="664">
        <v>0.8</v>
      </c>
      <c r="M698" s="664">
        <v>209</v>
      </c>
      <c r="N698" s="664"/>
      <c r="O698" s="664"/>
      <c r="P698" s="677"/>
      <c r="Q698" s="665"/>
    </row>
    <row r="699" spans="1:17" ht="14.4" customHeight="1" x14ac:dyDescent="0.3">
      <c r="A699" s="660" t="s">
        <v>9009</v>
      </c>
      <c r="B699" s="661" t="s">
        <v>8820</v>
      </c>
      <c r="C699" s="661" t="s">
        <v>8731</v>
      </c>
      <c r="D699" s="661" t="s">
        <v>8869</v>
      </c>
      <c r="E699" s="661" t="s">
        <v>8870</v>
      </c>
      <c r="F699" s="664">
        <v>2</v>
      </c>
      <c r="G699" s="664">
        <v>132</v>
      </c>
      <c r="H699" s="664">
        <v>1</v>
      </c>
      <c r="I699" s="664">
        <v>66</v>
      </c>
      <c r="J699" s="664"/>
      <c r="K699" s="664"/>
      <c r="L699" s="664"/>
      <c r="M699" s="664"/>
      <c r="N699" s="664">
        <v>5</v>
      </c>
      <c r="O699" s="664">
        <v>330</v>
      </c>
      <c r="P699" s="677">
        <v>2.5</v>
      </c>
      <c r="Q699" s="665">
        <v>66</v>
      </c>
    </row>
    <row r="700" spans="1:17" ht="14.4" customHeight="1" x14ac:dyDescent="0.3">
      <c r="A700" s="660" t="s">
        <v>9009</v>
      </c>
      <c r="B700" s="661" t="s">
        <v>8820</v>
      </c>
      <c r="C700" s="661" t="s">
        <v>8731</v>
      </c>
      <c r="D700" s="661" t="s">
        <v>8873</v>
      </c>
      <c r="E700" s="661" t="s">
        <v>8874</v>
      </c>
      <c r="F700" s="664">
        <v>279</v>
      </c>
      <c r="G700" s="664">
        <v>4464</v>
      </c>
      <c r="H700" s="664">
        <v>1</v>
      </c>
      <c r="I700" s="664">
        <v>16</v>
      </c>
      <c r="J700" s="664">
        <v>238</v>
      </c>
      <c r="K700" s="664">
        <v>3808</v>
      </c>
      <c r="L700" s="664">
        <v>0.8530465949820788</v>
      </c>
      <c r="M700" s="664">
        <v>16</v>
      </c>
      <c r="N700" s="664">
        <v>176</v>
      </c>
      <c r="O700" s="664">
        <v>2816</v>
      </c>
      <c r="P700" s="677">
        <v>0.63082437275985659</v>
      </c>
      <c r="Q700" s="665">
        <v>16</v>
      </c>
    </row>
    <row r="701" spans="1:17" ht="14.4" customHeight="1" x14ac:dyDescent="0.3">
      <c r="A701" s="660" t="s">
        <v>9009</v>
      </c>
      <c r="B701" s="661" t="s">
        <v>8820</v>
      </c>
      <c r="C701" s="661" t="s">
        <v>8731</v>
      </c>
      <c r="D701" s="661" t="s">
        <v>8877</v>
      </c>
      <c r="E701" s="661" t="s">
        <v>8878</v>
      </c>
      <c r="F701" s="664"/>
      <c r="G701" s="664"/>
      <c r="H701" s="664"/>
      <c r="I701" s="664"/>
      <c r="J701" s="664">
        <v>11</v>
      </c>
      <c r="K701" s="664">
        <v>3828</v>
      </c>
      <c r="L701" s="664"/>
      <c r="M701" s="664">
        <v>348</v>
      </c>
      <c r="N701" s="664">
        <v>28</v>
      </c>
      <c r="O701" s="664">
        <v>9772</v>
      </c>
      <c r="P701" s="677"/>
      <c r="Q701" s="665">
        <v>349</v>
      </c>
    </row>
    <row r="702" spans="1:17" ht="14.4" customHeight="1" x14ac:dyDescent="0.3">
      <c r="A702" s="660" t="s">
        <v>9009</v>
      </c>
      <c r="B702" s="661" t="s">
        <v>8820</v>
      </c>
      <c r="C702" s="661" t="s">
        <v>8731</v>
      </c>
      <c r="D702" s="661" t="s">
        <v>8879</v>
      </c>
      <c r="E702" s="661" t="s">
        <v>8880</v>
      </c>
      <c r="F702" s="664">
        <v>10</v>
      </c>
      <c r="G702" s="664">
        <v>230</v>
      </c>
      <c r="H702" s="664">
        <v>1</v>
      </c>
      <c r="I702" s="664">
        <v>23</v>
      </c>
      <c r="J702" s="664">
        <v>11</v>
      </c>
      <c r="K702" s="664">
        <v>264</v>
      </c>
      <c r="L702" s="664">
        <v>1.1478260869565218</v>
      </c>
      <c r="M702" s="664">
        <v>24</v>
      </c>
      <c r="N702" s="664">
        <v>5</v>
      </c>
      <c r="O702" s="664">
        <v>120</v>
      </c>
      <c r="P702" s="677">
        <v>0.52173913043478259</v>
      </c>
      <c r="Q702" s="665">
        <v>24</v>
      </c>
    </row>
    <row r="703" spans="1:17" ht="14.4" customHeight="1" x14ac:dyDescent="0.3">
      <c r="A703" s="660" t="s">
        <v>9009</v>
      </c>
      <c r="B703" s="661" t="s">
        <v>8820</v>
      </c>
      <c r="C703" s="661" t="s">
        <v>8731</v>
      </c>
      <c r="D703" s="661" t="s">
        <v>8881</v>
      </c>
      <c r="E703" s="661" t="s">
        <v>8882</v>
      </c>
      <c r="F703" s="664">
        <v>4</v>
      </c>
      <c r="G703" s="664">
        <v>2948</v>
      </c>
      <c r="H703" s="664">
        <v>1</v>
      </c>
      <c r="I703" s="664">
        <v>737</v>
      </c>
      <c r="J703" s="664">
        <v>3</v>
      </c>
      <c r="K703" s="664">
        <v>2214</v>
      </c>
      <c r="L703" s="664">
        <v>0.75101763907734054</v>
      </c>
      <c r="M703" s="664">
        <v>738</v>
      </c>
      <c r="N703" s="664">
        <v>1</v>
      </c>
      <c r="O703" s="664">
        <v>738</v>
      </c>
      <c r="P703" s="677">
        <v>0.25033921302578022</v>
      </c>
      <c r="Q703" s="665">
        <v>738</v>
      </c>
    </row>
    <row r="704" spans="1:17" ht="14.4" customHeight="1" x14ac:dyDescent="0.3">
      <c r="A704" s="660" t="s">
        <v>9009</v>
      </c>
      <c r="B704" s="661" t="s">
        <v>8820</v>
      </c>
      <c r="C704" s="661" t="s">
        <v>8731</v>
      </c>
      <c r="D704" s="661" t="s">
        <v>8883</v>
      </c>
      <c r="E704" s="661" t="s">
        <v>8884</v>
      </c>
      <c r="F704" s="664">
        <v>6</v>
      </c>
      <c r="G704" s="664">
        <v>1080</v>
      </c>
      <c r="H704" s="664">
        <v>1</v>
      </c>
      <c r="I704" s="664">
        <v>180</v>
      </c>
      <c r="J704" s="664">
        <v>3</v>
      </c>
      <c r="K704" s="664">
        <v>540</v>
      </c>
      <c r="L704" s="664">
        <v>0.5</v>
      </c>
      <c r="M704" s="664">
        <v>180</v>
      </c>
      <c r="N704" s="664">
        <v>2</v>
      </c>
      <c r="O704" s="664">
        <v>360</v>
      </c>
      <c r="P704" s="677">
        <v>0.33333333333333331</v>
      </c>
      <c r="Q704" s="665">
        <v>180</v>
      </c>
    </row>
    <row r="705" spans="1:17" ht="14.4" customHeight="1" x14ac:dyDescent="0.3">
      <c r="A705" s="660" t="s">
        <v>9009</v>
      </c>
      <c r="B705" s="661" t="s">
        <v>8820</v>
      </c>
      <c r="C705" s="661" t="s">
        <v>8731</v>
      </c>
      <c r="D705" s="661" t="s">
        <v>8889</v>
      </c>
      <c r="E705" s="661" t="s">
        <v>8890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253</v>
      </c>
      <c r="P705" s="677"/>
      <c r="Q705" s="665">
        <v>253</v>
      </c>
    </row>
    <row r="706" spans="1:17" ht="14.4" customHeight="1" x14ac:dyDescent="0.3">
      <c r="A706" s="660" t="s">
        <v>9009</v>
      </c>
      <c r="B706" s="661" t="s">
        <v>8820</v>
      </c>
      <c r="C706" s="661" t="s">
        <v>8731</v>
      </c>
      <c r="D706" s="661" t="s">
        <v>8891</v>
      </c>
      <c r="E706" s="661" t="s">
        <v>8892</v>
      </c>
      <c r="F706" s="664">
        <v>4</v>
      </c>
      <c r="G706" s="664">
        <v>1056</v>
      </c>
      <c r="H706" s="664">
        <v>1</v>
      </c>
      <c r="I706" s="664">
        <v>264</v>
      </c>
      <c r="J706" s="664">
        <v>3</v>
      </c>
      <c r="K706" s="664">
        <v>792</v>
      </c>
      <c r="L706" s="664">
        <v>0.75</v>
      </c>
      <c r="M706" s="664">
        <v>264</v>
      </c>
      <c r="N706" s="664">
        <v>1</v>
      </c>
      <c r="O706" s="664">
        <v>264</v>
      </c>
      <c r="P706" s="677">
        <v>0.25</v>
      </c>
      <c r="Q706" s="665">
        <v>264</v>
      </c>
    </row>
    <row r="707" spans="1:17" ht="14.4" customHeight="1" x14ac:dyDescent="0.3">
      <c r="A707" s="660" t="s">
        <v>9009</v>
      </c>
      <c r="B707" s="661" t="s">
        <v>8820</v>
      </c>
      <c r="C707" s="661" t="s">
        <v>8731</v>
      </c>
      <c r="D707" s="661" t="s">
        <v>8893</v>
      </c>
      <c r="E707" s="661" t="s">
        <v>8894</v>
      </c>
      <c r="F707" s="664">
        <v>4</v>
      </c>
      <c r="G707" s="664">
        <v>756</v>
      </c>
      <c r="H707" s="664">
        <v>1</v>
      </c>
      <c r="I707" s="664">
        <v>189</v>
      </c>
      <c r="J707" s="664">
        <v>3</v>
      </c>
      <c r="K707" s="664">
        <v>567</v>
      </c>
      <c r="L707" s="664">
        <v>0.75</v>
      </c>
      <c r="M707" s="664">
        <v>189</v>
      </c>
      <c r="N707" s="664"/>
      <c r="O707" s="664"/>
      <c r="P707" s="677"/>
      <c r="Q707" s="665"/>
    </row>
    <row r="708" spans="1:17" ht="14.4" customHeight="1" x14ac:dyDescent="0.3">
      <c r="A708" s="660" t="s">
        <v>9009</v>
      </c>
      <c r="B708" s="661" t="s">
        <v>8820</v>
      </c>
      <c r="C708" s="661" t="s">
        <v>8731</v>
      </c>
      <c r="D708" s="661" t="s">
        <v>8897</v>
      </c>
      <c r="E708" s="661" t="s">
        <v>8898</v>
      </c>
      <c r="F708" s="664">
        <v>15</v>
      </c>
      <c r="G708" s="664">
        <v>3240</v>
      </c>
      <c r="H708" s="664">
        <v>1</v>
      </c>
      <c r="I708" s="664">
        <v>216</v>
      </c>
      <c r="J708" s="664">
        <v>12</v>
      </c>
      <c r="K708" s="664">
        <v>2592</v>
      </c>
      <c r="L708" s="664">
        <v>0.8</v>
      </c>
      <c r="M708" s="664">
        <v>216</v>
      </c>
      <c r="N708" s="664">
        <v>4</v>
      </c>
      <c r="O708" s="664">
        <v>864</v>
      </c>
      <c r="P708" s="677">
        <v>0.26666666666666666</v>
      </c>
      <c r="Q708" s="665">
        <v>216</v>
      </c>
    </row>
    <row r="709" spans="1:17" ht="14.4" customHeight="1" x14ac:dyDescent="0.3">
      <c r="A709" s="660" t="s">
        <v>9009</v>
      </c>
      <c r="B709" s="661" t="s">
        <v>8820</v>
      </c>
      <c r="C709" s="661" t="s">
        <v>8731</v>
      </c>
      <c r="D709" s="661" t="s">
        <v>8901</v>
      </c>
      <c r="E709" s="661" t="s">
        <v>8902</v>
      </c>
      <c r="F709" s="664">
        <v>4</v>
      </c>
      <c r="G709" s="664">
        <v>2356</v>
      </c>
      <c r="H709" s="664">
        <v>1</v>
      </c>
      <c r="I709" s="664">
        <v>589</v>
      </c>
      <c r="J709" s="664">
        <v>3</v>
      </c>
      <c r="K709" s="664">
        <v>1770</v>
      </c>
      <c r="L709" s="664">
        <v>0.7512733446519525</v>
      </c>
      <c r="M709" s="664">
        <v>590</v>
      </c>
      <c r="N709" s="664">
        <v>1</v>
      </c>
      <c r="O709" s="664">
        <v>590</v>
      </c>
      <c r="P709" s="677">
        <v>0.25042444821731746</v>
      </c>
      <c r="Q709" s="665">
        <v>590</v>
      </c>
    </row>
    <row r="710" spans="1:17" ht="14.4" customHeight="1" x14ac:dyDescent="0.3">
      <c r="A710" s="660" t="s">
        <v>9009</v>
      </c>
      <c r="B710" s="661" t="s">
        <v>8820</v>
      </c>
      <c r="C710" s="661" t="s">
        <v>8731</v>
      </c>
      <c r="D710" s="661" t="s">
        <v>8903</v>
      </c>
      <c r="E710" s="661" t="s">
        <v>8904</v>
      </c>
      <c r="F710" s="664"/>
      <c r="G710" s="664"/>
      <c r="H710" s="664"/>
      <c r="I710" s="664"/>
      <c r="J710" s="664">
        <v>2</v>
      </c>
      <c r="K710" s="664">
        <v>100</v>
      </c>
      <c r="L710" s="664"/>
      <c r="M710" s="664">
        <v>50</v>
      </c>
      <c r="N710" s="664"/>
      <c r="O710" s="664"/>
      <c r="P710" s="677"/>
      <c r="Q710" s="665"/>
    </row>
    <row r="711" spans="1:17" ht="14.4" customHeight="1" x14ac:dyDescent="0.3">
      <c r="A711" s="660" t="s">
        <v>9009</v>
      </c>
      <c r="B711" s="661" t="s">
        <v>8820</v>
      </c>
      <c r="C711" s="661" t="s">
        <v>8731</v>
      </c>
      <c r="D711" s="661" t="s">
        <v>8905</v>
      </c>
      <c r="E711" s="661" t="s">
        <v>8906</v>
      </c>
      <c r="F711" s="664">
        <v>4</v>
      </c>
      <c r="G711" s="664">
        <v>2176</v>
      </c>
      <c r="H711" s="664">
        <v>1</v>
      </c>
      <c r="I711" s="664">
        <v>544</v>
      </c>
      <c r="J711" s="664">
        <v>3</v>
      </c>
      <c r="K711" s="664">
        <v>1635</v>
      </c>
      <c r="L711" s="664">
        <v>0.7513786764705882</v>
      </c>
      <c r="M711" s="664">
        <v>545</v>
      </c>
      <c r="N711" s="664">
        <v>1</v>
      </c>
      <c r="O711" s="664">
        <v>545</v>
      </c>
      <c r="P711" s="677">
        <v>0.25045955882352944</v>
      </c>
      <c r="Q711" s="665">
        <v>545</v>
      </c>
    </row>
    <row r="712" spans="1:17" ht="14.4" customHeight="1" x14ac:dyDescent="0.3">
      <c r="A712" s="660" t="s">
        <v>9009</v>
      </c>
      <c r="B712" s="661" t="s">
        <v>8820</v>
      </c>
      <c r="C712" s="661" t="s">
        <v>8731</v>
      </c>
      <c r="D712" s="661" t="s">
        <v>8909</v>
      </c>
      <c r="E712" s="661" t="s">
        <v>8910</v>
      </c>
      <c r="F712" s="664">
        <v>4</v>
      </c>
      <c r="G712" s="664">
        <v>2936</v>
      </c>
      <c r="H712" s="664">
        <v>1</v>
      </c>
      <c r="I712" s="664">
        <v>734</v>
      </c>
      <c r="J712" s="664">
        <v>3</v>
      </c>
      <c r="K712" s="664">
        <v>2202</v>
      </c>
      <c r="L712" s="664">
        <v>0.75</v>
      </c>
      <c r="M712" s="664">
        <v>734</v>
      </c>
      <c r="N712" s="664">
        <v>1</v>
      </c>
      <c r="O712" s="664">
        <v>734</v>
      </c>
      <c r="P712" s="677">
        <v>0.25</v>
      </c>
      <c r="Q712" s="665">
        <v>734</v>
      </c>
    </row>
    <row r="713" spans="1:17" ht="14.4" customHeight="1" x14ac:dyDescent="0.3">
      <c r="A713" s="660" t="s">
        <v>9009</v>
      </c>
      <c r="B713" s="661" t="s">
        <v>8820</v>
      </c>
      <c r="C713" s="661" t="s">
        <v>8731</v>
      </c>
      <c r="D713" s="661" t="s">
        <v>8913</v>
      </c>
      <c r="E713" s="661" t="s">
        <v>8914</v>
      </c>
      <c r="F713" s="664">
        <v>4</v>
      </c>
      <c r="G713" s="664">
        <v>1376</v>
      </c>
      <c r="H713" s="664">
        <v>1</v>
      </c>
      <c r="I713" s="664">
        <v>344</v>
      </c>
      <c r="J713" s="664">
        <v>3</v>
      </c>
      <c r="K713" s="664">
        <v>1032</v>
      </c>
      <c r="L713" s="664">
        <v>0.75</v>
      </c>
      <c r="M713" s="664">
        <v>344</v>
      </c>
      <c r="N713" s="664">
        <v>1</v>
      </c>
      <c r="O713" s="664">
        <v>344</v>
      </c>
      <c r="P713" s="677">
        <v>0.25</v>
      </c>
      <c r="Q713" s="665">
        <v>344</v>
      </c>
    </row>
    <row r="714" spans="1:17" ht="14.4" customHeight="1" x14ac:dyDescent="0.3">
      <c r="A714" s="660" t="s">
        <v>9009</v>
      </c>
      <c r="B714" s="661" t="s">
        <v>8820</v>
      </c>
      <c r="C714" s="661" t="s">
        <v>8731</v>
      </c>
      <c r="D714" s="661" t="s">
        <v>8915</v>
      </c>
      <c r="E714" s="661" t="s">
        <v>8916</v>
      </c>
      <c r="F714" s="664"/>
      <c r="G714" s="664"/>
      <c r="H714" s="664"/>
      <c r="I714" s="664"/>
      <c r="J714" s="664">
        <v>1</v>
      </c>
      <c r="K714" s="664">
        <v>751</v>
      </c>
      <c r="L714" s="664"/>
      <c r="M714" s="664">
        <v>751</v>
      </c>
      <c r="N714" s="664"/>
      <c r="O714" s="664"/>
      <c r="P714" s="677"/>
      <c r="Q714" s="665"/>
    </row>
    <row r="715" spans="1:17" ht="14.4" customHeight="1" x14ac:dyDescent="0.3">
      <c r="A715" s="660" t="s">
        <v>9009</v>
      </c>
      <c r="B715" s="661" t="s">
        <v>8820</v>
      </c>
      <c r="C715" s="661" t="s">
        <v>8731</v>
      </c>
      <c r="D715" s="661" t="s">
        <v>8917</v>
      </c>
      <c r="E715" s="661" t="s">
        <v>8918</v>
      </c>
      <c r="F715" s="664"/>
      <c r="G715" s="664"/>
      <c r="H715" s="664"/>
      <c r="I715" s="664"/>
      <c r="J715" s="664"/>
      <c r="K715" s="664"/>
      <c r="L715" s="664"/>
      <c r="M715" s="664"/>
      <c r="N715" s="664">
        <v>1</v>
      </c>
      <c r="O715" s="664">
        <v>230</v>
      </c>
      <c r="P715" s="677"/>
      <c r="Q715" s="665">
        <v>230</v>
      </c>
    </row>
    <row r="716" spans="1:17" ht="14.4" customHeight="1" x14ac:dyDescent="0.3">
      <c r="A716" s="660" t="s">
        <v>9009</v>
      </c>
      <c r="B716" s="661" t="s">
        <v>8820</v>
      </c>
      <c r="C716" s="661" t="s">
        <v>8731</v>
      </c>
      <c r="D716" s="661" t="s">
        <v>8921</v>
      </c>
      <c r="E716" s="661" t="s">
        <v>8922</v>
      </c>
      <c r="F716" s="664">
        <v>2</v>
      </c>
      <c r="G716" s="664">
        <v>458</v>
      </c>
      <c r="H716" s="664">
        <v>1</v>
      </c>
      <c r="I716" s="664">
        <v>229</v>
      </c>
      <c r="J716" s="664">
        <v>3</v>
      </c>
      <c r="K716" s="664">
        <v>687</v>
      </c>
      <c r="L716" s="664">
        <v>1.5</v>
      </c>
      <c r="M716" s="664">
        <v>229</v>
      </c>
      <c r="N716" s="664">
        <v>1</v>
      </c>
      <c r="O716" s="664">
        <v>229</v>
      </c>
      <c r="P716" s="677">
        <v>0.5</v>
      </c>
      <c r="Q716" s="665">
        <v>229</v>
      </c>
    </row>
    <row r="717" spans="1:17" ht="14.4" customHeight="1" x14ac:dyDescent="0.3">
      <c r="A717" s="660" t="s">
        <v>9009</v>
      </c>
      <c r="B717" s="661" t="s">
        <v>8820</v>
      </c>
      <c r="C717" s="661" t="s">
        <v>8731</v>
      </c>
      <c r="D717" s="661" t="s">
        <v>1511</v>
      </c>
      <c r="E717" s="661" t="s">
        <v>8937</v>
      </c>
      <c r="F717" s="664"/>
      <c r="G717" s="664"/>
      <c r="H717" s="664"/>
      <c r="I717" s="664"/>
      <c r="J717" s="664">
        <v>4</v>
      </c>
      <c r="K717" s="664">
        <v>3140</v>
      </c>
      <c r="L717" s="664"/>
      <c r="M717" s="664">
        <v>785</v>
      </c>
      <c r="N717" s="664">
        <v>2</v>
      </c>
      <c r="O717" s="664">
        <v>1570</v>
      </c>
      <c r="P717" s="677"/>
      <c r="Q717" s="665">
        <v>785</v>
      </c>
    </row>
    <row r="718" spans="1:17" ht="14.4" customHeight="1" x14ac:dyDescent="0.3">
      <c r="A718" s="660" t="s">
        <v>9009</v>
      </c>
      <c r="B718" s="661" t="s">
        <v>8820</v>
      </c>
      <c r="C718" s="661" t="s">
        <v>8731</v>
      </c>
      <c r="D718" s="661" t="s">
        <v>8942</v>
      </c>
      <c r="E718" s="661" t="s">
        <v>8943</v>
      </c>
      <c r="F718" s="664">
        <v>1</v>
      </c>
      <c r="G718" s="664">
        <v>914</v>
      </c>
      <c r="H718" s="664">
        <v>1</v>
      </c>
      <c r="I718" s="664">
        <v>914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9009</v>
      </c>
      <c r="B719" s="661" t="s">
        <v>8820</v>
      </c>
      <c r="C719" s="661" t="s">
        <v>8731</v>
      </c>
      <c r="D719" s="661" t="s">
        <v>8944</v>
      </c>
      <c r="E719" s="661" t="s">
        <v>8945</v>
      </c>
      <c r="F719" s="664">
        <v>1</v>
      </c>
      <c r="G719" s="664">
        <v>891</v>
      </c>
      <c r="H719" s="664">
        <v>1</v>
      </c>
      <c r="I719" s="664">
        <v>891</v>
      </c>
      <c r="J719" s="664"/>
      <c r="K719" s="664"/>
      <c r="L719" s="664"/>
      <c r="M719" s="664"/>
      <c r="N719" s="664"/>
      <c r="O719" s="664"/>
      <c r="P719" s="677"/>
      <c r="Q719" s="665"/>
    </row>
    <row r="720" spans="1:17" ht="14.4" customHeight="1" x14ac:dyDescent="0.3">
      <c r="A720" s="660" t="s">
        <v>9010</v>
      </c>
      <c r="B720" s="661" t="s">
        <v>8553</v>
      </c>
      <c r="C720" s="661" t="s">
        <v>8722</v>
      </c>
      <c r="D720" s="661" t="s">
        <v>8723</v>
      </c>
      <c r="E720" s="661" t="s">
        <v>8724</v>
      </c>
      <c r="F720" s="664">
        <v>1</v>
      </c>
      <c r="G720" s="664">
        <v>565.1</v>
      </c>
      <c r="H720" s="664">
        <v>1</v>
      </c>
      <c r="I720" s="664">
        <v>565.1</v>
      </c>
      <c r="J720" s="664">
        <v>3</v>
      </c>
      <c r="K720" s="664">
        <v>1695.3000000000002</v>
      </c>
      <c r="L720" s="664">
        <v>3</v>
      </c>
      <c r="M720" s="664">
        <v>565.1</v>
      </c>
      <c r="N720" s="664">
        <v>2</v>
      </c>
      <c r="O720" s="664">
        <v>1130.2</v>
      </c>
      <c r="P720" s="677">
        <v>2</v>
      </c>
      <c r="Q720" s="665">
        <v>565.1</v>
      </c>
    </row>
    <row r="721" spans="1:17" ht="14.4" customHeight="1" x14ac:dyDescent="0.3">
      <c r="A721" s="660" t="s">
        <v>9010</v>
      </c>
      <c r="B721" s="661" t="s">
        <v>8553</v>
      </c>
      <c r="C721" s="661" t="s">
        <v>8722</v>
      </c>
      <c r="D721" s="661" t="s">
        <v>8725</v>
      </c>
      <c r="E721" s="661" t="s">
        <v>8726</v>
      </c>
      <c r="F721" s="664">
        <v>1</v>
      </c>
      <c r="G721" s="664">
        <v>1049</v>
      </c>
      <c r="H721" s="664">
        <v>1</v>
      </c>
      <c r="I721" s="664">
        <v>1049</v>
      </c>
      <c r="J721" s="664">
        <v>3</v>
      </c>
      <c r="K721" s="664">
        <v>3147</v>
      </c>
      <c r="L721" s="664">
        <v>3</v>
      </c>
      <c r="M721" s="664">
        <v>1049</v>
      </c>
      <c r="N721" s="664">
        <v>1</v>
      </c>
      <c r="O721" s="664">
        <v>1049</v>
      </c>
      <c r="P721" s="677">
        <v>1</v>
      </c>
      <c r="Q721" s="665">
        <v>1049</v>
      </c>
    </row>
    <row r="722" spans="1:17" ht="14.4" customHeight="1" x14ac:dyDescent="0.3">
      <c r="A722" s="660" t="s">
        <v>9010</v>
      </c>
      <c r="B722" s="661" t="s">
        <v>8553</v>
      </c>
      <c r="C722" s="661" t="s">
        <v>8731</v>
      </c>
      <c r="D722" s="661" t="s">
        <v>8732</v>
      </c>
      <c r="E722" s="661" t="s">
        <v>8733</v>
      </c>
      <c r="F722" s="664">
        <v>5</v>
      </c>
      <c r="G722" s="664">
        <v>170</v>
      </c>
      <c r="H722" s="664">
        <v>1</v>
      </c>
      <c r="I722" s="664">
        <v>34</v>
      </c>
      <c r="J722" s="664">
        <v>9</v>
      </c>
      <c r="K722" s="664">
        <v>306</v>
      </c>
      <c r="L722" s="664">
        <v>1.8</v>
      </c>
      <c r="M722" s="664">
        <v>34</v>
      </c>
      <c r="N722" s="664">
        <v>16</v>
      </c>
      <c r="O722" s="664">
        <v>556</v>
      </c>
      <c r="P722" s="677">
        <v>3.2705882352941176</v>
      </c>
      <c r="Q722" s="665">
        <v>34.75</v>
      </c>
    </row>
    <row r="723" spans="1:17" ht="14.4" customHeight="1" x14ac:dyDescent="0.3">
      <c r="A723" s="660" t="s">
        <v>9010</v>
      </c>
      <c r="B723" s="661" t="s">
        <v>8553</v>
      </c>
      <c r="C723" s="661" t="s">
        <v>8731</v>
      </c>
      <c r="D723" s="661" t="s">
        <v>8748</v>
      </c>
      <c r="E723" s="661" t="s">
        <v>8749</v>
      </c>
      <c r="F723" s="664">
        <v>1</v>
      </c>
      <c r="G723" s="664">
        <v>162</v>
      </c>
      <c r="H723" s="664">
        <v>1</v>
      </c>
      <c r="I723" s="664">
        <v>162</v>
      </c>
      <c r="J723" s="664">
        <v>3</v>
      </c>
      <c r="K723" s="664">
        <v>489</v>
      </c>
      <c r="L723" s="664">
        <v>3.0185185185185186</v>
      </c>
      <c r="M723" s="664">
        <v>163</v>
      </c>
      <c r="N723" s="664">
        <v>2</v>
      </c>
      <c r="O723" s="664">
        <v>326</v>
      </c>
      <c r="P723" s="677">
        <v>2.0123456790123457</v>
      </c>
      <c r="Q723" s="665">
        <v>163</v>
      </c>
    </row>
    <row r="724" spans="1:17" ht="14.4" customHeight="1" x14ac:dyDescent="0.3">
      <c r="A724" s="660" t="s">
        <v>9010</v>
      </c>
      <c r="B724" s="661" t="s">
        <v>8553</v>
      </c>
      <c r="C724" s="661" t="s">
        <v>8731</v>
      </c>
      <c r="D724" s="661" t="s">
        <v>8750</v>
      </c>
      <c r="E724" s="661" t="s">
        <v>8751</v>
      </c>
      <c r="F724" s="664">
        <v>1</v>
      </c>
      <c r="G724" s="664">
        <v>46</v>
      </c>
      <c r="H724" s="664">
        <v>1</v>
      </c>
      <c r="I724" s="664">
        <v>46</v>
      </c>
      <c r="J724" s="664">
        <v>3</v>
      </c>
      <c r="K724" s="664">
        <v>138</v>
      </c>
      <c r="L724" s="664">
        <v>3</v>
      </c>
      <c r="M724" s="664">
        <v>46</v>
      </c>
      <c r="N724" s="664">
        <v>2</v>
      </c>
      <c r="O724" s="664">
        <v>92</v>
      </c>
      <c r="P724" s="677">
        <v>2</v>
      </c>
      <c r="Q724" s="665">
        <v>46</v>
      </c>
    </row>
    <row r="725" spans="1:17" ht="14.4" customHeight="1" x14ac:dyDescent="0.3">
      <c r="A725" s="660" t="s">
        <v>9010</v>
      </c>
      <c r="B725" s="661" t="s">
        <v>8553</v>
      </c>
      <c r="C725" s="661" t="s">
        <v>8731</v>
      </c>
      <c r="D725" s="661" t="s">
        <v>8764</v>
      </c>
      <c r="E725" s="661" t="s">
        <v>8765</v>
      </c>
      <c r="F725" s="664"/>
      <c r="G725" s="664"/>
      <c r="H725" s="664"/>
      <c r="I725" s="664"/>
      <c r="J725" s="664">
        <v>1</v>
      </c>
      <c r="K725" s="664">
        <v>0</v>
      </c>
      <c r="L725" s="664"/>
      <c r="M725" s="664">
        <v>0</v>
      </c>
      <c r="N725" s="664"/>
      <c r="O725" s="664"/>
      <c r="P725" s="677"/>
      <c r="Q725" s="665"/>
    </row>
    <row r="726" spans="1:17" ht="14.4" customHeight="1" x14ac:dyDescent="0.3">
      <c r="A726" s="660" t="s">
        <v>9010</v>
      </c>
      <c r="B726" s="661" t="s">
        <v>8553</v>
      </c>
      <c r="C726" s="661" t="s">
        <v>8731</v>
      </c>
      <c r="D726" s="661" t="s">
        <v>8766</v>
      </c>
      <c r="E726" s="661" t="s">
        <v>8767</v>
      </c>
      <c r="F726" s="664">
        <v>1</v>
      </c>
      <c r="G726" s="664">
        <v>75</v>
      </c>
      <c r="H726" s="664">
        <v>1</v>
      </c>
      <c r="I726" s="664">
        <v>75</v>
      </c>
      <c r="J726" s="664">
        <v>6</v>
      </c>
      <c r="K726" s="664">
        <v>486</v>
      </c>
      <c r="L726" s="664">
        <v>6.48</v>
      </c>
      <c r="M726" s="664">
        <v>81</v>
      </c>
      <c r="N726" s="664">
        <v>2</v>
      </c>
      <c r="O726" s="664">
        <v>162</v>
      </c>
      <c r="P726" s="677">
        <v>2.16</v>
      </c>
      <c r="Q726" s="665">
        <v>81</v>
      </c>
    </row>
    <row r="727" spans="1:17" ht="14.4" customHeight="1" x14ac:dyDescent="0.3">
      <c r="A727" s="660" t="s">
        <v>9010</v>
      </c>
      <c r="B727" s="661" t="s">
        <v>8553</v>
      </c>
      <c r="C727" s="661" t="s">
        <v>8731</v>
      </c>
      <c r="D727" s="661" t="s">
        <v>8736</v>
      </c>
      <c r="E727" s="661" t="s">
        <v>8737</v>
      </c>
      <c r="F727" s="664">
        <v>1</v>
      </c>
      <c r="G727" s="664">
        <v>357</v>
      </c>
      <c r="H727" s="664">
        <v>1</v>
      </c>
      <c r="I727" s="664">
        <v>357</v>
      </c>
      <c r="J727" s="664"/>
      <c r="K727" s="664"/>
      <c r="L727" s="664"/>
      <c r="M727" s="664"/>
      <c r="N727" s="664">
        <v>1</v>
      </c>
      <c r="O727" s="664">
        <v>327</v>
      </c>
      <c r="P727" s="677">
        <v>0.91596638655462181</v>
      </c>
      <c r="Q727" s="665">
        <v>327</v>
      </c>
    </row>
    <row r="728" spans="1:17" ht="14.4" customHeight="1" x14ac:dyDescent="0.3">
      <c r="A728" s="660" t="s">
        <v>9010</v>
      </c>
      <c r="B728" s="661" t="s">
        <v>8553</v>
      </c>
      <c r="C728" s="661" t="s">
        <v>8731</v>
      </c>
      <c r="D728" s="661" t="s">
        <v>8780</v>
      </c>
      <c r="E728" s="661" t="s">
        <v>8781</v>
      </c>
      <c r="F728" s="664">
        <v>1</v>
      </c>
      <c r="G728" s="664">
        <v>436</v>
      </c>
      <c r="H728" s="664">
        <v>1</v>
      </c>
      <c r="I728" s="664">
        <v>436</v>
      </c>
      <c r="J728" s="664">
        <v>3</v>
      </c>
      <c r="K728" s="664">
        <v>1314</v>
      </c>
      <c r="L728" s="664">
        <v>3.0137614678899083</v>
      </c>
      <c r="M728" s="664">
        <v>438</v>
      </c>
      <c r="N728" s="664">
        <v>1</v>
      </c>
      <c r="O728" s="664">
        <v>438</v>
      </c>
      <c r="P728" s="677">
        <v>1.0045871559633028</v>
      </c>
      <c r="Q728" s="665">
        <v>438</v>
      </c>
    </row>
    <row r="729" spans="1:17" ht="14.4" customHeight="1" x14ac:dyDescent="0.3">
      <c r="A729" s="660" t="s">
        <v>9010</v>
      </c>
      <c r="B729" s="661" t="s">
        <v>8553</v>
      </c>
      <c r="C729" s="661" t="s">
        <v>8731</v>
      </c>
      <c r="D729" s="661" t="s">
        <v>8782</v>
      </c>
      <c r="E729" s="661" t="s">
        <v>8783</v>
      </c>
      <c r="F729" s="664"/>
      <c r="G729" s="664"/>
      <c r="H729" s="664"/>
      <c r="I729" s="664"/>
      <c r="J729" s="664">
        <v>5</v>
      </c>
      <c r="K729" s="664">
        <v>795</v>
      </c>
      <c r="L729" s="664"/>
      <c r="M729" s="664">
        <v>159</v>
      </c>
      <c r="N729" s="664">
        <v>1</v>
      </c>
      <c r="O729" s="664">
        <v>159</v>
      </c>
      <c r="P729" s="677"/>
      <c r="Q729" s="665">
        <v>159</v>
      </c>
    </row>
    <row r="730" spans="1:17" ht="14.4" customHeight="1" x14ac:dyDescent="0.3">
      <c r="A730" s="660" t="s">
        <v>9010</v>
      </c>
      <c r="B730" s="661" t="s">
        <v>8553</v>
      </c>
      <c r="C730" s="661" t="s">
        <v>8731</v>
      </c>
      <c r="D730" s="661" t="s">
        <v>8738</v>
      </c>
      <c r="E730" s="661" t="s">
        <v>8739</v>
      </c>
      <c r="F730" s="664">
        <v>3</v>
      </c>
      <c r="G730" s="664">
        <v>534</v>
      </c>
      <c r="H730" s="664">
        <v>1</v>
      </c>
      <c r="I730" s="664">
        <v>178</v>
      </c>
      <c r="J730" s="664">
        <v>4</v>
      </c>
      <c r="K730" s="664">
        <v>652</v>
      </c>
      <c r="L730" s="664">
        <v>1.2209737827715357</v>
      </c>
      <c r="M730" s="664">
        <v>163</v>
      </c>
      <c r="N730" s="664">
        <v>1</v>
      </c>
      <c r="O730" s="664">
        <v>164</v>
      </c>
      <c r="P730" s="677">
        <v>0.30711610486891383</v>
      </c>
      <c r="Q730" s="665">
        <v>164</v>
      </c>
    </row>
    <row r="731" spans="1:17" ht="14.4" customHeight="1" x14ac:dyDescent="0.3">
      <c r="A731" s="660" t="s">
        <v>9010</v>
      </c>
      <c r="B731" s="661" t="s">
        <v>8553</v>
      </c>
      <c r="C731" s="661" t="s">
        <v>8731</v>
      </c>
      <c r="D731" s="661" t="s">
        <v>8740</v>
      </c>
      <c r="E731" s="661" t="s">
        <v>8741</v>
      </c>
      <c r="F731" s="664">
        <v>3</v>
      </c>
      <c r="G731" s="664">
        <v>2019</v>
      </c>
      <c r="H731" s="664">
        <v>1</v>
      </c>
      <c r="I731" s="664">
        <v>673</v>
      </c>
      <c r="J731" s="664">
        <v>7</v>
      </c>
      <c r="K731" s="664">
        <v>4515</v>
      </c>
      <c r="L731" s="664">
        <v>2.2362555720653789</v>
      </c>
      <c r="M731" s="664">
        <v>645</v>
      </c>
      <c r="N731" s="664">
        <v>8</v>
      </c>
      <c r="O731" s="664">
        <v>5202</v>
      </c>
      <c r="P731" s="677">
        <v>2.5765230312035663</v>
      </c>
      <c r="Q731" s="665">
        <v>650.25</v>
      </c>
    </row>
    <row r="732" spans="1:17" ht="14.4" customHeight="1" x14ac:dyDescent="0.3">
      <c r="A732" s="660" t="s">
        <v>9010</v>
      </c>
      <c r="B732" s="661" t="s">
        <v>8791</v>
      </c>
      <c r="C732" s="661" t="s">
        <v>8731</v>
      </c>
      <c r="D732" s="661" t="s">
        <v>8792</v>
      </c>
      <c r="E732" s="661" t="s">
        <v>8793</v>
      </c>
      <c r="F732" s="664"/>
      <c r="G732" s="664"/>
      <c r="H732" s="664"/>
      <c r="I732" s="664"/>
      <c r="J732" s="664">
        <v>2</v>
      </c>
      <c r="K732" s="664">
        <v>1808</v>
      </c>
      <c r="L732" s="664"/>
      <c r="M732" s="664">
        <v>904</v>
      </c>
      <c r="N732" s="664"/>
      <c r="O732" s="664"/>
      <c r="P732" s="677"/>
      <c r="Q732" s="665"/>
    </row>
    <row r="733" spans="1:17" ht="14.4" customHeight="1" x14ac:dyDescent="0.3">
      <c r="A733" s="660" t="s">
        <v>9010</v>
      </c>
      <c r="B733" s="661" t="s">
        <v>8791</v>
      </c>
      <c r="C733" s="661" t="s">
        <v>8731</v>
      </c>
      <c r="D733" s="661" t="s">
        <v>8796</v>
      </c>
      <c r="E733" s="661" t="s">
        <v>8797</v>
      </c>
      <c r="F733" s="664">
        <v>1</v>
      </c>
      <c r="G733" s="664">
        <v>295</v>
      </c>
      <c r="H733" s="664">
        <v>1</v>
      </c>
      <c r="I733" s="664">
        <v>295</v>
      </c>
      <c r="J733" s="664">
        <v>1</v>
      </c>
      <c r="K733" s="664">
        <v>297</v>
      </c>
      <c r="L733" s="664">
        <v>1.006779661016949</v>
      </c>
      <c r="M733" s="664">
        <v>297</v>
      </c>
      <c r="N733" s="664">
        <v>3</v>
      </c>
      <c r="O733" s="664">
        <v>891</v>
      </c>
      <c r="P733" s="677">
        <v>3.0203389830508476</v>
      </c>
      <c r="Q733" s="665">
        <v>297</v>
      </c>
    </row>
    <row r="734" spans="1:17" ht="14.4" customHeight="1" x14ac:dyDescent="0.3">
      <c r="A734" s="660" t="s">
        <v>9010</v>
      </c>
      <c r="B734" s="661" t="s">
        <v>8791</v>
      </c>
      <c r="C734" s="661" t="s">
        <v>8731</v>
      </c>
      <c r="D734" s="661" t="s">
        <v>8798</v>
      </c>
      <c r="E734" s="661" t="s">
        <v>8799</v>
      </c>
      <c r="F734" s="664">
        <v>16</v>
      </c>
      <c r="G734" s="664">
        <v>368</v>
      </c>
      <c r="H734" s="664">
        <v>1</v>
      </c>
      <c r="I734" s="664">
        <v>23</v>
      </c>
      <c r="J734" s="664">
        <v>21</v>
      </c>
      <c r="K734" s="664">
        <v>483</v>
      </c>
      <c r="L734" s="664">
        <v>1.3125</v>
      </c>
      <c r="M734" s="664">
        <v>23</v>
      </c>
      <c r="N734" s="664"/>
      <c r="O734" s="664"/>
      <c r="P734" s="677"/>
      <c r="Q734" s="665"/>
    </row>
    <row r="735" spans="1:17" ht="14.4" customHeight="1" x14ac:dyDescent="0.3">
      <c r="A735" s="660" t="s">
        <v>9010</v>
      </c>
      <c r="B735" s="661" t="s">
        <v>8791</v>
      </c>
      <c r="C735" s="661" t="s">
        <v>8731</v>
      </c>
      <c r="D735" s="661" t="s">
        <v>8800</v>
      </c>
      <c r="E735" s="661" t="s">
        <v>8801</v>
      </c>
      <c r="F735" s="664">
        <v>11</v>
      </c>
      <c r="G735" s="664">
        <v>13596</v>
      </c>
      <c r="H735" s="664">
        <v>1</v>
      </c>
      <c r="I735" s="664">
        <v>1236</v>
      </c>
      <c r="J735" s="664">
        <v>20</v>
      </c>
      <c r="K735" s="664">
        <v>24900</v>
      </c>
      <c r="L735" s="664">
        <v>1.8314210061782876</v>
      </c>
      <c r="M735" s="664">
        <v>1245</v>
      </c>
      <c r="N735" s="664">
        <v>13</v>
      </c>
      <c r="O735" s="664">
        <v>16265</v>
      </c>
      <c r="P735" s="677">
        <v>1.1963077375698734</v>
      </c>
      <c r="Q735" s="665">
        <v>1251.1538461538462</v>
      </c>
    </row>
    <row r="736" spans="1:17" ht="14.4" customHeight="1" x14ac:dyDescent="0.3">
      <c r="A736" s="660" t="s">
        <v>9010</v>
      </c>
      <c r="B736" s="661" t="s">
        <v>8791</v>
      </c>
      <c r="C736" s="661" t="s">
        <v>8731</v>
      </c>
      <c r="D736" s="661" t="s">
        <v>8802</v>
      </c>
      <c r="E736" s="661" t="s">
        <v>8803</v>
      </c>
      <c r="F736" s="664">
        <v>12</v>
      </c>
      <c r="G736" s="664">
        <v>111540</v>
      </c>
      <c r="H736" s="664">
        <v>1</v>
      </c>
      <c r="I736" s="664">
        <v>9295</v>
      </c>
      <c r="J736" s="664">
        <v>14</v>
      </c>
      <c r="K736" s="664">
        <v>130718</v>
      </c>
      <c r="L736" s="664">
        <v>1.1719383180921643</v>
      </c>
      <c r="M736" s="664">
        <v>9337</v>
      </c>
      <c r="N736" s="664">
        <v>4</v>
      </c>
      <c r="O736" s="664">
        <v>37348</v>
      </c>
      <c r="P736" s="677">
        <v>0.33483951945490409</v>
      </c>
      <c r="Q736" s="665">
        <v>9337</v>
      </c>
    </row>
    <row r="737" spans="1:17" ht="14.4" customHeight="1" x14ac:dyDescent="0.3">
      <c r="A737" s="660" t="s">
        <v>9010</v>
      </c>
      <c r="B737" s="661" t="s">
        <v>8791</v>
      </c>
      <c r="C737" s="661" t="s">
        <v>8731</v>
      </c>
      <c r="D737" s="661" t="s">
        <v>8804</v>
      </c>
      <c r="E737" s="661" t="s">
        <v>8805</v>
      </c>
      <c r="F737" s="664">
        <v>2</v>
      </c>
      <c r="G737" s="664">
        <v>19404</v>
      </c>
      <c r="H737" s="664">
        <v>1</v>
      </c>
      <c r="I737" s="664">
        <v>9702</v>
      </c>
      <c r="J737" s="664">
        <v>3</v>
      </c>
      <c r="K737" s="664">
        <v>29241</v>
      </c>
      <c r="L737" s="664">
        <v>1.5069573283858999</v>
      </c>
      <c r="M737" s="664">
        <v>9747</v>
      </c>
      <c r="N737" s="664">
        <v>3</v>
      </c>
      <c r="O737" s="664">
        <v>29241</v>
      </c>
      <c r="P737" s="677">
        <v>1.5069573283858999</v>
      </c>
      <c r="Q737" s="665">
        <v>9747</v>
      </c>
    </row>
    <row r="738" spans="1:17" ht="14.4" customHeight="1" x14ac:dyDescent="0.3">
      <c r="A738" s="660" t="s">
        <v>9010</v>
      </c>
      <c r="B738" s="661" t="s">
        <v>8791</v>
      </c>
      <c r="C738" s="661" t="s">
        <v>8731</v>
      </c>
      <c r="D738" s="661" t="s">
        <v>8806</v>
      </c>
      <c r="E738" s="661" t="s">
        <v>8807</v>
      </c>
      <c r="F738" s="664">
        <v>14</v>
      </c>
      <c r="G738" s="664">
        <v>5908</v>
      </c>
      <c r="H738" s="664">
        <v>1</v>
      </c>
      <c r="I738" s="664">
        <v>422</v>
      </c>
      <c r="J738" s="664">
        <v>18</v>
      </c>
      <c r="K738" s="664">
        <v>7632</v>
      </c>
      <c r="L738" s="664">
        <v>1.2918077183480028</v>
      </c>
      <c r="M738" s="664">
        <v>424</v>
      </c>
      <c r="N738" s="664"/>
      <c r="O738" s="664"/>
      <c r="P738" s="677"/>
      <c r="Q738" s="665"/>
    </row>
    <row r="739" spans="1:17" ht="14.4" customHeight="1" x14ac:dyDescent="0.3">
      <c r="A739" s="660" t="s">
        <v>9010</v>
      </c>
      <c r="B739" s="661" t="s">
        <v>8791</v>
      </c>
      <c r="C739" s="661" t="s">
        <v>8731</v>
      </c>
      <c r="D739" s="661" t="s">
        <v>8810</v>
      </c>
      <c r="E739" s="661" t="s">
        <v>8811</v>
      </c>
      <c r="F739" s="664">
        <v>21</v>
      </c>
      <c r="G739" s="664">
        <v>21000</v>
      </c>
      <c r="H739" s="664">
        <v>1</v>
      </c>
      <c r="I739" s="664">
        <v>1000</v>
      </c>
      <c r="J739" s="664">
        <v>30</v>
      </c>
      <c r="K739" s="664">
        <v>30060</v>
      </c>
      <c r="L739" s="664">
        <v>1.4314285714285715</v>
      </c>
      <c r="M739" s="664">
        <v>1002</v>
      </c>
      <c r="N739" s="664">
        <v>10</v>
      </c>
      <c r="O739" s="664">
        <v>10028</v>
      </c>
      <c r="P739" s="677">
        <v>0.47752380952380952</v>
      </c>
      <c r="Q739" s="665">
        <v>1002.8</v>
      </c>
    </row>
    <row r="740" spans="1:17" ht="14.4" customHeight="1" x14ac:dyDescent="0.3">
      <c r="A740" s="660" t="s">
        <v>9010</v>
      </c>
      <c r="B740" s="661" t="s">
        <v>8791</v>
      </c>
      <c r="C740" s="661" t="s">
        <v>8731</v>
      </c>
      <c r="D740" s="661" t="s">
        <v>8812</v>
      </c>
      <c r="E740" s="661" t="s">
        <v>8813</v>
      </c>
      <c r="F740" s="664">
        <v>13</v>
      </c>
      <c r="G740" s="664">
        <v>28873</v>
      </c>
      <c r="H740" s="664">
        <v>1</v>
      </c>
      <c r="I740" s="664">
        <v>2221</v>
      </c>
      <c r="J740" s="664">
        <v>31</v>
      </c>
      <c r="K740" s="664">
        <v>69223</v>
      </c>
      <c r="L740" s="664">
        <v>2.3974993938974127</v>
      </c>
      <c r="M740" s="664">
        <v>2233</v>
      </c>
      <c r="N740" s="664">
        <v>45</v>
      </c>
      <c r="O740" s="664">
        <v>100800</v>
      </c>
      <c r="P740" s="677">
        <v>3.4911509022269942</v>
      </c>
      <c r="Q740" s="665">
        <v>2240</v>
      </c>
    </row>
    <row r="741" spans="1:17" ht="14.4" customHeight="1" x14ac:dyDescent="0.3">
      <c r="A741" s="660" t="s">
        <v>9010</v>
      </c>
      <c r="B741" s="661" t="s">
        <v>8791</v>
      </c>
      <c r="C741" s="661" t="s">
        <v>8731</v>
      </c>
      <c r="D741" s="661" t="s">
        <v>8814</v>
      </c>
      <c r="E741" s="661" t="s">
        <v>8815</v>
      </c>
      <c r="F741" s="664">
        <v>3</v>
      </c>
      <c r="G741" s="664">
        <v>1095</v>
      </c>
      <c r="H741" s="664">
        <v>1</v>
      </c>
      <c r="I741" s="664">
        <v>365</v>
      </c>
      <c r="J741" s="664">
        <v>7</v>
      </c>
      <c r="K741" s="664">
        <v>2562</v>
      </c>
      <c r="L741" s="664">
        <v>2.3397260273972602</v>
      </c>
      <c r="M741" s="664">
        <v>366</v>
      </c>
      <c r="N741" s="664">
        <v>5</v>
      </c>
      <c r="O741" s="664">
        <v>1834</v>
      </c>
      <c r="P741" s="677">
        <v>1.6748858447488584</v>
      </c>
      <c r="Q741" s="665">
        <v>366.8</v>
      </c>
    </row>
    <row r="742" spans="1:17" ht="14.4" customHeight="1" x14ac:dyDescent="0.3">
      <c r="A742" s="660" t="s">
        <v>9010</v>
      </c>
      <c r="B742" s="661" t="s">
        <v>8820</v>
      </c>
      <c r="C742" s="661" t="s">
        <v>8731</v>
      </c>
      <c r="D742" s="661" t="s">
        <v>8823</v>
      </c>
      <c r="E742" s="661" t="s">
        <v>8824</v>
      </c>
      <c r="F742" s="664"/>
      <c r="G742" s="664"/>
      <c r="H742" s="664"/>
      <c r="I742" s="664"/>
      <c r="J742" s="664">
        <v>4</v>
      </c>
      <c r="K742" s="664">
        <v>868</v>
      </c>
      <c r="L742" s="664"/>
      <c r="M742" s="664">
        <v>217</v>
      </c>
      <c r="N742" s="664">
        <v>1</v>
      </c>
      <c r="O742" s="664">
        <v>218</v>
      </c>
      <c r="P742" s="677"/>
      <c r="Q742" s="665">
        <v>218</v>
      </c>
    </row>
    <row r="743" spans="1:17" ht="14.4" customHeight="1" x14ac:dyDescent="0.3">
      <c r="A743" s="660" t="s">
        <v>9010</v>
      </c>
      <c r="B743" s="661" t="s">
        <v>8820</v>
      </c>
      <c r="C743" s="661" t="s">
        <v>8731</v>
      </c>
      <c r="D743" s="661" t="s">
        <v>8825</v>
      </c>
      <c r="E743" s="661" t="s">
        <v>8826</v>
      </c>
      <c r="F743" s="664"/>
      <c r="G743" s="664"/>
      <c r="H743" s="664"/>
      <c r="I743" s="664"/>
      <c r="J743" s="664">
        <v>4</v>
      </c>
      <c r="K743" s="664">
        <v>1988</v>
      </c>
      <c r="L743" s="664"/>
      <c r="M743" s="664">
        <v>497</v>
      </c>
      <c r="N743" s="664">
        <v>5</v>
      </c>
      <c r="O743" s="664">
        <v>2493</v>
      </c>
      <c r="P743" s="677"/>
      <c r="Q743" s="665">
        <v>498.6</v>
      </c>
    </row>
    <row r="744" spans="1:17" ht="14.4" customHeight="1" x14ac:dyDescent="0.3">
      <c r="A744" s="660" t="s">
        <v>9010</v>
      </c>
      <c r="B744" s="661" t="s">
        <v>8820</v>
      </c>
      <c r="C744" s="661" t="s">
        <v>8731</v>
      </c>
      <c r="D744" s="661" t="s">
        <v>8831</v>
      </c>
      <c r="E744" s="661" t="s">
        <v>8832</v>
      </c>
      <c r="F744" s="664">
        <v>23</v>
      </c>
      <c r="G744" s="664">
        <v>8050</v>
      </c>
      <c r="H744" s="664">
        <v>1</v>
      </c>
      <c r="I744" s="664">
        <v>350</v>
      </c>
      <c r="J744" s="664">
        <v>79</v>
      </c>
      <c r="K744" s="664">
        <v>27650</v>
      </c>
      <c r="L744" s="664">
        <v>3.4347826086956523</v>
      </c>
      <c r="M744" s="664">
        <v>350</v>
      </c>
      <c r="N744" s="664">
        <v>50</v>
      </c>
      <c r="O744" s="664">
        <v>17535</v>
      </c>
      <c r="P744" s="677">
        <v>2.1782608695652175</v>
      </c>
      <c r="Q744" s="665">
        <v>350.7</v>
      </c>
    </row>
    <row r="745" spans="1:17" ht="14.4" customHeight="1" x14ac:dyDescent="0.3">
      <c r="A745" s="660" t="s">
        <v>9010</v>
      </c>
      <c r="B745" s="661" t="s">
        <v>8820</v>
      </c>
      <c r="C745" s="661" t="s">
        <v>8731</v>
      </c>
      <c r="D745" s="661" t="s">
        <v>8835</v>
      </c>
      <c r="E745" s="661" t="s">
        <v>8836</v>
      </c>
      <c r="F745" s="664">
        <v>2567</v>
      </c>
      <c r="G745" s="664">
        <v>164288</v>
      </c>
      <c r="H745" s="664">
        <v>1</v>
      </c>
      <c r="I745" s="664">
        <v>64</v>
      </c>
      <c r="J745" s="664">
        <v>2620</v>
      </c>
      <c r="K745" s="664">
        <v>170300</v>
      </c>
      <c r="L745" s="664">
        <v>1.0365942734709779</v>
      </c>
      <c r="M745" s="664">
        <v>65</v>
      </c>
      <c r="N745" s="664">
        <v>2770</v>
      </c>
      <c r="O745" s="664">
        <v>180050</v>
      </c>
      <c r="P745" s="677">
        <v>1.0959412738605376</v>
      </c>
      <c r="Q745" s="665">
        <v>65</v>
      </c>
    </row>
    <row r="746" spans="1:17" ht="14.4" customHeight="1" x14ac:dyDescent="0.3">
      <c r="A746" s="660" t="s">
        <v>9010</v>
      </c>
      <c r="B746" s="661" t="s">
        <v>8820</v>
      </c>
      <c r="C746" s="661" t="s">
        <v>8731</v>
      </c>
      <c r="D746" s="661" t="s">
        <v>8837</v>
      </c>
      <c r="E746" s="661" t="s">
        <v>8838</v>
      </c>
      <c r="F746" s="664"/>
      <c r="G746" s="664"/>
      <c r="H746" s="664"/>
      <c r="I746" s="664"/>
      <c r="J746" s="664"/>
      <c r="K746" s="664"/>
      <c r="L746" s="664"/>
      <c r="M746" s="664"/>
      <c r="N746" s="664">
        <v>1</v>
      </c>
      <c r="O746" s="664">
        <v>544</v>
      </c>
      <c r="P746" s="677"/>
      <c r="Q746" s="665">
        <v>544</v>
      </c>
    </row>
    <row r="747" spans="1:17" ht="14.4" customHeight="1" x14ac:dyDescent="0.3">
      <c r="A747" s="660" t="s">
        <v>9010</v>
      </c>
      <c r="B747" s="661" t="s">
        <v>8820</v>
      </c>
      <c r="C747" s="661" t="s">
        <v>8731</v>
      </c>
      <c r="D747" s="661" t="s">
        <v>8839</v>
      </c>
      <c r="E747" s="661" t="s">
        <v>8840</v>
      </c>
      <c r="F747" s="664">
        <v>7</v>
      </c>
      <c r="G747" s="664">
        <v>4123</v>
      </c>
      <c r="H747" s="664">
        <v>1</v>
      </c>
      <c r="I747" s="664">
        <v>589</v>
      </c>
      <c r="J747" s="664">
        <v>10</v>
      </c>
      <c r="K747" s="664">
        <v>5900</v>
      </c>
      <c r="L747" s="664">
        <v>1.4309968469560999</v>
      </c>
      <c r="M747" s="664">
        <v>590</v>
      </c>
      <c r="N747" s="664">
        <v>5</v>
      </c>
      <c r="O747" s="664">
        <v>2953</v>
      </c>
      <c r="P747" s="677">
        <v>0.71622604899345133</v>
      </c>
      <c r="Q747" s="665">
        <v>590.6</v>
      </c>
    </row>
    <row r="748" spans="1:17" ht="14.4" customHeight="1" x14ac:dyDescent="0.3">
      <c r="A748" s="660" t="s">
        <v>9010</v>
      </c>
      <c r="B748" s="661" t="s">
        <v>8820</v>
      </c>
      <c r="C748" s="661" t="s">
        <v>8731</v>
      </c>
      <c r="D748" s="661" t="s">
        <v>8841</v>
      </c>
      <c r="E748" s="661" t="s">
        <v>8842</v>
      </c>
      <c r="F748" s="664">
        <v>7</v>
      </c>
      <c r="G748" s="664">
        <v>4298</v>
      </c>
      <c r="H748" s="664">
        <v>1</v>
      </c>
      <c r="I748" s="664">
        <v>614</v>
      </c>
      <c r="J748" s="664">
        <v>10</v>
      </c>
      <c r="K748" s="664">
        <v>6150</v>
      </c>
      <c r="L748" s="664">
        <v>1.4308980921358772</v>
      </c>
      <c r="M748" s="664">
        <v>615</v>
      </c>
      <c r="N748" s="664">
        <v>4</v>
      </c>
      <c r="O748" s="664">
        <v>2462</v>
      </c>
      <c r="P748" s="677">
        <v>0.57282456956724059</v>
      </c>
      <c r="Q748" s="665">
        <v>615.5</v>
      </c>
    </row>
    <row r="749" spans="1:17" ht="14.4" customHeight="1" x14ac:dyDescent="0.3">
      <c r="A749" s="660" t="s">
        <v>9010</v>
      </c>
      <c r="B749" s="661" t="s">
        <v>8820</v>
      </c>
      <c r="C749" s="661" t="s">
        <v>8731</v>
      </c>
      <c r="D749" s="661" t="s">
        <v>8843</v>
      </c>
      <c r="E749" s="661" t="s">
        <v>8844</v>
      </c>
      <c r="F749" s="664"/>
      <c r="G749" s="664"/>
      <c r="H749" s="664"/>
      <c r="I749" s="664"/>
      <c r="J749" s="664">
        <v>3</v>
      </c>
      <c r="K749" s="664">
        <v>447</v>
      </c>
      <c r="L749" s="664"/>
      <c r="M749" s="664">
        <v>149</v>
      </c>
      <c r="N749" s="664"/>
      <c r="O749" s="664"/>
      <c r="P749" s="677"/>
      <c r="Q749" s="665"/>
    </row>
    <row r="750" spans="1:17" ht="14.4" customHeight="1" x14ac:dyDescent="0.3">
      <c r="A750" s="660" t="s">
        <v>9010</v>
      </c>
      <c r="B750" s="661" t="s">
        <v>8820</v>
      </c>
      <c r="C750" s="661" t="s">
        <v>8731</v>
      </c>
      <c r="D750" s="661" t="s">
        <v>8847</v>
      </c>
      <c r="E750" s="661" t="s">
        <v>8848</v>
      </c>
      <c r="F750" s="664">
        <v>50</v>
      </c>
      <c r="G750" s="664">
        <v>1150</v>
      </c>
      <c r="H750" s="664">
        <v>1</v>
      </c>
      <c r="I750" s="664">
        <v>23</v>
      </c>
      <c r="J750" s="664">
        <v>53</v>
      </c>
      <c r="K750" s="664">
        <v>1219</v>
      </c>
      <c r="L750" s="664">
        <v>1.06</v>
      </c>
      <c r="M750" s="664">
        <v>23</v>
      </c>
      <c r="N750" s="664">
        <v>42</v>
      </c>
      <c r="O750" s="664">
        <v>995</v>
      </c>
      <c r="P750" s="677">
        <v>0.86521739130434783</v>
      </c>
      <c r="Q750" s="665">
        <v>23.69047619047619</v>
      </c>
    </row>
    <row r="751" spans="1:17" ht="14.4" customHeight="1" x14ac:dyDescent="0.3">
      <c r="A751" s="660" t="s">
        <v>9010</v>
      </c>
      <c r="B751" s="661" t="s">
        <v>8820</v>
      </c>
      <c r="C751" s="661" t="s">
        <v>8731</v>
      </c>
      <c r="D751" s="661" t="s">
        <v>8851</v>
      </c>
      <c r="E751" s="661" t="s">
        <v>8852</v>
      </c>
      <c r="F751" s="664">
        <v>1</v>
      </c>
      <c r="G751" s="664">
        <v>54</v>
      </c>
      <c r="H751" s="664">
        <v>1</v>
      </c>
      <c r="I751" s="664">
        <v>54</v>
      </c>
      <c r="J751" s="664">
        <v>8</v>
      </c>
      <c r="K751" s="664">
        <v>432</v>
      </c>
      <c r="L751" s="664">
        <v>8</v>
      </c>
      <c r="M751" s="664">
        <v>54</v>
      </c>
      <c r="N751" s="664">
        <v>7</v>
      </c>
      <c r="O751" s="664">
        <v>378</v>
      </c>
      <c r="P751" s="677">
        <v>7</v>
      </c>
      <c r="Q751" s="665">
        <v>54</v>
      </c>
    </row>
    <row r="752" spans="1:17" ht="14.4" customHeight="1" x14ac:dyDescent="0.3">
      <c r="A752" s="660" t="s">
        <v>9010</v>
      </c>
      <c r="B752" s="661" t="s">
        <v>8820</v>
      </c>
      <c r="C752" s="661" t="s">
        <v>8731</v>
      </c>
      <c r="D752" s="661" t="s">
        <v>8853</v>
      </c>
      <c r="E752" s="661" t="s">
        <v>8854</v>
      </c>
      <c r="F752" s="664">
        <v>1551</v>
      </c>
      <c r="G752" s="664">
        <v>119427</v>
      </c>
      <c r="H752" s="664">
        <v>1</v>
      </c>
      <c r="I752" s="664">
        <v>77</v>
      </c>
      <c r="J752" s="664">
        <v>1532</v>
      </c>
      <c r="K752" s="664">
        <v>117964</v>
      </c>
      <c r="L752" s="664">
        <v>0.98774983881366862</v>
      </c>
      <c r="M752" s="664">
        <v>77</v>
      </c>
      <c r="N752" s="664">
        <v>1567</v>
      </c>
      <c r="O752" s="664">
        <v>120659</v>
      </c>
      <c r="P752" s="677">
        <v>1.0103159252095422</v>
      </c>
      <c r="Q752" s="665">
        <v>77</v>
      </c>
    </row>
    <row r="753" spans="1:17" ht="14.4" customHeight="1" x14ac:dyDescent="0.3">
      <c r="A753" s="660" t="s">
        <v>9010</v>
      </c>
      <c r="B753" s="661" t="s">
        <v>8820</v>
      </c>
      <c r="C753" s="661" t="s">
        <v>8731</v>
      </c>
      <c r="D753" s="661" t="s">
        <v>8857</v>
      </c>
      <c r="E753" s="661" t="s">
        <v>8858</v>
      </c>
      <c r="F753" s="664">
        <v>460</v>
      </c>
      <c r="G753" s="664">
        <v>10120</v>
      </c>
      <c r="H753" s="664">
        <v>1</v>
      </c>
      <c r="I753" s="664">
        <v>22</v>
      </c>
      <c r="J753" s="664">
        <v>420</v>
      </c>
      <c r="K753" s="664">
        <v>9240</v>
      </c>
      <c r="L753" s="664">
        <v>0.91304347826086951</v>
      </c>
      <c r="M753" s="664">
        <v>22</v>
      </c>
      <c r="N753" s="664">
        <v>452</v>
      </c>
      <c r="O753" s="664">
        <v>10231</v>
      </c>
      <c r="P753" s="677">
        <v>1.0109683794466404</v>
      </c>
      <c r="Q753" s="665">
        <v>22.634955752212388</v>
      </c>
    </row>
    <row r="754" spans="1:17" ht="14.4" customHeight="1" x14ac:dyDescent="0.3">
      <c r="A754" s="660" t="s">
        <v>9010</v>
      </c>
      <c r="B754" s="661" t="s">
        <v>8820</v>
      </c>
      <c r="C754" s="661" t="s">
        <v>8731</v>
      </c>
      <c r="D754" s="661" t="s">
        <v>8865</v>
      </c>
      <c r="E754" s="661" t="s">
        <v>8866</v>
      </c>
      <c r="F754" s="664"/>
      <c r="G754" s="664"/>
      <c r="H754" s="664"/>
      <c r="I754" s="664"/>
      <c r="J754" s="664">
        <v>2</v>
      </c>
      <c r="K754" s="664">
        <v>1254</v>
      </c>
      <c r="L754" s="664"/>
      <c r="M754" s="664">
        <v>627</v>
      </c>
      <c r="N754" s="664">
        <v>3</v>
      </c>
      <c r="O754" s="664">
        <v>1883</v>
      </c>
      <c r="P754" s="677"/>
      <c r="Q754" s="665">
        <v>627.66666666666663</v>
      </c>
    </row>
    <row r="755" spans="1:17" ht="14.4" customHeight="1" x14ac:dyDescent="0.3">
      <c r="A755" s="660" t="s">
        <v>9010</v>
      </c>
      <c r="B755" s="661" t="s">
        <v>8820</v>
      </c>
      <c r="C755" s="661" t="s">
        <v>8731</v>
      </c>
      <c r="D755" s="661" t="s">
        <v>8867</v>
      </c>
      <c r="E755" s="661" t="s">
        <v>8868</v>
      </c>
      <c r="F755" s="664">
        <v>274</v>
      </c>
      <c r="G755" s="664">
        <v>57266</v>
      </c>
      <c r="H755" s="664">
        <v>1</v>
      </c>
      <c r="I755" s="664">
        <v>209</v>
      </c>
      <c r="J755" s="664">
        <v>225</v>
      </c>
      <c r="K755" s="664">
        <v>47025</v>
      </c>
      <c r="L755" s="664">
        <v>0.82116788321167888</v>
      </c>
      <c r="M755" s="664">
        <v>209</v>
      </c>
      <c r="N755" s="664">
        <v>1</v>
      </c>
      <c r="O755" s="664">
        <v>209</v>
      </c>
      <c r="P755" s="677">
        <v>3.6496350364963502E-3</v>
      </c>
      <c r="Q755" s="665">
        <v>209</v>
      </c>
    </row>
    <row r="756" spans="1:17" ht="14.4" customHeight="1" x14ac:dyDescent="0.3">
      <c r="A756" s="660" t="s">
        <v>9010</v>
      </c>
      <c r="B756" s="661" t="s">
        <v>8820</v>
      </c>
      <c r="C756" s="661" t="s">
        <v>8731</v>
      </c>
      <c r="D756" s="661" t="s">
        <v>8869</v>
      </c>
      <c r="E756" s="661" t="s">
        <v>8870</v>
      </c>
      <c r="F756" s="664">
        <v>61</v>
      </c>
      <c r="G756" s="664">
        <v>4026</v>
      </c>
      <c r="H756" s="664">
        <v>1</v>
      </c>
      <c r="I756" s="664">
        <v>66</v>
      </c>
      <c r="J756" s="664">
        <v>99</v>
      </c>
      <c r="K756" s="664">
        <v>6534</v>
      </c>
      <c r="L756" s="664">
        <v>1.6229508196721312</v>
      </c>
      <c r="M756" s="664">
        <v>66</v>
      </c>
      <c r="N756" s="664">
        <v>87</v>
      </c>
      <c r="O756" s="664">
        <v>5742</v>
      </c>
      <c r="P756" s="677">
        <v>1.4262295081967213</v>
      </c>
      <c r="Q756" s="665">
        <v>66</v>
      </c>
    </row>
    <row r="757" spans="1:17" ht="14.4" customHeight="1" x14ac:dyDescent="0.3">
      <c r="A757" s="660" t="s">
        <v>9010</v>
      </c>
      <c r="B757" s="661" t="s">
        <v>8820</v>
      </c>
      <c r="C757" s="661" t="s">
        <v>8731</v>
      </c>
      <c r="D757" s="661" t="s">
        <v>8871</v>
      </c>
      <c r="E757" s="661" t="s">
        <v>8872</v>
      </c>
      <c r="F757" s="664"/>
      <c r="G757" s="664"/>
      <c r="H757" s="664"/>
      <c r="I757" s="664"/>
      <c r="J757" s="664"/>
      <c r="K757" s="664"/>
      <c r="L757" s="664"/>
      <c r="M757" s="664"/>
      <c r="N757" s="664">
        <v>1</v>
      </c>
      <c r="O757" s="664">
        <v>295</v>
      </c>
      <c r="P757" s="677"/>
      <c r="Q757" s="665">
        <v>295</v>
      </c>
    </row>
    <row r="758" spans="1:17" ht="14.4" customHeight="1" x14ac:dyDescent="0.3">
      <c r="A758" s="660" t="s">
        <v>9010</v>
      </c>
      <c r="B758" s="661" t="s">
        <v>8820</v>
      </c>
      <c r="C758" s="661" t="s">
        <v>8731</v>
      </c>
      <c r="D758" s="661" t="s">
        <v>8873</v>
      </c>
      <c r="E758" s="661" t="s">
        <v>8874</v>
      </c>
      <c r="F758" s="664">
        <v>1848</v>
      </c>
      <c r="G758" s="664">
        <v>29568</v>
      </c>
      <c r="H758" s="664">
        <v>1</v>
      </c>
      <c r="I758" s="664">
        <v>16</v>
      </c>
      <c r="J758" s="664">
        <v>1869</v>
      </c>
      <c r="K758" s="664">
        <v>29904</v>
      </c>
      <c r="L758" s="664">
        <v>1.0113636363636365</v>
      </c>
      <c r="M758" s="664">
        <v>16</v>
      </c>
      <c r="N758" s="664">
        <v>1827</v>
      </c>
      <c r="O758" s="664">
        <v>29232</v>
      </c>
      <c r="P758" s="677">
        <v>0.98863636363636365</v>
      </c>
      <c r="Q758" s="665">
        <v>16</v>
      </c>
    </row>
    <row r="759" spans="1:17" ht="14.4" customHeight="1" x14ac:dyDescent="0.3">
      <c r="A759" s="660" t="s">
        <v>9010</v>
      </c>
      <c r="B759" s="661" t="s">
        <v>8820</v>
      </c>
      <c r="C759" s="661" t="s">
        <v>8731</v>
      </c>
      <c r="D759" s="661" t="s">
        <v>8877</v>
      </c>
      <c r="E759" s="661" t="s">
        <v>8878</v>
      </c>
      <c r="F759" s="664">
        <v>15</v>
      </c>
      <c r="G759" s="664">
        <v>5205</v>
      </c>
      <c r="H759" s="664">
        <v>1</v>
      </c>
      <c r="I759" s="664">
        <v>347</v>
      </c>
      <c r="J759" s="664">
        <v>183</v>
      </c>
      <c r="K759" s="664">
        <v>63684</v>
      </c>
      <c r="L759" s="664">
        <v>12.235158501440923</v>
      </c>
      <c r="M759" s="664">
        <v>348</v>
      </c>
      <c r="N759" s="664">
        <v>115</v>
      </c>
      <c r="O759" s="664">
        <v>40050</v>
      </c>
      <c r="P759" s="677">
        <v>7.6945244956772338</v>
      </c>
      <c r="Q759" s="665">
        <v>348.26086956521738</v>
      </c>
    </row>
    <row r="760" spans="1:17" ht="14.4" customHeight="1" x14ac:dyDescent="0.3">
      <c r="A760" s="660" t="s">
        <v>9010</v>
      </c>
      <c r="B760" s="661" t="s">
        <v>8820</v>
      </c>
      <c r="C760" s="661" t="s">
        <v>8731</v>
      </c>
      <c r="D760" s="661" t="s">
        <v>8879</v>
      </c>
      <c r="E760" s="661" t="s">
        <v>8880</v>
      </c>
      <c r="F760" s="664">
        <v>406</v>
      </c>
      <c r="G760" s="664">
        <v>9338</v>
      </c>
      <c r="H760" s="664">
        <v>1</v>
      </c>
      <c r="I760" s="664">
        <v>23</v>
      </c>
      <c r="J760" s="664">
        <v>360</v>
      </c>
      <c r="K760" s="664">
        <v>8640</v>
      </c>
      <c r="L760" s="664">
        <v>0.92525165988434355</v>
      </c>
      <c r="M760" s="664">
        <v>24</v>
      </c>
      <c r="N760" s="664">
        <v>398</v>
      </c>
      <c r="O760" s="664">
        <v>9552</v>
      </c>
      <c r="P760" s="677">
        <v>1.0229171128721353</v>
      </c>
      <c r="Q760" s="665">
        <v>24</v>
      </c>
    </row>
    <row r="761" spans="1:17" ht="14.4" customHeight="1" x14ac:dyDescent="0.3">
      <c r="A761" s="660" t="s">
        <v>9010</v>
      </c>
      <c r="B761" s="661" t="s">
        <v>8820</v>
      </c>
      <c r="C761" s="661" t="s">
        <v>8731</v>
      </c>
      <c r="D761" s="661" t="s">
        <v>8881</v>
      </c>
      <c r="E761" s="661" t="s">
        <v>8882</v>
      </c>
      <c r="F761" s="664">
        <v>7</v>
      </c>
      <c r="G761" s="664">
        <v>5159</v>
      </c>
      <c r="H761" s="664">
        <v>1</v>
      </c>
      <c r="I761" s="664">
        <v>737</v>
      </c>
      <c r="J761" s="664">
        <v>9</v>
      </c>
      <c r="K761" s="664">
        <v>6642</v>
      </c>
      <c r="L761" s="664">
        <v>1.2874588098468696</v>
      </c>
      <c r="M761" s="664">
        <v>738</v>
      </c>
      <c r="N761" s="664">
        <v>3</v>
      </c>
      <c r="O761" s="664">
        <v>2215</v>
      </c>
      <c r="P761" s="677">
        <v>0.4293467726303547</v>
      </c>
      <c r="Q761" s="665">
        <v>738.33333333333337</v>
      </c>
    </row>
    <row r="762" spans="1:17" ht="14.4" customHeight="1" x14ac:dyDescent="0.3">
      <c r="A762" s="660" t="s">
        <v>9010</v>
      </c>
      <c r="B762" s="661" t="s">
        <v>8820</v>
      </c>
      <c r="C762" s="661" t="s">
        <v>8731</v>
      </c>
      <c r="D762" s="661" t="s">
        <v>8883</v>
      </c>
      <c r="E762" s="661" t="s">
        <v>8884</v>
      </c>
      <c r="F762" s="664">
        <v>16</v>
      </c>
      <c r="G762" s="664">
        <v>2880</v>
      </c>
      <c r="H762" s="664">
        <v>1</v>
      </c>
      <c r="I762" s="664">
        <v>180</v>
      </c>
      <c r="J762" s="664">
        <v>23</v>
      </c>
      <c r="K762" s="664">
        <v>4140</v>
      </c>
      <c r="L762" s="664">
        <v>1.4375</v>
      </c>
      <c r="M762" s="664">
        <v>180</v>
      </c>
      <c r="N762" s="664">
        <v>11</v>
      </c>
      <c r="O762" s="664">
        <v>1980</v>
      </c>
      <c r="P762" s="677">
        <v>0.6875</v>
      </c>
      <c r="Q762" s="665">
        <v>180</v>
      </c>
    </row>
    <row r="763" spans="1:17" ht="14.4" customHeight="1" x14ac:dyDescent="0.3">
      <c r="A763" s="660" t="s">
        <v>9010</v>
      </c>
      <c r="B763" s="661" t="s">
        <v>8820</v>
      </c>
      <c r="C763" s="661" t="s">
        <v>8731</v>
      </c>
      <c r="D763" s="661" t="s">
        <v>8889</v>
      </c>
      <c r="E763" s="661" t="s">
        <v>8890</v>
      </c>
      <c r="F763" s="664">
        <v>6</v>
      </c>
      <c r="G763" s="664">
        <v>1518</v>
      </c>
      <c r="H763" s="664">
        <v>1</v>
      </c>
      <c r="I763" s="664">
        <v>253</v>
      </c>
      <c r="J763" s="664">
        <v>55</v>
      </c>
      <c r="K763" s="664">
        <v>13915</v>
      </c>
      <c r="L763" s="664">
        <v>9.1666666666666661</v>
      </c>
      <c r="M763" s="664">
        <v>253</v>
      </c>
      <c r="N763" s="664">
        <v>277</v>
      </c>
      <c r="O763" s="664">
        <v>70081</v>
      </c>
      <c r="P763" s="677">
        <v>46.166666666666664</v>
      </c>
      <c r="Q763" s="665">
        <v>253</v>
      </c>
    </row>
    <row r="764" spans="1:17" ht="14.4" customHeight="1" x14ac:dyDescent="0.3">
      <c r="A764" s="660" t="s">
        <v>9010</v>
      </c>
      <c r="B764" s="661" t="s">
        <v>8820</v>
      </c>
      <c r="C764" s="661" t="s">
        <v>8731</v>
      </c>
      <c r="D764" s="661" t="s">
        <v>8891</v>
      </c>
      <c r="E764" s="661" t="s">
        <v>8892</v>
      </c>
      <c r="F764" s="664">
        <v>7</v>
      </c>
      <c r="G764" s="664">
        <v>1848</v>
      </c>
      <c r="H764" s="664">
        <v>1</v>
      </c>
      <c r="I764" s="664">
        <v>264</v>
      </c>
      <c r="J764" s="664">
        <v>10</v>
      </c>
      <c r="K764" s="664">
        <v>2640</v>
      </c>
      <c r="L764" s="664">
        <v>1.4285714285714286</v>
      </c>
      <c r="M764" s="664">
        <v>264</v>
      </c>
      <c r="N764" s="664">
        <v>3</v>
      </c>
      <c r="O764" s="664">
        <v>793</v>
      </c>
      <c r="P764" s="677">
        <v>0.42911255411255411</v>
      </c>
      <c r="Q764" s="665">
        <v>264.33333333333331</v>
      </c>
    </row>
    <row r="765" spans="1:17" ht="14.4" customHeight="1" x14ac:dyDescent="0.3">
      <c r="A765" s="660" t="s">
        <v>9010</v>
      </c>
      <c r="B765" s="661" t="s">
        <v>8820</v>
      </c>
      <c r="C765" s="661" t="s">
        <v>8731</v>
      </c>
      <c r="D765" s="661" t="s">
        <v>8893</v>
      </c>
      <c r="E765" s="661" t="s">
        <v>8894</v>
      </c>
      <c r="F765" s="664">
        <v>9</v>
      </c>
      <c r="G765" s="664">
        <v>1701</v>
      </c>
      <c r="H765" s="664">
        <v>1</v>
      </c>
      <c r="I765" s="664">
        <v>189</v>
      </c>
      <c r="J765" s="664">
        <v>5</v>
      </c>
      <c r="K765" s="664">
        <v>945</v>
      </c>
      <c r="L765" s="664">
        <v>0.55555555555555558</v>
      </c>
      <c r="M765" s="664">
        <v>189</v>
      </c>
      <c r="N765" s="664"/>
      <c r="O765" s="664"/>
      <c r="P765" s="677"/>
      <c r="Q765" s="665"/>
    </row>
    <row r="766" spans="1:17" ht="14.4" customHeight="1" x14ac:dyDescent="0.3">
      <c r="A766" s="660" t="s">
        <v>9010</v>
      </c>
      <c r="B766" s="661" t="s">
        <v>8820</v>
      </c>
      <c r="C766" s="661" t="s">
        <v>8731</v>
      </c>
      <c r="D766" s="661" t="s">
        <v>8897</v>
      </c>
      <c r="E766" s="661" t="s">
        <v>8898</v>
      </c>
      <c r="F766" s="664">
        <v>5</v>
      </c>
      <c r="G766" s="664">
        <v>1080</v>
      </c>
      <c r="H766" s="664">
        <v>1</v>
      </c>
      <c r="I766" s="664">
        <v>216</v>
      </c>
      <c r="J766" s="664">
        <v>10</v>
      </c>
      <c r="K766" s="664">
        <v>2160</v>
      </c>
      <c r="L766" s="664">
        <v>2</v>
      </c>
      <c r="M766" s="664">
        <v>216</v>
      </c>
      <c r="N766" s="664">
        <v>14</v>
      </c>
      <c r="O766" s="664">
        <v>3024</v>
      </c>
      <c r="P766" s="677">
        <v>2.8</v>
      </c>
      <c r="Q766" s="665">
        <v>216</v>
      </c>
    </row>
    <row r="767" spans="1:17" ht="14.4" customHeight="1" x14ac:dyDescent="0.3">
      <c r="A767" s="660" t="s">
        <v>9010</v>
      </c>
      <c r="B767" s="661" t="s">
        <v>8820</v>
      </c>
      <c r="C767" s="661" t="s">
        <v>8731</v>
      </c>
      <c r="D767" s="661" t="s">
        <v>8899</v>
      </c>
      <c r="E767" s="661" t="s">
        <v>8900</v>
      </c>
      <c r="F767" s="664">
        <v>2</v>
      </c>
      <c r="G767" s="664">
        <v>70</v>
      </c>
      <c r="H767" s="664">
        <v>1</v>
      </c>
      <c r="I767" s="664">
        <v>35</v>
      </c>
      <c r="J767" s="664">
        <v>5</v>
      </c>
      <c r="K767" s="664">
        <v>175</v>
      </c>
      <c r="L767" s="664">
        <v>2.5</v>
      </c>
      <c r="M767" s="664">
        <v>35</v>
      </c>
      <c r="N767" s="664">
        <v>7</v>
      </c>
      <c r="O767" s="664">
        <v>252</v>
      </c>
      <c r="P767" s="677">
        <v>3.6</v>
      </c>
      <c r="Q767" s="665">
        <v>36</v>
      </c>
    </row>
    <row r="768" spans="1:17" ht="14.4" customHeight="1" x14ac:dyDescent="0.3">
      <c r="A768" s="660" t="s">
        <v>9010</v>
      </c>
      <c r="B768" s="661" t="s">
        <v>8820</v>
      </c>
      <c r="C768" s="661" t="s">
        <v>8731</v>
      </c>
      <c r="D768" s="661" t="s">
        <v>8901</v>
      </c>
      <c r="E768" s="661" t="s">
        <v>8902</v>
      </c>
      <c r="F768" s="664">
        <v>7</v>
      </c>
      <c r="G768" s="664">
        <v>4123</v>
      </c>
      <c r="H768" s="664">
        <v>1</v>
      </c>
      <c r="I768" s="664">
        <v>589</v>
      </c>
      <c r="J768" s="664">
        <v>10</v>
      </c>
      <c r="K768" s="664">
        <v>5900</v>
      </c>
      <c r="L768" s="664">
        <v>1.4309968469560999</v>
      </c>
      <c r="M768" s="664">
        <v>590</v>
      </c>
      <c r="N768" s="664">
        <v>4</v>
      </c>
      <c r="O768" s="664">
        <v>2362</v>
      </c>
      <c r="P768" s="677">
        <v>0.57288382245937419</v>
      </c>
      <c r="Q768" s="665">
        <v>590.5</v>
      </c>
    </row>
    <row r="769" spans="1:17" ht="14.4" customHeight="1" x14ac:dyDescent="0.3">
      <c r="A769" s="660" t="s">
        <v>9010</v>
      </c>
      <c r="B769" s="661" t="s">
        <v>8820</v>
      </c>
      <c r="C769" s="661" t="s">
        <v>8731</v>
      </c>
      <c r="D769" s="661" t="s">
        <v>8903</v>
      </c>
      <c r="E769" s="661" t="s">
        <v>8904</v>
      </c>
      <c r="F769" s="664">
        <v>7</v>
      </c>
      <c r="G769" s="664">
        <v>350</v>
      </c>
      <c r="H769" s="664">
        <v>1</v>
      </c>
      <c r="I769" s="664">
        <v>50</v>
      </c>
      <c r="J769" s="664">
        <v>10</v>
      </c>
      <c r="K769" s="664">
        <v>500</v>
      </c>
      <c r="L769" s="664">
        <v>1.4285714285714286</v>
      </c>
      <c r="M769" s="664">
        <v>50</v>
      </c>
      <c r="N769" s="664">
        <v>11</v>
      </c>
      <c r="O769" s="664">
        <v>550</v>
      </c>
      <c r="P769" s="677">
        <v>1.5714285714285714</v>
      </c>
      <c r="Q769" s="665">
        <v>50</v>
      </c>
    </row>
    <row r="770" spans="1:17" ht="14.4" customHeight="1" x14ac:dyDescent="0.3">
      <c r="A770" s="660" t="s">
        <v>9010</v>
      </c>
      <c r="B770" s="661" t="s">
        <v>8820</v>
      </c>
      <c r="C770" s="661" t="s">
        <v>8731</v>
      </c>
      <c r="D770" s="661" t="s">
        <v>8905</v>
      </c>
      <c r="E770" s="661" t="s">
        <v>8906</v>
      </c>
      <c r="F770" s="664">
        <v>7</v>
      </c>
      <c r="G770" s="664">
        <v>3808</v>
      </c>
      <c r="H770" s="664">
        <v>1</v>
      </c>
      <c r="I770" s="664">
        <v>544</v>
      </c>
      <c r="J770" s="664">
        <v>10</v>
      </c>
      <c r="K770" s="664">
        <v>5450</v>
      </c>
      <c r="L770" s="664">
        <v>1.4311974789915967</v>
      </c>
      <c r="M770" s="664">
        <v>545</v>
      </c>
      <c r="N770" s="664">
        <v>4</v>
      </c>
      <c r="O770" s="664">
        <v>2182</v>
      </c>
      <c r="P770" s="677">
        <v>0.57300420168067223</v>
      </c>
      <c r="Q770" s="665">
        <v>545.5</v>
      </c>
    </row>
    <row r="771" spans="1:17" ht="14.4" customHeight="1" x14ac:dyDescent="0.3">
      <c r="A771" s="660" t="s">
        <v>9010</v>
      </c>
      <c r="B771" s="661" t="s">
        <v>8820</v>
      </c>
      <c r="C771" s="661" t="s">
        <v>8731</v>
      </c>
      <c r="D771" s="661" t="s">
        <v>8907</v>
      </c>
      <c r="E771" s="661" t="s">
        <v>8908</v>
      </c>
      <c r="F771" s="664">
        <v>2</v>
      </c>
      <c r="G771" s="664">
        <v>954</v>
      </c>
      <c r="H771" s="664">
        <v>1</v>
      </c>
      <c r="I771" s="664">
        <v>477</v>
      </c>
      <c r="J771" s="664">
        <v>4</v>
      </c>
      <c r="K771" s="664">
        <v>1916</v>
      </c>
      <c r="L771" s="664">
        <v>2.008385744234801</v>
      </c>
      <c r="M771" s="664">
        <v>479</v>
      </c>
      <c r="N771" s="664">
        <v>3</v>
      </c>
      <c r="O771" s="664">
        <v>1437</v>
      </c>
      <c r="P771" s="677">
        <v>1.5062893081761006</v>
      </c>
      <c r="Q771" s="665">
        <v>479</v>
      </c>
    </row>
    <row r="772" spans="1:17" ht="14.4" customHeight="1" x14ac:dyDescent="0.3">
      <c r="A772" s="660" t="s">
        <v>9010</v>
      </c>
      <c r="B772" s="661" t="s">
        <v>8820</v>
      </c>
      <c r="C772" s="661" t="s">
        <v>8731</v>
      </c>
      <c r="D772" s="661" t="s">
        <v>8909</v>
      </c>
      <c r="E772" s="661" t="s">
        <v>8910</v>
      </c>
      <c r="F772" s="664">
        <v>7</v>
      </c>
      <c r="G772" s="664">
        <v>5138</v>
      </c>
      <c r="H772" s="664">
        <v>1</v>
      </c>
      <c r="I772" s="664">
        <v>734</v>
      </c>
      <c r="J772" s="664">
        <v>10</v>
      </c>
      <c r="K772" s="664">
        <v>7340</v>
      </c>
      <c r="L772" s="664">
        <v>1.4285714285714286</v>
      </c>
      <c r="M772" s="664">
        <v>734</v>
      </c>
      <c r="N772" s="664">
        <v>3</v>
      </c>
      <c r="O772" s="664">
        <v>2203</v>
      </c>
      <c r="P772" s="677">
        <v>0.42876605683145191</v>
      </c>
      <c r="Q772" s="665">
        <v>734.33333333333337</v>
      </c>
    </row>
    <row r="773" spans="1:17" ht="14.4" customHeight="1" x14ac:dyDescent="0.3">
      <c r="A773" s="660" t="s">
        <v>9010</v>
      </c>
      <c r="B773" s="661" t="s">
        <v>8820</v>
      </c>
      <c r="C773" s="661" t="s">
        <v>8731</v>
      </c>
      <c r="D773" s="661" t="s">
        <v>8911</v>
      </c>
      <c r="E773" s="661" t="s">
        <v>8912</v>
      </c>
      <c r="F773" s="664">
        <v>3</v>
      </c>
      <c r="G773" s="664">
        <v>978</v>
      </c>
      <c r="H773" s="664">
        <v>1</v>
      </c>
      <c r="I773" s="664">
        <v>326</v>
      </c>
      <c r="J773" s="664">
        <v>2</v>
      </c>
      <c r="K773" s="664">
        <v>652</v>
      </c>
      <c r="L773" s="664">
        <v>0.66666666666666663</v>
      </c>
      <c r="M773" s="664">
        <v>326</v>
      </c>
      <c r="N773" s="664"/>
      <c r="O773" s="664"/>
      <c r="P773" s="677"/>
      <c r="Q773" s="665"/>
    </row>
    <row r="774" spans="1:17" ht="14.4" customHeight="1" x14ac:dyDescent="0.3">
      <c r="A774" s="660" t="s">
        <v>9010</v>
      </c>
      <c r="B774" s="661" t="s">
        <v>8820</v>
      </c>
      <c r="C774" s="661" t="s">
        <v>8731</v>
      </c>
      <c r="D774" s="661" t="s">
        <v>8913</v>
      </c>
      <c r="E774" s="661" t="s">
        <v>8914</v>
      </c>
      <c r="F774" s="664">
        <v>7</v>
      </c>
      <c r="G774" s="664">
        <v>2408</v>
      </c>
      <c r="H774" s="664">
        <v>1</v>
      </c>
      <c r="I774" s="664">
        <v>344</v>
      </c>
      <c r="J774" s="664">
        <v>10</v>
      </c>
      <c r="K774" s="664">
        <v>3440</v>
      </c>
      <c r="L774" s="664">
        <v>1.4285714285714286</v>
      </c>
      <c r="M774" s="664">
        <v>344</v>
      </c>
      <c r="N774" s="664">
        <v>3</v>
      </c>
      <c r="O774" s="664">
        <v>1033</v>
      </c>
      <c r="P774" s="677">
        <v>0.42898671096345514</v>
      </c>
      <c r="Q774" s="665">
        <v>344.33333333333331</v>
      </c>
    </row>
    <row r="775" spans="1:17" ht="14.4" customHeight="1" x14ac:dyDescent="0.3">
      <c r="A775" s="660" t="s">
        <v>9010</v>
      </c>
      <c r="B775" s="661" t="s">
        <v>8820</v>
      </c>
      <c r="C775" s="661" t="s">
        <v>8731</v>
      </c>
      <c r="D775" s="661" t="s">
        <v>8915</v>
      </c>
      <c r="E775" s="661" t="s">
        <v>8916</v>
      </c>
      <c r="F775" s="664"/>
      <c r="G775" s="664"/>
      <c r="H775" s="664"/>
      <c r="I775" s="664"/>
      <c r="J775" s="664"/>
      <c r="K775" s="664"/>
      <c r="L775" s="664"/>
      <c r="M775" s="664"/>
      <c r="N775" s="664">
        <v>1</v>
      </c>
      <c r="O775" s="664">
        <v>752</v>
      </c>
      <c r="P775" s="677"/>
      <c r="Q775" s="665">
        <v>752</v>
      </c>
    </row>
    <row r="776" spans="1:17" ht="14.4" customHeight="1" x14ac:dyDescent="0.3">
      <c r="A776" s="660" t="s">
        <v>9010</v>
      </c>
      <c r="B776" s="661" t="s">
        <v>8820</v>
      </c>
      <c r="C776" s="661" t="s">
        <v>8731</v>
      </c>
      <c r="D776" s="661" t="s">
        <v>8917</v>
      </c>
      <c r="E776" s="661" t="s">
        <v>8918</v>
      </c>
      <c r="F776" s="664"/>
      <c r="G776" s="664"/>
      <c r="H776" s="664"/>
      <c r="I776" s="664"/>
      <c r="J776" s="664">
        <v>3</v>
      </c>
      <c r="K776" s="664">
        <v>690</v>
      </c>
      <c r="L776" s="664"/>
      <c r="M776" s="664">
        <v>230</v>
      </c>
      <c r="N776" s="664">
        <v>5</v>
      </c>
      <c r="O776" s="664">
        <v>1153</v>
      </c>
      <c r="P776" s="677"/>
      <c r="Q776" s="665">
        <v>230.6</v>
      </c>
    </row>
    <row r="777" spans="1:17" ht="14.4" customHeight="1" x14ac:dyDescent="0.3">
      <c r="A777" s="660" t="s">
        <v>9010</v>
      </c>
      <c r="B777" s="661" t="s">
        <v>8820</v>
      </c>
      <c r="C777" s="661" t="s">
        <v>8731</v>
      </c>
      <c r="D777" s="661" t="s">
        <v>8921</v>
      </c>
      <c r="E777" s="661" t="s">
        <v>8922</v>
      </c>
      <c r="F777" s="664"/>
      <c r="G777" s="664"/>
      <c r="H777" s="664"/>
      <c r="I777" s="664"/>
      <c r="J777" s="664">
        <v>3</v>
      </c>
      <c r="K777" s="664">
        <v>687</v>
      </c>
      <c r="L777" s="664"/>
      <c r="M777" s="664">
        <v>229</v>
      </c>
      <c r="N777" s="664"/>
      <c r="O777" s="664"/>
      <c r="P777" s="677"/>
      <c r="Q777" s="665"/>
    </row>
    <row r="778" spans="1:17" ht="14.4" customHeight="1" x14ac:dyDescent="0.3">
      <c r="A778" s="660" t="s">
        <v>9010</v>
      </c>
      <c r="B778" s="661" t="s">
        <v>8820</v>
      </c>
      <c r="C778" s="661" t="s">
        <v>8731</v>
      </c>
      <c r="D778" s="661" t="s">
        <v>8925</v>
      </c>
      <c r="E778" s="661" t="s">
        <v>8926</v>
      </c>
      <c r="F778" s="664"/>
      <c r="G778" s="664"/>
      <c r="H778" s="664"/>
      <c r="I778" s="664"/>
      <c r="J778" s="664">
        <v>1</v>
      </c>
      <c r="K778" s="664">
        <v>650</v>
      </c>
      <c r="L778" s="664"/>
      <c r="M778" s="664">
        <v>650</v>
      </c>
      <c r="N778" s="664">
        <v>1</v>
      </c>
      <c r="O778" s="664">
        <v>651</v>
      </c>
      <c r="P778" s="677"/>
      <c r="Q778" s="665">
        <v>651</v>
      </c>
    </row>
    <row r="779" spans="1:17" ht="14.4" customHeight="1" x14ac:dyDescent="0.3">
      <c r="A779" s="660" t="s">
        <v>9010</v>
      </c>
      <c r="B779" s="661" t="s">
        <v>8820</v>
      </c>
      <c r="C779" s="661" t="s">
        <v>8731</v>
      </c>
      <c r="D779" s="661" t="s">
        <v>8935</v>
      </c>
      <c r="E779" s="661" t="s">
        <v>8936</v>
      </c>
      <c r="F779" s="664">
        <v>1</v>
      </c>
      <c r="G779" s="664">
        <v>163</v>
      </c>
      <c r="H779" s="664">
        <v>1</v>
      </c>
      <c r="I779" s="664">
        <v>163</v>
      </c>
      <c r="J779" s="664">
        <v>1</v>
      </c>
      <c r="K779" s="664">
        <v>164</v>
      </c>
      <c r="L779" s="664">
        <v>1.0061349693251533</v>
      </c>
      <c r="M779" s="664">
        <v>164</v>
      </c>
      <c r="N779" s="664"/>
      <c r="O779" s="664"/>
      <c r="P779" s="677"/>
      <c r="Q779" s="665"/>
    </row>
    <row r="780" spans="1:17" ht="14.4" customHeight="1" x14ac:dyDescent="0.3">
      <c r="A780" s="660" t="s">
        <v>9010</v>
      </c>
      <c r="B780" s="661" t="s">
        <v>8820</v>
      </c>
      <c r="C780" s="661" t="s">
        <v>8731</v>
      </c>
      <c r="D780" s="661" t="s">
        <v>1511</v>
      </c>
      <c r="E780" s="661" t="s">
        <v>8937</v>
      </c>
      <c r="F780" s="664"/>
      <c r="G780" s="664"/>
      <c r="H780" s="664"/>
      <c r="I780" s="664"/>
      <c r="J780" s="664">
        <v>16</v>
      </c>
      <c r="K780" s="664">
        <v>12560</v>
      </c>
      <c r="L780" s="664"/>
      <c r="M780" s="664">
        <v>785</v>
      </c>
      <c r="N780" s="664">
        <v>8</v>
      </c>
      <c r="O780" s="664">
        <v>6284</v>
      </c>
      <c r="P780" s="677"/>
      <c r="Q780" s="665">
        <v>785.5</v>
      </c>
    </row>
    <row r="781" spans="1:17" ht="14.4" customHeight="1" x14ac:dyDescent="0.3">
      <c r="A781" s="660" t="s">
        <v>9010</v>
      </c>
      <c r="B781" s="661" t="s">
        <v>8820</v>
      </c>
      <c r="C781" s="661" t="s">
        <v>8731</v>
      </c>
      <c r="D781" s="661" t="s">
        <v>8942</v>
      </c>
      <c r="E781" s="661" t="s">
        <v>8943</v>
      </c>
      <c r="F781" s="664">
        <v>1</v>
      </c>
      <c r="G781" s="664">
        <v>914</v>
      </c>
      <c r="H781" s="664">
        <v>1</v>
      </c>
      <c r="I781" s="664">
        <v>914</v>
      </c>
      <c r="J781" s="664">
        <v>1</v>
      </c>
      <c r="K781" s="664">
        <v>915</v>
      </c>
      <c r="L781" s="664">
        <v>1.0010940919037199</v>
      </c>
      <c r="M781" s="664">
        <v>915</v>
      </c>
      <c r="N781" s="664"/>
      <c r="O781" s="664"/>
      <c r="P781" s="677"/>
      <c r="Q781" s="665"/>
    </row>
    <row r="782" spans="1:17" ht="14.4" customHeight="1" x14ac:dyDescent="0.3">
      <c r="A782" s="660" t="s">
        <v>9010</v>
      </c>
      <c r="B782" s="661" t="s">
        <v>8820</v>
      </c>
      <c r="C782" s="661" t="s">
        <v>8731</v>
      </c>
      <c r="D782" s="661" t="s">
        <v>8944</v>
      </c>
      <c r="E782" s="661" t="s">
        <v>8945</v>
      </c>
      <c r="F782" s="664">
        <v>1</v>
      </c>
      <c r="G782" s="664">
        <v>891</v>
      </c>
      <c r="H782" s="664">
        <v>1</v>
      </c>
      <c r="I782" s="664">
        <v>891</v>
      </c>
      <c r="J782" s="664">
        <v>1</v>
      </c>
      <c r="K782" s="664">
        <v>892</v>
      </c>
      <c r="L782" s="664">
        <v>1.0011223344556679</v>
      </c>
      <c r="M782" s="664">
        <v>892</v>
      </c>
      <c r="N782" s="664"/>
      <c r="O782" s="664"/>
      <c r="P782" s="677"/>
      <c r="Q782" s="665"/>
    </row>
    <row r="783" spans="1:17" ht="14.4" customHeight="1" x14ac:dyDescent="0.3">
      <c r="A783" s="660" t="s">
        <v>9010</v>
      </c>
      <c r="B783" s="661" t="s">
        <v>8820</v>
      </c>
      <c r="C783" s="661" t="s">
        <v>8731</v>
      </c>
      <c r="D783" s="661" t="s">
        <v>8948</v>
      </c>
      <c r="E783" s="661" t="s">
        <v>8949</v>
      </c>
      <c r="F783" s="664"/>
      <c r="G783" s="664"/>
      <c r="H783" s="664"/>
      <c r="I783" s="664"/>
      <c r="J783" s="664"/>
      <c r="K783" s="664"/>
      <c r="L783" s="664"/>
      <c r="M783" s="664"/>
      <c r="N783" s="664">
        <v>1</v>
      </c>
      <c r="O783" s="664">
        <v>345</v>
      </c>
      <c r="P783" s="677"/>
      <c r="Q783" s="665">
        <v>345</v>
      </c>
    </row>
    <row r="784" spans="1:17" ht="14.4" customHeight="1" x14ac:dyDescent="0.3">
      <c r="A784" s="660" t="s">
        <v>9010</v>
      </c>
      <c r="B784" s="661" t="s">
        <v>8820</v>
      </c>
      <c r="C784" s="661" t="s">
        <v>8731</v>
      </c>
      <c r="D784" s="661" t="s">
        <v>8952</v>
      </c>
      <c r="E784" s="661" t="s">
        <v>8953</v>
      </c>
      <c r="F784" s="664"/>
      <c r="G784" s="664"/>
      <c r="H784" s="664"/>
      <c r="I784" s="664"/>
      <c r="J784" s="664"/>
      <c r="K784" s="664"/>
      <c r="L784" s="664"/>
      <c r="M784" s="664"/>
      <c r="N784" s="664">
        <v>1</v>
      </c>
      <c r="O784" s="664">
        <v>417</v>
      </c>
      <c r="P784" s="677"/>
      <c r="Q784" s="665">
        <v>417</v>
      </c>
    </row>
    <row r="785" spans="1:17" ht="14.4" customHeight="1" x14ac:dyDescent="0.3">
      <c r="A785" s="660" t="s">
        <v>9011</v>
      </c>
      <c r="B785" s="661" t="s">
        <v>8553</v>
      </c>
      <c r="C785" s="661" t="s">
        <v>8709</v>
      </c>
      <c r="D785" s="661" t="s">
        <v>8710</v>
      </c>
      <c r="E785" s="661" t="s">
        <v>8544</v>
      </c>
      <c r="F785" s="664"/>
      <c r="G785" s="664"/>
      <c r="H785" s="664"/>
      <c r="I785" s="664"/>
      <c r="J785" s="664"/>
      <c r="K785" s="664"/>
      <c r="L785" s="664"/>
      <c r="M785" s="664"/>
      <c r="N785" s="664">
        <v>1</v>
      </c>
      <c r="O785" s="664">
        <v>1865.58</v>
      </c>
      <c r="P785" s="677"/>
      <c r="Q785" s="665">
        <v>1865.58</v>
      </c>
    </row>
    <row r="786" spans="1:17" ht="14.4" customHeight="1" x14ac:dyDescent="0.3">
      <c r="A786" s="660" t="s">
        <v>9011</v>
      </c>
      <c r="B786" s="661" t="s">
        <v>8553</v>
      </c>
      <c r="C786" s="661" t="s">
        <v>8709</v>
      </c>
      <c r="D786" s="661" t="s">
        <v>8719</v>
      </c>
      <c r="E786" s="661" t="s">
        <v>8544</v>
      </c>
      <c r="F786" s="664"/>
      <c r="G786" s="664"/>
      <c r="H786" s="664"/>
      <c r="I786" s="664"/>
      <c r="J786" s="664"/>
      <c r="K786" s="664"/>
      <c r="L786" s="664"/>
      <c r="M786" s="664"/>
      <c r="N786" s="664">
        <v>1</v>
      </c>
      <c r="O786" s="664">
        <v>238.68</v>
      </c>
      <c r="P786" s="677"/>
      <c r="Q786" s="665">
        <v>238.68</v>
      </c>
    </row>
    <row r="787" spans="1:17" ht="14.4" customHeight="1" x14ac:dyDescent="0.3">
      <c r="A787" s="660" t="s">
        <v>9011</v>
      </c>
      <c r="B787" s="661" t="s">
        <v>8553</v>
      </c>
      <c r="C787" s="661" t="s">
        <v>8722</v>
      </c>
      <c r="D787" s="661" t="s">
        <v>8723</v>
      </c>
      <c r="E787" s="661" t="s">
        <v>8724</v>
      </c>
      <c r="F787" s="664">
        <v>1</v>
      </c>
      <c r="G787" s="664">
        <v>565.1</v>
      </c>
      <c r="H787" s="664">
        <v>1</v>
      </c>
      <c r="I787" s="664">
        <v>565.1</v>
      </c>
      <c r="J787" s="664"/>
      <c r="K787" s="664"/>
      <c r="L787" s="664"/>
      <c r="M787" s="664"/>
      <c r="N787" s="664">
        <v>4</v>
      </c>
      <c r="O787" s="664">
        <v>2260.4</v>
      </c>
      <c r="P787" s="677">
        <v>4</v>
      </c>
      <c r="Q787" s="665">
        <v>565.1</v>
      </c>
    </row>
    <row r="788" spans="1:17" ht="14.4" customHeight="1" x14ac:dyDescent="0.3">
      <c r="A788" s="660" t="s">
        <v>9011</v>
      </c>
      <c r="B788" s="661" t="s">
        <v>8553</v>
      </c>
      <c r="C788" s="661" t="s">
        <v>8722</v>
      </c>
      <c r="D788" s="661" t="s">
        <v>8725</v>
      </c>
      <c r="E788" s="661" t="s">
        <v>8726</v>
      </c>
      <c r="F788" s="664"/>
      <c r="G788" s="664"/>
      <c r="H788" s="664"/>
      <c r="I788" s="664"/>
      <c r="J788" s="664"/>
      <c r="K788" s="664"/>
      <c r="L788" s="664"/>
      <c r="M788" s="664"/>
      <c r="N788" s="664">
        <v>1</v>
      </c>
      <c r="O788" s="664">
        <v>1049</v>
      </c>
      <c r="P788" s="677"/>
      <c r="Q788" s="665">
        <v>1049</v>
      </c>
    </row>
    <row r="789" spans="1:17" ht="14.4" customHeight="1" x14ac:dyDescent="0.3">
      <c r="A789" s="660" t="s">
        <v>9011</v>
      </c>
      <c r="B789" s="661" t="s">
        <v>8553</v>
      </c>
      <c r="C789" s="661" t="s">
        <v>8722</v>
      </c>
      <c r="D789" s="661" t="s">
        <v>8727</v>
      </c>
      <c r="E789" s="661" t="s">
        <v>8728</v>
      </c>
      <c r="F789" s="664"/>
      <c r="G789" s="664"/>
      <c r="H789" s="664"/>
      <c r="I789" s="664"/>
      <c r="J789" s="664"/>
      <c r="K789" s="664"/>
      <c r="L789" s="664"/>
      <c r="M789" s="664"/>
      <c r="N789" s="664">
        <v>1</v>
      </c>
      <c r="O789" s="664">
        <v>1003</v>
      </c>
      <c r="P789" s="677"/>
      <c r="Q789" s="665">
        <v>1003</v>
      </c>
    </row>
    <row r="790" spans="1:17" ht="14.4" customHeight="1" x14ac:dyDescent="0.3">
      <c r="A790" s="660" t="s">
        <v>9011</v>
      </c>
      <c r="B790" s="661" t="s">
        <v>8553</v>
      </c>
      <c r="C790" s="661" t="s">
        <v>8731</v>
      </c>
      <c r="D790" s="661" t="s">
        <v>8744</v>
      </c>
      <c r="E790" s="661" t="s">
        <v>8745</v>
      </c>
      <c r="F790" s="664"/>
      <c r="G790" s="664"/>
      <c r="H790" s="664"/>
      <c r="I790" s="664"/>
      <c r="J790" s="664"/>
      <c r="K790" s="664"/>
      <c r="L790" s="664"/>
      <c r="M790" s="664"/>
      <c r="N790" s="664">
        <v>1</v>
      </c>
      <c r="O790" s="664">
        <v>188</v>
      </c>
      <c r="P790" s="677"/>
      <c r="Q790" s="665">
        <v>188</v>
      </c>
    </row>
    <row r="791" spans="1:17" ht="14.4" customHeight="1" x14ac:dyDescent="0.3">
      <c r="A791" s="660" t="s">
        <v>9011</v>
      </c>
      <c r="B791" s="661" t="s">
        <v>8553</v>
      </c>
      <c r="C791" s="661" t="s">
        <v>8731</v>
      </c>
      <c r="D791" s="661" t="s">
        <v>8732</v>
      </c>
      <c r="E791" s="661" t="s">
        <v>8733</v>
      </c>
      <c r="F791" s="664">
        <v>4</v>
      </c>
      <c r="G791" s="664">
        <v>136</v>
      </c>
      <c r="H791" s="664">
        <v>1</v>
      </c>
      <c r="I791" s="664">
        <v>34</v>
      </c>
      <c r="J791" s="664">
        <v>10</v>
      </c>
      <c r="K791" s="664">
        <v>340</v>
      </c>
      <c r="L791" s="664">
        <v>2.5</v>
      </c>
      <c r="M791" s="664">
        <v>34</v>
      </c>
      <c r="N791" s="664">
        <v>10</v>
      </c>
      <c r="O791" s="664">
        <v>350</v>
      </c>
      <c r="P791" s="677">
        <v>2.5735294117647061</v>
      </c>
      <c r="Q791" s="665">
        <v>35</v>
      </c>
    </row>
    <row r="792" spans="1:17" ht="14.4" customHeight="1" x14ac:dyDescent="0.3">
      <c r="A792" s="660" t="s">
        <v>9011</v>
      </c>
      <c r="B792" s="661" t="s">
        <v>8553</v>
      </c>
      <c r="C792" s="661" t="s">
        <v>8731</v>
      </c>
      <c r="D792" s="661" t="s">
        <v>8748</v>
      </c>
      <c r="E792" s="661" t="s">
        <v>8749</v>
      </c>
      <c r="F792" s="664">
        <v>1</v>
      </c>
      <c r="G792" s="664">
        <v>162</v>
      </c>
      <c r="H792" s="664">
        <v>1</v>
      </c>
      <c r="I792" s="664">
        <v>162</v>
      </c>
      <c r="J792" s="664"/>
      <c r="K792" s="664"/>
      <c r="L792" s="664"/>
      <c r="M792" s="664"/>
      <c r="N792" s="664">
        <v>4</v>
      </c>
      <c r="O792" s="664">
        <v>656</v>
      </c>
      <c r="P792" s="677">
        <v>4.0493827160493829</v>
      </c>
      <c r="Q792" s="665">
        <v>164</v>
      </c>
    </row>
    <row r="793" spans="1:17" ht="14.4" customHeight="1" x14ac:dyDescent="0.3">
      <c r="A793" s="660" t="s">
        <v>9011</v>
      </c>
      <c r="B793" s="661" t="s">
        <v>8553</v>
      </c>
      <c r="C793" s="661" t="s">
        <v>8731</v>
      </c>
      <c r="D793" s="661" t="s">
        <v>8750</v>
      </c>
      <c r="E793" s="661" t="s">
        <v>8751</v>
      </c>
      <c r="F793" s="664">
        <v>1</v>
      </c>
      <c r="G793" s="664">
        <v>46</v>
      </c>
      <c r="H793" s="664">
        <v>1</v>
      </c>
      <c r="I793" s="664">
        <v>46</v>
      </c>
      <c r="J793" s="664"/>
      <c r="K793" s="664"/>
      <c r="L793" s="664"/>
      <c r="M793" s="664"/>
      <c r="N793" s="664">
        <v>5</v>
      </c>
      <c r="O793" s="664">
        <v>235</v>
      </c>
      <c r="P793" s="677">
        <v>5.1086956521739131</v>
      </c>
      <c r="Q793" s="665">
        <v>47</v>
      </c>
    </row>
    <row r="794" spans="1:17" ht="14.4" customHeight="1" x14ac:dyDescent="0.3">
      <c r="A794" s="660" t="s">
        <v>9011</v>
      </c>
      <c r="B794" s="661" t="s">
        <v>8553</v>
      </c>
      <c r="C794" s="661" t="s">
        <v>8731</v>
      </c>
      <c r="D794" s="661" t="s">
        <v>8764</v>
      </c>
      <c r="E794" s="661" t="s">
        <v>8765</v>
      </c>
      <c r="F794" s="664"/>
      <c r="G794" s="664"/>
      <c r="H794" s="664"/>
      <c r="I794" s="664"/>
      <c r="J794" s="664"/>
      <c r="K794" s="664"/>
      <c r="L794" s="664"/>
      <c r="M794" s="664"/>
      <c r="N794" s="664">
        <v>1</v>
      </c>
      <c r="O794" s="664">
        <v>0</v>
      </c>
      <c r="P794" s="677"/>
      <c r="Q794" s="665">
        <v>0</v>
      </c>
    </row>
    <row r="795" spans="1:17" ht="14.4" customHeight="1" x14ac:dyDescent="0.3">
      <c r="A795" s="660" t="s">
        <v>9011</v>
      </c>
      <c r="B795" s="661" t="s">
        <v>8553</v>
      </c>
      <c r="C795" s="661" t="s">
        <v>8731</v>
      </c>
      <c r="D795" s="661" t="s">
        <v>8766</v>
      </c>
      <c r="E795" s="661" t="s">
        <v>8767</v>
      </c>
      <c r="F795" s="664">
        <v>1</v>
      </c>
      <c r="G795" s="664">
        <v>75</v>
      </c>
      <c r="H795" s="664">
        <v>1</v>
      </c>
      <c r="I795" s="664">
        <v>75</v>
      </c>
      <c r="J795" s="664"/>
      <c r="K795" s="664"/>
      <c r="L795" s="664"/>
      <c r="M795" s="664"/>
      <c r="N795" s="664">
        <v>4</v>
      </c>
      <c r="O795" s="664">
        <v>328</v>
      </c>
      <c r="P795" s="677">
        <v>4.3733333333333331</v>
      </c>
      <c r="Q795" s="665">
        <v>82</v>
      </c>
    </row>
    <row r="796" spans="1:17" ht="14.4" customHeight="1" x14ac:dyDescent="0.3">
      <c r="A796" s="660" t="s">
        <v>9011</v>
      </c>
      <c r="B796" s="661" t="s">
        <v>8553</v>
      </c>
      <c r="C796" s="661" t="s">
        <v>8731</v>
      </c>
      <c r="D796" s="661" t="s">
        <v>8736</v>
      </c>
      <c r="E796" s="661" t="s">
        <v>8737</v>
      </c>
      <c r="F796" s="664">
        <v>4</v>
      </c>
      <c r="G796" s="664">
        <v>1428</v>
      </c>
      <c r="H796" s="664">
        <v>1</v>
      </c>
      <c r="I796" s="664">
        <v>357</v>
      </c>
      <c r="J796" s="664">
        <v>2</v>
      </c>
      <c r="K796" s="664">
        <v>654</v>
      </c>
      <c r="L796" s="664">
        <v>0.45798319327731091</v>
      </c>
      <c r="M796" s="664">
        <v>327</v>
      </c>
      <c r="N796" s="664">
        <v>4</v>
      </c>
      <c r="O796" s="664">
        <v>1320</v>
      </c>
      <c r="P796" s="677">
        <v>0.92436974789915971</v>
      </c>
      <c r="Q796" s="665">
        <v>330</v>
      </c>
    </row>
    <row r="797" spans="1:17" ht="14.4" customHeight="1" x14ac:dyDescent="0.3">
      <c r="A797" s="660" t="s">
        <v>9011</v>
      </c>
      <c r="B797" s="661" t="s">
        <v>8553</v>
      </c>
      <c r="C797" s="661" t="s">
        <v>8731</v>
      </c>
      <c r="D797" s="661" t="s">
        <v>8780</v>
      </c>
      <c r="E797" s="661" t="s">
        <v>8781</v>
      </c>
      <c r="F797" s="664"/>
      <c r="G797" s="664"/>
      <c r="H797" s="664"/>
      <c r="I797" s="664"/>
      <c r="J797" s="664"/>
      <c r="K797" s="664"/>
      <c r="L797" s="664"/>
      <c r="M797" s="664"/>
      <c r="N797" s="664">
        <v>2</v>
      </c>
      <c r="O797" s="664">
        <v>882</v>
      </c>
      <c r="P797" s="677"/>
      <c r="Q797" s="665">
        <v>441</v>
      </c>
    </row>
    <row r="798" spans="1:17" ht="14.4" customHeight="1" x14ac:dyDescent="0.3">
      <c r="A798" s="660" t="s">
        <v>9011</v>
      </c>
      <c r="B798" s="661" t="s">
        <v>8553</v>
      </c>
      <c r="C798" s="661" t="s">
        <v>8731</v>
      </c>
      <c r="D798" s="661" t="s">
        <v>8782</v>
      </c>
      <c r="E798" s="661" t="s">
        <v>8783</v>
      </c>
      <c r="F798" s="664">
        <v>2</v>
      </c>
      <c r="G798" s="664">
        <v>316</v>
      </c>
      <c r="H798" s="664">
        <v>1</v>
      </c>
      <c r="I798" s="664">
        <v>158</v>
      </c>
      <c r="J798" s="664">
        <v>4</v>
      </c>
      <c r="K798" s="664">
        <v>636</v>
      </c>
      <c r="L798" s="664">
        <v>2.0126582278481013</v>
      </c>
      <c r="M798" s="664">
        <v>159</v>
      </c>
      <c r="N798" s="664">
        <v>4</v>
      </c>
      <c r="O798" s="664">
        <v>639</v>
      </c>
      <c r="P798" s="677">
        <v>2.0221518987341773</v>
      </c>
      <c r="Q798" s="665">
        <v>159.75</v>
      </c>
    </row>
    <row r="799" spans="1:17" ht="14.4" customHeight="1" x14ac:dyDescent="0.3">
      <c r="A799" s="660" t="s">
        <v>9011</v>
      </c>
      <c r="B799" s="661" t="s">
        <v>8553</v>
      </c>
      <c r="C799" s="661" t="s">
        <v>8731</v>
      </c>
      <c r="D799" s="661" t="s">
        <v>8738</v>
      </c>
      <c r="E799" s="661" t="s">
        <v>8739</v>
      </c>
      <c r="F799" s="664"/>
      <c r="G799" s="664"/>
      <c r="H799" s="664"/>
      <c r="I799" s="664"/>
      <c r="J799" s="664">
        <v>1</v>
      </c>
      <c r="K799" s="664">
        <v>163</v>
      </c>
      <c r="L799" s="664"/>
      <c r="M799" s="664">
        <v>163</v>
      </c>
      <c r="N799" s="664">
        <v>2</v>
      </c>
      <c r="O799" s="664">
        <v>328</v>
      </c>
      <c r="P799" s="677"/>
      <c r="Q799" s="665">
        <v>164</v>
      </c>
    </row>
    <row r="800" spans="1:17" ht="14.4" customHeight="1" x14ac:dyDescent="0.3">
      <c r="A800" s="660" t="s">
        <v>9011</v>
      </c>
      <c r="B800" s="661" t="s">
        <v>8553</v>
      </c>
      <c r="C800" s="661" t="s">
        <v>8731</v>
      </c>
      <c r="D800" s="661" t="s">
        <v>8740</v>
      </c>
      <c r="E800" s="661" t="s">
        <v>8741</v>
      </c>
      <c r="F800" s="664">
        <v>2</v>
      </c>
      <c r="G800" s="664">
        <v>1346</v>
      </c>
      <c r="H800" s="664">
        <v>1</v>
      </c>
      <c r="I800" s="664">
        <v>673</v>
      </c>
      <c r="J800" s="664">
        <v>11</v>
      </c>
      <c r="K800" s="664">
        <v>7095</v>
      </c>
      <c r="L800" s="664">
        <v>5.2711738484398216</v>
      </c>
      <c r="M800" s="664">
        <v>645</v>
      </c>
      <c r="N800" s="664">
        <v>7</v>
      </c>
      <c r="O800" s="664">
        <v>4545</v>
      </c>
      <c r="P800" s="677">
        <v>3.3766716196136701</v>
      </c>
      <c r="Q800" s="665">
        <v>649.28571428571433</v>
      </c>
    </row>
    <row r="801" spans="1:17" ht="14.4" customHeight="1" x14ac:dyDescent="0.3">
      <c r="A801" s="660" t="s">
        <v>9011</v>
      </c>
      <c r="B801" s="661" t="s">
        <v>8791</v>
      </c>
      <c r="C801" s="661" t="s">
        <v>8731</v>
      </c>
      <c r="D801" s="661" t="s">
        <v>8792</v>
      </c>
      <c r="E801" s="661" t="s">
        <v>8793</v>
      </c>
      <c r="F801" s="664"/>
      <c r="G801" s="664"/>
      <c r="H801" s="664"/>
      <c r="I801" s="664"/>
      <c r="J801" s="664">
        <v>2</v>
      </c>
      <c r="K801" s="664">
        <v>1808</v>
      </c>
      <c r="L801" s="664"/>
      <c r="M801" s="664">
        <v>904</v>
      </c>
      <c r="N801" s="664"/>
      <c r="O801" s="664"/>
      <c r="P801" s="677"/>
      <c r="Q801" s="665"/>
    </row>
    <row r="802" spans="1:17" ht="14.4" customHeight="1" x14ac:dyDescent="0.3">
      <c r="A802" s="660" t="s">
        <v>9011</v>
      </c>
      <c r="B802" s="661" t="s">
        <v>8791</v>
      </c>
      <c r="C802" s="661" t="s">
        <v>8731</v>
      </c>
      <c r="D802" s="661" t="s">
        <v>8796</v>
      </c>
      <c r="E802" s="661" t="s">
        <v>8797</v>
      </c>
      <c r="F802" s="664">
        <v>1</v>
      </c>
      <c r="G802" s="664">
        <v>295</v>
      </c>
      <c r="H802" s="664">
        <v>1</v>
      </c>
      <c r="I802" s="664">
        <v>295</v>
      </c>
      <c r="J802" s="664"/>
      <c r="K802" s="664"/>
      <c r="L802" s="664"/>
      <c r="M802" s="664"/>
      <c r="N802" s="664">
        <v>1</v>
      </c>
      <c r="O802" s="664">
        <v>301</v>
      </c>
      <c r="P802" s="677">
        <v>1.0203389830508474</v>
      </c>
      <c r="Q802" s="665">
        <v>301</v>
      </c>
    </row>
    <row r="803" spans="1:17" ht="14.4" customHeight="1" x14ac:dyDescent="0.3">
      <c r="A803" s="660" t="s">
        <v>9011</v>
      </c>
      <c r="B803" s="661" t="s">
        <v>8791</v>
      </c>
      <c r="C803" s="661" t="s">
        <v>8731</v>
      </c>
      <c r="D803" s="661" t="s">
        <v>8798</v>
      </c>
      <c r="E803" s="661" t="s">
        <v>8799</v>
      </c>
      <c r="F803" s="664">
        <v>415</v>
      </c>
      <c r="G803" s="664">
        <v>9545</v>
      </c>
      <c r="H803" s="664">
        <v>1</v>
      </c>
      <c r="I803" s="664">
        <v>23</v>
      </c>
      <c r="J803" s="664">
        <v>633</v>
      </c>
      <c r="K803" s="664">
        <v>14559</v>
      </c>
      <c r="L803" s="664">
        <v>1.5253012048192771</v>
      </c>
      <c r="M803" s="664">
        <v>23</v>
      </c>
      <c r="N803" s="664">
        <v>750</v>
      </c>
      <c r="O803" s="664">
        <v>17250</v>
      </c>
      <c r="P803" s="677">
        <v>1.8072289156626506</v>
      </c>
      <c r="Q803" s="665">
        <v>23</v>
      </c>
    </row>
    <row r="804" spans="1:17" ht="14.4" customHeight="1" x14ac:dyDescent="0.3">
      <c r="A804" s="660" t="s">
        <v>9011</v>
      </c>
      <c r="B804" s="661" t="s">
        <v>8791</v>
      </c>
      <c r="C804" s="661" t="s">
        <v>8731</v>
      </c>
      <c r="D804" s="661" t="s">
        <v>8800</v>
      </c>
      <c r="E804" s="661" t="s">
        <v>8801</v>
      </c>
      <c r="F804" s="664">
        <v>211</v>
      </c>
      <c r="G804" s="664">
        <v>260796</v>
      </c>
      <c r="H804" s="664">
        <v>1</v>
      </c>
      <c r="I804" s="664">
        <v>1236</v>
      </c>
      <c r="J804" s="664">
        <v>337</v>
      </c>
      <c r="K804" s="664">
        <v>419565</v>
      </c>
      <c r="L804" s="664">
        <v>1.608786177702112</v>
      </c>
      <c r="M804" s="664">
        <v>1245</v>
      </c>
      <c r="N804" s="664">
        <v>392</v>
      </c>
      <c r="O804" s="664">
        <v>492952</v>
      </c>
      <c r="P804" s="677">
        <v>1.8901823647601956</v>
      </c>
      <c r="Q804" s="665">
        <v>1257.5306122448981</v>
      </c>
    </row>
    <row r="805" spans="1:17" ht="14.4" customHeight="1" x14ac:dyDescent="0.3">
      <c r="A805" s="660" t="s">
        <v>9011</v>
      </c>
      <c r="B805" s="661" t="s">
        <v>8791</v>
      </c>
      <c r="C805" s="661" t="s">
        <v>8731</v>
      </c>
      <c r="D805" s="661" t="s">
        <v>8802</v>
      </c>
      <c r="E805" s="661" t="s">
        <v>8803</v>
      </c>
      <c r="F805" s="664"/>
      <c r="G805" s="664"/>
      <c r="H805" s="664"/>
      <c r="I805" s="664"/>
      <c r="J805" s="664"/>
      <c r="K805" s="664"/>
      <c r="L805" s="664"/>
      <c r="M805" s="664"/>
      <c r="N805" s="664">
        <v>5</v>
      </c>
      <c r="O805" s="664">
        <v>46685</v>
      </c>
      <c r="P805" s="677"/>
      <c r="Q805" s="665">
        <v>9337</v>
      </c>
    </row>
    <row r="806" spans="1:17" ht="14.4" customHeight="1" x14ac:dyDescent="0.3">
      <c r="A806" s="660" t="s">
        <v>9011</v>
      </c>
      <c r="B806" s="661" t="s">
        <v>8791</v>
      </c>
      <c r="C806" s="661" t="s">
        <v>8731</v>
      </c>
      <c r="D806" s="661" t="s">
        <v>8804</v>
      </c>
      <c r="E806" s="661" t="s">
        <v>8805</v>
      </c>
      <c r="F806" s="664">
        <v>1</v>
      </c>
      <c r="G806" s="664">
        <v>9702</v>
      </c>
      <c r="H806" s="664">
        <v>1</v>
      </c>
      <c r="I806" s="664">
        <v>9702</v>
      </c>
      <c r="J806" s="664"/>
      <c r="K806" s="664"/>
      <c r="L806" s="664"/>
      <c r="M806" s="664"/>
      <c r="N806" s="664">
        <v>1</v>
      </c>
      <c r="O806" s="664">
        <v>9828</v>
      </c>
      <c r="P806" s="677">
        <v>1.0129870129870129</v>
      </c>
      <c r="Q806" s="665">
        <v>9828</v>
      </c>
    </row>
    <row r="807" spans="1:17" ht="14.4" customHeight="1" x14ac:dyDescent="0.3">
      <c r="A807" s="660" t="s">
        <v>9011</v>
      </c>
      <c r="B807" s="661" t="s">
        <v>8791</v>
      </c>
      <c r="C807" s="661" t="s">
        <v>8731</v>
      </c>
      <c r="D807" s="661" t="s">
        <v>8806</v>
      </c>
      <c r="E807" s="661" t="s">
        <v>8807</v>
      </c>
      <c r="F807" s="664">
        <v>308</v>
      </c>
      <c r="G807" s="664">
        <v>129976</v>
      </c>
      <c r="H807" s="664">
        <v>1</v>
      </c>
      <c r="I807" s="664">
        <v>422</v>
      </c>
      <c r="J807" s="664">
        <v>477</v>
      </c>
      <c r="K807" s="664">
        <v>202248</v>
      </c>
      <c r="L807" s="664">
        <v>1.5560411152828215</v>
      </c>
      <c r="M807" s="664">
        <v>424</v>
      </c>
      <c r="N807" s="664">
        <v>553</v>
      </c>
      <c r="O807" s="664">
        <v>237040</v>
      </c>
      <c r="P807" s="677">
        <v>1.8237213023942882</v>
      </c>
      <c r="Q807" s="665">
        <v>428.64376130198917</v>
      </c>
    </row>
    <row r="808" spans="1:17" ht="14.4" customHeight="1" x14ac:dyDescent="0.3">
      <c r="A808" s="660" t="s">
        <v>9011</v>
      </c>
      <c r="B808" s="661" t="s">
        <v>8791</v>
      </c>
      <c r="C808" s="661" t="s">
        <v>8731</v>
      </c>
      <c r="D808" s="661" t="s">
        <v>8810</v>
      </c>
      <c r="E808" s="661" t="s">
        <v>8811</v>
      </c>
      <c r="F808" s="664">
        <v>322</v>
      </c>
      <c r="G808" s="664">
        <v>322000</v>
      </c>
      <c r="H808" s="664">
        <v>1</v>
      </c>
      <c r="I808" s="664">
        <v>1000</v>
      </c>
      <c r="J808" s="664">
        <v>503</v>
      </c>
      <c r="K808" s="664">
        <v>504006</v>
      </c>
      <c r="L808" s="664">
        <v>1.5652360248447206</v>
      </c>
      <c r="M808" s="664">
        <v>1002</v>
      </c>
      <c r="N808" s="664">
        <v>602</v>
      </c>
      <c r="O808" s="664">
        <v>605084</v>
      </c>
      <c r="P808" s="677">
        <v>1.8791428571428572</v>
      </c>
      <c r="Q808" s="665">
        <v>1005.1229235880398</v>
      </c>
    </row>
    <row r="809" spans="1:17" ht="14.4" customHeight="1" x14ac:dyDescent="0.3">
      <c r="A809" s="660" t="s">
        <v>9011</v>
      </c>
      <c r="B809" s="661" t="s">
        <v>8791</v>
      </c>
      <c r="C809" s="661" t="s">
        <v>8731</v>
      </c>
      <c r="D809" s="661" t="s">
        <v>8812</v>
      </c>
      <c r="E809" s="661" t="s">
        <v>8813</v>
      </c>
      <c r="F809" s="664">
        <v>101</v>
      </c>
      <c r="G809" s="664">
        <v>224321</v>
      </c>
      <c r="H809" s="664">
        <v>1</v>
      </c>
      <c r="I809" s="664">
        <v>2221</v>
      </c>
      <c r="J809" s="664">
        <v>170</v>
      </c>
      <c r="K809" s="664">
        <v>379610</v>
      </c>
      <c r="L809" s="664">
        <v>1.6922624275034437</v>
      </c>
      <c r="M809" s="664">
        <v>2233</v>
      </c>
      <c r="N809" s="664">
        <v>210</v>
      </c>
      <c r="O809" s="664">
        <v>472479</v>
      </c>
      <c r="P809" s="677">
        <v>2.106262900040567</v>
      </c>
      <c r="Q809" s="665">
        <v>2249.9</v>
      </c>
    </row>
    <row r="810" spans="1:17" ht="14.4" customHeight="1" x14ac:dyDescent="0.3">
      <c r="A810" s="660" t="s">
        <v>9011</v>
      </c>
      <c r="B810" s="661" t="s">
        <v>8791</v>
      </c>
      <c r="C810" s="661" t="s">
        <v>8731</v>
      </c>
      <c r="D810" s="661" t="s">
        <v>8814</v>
      </c>
      <c r="E810" s="661" t="s">
        <v>8815</v>
      </c>
      <c r="F810" s="664"/>
      <c r="G810" s="664"/>
      <c r="H810" s="664"/>
      <c r="I810" s="664"/>
      <c r="J810" s="664"/>
      <c r="K810" s="664"/>
      <c r="L810" s="664"/>
      <c r="M810" s="664"/>
      <c r="N810" s="664">
        <v>4</v>
      </c>
      <c r="O810" s="664">
        <v>1480</v>
      </c>
      <c r="P810" s="677"/>
      <c r="Q810" s="665">
        <v>370</v>
      </c>
    </row>
    <row r="811" spans="1:17" ht="14.4" customHeight="1" x14ac:dyDescent="0.3">
      <c r="A811" s="660" t="s">
        <v>9011</v>
      </c>
      <c r="B811" s="661" t="s">
        <v>8820</v>
      </c>
      <c r="C811" s="661" t="s">
        <v>8731</v>
      </c>
      <c r="D811" s="661" t="s">
        <v>8823</v>
      </c>
      <c r="E811" s="661" t="s">
        <v>8824</v>
      </c>
      <c r="F811" s="664">
        <v>1</v>
      </c>
      <c r="G811" s="664">
        <v>216</v>
      </c>
      <c r="H811" s="664">
        <v>1</v>
      </c>
      <c r="I811" s="664">
        <v>216</v>
      </c>
      <c r="J811" s="664">
        <v>2</v>
      </c>
      <c r="K811" s="664">
        <v>434</v>
      </c>
      <c r="L811" s="664">
        <v>2.0092592592592591</v>
      </c>
      <c r="M811" s="664">
        <v>217</v>
      </c>
      <c r="N811" s="664">
        <v>3</v>
      </c>
      <c r="O811" s="664">
        <v>653</v>
      </c>
      <c r="P811" s="677">
        <v>3.0231481481481484</v>
      </c>
      <c r="Q811" s="665">
        <v>217.66666666666666</v>
      </c>
    </row>
    <row r="812" spans="1:17" ht="14.4" customHeight="1" x14ac:dyDescent="0.3">
      <c r="A812" s="660" t="s">
        <v>9011</v>
      </c>
      <c r="B812" s="661" t="s">
        <v>8820</v>
      </c>
      <c r="C812" s="661" t="s">
        <v>8731</v>
      </c>
      <c r="D812" s="661" t="s">
        <v>8825</v>
      </c>
      <c r="E812" s="661" t="s">
        <v>8826</v>
      </c>
      <c r="F812" s="664">
        <v>1</v>
      </c>
      <c r="G812" s="664">
        <v>494</v>
      </c>
      <c r="H812" s="664">
        <v>1</v>
      </c>
      <c r="I812" s="664">
        <v>494</v>
      </c>
      <c r="J812" s="664">
        <v>3</v>
      </c>
      <c r="K812" s="664">
        <v>1491</v>
      </c>
      <c r="L812" s="664">
        <v>3.0182186234817814</v>
      </c>
      <c r="M812" s="664">
        <v>497</v>
      </c>
      <c r="N812" s="664">
        <v>3</v>
      </c>
      <c r="O812" s="664">
        <v>1499</v>
      </c>
      <c r="P812" s="677">
        <v>3.0344129554655872</v>
      </c>
      <c r="Q812" s="665">
        <v>499.66666666666669</v>
      </c>
    </row>
    <row r="813" spans="1:17" ht="14.4" customHeight="1" x14ac:dyDescent="0.3">
      <c r="A813" s="660" t="s">
        <v>9011</v>
      </c>
      <c r="B813" s="661" t="s">
        <v>8820</v>
      </c>
      <c r="C813" s="661" t="s">
        <v>8731</v>
      </c>
      <c r="D813" s="661" t="s">
        <v>8827</v>
      </c>
      <c r="E813" s="661" t="s">
        <v>8828</v>
      </c>
      <c r="F813" s="664">
        <v>95</v>
      </c>
      <c r="G813" s="664">
        <v>27930</v>
      </c>
      <c r="H813" s="664">
        <v>1</v>
      </c>
      <c r="I813" s="664">
        <v>294</v>
      </c>
      <c r="J813" s="664">
        <v>160</v>
      </c>
      <c r="K813" s="664">
        <v>47040</v>
      </c>
      <c r="L813" s="664">
        <v>1.6842105263157894</v>
      </c>
      <c r="M813" s="664">
        <v>294</v>
      </c>
      <c r="N813" s="664">
        <v>195</v>
      </c>
      <c r="O813" s="664">
        <v>57484</v>
      </c>
      <c r="P813" s="677">
        <v>2.0581453634085212</v>
      </c>
      <c r="Q813" s="665">
        <v>294.78974358974358</v>
      </c>
    </row>
    <row r="814" spans="1:17" ht="14.4" customHeight="1" x14ac:dyDescent="0.3">
      <c r="A814" s="660" t="s">
        <v>9011</v>
      </c>
      <c r="B814" s="661" t="s">
        <v>8820</v>
      </c>
      <c r="C814" s="661" t="s">
        <v>8731</v>
      </c>
      <c r="D814" s="661" t="s">
        <v>8831</v>
      </c>
      <c r="E814" s="661" t="s">
        <v>8832</v>
      </c>
      <c r="F814" s="664">
        <v>75</v>
      </c>
      <c r="G814" s="664">
        <v>26250</v>
      </c>
      <c r="H814" s="664">
        <v>1</v>
      </c>
      <c r="I814" s="664">
        <v>350</v>
      </c>
      <c r="J814" s="664">
        <v>30</v>
      </c>
      <c r="K814" s="664">
        <v>10500</v>
      </c>
      <c r="L814" s="664">
        <v>0.4</v>
      </c>
      <c r="M814" s="664">
        <v>350</v>
      </c>
      <c r="N814" s="664">
        <v>91</v>
      </c>
      <c r="O814" s="664">
        <v>31916</v>
      </c>
      <c r="P814" s="677">
        <v>1.2158476190476191</v>
      </c>
      <c r="Q814" s="665">
        <v>350.72527472527474</v>
      </c>
    </row>
    <row r="815" spans="1:17" ht="14.4" customHeight="1" x14ac:dyDescent="0.3">
      <c r="A815" s="660" t="s">
        <v>9011</v>
      </c>
      <c r="B815" s="661" t="s">
        <v>8820</v>
      </c>
      <c r="C815" s="661" t="s">
        <v>8731</v>
      </c>
      <c r="D815" s="661" t="s">
        <v>8835</v>
      </c>
      <c r="E815" s="661" t="s">
        <v>8836</v>
      </c>
      <c r="F815" s="664">
        <v>2618</v>
      </c>
      <c r="G815" s="664">
        <v>167552</v>
      </c>
      <c r="H815" s="664">
        <v>1</v>
      </c>
      <c r="I815" s="664">
        <v>64</v>
      </c>
      <c r="J815" s="664">
        <v>2746</v>
      </c>
      <c r="K815" s="664">
        <v>178490</v>
      </c>
      <c r="L815" s="664">
        <v>1.0652812261268143</v>
      </c>
      <c r="M815" s="664">
        <v>65</v>
      </c>
      <c r="N815" s="664">
        <v>3310</v>
      </c>
      <c r="O815" s="664">
        <v>215150</v>
      </c>
      <c r="P815" s="677">
        <v>1.2840789724980901</v>
      </c>
      <c r="Q815" s="665">
        <v>65</v>
      </c>
    </row>
    <row r="816" spans="1:17" ht="14.4" customHeight="1" x14ac:dyDescent="0.3">
      <c r="A816" s="660" t="s">
        <v>9011</v>
      </c>
      <c r="B816" s="661" t="s">
        <v>8820</v>
      </c>
      <c r="C816" s="661" t="s">
        <v>8731</v>
      </c>
      <c r="D816" s="661" t="s">
        <v>8837</v>
      </c>
      <c r="E816" s="661" t="s">
        <v>8838</v>
      </c>
      <c r="F816" s="664"/>
      <c r="G816" s="664"/>
      <c r="H816" s="664"/>
      <c r="I816" s="664"/>
      <c r="J816" s="664">
        <v>1</v>
      </c>
      <c r="K816" s="664">
        <v>543</v>
      </c>
      <c r="L816" s="664"/>
      <c r="M816" s="664">
        <v>543</v>
      </c>
      <c r="N816" s="664"/>
      <c r="O816" s="664"/>
      <c r="P816" s="677"/>
      <c r="Q816" s="665"/>
    </row>
    <row r="817" spans="1:17" ht="14.4" customHeight="1" x14ac:dyDescent="0.3">
      <c r="A817" s="660" t="s">
        <v>9011</v>
      </c>
      <c r="B817" s="661" t="s">
        <v>8820</v>
      </c>
      <c r="C817" s="661" t="s">
        <v>8731</v>
      </c>
      <c r="D817" s="661" t="s">
        <v>8839</v>
      </c>
      <c r="E817" s="661" t="s">
        <v>8840</v>
      </c>
      <c r="F817" s="664">
        <v>125</v>
      </c>
      <c r="G817" s="664">
        <v>73625</v>
      </c>
      <c r="H817" s="664">
        <v>1</v>
      </c>
      <c r="I817" s="664">
        <v>589</v>
      </c>
      <c r="J817" s="664">
        <v>187</v>
      </c>
      <c r="K817" s="664">
        <v>110330</v>
      </c>
      <c r="L817" s="664">
        <v>1.4985398981324278</v>
      </c>
      <c r="M817" s="664">
        <v>590</v>
      </c>
      <c r="N817" s="664">
        <v>209</v>
      </c>
      <c r="O817" s="664">
        <v>123477</v>
      </c>
      <c r="P817" s="677">
        <v>1.6771069609507641</v>
      </c>
      <c r="Q817" s="665">
        <v>590.79904306220101</v>
      </c>
    </row>
    <row r="818" spans="1:17" ht="14.4" customHeight="1" x14ac:dyDescent="0.3">
      <c r="A818" s="660" t="s">
        <v>9011</v>
      </c>
      <c r="B818" s="661" t="s">
        <v>8820</v>
      </c>
      <c r="C818" s="661" t="s">
        <v>8731</v>
      </c>
      <c r="D818" s="661" t="s">
        <v>8841</v>
      </c>
      <c r="E818" s="661" t="s">
        <v>8842</v>
      </c>
      <c r="F818" s="664">
        <v>125</v>
      </c>
      <c r="G818" s="664">
        <v>76750</v>
      </c>
      <c r="H818" s="664">
        <v>1</v>
      </c>
      <c r="I818" s="664">
        <v>614</v>
      </c>
      <c r="J818" s="664">
        <v>186</v>
      </c>
      <c r="K818" s="664">
        <v>114390</v>
      </c>
      <c r="L818" s="664">
        <v>1.4904234527687297</v>
      </c>
      <c r="M818" s="664">
        <v>615</v>
      </c>
      <c r="N818" s="664">
        <v>209</v>
      </c>
      <c r="O818" s="664">
        <v>128702</v>
      </c>
      <c r="P818" s="677">
        <v>1.676899022801303</v>
      </c>
      <c r="Q818" s="665">
        <v>615.79904306220101</v>
      </c>
    </row>
    <row r="819" spans="1:17" ht="14.4" customHeight="1" x14ac:dyDescent="0.3">
      <c r="A819" s="660" t="s">
        <v>9011</v>
      </c>
      <c r="B819" s="661" t="s">
        <v>8820</v>
      </c>
      <c r="C819" s="661" t="s">
        <v>8731</v>
      </c>
      <c r="D819" s="661" t="s">
        <v>8843</v>
      </c>
      <c r="E819" s="661" t="s">
        <v>8844</v>
      </c>
      <c r="F819" s="664">
        <v>1</v>
      </c>
      <c r="G819" s="664">
        <v>149</v>
      </c>
      <c r="H819" s="664">
        <v>1</v>
      </c>
      <c r="I819" s="664">
        <v>149</v>
      </c>
      <c r="J819" s="664">
        <v>7</v>
      </c>
      <c r="K819" s="664">
        <v>1043</v>
      </c>
      <c r="L819" s="664">
        <v>7</v>
      </c>
      <c r="M819" s="664">
        <v>149</v>
      </c>
      <c r="N819" s="664">
        <v>5</v>
      </c>
      <c r="O819" s="664">
        <v>750</v>
      </c>
      <c r="P819" s="677">
        <v>5.0335570469798654</v>
      </c>
      <c r="Q819" s="665">
        <v>150</v>
      </c>
    </row>
    <row r="820" spans="1:17" ht="14.4" customHeight="1" x14ac:dyDescent="0.3">
      <c r="A820" s="660" t="s">
        <v>9011</v>
      </c>
      <c r="B820" s="661" t="s">
        <v>8820</v>
      </c>
      <c r="C820" s="661" t="s">
        <v>8731</v>
      </c>
      <c r="D820" s="661" t="s">
        <v>8845</v>
      </c>
      <c r="E820" s="661" t="s">
        <v>8846</v>
      </c>
      <c r="F820" s="664"/>
      <c r="G820" s="664"/>
      <c r="H820" s="664"/>
      <c r="I820" s="664"/>
      <c r="J820" s="664">
        <v>1</v>
      </c>
      <c r="K820" s="664">
        <v>675</v>
      </c>
      <c r="L820" s="664"/>
      <c r="M820" s="664">
        <v>675</v>
      </c>
      <c r="N820" s="664"/>
      <c r="O820" s="664"/>
      <c r="P820" s="677"/>
      <c r="Q820" s="665"/>
    </row>
    <row r="821" spans="1:17" ht="14.4" customHeight="1" x14ac:dyDescent="0.3">
      <c r="A821" s="660" t="s">
        <v>9011</v>
      </c>
      <c r="B821" s="661" t="s">
        <v>8820</v>
      </c>
      <c r="C821" s="661" t="s">
        <v>8731</v>
      </c>
      <c r="D821" s="661" t="s">
        <v>8847</v>
      </c>
      <c r="E821" s="661" t="s">
        <v>8848</v>
      </c>
      <c r="F821" s="664">
        <v>26</v>
      </c>
      <c r="G821" s="664">
        <v>598</v>
      </c>
      <c r="H821" s="664">
        <v>1</v>
      </c>
      <c r="I821" s="664">
        <v>23</v>
      </c>
      <c r="J821" s="664">
        <v>24</v>
      </c>
      <c r="K821" s="664">
        <v>552</v>
      </c>
      <c r="L821" s="664">
        <v>0.92307692307692313</v>
      </c>
      <c r="M821" s="664">
        <v>23</v>
      </c>
      <c r="N821" s="664">
        <v>18</v>
      </c>
      <c r="O821" s="664">
        <v>427</v>
      </c>
      <c r="P821" s="677">
        <v>0.71404682274247488</v>
      </c>
      <c r="Q821" s="665">
        <v>23.722222222222221</v>
      </c>
    </row>
    <row r="822" spans="1:17" ht="14.4" customHeight="1" x14ac:dyDescent="0.3">
      <c r="A822" s="660" t="s">
        <v>9011</v>
      </c>
      <c r="B822" s="661" t="s">
        <v>8820</v>
      </c>
      <c r="C822" s="661" t="s">
        <v>8731</v>
      </c>
      <c r="D822" s="661" t="s">
        <v>8851</v>
      </c>
      <c r="E822" s="661" t="s">
        <v>8852</v>
      </c>
      <c r="F822" s="664">
        <v>442</v>
      </c>
      <c r="G822" s="664">
        <v>23868</v>
      </c>
      <c r="H822" s="664">
        <v>1</v>
      </c>
      <c r="I822" s="664">
        <v>54</v>
      </c>
      <c r="J822" s="664">
        <v>545</v>
      </c>
      <c r="K822" s="664">
        <v>29430</v>
      </c>
      <c r="L822" s="664">
        <v>1.2330316742081449</v>
      </c>
      <c r="M822" s="664">
        <v>54</v>
      </c>
      <c r="N822" s="664">
        <v>623</v>
      </c>
      <c r="O822" s="664">
        <v>33642</v>
      </c>
      <c r="P822" s="677">
        <v>1.409502262443439</v>
      </c>
      <c r="Q822" s="665">
        <v>54</v>
      </c>
    </row>
    <row r="823" spans="1:17" ht="14.4" customHeight="1" x14ac:dyDescent="0.3">
      <c r="A823" s="660" t="s">
        <v>9011</v>
      </c>
      <c r="B823" s="661" t="s">
        <v>8820</v>
      </c>
      <c r="C823" s="661" t="s">
        <v>8731</v>
      </c>
      <c r="D823" s="661" t="s">
        <v>8853</v>
      </c>
      <c r="E823" s="661" t="s">
        <v>8854</v>
      </c>
      <c r="F823" s="664">
        <v>1865</v>
      </c>
      <c r="G823" s="664">
        <v>143605</v>
      </c>
      <c r="H823" s="664">
        <v>1</v>
      </c>
      <c r="I823" s="664">
        <v>77</v>
      </c>
      <c r="J823" s="664">
        <v>1998</v>
      </c>
      <c r="K823" s="664">
        <v>153846</v>
      </c>
      <c r="L823" s="664">
        <v>1.0713136729222521</v>
      </c>
      <c r="M823" s="664">
        <v>77</v>
      </c>
      <c r="N823" s="664">
        <v>2165</v>
      </c>
      <c r="O823" s="664">
        <v>166705</v>
      </c>
      <c r="P823" s="677">
        <v>1.1608579088471851</v>
      </c>
      <c r="Q823" s="665">
        <v>77</v>
      </c>
    </row>
    <row r="824" spans="1:17" ht="14.4" customHeight="1" x14ac:dyDescent="0.3">
      <c r="A824" s="660" t="s">
        <v>9011</v>
      </c>
      <c r="B824" s="661" t="s">
        <v>8820</v>
      </c>
      <c r="C824" s="661" t="s">
        <v>8731</v>
      </c>
      <c r="D824" s="661" t="s">
        <v>8857</v>
      </c>
      <c r="E824" s="661" t="s">
        <v>8858</v>
      </c>
      <c r="F824" s="664">
        <v>236</v>
      </c>
      <c r="G824" s="664">
        <v>5192</v>
      </c>
      <c r="H824" s="664">
        <v>1</v>
      </c>
      <c r="I824" s="664">
        <v>22</v>
      </c>
      <c r="J824" s="664">
        <v>233</v>
      </c>
      <c r="K824" s="664">
        <v>5126</v>
      </c>
      <c r="L824" s="664">
        <v>0.98728813559322037</v>
      </c>
      <c r="M824" s="664">
        <v>22</v>
      </c>
      <c r="N824" s="664">
        <v>314</v>
      </c>
      <c r="O824" s="664">
        <v>7136</v>
      </c>
      <c r="P824" s="677">
        <v>1.3744221879815099</v>
      </c>
      <c r="Q824" s="665">
        <v>22.726114649681527</v>
      </c>
    </row>
    <row r="825" spans="1:17" ht="14.4" customHeight="1" x14ac:dyDescent="0.3">
      <c r="A825" s="660" t="s">
        <v>9011</v>
      </c>
      <c r="B825" s="661" t="s">
        <v>8820</v>
      </c>
      <c r="C825" s="661" t="s">
        <v>8731</v>
      </c>
      <c r="D825" s="661" t="s">
        <v>8865</v>
      </c>
      <c r="E825" s="661" t="s">
        <v>8866</v>
      </c>
      <c r="F825" s="664"/>
      <c r="G825" s="664"/>
      <c r="H825" s="664"/>
      <c r="I825" s="664"/>
      <c r="J825" s="664">
        <v>2</v>
      </c>
      <c r="K825" s="664">
        <v>1254</v>
      </c>
      <c r="L825" s="664"/>
      <c r="M825" s="664">
        <v>627</v>
      </c>
      <c r="N825" s="664"/>
      <c r="O825" s="664"/>
      <c r="P825" s="677"/>
      <c r="Q825" s="665"/>
    </row>
    <row r="826" spans="1:17" ht="14.4" customHeight="1" x14ac:dyDescent="0.3">
      <c r="A826" s="660" t="s">
        <v>9011</v>
      </c>
      <c r="B826" s="661" t="s">
        <v>8820</v>
      </c>
      <c r="C826" s="661" t="s">
        <v>8731</v>
      </c>
      <c r="D826" s="661" t="s">
        <v>8867</v>
      </c>
      <c r="E826" s="661" t="s">
        <v>8868</v>
      </c>
      <c r="F826" s="664">
        <v>414</v>
      </c>
      <c r="G826" s="664">
        <v>86526</v>
      </c>
      <c r="H826" s="664">
        <v>1</v>
      </c>
      <c r="I826" s="664">
        <v>209</v>
      </c>
      <c r="J826" s="664">
        <v>424</v>
      </c>
      <c r="K826" s="664">
        <v>88616</v>
      </c>
      <c r="L826" s="664">
        <v>1.0241545893719808</v>
      </c>
      <c r="M826" s="664">
        <v>209</v>
      </c>
      <c r="N826" s="664">
        <v>3</v>
      </c>
      <c r="O826" s="664">
        <v>627</v>
      </c>
      <c r="P826" s="677">
        <v>7.246376811594203E-3</v>
      </c>
      <c r="Q826" s="665">
        <v>209</v>
      </c>
    </row>
    <row r="827" spans="1:17" ht="14.4" customHeight="1" x14ac:dyDescent="0.3">
      <c r="A827" s="660" t="s">
        <v>9011</v>
      </c>
      <c r="B827" s="661" t="s">
        <v>8820</v>
      </c>
      <c r="C827" s="661" t="s">
        <v>8731</v>
      </c>
      <c r="D827" s="661" t="s">
        <v>8869</v>
      </c>
      <c r="E827" s="661" t="s">
        <v>8870</v>
      </c>
      <c r="F827" s="664">
        <v>27</v>
      </c>
      <c r="G827" s="664">
        <v>1782</v>
      </c>
      <c r="H827" s="664">
        <v>1</v>
      </c>
      <c r="I827" s="664">
        <v>66</v>
      </c>
      <c r="J827" s="664">
        <v>62</v>
      </c>
      <c r="K827" s="664">
        <v>4092</v>
      </c>
      <c r="L827" s="664">
        <v>2.2962962962962963</v>
      </c>
      <c r="M827" s="664">
        <v>66</v>
      </c>
      <c r="N827" s="664">
        <v>21</v>
      </c>
      <c r="O827" s="664">
        <v>1386</v>
      </c>
      <c r="P827" s="677">
        <v>0.77777777777777779</v>
      </c>
      <c r="Q827" s="665">
        <v>66</v>
      </c>
    </row>
    <row r="828" spans="1:17" ht="14.4" customHeight="1" x14ac:dyDescent="0.3">
      <c r="A828" s="660" t="s">
        <v>9011</v>
      </c>
      <c r="B828" s="661" t="s">
        <v>8820</v>
      </c>
      <c r="C828" s="661" t="s">
        <v>8731</v>
      </c>
      <c r="D828" s="661" t="s">
        <v>8871</v>
      </c>
      <c r="E828" s="661" t="s">
        <v>8872</v>
      </c>
      <c r="F828" s="664"/>
      <c r="G828" s="664"/>
      <c r="H828" s="664"/>
      <c r="I828" s="664"/>
      <c r="J828" s="664"/>
      <c r="K828" s="664"/>
      <c r="L828" s="664"/>
      <c r="M828" s="664"/>
      <c r="N828" s="664">
        <v>1</v>
      </c>
      <c r="O828" s="664">
        <v>294</v>
      </c>
      <c r="P828" s="677"/>
      <c r="Q828" s="665">
        <v>294</v>
      </c>
    </row>
    <row r="829" spans="1:17" ht="14.4" customHeight="1" x14ac:dyDescent="0.3">
      <c r="A829" s="660" t="s">
        <v>9011</v>
      </c>
      <c r="B829" s="661" t="s">
        <v>8820</v>
      </c>
      <c r="C829" s="661" t="s">
        <v>8731</v>
      </c>
      <c r="D829" s="661" t="s">
        <v>8873</v>
      </c>
      <c r="E829" s="661" t="s">
        <v>8874</v>
      </c>
      <c r="F829" s="664">
        <v>2145</v>
      </c>
      <c r="G829" s="664">
        <v>34320</v>
      </c>
      <c r="H829" s="664">
        <v>1</v>
      </c>
      <c r="I829" s="664">
        <v>16</v>
      </c>
      <c r="J829" s="664">
        <v>2296</v>
      </c>
      <c r="K829" s="664">
        <v>36736</v>
      </c>
      <c r="L829" s="664">
        <v>1.0703962703962704</v>
      </c>
      <c r="M829" s="664">
        <v>16</v>
      </c>
      <c r="N829" s="664">
        <v>2538</v>
      </c>
      <c r="O829" s="664">
        <v>40608</v>
      </c>
      <c r="P829" s="677">
        <v>1.1832167832167833</v>
      </c>
      <c r="Q829" s="665">
        <v>16</v>
      </c>
    </row>
    <row r="830" spans="1:17" ht="14.4" customHeight="1" x14ac:dyDescent="0.3">
      <c r="A830" s="660" t="s">
        <v>9011</v>
      </c>
      <c r="B830" s="661" t="s">
        <v>8820</v>
      </c>
      <c r="C830" s="661" t="s">
        <v>8731</v>
      </c>
      <c r="D830" s="661" t="s">
        <v>8877</v>
      </c>
      <c r="E830" s="661" t="s">
        <v>8878</v>
      </c>
      <c r="F830" s="664">
        <v>48</v>
      </c>
      <c r="G830" s="664">
        <v>16656</v>
      </c>
      <c r="H830" s="664">
        <v>1</v>
      </c>
      <c r="I830" s="664">
        <v>347</v>
      </c>
      <c r="J830" s="664">
        <v>115</v>
      </c>
      <c r="K830" s="664">
        <v>40020</v>
      </c>
      <c r="L830" s="664">
        <v>2.4027377521613831</v>
      </c>
      <c r="M830" s="664">
        <v>348</v>
      </c>
      <c r="N830" s="664">
        <v>104</v>
      </c>
      <c r="O830" s="664">
        <v>36281</v>
      </c>
      <c r="P830" s="677">
        <v>2.1782540826128725</v>
      </c>
      <c r="Q830" s="665">
        <v>348.85576923076923</v>
      </c>
    </row>
    <row r="831" spans="1:17" ht="14.4" customHeight="1" x14ac:dyDescent="0.3">
      <c r="A831" s="660" t="s">
        <v>9011</v>
      </c>
      <c r="B831" s="661" t="s">
        <v>8820</v>
      </c>
      <c r="C831" s="661" t="s">
        <v>8731</v>
      </c>
      <c r="D831" s="661" t="s">
        <v>8879</v>
      </c>
      <c r="E831" s="661" t="s">
        <v>8880</v>
      </c>
      <c r="F831" s="664">
        <v>206</v>
      </c>
      <c r="G831" s="664">
        <v>4738</v>
      </c>
      <c r="H831" s="664">
        <v>1</v>
      </c>
      <c r="I831" s="664">
        <v>23</v>
      </c>
      <c r="J831" s="664">
        <v>206</v>
      </c>
      <c r="K831" s="664">
        <v>4944</v>
      </c>
      <c r="L831" s="664">
        <v>1.0434782608695652</v>
      </c>
      <c r="M831" s="664">
        <v>24</v>
      </c>
      <c r="N831" s="664">
        <v>288</v>
      </c>
      <c r="O831" s="664">
        <v>6912</v>
      </c>
      <c r="P831" s="677">
        <v>1.458843393837062</v>
      </c>
      <c r="Q831" s="665">
        <v>24</v>
      </c>
    </row>
    <row r="832" spans="1:17" ht="14.4" customHeight="1" x14ac:dyDescent="0.3">
      <c r="A832" s="660" t="s">
        <v>9011</v>
      </c>
      <c r="B832" s="661" t="s">
        <v>8820</v>
      </c>
      <c r="C832" s="661" t="s">
        <v>8731</v>
      </c>
      <c r="D832" s="661" t="s">
        <v>8881</v>
      </c>
      <c r="E832" s="661" t="s">
        <v>8882</v>
      </c>
      <c r="F832" s="664">
        <v>125</v>
      </c>
      <c r="G832" s="664">
        <v>92125</v>
      </c>
      <c r="H832" s="664">
        <v>1</v>
      </c>
      <c r="I832" s="664">
        <v>737</v>
      </c>
      <c r="J832" s="664">
        <v>185</v>
      </c>
      <c r="K832" s="664">
        <v>136530</v>
      </c>
      <c r="L832" s="664">
        <v>1.4820081411126187</v>
      </c>
      <c r="M832" s="664">
        <v>738</v>
      </c>
      <c r="N832" s="664">
        <v>207</v>
      </c>
      <c r="O832" s="664">
        <v>152931</v>
      </c>
      <c r="P832" s="677">
        <v>1.6600379918588875</v>
      </c>
      <c r="Q832" s="665">
        <v>738.79710144927537</v>
      </c>
    </row>
    <row r="833" spans="1:17" ht="14.4" customHeight="1" x14ac:dyDescent="0.3">
      <c r="A833" s="660" t="s">
        <v>9011</v>
      </c>
      <c r="B833" s="661" t="s">
        <v>8820</v>
      </c>
      <c r="C833" s="661" t="s">
        <v>8731</v>
      </c>
      <c r="D833" s="661" t="s">
        <v>8883</v>
      </c>
      <c r="E833" s="661" t="s">
        <v>8884</v>
      </c>
      <c r="F833" s="664">
        <v>141</v>
      </c>
      <c r="G833" s="664">
        <v>25380</v>
      </c>
      <c r="H833" s="664">
        <v>1</v>
      </c>
      <c r="I833" s="664">
        <v>180</v>
      </c>
      <c r="J833" s="664">
        <v>212</v>
      </c>
      <c r="K833" s="664">
        <v>38160</v>
      </c>
      <c r="L833" s="664">
        <v>1.5035460992907801</v>
      </c>
      <c r="M833" s="664">
        <v>180</v>
      </c>
      <c r="N833" s="664">
        <v>302</v>
      </c>
      <c r="O833" s="664">
        <v>54360</v>
      </c>
      <c r="P833" s="677">
        <v>2.1418439716312059</v>
      </c>
      <c r="Q833" s="665">
        <v>180</v>
      </c>
    </row>
    <row r="834" spans="1:17" ht="14.4" customHeight="1" x14ac:dyDescent="0.3">
      <c r="A834" s="660" t="s">
        <v>9011</v>
      </c>
      <c r="B834" s="661" t="s">
        <v>8820</v>
      </c>
      <c r="C834" s="661" t="s">
        <v>8731</v>
      </c>
      <c r="D834" s="661" t="s">
        <v>8889</v>
      </c>
      <c r="E834" s="661" t="s">
        <v>8890</v>
      </c>
      <c r="F834" s="664">
        <v>7</v>
      </c>
      <c r="G834" s="664">
        <v>1771</v>
      </c>
      <c r="H834" s="664">
        <v>1</v>
      </c>
      <c r="I834" s="664">
        <v>253</v>
      </c>
      <c r="J834" s="664">
        <v>148</v>
      </c>
      <c r="K834" s="664">
        <v>37444</v>
      </c>
      <c r="L834" s="664">
        <v>21.142857142857142</v>
      </c>
      <c r="M834" s="664">
        <v>253</v>
      </c>
      <c r="N834" s="664">
        <v>731</v>
      </c>
      <c r="O834" s="664">
        <v>184943</v>
      </c>
      <c r="P834" s="677">
        <v>104.42857142857143</v>
      </c>
      <c r="Q834" s="665">
        <v>253</v>
      </c>
    </row>
    <row r="835" spans="1:17" ht="14.4" customHeight="1" x14ac:dyDescent="0.3">
      <c r="A835" s="660" t="s">
        <v>9011</v>
      </c>
      <c r="B835" s="661" t="s">
        <v>8820</v>
      </c>
      <c r="C835" s="661" t="s">
        <v>8731</v>
      </c>
      <c r="D835" s="661" t="s">
        <v>8891</v>
      </c>
      <c r="E835" s="661" t="s">
        <v>8892</v>
      </c>
      <c r="F835" s="664">
        <v>125</v>
      </c>
      <c r="G835" s="664">
        <v>33000</v>
      </c>
      <c r="H835" s="664">
        <v>1</v>
      </c>
      <c r="I835" s="664">
        <v>264</v>
      </c>
      <c r="J835" s="664">
        <v>187</v>
      </c>
      <c r="K835" s="664">
        <v>49368</v>
      </c>
      <c r="L835" s="664">
        <v>1.496</v>
      </c>
      <c r="M835" s="664">
        <v>264</v>
      </c>
      <c r="N835" s="664">
        <v>209</v>
      </c>
      <c r="O835" s="664">
        <v>55343</v>
      </c>
      <c r="P835" s="677">
        <v>1.6770606060606061</v>
      </c>
      <c r="Q835" s="665">
        <v>264.79904306220095</v>
      </c>
    </row>
    <row r="836" spans="1:17" ht="14.4" customHeight="1" x14ac:dyDescent="0.3">
      <c r="A836" s="660" t="s">
        <v>9011</v>
      </c>
      <c r="B836" s="661" t="s">
        <v>8820</v>
      </c>
      <c r="C836" s="661" t="s">
        <v>8731</v>
      </c>
      <c r="D836" s="661" t="s">
        <v>8893</v>
      </c>
      <c r="E836" s="661" t="s">
        <v>8894</v>
      </c>
      <c r="F836" s="664">
        <v>228</v>
      </c>
      <c r="G836" s="664">
        <v>43092</v>
      </c>
      <c r="H836" s="664">
        <v>1</v>
      </c>
      <c r="I836" s="664">
        <v>189</v>
      </c>
      <c r="J836" s="664">
        <v>251</v>
      </c>
      <c r="K836" s="664">
        <v>47439</v>
      </c>
      <c r="L836" s="664">
        <v>1.1008771929824561</v>
      </c>
      <c r="M836" s="664">
        <v>189</v>
      </c>
      <c r="N836" s="664"/>
      <c r="O836" s="664"/>
      <c r="P836" s="677"/>
      <c r="Q836" s="665"/>
    </row>
    <row r="837" spans="1:17" ht="14.4" customHeight="1" x14ac:dyDescent="0.3">
      <c r="A837" s="660" t="s">
        <v>9011</v>
      </c>
      <c r="B837" s="661" t="s">
        <v>8820</v>
      </c>
      <c r="C837" s="661" t="s">
        <v>8731</v>
      </c>
      <c r="D837" s="661" t="s">
        <v>8897</v>
      </c>
      <c r="E837" s="661" t="s">
        <v>8898</v>
      </c>
      <c r="F837" s="664">
        <v>551</v>
      </c>
      <c r="G837" s="664">
        <v>119016</v>
      </c>
      <c r="H837" s="664">
        <v>1</v>
      </c>
      <c r="I837" s="664">
        <v>216</v>
      </c>
      <c r="J837" s="664">
        <v>675</v>
      </c>
      <c r="K837" s="664">
        <v>145800</v>
      </c>
      <c r="L837" s="664">
        <v>1.2250453720508168</v>
      </c>
      <c r="M837" s="664">
        <v>216</v>
      </c>
      <c r="N837" s="664">
        <v>661</v>
      </c>
      <c r="O837" s="664">
        <v>142776</v>
      </c>
      <c r="P837" s="677">
        <v>1.1996370235934664</v>
      </c>
      <c r="Q837" s="665">
        <v>216</v>
      </c>
    </row>
    <row r="838" spans="1:17" ht="14.4" customHeight="1" x14ac:dyDescent="0.3">
      <c r="A838" s="660" t="s">
        <v>9011</v>
      </c>
      <c r="B838" s="661" t="s">
        <v>8820</v>
      </c>
      <c r="C838" s="661" t="s">
        <v>8731</v>
      </c>
      <c r="D838" s="661" t="s">
        <v>8899</v>
      </c>
      <c r="E838" s="661" t="s">
        <v>8900</v>
      </c>
      <c r="F838" s="664">
        <v>1</v>
      </c>
      <c r="G838" s="664">
        <v>35</v>
      </c>
      <c r="H838" s="664">
        <v>1</v>
      </c>
      <c r="I838" s="664">
        <v>35</v>
      </c>
      <c r="J838" s="664">
        <v>1</v>
      </c>
      <c r="K838" s="664">
        <v>35</v>
      </c>
      <c r="L838" s="664">
        <v>1</v>
      </c>
      <c r="M838" s="664">
        <v>35</v>
      </c>
      <c r="N838" s="664">
        <v>6</v>
      </c>
      <c r="O838" s="664">
        <v>213</v>
      </c>
      <c r="P838" s="677">
        <v>6.0857142857142854</v>
      </c>
      <c r="Q838" s="665">
        <v>35.5</v>
      </c>
    </row>
    <row r="839" spans="1:17" ht="14.4" customHeight="1" x14ac:dyDescent="0.3">
      <c r="A839" s="660" t="s">
        <v>9011</v>
      </c>
      <c r="B839" s="661" t="s">
        <v>8820</v>
      </c>
      <c r="C839" s="661" t="s">
        <v>8731</v>
      </c>
      <c r="D839" s="661" t="s">
        <v>8901</v>
      </c>
      <c r="E839" s="661" t="s">
        <v>8902</v>
      </c>
      <c r="F839" s="664">
        <v>125</v>
      </c>
      <c r="G839" s="664">
        <v>73625</v>
      </c>
      <c r="H839" s="664">
        <v>1</v>
      </c>
      <c r="I839" s="664">
        <v>589</v>
      </c>
      <c r="J839" s="664">
        <v>187</v>
      </c>
      <c r="K839" s="664">
        <v>110330</v>
      </c>
      <c r="L839" s="664">
        <v>1.4985398981324278</v>
      </c>
      <c r="M839" s="664">
        <v>590</v>
      </c>
      <c r="N839" s="664">
        <v>209</v>
      </c>
      <c r="O839" s="664">
        <v>123477</v>
      </c>
      <c r="P839" s="677">
        <v>1.6771069609507641</v>
      </c>
      <c r="Q839" s="665">
        <v>590.79904306220101</v>
      </c>
    </row>
    <row r="840" spans="1:17" ht="14.4" customHeight="1" x14ac:dyDescent="0.3">
      <c r="A840" s="660" t="s">
        <v>9011</v>
      </c>
      <c r="B840" s="661" t="s">
        <v>8820</v>
      </c>
      <c r="C840" s="661" t="s">
        <v>8731</v>
      </c>
      <c r="D840" s="661" t="s">
        <v>8903</v>
      </c>
      <c r="E840" s="661" t="s">
        <v>8904</v>
      </c>
      <c r="F840" s="664">
        <v>1</v>
      </c>
      <c r="G840" s="664">
        <v>50</v>
      </c>
      <c r="H840" s="664">
        <v>1</v>
      </c>
      <c r="I840" s="664">
        <v>50</v>
      </c>
      <c r="J840" s="664">
        <v>5</v>
      </c>
      <c r="K840" s="664">
        <v>250</v>
      </c>
      <c r="L840" s="664">
        <v>5</v>
      </c>
      <c r="M840" s="664">
        <v>50</v>
      </c>
      <c r="N840" s="664">
        <v>3</v>
      </c>
      <c r="O840" s="664">
        <v>150</v>
      </c>
      <c r="P840" s="677">
        <v>3</v>
      </c>
      <c r="Q840" s="665">
        <v>50</v>
      </c>
    </row>
    <row r="841" spans="1:17" ht="14.4" customHeight="1" x14ac:dyDescent="0.3">
      <c r="A841" s="660" t="s">
        <v>9011</v>
      </c>
      <c r="B841" s="661" t="s">
        <v>8820</v>
      </c>
      <c r="C841" s="661" t="s">
        <v>8731</v>
      </c>
      <c r="D841" s="661" t="s">
        <v>8905</v>
      </c>
      <c r="E841" s="661" t="s">
        <v>8906</v>
      </c>
      <c r="F841" s="664">
        <v>125</v>
      </c>
      <c r="G841" s="664">
        <v>68000</v>
      </c>
      <c r="H841" s="664">
        <v>1</v>
      </c>
      <c r="I841" s="664">
        <v>544</v>
      </c>
      <c r="J841" s="664">
        <v>191</v>
      </c>
      <c r="K841" s="664">
        <v>104095</v>
      </c>
      <c r="L841" s="664">
        <v>1.5308088235294117</v>
      </c>
      <c r="M841" s="664">
        <v>545</v>
      </c>
      <c r="N841" s="664">
        <v>212</v>
      </c>
      <c r="O841" s="664">
        <v>115707</v>
      </c>
      <c r="P841" s="677">
        <v>1.7015735294117647</v>
      </c>
      <c r="Q841" s="665">
        <v>545.78773584905662</v>
      </c>
    </row>
    <row r="842" spans="1:17" ht="14.4" customHeight="1" x14ac:dyDescent="0.3">
      <c r="A842" s="660" t="s">
        <v>9011</v>
      </c>
      <c r="B842" s="661" t="s">
        <v>8820</v>
      </c>
      <c r="C842" s="661" t="s">
        <v>8731</v>
      </c>
      <c r="D842" s="661" t="s">
        <v>8907</v>
      </c>
      <c r="E842" s="661" t="s">
        <v>8908</v>
      </c>
      <c r="F842" s="664">
        <v>1</v>
      </c>
      <c r="G842" s="664">
        <v>477</v>
      </c>
      <c r="H842" s="664">
        <v>1</v>
      </c>
      <c r="I842" s="664">
        <v>477</v>
      </c>
      <c r="J842" s="664"/>
      <c r="K842" s="664"/>
      <c r="L842" s="664"/>
      <c r="M842" s="664"/>
      <c r="N842" s="664">
        <v>2</v>
      </c>
      <c r="O842" s="664">
        <v>966</v>
      </c>
      <c r="P842" s="677">
        <v>2.0251572327044025</v>
      </c>
      <c r="Q842" s="665">
        <v>483</v>
      </c>
    </row>
    <row r="843" spans="1:17" ht="14.4" customHeight="1" x14ac:dyDescent="0.3">
      <c r="A843" s="660" t="s">
        <v>9011</v>
      </c>
      <c r="B843" s="661" t="s">
        <v>8820</v>
      </c>
      <c r="C843" s="661" t="s">
        <v>8731</v>
      </c>
      <c r="D843" s="661" t="s">
        <v>8909</v>
      </c>
      <c r="E843" s="661" t="s">
        <v>8910</v>
      </c>
      <c r="F843" s="664">
        <v>125</v>
      </c>
      <c r="G843" s="664">
        <v>91750</v>
      </c>
      <c r="H843" s="664">
        <v>1</v>
      </c>
      <c r="I843" s="664">
        <v>734</v>
      </c>
      <c r="J843" s="664">
        <v>188</v>
      </c>
      <c r="K843" s="664">
        <v>137992</v>
      </c>
      <c r="L843" s="664">
        <v>1.504</v>
      </c>
      <c r="M843" s="664">
        <v>734</v>
      </c>
      <c r="N843" s="664">
        <v>209</v>
      </c>
      <c r="O843" s="664">
        <v>153573</v>
      </c>
      <c r="P843" s="677">
        <v>1.6738201634877383</v>
      </c>
      <c r="Q843" s="665">
        <v>734.79904306220101</v>
      </c>
    </row>
    <row r="844" spans="1:17" ht="14.4" customHeight="1" x14ac:dyDescent="0.3">
      <c r="A844" s="660" t="s">
        <v>9011</v>
      </c>
      <c r="B844" s="661" t="s">
        <v>8820</v>
      </c>
      <c r="C844" s="661" t="s">
        <v>8731</v>
      </c>
      <c r="D844" s="661" t="s">
        <v>8911</v>
      </c>
      <c r="E844" s="661" t="s">
        <v>8912</v>
      </c>
      <c r="F844" s="664">
        <v>27</v>
      </c>
      <c r="G844" s="664">
        <v>8802</v>
      </c>
      <c r="H844" s="664">
        <v>1</v>
      </c>
      <c r="I844" s="664">
        <v>326</v>
      </c>
      <c r="J844" s="664">
        <v>17</v>
      </c>
      <c r="K844" s="664">
        <v>5542</v>
      </c>
      <c r="L844" s="664">
        <v>0.62962962962962965</v>
      </c>
      <c r="M844" s="664">
        <v>326</v>
      </c>
      <c r="N844" s="664">
        <v>20</v>
      </c>
      <c r="O844" s="664">
        <v>6533</v>
      </c>
      <c r="P844" s="677">
        <v>0.74221767780049985</v>
      </c>
      <c r="Q844" s="665">
        <v>326.64999999999998</v>
      </c>
    </row>
    <row r="845" spans="1:17" ht="14.4" customHeight="1" x14ac:dyDescent="0.3">
      <c r="A845" s="660" t="s">
        <v>9011</v>
      </c>
      <c r="B845" s="661" t="s">
        <v>8820</v>
      </c>
      <c r="C845" s="661" t="s">
        <v>8731</v>
      </c>
      <c r="D845" s="661" t="s">
        <v>8913</v>
      </c>
      <c r="E845" s="661" t="s">
        <v>8914</v>
      </c>
      <c r="F845" s="664">
        <v>125</v>
      </c>
      <c r="G845" s="664">
        <v>43000</v>
      </c>
      <c r="H845" s="664">
        <v>1</v>
      </c>
      <c r="I845" s="664">
        <v>344</v>
      </c>
      <c r="J845" s="664">
        <v>186</v>
      </c>
      <c r="K845" s="664">
        <v>63984</v>
      </c>
      <c r="L845" s="664">
        <v>1.488</v>
      </c>
      <c r="M845" s="664">
        <v>344</v>
      </c>
      <c r="N845" s="664">
        <v>209</v>
      </c>
      <c r="O845" s="664">
        <v>72063</v>
      </c>
      <c r="P845" s="677">
        <v>1.6758837209302326</v>
      </c>
      <c r="Q845" s="665">
        <v>344.79904306220095</v>
      </c>
    </row>
    <row r="846" spans="1:17" ht="14.4" customHeight="1" x14ac:dyDescent="0.3">
      <c r="A846" s="660" t="s">
        <v>9011</v>
      </c>
      <c r="B846" s="661" t="s">
        <v>8820</v>
      </c>
      <c r="C846" s="661" t="s">
        <v>8731</v>
      </c>
      <c r="D846" s="661" t="s">
        <v>8915</v>
      </c>
      <c r="E846" s="661" t="s">
        <v>8916</v>
      </c>
      <c r="F846" s="664">
        <v>1</v>
      </c>
      <c r="G846" s="664">
        <v>750</v>
      </c>
      <c r="H846" s="664">
        <v>1</v>
      </c>
      <c r="I846" s="664">
        <v>750</v>
      </c>
      <c r="J846" s="664"/>
      <c r="K846" s="664"/>
      <c r="L846" s="664"/>
      <c r="M846" s="664"/>
      <c r="N846" s="664"/>
      <c r="O846" s="664"/>
      <c r="P846" s="677"/>
      <c r="Q846" s="665"/>
    </row>
    <row r="847" spans="1:17" ht="14.4" customHeight="1" x14ac:dyDescent="0.3">
      <c r="A847" s="660" t="s">
        <v>9011</v>
      </c>
      <c r="B847" s="661" t="s">
        <v>8820</v>
      </c>
      <c r="C847" s="661" t="s">
        <v>8731</v>
      </c>
      <c r="D847" s="661" t="s">
        <v>8917</v>
      </c>
      <c r="E847" s="661" t="s">
        <v>8918</v>
      </c>
      <c r="F847" s="664"/>
      <c r="G847" s="664"/>
      <c r="H847" s="664"/>
      <c r="I847" s="664"/>
      <c r="J847" s="664">
        <v>35</v>
      </c>
      <c r="K847" s="664">
        <v>8050</v>
      </c>
      <c r="L847" s="664"/>
      <c r="M847" s="664">
        <v>230</v>
      </c>
      <c r="N847" s="664">
        <v>363</v>
      </c>
      <c r="O847" s="664">
        <v>83764</v>
      </c>
      <c r="P847" s="677"/>
      <c r="Q847" s="665">
        <v>230.75482093663911</v>
      </c>
    </row>
    <row r="848" spans="1:17" ht="14.4" customHeight="1" x14ac:dyDescent="0.3">
      <c r="A848" s="660" t="s">
        <v>9011</v>
      </c>
      <c r="B848" s="661" t="s">
        <v>8820</v>
      </c>
      <c r="C848" s="661" t="s">
        <v>8731</v>
      </c>
      <c r="D848" s="661" t="s">
        <v>8921</v>
      </c>
      <c r="E848" s="661" t="s">
        <v>8922</v>
      </c>
      <c r="F848" s="664"/>
      <c r="G848" s="664"/>
      <c r="H848" s="664"/>
      <c r="I848" s="664"/>
      <c r="J848" s="664">
        <v>1</v>
      </c>
      <c r="K848" s="664">
        <v>229</v>
      </c>
      <c r="L848" s="664"/>
      <c r="M848" s="664">
        <v>229</v>
      </c>
      <c r="N848" s="664">
        <v>1</v>
      </c>
      <c r="O848" s="664">
        <v>230</v>
      </c>
      <c r="P848" s="677"/>
      <c r="Q848" s="665">
        <v>230</v>
      </c>
    </row>
    <row r="849" spans="1:17" ht="14.4" customHeight="1" x14ac:dyDescent="0.3">
      <c r="A849" s="660" t="s">
        <v>9011</v>
      </c>
      <c r="B849" s="661" t="s">
        <v>8820</v>
      </c>
      <c r="C849" s="661" t="s">
        <v>8731</v>
      </c>
      <c r="D849" s="661" t="s">
        <v>8923</v>
      </c>
      <c r="E849" s="661" t="s">
        <v>8924</v>
      </c>
      <c r="F849" s="664">
        <v>123</v>
      </c>
      <c r="G849" s="664">
        <v>49938</v>
      </c>
      <c r="H849" s="664">
        <v>1</v>
      </c>
      <c r="I849" s="664">
        <v>406</v>
      </c>
      <c r="J849" s="664">
        <v>184</v>
      </c>
      <c r="K849" s="664">
        <v>74704</v>
      </c>
      <c r="L849" s="664">
        <v>1.4959349593495934</v>
      </c>
      <c r="M849" s="664">
        <v>406</v>
      </c>
      <c r="N849" s="664">
        <v>208</v>
      </c>
      <c r="O849" s="664">
        <v>84613</v>
      </c>
      <c r="P849" s="677">
        <v>1.6943610076494853</v>
      </c>
      <c r="Q849" s="665">
        <v>406.79326923076923</v>
      </c>
    </row>
    <row r="850" spans="1:17" ht="14.4" customHeight="1" x14ac:dyDescent="0.3">
      <c r="A850" s="660" t="s">
        <v>9011</v>
      </c>
      <c r="B850" s="661" t="s">
        <v>8820</v>
      </c>
      <c r="C850" s="661" t="s">
        <v>8731</v>
      </c>
      <c r="D850" s="661" t="s">
        <v>8925</v>
      </c>
      <c r="E850" s="661" t="s">
        <v>8926</v>
      </c>
      <c r="F850" s="664"/>
      <c r="G850" s="664"/>
      <c r="H850" s="664"/>
      <c r="I850" s="664"/>
      <c r="J850" s="664">
        <v>1</v>
      </c>
      <c r="K850" s="664">
        <v>650</v>
      </c>
      <c r="L850" s="664"/>
      <c r="M850" s="664">
        <v>650</v>
      </c>
      <c r="N850" s="664"/>
      <c r="O850" s="664"/>
      <c r="P850" s="677"/>
      <c r="Q850" s="665"/>
    </row>
    <row r="851" spans="1:17" ht="14.4" customHeight="1" x14ac:dyDescent="0.3">
      <c r="A851" s="660" t="s">
        <v>9011</v>
      </c>
      <c r="B851" s="661" t="s">
        <v>8820</v>
      </c>
      <c r="C851" s="661" t="s">
        <v>8731</v>
      </c>
      <c r="D851" s="661" t="s">
        <v>8927</v>
      </c>
      <c r="E851" s="661" t="s">
        <v>8928</v>
      </c>
      <c r="F851" s="664">
        <v>121</v>
      </c>
      <c r="G851" s="664">
        <v>70785</v>
      </c>
      <c r="H851" s="664">
        <v>1</v>
      </c>
      <c r="I851" s="664">
        <v>585</v>
      </c>
      <c r="J851" s="664">
        <v>184</v>
      </c>
      <c r="K851" s="664">
        <v>107824</v>
      </c>
      <c r="L851" s="664">
        <v>1.5232605778060324</v>
      </c>
      <c r="M851" s="664">
        <v>586</v>
      </c>
      <c r="N851" s="664">
        <v>206</v>
      </c>
      <c r="O851" s="664">
        <v>120879</v>
      </c>
      <c r="P851" s="677">
        <v>1.7076923076923076</v>
      </c>
      <c r="Q851" s="665">
        <v>586.79126213592235</v>
      </c>
    </row>
    <row r="852" spans="1:17" ht="14.4" customHeight="1" x14ac:dyDescent="0.3">
      <c r="A852" s="660" t="s">
        <v>9011</v>
      </c>
      <c r="B852" s="661" t="s">
        <v>8820</v>
      </c>
      <c r="C852" s="661" t="s">
        <v>8731</v>
      </c>
      <c r="D852" s="661" t="s">
        <v>8929</v>
      </c>
      <c r="E852" s="661" t="s">
        <v>8930</v>
      </c>
      <c r="F852" s="664">
        <v>3</v>
      </c>
      <c r="G852" s="664">
        <v>1152</v>
      </c>
      <c r="H852" s="664">
        <v>1</v>
      </c>
      <c r="I852" s="664">
        <v>384</v>
      </c>
      <c r="J852" s="664">
        <v>3</v>
      </c>
      <c r="K852" s="664">
        <v>1155</v>
      </c>
      <c r="L852" s="664">
        <v>1.0026041666666667</v>
      </c>
      <c r="M852" s="664">
        <v>385</v>
      </c>
      <c r="N852" s="664">
        <v>3</v>
      </c>
      <c r="O852" s="664">
        <v>1156</v>
      </c>
      <c r="P852" s="677">
        <v>1.0034722222222223</v>
      </c>
      <c r="Q852" s="665">
        <v>385.33333333333331</v>
      </c>
    </row>
    <row r="853" spans="1:17" ht="14.4" customHeight="1" x14ac:dyDescent="0.3">
      <c r="A853" s="660" t="s">
        <v>9011</v>
      </c>
      <c r="B853" s="661" t="s">
        <v>8820</v>
      </c>
      <c r="C853" s="661" t="s">
        <v>8731</v>
      </c>
      <c r="D853" s="661" t="s">
        <v>8931</v>
      </c>
      <c r="E853" s="661" t="s">
        <v>8932</v>
      </c>
      <c r="F853" s="664">
        <v>3</v>
      </c>
      <c r="G853" s="664">
        <v>264</v>
      </c>
      <c r="H853" s="664">
        <v>1</v>
      </c>
      <c r="I853" s="664">
        <v>88</v>
      </c>
      <c r="J853" s="664">
        <v>3</v>
      </c>
      <c r="K853" s="664">
        <v>264</v>
      </c>
      <c r="L853" s="664">
        <v>1</v>
      </c>
      <c r="M853" s="664">
        <v>88</v>
      </c>
      <c r="N853" s="664"/>
      <c r="O853" s="664"/>
      <c r="P853" s="677"/>
      <c r="Q853" s="665"/>
    </row>
    <row r="854" spans="1:17" ht="14.4" customHeight="1" x14ac:dyDescent="0.3">
      <c r="A854" s="660" t="s">
        <v>9011</v>
      </c>
      <c r="B854" s="661" t="s">
        <v>8820</v>
      </c>
      <c r="C854" s="661" t="s">
        <v>8731</v>
      </c>
      <c r="D854" s="661" t="s">
        <v>1511</v>
      </c>
      <c r="E854" s="661" t="s">
        <v>8937</v>
      </c>
      <c r="F854" s="664"/>
      <c r="G854" s="664"/>
      <c r="H854" s="664"/>
      <c r="I854" s="664"/>
      <c r="J854" s="664">
        <v>90</v>
      </c>
      <c r="K854" s="664">
        <v>70650</v>
      </c>
      <c r="L854" s="664"/>
      <c r="M854" s="664">
        <v>785</v>
      </c>
      <c r="N854" s="664">
        <v>316</v>
      </c>
      <c r="O854" s="664">
        <v>248284</v>
      </c>
      <c r="P854" s="677"/>
      <c r="Q854" s="665">
        <v>785.70886075949363</v>
      </c>
    </row>
    <row r="855" spans="1:17" ht="14.4" customHeight="1" x14ac:dyDescent="0.3">
      <c r="A855" s="660" t="s">
        <v>9011</v>
      </c>
      <c r="B855" s="661" t="s">
        <v>8820</v>
      </c>
      <c r="C855" s="661" t="s">
        <v>8731</v>
      </c>
      <c r="D855" s="661" t="s">
        <v>8938</v>
      </c>
      <c r="E855" s="661" t="s">
        <v>8939</v>
      </c>
      <c r="F855" s="664"/>
      <c r="G855" s="664"/>
      <c r="H855" s="664"/>
      <c r="I855" s="664"/>
      <c r="J855" s="664">
        <v>1</v>
      </c>
      <c r="K855" s="664">
        <v>221</v>
      </c>
      <c r="L855" s="664"/>
      <c r="M855" s="664">
        <v>221</v>
      </c>
      <c r="N855" s="664">
        <v>21</v>
      </c>
      <c r="O855" s="664">
        <v>4654</v>
      </c>
      <c r="P855" s="677"/>
      <c r="Q855" s="665">
        <v>221.61904761904762</v>
      </c>
    </row>
    <row r="856" spans="1:17" ht="14.4" customHeight="1" x14ac:dyDescent="0.3">
      <c r="A856" s="660" t="s">
        <v>9011</v>
      </c>
      <c r="B856" s="661" t="s">
        <v>8820</v>
      </c>
      <c r="C856" s="661" t="s">
        <v>8731</v>
      </c>
      <c r="D856" s="661" t="s">
        <v>8940</v>
      </c>
      <c r="E856" s="661" t="s">
        <v>8941</v>
      </c>
      <c r="F856" s="664"/>
      <c r="G856" s="664"/>
      <c r="H856" s="664"/>
      <c r="I856" s="664"/>
      <c r="J856" s="664">
        <v>1</v>
      </c>
      <c r="K856" s="664">
        <v>564</v>
      </c>
      <c r="L856" s="664"/>
      <c r="M856" s="664">
        <v>564</v>
      </c>
      <c r="N856" s="664">
        <v>1</v>
      </c>
      <c r="O856" s="664">
        <v>565</v>
      </c>
      <c r="P856" s="677"/>
      <c r="Q856" s="665">
        <v>565</v>
      </c>
    </row>
    <row r="857" spans="1:17" ht="14.4" customHeight="1" x14ac:dyDescent="0.3">
      <c r="A857" s="660" t="s">
        <v>9011</v>
      </c>
      <c r="B857" s="661" t="s">
        <v>8820</v>
      </c>
      <c r="C857" s="661" t="s">
        <v>8731</v>
      </c>
      <c r="D857" s="661" t="s">
        <v>8942</v>
      </c>
      <c r="E857" s="661" t="s">
        <v>8943</v>
      </c>
      <c r="F857" s="664">
        <v>107</v>
      </c>
      <c r="G857" s="664">
        <v>97798</v>
      </c>
      <c r="H857" s="664">
        <v>1</v>
      </c>
      <c r="I857" s="664">
        <v>914</v>
      </c>
      <c r="J857" s="664">
        <v>173</v>
      </c>
      <c r="K857" s="664">
        <v>158295</v>
      </c>
      <c r="L857" s="664">
        <v>1.6185913822368556</v>
      </c>
      <c r="M857" s="664">
        <v>915</v>
      </c>
      <c r="N857" s="664">
        <v>202</v>
      </c>
      <c r="O857" s="664">
        <v>184991</v>
      </c>
      <c r="P857" s="677">
        <v>1.8915621996359844</v>
      </c>
      <c r="Q857" s="665">
        <v>915.79702970297035</v>
      </c>
    </row>
    <row r="858" spans="1:17" ht="14.4" customHeight="1" x14ac:dyDescent="0.3">
      <c r="A858" s="660" t="s">
        <v>9011</v>
      </c>
      <c r="B858" s="661" t="s">
        <v>8820</v>
      </c>
      <c r="C858" s="661" t="s">
        <v>8731</v>
      </c>
      <c r="D858" s="661" t="s">
        <v>8944</v>
      </c>
      <c r="E858" s="661" t="s">
        <v>8945</v>
      </c>
      <c r="F858" s="664">
        <v>107</v>
      </c>
      <c r="G858" s="664">
        <v>95337</v>
      </c>
      <c r="H858" s="664">
        <v>1</v>
      </c>
      <c r="I858" s="664">
        <v>891</v>
      </c>
      <c r="J858" s="664">
        <v>173</v>
      </c>
      <c r="K858" s="664">
        <v>154316</v>
      </c>
      <c r="L858" s="664">
        <v>1.6186370454283228</v>
      </c>
      <c r="M858" s="664">
        <v>892</v>
      </c>
      <c r="N858" s="664">
        <v>202</v>
      </c>
      <c r="O858" s="664">
        <v>180345</v>
      </c>
      <c r="P858" s="677">
        <v>1.8916580131533403</v>
      </c>
      <c r="Q858" s="665">
        <v>892.79702970297035</v>
      </c>
    </row>
    <row r="859" spans="1:17" ht="14.4" customHeight="1" x14ac:dyDescent="0.3">
      <c r="A859" s="660" t="s">
        <v>9012</v>
      </c>
      <c r="B859" s="661" t="s">
        <v>8553</v>
      </c>
      <c r="C859" s="661" t="s">
        <v>8731</v>
      </c>
      <c r="D859" s="661" t="s">
        <v>8732</v>
      </c>
      <c r="E859" s="661" t="s">
        <v>8733</v>
      </c>
      <c r="F859" s="664">
        <v>1</v>
      </c>
      <c r="G859" s="664">
        <v>34</v>
      </c>
      <c r="H859" s="664">
        <v>1</v>
      </c>
      <c r="I859" s="664">
        <v>34</v>
      </c>
      <c r="J859" s="664">
        <v>2</v>
      </c>
      <c r="K859" s="664">
        <v>68</v>
      </c>
      <c r="L859" s="664">
        <v>2</v>
      </c>
      <c r="M859" s="664">
        <v>34</v>
      </c>
      <c r="N859" s="664">
        <v>1</v>
      </c>
      <c r="O859" s="664">
        <v>34</v>
      </c>
      <c r="P859" s="677">
        <v>1</v>
      </c>
      <c r="Q859" s="665">
        <v>34</v>
      </c>
    </row>
    <row r="860" spans="1:17" ht="14.4" customHeight="1" x14ac:dyDescent="0.3">
      <c r="A860" s="660" t="s">
        <v>9012</v>
      </c>
      <c r="B860" s="661" t="s">
        <v>8553</v>
      </c>
      <c r="C860" s="661" t="s">
        <v>8731</v>
      </c>
      <c r="D860" s="661" t="s">
        <v>8736</v>
      </c>
      <c r="E860" s="661" t="s">
        <v>8737</v>
      </c>
      <c r="F860" s="664">
        <v>1</v>
      </c>
      <c r="G860" s="664">
        <v>357</v>
      </c>
      <c r="H860" s="664">
        <v>1</v>
      </c>
      <c r="I860" s="664">
        <v>357</v>
      </c>
      <c r="J860" s="664"/>
      <c r="K860" s="664"/>
      <c r="L860" s="664"/>
      <c r="M860" s="664"/>
      <c r="N860" s="664"/>
      <c r="O860" s="664"/>
      <c r="P860" s="677"/>
      <c r="Q860" s="665"/>
    </row>
    <row r="861" spans="1:17" ht="14.4" customHeight="1" x14ac:dyDescent="0.3">
      <c r="A861" s="660" t="s">
        <v>9012</v>
      </c>
      <c r="B861" s="661" t="s">
        <v>8553</v>
      </c>
      <c r="C861" s="661" t="s">
        <v>8731</v>
      </c>
      <c r="D861" s="661" t="s">
        <v>8782</v>
      </c>
      <c r="E861" s="661" t="s">
        <v>8783</v>
      </c>
      <c r="F861" s="664"/>
      <c r="G861" s="664"/>
      <c r="H861" s="664"/>
      <c r="I861" s="664"/>
      <c r="J861" s="664">
        <v>2</v>
      </c>
      <c r="K861" s="664">
        <v>318</v>
      </c>
      <c r="L861" s="664"/>
      <c r="M861" s="664">
        <v>159</v>
      </c>
      <c r="N861" s="664">
        <v>2</v>
      </c>
      <c r="O861" s="664">
        <v>318</v>
      </c>
      <c r="P861" s="677"/>
      <c r="Q861" s="665">
        <v>159</v>
      </c>
    </row>
    <row r="862" spans="1:17" ht="14.4" customHeight="1" x14ac:dyDescent="0.3">
      <c r="A862" s="660" t="s">
        <v>9012</v>
      </c>
      <c r="B862" s="661" t="s">
        <v>8553</v>
      </c>
      <c r="C862" s="661" t="s">
        <v>8731</v>
      </c>
      <c r="D862" s="661" t="s">
        <v>8738</v>
      </c>
      <c r="E862" s="661" t="s">
        <v>8739</v>
      </c>
      <c r="F862" s="664">
        <v>3</v>
      </c>
      <c r="G862" s="664">
        <v>534</v>
      </c>
      <c r="H862" s="664">
        <v>1</v>
      </c>
      <c r="I862" s="664">
        <v>178</v>
      </c>
      <c r="J862" s="664"/>
      <c r="K862" s="664"/>
      <c r="L862" s="664"/>
      <c r="M862" s="664"/>
      <c r="N862" s="664">
        <v>1</v>
      </c>
      <c r="O862" s="664">
        <v>164</v>
      </c>
      <c r="P862" s="677">
        <v>0.30711610486891383</v>
      </c>
      <c r="Q862" s="665">
        <v>164</v>
      </c>
    </row>
    <row r="863" spans="1:17" ht="14.4" customHeight="1" x14ac:dyDescent="0.3">
      <c r="A863" s="660" t="s">
        <v>9012</v>
      </c>
      <c r="B863" s="661" t="s">
        <v>8553</v>
      </c>
      <c r="C863" s="661" t="s">
        <v>8731</v>
      </c>
      <c r="D863" s="661" t="s">
        <v>8740</v>
      </c>
      <c r="E863" s="661" t="s">
        <v>8741</v>
      </c>
      <c r="F863" s="664"/>
      <c r="G863" s="664"/>
      <c r="H863" s="664"/>
      <c r="I863" s="664"/>
      <c r="J863" s="664">
        <v>1</v>
      </c>
      <c r="K863" s="664">
        <v>645</v>
      </c>
      <c r="L863" s="664"/>
      <c r="M863" s="664">
        <v>645</v>
      </c>
      <c r="N863" s="664"/>
      <c r="O863" s="664"/>
      <c r="P863" s="677"/>
      <c r="Q863" s="665"/>
    </row>
    <row r="864" spans="1:17" ht="14.4" customHeight="1" x14ac:dyDescent="0.3">
      <c r="A864" s="660" t="s">
        <v>9012</v>
      </c>
      <c r="B864" s="661" t="s">
        <v>8791</v>
      </c>
      <c r="C864" s="661" t="s">
        <v>8731</v>
      </c>
      <c r="D864" s="661" t="s">
        <v>8800</v>
      </c>
      <c r="E864" s="661" t="s">
        <v>8801</v>
      </c>
      <c r="F864" s="664">
        <v>1</v>
      </c>
      <c r="G864" s="664">
        <v>1236</v>
      </c>
      <c r="H864" s="664">
        <v>1</v>
      </c>
      <c r="I864" s="664">
        <v>1236</v>
      </c>
      <c r="J864" s="664"/>
      <c r="K864" s="664"/>
      <c r="L864" s="664"/>
      <c r="M864" s="664"/>
      <c r="N864" s="664"/>
      <c r="O864" s="664"/>
      <c r="P864" s="677"/>
      <c r="Q864" s="665"/>
    </row>
    <row r="865" spans="1:17" ht="14.4" customHeight="1" x14ac:dyDescent="0.3">
      <c r="A865" s="660" t="s">
        <v>9012</v>
      </c>
      <c r="B865" s="661" t="s">
        <v>8791</v>
      </c>
      <c r="C865" s="661" t="s">
        <v>8731</v>
      </c>
      <c r="D865" s="661" t="s">
        <v>8810</v>
      </c>
      <c r="E865" s="661" t="s">
        <v>8811</v>
      </c>
      <c r="F865" s="664">
        <v>2</v>
      </c>
      <c r="G865" s="664">
        <v>2000</v>
      </c>
      <c r="H865" s="664">
        <v>1</v>
      </c>
      <c r="I865" s="664">
        <v>1000</v>
      </c>
      <c r="J865" s="664"/>
      <c r="K865" s="664"/>
      <c r="L865" s="664"/>
      <c r="M865" s="664"/>
      <c r="N865" s="664"/>
      <c r="O865" s="664"/>
      <c r="P865" s="677"/>
      <c r="Q865" s="665"/>
    </row>
    <row r="866" spans="1:17" ht="14.4" customHeight="1" x14ac:dyDescent="0.3">
      <c r="A866" s="660" t="s">
        <v>9012</v>
      </c>
      <c r="B866" s="661" t="s">
        <v>8791</v>
      </c>
      <c r="C866" s="661" t="s">
        <v>8731</v>
      </c>
      <c r="D866" s="661" t="s">
        <v>8812</v>
      </c>
      <c r="E866" s="661" t="s">
        <v>8813</v>
      </c>
      <c r="F866" s="664">
        <v>3</v>
      </c>
      <c r="G866" s="664">
        <v>6663</v>
      </c>
      <c r="H866" s="664">
        <v>1</v>
      </c>
      <c r="I866" s="664">
        <v>2221</v>
      </c>
      <c r="J866" s="664"/>
      <c r="K866" s="664"/>
      <c r="L866" s="664"/>
      <c r="M866" s="664"/>
      <c r="N866" s="664"/>
      <c r="O866" s="664"/>
      <c r="P866" s="677"/>
      <c r="Q866" s="665"/>
    </row>
    <row r="867" spans="1:17" ht="14.4" customHeight="1" x14ac:dyDescent="0.3">
      <c r="A867" s="660" t="s">
        <v>9012</v>
      </c>
      <c r="B867" s="661" t="s">
        <v>8791</v>
      </c>
      <c r="C867" s="661" t="s">
        <v>8731</v>
      </c>
      <c r="D867" s="661" t="s">
        <v>8814</v>
      </c>
      <c r="E867" s="661" t="s">
        <v>8815</v>
      </c>
      <c r="F867" s="664">
        <v>1</v>
      </c>
      <c r="G867" s="664">
        <v>365</v>
      </c>
      <c r="H867" s="664">
        <v>1</v>
      </c>
      <c r="I867" s="664">
        <v>365</v>
      </c>
      <c r="J867" s="664"/>
      <c r="K867" s="664"/>
      <c r="L867" s="664"/>
      <c r="M867" s="664"/>
      <c r="N867" s="664"/>
      <c r="O867" s="664"/>
      <c r="P867" s="677"/>
      <c r="Q867" s="665"/>
    </row>
    <row r="868" spans="1:17" ht="14.4" customHeight="1" x14ac:dyDescent="0.3">
      <c r="A868" s="660" t="s">
        <v>9012</v>
      </c>
      <c r="B868" s="661" t="s">
        <v>8820</v>
      </c>
      <c r="C868" s="661" t="s">
        <v>8731</v>
      </c>
      <c r="D868" s="661" t="s">
        <v>8835</v>
      </c>
      <c r="E868" s="661" t="s">
        <v>8836</v>
      </c>
      <c r="F868" s="664">
        <v>656</v>
      </c>
      <c r="G868" s="664">
        <v>41984</v>
      </c>
      <c r="H868" s="664">
        <v>1</v>
      </c>
      <c r="I868" s="664">
        <v>64</v>
      </c>
      <c r="J868" s="664">
        <v>545</v>
      </c>
      <c r="K868" s="664">
        <v>35425</v>
      </c>
      <c r="L868" s="664">
        <v>0.84377381859756095</v>
      </c>
      <c r="M868" s="664">
        <v>65</v>
      </c>
      <c r="N868" s="664">
        <v>578</v>
      </c>
      <c r="O868" s="664">
        <v>37570</v>
      </c>
      <c r="P868" s="677">
        <v>0.89486471036585369</v>
      </c>
      <c r="Q868" s="665">
        <v>65</v>
      </c>
    </row>
    <row r="869" spans="1:17" ht="14.4" customHeight="1" x14ac:dyDescent="0.3">
      <c r="A869" s="660" t="s">
        <v>9012</v>
      </c>
      <c r="B869" s="661" t="s">
        <v>8820</v>
      </c>
      <c r="C869" s="661" t="s">
        <v>8731</v>
      </c>
      <c r="D869" s="661" t="s">
        <v>8843</v>
      </c>
      <c r="E869" s="661" t="s">
        <v>8844</v>
      </c>
      <c r="F869" s="664"/>
      <c r="G869" s="664"/>
      <c r="H869" s="664"/>
      <c r="I869" s="664"/>
      <c r="J869" s="664"/>
      <c r="K869" s="664"/>
      <c r="L869" s="664"/>
      <c r="M869" s="664"/>
      <c r="N869" s="664">
        <v>1</v>
      </c>
      <c r="O869" s="664">
        <v>150</v>
      </c>
      <c r="P869" s="677"/>
      <c r="Q869" s="665">
        <v>150</v>
      </c>
    </row>
    <row r="870" spans="1:17" ht="14.4" customHeight="1" x14ac:dyDescent="0.3">
      <c r="A870" s="660" t="s">
        <v>9012</v>
      </c>
      <c r="B870" s="661" t="s">
        <v>8820</v>
      </c>
      <c r="C870" s="661" t="s">
        <v>8731</v>
      </c>
      <c r="D870" s="661" t="s">
        <v>8847</v>
      </c>
      <c r="E870" s="661" t="s">
        <v>8848</v>
      </c>
      <c r="F870" s="664">
        <v>7</v>
      </c>
      <c r="G870" s="664">
        <v>161</v>
      </c>
      <c r="H870" s="664">
        <v>1</v>
      </c>
      <c r="I870" s="664">
        <v>23</v>
      </c>
      <c r="J870" s="664">
        <v>15</v>
      </c>
      <c r="K870" s="664">
        <v>345</v>
      </c>
      <c r="L870" s="664">
        <v>2.1428571428571428</v>
      </c>
      <c r="M870" s="664">
        <v>23</v>
      </c>
      <c r="N870" s="664">
        <v>11</v>
      </c>
      <c r="O870" s="664">
        <v>259</v>
      </c>
      <c r="P870" s="677">
        <v>1.6086956521739131</v>
      </c>
      <c r="Q870" s="665">
        <v>23.545454545454547</v>
      </c>
    </row>
    <row r="871" spans="1:17" ht="14.4" customHeight="1" x14ac:dyDescent="0.3">
      <c r="A871" s="660" t="s">
        <v>9012</v>
      </c>
      <c r="B871" s="661" t="s">
        <v>8820</v>
      </c>
      <c r="C871" s="661" t="s">
        <v>8731</v>
      </c>
      <c r="D871" s="661" t="s">
        <v>8851</v>
      </c>
      <c r="E871" s="661" t="s">
        <v>8852</v>
      </c>
      <c r="F871" s="664">
        <v>12</v>
      </c>
      <c r="G871" s="664">
        <v>648</v>
      </c>
      <c r="H871" s="664">
        <v>1</v>
      </c>
      <c r="I871" s="664">
        <v>54</v>
      </c>
      <c r="J871" s="664">
        <v>4</v>
      </c>
      <c r="K871" s="664">
        <v>216</v>
      </c>
      <c r="L871" s="664">
        <v>0.33333333333333331</v>
      </c>
      <c r="M871" s="664">
        <v>54</v>
      </c>
      <c r="N871" s="664">
        <v>4</v>
      </c>
      <c r="O871" s="664">
        <v>216</v>
      </c>
      <c r="P871" s="677">
        <v>0.33333333333333331</v>
      </c>
      <c r="Q871" s="665">
        <v>54</v>
      </c>
    </row>
    <row r="872" spans="1:17" ht="14.4" customHeight="1" x14ac:dyDescent="0.3">
      <c r="A872" s="660" t="s">
        <v>9012</v>
      </c>
      <c r="B872" s="661" t="s">
        <v>8820</v>
      </c>
      <c r="C872" s="661" t="s">
        <v>8731</v>
      </c>
      <c r="D872" s="661" t="s">
        <v>8853</v>
      </c>
      <c r="E872" s="661" t="s">
        <v>8854</v>
      </c>
      <c r="F872" s="664">
        <v>135</v>
      </c>
      <c r="G872" s="664">
        <v>10395</v>
      </c>
      <c r="H872" s="664">
        <v>1</v>
      </c>
      <c r="I872" s="664">
        <v>77</v>
      </c>
      <c r="J872" s="664">
        <v>96</v>
      </c>
      <c r="K872" s="664">
        <v>7392</v>
      </c>
      <c r="L872" s="664">
        <v>0.71111111111111114</v>
      </c>
      <c r="M872" s="664">
        <v>77</v>
      </c>
      <c r="N872" s="664">
        <v>121</v>
      </c>
      <c r="O872" s="664">
        <v>9317</v>
      </c>
      <c r="P872" s="677">
        <v>0.89629629629629626</v>
      </c>
      <c r="Q872" s="665">
        <v>77</v>
      </c>
    </row>
    <row r="873" spans="1:17" ht="14.4" customHeight="1" x14ac:dyDescent="0.3">
      <c r="A873" s="660" t="s">
        <v>9012</v>
      </c>
      <c r="B873" s="661" t="s">
        <v>8820</v>
      </c>
      <c r="C873" s="661" t="s">
        <v>8731</v>
      </c>
      <c r="D873" s="661" t="s">
        <v>8857</v>
      </c>
      <c r="E873" s="661" t="s">
        <v>8858</v>
      </c>
      <c r="F873" s="664">
        <v>51</v>
      </c>
      <c r="G873" s="664">
        <v>1122</v>
      </c>
      <c r="H873" s="664">
        <v>1</v>
      </c>
      <c r="I873" s="664">
        <v>22</v>
      </c>
      <c r="J873" s="664">
        <v>56</v>
      </c>
      <c r="K873" s="664">
        <v>1232</v>
      </c>
      <c r="L873" s="664">
        <v>1.0980392156862746</v>
      </c>
      <c r="M873" s="664">
        <v>22</v>
      </c>
      <c r="N873" s="664">
        <v>61</v>
      </c>
      <c r="O873" s="664">
        <v>1388</v>
      </c>
      <c r="P873" s="677">
        <v>1.2370766488413547</v>
      </c>
      <c r="Q873" s="665">
        <v>22.754098360655739</v>
      </c>
    </row>
    <row r="874" spans="1:17" ht="14.4" customHeight="1" x14ac:dyDescent="0.3">
      <c r="A874" s="660" t="s">
        <v>9012</v>
      </c>
      <c r="B874" s="661" t="s">
        <v>8820</v>
      </c>
      <c r="C874" s="661" t="s">
        <v>8731</v>
      </c>
      <c r="D874" s="661" t="s">
        <v>8867</v>
      </c>
      <c r="E874" s="661" t="s">
        <v>8868</v>
      </c>
      <c r="F874" s="664">
        <v>24</v>
      </c>
      <c r="G874" s="664">
        <v>5016</v>
      </c>
      <c r="H874" s="664">
        <v>1</v>
      </c>
      <c r="I874" s="664">
        <v>209</v>
      </c>
      <c r="J874" s="664">
        <v>15</v>
      </c>
      <c r="K874" s="664">
        <v>3135</v>
      </c>
      <c r="L874" s="664">
        <v>0.625</v>
      </c>
      <c r="M874" s="664">
        <v>209</v>
      </c>
      <c r="N874" s="664"/>
      <c r="O874" s="664"/>
      <c r="P874" s="677"/>
      <c r="Q874" s="665"/>
    </row>
    <row r="875" spans="1:17" ht="14.4" customHeight="1" x14ac:dyDescent="0.3">
      <c r="A875" s="660" t="s">
        <v>9012</v>
      </c>
      <c r="B875" s="661" t="s">
        <v>8820</v>
      </c>
      <c r="C875" s="661" t="s">
        <v>8731</v>
      </c>
      <c r="D875" s="661" t="s">
        <v>8869</v>
      </c>
      <c r="E875" s="661" t="s">
        <v>8870</v>
      </c>
      <c r="F875" s="664">
        <v>3</v>
      </c>
      <c r="G875" s="664">
        <v>198</v>
      </c>
      <c r="H875" s="664">
        <v>1</v>
      </c>
      <c r="I875" s="664">
        <v>66</v>
      </c>
      <c r="J875" s="664">
        <v>1</v>
      </c>
      <c r="K875" s="664">
        <v>66</v>
      </c>
      <c r="L875" s="664">
        <v>0.33333333333333331</v>
      </c>
      <c r="M875" s="664">
        <v>66</v>
      </c>
      <c r="N875" s="664">
        <v>8</v>
      </c>
      <c r="O875" s="664">
        <v>528</v>
      </c>
      <c r="P875" s="677">
        <v>2.6666666666666665</v>
      </c>
      <c r="Q875" s="665">
        <v>66</v>
      </c>
    </row>
    <row r="876" spans="1:17" ht="14.4" customHeight="1" x14ac:dyDescent="0.3">
      <c r="A876" s="660" t="s">
        <v>9012</v>
      </c>
      <c r="B876" s="661" t="s">
        <v>8820</v>
      </c>
      <c r="C876" s="661" t="s">
        <v>8731</v>
      </c>
      <c r="D876" s="661" t="s">
        <v>8873</v>
      </c>
      <c r="E876" s="661" t="s">
        <v>8874</v>
      </c>
      <c r="F876" s="664">
        <v>142</v>
      </c>
      <c r="G876" s="664">
        <v>2272</v>
      </c>
      <c r="H876" s="664">
        <v>1</v>
      </c>
      <c r="I876" s="664">
        <v>16</v>
      </c>
      <c r="J876" s="664">
        <v>106</v>
      </c>
      <c r="K876" s="664">
        <v>1696</v>
      </c>
      <c r="L876" s="664">
        <v>0.74647887323943662</v>
      </c>
      <c r="M876" s="664">
        <v>16</v>
      </c>
      <c r="N876" s="664">
        <v>122</v>
      </c>
      <c r="O876" s="664">
        <v>1952</v>
      </c>
      <c r="P876" s="677">
        <v>0.85915492957746475</v>
      </c>
      <c r="Q876" s="665">
        <v>16</v>
      </c>
    </row>
    <row r="877" spans="1:17" ht="14.4" customHeight="1" x14ac:dyDescent="0.3">
      <c r="A877" s="660" t="s">
        <v>9012</v>
      </c>
      <c r="B877" s="661" t="s">
        <v>8820</v>
      </c>
      <c r="C877" s="661" t="s">
        <v>8731</v>
      </c>
      <c r="D877" s="661" t="s">
        <v>8879</v>
      </c>
      <c r="E877" s="661" t="s">
        <v>8880</v>
      </c>
      <c r="F877" s="664">
        <v>44</v>
      </c>
      <c r="G877" s="664">
        <v>1012</v>
      </c>
      <c r="H877" s="664">
        <v>1</v>
      </c>
      <c r="I877" s="664">
        <v>23</v>
      </c>
      <c r="J877" s="664">
        <v>40</v>
      </c>
      <c r="K877" s="664">
        <v>960</v>
      </c>
      <c r="L877" s="664">
        <v>0.9486166007905138</v>
      </c>
      <c r="M877" s="664">
        <v>24</v>
      </c>
      <c r="N877" s="664">
        <v>50</v>
      </c>
      <c r="O877" s="664">
        <v>1200</v>
      </c>
      <c r="P877" s="677">
        <v>1.1857707509881423</v>
      </c>
      <c r="Q877" s="665">
        <v>24</v>
      </c>
    </row>
    <row r="878" spans="1:17" ht="14.4" customHeight="1" x14ac:dyDescent="0.3">
      <c r="A878" s="660" t="s">
        <v>9012</v>
      </c>
      <c r="B878" s="661" t="s">
        <v>8820</v>
      </c>
      <c r="C878" s="661" t="s">
        <v>8731</v>
      </c>
      <c r="D878" s="661" t="s">
        <v>8883</v>
      </c>
      <c r="E878" s="661" t="s">
        <v>8884</v>
      </c>
      <c r="F878" s="664">
        <v>2</v>
      </c>
      <c r="G878" s="664">
        <v>360</v>
      </c>
      <c r="H878" s="664">
        <v>1</v>
      </c>
      <c r="I878" s="664">
        <v>180</v>
      </c>
      <c r="J878" s="664">
        <v>3</v>
      </c>
      <c r="K878" s="664">
        <v>540</v>
      </c>
      <c r="L878" s="664">
        <v>1.5</v>
      </c>
      <c r="M878" s="664">
        <v>180</v>
      </c>
      <c r="N878" s="664">
        <v>1</v>
      </c>
      <c r="O878" s="664">
        <v>180</v>
      </c>
      <c r="P878" s="677">
        <v>0.5</v>
      </c>
      <c r="Q878" s="665">
        <v>180</v>
      </c>
    </row>
    <row r="879" spans="1:17" ht="14.4" customHeight="1" x14ac:dyDescent="0.3">
      <c r="A879" s="660" t="s">
        <v>9012</v>
      </c>
      <c r="B879" s="661" t="s">
        <v>8820</v>
      </c>
      <c r="C879" s="661" t="s">
        <v>8731</v>
      </c>
      <c r="D879" s="661" t="s">
        <v>8889</v>
      </c>
      <c r="E879" s="661" t="s">
        <v>8890</v>
      </c>
      <c r="F879" s="664">
        <v>1</v>
      </c>
      <c r="G879" s="664">
        <v>253</v>
      </c>
      <c r="H879" s="664">
        <v>1</v>
      </c>
      <c r="I879" s="664">
        <v>253</v>
      </c>
      <c r="J879" s="664">
        <v>7</v>
      </c>
      <c r="K879" s="664">
        <v>1771</v>
      </c>
      <c r="L879" s="664">
        <v>7</v>
      </c>
      <c r="M879" s="664">
        <v>253</v>
      </c>
      <c r="N879" s="664">
        <v>31</v>
      </c>
      <c r="O879" s="664">
        <v>7843</v>
      </c>
      <c r="P879" s="677">
        <v>31</v>
      </c>
      <c r="Q879" s="665">
        <v>253</v>
      </c>
    </row>
    <row r="880" spans="1:17" ht="14.4" customHeight="1" x14ac:dyDescent="0.3">
      <c r="A880" s="660" t="s">
        <v>9012</v>
      </c>
      <c r="B880" s="661" t="s">
        <v>8820</v>
      </c>
      <c r="C880" s="661" t="s">
        <v>8731</v>
      </c>
      <c r="D880" s="661" t="s">
        <v>8893</v>
      </c>
      <c r="E880" s="661" t="s">
        <v>8894</v>
      </c>
      <c r="F880" s="664">
        <v>1</v>
      </c>
      <c r="G880" s="664">
        <v>189</v>
      </c>
      <c r="H880" s="664">
        <v>1</v>
      </c>
      <c r="I880" s="664">
        <v>189</v>
      </c>
      <c r="J880" s="664">
        <v>1</v>
      </c>
      <c r="K880" s="664">
        <v>189</v>
      </c>
      <c r="L880" s="664">
        <v>1</v>
      </c>
      <c r="M880" s="664">
        <v>189</v>
      </c>
      <c r="N880" s="664"/>
      <c r="O880" s="664"/>
      <c r="P880" s="677"/>
      <c r="Q880" s="665"/>
    </row>
    <row r="881" spans="1:17" ht="14.4" customHeight="1" x14ac:dyDescent="0.3">
      <c r="A881" s="660" t="s">
        <v>9012</v>
      </c>
      <c r="B881" s="661" t="s">
        <v>8820</v>
      </c>
      <c r="C881" s="661" t="s">
        <v>8731</v>
      </c>
      <c r="D881" s="661" t="s">
        <v>8897</v>
      </c>
      <c r="E881" s="661" t="s">
        <v>8898</v>
      </c>
      <c r="F881" s="664">
        <v>15</v>
      </c>
      <c r="G881" s="664">
        <v>3240</v>
      </c>
      <c r="H881" s="664">
        <v>1</v>
      </c>
      <c r="I881" s="664">
        <v>216</v>
      </c>
      <c r="J881" s="664">
        <v>6</v>
      </c>
      <c r="K881" s="664">
        <v>1296</v>
      </c>
      <c r="L881" s="664">
        <v>0.4</v>
      </c>
      <c r="M881" s="664">
        <v>216</v>
      </c>
      <c r="N881" s="664">
        <v>4</v>
      </c>
      <c r="O881" s="664">
        <v>864</v>
      </c>
      <c r="P881" s="677">
        <v>0.26666666666666666</v>
      </c>
      <c r="Q881" s="665">
        <v>216</v>
      </c>
    </row>
    <row r="882" spans="1:17" ht="14.4" customHeight="1" x14ac:dyDescent="0.3">
      <c r="A882" s="660" t="s">
        <v>9012</v>
      </c>
      <c r="B882" s="661" t="s">
        <v>8820</v>
      </c>
      <c r="C882" s="661" t="s">
        <v>8731</v>
      </c>
      <c r="D882" s="661" t="s">
        <v>8911</v>
      </c>
      <c r="E882" s="661" t="s">
        <v>8912</v>
      </c>
      <c r="F882" s="664"/>
      <c r="G882" s="664"/>
      <c r="H882" s="664"/>
      <c r="I882" s="664"/>
      <c r="J882" s="664">
        <v>1</v>
      </c>
      <c r="K882" s="664">
        <v>326</v>
      </c>
      <c r="L882" s="664"/>
      <c r="M882" s="664">
        <v>326</v>
      </c>
      <c r="N882" s="664"/>
      <c r="O882" s="664"/>
      <c r="P882" s="677"/>
      <c r="Q882" s="665"/>
    </row>
    <row r="883" spans="1:17" ht="14.4" customHeight="1" x14ac:dyDescent="0.3">
      <c r="A883" s="660" t="s">
        <v>9012</v>
      </c>
      <c r="B883" s="661" t="s">
        <v>8820</v>
      </c>
      <c r="C883" s="661" t="s">
        <v>8731</v>
      </c>
      <c r="D883" s="661" t="s">
        <v>8917</v>
      </c>
      <c r="E883" s="661" t="s">
        <v>8918</v>
      </c>
      <c r="F883" s="664"/>
      <c r="G883" s="664"/>
      <c r="H883" s="664"/>
      <c r="I883" s="664"/>
      <c r="J883" s="664"/>
      <c r="K883" s="664"/>
      <c r="L883" s="664"/>
      <c r="M883" s="664"/>
      <c r="N883" s="664">
        <v>1</v>
      </c>
      <c r="O883" s="664">
        <v>231</v>
      </c>
      <c r="P883" s="677"/>
      <c r="Q883" s="665">
        <v>231</v>
      </c>
    </row>
    <row r="884" spans="1:17" ht="14.4" customHeight="1" x14ac:dyDescent="0.3">
      <c r="A884" s="660" t="s">
        <v>9012</v>
      </c>
      <c r="B884" s="661" t="s">
        <v>8820</v>
      </c>
      <c r="C884" s="661" t="s">
        <v>8731</v>
      </c>
      <c r="D884" s="661" t="s">
        <v>8921</v>
      </c>
      <c r="E884" s="661" t="s">
        <v>8922</v>
      </c>
      <c r="F884" s="664"/>
      <c r="G884" s="664"/>
      <c r="H884" s="664"/>
      <c r="I884" s="664"/>
      <c r="J884" s="664"/>
      <c r="K884" s="664"/>
      <c r="L884" s="664"/>
      <c r="M884" s="664"/>
      <c r="N884" s="664">
        <v>1</v>
      </c>
      <c r="O884" s="664">
        <v>230</v>
      </c>
      <c r="P884" s="677"/>
      <c r="Q884" s="665">
        <v>230</v>
      </c>
    </row>
    <row r="885" spans="1:17" ht="14.4" customHeight="1" x14ac:dyDescent="0.3">
      <c r="A885" s="660" t="s">
        <v>9012</v>
      </c>
      <c r="B885" s="661" t="s">
        <v>8820</v>
      </c>
      <c r="C885" s="661" t="s">
        <v>8731</v>
      </c>
      <c r="D885" s="661" t="s">
        <v>8929</v>
      </c>
      <c r="E885" s="661" t="s">
        <v>8930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386</v>
      </c>
      <c r="P885" s="677"/>
      <c r="Q885" s="665">
        <v>386</v>
      </c>
    </row>
    <row r="886" spans="1:17" ht="14.4" customHeight="1" x14ac:dyDescent="0.3">
      <c r="A886" s="660" t="s">
        <v>9012</v>
      </c>
      <c r="B886" s="661" t="s">
        <v>8820</v>
      </c>
      <c r="C886" s="661" t="s">
        <v>8731</v>
      </c>
      <c r="D886" s="661" t="s">
        <v>1511</v>
      </c>
      <c r="E886" s="661" t="s">
        <v>8937</v>
      </c>
      <c r="F886" s="664"/>
      <c r="G886" s="664"/>
      <c r="H886" s="664"/>
      <c r="I886" s="664"/>
      <c r="J886" s="664"/>
      <c r="K886" s="664"/>
      <c r="L886" s="664"/>
      <c r="M886" s="664"/>
      <c r="N886" s="664">
        <v>2</v>
      </c>
      <c r="O886" s="664">
        <v>1572</v>
      </c>
      <c r="P886" s="677"/>
      <c r="Q886" s="665">
        <v>786</v>
      </c>
    </row>
    <row r="887" spans="1:17" ht="14.4" customHeight="1" x14ac:dyDescent="0.3">
      <c r="A887" s="660" t="s">
        <v>9013</v>
      </c>
      <c r="B887" s="661" t="s">
        <v>8820</v>
      </c>
      <c r="C887" s="661" t="s">
        <v>8731</v>
      </c>
      <c r="D887" s="661" t="s">
        <v>8835</v>
      </c>
      <c r="E887" s="661" t="s">
        <v>8836</v>
      </c>
      <c r="F887" s="664">
        <v>137</v>
      </c>
      <c r="G887" s="664">
        <v>8768</v>
      </c>
      <c r="H887" s="664">
        <v>1</v>
      </c>
      <c r="I887" s="664">
        <v>64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9013</v>
      </c>
      <c r="B888" s="661" t="s">
        <v>8820</v>
      </c>
      <c r="C888" s="661" t="s">
        <v>8731</v>
      </c>
      <c r="D888" s="661" t="s">
        <v>8847</v>
      </c>
      <c r="E888" s="661" t="s">
        <v>8848</v>
      </c>
      <c r="F888" s="664">
        <v>1</v>
      </c>
      <c r="G888" s="664">
        <v>23</v>
      </c>
      <c r="H888" s="664">
        <v>1</v>
      </c>
      <c r="I888" s="664">
        <v>23</v>
      </c>
      <c r="J888" s="664"/>
      <c r="K888" s="664"/>
      <c r="L888" s="664"/>
      <c r="M888" s="664"/>
      <c r="N888" s="664"/>
      <c r="O888" s="664"/>
      <c r="P888" s="677"/>
      <c r="Q888" s="665"/>
    </row>
    <row r="889" spans="1:17" ht="14.4" customHeight="1" x14ac:dyDescent="0.3">
      <c r="A889" s="660" t="s">
        <v>9013</v>
      </c>
      <c r="B889" s="661" t="s">
        <v>8820</v>
      </c>
      <c r="C889" s="661" t="s">
        <v>8731</v>
      </c>
      <c r="D889" s="661" t="s">
        <v>8853</v>
      </c>
      <c r="E889" s="661" t="s">
        <v>8854</v>
      </c>
      <c r="F889" s="664">
        <v>8</v>
      </c>
      <c r="G889" s="664">
        <v>616</v>
      </c>
      <c r="H889" s="664">
        <v>1</v>
      </c>
      <c r="I889" s="664">
        <v>77</v>
      </c>
      <c r="J889" s="664"/>
      <c r="K889" s="664"/>
      <c r="L889" s="664"/>
      <c r="M889" s="664"/>
      <c r="N889" s="664"/>
      <c r="O889" s="664"/>
      <c r="P889" s="677"/>
      <c r="Q889" s="665"/>
    </row>
    <row r="890" spans="1:17" ht="14.4" customHeight="1" x14ac:dyDescent="0.3">
      <c r="A890" s="660" t="s">
        <v>9013</v>
      </c>
      <c r="B890" s="661" t="s">
        <v>8820</v>
      </c>
      <c r="C890" s="661" t="s">
        <v>8731</v>
      </c>
      <c r="D890" s="661" t="s">
        <v>8857</v>
      </c>
      <c r="E890" s="661" t="s">
        <v>8858</v>
      </c>
      <c r="F890" s="664">
        <v>8</v>
      </c>
      <c r="G890" s="664">
        <v>176</v>
      </c>
      <c r="H890" s="664">
        <v>1</v>
      </c>
      <c r="I890" s="664">
        <v>22</v>
      </c>
      <c r="J890" s="664"/>
      <c r="K890" s="664"/>
      <c r="L890" s="664"/>
      <c r="M890" s="664"/>
      <c r="N890" s="664"/>
      <c r="O890" s="664"/>
      <c r="P890" s="677"/>
      <c r="Q890" s="665"/>
    </row>
    <row r="891" spans="1:17" ht="14.4" customHeight="1" x14ac:dyDescent="0.3">
      <c r="A891" s="660" t="s">
        <v>9013</v>
      </c>
      <c r="B891" s="661" t="s">
        <v>8820</v>
      </c>
      <c r="C891" s="661" t="s">
        <v>8731</v>
      </c>
      <c r="D891" s="661" t="s">
        <v>8867</v>
      </c>
      <c r="E891" s="661" t="s">
        <v>8868</v>
      </c>
      <c r="F891" s="664">
        <v>2</v>
      </c>
      <c r="G891" s="664">
        <v>418</v>
      </c>
      <c r="H891" s="664">
        <v>1</v>
      </c>
      <c r="I891" s="664">
        <v>209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9013</v>
      </c>
      <c r="B892" s="661" t="s">
        <v>8820</v>
      </c>
      <c r="C892" s="661" t="s">
        <v>8731</v>
      </c>
      <c r="D892" s="661" t="s">
        <v>8873</v>
      </c>
      <c r="E892" s="661" t="s">
        <v>8874</v>
      </c>
      <c r="F892" s="664">
        <v>11</v>
      </c>
      <c r="G892" s="664">
        <v>176</v>
      </c>
      <c r="H892" s="664">
        <v>1</v>
      </c>
      <c r="I892" s="664">
        <v>16</v>
      </c>
      <c r="J892" s="664"/>
      <c r="K892" s="664"/>
      <c r="L892" s="664"/>
      <c r="M892" s="664"/>
      <c r="N892" s="664"/>
      <c r="O892" s="664"/>
      <c r="P892" s="677"/>
      <c r="Q892" s="665"/>
    </row>
    <row r="893" spans="1:17" ht="14.4" customHeight="1" x14ac:dyDescent="0.3">
      <c r="A893" s="660" t="s">
        <v>9013</v>
      </c>
      <c r="B893" s="661" t="s">
        <v>8820</v>
      </c>
      <c r="C893" s="661" t="s">
        <v>8731</v>
      </c>
      <c r="D893" s="661" t="s">
        <v>8879</v>
      </c>
      <c r="E893" s="661" t="s">
        <v>8880</v>
      </c>
      <c r="F893" s="664">
        <v>7</v>
      </c>
      <c r="G893" s="664">
        <v>161</v>
      </c>
      <c r="H893" s="664">
        <v>1</v>
      </c>
      <c r="I893" s="664">
        <v>23</v>
      </c>
      <c r="J893" s="664"/>
      <c r="K893" s="664"/>
      <c r="L893" s="664"/>
      <c r="M893" s="664"/>
      <c r="N893" s="664"/>
      <c r="O893" s="664"/>
      <c r="P893" s="677"/>
      <c r="Q893" s="665"/>
    </row>
    <row r="894" spans="1:17" ht="14.4" customHeight="1" x14ac:dyDescent="0.3">
      <c r="A894" s="660" t="s">
        <v>9013</v>
      </c>
      <c r="B894" s="661" t="s">
        <v>8820</v>
      </c>
      <c r="C894" s="661" t="s">
        <v>8731</v>
      </c>
      <c r="D894" s="661" t="s">
        <v>8897</v>
      </c>
      <c r="E894" s="661" t="s">
        <v>8898</v>
      </c>
      <c r="F894" s="664">
        <v>1</v>
      </c>
      <c r="G894" s="664">
        <v>216</v>
      </c>
      <c r="H894" s="664">
        <v>1</v>
      </c>
      <c r="I894" s="664">
        <v>216</v>
      </c>
      <c r="J894" s="664"/>
      <c r="K894" s="664"/>
      <c r="L894" s="664"/>
      <c r="M894" s="664"/>
      <c r="N894" s="664"/>
      <c r="O894" s="664"/>
      <c r="P894" s="677"/>
      <c r="Q894" s="665"/>
    </row>
    <row r="895" spans="1:17" ht="14.4" customHeight="1" x14ac:dyDescent="0.3">
      <c r="A895" s="660" t="s">
        <v>9013</v>
      </c>
      <c r="B895" s="661" t="s">
        <v>8820</v>
      </c>
      <c r="C895" s="661" t="s">
        <v>8731</v>
      </c>
      <c r="D895" s="661" t="s">
        <v>8929</v>
      </c>
      <c r="E895" s="661" t="s">
        <v>8930</v>
      </c>
      <c r="F895" s="664">
        <v>1</v>
      </c>
      <c r="G895" s="664">
        <v>384</v>
      </c>
      <c r="H895" s="664">
        <v>1</v>
      </c>
      <c r="I895" s="664">
        <v>384</v>
      </c>
      <c r="J895" s="664"/>
      <c r="K895" s="664"/>
      <c r="L895" s="664"/>
      <c r="M895" s="664"/>
      <c r="N895" s="664"/>
      <c r="O895" s="664"/>
      <c r="P895" s="677"/>
      <c r="Q895" s="665"/>
    </row>
    <row r="896" spans="1:17" ht="14.4" customHeight="1" x14ac:dyDescent="0.3">
      <c r="A896" s="660" t="s">
        <v>9014</v>
      </c>
      <c r="B896" s="661" t="s">
        <v>8553</v>
      </c>
      <c r="C896" s="661" t="s">
        <v>8731</v>
      </c>
      <c r="D896" s="661" t="s">
        <v>8732</v>
      </c>
      <c r="E896" s="661" t="s">
        <v>8733</v>
      </c>
      <c r="F896" s="664">
        <v>2</v>
      </c>
      <c r="G896" s="664">
        <v>68</v>
      </c>
      <c r="H896" s="664">
        <v>1</v>
      </c>
      <c r="I896" s="664">
        <v>34</v>
      </c>
      <c r="J896" s="664">
        <v>1</v>
      </c>
      <c r="K896" s="664">
        <v>34</v>
      </c>
      <c r="L896" s="664">
        <v>0.5</v>
      </c>
      <c r="M896" s="664">
        <v>34</v>
      </c>
      <c r="N896" s="664">
        <v>2</v>
      </c>
      <c r="O896" s="664">
        <v>70</v>
      </c>
      <c r="P896" s="677">
        <v>1.0294117647058822</v>
      </c>
      <c r="Q896" s="665">
        <v>35</v>
      </c>
    </row>
    <row r="897" spans="1:17" ht="14.4" customHeight="1" x14ac:dyDescent="0.3">
      <c r="A897" s="660" t="s">
        <v>9014</v>
      </c>
      <c r="B897" s="661" t="s">
        <v>8553</v>
      </c>
      <c r="C897" s="661" t="s">
        <v>8731</v>
      </c>
      <c r="D897" s="661" t="s">
        <v>8738</v>
      </c>
      <c r="E897" s="661" t="s">
        <v>8739</v>
      </c>
      <c r="F897" s="664">
        <v>4</v>
      </c>
      <c r="G897" s="664">
        <v>712</v>
      </c>
      <c r="H897" s="664">
        <v>1</v>
      </c>
      <c r="I897" s="664">
        <v>178</v>
      </c>
      <c r="J897" s="664">
        <v>2</v>
      </c>
      <c r="K897" s="664">
        <v>326</v>
      </c>
      <c r="L897" s="664">
        <v>0.45786516853932585</v>
      </c>
      <c r="M897" s="664">
        <v>163</v>
      </c>
      <c r="N897" s="664">
        <v>1</v>
      </c>
      <c r="O897" s="664">
        <v>163</v>
      </c>
      <c r="P897" s="677">
        <v>0.22893258426966293</v>
      </c>
      <c r="Q897" s="665">
        <v>163</v>
      </c>
    </row>
    <row r="898" spans="1:17" ht="14.4" customHeight="1" x14ac:dyDescent="0.3">
      <c r="A898" s="660" t="s">
        <v>9014</v>
      </c>
      <c r="B898" s="661" t="s">
        <v>8553</v>
      </c>
      <c r="C898" s="661" t="s">
        <v>8731</v>
      </c>
      <c r="D898" s="661" t="s">
        <v>8740</v>
      </c>
      <c r="E898" s="661" t="s">
        <v>8741</v>
      </c>
      <c r="F898" s="664"/>
      <c r="G898" s="664"/>
      <c r="H898" s="664"/>
      <c r="I898" s="664"/>
      <c r="J898" s="664"/>
      <c r="K898" s="664"/>
      <c r="L898" s="664"/>
      <c r="M898" s="664"/>
      <c r="N898" s="664">
        <v>1</v>
      </c>
      <c r="O898" s="664">
        <v>651</v>
      </c>
      <c r="P898" s="677"/>
      <c r="Q898" s="665">
        <v>651</v>
      </c>
    </row>
    <row r="899" spans="1:17" ht="14.4" customHeight="1" x14ac:dyDescent="0.3">
      <c r="A899" s="660" t="s">
        <v>9014</v>
      </c>
      <c r="B899" s="661" t="s">
        <v>8791</v>
      </c>
      <c r="C899" s="661" t="s">
        <v>8731</v>
      </c>
      <c r="D899" s="661" t="s">
        <v>8798</v>
      </c>
      <c r="E899" s="661" t="s">
        <v>8799</v>
      </c>
      <c r="F899" s="664">
        <v>4</v>
      </c>
      <c r="G899" s="664">
        <v>92</v>
      </c>
      <c r="H899" s="664">
        <v>1</v>
      </c>
      <c r="I899" s="664">
        <v>23</v>
      </c>
      <c r="J899" s="664">
        <v>1</v>
      </c>
      <c r="K899" s="664">
        <v>23</v>
      </c>
      <c r="L899" s="664">
        <v>0.25</v>
      </c>
      <c r="M899" s="664">
        <v>23</v>
      </c>
      <c r="N899" s="664">
        <v>3</v>
      </c>
      <c r="O899" s="664">
        <v>69</v>
      </c>
      <c r="P899" s="677">
        <v>0.75</v>
      </c>
      <c r="Q899" s="665">
        <v>23</v>
      </c>
    </row>
    <row r="900" spans="1:17" ht="14.4" customHeight="1" x14ac:dyDescent="0.3">
      <c r="A900" s="660" t="s">
        <v>9014</v>
      </c>
      <c r="B900" s="661" t="s">
        <v>8791</v>
      </c>
      <c r="C900" s="661" t="s">
        <v>8731</v>
      </c>
      <c r="D900" s="661" t="s">
        <v>8800</v>
      </c>
      <c r="E900" s="661" t="s">
        <v>8801</v>
      </c>
      <c r="F900" s="664">
        <v>2</v>
      </c>
      <c r="G900" s="664">
        <v>2472</v>
      </c>
      <c r="H900" s="664">
        <v>1</v>
      </c>
      <c r="I900" s="664">
        <v>1236</v>
      </c>
      <c r="J900" s="664">
        <v>1</v>
      </c>
      <c r="K900" s="664">
        <v>1245</v>
      </c>
      <c r="L900" s="664">
        <v>0.50364077669902918</v>
      </c>
      <c r="M900" s="664">
        <v>1245</v>
      </c>
      <c r="N900" s="664">
        <v>1</v>
      </c>
      <c r="O900" s="664">
        <v>1261</v>
      </c>
      <c r="P900" s="677">
        <v>0.51011326860841422</v>
      </c>
      <c r="Q900" s="665">
        <v>1261</v>
      </c>
    </row>
    <row r="901" spans="1:17" ht="14.4" customHeight="1" x14ac:dyDescent="0.3">
      <c r="A901" s="660" t="s">
        <v>9014</v>
      </c>
      <c r="B901" s="661" t="s">
        <v>8791</v>
      </c>
      <c r="C901" s="661" t="s">
        <v>8731</v>
      </c>
      <c r="D901" s="661" t="s">
        <v>8806</v>
      </c>
      <c r="E901" s="661" t="s">
        <v>8807</v>
      </c>
      <c r="F901" s="664">
        <v>3</v>
      </c>
      <c r="G901" s="664">
        <v>1266</v>
      </c>
      <c r="H901" s="664">
        <v>1</v>
      </c>
      <c r="I901" s="664">
        <v>422</v>
      </c>
      <c r="J901" s="664"/>
      <c r="K901" s="664"/>
      <c r="L901" s="664"/>
      <c r="M901" s="664"/>
      <c r="N901" s="664">
        <v>3</v>
      </c>
      <c r="O901" s="664">
        <v>1290</v>
      </c>
      <c r="P901" s="677">
        <v>1.018957345971564</v>
      </c>
      <c r="Q901" s="665">
        <v>430</v>
      </c>
    </row>
    <row r="902" spans="1:17" ht="14.4" customHeight="1" x14ac:dyDescent="0.3">
      <c r="A902" s="660" t="s">
        <v>9014</v>
      </c>
      <c r="B902" s="661" t="s">
        <v>8791</v>
      </c>
      <c r="C902" s="661" t="s">
        <v>8731</v>
      </c>
      <c r="D902" s="661" t="s">
        <v>8810</v>
      </c>
      <c r="E902" s="661" t="s">
        <v>8811</v>
      </c>
      <c r="F902" s="664">
        <v>3</v>
      </c>
      <c r="G902" s="664">
        <v>3000</v>
      </c>
      <c r="H902" s="664">
        <v>1</v>
      </c>
      <c r="I902" s="664">
        <v>1000</v>
      </c>
      <c r="J902" s="664"/>
      <c r="K902" s="664"/>
      <c r="L902" s="664"/>
      <c r="M902" s="664"/>
      <c r="N902" s="664">
        <v>3</v>
      </c>
      <c r="O902" s="664">
        <v>3018</v>
      </c>
      <c r="P902" s="677">
        <v>1.006</v>
      </c>
      <c r="Q902" s="665">
        <v>1006</v>
      </c>
    </row>
    <row r="903" spans="1:17" ht="14.4" customHeight="1" x14ac:dyDescent="0.3">
      <c r="A903" s="660" t="s">
        <v>9014</v>
      </c>
      <c r="B903" s="661" t="s">
        <v>8791</v>
      </c>
      <c r="C903" s="661" t="s">
        <v>8731</v>
      </c>
      <c r="D903" s="661" t="s">
        <v>8812</v>
      </c>
      <c r="E903" s="661" t="s">
        <v>8813</v>
      </c>
      <c r="F903" s="664">
        <v>1</v>
      </c>
      <c r="G903" s="664">
        <v>2221</v>
      </c>
      <c r="H903" s="664">
        <v>1</v>
      </c>
      <c r="I903" s="664">
        <v>2221</v>
      </c>
      <c r="J903" s="664">
        <v>1</v>
      </c>
      <c r="K903" s="664">
        <v>2233</v>
      </c>
      <c r="L903" s="664">
        <v>1.0054029716343988</v>
      </c>
      <c r="M903" s="664">
        <v>2233</v>
      </c>
      <c r="N903" s="664"/>
      <c r="O903" s="664"/>
      <c r="P903" s="677"/>
      <c r="Q903" s="665"/>
    </row>
    <row r="904" spans="1:17" ht="14.4" customHeight="1" x14ac:dyDescent="0.3">
      <c r="A904" s="660" t="s">
        <v>9014</v>
      </c>
      <c r="B904" s="661" t="s">
        <v>8820</v>
      </c>
      <c r="C904" s="661" t="s">
        <v>8731</v>
      </c>
      <c r="D904" s="661" t="s">
        <v>8831</v>
      </c>
      <c r="E904" s="661" t="s">
        <v>8832</v>
      </c>
      <c r="F904" s="664">
        <v>3</v>
      </c>
      <c r="G904" s="664">
        <v>1050</v>
      </c>
      <c r="H904" s="664">
        <v>1</v>
      </c>
      <c r="I904" s="664">
        <v>350</v>
      </c>
      <c r="J904" s="664"/>
      <c r="K904" s="664"/>
      <c r="L904" s="664"/>
      <c r="M904" s="664"/>
      <c r="N904" s="664">
        <v>4</v>
      </c>
      <c r="O904" s="664">
        <v>1403</v>
      </c>
      <c r="P904" s="677">
        <v>1.3361904761904762</v>
      </c>
      <c r="Q904" s="665">
        <v>350.75</v>
      </c>
    </row>
    <row r="905" spans="1:17" ht="14.4" customHeight="1" x14ac:dyDescent="0.3">
      <c r="A905" s="660" t="s">
        <v>9014</v>
      </c>
      <c r="B905" s="661" t="s">
        <v>8820</v>
      </c>
      <c r="C905" s="661" t="s">
        <v>8731</v>
      </c>
      <c r="D905" s="661" t="s">
        <v>8835</v>
      </c>
      <c r="E905" s="661" t="s">
        <v>8836</v>
      </c>
      <c r="F905" s="664">
        <v>718</v>
      </c>
      <c r="G905" s="664">
        <v>45952</v>
      </c>
      <c r="H905" s="664">
        <v>1</v>
      </c>
      <c r="I905" s="664">
        <v>64</v>
      </c>
      <c r="J905" s="664">
        <v>713</v>
      </c>
      <c r="K905" s="664">
        <v>46345</v>
      </c>
      <c r="L905" s="664">
        <v>1.0085524025069639</v>
      </c>
      <c r="M905" s="664">
        <v>65</v>
      </c>
      <c r="N905" s="664">
        <v>720</v>
      </c>
      <c r="O905" s="664">
        <v>46800</v>
      </c>
      <c r="P905" s="677">
        <v>1.0184540389972145</v>
      </c>
      <c r="Q905" s="665">
        <v>65</v>
      </c>
    </row>
    <row r="906" spans="1:17" ht="14.4" customHeight="1" x14ac:dyDescent="0.3">
      <c r="A906" s="660" t="s">
        <v>9014</v>
      </c>
      <c r="B906" s="661" t="s">
        <v>8820</v>
      </c>
      <c r="C906" s="661" t="s">
        <v>8731</v>
      </c>
      <c r="D906" s="661" t="s">
        <v>8837</v>
      </c>
      <c r="E906" s="661" t="s">
        <v>8838</v>
      </c>
      <c r="F906" s="664"/>
      <c r="G906" s="664"/>
      <c r="H906" s="664"/>
      <c r="I906" s="664"/>
      <c r="J906" s="664"/>
      <c r="K906" s="664"/>
      <c r="L906" s="664"/>
      <c r="M906" s="664"/>
      <c r="N906" s="664">
        <v>1</v>
      </c>
      <c r="O906" s="664">
        <v>544</v>
      </c>
      <c r="P906" s="677"/>
      <c r="Q906" s="665">
        <v>544</v>
      </c>
    </row>
    <row r="907" spans="1:17" ht="14.4" customHeight="1" x14ac:dyDescent="0.3">
      <c r="A907" s="660" t="s">
        <v>9014</v>
      </c>
      <c r="B907" s="661" t="s">
        <v>8820</v>
      </c>
      <c r="C907" s="661" t="s">
        <v>8731</v>
      </c>
      <c r="D907" s="661" t="s">
        <v>8839</v>
      </c>
      <c r="E907" s="661" t="s">
        <v>8840</v>
      </c>
      <c r="F907" s="664">
        <v>1</v>
      </c>
      <c r="G907" s="664">
        <v>589</v>
      </c>
      <c r="H907" s="664">
        <v>1</v>
      </c>
      <c r="I907" s="664">
        <v>589</v>
      </c>
      <c r="J907" s="664">
        <v>3</v>
      </c>
      <c r="K907" s="664">
        <v>1770</v>
      </c>
      <c r="L907" s="664">
        <v>3.00509337860781</v>
      </c>
      <c r="M907" s="664">
        <v>590</v>
      </c>
      <c r="N907" s="664">
        <v>3</v>
      </c>
      <c r="O907" s="664">
        <v>1773</v>
      </c>
      <c r="P907" s="677">
        <v>3.0101867572156196</v>
      </c>
      <c r="Q907" s="665">
        <v>591</v>
      </c>
    </row>
    <row r="908" spans="1:17" ht="14.4" customHeight="1" x14ac:dyDescent="0.3">
      <c r="A908" s="660" t="s">
        <v>9014</v>
      </c>
      <c r="B908" s="661" t="s">
        <v>8820</v>
      </c>
      <c r="C908" s="661" t="s">
        <v>8731</v>
      </c>
      <c r="D908" s="661" t="s">
        <v>8841</v>
      </c>
      <c r="E908" s="661" t="s">
        <v>8842</v>
      </c>
      <c r="F908" s="664">
        <v>1</v>
      </c>
      <c r="G908" s="664">
        <v>614</v>
      </c>
      <c r="H908" s="664">
        <v>1</v>
      </c>
      <c r="I908" s="664">
        <v>614</v>
      </c>
      <c r="J908" s="664">
        <v>3</v>
      </c>
      <c r="K908" s="664">
        <v>1845</v>
      </c>
      <c r="L908" s="664">
        <v>3.0048859934853418</v>
      </c>
      <c r="M908" s="664">
        <v>615</v>
      </c>
      <c r="N908" s="664">
        <v>3</v>
      </c>
      <c r="O908" s="664">
        <v>1848</v>
      </c>
      <c r="P908" s="677">
        <v>3.009771986970684</v>
      </c>
      <c r="Q908" s="665">
        <v>616</v>
      </c>
    </row>
    <row r="909" spans="1:17" ht="14.4" customHeight="1" x14ac:dyDescent="0.3">
      <c r="A909" s="660" t="s">
        <v>9014</v>
      </c>
      <c r="B909" s="661" t="s">
        <v>8820</v>
      </c>
      <c r="C909" s="661" t="s">
        <v>8731</v>
      </c>
      <c r="D909" s="661" t="s">
        <v>8847</v>
      </c>
      <c r="E909" s="661" t="s">
        <v>8848</v>
      </c>
      <c r="F909" s="664">
        <v>8</v>
      </c>
      <c r="G909" s="664">
        <v>184</v>
      </c>
      <c r="H909" s="664">
        <v>1</v>
      </c>
      <c r="I909" s="664">
        <v>23</v>
      </c>
      <c r="J909" s="664">
        <v>10</v>
      </c>
      <c r="K909" s="664">
        <v>230</v>
      </c>
      <c r="L909" s="664">
        <v>1.25</v>
      </c>
      <c r="M909" s="664">
        <v>23</v>
      </c>
      <c r="N909" s="664">
        <v>7</v>
      </c>
      <c r="O909" s="664">
        <v>165</v>
      </c>
      <c r="P909" s="677">
        <v>0.89673913043478259</v>
      </c>
      <c r="Q909" s="665">
        <v>23.571428571428573</v>
      </c>
    </row>
    <row r="910" spans="1:17" ht="14.4" customHeight="1" x14ac:dyDescent="0.3">
      <c r="A910" s="660" t="s">
        <v>9014</v>
      </c>
      <c r="B910" s="661" t="s">
        <v>8820</v>
      </c>
      <c r="C910" s="661" t="s">
        <v>8731</v>
      </c>
      <c r="D910" s="661" t="s">
        <v>8851</v>
      </c>
      <c r="E910" s="661" t="s">
        <v>8852</v>
      </c>
      <c r="F910" s="664"/>
      <c r="G910" s="664"/>
      <c r="H910" s="664"/>
      <c r="I910" s="664"/>
      <c r="J910" s="664">
        <v>1</v>
      </c>
      <c r="K910" s="664">
        <v>54</v>
      </c>
      <c r="L910" s="664"/>
      <c r="M910" s="664">
        <v>54</v>
      </c>
      <c r="N910" s="664">
        <v>2</v>
      </c>
      <c r="O910" s="664">
        <v>108</v>
      </c>
      <c r="P910" s="677"/>
      <c r="Q910" s="665">
        <v>54</v>
      </c>
    </row>
    <row r="911" spans="1:17" ht="14.4" customHeight="1" x14ac:dyDescent="0.3">
      <c r="A911" s="660" t="s">
        <v>9014</v>
      </c>
      <c r="B911" s="661" t="s">
        <v>8820</v>
      </c>
      <c r="C911" s="661" t="s">
        <v>8731</v>
      </c>
      <c r="D911" s="661" t="s">
        <v>8853</v>
      </c>
      <c r="E911" s="661" t="s">
        <v>8854</v>
      </c>
      <c r="F911" s="664">
        <v>86</v>
      </c>
      <c r="G911" s="664">
        <v>6622</v>
      </c>
      <c r="H911" s="664">
        <v>1</v>
      </c>
      <c r="I911" s="664">
        <v>77</v>
      </c>
      <c r="J911" s="664">
        <v>96</v>
      </c>
      <c r="K911" s="664">
        <v>7392</v>
      </c>
      <c r="L911" s="664">
        <v>1.1162790697674418</v>
      </c>
      <c r="M911" s="664">
        <v>77</v>
      </c>
      <c r="N911" s="664">
        <v>105</v>
      </c>
      <c r="O911" s="664">
        <v>8085</v>
      </c>
      <c r="P911" s="677">
        <v>1.2209302325581395</v>
      </c>
      <c r="Q911" s="665">
        <v>77</v>
      </c>
    </row>
    <row r="912" spans="1:17" ht="14.4" customHeight="1" x14ac:dyDescent="0.3">
      <c r="A912" s="660" t="s">
        <v>9014</v>
      </c>
      <c r="B912" s="661" t="s">
        <v>8820</v>
      </c>
      <c r="C912" s="661" t="s">
        <v>8731</v>
      </c>
      <c r="D912" s="661" t="s">
        <v>8857</v>
      </c>
      <c r="E912" s="661" t="s">
        <v>8858</v>
      </c>
      <c r="F912" s="664">
        <v>89</v>
      </c>
      <c r="G912" s="664">
        <v>1958</v>
      </c>
      <c r="H912" s="664">
        <v>1</v>
      </c>
      <c r="I912" s="664">
        <v>22</v>
      </c>
      <c r="J912" s="664">
        <v>77</v>
      </c>
      <c r="K912" s="664">
        <v>1694</v>
      </c>
      <c r="L912" s="664">
        <v>0.8651685393258427</v>
      </c>
      <c r="M912" s="664">
        <v>22</v>
      </c>
      <c r="N912" s="664">
        <v>88</v>
      </c>
      <c r="O912" s="664">
        <v>1993</v>
      </c>
      <c r="P912" s="677">
        <v>1.0178753830439224</v>
      </c>
      <c r="Q912" s="665">
        <v>22.647727272727273</v>
      </c>
    </row>
    <row r="913" spans="1:17" ht="14.4" customHeight="1" x14ac:dyDescent="0.3">
      <c r="A913" s="660" t="s">
        <v>9014</v>
      </c>
      <c r="B913" s="661" t="s">
        <v>8820</v>
      </c>
      <c r="C913" s="661" t="s">
        <v>8731</v>
      </c>
      <c r="D913" s="661" t="s">
        <v>8867</v>
      </c>
      <c r="E913" s="661" t="s">
        <v>8868</v>
      </c>
      <c r="F913" s="664">
        <v>9</v>
      </c>
      <c r="G913" s="664">
        <v>1881</v>
      </c>
      <c r="H913" s="664">
        <v>1</v>
      </c>
      <c r="I913" s="664">
        <v>209</v>
      </c>
      <c r="J913" s="664">
        <v>6</v>
      </c>
      <c r="K913" s="664">
        <v>1254</v>
      </c>
      <c r="L913" s="664">
        <v>0.66666666666666663</v>
      </c>
      <c r="M913" s="664">
        <v>209</v>
      </c>
      <c r="N913" s="664"/>
      <c r="O913" s="664"/>
      <c r="P913" s="677"/>
      <c r="Q913" s="665"/>
    </row>
    <row r="914" spans="1:17" ht="14.4" customHeight="1" x14ac:dyDescent="0.3">
      <c r="A914" s="660" t="s">
        <v>9014</v>
      </c>
      <c r="B914" s="661" t="s">
        <v>8820</v>
      </c>
      <c r="C914" s="661" t="s">
        <v>8731</v>
      </c>
      <c r="D914" s="661" t="s">
        <v>8869</v>
      </c>
      <c r="E914" s="661" t="s">
        <v>8870</v>
      </c>
      <c r="F914" s="664">
        <v>6</v>
      </c>
      <c r="G914" s="664">
        <v>396</v>
      </c>
      <c r="H914" s="664">
        <v>1</v>
      </c>
      <c r="I914" s="664">
        <v>66</v>
      </c>
      <c r="J914" s="664">
        <v>7</v>
      </c>
      <c r="K914" s="664">
        <v>462</v>
      </c>
      <c r="L914" s="664">
        <v>1.1666666666666667</v>
      </c>
      <c r="M914" s="664">
        <v>66</v>
      </c>
      <c r="N914" s="664">
        <v>12</v>
      </c>
      <c r="O914" s="664">
        <v>792</v>
      </c>
      <c r="P914" s="677">
        <v>2</v>
      </c>
      <c r="Q914" s="665">
        <v>66</v>
      </c>
    </row>
    <row r="915" spans="1:17" ht="14.4" customHeight="1" x14ac:dyDescent="0.3">
      <c r="A915" s="660" t="s">
        <v>9014</v>
      </c>
      <c r="B915" s="661" t="s">
        <v>8820</v>
      </c>
      <c r="C915" s="661" t="s">
        <v>8731</v>
      </c>
      <c r="D915" s="661" t="s">
        <v>8873</v>
      </c>
      <c r="E915" s="661" t="s">
        <v>8874</v>
      </c>
      <c r="F915" s="664">
        <v>112</v>
      </c>
      <c r="G915" s="664">
        <v>1792</v>
      </c>
      <c r="H915" s="664">
        <v>1</v>
      </c>
      <c r="I915" s="664">
        <v>16</v>
      </c>
      <c r="J915" s="664">
        <v>126</v>
      </c>
      <c r="K915" s="664">
        <v>2016</v>
      </c>
      <c r="L915" s="664">
        <v>1.125</v>
      </c>
      <c r="M915" s="664">
        <v>16</v>
      </c>
      <c r="N915" s="664">
        <v>126</v>
      </c>
      <c r="O915" s="664">
        <v>2016</v>
      </c>
      <c r="P915" s="677">
        <v>1.125</v>
      </c>
      <c r="Q915" s="665">
        <v>16</v>
      </c>
    </row>
    <row r="916" spans="1:17" ht="14.4" customHeight="1" x14ac:dyDescent="0.3">
      <c r="A916" s="660" t="s">
        <v>9014</v>
      </c>
      <c r="B916" s="661" t="s">
        <v>8820</v>
      </c>
      <c r="C916" s="661" t="s">
        <v>8731</v>
      </c>
      <c r="D916" s="661" t="s">
        <v>8879</v>
      </c>
      <c r="E916" s="661" t="s">
        <v>8880</v>
      </c>
      <c r="F916" s="664">
        <v>79</v>
      </c>
      <c r="G916" s="664">
        <v>1817</v>
      </c>
      <c r="H916" s="664">
        <v>1</v>
      </c>
      <c r="I916" s="664">
        <v>23</v>
      </c>
      <c r="J916" s="664">
        <v>66</v>
      </c>
      <c r="K916" s="664">
        <v>1584</v>
      </c>
      <c r="L916" s="664">
        <v>0.87176664832140893</v>
      </c>
      <c r="M916" s="664">
        <v>24</v>
      </c>
      <c r="N916" s="664">
        <v>80</v>
      </c>
      <c r="O916" s="664">
        <v>1920</v>
      </c>
      <c r="P916" s="677">
        <v>1.0566868464501926</v>
      </c>
      <c r="Q916" s="665">
        <v>24</v>
      </c>
    </row>
    <row r="917" spans="1:17" ht="14.4" customHeight="1" x14ac:dyDescent="0.3">
      <c r="A917" s="660" t="s">
        <v>9014</v>
      </c>
      <c r="B917" s="661" t="s">
        <v>8820</v>
      </c>
      <c r="C917" s="661" t="s">
        <v>8731</v>
      </c>
      <c r="D917" s="661" t="s">
        <v>8881</v>
      </c>
      <c r="E917" s="661" t="s">
        <v>8882</v>
      </c>
      <c r="F917" s="664">
        <v>1</v>
      </c>
      <c r="G917" s="664">
        <v>737</v>
      </c>
      <c r="H917" s="664">
        <v>1</v>
      </c>
      <c r="I917" s="664">
        <v>737</v>
      </c>
      <c r="J917" s="664">
        <v>3</v>
      </c>
      <c r="K917" s="664">
        <v>2214</v>
      </c>
      <c r="L917" s="664">
        <v>3.0040705563093621</v>
      </c>
      <c r="M917" s="664">
        <v>738</v>
      </c>
      <c r="N917" s="664">
        <v>2</v>
      </c>
      <c r="O917" s="664">
        <v>1478</v>
      </c>
      <c r="P917" s="677">
        <v>2.005427408412483</v>
      </c>
      <c r="Q917" s="665">
        <v>739</v>
      </c>
    </row>
    <row r="918" spans="1:17" ht="14.4" customHeight="1" x14ac:dyDescent="0.3">
      <c r="A918" s="660" t="s">
        <v>9014</v>
      </c>
      <c r="B918" s="661" t="s">
        <v>8820</v>
      </c>
      <c r="C918" s="661" t="s">
        <v>8731</v>
      </c>
      <c r="D918" s="661" t="s">
        <v>8883</v>
      </c>
      <c r="E918" s="661" t="s">
        <v>8884</v>
      </c>
      <c r="F918" s="664">
        <v>2</v>
      </c>
      <c r="G918" s="664">
        <v>360</v>
      </c>
      <c r="H918" s="664">
        <v>1</v>
      </c>
      <c r="I918" s="664">
        <v>180</v>
      </c>
      <c r="J918" s="664">
        <v>3</v>
      </c>
      <c r="K918" s="664">
        <v>540</v>
      </c>
      <c r="L918" s="664">
        <v>1.5</v>
      </c>
      <c r="M918" s="664">
        <v>180</v>
      </c>
      <c r="N918" s="664">
        <v>5</v>
      </c>
      <c r="O918" s="664">
        <v>900</v>
      </c>
      <c r="P918" s="677">
        <v>2.5</v>
      </c>
      <c r="Q918" s="665">
        <v>180</v>
      </c>
    </row>
    <row r="919" spans="1:17" ht="14.4" customHeight="1" x14ac:dyDescent="0.3">
      <c r="A919" s="660" t="s">
        <v>9014</v>
      </c>
      <c r="B919" s="661" t="s">
        <v>8820</v>
      </c>
      <c r="C919" s="661" t="s">
        <v>8731</v>
      </c>
      <c r="D919" s="661" t="s">
        <v>8889</v>
      </c>
      <c r="E919" s="661" t="s">
        <v>8890</v>
      </c>
      <c r="F919" s="664"/>
      <c r="G919" s="664"/>
      <c r="H919" s="664"/>
      <c r="I919" s="664"/>
      <c r="J919" s="664">
        <v>2</v>
      </c>
      <c r="K919" s="664">
        <v>506</v>
      </c>
      <c r="L919" s="664"/>
      <c r="M919" s="664">
        <v>253</v>
      </c>
      <c r="N919" s="664">
        <v>26</v>
      </c>
      <c r="O919" s="664">
        <v>6578</v>
      </c>
      <c r="P919" s="677"/>
      <c r="Q919" s="665">
        <v>253</v>
      </c>
    </row>
    <row r="920" spans="1:17" ht="14.4" customHeight="1" x14ac:dyDescent="0.3">
      <c r="A920" s="660" t="s">
        <v>9014</v>
      </c>
      <c r="B920" s="661" t="s">
        <v>8820</v>
      </c>
      <c r="C920" s="661" t="s">
        <v>8731</v>
      </c>
      <c r="D920" s="661" t="s">
        <v>8891</v>
      </c>
      <c r="E920" s="661" t="s">
        <v>8892</v>
      </c>
      <c r="F920" s="664">
        <v>1</v>
      </c>
      <c r="G920" s="664">
        <v>264</v>
      </c>
      <c r="H920" s="664">
        <v>1</v>
      </c>
      <c r="I920" s="664">
        <v>264</v>
      </c>
      <c r="J920" s="664">
        <v>3</v>
      </c>
      <c r="K920" s="664">
        <v>792</v>
      </c>
      <c r="L920" s="664">
        <v>3</v>
      </c>
      <c r="M920" s="664">
        <v>264</v>
      </c>
      <c r="N920" s="664">
        <v>2</v>
      </c>
      <c r="O920" s="664">
        <v>530</v>
      </c>
      <c r="P920" s="677">
        <v>2.0075757575757578</v>
      </c>
      <c r="Q920" s="665">
        <v>265</v>
      </c>
    </row>
    <row r="921" spans="1:17" ht="14.4" customHeight="1" x14ac:dyDescent="0.3">
      <c r="A921" s="660" t="s">
        <v>9014</v>
      </c>
      <c r="B921" s="661" t="s">
        <v>8820</v>
      </c>
      <c r="C921" s="661" t="s">
        <v>8731</v>
      </c>
      <c r="D921" s="661" t="s">
        <v>8893</v>
      </c>
      <c r="E921" s="661" t="s">
        <v>8894</v>
      </c>
      <c r="F921" s="664">
        <v>3</v>
      </c>
      <c r="G921" s="664">
        <v>567</v>
      </c>
      <c r="H921" s="664">
        <v>1</v>
      </c>
      <c r="I921" s="664">
        <v>189</v>
      </c>
      <c r="J921" s="664">
        <v>3</v>
      </c>
      <c r="K921" s="664">
        <v>567</v>
      </c>
      <c r="L921" s="664">
        <v>1</v>
      </c>
      <c r="M921" s="664">
        <v>189</v>
      </c>
      <c r="N921" s="664"/>
      <c r="O921" s="664"/>
      <c r="P921" s="677"/>
      <c r="Q921" s="665"/>
    </row>
    <row r="922" spans="1:17" ht="14.4" customHeight="1" x14ac:dyDescent="0.3">
      <c r="A922" s="660" t="s">
        <v>9014</v>
      </c>
      <c r="B922" s="661" t="s">
        <v>8820</v>
      </c>
      <c r="C922" s="661" t="s">
        <v>8731</v>
      </c>
      <c r="D922" s="661" t="s">
        <v>8897</v>
      </c>
      <c r="E922" s="661" t="s">
        <v>8898</v>
      </c>
      <c r="F922" s="664"/>
      <c r="G922" s="664"/>
      <c r="H922" s="664"/>
      <c r="I922" s="664"/>
      <c r="J922" s="664">
        <v>1</v>
      </c>
      <c r="K922" s="664">
        <v>216</v>
      </c>
      <c r="L922" s="664"/>
      <c r="M922" s="664">
        <v>216</v>
      </c>
      <c r="N922" s="664">
        <v>2</v>
      </c>
      <c r="O922" s="664">
        <v>432</v>
      </c>
      <c r="P922" s="677"/>
      <c r="Q922" s="665">
        <v>216</v>
      </c>
    </row>
    <row r="923" spans="1:17" ht="14.4" customHeight="1" x14ac:dyDescent="0.3">
      <c r="A923" s="660" t="s">
        <v>9014</v>
      </c>
      <c r="B923" s="661" t="s">
        <v>8820</v>
      </c>
      <c r="C923" s="661" t="s">
        <v>8731</v>
      </c>
      <c r="D923" s="661" t="s">
        <v>8899</v>
      </c>
      <c r="E923" s="661" t="s">
        <v>8900</v>
      </c>
      <c r="F923" s="664"/>
      <c r="G923" s="664"/>
      <c r="H923" s="664"/>
      <c r="I923" s="664"/>
      <c r="J923" s="664">
        <v>1</v>
      </c>
      <c r="K923" s="664">
        <v>35</v>
      </c>
      <c r="L923" s="664"/>
      <c r="M923" s="664">
        <v>35</v>
      </c>
      <c r="N923" s="664"/>
      <c r="O923" s="664"/>
      <c r="P923" s="677"/>
      <c r="Q923" s="665"/>
    </row>
    <row r="924" spans="1:17" ht="14.4" customHeight="1" x14ac:dyDescent="0.3">
      <c r="A924" s="660" t="s">
        <v>9014</v>
      </c>
      <c r="B924" s="661" t="s">
        <v>8820</v>
      </c>
      <c r="C924" s="661" t="s">
        <v>8731</v>
      </c>
      <c r="D924" s="661" t="s">
        <v>8901</v>
      </c>
      <c r="E924" s="661" t="s">
        <v>8902</v>
      </c>
      <c r="F924" s="664">
        <v>1</v>
      </c>
      <c r="G924" s="664">
        <v>589</v>
      </c>
      <c r="H924" s="664">
        <v>1</v>
      </c>
      <c r="I924" s="664">
        <v>589</v>
      </c>
      <c r="J924" s="664">
        <v>3</v>
      </c>
      <c r="K924" s="664">
        <v>1770</v>
      </c>
      <c r="L924" s="664">
        <v>3.00509337860781</v>
      </c>
      <c r="M924" s="664">
        <v>590</v>
      </c>
      <c r="N924" s="664">
        <v>3</v>
      </c>
      <c r="O924" s="664">
        <v>1773</v>
      </c>
      <c r="P924" s="677">
        <v>3.0101867572156196</v>
      </c>
      <c r="Q924" s="665">
        <v>591</v>
      </c>
    </row>
    <row r="925" spans="1:17" ht="14.4" customHeight="1" x14ac:dyDescent="0.3">
      <c r="A925" s="660" t="s">
        <v>9014</v>
      </c>
      <c r="B925" s="661" t="s">
        <v>8820</v>
      </c>
      <c r="C925" s="661" t="s">
        <v>8731</v>
      </c>
      <c r="D925" s="661" t="s">
        <v>8903</v>
      </c>
      <c r="E925" s="661" t="s">
        <v>8904</v>
      </c>
      <c r="F925" s="664"/>
      <c r="G925" s="664"/>
      <c r="H925" s="664"/>
      <c r="I925" s="664"/>
      <c r="J925" s="664">
        <v>1</v>
      </c>
      <c r="K925" s="664">
        <v>50</v>
      </c>
      <c r="L925" s="664"/>
      <c r="M925" s="664">
        <v>50</v>
      </c>
      <c r="N925" s="664"/>
      <c r="O925" s="664"/>
      <c r="P925" s="677"/>
      <c r="Q925" s="665"/>
    </row>
    <row r="926" spans="1:17" ht="14.4" customHeight="1" x14ac:dyDescent="0.3">
      <c r="A926" s="660" t="s">
        <v>9014</v>
      </c>
      <c r="B926" s="661" t="s">
        <v>8820</v>
      </c>
      <c r="C926" s="661" t="s">
        <v>8731</v>
      </c>
      <c r="D926" s="661" t="s">
        <v>8905</v>
      </c>
      <c r="E926" s="661" t="s">
        <v>8906</v>
      </c>
      <c r="F926" s="664">
        <v>1</v>
      </c>
      <c r="G926" s="664">
        <v>544</v>
      </c>
      <c r="H926" s="664">
        <v>1</v>
      </c>
      <c r="I926" s="664">
        <v>544</v>
      </c>
      <c r="J926" s="664">
        <v>3</v>
      </c>
      <c r="K926" s="664">
        <v>1635</v>
      </c>
      <c r="L926" s="664">
        <v>3.0055147058823528</v>
      </c>
      <c r="M926" s="664">
        <v>545</v>
      </c>
      <c r="N926" s="664">
        <v>3</v>
      </c>
      <c r="O926" s="664">
        <v>1638</v>
      </c>
      <c r="P926" s="677">
        <v>3.0110294117647061</v>
      </c>
      <c r="Q926" s="665">
        <v>546</v>
      </c>
    </row>
    <row r="927" spans="1:17" ht="14.4" customHeight="1" x14ac:dyDescent="0.3">
      <c r="A927" s="660" t="s">
        <v>9014</v>
      </c>
      <c r="B927" s="661" t="s">
        <v>8820</v>
      </c>
      <c r="C927" s="661" t="s">
        <v>8731</v>
      </c>
      <c r="D927" s="661" t="s">
        <v>8909</v>
      </c>
      <c r="E927" s="661" t="s">
        <v>8910</v>
      </c>
      <c r="F927" s="664">
        <v>1</v>
      </c>
      <c r="G927" s="664">
        <v>734</v>
      </c>
      <c r="H927" s="664">
        <v>1</v>
      </c>
      <c r="I927" s="664">
        <v>734</v>
      </c>
      <c r="J927" s="664">
        <v>3</v>
      </c>
      <c r="K927" s="664">
        <v>2202</v>
      </c>
      <c r="L927" s="664">
        <v>3</v>
      </c>
      <c r="M927" s="664">
        <v>734</v>
      </c>
      <c r="N927" s="664">
        <v>4</v>
      </c>
      <c r="O927" s="664">
        <v>2940</v>
      </c>
      <c r="P927" s="677">
        <v>4.0054495912806543</v>
      </c>
      <c r="Q927" s="665">
        <v>735</v>
      </c>
    </row>
    <row r="928" spans="1:17" ht="14.4" customHeight="1" x14ac:dyDescent="0.3">
      <c r="A928" s="660" t="s">
        <v>9014</v>
      </c>
      <c r="B928" s="661" t="s">
        <v>8820</v>
      </c>
      <c r="C928" s="661" t="s">
        <v>8731</v>
      </c>
      <c r="D928" s="661" t="s">
        <v>8911</v>
      </c>
      <c r="E928" s="661" t="s">
        <v>8912</v>
      </c>
      <c r="F928" s="664">
        <v>2</v>
      </c>
      <c r="G928" s="664">
        <v>652</v>
      </c>
      <c r="H928" s="664">
        <v>1</v>
      </c>
      <c r="I928" s="664">
        <v>326</v>
      </c>
      <c r="J928" s="664"/>
      <c r="K928" s="664"/>
      <c r="L928" s="664"/>
      <c r="M928" s="664"/>
      <c r="N928" s="664">
        <v>1</v>
      </c>
      <c r="O928" s="664">
        <v>327</v>
      </c>
      <c r="P928" s="677">
        <v>0.50153374233128833</v>
      </c>
      <c r="Q928" s="665">
        <v>327</v>
      </c>
    </row>
    <row r="929" spans="1:17" ht="14.4" customHeight="1" x14ac:dyDescent="0.3">
      <c r="A929" s="660" t="s">
        <v>9014</v>
      </c>
      <c r="B929" s="661" t="s">
        <v>8820</v>
      </c>
      <c r="C929" s="661" t="s">
        <v>8731</v>
      </c>
      <c r="D929" s="661" t="s">
        <v>8913</v>
      </c>
      <c r="E929" s="661" t="s">
        <v>8914</v>
      </c>
      <c r="F929" s="664">
        <v>1</v>
      </c>
      <c r="G929" s="664">
        <v>344</v>
      </c>
      <c r="H929" s="664">
        <v>1</v>
      </c>
      <c r="I929" s="664">
        <v>344</v>
      </c>
      <c r="J929" s="664">
        <v>3</v>
      </c>
      <c r="K929" s="664">
        <v>1032</v>
      </c>
      <c r="L929" s="664">
        <v>3</v>
      </c>
      <c r="M929" s="664">
        <v>344</v>
      </c>
      <c r="N929" s="664">
        <v>2</v>
      </c>
      <c r="O929" s="664">
        <v>690</v>
      </c>
      <c r="P929" s="677">
        <v>2.0058139534883721</v>
      </c>
      <c r="Q929" s="665">
        <v>345</v>
      </c>
    </row>
    <row r="930" spans="1:17" ht="14.4" customHeight="1" x14ac:dyDescent="0.3">
      <c r="A930" s="660" t="s">
        <v>9014</v>
      </c>
      <c r="B930" s="661" t="s">
        <v>8820</v>
      </c>
      <c r="C930" s="661" t="s">
        <v>8731</v>
      </c>
      <c r="D930" s="661" t="s">
        <v>8915</v>
      </c>
      <c r="E930" s="661" t="s">
        <v>8916</v>
      </c>
      <c r="F930" s="664"/>
      <c r="G930" s="664"/>
      <c r="H930" s="664"/>
      <c r="I930" s="664"/>
      <c r="J930" s="664"/>
      <c r="K930" s="664"/>
      <c r="L930" s="664"/>
      <c r="M930" s="664"/>
      <c r="N930" s="664">
        <v>1</v>
      </c>
      <c r="O930" s="664">
        <v>752</v>
      </c>
      <c r="P930" s="677"/>
      <c r="Q930" s="665">
        <v>752</v>
      </c>
    </row>
    <row r="931" spans="1:17" ht="14.4" customHeight="1" x14ac:dyDescent="0.3">
      <c r="A931" s="660" t="s">
        <v>9014</v>
      </c>
      <c r="B931" s="661" t="s">
        <v>8820</v>
      </c>
      <c r="C931" s="661" t="s">
        <v>8731</v>
      </c>
      <c r="D931" s="661" t="s">
        <v>8917</v>
      </c>
      <c r="E931" s="661" t="s">
        <v>8918</v>
      </c>
      <c r="F931" s="664"/>
      <c r="G931" s="664"/>
      <c r="H931" s="664"/>
      <c r="I931" s="664"/>
      <c r="J931" s="664"/>
      <c r="K931" s="664"/>
      <c r="L931" s="664"/>
      <c r="M931" s="664"/>
      <c r="N931" s="664">
        <v>4</v>
      </c>
      <c r="O931" s="664">
        <v>923</v>
      </c>
      <c r="P931" s="677"/>
      <c r="Q931" s="665">
        <v>230.75</v>
      </c>
    </row>
    <row r="932" spans="1:17" ht="14.4" customHeight="1" x14ac:dyDescent="0.3">
      <c r="A932" s="660" t="s">
        <v>9014</v>
      </c>
      <c r="B932" s="661" t="s">
        <v>8820</v>
      </c>
      <c r="C932" s="661" t="s">
        <v>8731</v>
      </c>
      <c r="D932" s="661" t="s">
        <v>8925</v>
      </c>
      <c r="E932" s="661" t="s">
        <v>8926</v>
      </c>
      <c r="F932" s="664"/>
      <c r="G932" s="664"/>
      <c r="H932" s="664"/>
      <c r="I932" s="664"/>
      <c r="J932" s="664"/>
      <c r="K932" s="664"/>
      <c r="L932" s="664"/>
      <c r="M932" s="664"/>
      <c r="N932" s="664">
        <v>1</v>
      </c>
      <c r="O932" s="664">
        <v>651</v>
      </c>
      <c r="P932" s="677"/>
      <c r="Q932" s="665">
        <v>651</v>
      </c>
    </row>
    <row r="933" spans="1:17" ht="14.4" customHeight="1" x14ac:dyDescent="0.3">
      <c r="A933" s="660" t="s">
        <v>9014</v>
      </c>
      <c r="B933" s="661" t="s">
        <v>8820</v>
      </c>
      <c r="C933" s="661" t="s">
        <v>8731</v>
      </c>
      <c r="D933" s="661" t="s">
        <v>8929</v>
      </c>
      <c r="E933" s="661" t="s">
        <v>8930</v>
      </c>
      <c r="F933" s="664">
        <v>1</v>
      </c>
      <c r="G933" s="664">
        <v>384</v>
      </c>
      <c r="H933" s="664">
        <v>1</v>
      </c>
      <c r="I933" s="664">
        <v>384</v>
      </c>
      <c r="J933" s="664"/>
      <c r="K933" s="664"/>
      <c r="L933" s="664"/>
      <c r="M933" s="664"/>
      <c r="N933" s="664"/>
      <c r="O933" s="664"/>
      <c r="P933" s="677"/>
      <c r="Q933" s="665"/>
    </row>
    <row r="934" spans="1:17" ht="14.4" customHeight="1" x14ac:dyDescent="0.3">
      <c r="A934" s="660" t="s">
        <v>9014</v>
      </c>
      <c r="B934" s="661" t="s">
        <v>8820</v>
      </c>
      <c r="C934" s="661" t="s">
        <v>8731</v>
      </c>
      <c r="D934" s="661" t="s">
        <v>1511</v>
      </c>
      <c r="E934" s="661" t="s">
        <v>8937</v>
      </c>
      <c r="F934" s="664"/>
      <c r="G934" s="664"/>
      <c r="H934" s="664"/>
      <c r="I934" s="664"/>
      <c r="J934" s="664"/>
      <c r="K934" s="664"/>
      <c r="L934" s="664"/>
      <c r="M934" s="664"/>
      <c r="N934" s="664">
        <v>6</v>
      </c>
      <c r="O934" s="664">
        <v>4716</v>
      </c>
      <c r="P934" s="677"/>
      <c r="Q934" s="665">
        <v>786</v>
      </c>
    </row>
    <row r="935" spans="1:17" ht="14.4" customHeight="1" x14ac:dyDescent="0.3">
      <c r="A935" s="660" t="s">
        <v>9014</v>
      </c>
      <c r="B935" s="661" t="s">
        <v>8820</v>
      </c>
      <c r="C935" s="661" t="s">
        <v>8731</v>
      </c>
      <c r="D935" s="661" t="s">
        <v>8938</v>
      </c>
      <c r="E935" s="661" t="s">
        <v>8939</v>
      </c>
      <c r="F935" s="664"/>
      <c r="G935" s="664"/>
      <c r="H935" s="664"/>
      <c r="I935" s="664"/>
      <c r="J935" s="664"/>
      <c r="K935" s="664"/>
      <c r="L935" s="664"/>
      <c r="M935" s="664"/>
      <c r="N935" s="664">
        <v>1</v>
      </c>
      <c r="O935" s="664">
        <v>222</v>
      </c>
      <c r="P935" s="677"/>
      <c r="Q935" s="665">
        <v>222</v>
      </c>
    </row>
    <row r="936" spans="1:17" ht="14.4" customHeight="1" x14ac:dyDescent="0.3">
      <c r="A936" s="660" t="s">
        <v>9014</v>
      </c>
      <c r="B936" s="661" t="s">
        <v>8820</v>
      </c>
      <c r="C936" s="661" t="s">
        <v>8731</v>
      </c>
      <c r="D936" s="661" t="s">
        <v>8940</v>
      </c>
      <c r="E936" s="661" t="s">
        <v>8941</v>
      </c>
      <c r="F936" s="664"/>
      <c r="G936" s="664"/>
      <c r="H936" s="664"/>
      <c r="I936" s="664"/>
      <c r="J936" s="664"/>
      <c r="K936" s="664"/>
      <c r="L936" s="664"/>
      <c r="M936" s="664"/>
      <c r="N936" s="664">
        <v>1</v>
      </c>
      <c r="O936" s="664">
        <v>565</v>
      </c>
      <c r="P936" s="677"/>
      <c r="Q936" s="665">
        <v>565</v>
      </c>
    </row>
    <row r="937" spans="1:17" ht="14.4" customHeight="1" x14ac:dyDescent="0.3">
      <c r="A937" s="660" t="s">
        <v>9014</v>
      </c>
      <c r="B937" s="661" t="s">
        <v>8820</v>
      </c>
      <c r="C937" s="661" t="s">
        <v>8731</v>
      </c>
      <c r="D937" s="661" t="s">
        <v>8942</v>
      </c>
      <c r="E937" s="661" t="s">
        <v>8943</v>
      </c>
      <c r="F937" s="664">
        <v>1</v>
      </c>
      <c r="G937" s="664">
        <v>914</v>
      </c>
      <c r="H937" s="664">
        <v>1</v>
      </c>
      <c r="I937" s="664">
        <v>914</v>
      </c>
      <c r="J937" s="664">
        <v>1</v>
      </c>
      <c r="K937" s="664">
        <v>915</v>
      </c>
      <c r="L937" s="664">
        <v>1.0010940919037199</v>
      </c>
      <c r="M937" s="664">
        <v>915</v>
      </c>
      <c r="N937" s="664"/>
      <c r="O937" s="664"/>
      <c r="P937" s="677"/>
      <c r="Q937" s="665"/>
    </row>
    <row r="938" spans="1:17" ht="14.4" customHeight="1" x14ac:dyDescent="0.3">
      <c r="A938" s="660" t="s">
        <v>9014</v>
      </c>
      <c r="B938" s="661" t="s">
        <v>8820</v>
      </c>
      <c r="C938" s="661" t="s">
        <v>8731</v>
      </c>
      <c r="D938" s="661" t="s">
        <v>8944</v>
      </c>
      <c r="E938" s="661" t="s">
        <v>8945</v>
      </c>
      <c r="F938" s="664">
        <v>1</v>
      </c>
      <c r="G938" s="664">
        <v>891</v>
      </c>
      <c r="H938" s="664">
        <v>1</v>
      </c>
      <c r="I938" s="664">
        <v>891</v>
      </c>
      <c r="J938" s="664">
        <v>1</v>
      </c>
      <c r="K938" s="664">
        <v>892</v>
      </c>
      <c r="L938" s="664">
        <v>1.0011223344556679</v>
      </c>
      <c r="M938" s="664">
        <v>892</v>
      </c>
      <c r="N938" s="664"/>
      <c r="O938" s="664"/>
      <c r="P938" s="677"/>
      <c r="Q938" s="665"/>
    </row>
    <row r="939" spans="1:17" ht="14.4" customHeight="1" x14ac:dyDescent="0.3">
      <c r="A939" s="660" t="s">
        <v>9015</v>
      </c>
      <c r="B939" s="661" t="s">
        <v>8553</v>
      </c>
      <c r="C939" s="661" t="s">
        <v>8722</v>
      </c>
      <c r="D939" s="661" t="s">
        <v>8723</v>
      </c>
      <c r="E939" s="661" t="s">
        <v>8724</v>
      </c>
      <c r="F939" s="664">
        <v>1</v>
      </c>
      <c r="G939" s="664">
        <v>565.1</v>
      </c>
      <c r="H939" s="664">
        <v>1</v>
      </c>
      <c r="I939" s="664">
        <v>565.1</v>
      </c>
      <c r="J939" s="664">
        <v>1</v>
      </c>
      <c r="K939" s="664">
        <v>565.1</v>
      </c>
      <c r="L939" s="664">
        <v>1</v>
      </c>
      <c r="M939" s="664">
        <v>565.1</v>
      </c>
      <c r="N939" s="664"/>
      <c r="O939" s="664"/>
      <c r="P939" s="677"/>
      <c r="Q939" s="665"/>
    </row>
    <row r="940" spans="1:17" ht="14.4" customHeight="1" x14ac:dyDescent="0.3">
      <c r="A940" s="660" t="s">
        <v>9015</v>
      </c>
      <c r="B940" s="661" t="s">
        <v>8553</v>
      </c>
      <c r="C940" s="661" t="s">
        <v>8722</v>
      </c>
      <c r="D940" s="661" t="s">
        <v>8725</v>
      </c>
      <c r="E940" s="661" t="s">
        <v>8726</v>
      </c>
      <c r="F940" s="664">
        <v>1</v>
      </c>
      <c r="G940" s="664">
        <v>1049</v>
      </c>
      <c r="H940" s="664">
        <v>1</v>
      </c>
      <c r="I940" s="664">
        <v>1049</v>
      </c>
      <c r="J940" s="664"/>
      <c r="K940" s="664"/>
      <c r="L940" s="664"/>
      <c r="M940" s="664"/>
      <c r="N940" s="664"/>
      <c r="O940" s="664"/>
      <c r="P940" s="677"/>
      <c r="Q940" s="665"/>
    </row>
    <row r="941" spans="1:17" ht="14.4" customHeight="1" x14ac:dyDescent="0.3">
      <c r="A941" s="660" t="s">
        <v>9015</v>
      </c>
      <c r="B941" s="661" t="s">
        <v>8553</v>
      </c>
      <c r="C941" s="661" t="s">
        <v>8731</v>
      </c>
      <c r="D941" s="661" t="s">
        <v>8732</v>
      </c>
      <c r="E941" s="661" t="s">
        <v>8733</v>
      </c>
      <c r="F941" s="664">
        <v>4</v>
      </c>
      <c r="G941" s="664">
        <v>136</v>
      </c>
      <c r="H941" s="664">
        <v>1</v>
      </c>
      <c r="I941" s="664">
        <v>34</v>
      </c>
      <c r="J941" s="664">
        <v>1</v>
      </c>
      <c r="K941" s="664">
        <v>34</v>
      </c>
      <c r="L941" s="664">
        <v>0.25</v>
      </c>
      <c r="M941" s="664">
        <v>34</v>
      </c>
      <c r="N941" s="664">
        <v>4</v>
      </c>
      <c r="O941" s="664">
        <v>137</v>
      </c>
      <c r="P941" s="677">
        <v>1.0073529411764706</v>
      </c>
      <c r="Q941" s="665">
        <v>34.25</v>
      </c>
    </row>
    <row r="942" spans="1:17" ht="14.4" customHeight="1" x14ac:dyDescent="0.3">
      <c r="A942" s="660" t="s">
        <v>9015</v>
      </c>
      <c r="B942" s="661" t="s">
        <v>8553</v>
      </c>
      <c r="C942" s="661" t="s">
        <v>8731</v>
      </c>
      <c r="D942" s="661" t="s">
        <v>8748</v>
      </c>
      <c r="E942" s="661" t="s">
        <v>8749</v>
      </c>
      <c r="F942" s="664">
        <v>1</v>
      </c>
      <c r="G942" s="664">
        <v>162</v>
      </c>
      <c r="H942" s="664">
        <v>1</v>
      </c>
      <c r="I942" s="664">
        <v>162</v>
      </c>
      <c r="J942" s="664">
        <v>1</v>
      </c>
      <c r="K942" s="664">
        <v>163</v>
      </c>
      <c r="L942" s="664">
        <v>1.0061728395061729</v>
      </c>
      <c r="M942" s="664">
        <v>163</v>
      </c>
      <c r="N942" s="664"/>
      <c r="O942" s="664"/>
      <c r="P942" s="677"/>
      <c r="Q942" s="665"/>
    </row>
    <row r="943" spans="1:17" ht="14.4" customHeight="1" x14ac:dyDescent="0.3">
      <c r="A943" s="660" t="s">
        <v>9015</v>
      </c>
      <c r="B943" s="661" t="s">
        <v>8553</v>
      </c>
      <c r="C943" s="661" t="s">
        <v>8731</v>
      </c>
      <c r="D943" s="661" t="s">
        <v>8750</v>
      </c>
      <c r="E943" s="661" t="s">
        <v>8751</v>
      </c>
      <c r="F943" s="664">
        <v>1</v>
      </c>
      <c r="G943" s="664">
        <v>46</v>
      </c>
      <c r="H943" s="664">
        <v>1</v>
      </c>
      <c r="I943" s="664">
        <v>46</v>
      </c>
      <c r="J943" s="664">
        <v>1</v>
      </c>
      <c r="K943" s="664">
        <v>46</v>
      </c>
      <c r="L943" s="664">
        <v>1</v>
      </c>
      <c r="M943" s="664">
        <v>46</v>
      </c>
      <c r="N943" s="664"/>
      <c r="O943" s="664"/>
      <c r="P943" s="677"/>
      <c r="Q943" s="665"/>
    </row>
    <row r="944" spans="1:17" ht="14.4" customHeight="1" x14ac:dyDescent="0.3">
      <c r="A944" s="660" t="s">
        <v>9015</v>
      </c>
      <c r="B944" s="661" t="s">
        <v>8553</v>
      </c>
      <c r="C944" s="661" t="s">
        <v>8731</v>
      </c>
      <c r="D944" s="661" t="s">
        <v>8766</v>
      </c>
      <c r="E944" s="661" t="s">
        <v>8767</v>
      </c>
      <c r="F944" s="664">
        <v>2</v>
      </c>
      <c r="G944" s="664">
        <v>150</v>
      </c>
      <c r="H944" s="664">
        <v>1</v>
      </c>
      <c r="I944" s="664">
        <v>75</v>
      </c>
      <c r="J944" s="664">
        <v>1</v>
      </c>
      <c r="K944" s="664">
        <v>81</v>
      </c>
      <c r="L944" s="664">
        <v>0.54</v>
      </c>
      <c r="M944" s="664">
        <v>81</v>
      </c>
      <c r="N944" s="664"/>
      <c r="O944" s="664"/>
      <c r="P944" s="677"/>
      <c r="Q944" s="665"/>
    </row>
    <row r="945" spans="1:17" ht="14.4" customHeight="1" x14ac:dyDescent="0.3">
      <c r="A945" s="660" t="s">
        <v>9015</v>
      </c>
      <c r="B945" s="661" t="s">
        <v>8553</v>
      </c>
      <c r="C945" s="661" t="s">
        <v>8731</v>
      </c>
      <c r="D945" s="661" t="s">
        <v>8780</v>
      </c>
      <c r="E945" s="661" t="s">
        <v>8781</v>
      </c>
      <c r="F945" s="664">
        <v>1</v>
      </c>
      <c r="G945" s="664">
        <v>436</v>
      </c>
      <c r="H945" s="664">
        <v>1</v>
      </c>
      <c r="I945" s="664">
        <v>436</v>
      </c>
      <c r="J945" s="664"/>
      <c r="K945" s="664"/>
      <c r="L945" s="664"/>
      <c r="M945" s="664"/>
      <c r="N945" s="664"/>
      <c r="O945" s="664"/>
      <c r="P945" s="677"/>
      <c r="Q945" s="665"/>
    </row>
    <row r="946" spans="1:17" ht="14.4" customHeight="1" x14ac:dyDescent="0.3">
      <c r="A946" s="660" t="s">
        <v>9015</v>
      </c>
      <c r="B946" s="661" t="s">
        <v>8553</v>
      </c>
      <c r="C946" s="661" t="s">
        <v>8731</v>
      </c>
      <c r="D946" s="661" t="s">
        <v>8782</v>
      </c>
      <c r="E946" s="661" t="s">
        <v>8783</v>
      </c>
      <c r="F946" s="664">
        <v>2</v>
      </c>
      <c r="G946" s="664">
        <v>316</v>
      </c>
      <c r="H946" s="664">
        <v>1</v>
      </c>
      <c r="I946" s="664">
        <v>158</v>
      </c>
      <c r="J946" s="664">
        <v>1</v>
      </c>
      <c r="K946" s="664">
        <v>159</v>
      </c>
      <c r="L946" s="664">
        <v>0.50316455696202533</v>
      </c>
      <c r="M946" s="664">
        <v>159</v>
      </c>
      <c r="N946" s="664"/>
      <c r="O946" s="664"/>
      <c r="P946" s="677"/>
      <c r="Q946" s="665"/>
    </row>
    <row r="947" spans="1:17" ht="14.4" customHeight="1" x14ac:dyDescent="0.3">
      <c r="A947" s="660" t="s">
        <v>9015</v>
      </c>
      <c r="B947" s="661" t="s">
        <v>8553</v>
      </c>
      <c r="C947" s="661" t="s">
        <v>8731</v>
      </c>
      <c r="D947" s="661" t="s">
        <v>8740</v>
      </c>
      <c r="E947" s="661" t="s">
        <v>8741</v>
      </c>
      <c r="F947" s="664"/>
      <c r="G947" s="664"/>
      <c r="H947" s="664"/>
      <c r="I947" s="664"/>
      <c r="J947" s="664">
        <v>1</v>
      </c>
      <c r="K947" s="664">
        <v>645</v>
      </c>
      <c r="L947" s="664"/>
      <c r="M947" s="664">
        <v>645</v>
      </c>
      <c r="N947" s="664"/>
      <c r="O947" s="664"/>
      <c r="P947" s="677"/>
      <c r="Q947" s="665"/>
    </row>
    <row r="948" spans="1:17" ht="14.4" customHeight="1" x14ac:dyDescent="0.3">
      <c r="A948" s="660" t="s">
        <v>9015</v>
      </c>
      <c r="B948" s="661" t="s">
        <v>8791</v>
      </c>
      <c r="C948" s="661" t="s">
        <v>8731</v>
      </c>
      <c r="D948" s="661" t="s">
        <v>8798</v>
      </c>
      <c r="E948" s="661" t="s">
        <v>8799</v>
      </c>
      <c r="F948" s="664"/>
      <c r="G948" s="664"/>
      <c r="H948" s="664"/>
      <c r="I948" s="664"/>
      <c r="J948" s="664">
        <v>3</v>
      </c>
      <c r="K948" s="664">
        <v>69</v>
      </c>
      <c r="L948" s="664"/>
      <c r="M948" s="664">
        <v>23</v>
      </c>
      <c r="N948" s="664"/>
      <c r="O948" s="664"/>
      <c r="P948" s="677"/>
      <c r="Q948" s="665"/>
    </row>
    <row r="949" spans="1:17" ht="14.4" customHeight="1" x14ac:dyDescent="0.3">
      <c r="A949" s="660" t="s">
        <v>9015</v>
      </c>
      <c r="B949" s="661" t="s">
        <v>8791</v>
      </c>
      <c r="C949" s="661" t="s">
        <v>8731</v>
      </c>
      <c r="D949" s="661" t="s">
        <v>8800</v>
      </c>
      <c r="E949" s="661" t="s">
        <v>8801</v>
      </c>
      <c r="F949" s="664"/>
      <c r="G949" s="664"/>
      <c r="H949" s="664"/>
      <c r="I949" s="664"/>
      <c r="J949" s="664">
        <v>1</v>
      </c>
      <c r="K949" s="664">
        <v>1245</v>
      </c>
      <c r="L949" s="664"/>
      <c r="M949" s="664">
        <v>1245</v>
      </c>
      <c r="N949" s="664"/>
      <c r="O949" s="664"/>
      <c r="P949" s="677"/>
      <c r="Q949" s="665"/>
    </row>
    <row r="950" spans="1:17" ht="14.4" customHeight="1" x14ac:dyDescent="0.3">
      <c r="A950" s="660" t="s">
        <v>9015</v>
      </c>
      <c r="B950" s="661" t="s">
        <v>8791</v>
      </c>
      <c r="C950" s="661" t="s">
        <v>8731</v>
      </c>
      <c r="D950" s="661" t="s">
        <v>8806</v>
      </c>
      <c r="E950" s="661" t="s">
        <v>8807</v>
      </c>
      <c r="F950" s="664"/>
      <c r="G950" s="664"/>
      <c r="H950" s="664"/>
      <c r="I950" s="664"/>
      <c r="J950" s="664">
        <v>3</v>
      </c>
      <c r="K950" s="664">
        <v>1272</v>
      </c>
      <c r="L950" s="664"/>
      <c r="M950" s="664">
        <v>424</v>
      </c>
      <c r="N950" s="664"/>
      <c r="O950" s="664"/>
      <c r="P950" s="677"/>
      <c r="Q950" s="665"/>
    </row>
    <row r="951" spans="1:17" ht="14.4" customHeight="1" x14ac:dyDescent="0.3">
      <c r="A951" s="660" t="s">
        <v>9015</v>
      </c>
      <c r="B951" s="661" t="s">
        <v>8791</v>
      </c>
      <c r="C951" s="661" t="s">
        <v>8731</v>
      </c>
      <c r="D951" s="661" t="s">
        <v>8810</v>
      </c>
      <c r="E951" s="661" t="s">
        <v>8811</v>
      </c>
      <c r="F951" s="664"/>
      <c r="G951" s="664"/>
      <c r="H951" s="664"/>
      <c r="I951" s="664"/>
      <c r="J951" s="664">
        <v>3</v>
      </c>
      <c r="K951" s="664">
        <v>3006</v>
      </c>
      <c r="L951" s="664"/>
      <c r="M951" s="664">
        <v>1002</v>
      </c>
      <c r="N951" s="664"/>
      <c r="O951" s="664"/>
      <c r="P951" s="677"/>
      <c r="Q951" s="665"/>
    </row>
    <row r="952" spans="1:17" ht="14.4" customHeight="1" x14ac:dyDescent="0.3">
      <c r="A952" s="660" t="s">
        <v>9015</v>
      </c>
      <c r="B952" s="661" t="s">
        <v>8820</v>
      </c>
      <c r="C952" s="661" t="s">
        <v>8731</v>
      </c>
      <c r="D952" s="661" t="s">
        <v>8823</v>
      </c>
      <c r="E952" s="661" t="s">
        <v>8824</v>
      </c>
      <c r="F952" s="664"/>
      <c r="G952" s="664"/>
      <c r="H952" s="664"/>
      <c r="I952" s="664"/>
      <c r="J952" s="664"/>
      <c r="K952" s="664"/>
      <c r="L952" s="664"/>
      <c r="M952" s="664"/>
      <c r="N952" s="664">
        <v>1</v>
      </c>
      <c r="O952" s="664">
        <v>217</v>
      </c>
      <c r="P952" s="677"/>
      <c r="Q952" s="665">
        <v>217</v>
      </c>
    </row>
    <row r="953" spans="1:17" ht="14.4" customHeight="1" x14ac:dyDescent="0.3">
      <c r="A953" s="660" t="s">
        <v>9015</v>
      </c>
      <c r="B953" s="661" t="s">
        <v>8820</v>
      </c>
      <c r="C953" s="661" t="s">
        <v>8731</v>
      </c>
      <c r="D953" s="661" t="s">
        <v>8825</v>
      </c>
      <c r="E953" s="661" t="s">
        <v>8826</v>
      </c>
      <c r="F953" s="664"/>
      <c r="G953" s="664"/>
      <c r="H953" s="664"/>
      <c r="I953" s="664"/>
      <c r="J953" s="664"/>
      <c r="K953" s="664"/>
      <c r="L953" s="664"/>
      <c r="M953" s="664"/>
      <c r="N953" s="664">
        <v>1</v>
      </c>
      <c r="O953" s="664">
        <v>497</v>
      </c>
      <c r="P953" s="677"/>
      <c r="Q953" s="665">
        <v>497</v>
      </c>
    </row>
    <row r="954" spans="1:17" ht="14.4" customHeight="1" x14ac:dyDescent="0.3">
      <c r="A954" s="660" t="s">
        <v>9015</v>
      </c>
      <c r="B954" s="661" t="s">
        <v>8820</v>
      </c>
      <c r="C954" s="661" t="s">
        <v>8731</v>
      </c>
      <c r="D954" s="661" t="s">
        <v>8831</v>
      </c>
      <c r="E954" s="661" t="s">
        <v>8832</v>
      </c>
      <c r="F954" s="664">
        <v>2</v>
      </c>
      <c r="G954" s="664">
        <v>700</v>
      </c>
      <c r="H954" s="664">
        <v>1</v>
      </c>
      <c r="I954" s="664">
        <v>350</v>
      </c>
      <c r="J954" s="664">
        <v>9</v>
      </c>
      <c r="K954" s="664">
        <v>3150</v>
      </c>
      <c r="L954" s="664">
        <v>4.5</v>
      </c>
      <c r="M954" s="664">
        <v>350</v>
      </c>
      <c r="N954" s="664">
        <v>22</v>
      </c>
      <c r="O954" s="664">
        <v>7719</v>
      </c>
      <c r="P954" s="677">
        <v>11.027142857142858</v>
      </c>
      <c r="Q954" s="665">
        <v>350.86363636363637</v>
      </c>
    </row>
    <row r="955" spans="1:17" ht="14.4" customHeight="1" x14ac:dyDescent="0.3">
      <c r="A955" s="660" t="s">
        <v>9015</v>
      </c>
      <c r="B955" s="661" t="s">
        <v>8820</v>
      </c>
      <c r="C955" s="661" t="s">
        <v>8731</v>
      </c>
      <c r="D955" s="661" t="s">
        <v>8835</v>
      </c>
      <c r="E955" s="661" t="s">
        <v>8836</v>
      </c>
      <c r="F955" s="664">
        <v>3614</v>
      </c>
      <c r="G955" s="664">
        <v>231296</v>
      </c>
      <c r="H955" s="664">
        <v>1</v>
      </c>
      <c r="I955" s="664">
        <v>64</v>
      </c>
      <c r="J955" s="664">
        <v>3541</v>
      </c>
      <c r="K955" s="664">
        <v>230165</v>
      </c>
      <c r="L955" s="664">
        <v>0.99511016187050361</v>
      </c>
      <c r="M955" s="664">
        <v>65</v>
      </c>
      <c r="N955" s="664">
        <v>4090</v>
      </c>
      <c r="O955" s="664">
        <v>265850</v>
      </c>
      <c r="P955" s="677">
        <v>1.1493929856115108</v>
      </c>
      <c r="Q955" s="665">
        <v>65</v>
      </c>
    </row>
    <row r="956" spans="1:17" ht="14.4" customHeight="1" x14ac:dyDescent="0.3">
      <c r="A956" s="660" t="s">
        <v>9015</v>
      </c>
      <c r="B956" s="661" t="s">
        <v>8820</v>
      </c>
      <c r="C956" s="661" t="s">
        <v>8731</v>
      </c>
      <c r="D956" s="661" t="s">
        <v>8839</v>
      </c>
      <c r="E956" s="661" t="s">
        <v>8840</v>
      </c>
      <c r="F956" s="664"/>
      <c r="G956" s="664"/>
      <c r="H956" s="664"/>
      <c r="I956" s="664"/>
      <c r="J956" s="664">
        <v>1</v>
      </c>
      <c r="K956" s="664">
        <v>590</v>
      </c>
      <c r="L956" s="664"/>
      <c r="M956" s="664">
        <v>590</v>
      </c>
      <c r="N956" s="664"/>
      <c r="O956" s="664"/>
      <c r="P956" s="677"/>
      <c r="Q956" s="665"/>
    </row>
    <row r="957" spans="1:17" ht="14.4" customHeight="1" x14ac:dyDescent="0.3">
      <c r="A957" s="660" t="s">
        <v>9015</v>
      </c>
      <c r="B957" s="661" t="s">
        <v>8820</v>
      </c>
      <c r="C957" s="661" t="s">
        <v>8731</v>
      </c>
      <c r="D957" s="661" t="s">
        <v>8841</v>
      </c>
      <c r="E957" s="661" t="s">
        <v>8842</v>
      </c>
      <c r="F957" s="664"/>
      <c r="G957" s="664"/>
      <c r="H957" s="664"/>
      <c r="I957" s="664"/>
      <c r="J957" s="664">
        <v>1</v>
      </c>
      <c r="K957" s="664">
        <v>615</v>
      </c>
      <c r="L957" s="664"/>
      <c r="M957" s="664">
        <v>615</v>
      </c>
      <c r="N957" s="664"/>
      <c r="O957" s="664"/>
      <c r="P957" s="677"/>
      <c r="Q957" s="665"/>
    </row>
    <row r="958" spans="1:17" ht="14.4" customHeight="1" x14ac:dyDescent="0.3">
      <c r="A958" s="660" t="s">
        <v>9015</v>
      </c>
      <c r="B958" s="661" t="s">
        <v>8820</v>
      </c>
      <c r="C958" s="661" t="s">
        <v>8731</v>
      </c>
      <c r="D958" s="661" t="s">
        <v>8847</v>
      </c>
      <c r="E958" s="661" t="s">
        <v>8848</v>
      </c>
      <c r="F958" s="664">
        <v>116</v>
      </c>
      <c r="G958" s="664">
        <v>2668</v>
      </c>
      <c r="H958" s="664">
        <v>1</v>
      </c>
      <c r="I958" s="664">
        <v>23</v>
      </c>
      <c r="J958" s="664">
        <v>119</v>
      </c>
      <c r="K958" s="664">
        <v>2737</v>
      </c>
      <c r="L958" s="664">
        <v>1.0258620689655173</v>
      </c>
      <c r="M958" s="664">
        <v>23</v>
      </c>
      <c r="N958" s="664">
        <v>91</v>
      </c>
      <c r="O958" s="664">
        <v>2164</v>
      </c>
      <c r="P958" s="677">
        <v>0.81109445277361314</v>
      </c>
      <c r="Q958" s="665">
        <v>23.780219780219781</v>
      </c>
    </row>
    <row r="959" spans="1:17" ht="14.4" customHeight="1" x14ac:dyDescent="0.3">
      <c r="A959" s="660" t="s">
        <v>9015</v>
      </c>
      <c r="B959" s="661" t="s">
        <v>8820</v>
      </c>
      <c r="C959" s="661" t="s">
        <v>8731</v>
      </c>
      <c r="D959" s="661" t="s">
        <v>8851</v>
      </c>
      <c r="E959" s="661" t="s">
        <v>8852</v>
      </c>
      <c r="F959" s="664">
        <v>48</v>
      </c>
      <c r="G959" s="664">
        <v>2592</v>
      </c>
      <c r="H959" s="664">
        <v>1</v>
      </c>
      <c r="I959" s="664">
        <v>54</v>
      </c>
      <c r="J959" s="664">
        <v>26</v>
      </c>
      <c r="K959" s="664">
        <v>1404</v>
      </c>
      <c r="L959" s="664">
        <v>0.54166666666666663</v>
      </c>
      <c r="M959" s="664">
        <v>54</v>
      </c>
      <c r="N959" s="664">
        <v>57</v>
      </c>
      <c r="O959" s="664">
        <v>3078</v>
      </c>
      <c r="P959" s="677">
        <v>1.1875</v>
      </c>
      <c r="Q959" s="665">
        <v>54</v>
      </c>
    </row>
    <row r="960" spans="1:17" ht="14.4" customHeight="1" x14ac:dyDescent="0.3">
      <c r="A960" s="660" t="s">
        <v>9015</v>
      </c>
      <c r="B960" s="661" t="s">
        <v>8820</v>
      </c>
      <c r="C960" s="661" t="s">
        <v>8731</v>
      </c>
      <c r="D960" s="661" t="s">
        <v>8853</v>
      </c>
      <c r="E960" s="661" t="s">
        <v>8854</v>
      </c>
      <c r="F960" s="664">
        <v>1058</v>
      </c>
      <c r="G960" s="664">
        <v>81466</v>
      </c>
      <c r="H960" s="664">
        <v>1</v>
      </c>
      <c r="I960" s="664">
        <v>77</v>
      </c>
      <c r="J960" s="664">
        <v>1076</v>
      </c>
      <c r="K960" s="664">
        <v>82852</v>
      </c>
      <c r="L960" s="664">
        <v>1.0170132325141776</v>
      </c>
      <c r="M960" s="664">
        <v>77</v>
      </c>
      <c r="N960" s="664">
        <v>1196</v>
      </c>
      <c r="O960" s="664">
        <v>92092</v>
      </c>
      <c r="P960" s="677">
        <v>1.1304347826086956</v>
      </c>
      <c r="Q960" s="665">
        <v>77</v>
      </c>
    </row>
    <row r="961" spans="1:17" ht="14.4" customHeight="1" x14ac:dyDescent="0.3">
      <c r="A961" s="660" t="s">
        <v>9015</v>
      </c>
      <c r="B961" s="661" t="s">
        <v>8820</v>
      </c>
      <c r="C961" s="661" t="s">
        <v>8731</v>
      </c>
      <c r="D961" s="661" t="s">
        <v>8857</v>
      </c>
      <c r="E961" s="661" t="s">
        <v>8858</v>
      </c>
      <c r="F961" s="664">
        <v>879</v>
      </c>
      <c r="G961" s="664">
        <v>19338</v>
      </c>
      <c r="H961" s="664">
        <v>1</v>
      </c>
      <c r="I961" s="664">
        <v>22</v>
      </c>
      <c r="J961" s="664">
        <v>835</v>
      </c>
      <c r="K961" s="664">
        <v>18370</v>
      </c>
      <c r="L961" s="664">
        <v>0.94994311717861202</v>
      </c>
      <c r="M961" s="664">
        <v>22</v>
      </c>
      <c r="N961" s="664">
        <v>942</v>
      </c>
      <c r="O961" s="664">
        <v>21412</v>
      </c>
      <c r="P961" s="677">
        <v>1.1072499741441721</v>
      </c>
      <c r="Q961" s="665">
        <v>22.730360934182592</v>
      </c>
    </row>
    <row r="962" spans="1:17" ht="14.4" customHeight="1" x14ac:dyDescent="0.3">
      <c r="A962" s="660" t="s">
        <v>9015</v>
      </c>
      <c r="B962" s="661" t="s">
        <v>8820</v>
      </c>
      <c r="C962" s="661" t="s">
        <v>8731</v>
      </c>
      <c r="D962" s="661" t="s">
        <v>8865</v>
      </c>
      <c r="E962" s="661" t="s">
        <v>8866</v>
      </c>
      <c r="F962" s="664">
        <v>3</v>
      </c>
      <c r="G962" s="664">
        <v>1878</v>
      </c>
      <c r="H962" s="664">
        <v>1</v>
      </c>
      <c r="I962" s="664">
        <v>626</v>
      </c>
      <c r="J962" s="664"/>
      <c r="K962" s="664"/>
      <c r="L962" s="664"/>
      <c r="M962" s="664"/>
      <c r="N962" s="664">
        <v>3</v>
      </c>
      <c r="O962" s="664">
        <v>1884</v>
      </c>
      <c r="P962" s="677">
        <v>1.0031948881789137</v>
      </c>
      <c r="Q962" s="665">
        <v>628</v>
      </c>
    </row>
    <row r="963" spans="1:17" ht="14.4" customHeight="1" x14ac:dyDescent="0.3">
      <c r="A963" s="660" t="s">
        <v>9015</v>
      </c>
      <c r="B963" s="661" t="s">
        <v>8820</v>
      </c>
      <c r="C963" s="661" t="s">
        <v>8731</v>
      </c>
      <c r="D963" s="661" t="s">
        <v>8867</v>
      </c>
      <c r="E963" s="661" t="s">
        <v>8868</v>
      </c>
      <c r="F963" s="664">
        <v>734</v>
      </c>
      <c r="G963" s="664">
        <v>153406</v>
      </c>
      <c r="H963" s="664">
        <v>1</v>
      </c>
      <c r="I963" s="664">
        <v>209</v>
      </c>
      <c r="J963" s="664">
        <v>513</v>
      </c>
      <c r="K963" s="664">
        <v>107217</v>
      </c>
      <c r="L963" s="664">
        <v>0.69891008174386926</v>
      </c>
      <c r="M963" s="664">
        <v>209</v>
      </c>
      <c r="N963" s="664"/>
      <c r="O963" s="664"/>
      <c r="P963" s="677"/>
      <c r="Q963" s="665"/>
    </row>
    <row r="964" spans="1:17" ht="14.4" customHeight="1" x14ac:dyDescent="0.3">
      <c r="A964" s="660" t="s">
        <v>9015</v>
      </c>
      <c r="B964" s="661" t="s">
        <v>8820</v>
      </c>
      <c r="C964" s="661" t="s">
        <v>8731</v>
      </c>
      <c r="D964" s="661" t="s">
        <v>8869</v>
      </c>
      <c r="E964" s="661" t="s">
        <v>8870</v>
      </c>
      <c r="F964" s="664">
        <v>871</v>
      </c>
      <c r="G964" s="664">
        <v>57486</v>
      </c>
      <c r="H964" s="664">
        <v>1</v>
      </c>
      <c r="I964" s="664">
        <v>66</v>
      </c>
      <c r="J964" s="664">
        <v>880</v>
      </c>
      <c r="K964" s="664">
        <v>58080</v>
      </c>
      <c r="L964" s="664">
        <v>1.010332950631458</v>
      </c>
      <c r="M964" s="664">
        <v>66</v>
      </c>
      <c r="N964" s="664">
        <v>906</v>
      </c>
      <c r="O964" s="664">
        <v>59796</v>
      </c>
      <c r="P964" s="677">
        <v>1.0401836969001148</v>
      </c>
      <c r="Q964" s="665">
        <v>66</v>
      </c>
    </row>
    <row r="965" spans="1:17" ht="14.4" customHeight="1" x14ac:dyDescent="0.3">
      <c r="A965" s="660" t="s">
        <v>9015</v>
      </c>
      <c r="B965" s="661" t="s">
        <v>8820</v>
      </c>
      <c r="C965" s="661" t="s">
        <v>8731</v>
      </c>
      <c r="D965" s="661" t="s">
        <v>8873</v>
      </c>
      <c r="E965" s="661" t="s">
        <v>8874</v>
      </c>
      <c r="F965" s="664">
        <v>1085</v>
      </c>
      <c r="G965" s="664">
        <v>17360</v>
      </c>
      <c r="H965" s="664">
        <v>1</v>
      </c>
      <c r="I965" s="664">
        <v>16</v>
      </c>
      <c r="J965" s="664">
        <v>1105</v>
      </c>
      <c r="K965" s="664">
        <v>17680</v>
      </c>
      <c r="L965" s="664">
        <v>1.0184331797235022</v>
      </c>
      <c r="M965" s="664">
        <v>16</v>
      </c>
      <c r="N965" s="664">
        <v>1252</v>
      </c>
      <c r="O965" s="664">
        <v>20032</v>
      </c>
      <c r="P965" s="677">
        <v>1.1539170506912442</v>
      </c>
      <c r="Q965" s="665">
        <v>16</v>
      </c>
    </row>
    <row r="966" spans="1:17" ht="14.4" customHeight="1" x14ac:dyDescent="0.3">
      <c r="A966" s="660" t="s">
        <v>9015</v>
      </c>
      <c r="B966" s="661" t="s">
        <v>8820</v>
      </c>
      <c r="C966" s="661" t="s">
        <v>8731</v>
      </c>
      <c r="D966" s="661" t="s">
        <v>8877</v>
      </c>
      <c r="E966" s="661" t="s">
        <v>8878</v>
      </c>
      <c r="F966" s="664">
        <v>40</v>
      </c>
      <c r="G966" s="664">
        <v>13880</v>
      </c>
      <c r="H966" s="664">
        <v>1</v>
      </c>
      <c r="I966" s="664">
        <v>347</v>
      </c>
      <c r="J966" s="664"/>
      <c r="K966" s="664"/>
      <c r="L966" s="664"/>
      <c r="M966" s="664"/>
      <c r="N966" s="664">
        <v>30</v>
      </c>
      <c r="O966" s="664">
        <v>10440</v>
      </c>
      <c r="P966" s="677">
        <v>0.75216138328530258</v>
      </c>
      <c r="Q966" s="665">
        <v>348</v>
      </c>
    </row>
    <row r="967" spans="1:17" ht="14.4" customHeight="1" x14ac:dyDescent="0.3">
      <c r="A967" s="660" t="s">
        <v>9015</v>
      </c>
      <c r="B967" s="661" t="s">
        <v>8820</v>
      </c>
      <c r="C967" s="661" t="s">
        <v>8731</v>
      </c>
      <c r="D967" s="661" t="s">
        <v>8879</v>
      </c>
      <c r="E967" s="661" t="s">
        <v>8880</v>
      </c>
      <c r="F967" s="664">
        <v>751</v>
      </c>
      <c r="G967" s="664">
        <v>17273</v>
      </c>
      <c r="H967" s="664">
        <v>1</v>
      </c>
      <c r="I967" s="664">
        <v>23</v>
      </c>
      <c r="J967" s="664">
        <v>714</v>
      </c>
      <c r="K967" s="664">
        <v>17136</v>
      </c>
      <c r="L967" s="664">
        <v>0.9920685462861113</v>
      </c>
      <c r="M967" s="664">
        <v>24</v>
      </c>
      <c r="N967" s="664">
        <v>847</v>
      </c>
      <c r="O967" s="664">
        <v>20328</v>
      </c>
      <c r="P967" s="677">
        <v>1.1768656284374457</v>
      </c>
      <c r="Q967" s="665">
        <v>24</v>
      </c>
    </row>
    <row r="968" spans="1:17" ht="14.4" customHeight="1" x14ac:dyDescent="0.3">
      <c r="A968" s="660" t="s">
        <v>9015</v>
      </c>
      <c r="B968" s="661" t="s">
        <v>8820</v>
      </c>
      <c r="C968" s="661" t="s">
        <v>8731</v>
      </c>
      <c r="D968" s="661" t="s">
        <v>8881</v>
      </c>
      <c r="E968" s="661" t="s">
        <v>8882</v>
      </c>
      <c r="F968" s="664"/>
      <c r="G968" s="664"/>
      <c r="H968" s="664"/>
      <c r="I968" s="664"/>
      <c r="J968" s="664">
        <v>1</v>
      </c>
      <c r="K968" s="664">
        <v>738</v>
      </c>
      <c r="L968" s="664"/>
      <c r="M968" s="664">
        <v>738</v>
      </c>
      <c r="N968" s="664"/>
      <c r="O968" s="664"/>
      <c r="P968" s="677"/>
      <c r="Q968" s="665"/>
    </row>
    <row r="969" spans="1:17" ht="14.4" customHeight="1" x14ac:dyDescent="0.3">
      <c r="A969" s="660" t="s">
        <v>9015</v>
      </c>
      <c r="B969" s="661" t="s">
        <v>8820</v>
      </c>
      <c r="C969" s="661" t="s">
        <v>8731</v>
      </c>
      <c r="D969" s="661" t="s">
        <v>8883</v>
      </c>
      <c r="E969" s="661" t="s">
        <v>8884</v>
      </c>
      <c r="F969" s="664">
        <v>578</v>
      </c>
      <c r="G969" s="664">
        <v>104040</v>
      </c>
      <c r="H969" s="664">
        <v>1</v>
      </c>
      <c r="I969" s="664">
        <v>180</v>
      </c>
      <c r="J969" s="664">
        <v>514</v>
      </c>
      <c r="K969" s="664">
        <v>92520</v>
      </c>
      <c r="L969" s="664">
        <v>0.88927335640138405</v>
      </c>
      <c r="M969" s="664">
        <v>180</v>
      </c>
      <c r="N969" s="664">
        <v>502</v>
      </c>
      <c r="O969" s="664">
        <v>90360</v>
      </c>
      <c r="P969" s="677">
        <v>0.86851211072664358</v>
      </c>
      <c r="Q969" s="665">
        <v>180</v>
      </c>
    </row>
    <row r="970" spans="1:17" ht="14.4" customHeight="1" x14ac:dyDescent="0.3">
      <c r="A970" s="660" t="s">
        <v>9015</v>
      </c>
      <c r="B970" s="661" t="s">
        <v>8820</v>
      </c>
      <c r="C970" s="661" t="s">
        <v>8731</v>
      </c>
      <c r="D970" s="661" t="s">
        <v>8889</v>
      </c>
      <c r="E970" s="661" t="s">
        <v>8890</v>
      </c>
      <c r="F970" s="664">
        <v>12</v>
      </c>
      <c r="G970" s="664">
        <v>3036</v>
      </c>
      <c r="H970" s="664">
        <v>1</v>
      </c>
      <c r="I970" s="664">
        <v>253</v>
      </c>
      <c r="J970" s="664">
        <v>123</v>
      </c>
      <c r="K970" s="664">
        <v>31119</v>
      </c>
      <c r="L970" s="664">
        <v>10.25</v>
      </c>
      <c r="M970" s="664">
        <v>253</v>
      </c>
      <c r="N970" s="664">
        <v>692</v>
      </c>
      <c r="O970" s="664">
        <v>175076</v>
      </c>
      <c r="P970" s="677">
        <v>57.666666666666664</v>
      </c>
      <c r="Q970" s="665">
        <v>253</v>
      </c>
    </row>
    <row r="971" spans="1:17" ht="14.4" customHeight="1" x14ac:dyDescent="0.3">
      <c r="A971" s="660" t="s">
        <v>9015</v>
      </c>
      <c r="B971" s="661" t="s">
        <v>8820</v>
      </c>
      <c r="C971" s="661" t="s">
        <v>8731</v>
      </c>
      <c r="D971" s="661" t="s">
        <v>8891</v>
      </c>
      <c r="E971" s="661" t="s">
        <v>8892</v>
      </c>
      <c r="F971" s="664"/>
      <c r="G971" s="664"/>
      <c r="H971" s="664"/>
      <c r="I971" s="664"/>
      <c r="J971" s="664">
        <v>1</v>
      </c>
      <c r="K971" s="664">
        <v>264</v>
      </c>
      <c r="L971" s="664"/>
      <c r="M971" s="664">
        <v>264</v>
      </c>
      <c r="N971" s="664"/>
      <c r="O971" s="664"/>
      <c r="P971" s="677"/>
      <c r="Q971" s="665"/>
    </row>
    <row r="972" spans="1:17" ht="14.4" customHeight="1" x14ac:dyDescent="0.3">
      <c r="A972" s="660" t="s">
        <v>9015</v>
      </c>
      <c r="B972" s="661" t="s">
        <v>8820</v>
      </c>
      <c r="C972" s="661" t="s">
        <v>8731</v>
      </c>
      <c r="D972" s="661" t="s">
        <v>8893</v>
      </c>
      <c r="E972" s="661" t="s">
        <v>8894</v>
      </c>
      <c r="F972" s="664">
        <v>3</v>
      </c>
      <c r="G972" s="664">
        <v>567</v>
      </c>
      <c r="H972" s="664">
        <v>1</v>
      </c>
      <c r="I972" s="664">
        <v>189</v>
      </c>
      <c r="J972" s="664">
        <v>2</v>
      </c>
      <c r="K972" s="664">
        <v>378</v>
      </c>
      <c r="L972" s="664">
        <v>0.66666666666666663</v>
      </c>
      <c r="M972" s="664">
        <v>189</v>
      </c>
      <c r="N972" s="664"/>
      <c r="O972" s="664"/>
      <c r="P972" s="677"/>
      <c r="Q972" s="665"/>
    </row>
    <row r="973" spans="1:17" ht="14.4" customHeight="1" x14ac:dyDescent="0.3">
      <c r="A973" s="660" t="s">
        <v>9015</v>
      </c>
      <c r="B973" s="661" t="s">
        <v>8820</v>
      </c>
      <c r="C973" s="661" t="s">
        <v>8731</v>
      </c>
      <c r="D973" s="661" t="s">
        <v>8897</v>
      </c>
      <c r="E973" s="661" t="s">
        <v>8898</v>
      </c>
      <c r="F973" s="664">
        <v>612</v>
      </c>
      <c r="G973" s="664">
        <v>132192</v>
      </c>
      <c r="H973" s="664">
        <v>1</v>
      </c>
      <c r="I973" s="664">
        <v>216</v>
      </c>
      <c r="J973" s="664">
        <v>525</v>
      </c>
      <c r="K973" s="664">
        <v>113400</v>
      </c>
      <c r="L973" s="664">
        <v>0.85784313725490191</v>
      </c>
      <c r="M973" s="664">
        <v>216</v>
      </c>
      <c r="N973" s="664">
        <v>539</v>
      </c>
      <c r="O973" s="664">
        <v>116424</v>
      </c>
      <c r="P973" s="677">
        <v>0.88071895424836599</v>
      </c>
      <c r="Q973" s="665">
        <v>216</v>
      </c>
    </row>
    <row r="974" spans="1:17" ht="14.4" customHeight="1" x14ac:dyDescent="0.3">
      <c r="A974" s="660" t="s">
        <v>9015</v>
      </c>
      <c r="B974" s="661" t="s">
        <v>8820</v>
      </c>
      <c r="C974" s="661" t="s">
        <v>8731</v>
      </c>
      <c r="D974" s="661" t="s">
        <v>8899</v>
      </c>
      <c r="E974" s="661" t="s">
        <v>8900</v>
      </c>
      <c r="F974" s="664">
        <v>11</v>
      </c>
      <c r="G974" s="664">
        <v>385</v>
      </c>
      <c r="H974" s="664">
        <v>1</v>
      </c>
      <c r="I974" s="664">
        <v>35</v>
      </c>
      <c r="J974" s="664">
        <v>1</v>
      </c>
      <c r="K974" s="664">
        <v>35</v>
      </c>
      <c r="L974" s="664">
        <v>9.0909090909090912E-2</v>
      </c>
      <c r="M974" s="664">
        <v>35</v>
      </c>
      <c r="N974" s="664">
        <v>1</v>
      </c>
      <c r="O974" s="664">
        <v>36</v>
      </c>
      <c r="P974" s="677">
        <v>9.350649350649351E-2</v>
      </c>
      <c r="Q974" s="665">
        <v>36</v>
      </c>
    </row>
    <row r="975" spans="1:17" ht="14.4" customHeight="1" x14ac:dyDescent="0.3">
      <c r="A975" s="660" t="s">
        <v>9015</v>
      </c>
      <c r="B975" s="661" t="s">
        <v>8820</v>
      </c>
      <c r="C975" s="661" t="s">
        <v>8731</v>
      </c>
      <c r="D975" s="661" t="s">
        <v>8901</v>
      </c>
      <c r="E975" s="661" t="s">
        <v>8902</v>
      </c>
      <c r="F975" s="664"/>
      <c r="G975" s="664"/>
      <c r="H975" s="664"/>
      <c r="I975" s="664"/>
      <c r="J975" s="664">
        <v>1</v>
      </c>
      <c r="K975" s="664">
        <v>590</v>
      </c>
      <c r="L975" s="664"/>
      <c r="M975" s="664">
        <v>590</v>
      </c>
      <c r="N975" s="664"/>
      <c r="O975" s="664"/>
      <c r="P975" s="677"/>
      <c r="Q975" s="665"/>
    </row>
    <row r="976" spans="1:17" ht="14.4" customHeight="1" x14ac:dyDescent="0.3">
      <c r="A976" s="660" t="s">
        <v>9015</v>
      </c>
      <c r="B976" s="661" t="s">
        <v>8820</v>
      </c>
      <c r="C976" s="661" t="s">
        <v>8731</v>
      </c>
      <c r="D976" s="661" t="s">
        <v>8903</v>
      </c>
      <c r="E976" s="661" t="s">
        <v>8904</v>
      </c>
      <c r="F976" s="664">
        <v>67</v>
      </c>
      <c r="G976" s="664">
        <v>3350</v>
      </c>
      <c r="H976" s="664">
        <v>1</v>
      </c>
      <c r="I976" s="664">
        <v>50</v>
      </c>
      <c r="J976" s="664">
        <v>30</v>
      </c>
      <c r="K976" s="664">
        <v>1500</v>
      </c>
      <c r="L976" s="664">
        <v>0.44776119402985076</v>
      </c>
      <c r="M976" s="664">
        <v>50</v>
      </c>
      <c r="N976" s="664">
        <v>49</v>
      </c>
      <c r="O976" s="664">
        <v>2450</v>
      </c>
      <c r="P976" s="677">
        <v>0.73134328358208955</v>
      </c>
      <c r="Q976" s="665">
        <v>50</v>
      </c>
    </row>
    <row r="977" spans="1:17" ht="14.4" customHeight="1" x14ac:dyDescent="0.3">
      <c r="A977" s="660" t="s">
        <v>9015</v>
      </c>
      <c r="B977" s="661" t="s">
        <v>8820</v>
      </c>
      <c r="C977" s="661" t="s">
        <v>8731</v>
      </c>
      <c r="D977" s="661" t="s">
        <v>8905</v>
      </c>
      <c r="E977" s="661" t="s">
        <v>8906</v>
      </c>
      <c r="F977" s="664"/>
      <c r="G977" s="664"/>
      <c r="H977" s="664"/>
      <c r="I977" s="664"/>
      <c r="J977" s="664">
        <v>1</v>
      </c>
      <c r="K977" s="664">
        <v>545</v>
      </c>
      <c r="L977" s="664"/>
      <c r="M977" s="664">
        <v>545</v>
      </c>
      <c r="N977" s="664"/>
      <c r="O977" s="664"/>
      <c r="P977" s="677"/>
      <c r="Q977" s="665"/>
    </row>
    <row r="978" spans="1:17" ht="14.4" customHeight="1" x14ac:dyDescent="0.3">
      <c r="A978" s="660" t="s">
        <v>9015</v>
      </c>
      <c r="B978" s="661" t="s">
        <v>8820</v>
      </c>
      <c r="C978" s="661" t="s">
        <v>8731</v>
      </c>
      <c r="D978" s="661" t="s">
        <v>8907</v>
      </c>
      <c r="E978" s="661" t="s">
        <v>8908</v>
      </c>
      <c r="F978" s="664">
        <v>1</v>
      </c>
      <c r="G978" s="664">
        <v>477</v>
      </c>
      <c r="H978" s="664">
        <v>1</v>
      </c>
      <c r="I978" s="664">
        <v>477</v>
      </c>
      <c r="J978" s="664">
        <v>1</v>
      </c>
      <c r="K978" s="664">
        <v>479</v>
      </c>
      <c r="L978" s="664">
        <v>1.0041928721174005</v>
      </c>
      <c r="M978" s="664">
        <v>479</v>
      </c>
      <c r="N978" s="664">
        <v>2</v>
      </c>
      <c r="O978" s="664">
        <v>958</v>
      </c>
      <c r="P978" s="677">
        <v>2.008385744234801</v>
      </c>
      <c r="Q978" s="665">
        <v>479</v>
      </c>
    </row>
    <row r="979" spans="1:17" ht="14.4" customHeight="1" x14ac:dyDescent="0.3">
      <c r="A979" s="660" t="s">
        <v>9015</v>
      </c>
      <c r="B979" s="661" t="s">
        <v>8820</v>
      </c>
      <c r="C979" s="661" t="s">
        <v>8731</v>
      </c>
      <c r="D979" s="661" t="s">
        <v>8909</v>
      </c>
      <c r="E979" s="661" t="s">
        <v>8910</v>
      </c>
      <c r="F979" s="664"/>
      <c r="G979" s="664"/>
      <c r="H979" s="664"/>
      <c r="I979" s="664"/>
      <c r="J979" s="664">
        <v>1</v>
      </c>
      <c r="K979" s="664">
        <v>734</v>
      </c>
      <c r="L979" s="664"/>
      <c r="M979" s="664">
        <v>734</v>
      </c>
      <c r="N979" s="664"/>
      <c r="O979" s="664"/>
      <c r="P979" s="677"/>
      <c r="Q979" s="665"/>
    </row>
    <row r="980" spans="1:17" ht="14.4" customHeight="1" x14ac:dyDescent="0.3">
      <c r="A980" s="660" t="s">
        <v>9015</v>
      </c>
      <c r="B980" s="661" t="s">
        <v>8820</v>
      </c>
      <c r="C980" s="661" t="s">
        <v>8731</v>
      </c>
      <c r="D980" s="661" t="s">
        <v>8911</v>
      </c>
      <c r="E980" s="661" t="s">
        <v>8912</v>
      </c>
      <c r="F980" s="664">
        <v>2</v>
      </c>
      <c r="G980" s="664">
        <v>652</v>
      </c>
      <c r="H980" s="664">
        <v>1</v>
      </c>
      <c r="I980" s="664">
        <v>326</v>
      </c>
      <c r="J980" s="664"/>
      <c r="K980" s="664"/>
      <c r="L980" s="664"/>
      <c r="M980" s="664"/>
      <c r="N980" s="664"/>
      <c r="O980" s="664"/>
      <c r="P980" s="677"/>
      <c r="Q980" s="665"/>
    </row>
    <row r="981" spans="1:17" ht="14.4" customHeight="1" x14ac:dyDescent="0.3">
      <c r="A981" s="660" t="s">
        <v>9015</v>
      </c>
      <c r="B981" s="661" t="s">
        <v>8820</v>
      </c>
      <c r="C981" s="661" t="s">
        <v>8731</v>
      </c>
      <c r="D981" s="661" t="s">
        <v>8913</v>
      </c>
      <c r="E981" s="661" t="s">
        <v>8914</v>
      </c>
      <c r="F981" s="664"/>
      <c r="G981" s="664"/>
      <c r="H981" s="664"/>
      <c r="I981" s="664"/>
      <c r="J981" s="664">
        <v>1</v>
      </c>
      <c r="K981" s="664">
        <v>344</v>
      </c>
      <c r="L981" s="664"/>
      <c r="M981" s="664">
        <v>344</v>
      </c>
      <c r="N981" s="664"/>
      <c r="O981" s="664"/>
      <c r="P981" s="677"/>
      <c r="Q981" s="665"/>
    </row>
    <row r="982" spans="1:17" ht="14.4" customHeight="1" x14ac:dyDescent="0.3">
      <c r="A982" s="660" t="s">
        <v>9016</v>
      </c>
      <c r="B982" s="661" t="s">
        <v>8553</v>
      </c>
      <c r="C982" s="661" t="s">
        <v>8731</v>
      </c>
      <c r="D982" s="661" t="s">
        <v>8732</v>
      </c>
      <c r="E982" s="661" t="s">
        <v>8733</v>
      </c>
      <c r="F982" s="664"/>
      <c r="G982" s="664"/>
      <c r="H982" s="664"/>
      <c r="I982" s="664"/>
      <c r="J982" s="664"/>
      <c r="K982" s="664"/>
      <c r="L982" s="664"/>
      <c r="M982" s="664"/>
      <c r="N982" s="664">
        <v>1</v>
      </c>
      <c r="O982" s="664">
        <v>35</v>
      </c>
      <c r="P982" s="677"/>
      <c r="Q982" s="665">
        <v>35</v>
      </c>
    </row>
    <row r="983" spans="1:17" ht="14.4" customHeight="1" x14ac:dyDescent="0.3">
      <c r="A983" s="660" t="s">
        <v>9016</v>
      </c>
      <c r="B983" s="661" t="s">
        <v>8553</v>
      </c>
      <c r="C983" s="661" t="s">
        <v>8731</v>
      </c>
      <c r="D983" s="661" t="s">
        <v>8738</v>
      </c>
      <c r="E983" s="661" t="s">
        <v>8739</v>
      </c>
      <c r="F983" s="664"/>
      <c r="G983" s="664"/>
      <c r="H983" s="664"/>
      <c r="I983" s="664"/>
      <c r="J983" s="664"/>
      <c r="K983" s="664"/>
      <c r="L983" s="664"/>
      <c r="M983" s="664"/>
      <c r="N983" s="664">
        <v>1</v>
      </c>
      <c r="O983" s="664">
        <v>164</v>
      </c>
      <c r="P983" s="677"/>
      <c r="Q983" s="665">
        <v>164</v>
      </c>
    </row>
    <row r="984" spans="1:17" ht="14.4" customHeight="1" x14ac:dyDescent="0.3">
      <c r="A984" s="660" t="s">
        <v>9016</v>
      </c>
      <c r="B984" s="661" t="s">
        <v>8820</v>
      </c>
      <c r="C984" s="661" t="s">
        <v>8731</v>
      </c>
      <c r="D984" s="661" t="s">
        <v>8835</v>
      </c>
      <c r="E984" s="661" t="s">
        <v>8836</v>
      </c>
      <c r="F984" s="664">
        <v>272</v>
      </c>
      <c r="G984" s="664">
        <v>17408</v>
      </c>
      <c r="H984" s="664">
        <v>1</v>
      </c>
      <c r="I984" s="664">
        <v>64</v>
      </c>
      <c r="J984" s="664">
        <v>233</v>
      </c>
      <c r="K984" s="664">
        <v>15145</v>
      </c>
      <c r="L984" s="664">
        <v>0.87000229779411764</v>
      </c>
      <c r="M984" s="664">
        <v>65</v>
      </c>
      <c r="N984" s="664">
        <v>258</v>
      </c>
      <c r="O984" s="664">
        <v>16770</v>
      </c>
      <c r="P984" s="677">
        <v>0.96335018382352944</v>
      </c>
      <c r="Q984" s="665">
        <v>65</v>
      </c>
    </row>
    <row r="985" spans="1:17" ht="14.4" customHeight="1" x14ac:dyDescent="0.3">
      <c r="A985" s="660" t="s">
        <v>9016</v>
      </c>
      <c r="B985" s="661" t="s">
        <v>8820</v>
      </c>
      <c r="C985" s="661" t="s">
        <v>8731</v>
      </c>
      <c r="D985" s="661" t="s">
        <v>8853</v>
      </c>
      <c r="E985" s="661" t="s">
        <v>8854</v>
      </c>
      <c r="F985" s="664">
        <v>3</v>
      </c>
      <c r="G985" s="664">
        <v>231</v>
      </c>
      <c r="H985" s="664">
        <v>1</v>
      </c>
      <c r="I985" s="664">
        <v>77</v>
      </c>
      <c r="J985" s="664">
        <v>2</v>
      </c>
      <c r="K985" s="664">
        <v>154</v>
      </c>
      <c r="L985" s="664">
        <v>0.66666666666666663</v>
      </c>
      <c r="M985" s="664">
        <v>77</v>
      </c>
      <c r="N985" s="664">
        <v>1</v>
      </c>
      <c r="O985" s="664">
        <v>77</v>
      </c>
      <c r="P985" s="677">
        <v>0.33333333333333331</v>
      </c>
      <c r="Q985" s="665">
        <v>77</v>
      </c>
    </row>
    <row r="986" spans="1:17" ht="14.4" customHeight="1" x14ac:dyDescent="0.3">
      <c r="A986" s="660" t="s">
        <v>9016</v>
      </c>
      <c r="B986" s="661" t="s">
        <v>8820</v>
      </c>
      <c r="C986" s="661" t="s">
        <v>8731</v>
      </c>
      <c r="D986" s="661" t="s">
        <v>8857</v>
      </c>
      <c r="E986" s="661" t="s">
        <v>8858</v>
      </c>
      <c r="F986" s="664">
        <v>16</v>
      </c>
      <c r="G986" s="664">
        <v>352</v>
      </c>
      <c r="H986" s="664">
        <v>1</v>
      </c>
      <c r="I986" s="664">
        <v>22</v>
      </c>
      <c r="J986" s="664">
        <v>7</v>
      </c>
      <c r="K986" s="664">
        <v>154</v>
      </c>
      <c r="L986" s="664">
        <v>0.4375</v>
      </c>
      <c r="M986" s="664">
        <v>22</v>
      </c>
      <c r="N986" s="664">
        <v>12</v>
      </c>
      <c r="O986" s="664">
        <v>271</v>
      </c>
      <c r="P986" s="677">
        <v>0.76988636363636365</v>
      </c>
      <c r="Q986" s="665">
        <v>22.583333333333332</v>
      </c>
    </row>
    <row r="987" spans="1:17" ht="14.4" customHeight="1" x14ac:dyDescent="0.3">
      <c r="A987" s="660" t="s">
        <v>9016</v>
      </c>
      <c r="B987" s="661" t="s">
        <v>8820</v>
      </c>
      <c r="C987" s="661" t="s">
        <v>8731</v>
      </c>
      <c r="D987" s="661" t="s">
        <v>8867</v>
      </c>
      <c r="E987" s="661" t="s">
        <v>8868</v>
      </c>
      <c r="F987" s="664">
        <v>2</v>
      </c>
      <c r="G987" s="664">
        <v>418</v>
      </c>
      <c r="H987" s="664">
        <v>1</v>
      </c>
      <c r="I987" s="664">
        <v>209</v>
      </c>
      <c r="J987" s="664"/>
      <c r="K987" s="664"/>
      <c r="L987" s="664"/>
      <c r="M987" s="664"/>
      <c r="N987" s="664"/>
      <c r="O987" s="664"/>
      <c r="P987" s="677"/>
      <c r="Q987" s="665"/>
    </row>
    <row r="988" spans="1:17" ht="14.4" customHeight="1" x14ac:dyDescent="0.3">
      <c r="A988" s="660" t="s">
        <v>9016</v>
      </c>
      <c r="B988" s="661" t="s">
        <v>8820</v>
      </c>
      <c r="C988" s="661" t="s">
        <v>8731</v>
      </c>
      <c r="D988" s="661" t="s">
        <v>8869</v>
      </c>
      <c r="E988" s="661" t="s">
        <v>8870</v>
      </c>
      <c r="F988" s="664"/>
      <c r="G988" s="664"/>
      <c r="H988" s="664"/>
      <c r="I988" s="664"/>
      <c r="J988" s="664">
        <v>1</v>
      </c>
      <c r="K988" s="664">
        <v>66</v>
      </c>
      <c r="L988" s="664"/>
      <c r="M988" s="664">
        <v>66</v>
      </c>
      <c r="N988" s="664">
        <v>1</v>
      </c>
      <c r="O988" s="664">
        <v>66</v>
      </c>
      <c r="P988" s="677"/>
      <c r="Q988" s="665">
        <v>66</v>
      </c>
    </row>
    <row r="989" spans="1:17" ht="14.4" customHeight="1" x14ac:dyDescent="0.3">
      <c r="A989" s="660" t="s">
        <v>9016</v>
      </c>
      <c r="B989" s="661" t="s">
        <v>8820</v>
      </c>
      <c r="C989" s="661" t="s">
        <v>8731</v>
      </c>
      <c r="D989" s="661" t="s">
        <v>8873</v>
      </c>
      <c r="E989" s="661" t="s">
        <v>8874</v>
      </c>
      <c r="F989" s="664">
        <v>5</v>
      </c>
      <c r="G989" s="664">
        <v>80</v>
      </c>
      <c r="H989" s="664">
        <v>1</v>
      </c>
      <c r="I989" s="664">
        <v>16</v>
      </c>
      <c r="J989" s="664">
        <v>2</v>
      </c>
      <c r="K989" s="664">
        <v>32</v>
      </c>
      <c r="L989" s="664">
        <v>0.4</v>
      </c>
      <c r="M989" s="664">
        <v>16</v>
      </c>
      <c r="N989" s="664">
        <v>1</v>
      </c>
      <c r="O989" s="664">
        <v>16</v>
      </c>
      <c r="P989" s="677">
        <v>0.2</v>
      </c>
      <c r="Q989" s="665">
        <v>16</v>
      </c>
    </row>
    <row r="990" spans="1:17" ht="14.4" customHeight="1" x14ac:dyDescent="0.3">
      <c r="A990" s="660" t="s">
        <v>9016</v>
      </c>
      <c r="B990" s="661" t="s">
        <v>8820</v>
      </c>
      <c r="C990" s="661" t="s">
        <v>8731</v>
      </c>
      <c r="D990" s="661" t="s">
        <v>8879</v>
      </c>
      <c r="E990" s="661" t="s">
        <v>8880</v>
      </c>
      <c r="F990" s="664">
        <v>16</v>
      </c>
      <c r="G990" s="664">
        <v>368</v>
      </c>
      <c r="H990" s="664">
        <v>1</v>
      </c>
      <c r="I990" s="664">
        <v>23</v>
      </c>
      <c r="J990" s="664">
        <v>7</v>
      </c>
      <c r="K990" s="664">
        <v>168</v>
      </c>
      <c r="L990" s="664">
        <v>0.45652173913043476</v>
      </c>
      <c r="M990" s="664">
        <v>24</v>
      </c>
      <c r="N990" s="664">
        <v>12</v>
      </c>
      <c r="O990" s="664">
        <v>288</v>
      </c>
      <c r="P990" s="677">
        <v>0.78260869565217395</v>
      </c>
      <c r="Q990" s="665">
        <v>24</v>
      </c>
    </row>
    <row r="991" spans="1:17" ht="14.4" customHeight="1" x14ac:dyDescent="0.3">
      <c r="A991" s="660" t="s">
        <v>9016</v>
      </c>
      <c r="B991" s="661" t="s">
        <v>8820</v>
      </c>
      <c r="C991" s="661" t="s">
        <v>8731</v>
      </c>
      <c r="D991" s="661" t="s">
        <v>8929</v>
      </c>
      <c r="E991" s="661" t="s">
        <v>8930</v>
      </c>
      <c r="F991" s="664">
        <v>1</v>
      </c>
      <c r="G991" s="664">
        <v>384</v>
      </c>
      <c r="H991" s="664">
        <v>1</v>
      </c>
      <c r="I991" s="664">
        <v>384</v>
      </c>
      <c r="J991" s="664"/>
      <c r="K991" s="664"/>
      <c r="L991" s="664"/>
      <c r="M991" s="664"/>
      <c r="N991" s="664"/>
      <c r="O991" s="664"/>
      <c r="P991" s="677"/>
      <c r="Q991" s="665"/>
    </row>
    <row r="992" spans="1:17" ht="14.4" customHeight="1" x14ac:dyDescent="0.3">
      <c r="A992" s="660" t="s">
        <v>9017</v>
      </c>
      <c r="B992" s="661" t="s">
        <v>8553</v>
      </c>
      <c r="C992" s="661" t="s">
        <v>2035</v>
      </c>
      <c r="D992" s="661" t="s">
        <v>8582</v>
      </c>
      <c r="E992" s="661" t="s">
        <v>3215</v>
      </c>
      <c r="F992" s="664"/>
      <c r="G992" s="664"/>
      <c r="H992" s="664"/>
      <c r="I992" s="664"/>
      <c r="J992" s="664"/>
      <c r="K992" s="664"/>
      <c r="L992" s="664"/>
      <c r="M992" s="664"/>
      <c r="N992" s="664">
        <v>0.25</v>
      </c>
      <c r="O992" s="664">
        <v>6149.62</v>
      </c>
      <c r="P992" s="677"/>
      <c r="Q992" s="665">
        <v>24598.48</v>
      </c>
    </row>
    <row r="993" spans="1:17" ht="14.4" customHeight="1" x14ac:dyDescent="0.3">
      <c r="A993" s="660" t="s">
        <v>9017</v>
      </c>
      <c r="B993" s="661" t="s">
        <v>8553</v>
      </c>
      <c r="C993" s="661" t="s">
        <v>2035</v>
      </c>
      <c r="D993" s="661" t="s">
        <v>8622</v>
      </c>
      <c r="E993" s="661" t="s">
        <v>8623</v>
      </c>
      <c r="F993" s="664"/>
      <c r="G993" s="664"/>
      <c r="H993" s="664"/>
      <c r="I993" s="664"/>
      <c r="J993" s="664"/>
      <c r="K993" s="664"/>
      <c r="L993" s="664"/>
      <c r="M993" s="664"/>
      <c r="N993" s="664">
        <v>2</v>
      </c>
      <c r="O993" s="664">
        <v>9022.1</v>
      </c>
      <c r="P993" s="677"/>
      <c r="Q993" s="665">
        <v>4511.05</v>
      </c>
    </row>
    <row r="994" spans="1:17" ht="14.4" customHeight="1" x14ac:dyDescent="0.3">
      <c r="A994" s="660" t="s">
        <v>9017</v>
      </c>
      <c r="B994" s="661" t="s">
        <v>8553</v>
      </c>
      <c r="C994" s="661" t="s">
        <v>2035</v>
      </c>
      <c r="D994" s="661" t="s">
        <v>8624</v>
      </c>
      <c r="E994" s="661" t="s">
        <v>8625</v>
      </c>
      <c r="F994" s="664"/>
      <c r="G994" s="664"/>
      <c r="H994" s="664"/>
      <c r="I994" s="664"/>
      <c r="J994" s="664"/>
      <c r="K994" s="664"/>
      <c r="L994" s="664"/>
      <c r="M994" s="664"/>
      <c r="N994" s="664">
        <v>2</v>
      </c>
      <c r="O994" s="664">
        <v>18044.18</v>
      </c>
      <c r="P994" s="677"/>
      <c r="Q994" s="665">
        <v>9022.09</v>
      </c>
    </row>
    <row r="995" spans="1:17" ht="14.4" customHeight="1" x14ac:dyDescent="0.3">
      <c r="A995" s="660" t="s">
        <v>9017</v>
      </c>
      <c r="B995" s="661" t="s">
        <v>8553</v>
      </c>
      <c r="C995" s="661" t="s">
        <v>8709</v>
      </c>
      <c r="D995" s="661" t="s">
        <v>8710</v>
      </c>
      <c r="E995" s="661" t="s">
        <v>8711</v>
      </c>
      <c r="F995" s="664"/>
      <c r="G995" s="664"/>
      <c r="H995" s="664"/>
      <c r="I995" s="664"/>
      <c r="J995" s="664"/>
      <c r="K995" s="664"/>
      <c r="L995" s="664"/>
      <c r="M995" s="664"/>
      <c r="N995" s="664">
        <v>2</v>
      </c>
      <c r="O995" s="664">
        <v>3731.16</v>
      </c>
      <c r="P995" s="677"/>
      <c r="Q995" s="665">
        <v>1865.58</v>
      </c>
    </row>
    <row r="996" spans="1:17" ht="14.4" customHeight="1" x14ac:dyDescent="0.3">
      <c r="A996" s="660" t="s">
        <v>9017</v>
      </c>
      <c r="B996" s="661" t="s">
        <v>8553</v>
      </c>
      <c r="C996" s="661" t="s">
        <v>8709</v>
      </c>
      <c r="D996" s="661" t="s">
        <v>8712</v>
      </c>
      <c r="E996" s="661" t="s">
        <v>8544</v>
      </c>
      <c r="F996" s="664"/>
      <c r="G996" s="664"/>
      <c r="H996" s="664"/>
      <c r="I996" s="664"/>
      <c r="J996" s="664"/>
      <c r="K996" s="664"/>
      <c r="L996" s="664"/>
      <c r="M996" s="664"/>
      <c r="N996" s="664">
        <v>1</v>
      </c>
      <c r="O996" s="664">
        <v>2728.71</v>
      </c>
      <c r="P996" s="677"/>
      <c r="Q996" s="665">
        <v>2728.71</v>
      </c>
    </row>
    <row r="997" spans="1:17" ht="14.4" customHeight="1" x14ac:dyDescent="0.3">
      <c r="A997" s="660" t="s">
        <v>9017</v>
      </c>
      <c r="B997" s="661" t="s">
        <v>8553</v>
      </c>
      <c r="C997" s="661" t="s">
        <v>8709</v>
      </c>
      <c r="D997" s="661" t="s">
        <v>8714</v>
      </c>
      <c r="E997" s="661" t="s">
        <v>8544</v>
      </c>
      <c r="F997" s="664"/>
      <c r="G997" s="664"/>
      <c r="H997" s="664"/>
      <c r="I997" s="664"/>
      <c r="J997" s="664"/>
      <c r="K997" s="664"/>
      <c r="L997" s="664"/>
      <c r="M997" s="664"/>
      <c r="N997" s="664">
        <v>1</v>
      </c>
      <c r="O997" s="664">
        <v>8191.63</v>
      </c>
      <c r="P997" s="677"/>
      <c r="Q997" s="665">
        <v>8191.63</v>
      </c>
    </row>
    <row r="998" spans="1:17" ht="14.4" customHeight="1" x14ac:dyDescent="0.3">
      <c r="A998" s="660" t="s">
        <v>9017</v>
      </c>
      <c r="B998" s="661" t="s">
        <v>8553</v>
      </c>
      <c r="C998" s="661" t="s">
        <v>8709</v>
      </c>
      <c r="D998" s="661" t="s">
        <v>8716</v>
      </c>
      <c r="E998" s="661" t="s">
        <v>8544</v>
      </c>
      <c r="F998" s="664"/>
      <c r="G998" s="664"/>
      <c r="H998" s="664"/>
      <c r="I998" s="664"/>
      <c r="J998" s="664"/>
      <c r="K998" s="664"/>
      <c r="L998" s="664"/>
      <c r="M998" s="664"/>
      <c r="N998" s="664">
        <v>1</v>
      </c>
      <c r="O998" s="664">
        <v>8074.36</v>
      </c>
      <c r="P998" s="677"/>
      <c r="Q998" s="665">
        <v>8074.36</v>
      </c>
    </row>
    <row r="999" spans="1:17" ht="14.4" customHeight="1" x14ac:dyDescent="0.3">
      <c r="A999" s="660" t="s">
        <v>9017</v>
      </c>
      <c r="B999" s="661" t="s">
        <v>8553</v>
      </c>
      <c r="C999" s="661" t="s">
        <v>8709</v>
      </c>
      <c r="D999" s="661" t="s">
        <v>8717</v>
      </c>
      <c r="E999" s="661" t="s">
        <v>8544</v>
      </c>
      <c r="F999" s="664"/>
      <c r="G999" s="664"/>
      <c r="H999" s="664"/>
      <c r="I999" s="664"/>
      <c r="J999" s="664"/>
      <c r="K999" s="664"/>
      <c r="L999" s="664"/>
      <c r="M999" s="664"/>
      <c r="N999" s="664">
        <v>1</v>
      </c>
      <c r="O999" s="664">
        <v>9686.1</v>
      </c>
      <c r="P999" s="677"/>
      <c r="Q999" s="665">
        <v>9686.1</v>
      </c>
    </row>
    <row r="1000" spans="1:17" ht="14.4" customHeight="1" x14ac:dyDescent="0.3">
      <c r="A1000" s="660" t="s">
        <v>9017</v>
      </c>
      <c r="B1000" s="661" t="s">
        <v>8553</v>
      </c>
      <c r="C1000" s="661" t="s">
        <v>8709</v>
      </c>
      <c r="D1000" s="661" t="s">
        <v>8719</v>
      </c>
      <c r="E1000" s="661" t="s">
        <v>8544</v>
      </c>
      <c r="F1000" s="664"/>
      <c r="G1000" s="664"/>
      <c r="H1000" s="664"/>
      <c r="I1000" s="664"/>
      <c r="J1000" s="664"/>
      <c r="K1000" s="664"/>
      <c r="L1000" s="664"/>
      <c r="M1000" s="664"/>
      <c r="N1000" s="664">
        <v>3</v>
      </c>
      <c r="O1000" s="664">
        <v>716.04</v>
      </c>
      <c r="P1000" s="677"/>
      <c r="Q1000" s="665">
        <v>238.67999999999998</v>
      </c>
    </row>
    <row r="1001" spans="1:17" ht="14.4" customHeight="1" x14ac:dyDescent="0.3">
      <c r="A1001" s="660" t="s">
        <v>9017</v>
      </c>
      <c r="B1001" s="661" t="s">
        <v>8553</v>
      </c>
      <c r="C1001" s="661" t="s">
        <v>8731</v>
      </c>
      <c r="D1001" s="661" t="s">
        <v>8744</v>
      </c>
      <c r="E1001" s="661" t="s">
        <v>8745</v>
      </c>
      <c r="F1001" s="664"/>
      <c r="G1001" s="664"/>
      <c r="H1001" s="664"/>
      <c r="I1001" s="664"/>
      <c r="J1001" s="664"/>
      <c r="K1001" s="664"/>
      <c r="L1001" s="664"/>
      <c r="M1001" s="664"/>
      <c r="N1001" s="664">
        <v>5</v>
      </c>
      <c r="O1001" s="664">
        <v>934</v>
      </c>
      <c r="P1001" s="677"/>
      <c r="Q1001" s="665">
        <v>186.8</v>
      </c>
    </row>
    <row r="1002" spans="1:17" ht="14.4" customHeight="1" x14ac:dyDescent="0.3">
      <c r="A1002" s="660" t="s">
        <v>9017</v>
      </c>
      <c r="B1002" s="661" t="s">
        <v>8553</v>
      </c>
      <c r="C1002" s="661" t="s">
        <v>8731</v>
      </c>
      <c r="D1002" s="661" t="s">
        <v>8732</v>
      </c>
      <c r="E1002" s="661" t="s">
        <v>8733</v>
      </c>
      <c r="F1002" s="664">
        <v>2</v>
      </c>
      <c r="G1002" s="664">
        <v>68</v>
      </c>
      <c r="H1002" s="664">
        <v>1</v>
      </c>
      <c r="I1002" s="664">
        <v>34</v>
      </c>
      <c r="J1002" s="664"/>
      <c r="K1002" s="664"/>
      <c r="L1002" s="664"/>
      <c r="M1002" s="664"/>
      <c r="N1002" s="664">
        <v>8</v>
      </c>
      <c r="O1002" s="664">
        <v>278</v>
      </c>
      <c r="P1002" s="677">
        <v>4.0882352941176467</v>
      </c>
      <c r="Q1002" s="665">
        <v>34.75</v>
      </c>
    </row>
    <row r="1003" spans="1:17" ht="14.4" customHeight="1" x14ac:dyDescent="0.3">
      <c r="A1003" s="660" t="s">
        <v>9017</v>
      </c>
      <c r="B1003" s="661" t="s">
        <v>8553</v>
      </c>
      <c r="C1003" s="661" t="s">
        <v>8731</v>
      </c>
      <c r="D1003" s="661" t="s">
        <v>8754</v>
      </c>
      <c r="E1003" s="661" t="s">
        <v>8755</v>
      </c>
      <c r="F1003" s="664"/>
      <c r="G1003" s="664"/>
      <c r="H1003" s="664"/>
      <c r="I1003" s="664"/>
      <c r="J1003" s="664"/>
      <c r="K1003" s="664"/>
      <c r="L1003" s="664"/>
      <c r="M1003" s="664"/>
      <c r="N1003" s="664">
        <v>2</v>
      </c>
      <c r="O1003" s="664">
        <v>0</v>
      </c>
      <c r="P1003" s="677"/>
      <c r="Q1003" s="665">
        <v>0</v>
      </c>
    </row>
    <row r="1004" spans="1:17" ht="14.4" customHeight="1" x14ac:dyDescent="0.3">
      <c r="A1004" s="660" t="s">
        <v>9017</v>
      </c>
      <c r="B1004" s="661" t="s">
        <v>8553</v>
      </c>
      <c r="C1004" s="661" t="s">
        <v>8731</v>
      </c>
      <c r="D1004" s="661" t="s">
        <v>8756</v>
      </c>
      <c r="E1004" s="661" t="s">
        <v>8757</v>
      </c>
      <c r="F1004" s="664"/>
      <c r="G1004" s="664"/>
      <c r="H1004" s="664"/>
      <c r="I1004" s="664"/>
      <c r="J1004" s="664"/>
      <c r="K1004" s="664"/>
      <c r="L1004" s="664"/>
      <c r="M1004" s="664"/>
      <c r="N1004" s="664">
        <v>2</v>
      </c>
      <c r="O1004" s="664">
        <v>0</v>
      </c>
      <c r="P1004" s="677"/>
      <c r="Q1004" s="665">
        <v>0</v>
      </c>
    </row>
    <row r="1005" spans="1:17" ht="14.4" customHeight="1" x14ac:dyDescent="0.3">
      <c r="A1005" s="660" t="s">
        <v>9017</v>
      </c>
      <c r="B1005" s="661" t="s">
        <v>8553</v>
      </c>
      <c r="C1005" s="661" t="s">
        <v>8731</v>
      </c>
      <c r="D1005" s="661" t="s">
        <v>8764</v>
      </c>
      <c r="E1005" s="661" t="s">
        <v>8765</v>
      </c>
      <c r="F1005" s="664"/>
      <c r="G1005" s="664"/>
      <c r="H1005" s="664"/>
      <c r="I1005" s="664"/>
      <c r="J1005" s="664">
        <v>1</v>
      </c>
      <c r="K1005" s="664">
        <v>0</v>
      </c>
      <c r="L1005" s="664"/>
      <c r="M1005" s="664">
        <v>0</v>
      </c>
      <c r="N1005" s="664">
        <v>1</v>
      </c>
      <c r="O1005" s="664">
        <v>0</v>
      </c>
      <c r="P1005" s="677"/>
      <c r="Q1005" s="665">
        <v>0</v>
      </c>
    </row>
    <row r="1006" spans="1:17" ht="14.4" customHeight="1" x14ac:dyDescent="0.3">
      <c r="A1006" s="660" t="s">
        <v>9017</v>
      </c>
      <c r="B1006" s="661" t="s">
        <v>8553</v>
      </c>
      <c r="C1006" s="661" t="s">
        <v>8731</v>
      </c>
      <c r="D1006" s="661" t="s">
        <v>8736</v>
      </c>
      <c r="E1006" s="661" t="s">
        <v>8737</v>
      </c>
      <c r="F1006" s="664"/>
      <c r="G1006" s="664"/>
      <c r="H1006" s="664"/>
      <c r="I1006" s="664"/>
      <c r="J1006" s="664">
        <v>1</v>
      </c>
      <c r="K1006" s="664">
        <v>327</v>
      </c>
      <c r="L1006" s="664"/>
      <c r="M1006" s="664">
        <v>327</v>
      </c>
      <c r="N1006" s="664"/>
      <c r="O1006" s="664"/>
      <c r="P1006" s="677"/>
      <c r="Q1006" s="665"/>
    </row>
    <row r="1007" spans="1:17" ht="14.4" customHeight="1" x14ac:dyDescent="0.3">
      <c r="A1007" s="660" t="s">
        <v>9017</v>
      </c>
      <c r="B1007" s="661" t="s">
        <v>8553</v>
      </c>
      <c r="C1007" s="661" t="s">
        <v>8731</v>
      </c>
      <c r="D1007" s="661" t="s">
        <v>8782</v>
      </c>
      <c r="E1007" s="661" t="s">
        <v>8783</v>
      </c>
      <c r="F1007" s="664">
        <v>3</v>
      </c>
      <c r="G1007" s="664">
        <v>474</v>
      </c>
      <c r="H1007" s="664">
        <v>1</v>
      </c>
      <c r="I1007" s="664">
        <v>158</v>
      </c>
      <c r="J1007" s="664">
        <v>7</v>
      </c>
      <c r="K1007" s="664">
        <v>1113</v>
      </c>
      <c r="L1007" s="664">
        <v>2.3481012658227849</v>
      </c>
      <c r="M1007" s="664">
        <v>159</v>
      </c>
      <c r="N1007" s="664">
        <v>1</v>
      </c>
      <c r="O1007" s="664">
        <v>160</v>
      </c>
      <c r="P1007" s="677">
        <v>0.33755274261603374</v>
      </c>
      <c r="Q1007" s="665">
        <v>160</v>
      </c>
    </row>
    <row r="1008" spans="1:17" ht="14.4" customHeight="1" x14ac:dyDescent="0.3">
      <c r="A1008" s="660" t="s">
        <v>9017</v>
      </c>
      <c r="B1008" s="661" t="s">
        <v>8553</v>
      </c>
      <c r="C1008" s="661" t="s">
        <v>8731</v>
      </c>
      <c r="D1008" s="661" t="s">
        <v>8738</v>
      </c>
      <c r="E1008" s="661" t="s">
        <v>8739</v>
      </c>
      <c r="F1008" s="664">
        <v>1</v>
      </c>
      <c r="G1008" s="664">
        <v>178</v>
      </c>
      <c r="H1008" s="664">
        <v>1</v>
      </c>
      <c r="I1008" s="664">
        <v>178</v>
      </c>
      <c r="J1008" s="664"/>
      <c r="K1008" s="664"/>
      <c r="L1008" s="664"/>
      <c r="M1008" s="664"/>
      <c r="N1008" s="664">
        <v>5</v>
      </c>
      <c r="O1008" s="664">
        <v>819</v>
      </c>
      <c r="P1008" s="677">
        <v>4.6011235955056176</v>
      </c>
      <c r="Q1008" s="665">
        <v>163.80000000000001</v>
      </c>
    </row>
    <row r="1009" spans="1:17" ht="14.4" customHeight="1" x14ac:dyDescent="0.3">
      <c r="A1009" s="660" t="s">
        <v>9017</v>
      </c>
      <c r="B1009" s="661" t="s">
        <v>8553</v>
      </c>
      <c r="C1009" s="661" t="s">
        <v>8731</v>
      </c>
      <c r="D1009" s="661" t="s">
        <v>8740</v>
      </c>
      <c r="E1009" s="661" t="s">
        <v>8741</v>
      </c>
      <c r="F1009" s="664">
        <v>1</v>
      </c>
      <c r="G1009" s="664">
        <v>673</v>
      </c>
      <c r="H1009" s="664">
        <v>1</v>
      </c>
      <c r="I1009" s="664">
        <v>673</v>
      </c>
      <c r="J1009" s="664"/>
      <c r="K1009" s="664"/>
      <c r="L1009" s="664"/>
      <c r="M1009" s="664"/>
      <c r="N1009" s="664">
        <v>2</v>
      </c>
      <c r="O1009" s="664">
        <v>1302</v>
      </c>
      <c r="P1009" s="677">
        <v>1.9346210995542348</v>
      </c>
      <c r="Q1009" s="665">
        <v>651</v>
      </c>
    </row>
    <row r="1010" spans="1:17" ht="14.4" customHeight="1" x14ac:dyDescent="0.3">
      <c r="A1010" s="660" t="s">
        <v>9017</v>
      </c>
      <c r="B1010" s="661" t="s">
        <v>8791</v>
      </c>
      <c r="C1010" s="661" t="s">
        <v>8731</v>
      </c>
      <c r="D1010" s="661" t="s">
        <v>8792</v>
      </c>
      <c r="E1010" s="661" t="s">
        <v>8793</v>
      </c>
      <c r="F1010" s="664"/>
      <c r="G1010" s="664"/>
      <c r="H1010" s="664"/>
      <c r="I1010" s="664"/>
      <c r="J1010" s="664">
        <v>2</v>
      </c>
      <c r="K1010" s="664">
        <v>1808</v>
      </c>
      <c r="L1010" s="664"/>
      <c r="M1010" s="664">
        <v>904</v>
      </c>
      <c r="N1010" s="664"/>
      <c r="O1010" s="664"/>
      <c r="P1010" s="677"/>
      <c r="Q1010" s="665"/>
    </row>
    <row r="1011" spans="1:17" ht="14.4" customHeight="1" x14ac:dyDescent="0.3">
      <c r="A1011" s="660" t="s">
        <v>9017</v>
      </c>
      <c r="B1011" s="661" t="s">
        <v>8791</v>
      </c>
      <c r="C1011" s="661" t="s">
        <v>8731</v>
      </c>
      <c r="D1011" s="661" t="s">
        <v>8794</v>
      </c>
      <c r="E1011" s="661" t="s">
        <v>8795</v>
      </c>
      <c r="F1011" s="664"/>
      <c r="G1011" s="664"/>
      <c r="H1011" s="664"/>
      <c r="I1011" s="664"/>
      <c r="J1011" s="664">
        <v>1</v>
      </c>
      <c r="K1011" s="664">
        <v>10084</v>
      </c>
      <c r="L1011" s="664"/>
      <c r="M1011" s="664">
        <v>10084</v>
      </c>
      <c r="N1011" s="664"/>
      <c r="O1011" s="664"/>
      <c r="P1011" s="677"/>
      <c r="Q1011" s="665"/>
    </row>
    <row r="1012" spans="1:17" ht="14.4" customHeight="1" x14ac:dyDescent="0.3">
      <c r="A1012" s="660" t="s">
        <v>9017</v>
      </c>
      <c r="B1012" s="661" t="s">
        <v>8791</v>
      </c>
      <c r="C1012" s="661" t="s">
        <v>8731</v>
      </c>
      <c r="D1012" s="661" t="s">
        <v>8800</v>
      </c>
      <c r="E1012" s="661" t="s">
        <v>8801</v>
      </c>
      <c r="F1012" s="664"/>
      <c r="G1012" s="664"/>
      <c r="H1012" s="664"/>
      <c r="I1012" s="664"/>
      <c r="J1012" s="664">
        <v>4</v>
      </c>
      <c r="K1012" s="664">
        <v>4980</v>
      </c>
      <c r="L1012" s="664"/>
      <c r="M1012" s="664">
        <v>1245</v>
      </c>
      <c r="N1012" s="664"/>
      <c r="O1012" s="664"/>
      <c r="P1012" s="677"/>
      <c r="Q1012" s="665"/>
    </row>
    <row r="1013" spans="1:17" ht="14.4" customHeight="1" x14ac:dyDescent="0.3">
      <c r="A1013" s="660" t="s">
        <v>9017</v>
      </c>
      <c r="B1013" s="661" t="s">
        <v>8791</v>
      </c>
      <c r="C1013" s="661" t="s">
        <v>8731</v>
      </c>
      <c r="D1013" s="661" t="s">
        <v>8802</v>
      </c>
      <c r="E1013" s="661" t="s">
        <v>8803</v>
      </c>
      <c r="F1013" s="664"/>
      <c r="G1013" s="664"/>
      <c r="H1013" s="664"/>
      <c r="I1013" s="664"/>
      <c r="J1013" s="664">
        <v>1</v>
      </c>
      <c r="K1013" s="664">
        <v>9337</v>
      </c>
      <c r="L1013" s="664"/>
      <c r="M1013" s="664">
        <v>9337</v>
      </c>
      <c r="N1013" s="664"/>
      <c r="O1013" s="664"/>
      <c r="P1013" s="677"/>
      <c r="Q1013" s="665"/>
    </row>
    <row r="1014" spans="1:17" ht="14.4" customHeight="1" x14ac:dyDescent="0.3">
      <c r="A1014" s="660" t="s">
        <v>9017</v>
      </c>
      <c r="B1014" s="661" t="s">
        <v>8791</v>
      </c>
      <c r="C1014" s="661" t="s">
        <v>8731</v>
      </c>
      <c r="D1014" s="661" t="s">
        <v>8810</v>
      </c>
      <c r="E1014" s="661" t="s">
        <v>8811</v>
      </c>
      <c r="F1014" s="664"/>
      <c r="G1014" s="664"/>
      <c r="H1014" s="664"/>
      <c r="I1014" s="664"/>
      <c r="J1014" s="664">
        <v>2</v>
      </c>
      <c r="K1014" s="664">
        <v>2004</v>
      </c>
      <c r="L1014" s="664"/>
      <c r="M1014" s="664">
        <v>1002</v>
      </c>
      <c r="N1014" s="664"/>
      <c r="O1014" s="664"/>
      <c r="P1014" s="677"/>
      <c r="Q1014" s="665"/>
    </row>
    <row r="1015" spans="1:17" ht="14.4" customHeight="1" x14ac:dyDescent="0.3">
      <c r="A1015" s="660" t="s">
        <v>9017</v>
      </c>
      <c r="B1015" s="661" t="s">
        <v>8791</v>
      </c>
      <c r="C1015" s="661" t="s">
        <v>8731</v>
      </c>
      <c r="D1015" s="661" t="s">
        <v>8812</v>
      </c>
      <c r="E1015" s="661" t="s">
        <v>8813</v>
      </c>
      <c r="F1015" s="664"/>
      <c r="G1015" s="664"/>
      <c r="H1015" s="664"/>
      <c r="I1015" s="664"/>
      <c r="J1015" s="664">
        <v>4</v>
      </c>
      <c r="K1015" s="664">
        <v>8932</v>
      </c>
      <c r="L1015" s="664"/>
      <c r="M1015" s="664">
        <v>2233</v>
      </c>
      <c r="N1015" s="664"/>
      <c r="O1015" s="664"/>
      <c r="P1015" s="677"/>
      <c r="Q1015" s="665"/>
    </row>
    <row r="1016" spans="1:17" ht="14.4" customHeight="1" x14ac:dyDescent="0.3">
      <c r="A1016" s="660" t="s">
        <v>9017</v>
      </c>
      <c r="B1016" s="661" t="s">
        <v>8791</v>
      </c>
      <c r="C1016" s="661" t="s">
        <v>8731</v>
      </c>
      <c r="D1016" s="661" t="s">
        <v>8814</v>
      </c>
      <c r="E1016" s="661" t="s">
        <v>8815</v>
      </c>
      <c r="F1016" s="664"/>
      <c r="G1016" s="664"/>
      <c r="H1016" s="664"/>
      <c r="I1016" s="664"/>
      <c r="J1016" s="664">
        <v>2</v>
      </c>
      <c r="K1016" s="664">
        <v>732</v>
      </c>
      <c r="L1016" s="664"/>
      <c r="M1016" s="664">
        <v>366</v>
      </c>
      <c r="N1016" s="664"/>
      <c r="O1016" s="664"/>
      <c r="P1016" s="677"/>
      <c r="Q1016" s="665"/>
    </row>
    <row r="1017" spans="1:17" ht="14.4" customHeight="1" x14ac:dyDescent="0.3">
      <c r="A1017" s="660" t="s">
        <v>9017</v>
      </c>
      <c r="B1017" s="661" t="s">
        <v>8820</v>
      </c>
      <c r="C1017" s="661" t="s">
        <v>8731</v>
      </c>
      <c r="D1017" s="661" t="s">
        <v>8825</v>
      </c>
      <c r="E1017" s="661" t="s">
        <v>8826</v>
      </c>
      <c r="F1017" s="664"/>
      <c r="G1017" s="664"/>
      <c r="H1017" s="664"/>
      <c r="I1017" s="664"/>
      <c r="J1017" s="664">
        <v>2</v>
      </c>
      <c r="K1017" s="664">
        <v>994</v>
      </c>
      <c r="L1017" s="664"/>
      <c r="M1017" s="664">
        <v>497</v>
      </c>
      <c r="N1017" s="664"/>
      <c r="O1017" s="664"/>
      <c r="P1017" s="677"/>
      <c r="Q1017" s="665"/>
    </row>
    <row r="1018" spans="1:17" ht="14.4" customHeight="1" x14ac:dyDescent="0.3">
      <c r="A1018" s="660" t="s">
        <v>9017</v>
      </c>
      <c r="B1018" s="661" t="s">
        <v>8820</v>
      </c>
      <c r="C1018" s="661" t="s">
        <v>8731</v>
      </c>
      <c r="D1018" s="661" t="s">
        <v>8831</v>
      </c>
      <c r="E1018" s="661" t="s">
        <v>8832</v>
      </c>
      <c r="F1018" s="664"/>
      <c r="G1018" s="664"/>
      <c r="H1018" s="664"/>
      <c r="I1018" s="664"/>
      <c r="J1018" s="664">
        <v>3</v>
      </c>
      <c r="K1018" s="664">
        <v>1050</v>
      </c>
      <c r="L1018" s="664"/>
      <c r="M1018" s="664">
        <v>350</v>
      </c>
      <c r="N1018" s="664"/>
      <c r="O1018" s="664"/>
      <c r="P1018" s="677"/>
      <c r="Q1018" s="665"/>
    </row>
    <row r="1019" spans="1:17" ht="14.4" customHeight="1" x14ac:dyDescent="0.3">
      <c r="A1019" s="660" t="s">
        <v>9017</v>
      </c>
      <c r="B1019" s="661" t="s">
        <v>8820</v>
      </c>
      <c r="C1019" s="661" t="s">
        <v>8731</v>
      </c>
      <c r="D1019" s="661" t="s">
        <v>8835</v>
      </c>
      <c r="E1019" s="661" t="s">
        <v>8836</v>
      </c>
      <c r="F1019" s="664">
        <v>206</v>
      </c>
      <c r="G1019" s="664">
        <v>13184</v>
      </c>
      <c r="H1019" s="664">
        <v>1</v>
      </c>
      <c r="I1019" s="664">
        <v>64</v>
      </c>
      <c r="J1019" s="664">
        <v>165</v>
      </c>
      <c r="K1019" s="664">
        <v>10725</v>
      </c>
      <c r="L1019" s="664">
        <v>0.81348604368932043</v>
      </c>
      <c r="M1019" s="664">
        <v>65</v>
      </c>
      <c r="N1019" s="664">
        <v>237</v>
      </c>
      <c r="O1019" s="664">
        <v>15405</v>
      </c>
      <c r="P1019" s="677">
        <v>1.1684617718446602</v>
      </c>
      <c r="Q1019" s="665">
        <v>65</v>
      </c>
    </row>
    <row r="1020" spans="1:17" ht="14.4" customHeight="1" x14ac:dyDescent="0.3">
      <c r="A1020" s="660" t="s">
        <v>9017</v>
      </c>
      <c r="B1020" s="661" t="s">
        <v>8820</v>
      </c>
      <c r="C1020" s="661" t="s">
        <v>8731</v>
      </c>
      <c r="D1020" s="661" t="s">
        <v>8839</v>
      </c>
      <c r="E1020" s="661" t="s">
        <v>8840</v>
      </c>
      <c r="F1020" s="664">
        <v>4</v>
      </c>
      <c r="G1020" s="664">
        <v>2356</v>
      </c>
      <c r="H1020" s="664">
        <v>1</v>
      </c>
      <c r="I1020" s="664">
        <v>589</v>
      </c>
      <c r="J1020" s="664">
        <v>8</v>
      </c>
      <c r="K1020" s="664">
        <v>4720</v>
      </c>
      <c r="L1020" s="664">
        <v>2.0033955857385397</v>
      </c>
      <c r="M1020" s="664">
        <v>590</v>
      </c>
      <c r="N1020" s="664">
        <v>5</v>
      </c>
      <c r="O1020" s="664">
        <v>2954</v>
      </c>
      <c r="P1020" s="677">
        <v>1.2538200339558574</v>
      </c>
      <c r="Q1020" s="665">
        <v>590.79999999999995</v>
      </c>
    </row>
    <row r="1021" spans="1:17" ht="14.4" customHeight="1" x14ac:dyDescent="0.3">
      <c r="A1021" s="660" t="s">
        <v>9017</v>
      </c>
      <c r="B1021" s="661" t="s">
        <v>8820</v>
      </c>
      <c r="C1021" s="661" t="s">
        <v>8731</v>
      </c>
      <c r="D1021" s="661" t="s">
        <v>8847</v>
      </c>
      <c r="E1021" s="661" t="s">
        <v>8848</v>
      </c>
      <c r="F1021" s="664">
        <v>8</v>
      </c>
      <c r="G1021" s="664">
        <v>184</v>
      </c>
      <c r="H1021" s="664">
        <v>1</v>
      </c>
      <c r="I1021" s="664">
        <v>23</v>
      </c>
      <c r="J1021" s="664">
        <v>3</v>
      </c>
      <c r="K1021" s="664">
        <v>69</v>
      </c>
      <c r="L1021" s="664">
        <v>0.375</v>
      </c>
      <c r="M1021" s="664">
        <v>23</v>
      </c>
      <c r="N1021" s="664">
        <v>4</v>
      </c>
      <c r="O1021" s="664">
        <v>96</v>
      </c>
      <c r="P1021" s="677">
        <v>0.52173913043478259</v>
      </c>
      <c r="Q1021" s="665">
        <v>24</v>
      </c>
    </row>
    <row r="1022" spans="1:17" ht="14.4" customHeight="1" x14ac:dyDescent="0.3">
      <c r="A1022" s="660" t="s">
        <v>9017</v>
      </c>
      <c r="B1022" s="661" t="s">
        <v>8820</v>
      </c>
      <c r="C1022" s="661" t="s">
        <v>8731</v>
      </c>
      <c r="D1022" s="661" t="s">
        <v>8851</v>
      </c>
      <c r="E1022" s="661" t="s">
        <v>8852</v>
      </c>
      <c r="F1022" s="664">
        <v>3</v>
      </c>
      <c r="G1022" s="664">
        <v>162</v>
      </c>
      <c r="H1022" s="664">
        <v>1</v>
      </c>
      <c r="I1022" s="664">
        <v>54</v>
      </c>
      <c r="J1022" s="664">
        <v>3</v>
      </c>
      <c r="K1022" s="664">
        <v>162</v>
      </c>
      <c r="L1022" s="664">
        <v>1</v>
      </c>
      <c r="M1022" s="664">
        <v>54</v>
      </c>
      <c r="N1022" s="664">
        <v>6</v>
      </c>
      <c r="O1022" s="664">
        <v>324</v>
      </c>
      <c r="P1022" s="677">
        <v>2</v>
      </c>
      <c r="Q1022" s="665">
        <v>54</v>
      </c>
    </row>
    <row r="1023" spans="1:17" ht="14.4" customHeight="1" x14ac:dyDescent="0.3">
      <c r="A1023" s="660" t="s">
        <v>9017</v>
      </c>
      <c r="B1023" s="661" t="s">
        <v>8820</v>
      </c>
      <c r="C1023" s="661" t="s">
        <v>8731</v>
      </c>
      <c r="D1023" s="661" t="s">
        <v>8853</v>
      </c>
      <c r="E1023" s="661" t="s">
        <v>8854</v>
      </c>
      <c r="F1023" s="664">
        <v>205</v>
      </c>
      <c r="G1023" s="664">
        <v>15785</v>
      </c>
      <c r="H1023" s="664">
        <v>1</v>
      </c>
      <c r="I1023" s="664">
        <v>77</v>
      </c>
      <c r="J1023" s="664">
        <v>176</v>
      </c>
      <c r="K1023" s="664">
        <v>13552</v>
      </c>
      <c r="L1023" s="664">
        <v>0.85853658536585364</v>
      </c>
      <c r="M1023" s="664">
        <v>77</v>
      </c>
      <c r="N1023" s="664">
        <v>215</v>
      </c>
      <c r="O1023" s="664">
        <v>16555</v>
      </c>
      <c r="P1023" s="677">
        <v>1.0487804878048781</v>
      </c>
      <c r="Q1023" s="665">
        <v>77</v>
      </c>
    </row>
    <row r="1024" spans="1:17" ht="14.4" customHeight="1" x14ac:dyDescent="0.3">
      <c r="A1024" s="660" t="s">
        <v>9017</v>
      </c>
      <c r="B1024" s="661" t="s">
        <v>8820</v>
      </c>
      <c r="C1024" s="661" t="s">
        <v>8731</v>
      </c>
      <c r="D1024" s="661" t="s">
        <v>8857</v>
      </c>
      <c r="E1024" s="661" t="s">
        <v>8858</v>
      </c>
      <c r="F1024" s="664">
        <v>27</v>
      </c>
      <c r="G1024" s="664">
        <v>594</v>
      </c>
      <c r="H1024" s="664">
        <v>1</v>
      </c>
      <c r="I1024" s="664">
        <v>22</v>
      </c>
      <c r="J1024" s="664">
        <v>19</v>
      </c>
      <c r="K1024" s="664">
        <v>418</v>
      </c>
      <c r="L1024" s="664">
        <v>0.70370370370370372</v>
      </c>
      <c r="M1024" s="664">
        <v>22</v>
      </c>
      <c r="N1024" s="664">
        <v>23</v>
      </c>
      <c r="O1024" s="664">
        <v>523</v>
      </c>
      <c r="P1024" s="677">
        <v>0.88047138047138052</v>
      </c>
      <c r="Q1024" s="665">
        <v>22.739130434782609</v>
      </c>
    </row>
    <row r="1025" spans="1:17" ht="14.4" customHeight="1" x14ac:dyDescent="0.3">
      <c r="A1025" s="660" t="s">
        <v>9017</v>
      </c>
      <c r="B1025" s="661" t="s">
        <v>8820</v>
      </c>
      <c r="C1025" s="661" t="s">
        <v>8731</v>
      </c>
      <c r="D1025" s="661" t="s">
        <v>8867</v>
      </c>
      <c r="E1025" s="661" t="s">
        <v>8868</v>
      </c>
      <c r="F1025" s="664"/>
      <c r="G1025" s="664"/>
      <c r="H1025" s="664"/>
      <c r="I1025" s="664"/>
      <c r="J1025" s="664">
        <v>2</v>
      </c>
      <c r="K1025" s="664">
        <v>418</v>
      </c>
      <c r="L1025" s="664"/>
      <c r="M1025" s="664">
        <v>209</v>
      </c>
      <c r="N1025" s="664"/>
      <c r="O1025" s="664"/>
      <c r="P1025" s="677"/>
      <c r="Q1025" s="665"/>
    </row>
    <row r="1026" spans="1:17" ht="14.4" customHeight="1" x14ac:dyDescent="0.3">
      <c r="A1026" s="660" t="s">
        <v>9017</v>
      </c>
      <c r="B1026" s="661" t="s">
        <v>8820</v>
      </c>
      <c r="C1026" s="661" t="s">
        <v>8731</v>
      </c>
      <c r="D1026" s="661" t="s">
        <v>8869</v>
      </c>
      <c r="E1026" s="661" t="s">
        <v>8870</v>
      </c>
      <c r="F1026" s="664"/>
      <c r="G1026" s="664"/>
      <c r="H1026" s="664"/>
      <c r="I1026" s="664"/>
      <c r="J1026" s="664">
        <v>1</v>
      </c>
      <c r="K1026" s="664">
        <v>66</v>
      </c>
      <c r="L1026" s="664"/>
      <c r="M1026" s="664">
        <v>66</v>
      </c>
      <c r="N1026" s="664">
        <v>3</v>
      </c>
      <c r="O1026" s="664">
        <v>198</v>
      </c>
      <c r="P1026" s="677"/>
      <c r="Q1026" s="665">
        <v>66</v>
      </c>
    </row>
    <row r="1027" spans="1:17" ht="14.4" customHeight="1" x14ac:dyDescent="0.3">
      <c r="A1027" s="660" t="s">
        <v>9017</v>
      </c>
      <c r="B1027" s="661" t="s">
        <v>8820</v>
      </c>
      <c r="C1027" s="661" t="s">
        <v>8731</v>
      </c>
      <c r="D1027" s="661" t="s">
        <v>8873</v>
      </c>
      <c r="E1027" s="661" t="s">
        <v>8874</v>
      </c>
      <c r="F1027" s="664">
        <v>251</v>
      </c>
      <c r="G1027" s="664">
        <v>4016</v>
      </c>
      <c r="H1027" s="664">
        <v>1</v>
      </c>
      <c r="I1027" s="664">
        <v>16</v>
      </c>
      <c r="J1027" s="664">
        <v>208</v>
      </c>
      <c r="K1027" s="664">
        <v>3328</v>
      </c>
      <c r="L1027" s="664">
        <v>0.82868525896414347</v>
      </c>
      <c r="M1027" s="664">
        <v>16</v>
      </c>
      <c r="N1027" s="664">
        <v>251</v>
      </c>
      <c r="O1027" s="664">
        <v>4016</v>
      </c>
      <c r="P1027" s="677">
        <v>1</v>
      </c>
      <c r="Q1027" s="665">
        <v>16</v>
      </c>
    </row>
    <row r="1028" spans="1:17" ht="14.4" customHeight="1" x14ac:dyDescent="0.3">
      <c r="A1028" s="660" t="s">
        <v>9017</v>
      </c>
      <c r="B1028" s="661" t="s">
        <v>8820</v>
      </c>
      <c r="C1028" s="661" t="s">
        <v>8731</v>
      </c>
      <c r="D1028" s="661" t="s">
        <v>8877</v>
      </c>
      <c r="E1028" s="661" t="s">
        <v>8878</v>
      </c>
      <c r="F1028" s="664"/>
      <c r="G1028" s="664"/>
      <c r="H1028" s="664"/>
      <c r="I1028" s="664"/>
      <c r="J1028" s="664">
        <v>19</v>
      </c>
      <c r="K1028" s="664">
        <v>6612</v>
      </c>
      <c r="L1028" s="664"/>
      <c r="M1028" s="664">
        <v>348</v>
      </c>
      <c r="N1028" s="664"/>
      <c r="O1028" s="664"/>
      <c r="P1028" s="677"/>
      <c r="Q1028" s="665"/>
    </row>
    <row r="1029" spans="1:17" ht="14.4" customHeight="1" x14ac:dyDescent="0.3">
      <c r="A1029" s="660" t="s">
        <v>9017</v>
      </c>
      <c r="B1029" s="661" t="s">
        <v>8820</v>
      </c>
      <c r="C1029" s="661" t="s">
        <v>8731</v>
      </c>
      <c r="D1029" s="661" t="s">
        <v>8879</v>
      </c>
      <c r="E1029" s="661" t="s">
        <v>8880</v>
      </c>
      <c r="F1029" s="664">
        <v>18</v>
      </c>
      <c r="G1029" s="664">
        <v>414</v>
      </c>
      <c r="H1029" s="664">
        <v>1</v>
      </c>
      <c r="I1029" s="664">
        <v>23</v>
      </c>
      <c r="J1029" s="664">
        <v>16</v>
      </c>
      <c r="K1029" s="664">
        <v>384</v>
      </c>
      <c r="L1029" s="664">
        <v>0.92753623188405798</v>
      </c>
      <c r="M1029" s="664">
        <v>24</v>
      </c>
      <c r="N1029" s="664">
        <v>19</v>
      </c>
      <c r="O1029" s="664">
        <v>456</v>
      </c>
      <c r="P1029" s="677">
        <v>1.1014492753623188</v>
      </c>
      <c r="Q1029" s="665">
        <v>24</v>
      </c>
    </row>
    <row r="1030" spans="1:17" ht="14.4" customHeight="1" x14ac:dyDescent="0.3">
      <c r="A1030" s="660" t="s">
        <v>9017</v>
      </c>
      <c r="B1030" s="661" t="s">
        <v>8820</v>
      </c>
      <c r="C1030" s="661" t="s">
        <v>8731</v>
      </c>
      <c r="D1030" s="661" t="s">
        <v>8883</v>
      </c>
      <c r="E1030" s="661" t="s">
        <v>8884</v>
      </c>
      <c r="F1030" s="664">
        <v>9</v>
      </c>
      <c r="G1030" s="664">
        <v>1620</v>
      </c>
      <c r="H1030" s="664">
        <v>1</v>
      </c>
      <c r="I1030" s="664">
        <v>180</v>
      </c>
      <c r="J1030" s="664">
        <v>8</v>
      </c>
      <c r="K1030" s="664">
        <v>1440</v>
      </c>
      <c r="L1030" s="664">
        <v>0.88888888888888884</v>
      </c>
      <c r="M1030" s="664">
        <v>180</v>
      </c>
      <c r="N1030" s="664">
        <v>2</v>
      </c>
      <c r="O1030" s="664">
        <v>360</v>
      </c>
      <c r="P1030" s="677">
        <v>0.22222222222222221</v>
      </c>
      <c r="Q1030" s="665">
        <v>180</v>
      </c>
    </row>
    <row r="1031" spans="1:17" ht="14.4" customHeight="1" x14ac:dyDescent="0.3">
      <c r="A1031" s="660" t="s">
        <v>9017</v>
      </c>
      <c r="B1031" s="661" t="s">
        <v>8820</v>
      </c>
      <c r="C1031" s="661" t="s">
        <v>8731</v>
      </c>
      <c r="D1031" s="661" t="s">
        <v>8889</v>
      </c>
      <c r="E1031" s="661" t="s">
        <v>8890</v>
      </c>
      <c r="F1031" s="664"/>
      <c r="G1031" s="664"/>
      <c r="H1031" s="664"/>
      <c r="I1031" s="664"/>
      <c r="J1031" s="664">
        <v>1</v>
      </c>
      <c r="K1031" s="664">
        <v>253</v>
      </c>
      <c r="L1031" s="664"/>
      <c r="M1031" s="664">
        <v>253</v>
      </c>
      <c r="N1031" s="664">
        <v>3</v>
      </c>
      <c r="O1031" s="664">
        <v>759</v>
      </c>
      <c r="P1031" s="677"/>
      <c r="Q1031" s="665">
        <v>253</v>
      </c>
    </row>
    <row r="1032" spans="1:17" ht="14.4" customHeight="1" x14ac:dyDescent="0.3">
      <c r="A1032" s="660" t="s">
        <v>9017</v>
      </c>
      <c r="B1032" s="661" t="s">
        <v>8820</v>
      </c>
      <c r="C1032" s="661" t="s">
        <v>8731</v>
      </c>
      <c r="D1032" s="661" t="s">
        <v>8897</v>
      </c>
      <c r="E1032" s="661" t="s">
        <v>8898</v>
      </c>
      <c r="F1032" s="664">
        <v>10</v>
      </c>
      <c r="G1032" s="664">
        <v>2160</v>
      </c>
      <c r="H1032" s="664">
        <v>1</v>
      </c>
      <c r="I1032" s="664">
        <v>216</v>
      </c>
      <c r="J1032" s="664">
        <v>11</v>
      </c>
      <c r="K1032" s="664">
        <v>2376</v>
      </c>
      <c r="L1032" s="664">
        <v>1.1000000000000001</v>
      </c>
      <c r="M1032" s="664">
        <v>216</v>
      </c>
      <c r="N1032" s="664">
        <v>7</v>
      </c>
      <c r="O1032" s="664">
        <v>1512</v>
      </c>
      <c r="P1032" s="677">
        <v>0.7</v>
      </c>
      <c r="Q1032" s="665">
        <v>216</v>
      </c>
    </row>
    <row r="1033" spans="1:17" ht="14.4" customHeight="1" x14ac:dyDescent="0.3">
      <c r="A1033" s="660" t="s">
        <v>9017</v>
      </c>
      <c r="B1033" s="661" t="s">
        <v>8820</v>
      </c>
      <c r="C1033" s="661" t="s">
        <v>8731</v>
      </c>
      <c r="D1033" s="661" t="s">
        <v>8901</v>
      </c>
      <c r="E1033" s="661" t="s">
        <v>8902</v>
      </c>
      <c r="F1033" s="664"/>
      <c r="G1033" s="664"/>
      <c r="H1033" s="664"/>
      <c r="I1033" s="664"/>
      <c r="J1033" s="664">
        <v>6</v>
      </c>
      <c r="K1033" s="664">
        <v>3540</v>
      </c>
      <c r="L1033" s="664"/>
      <c r="M1033" s="664">
        <v>590</v>
      </c>
      <c r="N1033" s="664"/>
      <c r="O1033" s="664"/>
      <c r="P1033" s="677"/>
      <c r="Q1033" s="665"/>
    </row>
    <row r="1034" spans="1:17" ht="14.4" customHeight="1" x14ac:dyDescent="0.3">
      <c r="A1034" s="660" t="s">
        <v>9017</v>
      </c>
      <c r="B1034" s="661" t="s">
        <v>8820</v>
      </c>
      <c r="C1034" s="661" t="s">
        <v>8731</v>
      </c>
      <c r="D1034" s="661" t="s">
        <v>8923</v>
      </c>
      <c r="E1034" s="661" t="s">
        <v>8924</v>
      </c>
      <c r="F1034" s="664"/>
      <c r="G1034" s="664"/>
      <c r="H1034" s="664"/>
      <c r="I1034" s="664"/>
      <c r="J1034" s="664"/>
      <c r="K1034" s="664"/>
      <c r="L1034" s="664"/>
      <c r="M1034" s="664"/>
      <c r="N1034" s="664">
        <v>5</v>
      </c>
      <c r="O1034" s="664">
        <v>2034</v>
      </c>
      <c r="P1034" s="677"/>
      <c r="Q1034" s="665">
        <v>406.8</v>
      </c>
    </row>
    <row r="1035" spans="1:17" ht="14.4" customHeight="1" x14ac:dyDescent="0.3">
      <c r="A1035" s="660" t="s">
        <v>9017</v>
      </c>
      <c r="B1035" s="661" t="s">
        <v>8820</v>
      </c>
      <c r="C1035" s="661" t="s">
        <v>8731</v>
      </c>
      <c r="D1035" s="661" t="s">
        <v>8927</v>
      </c>
      <c r="E1035" s="661" t="s">
        <v>8928</v>
      </c>
      <c r="F1035" s="664"/>
      <c r="G1035" s="664"/>
      <c r="H1035" s="664"/>
      <c r="I1035" s="664"/>
      <c r="J1035" s="664"/>
      <c r="K1035" s="664"/>
      <c r="L1035" s="664"/>
      <c r="M1035" s="664"/>
      <c r="N1035" s="664">
        <v>5</v>
      </c>
      <c r="O1035" s="664">
        <v>2934</v>
      </c>
      <c r="P1035" s="677"/>
      <c r="Q1035" s="665">
        <v>586.79999999999995</v>
      </c>
    </row>
    <row r="1036" spans="1:17" ht="14.4" customHeight="1" x14ac:dyDescent="0.3">
      <c r="A1036" s="660" t="s">
        <v>9018</v>
      </c>
      <c r="B1036" s="661" t="s">
        <v>8553</v>
      </c>
      <c r="C1036" s="661" t="s">
        <v>8722</v>
      </c>
      <c r="D1036" s="661" t="s">
        <v>8723</v>
      </c>
      <c r="E1036" s="661" t="s">
        <v>8724</v>
      </c>
      <c r="F1036" s="664"/>
      <c r="G1036" s="664"/>
      <c r="H1036" s="664"/>
      <c r="I1036" s="664"/>
      <c r="J1036" s="664"/>
      <c r="K1036" s="664"/>
      <c r="L1036" s="664"/>
      <c r="M1036" s="664"/>
      <c r="N1036" s="664">
        <v>1</v>
      </c>
      <c r="O1036" s="664">
        <v>565.1</v>
      </c>
      <c r="P1036" s="677"/>
      <c r="Q1036" s="665">
        <v>565.1</v>
      </c>
    </row>
    <row r="1037" spans="1:17" ht="14.4" customHeight="1" x14ac:dyDescent="0.3">
      <c r="A1037" s="660" t="s">
        <v>9018</v>
      </c>
      <c r="B1037" s="661" t="s">
        <v>8553</v>
      </c>
      <c r="C1037" s="661" t="s">
        <v>8731</v>
      </c>
      <c r="D1037" s="661" t="s">
        <v>8748</v>
      </c>
      <c r="E1037" s="661" t="s">
        <v>8749</v>
      </c>
      <c r="F1037" s="664"/>
      <c r="G1037" s="664"/>
      <c r="H1037" s="664"/>
      <c r="I1037" s="664"/>
      <c r="J1037" s="664"/>
      <c r="K1037" s="664"/>
      <c r="L1037" s="664"/>
      <c r="M1037" s="664"/>
      <c r="N1037" s="664">
        <v>1</v>
      </c>
      <c r="O1037" s="664">
        <v>164</v>
      </c>
      <c r="P1037" s="677"/>
      <c r="Q1037" s="665">
        <v>164</v>
      </c>
    </row>
    <row r="1038" spans="1:17" ht="14.4" customHeight="1" x14ac:dyDescent="0.3">
      <c r="A1038" s="660" t="s">
        <v>9018</v>
      </c>
      <c r="B1038" s="661" t="s">
        <v>8553</v>
      </c>
      <c r="C1038" s="661" t="s">
        <v>8731</v>
      </c>
      <c r="D1038" s="661" t="s">
        <v>8750</v>
      </c>
      <c r="E1038" s="661" t="s">
        <v>8751</v>
      </c>
      <c r="F1038" s="664"/>
      <c r="G1038" s="664"/>
      <c r="H1038" s="664"/>
      <c r="I1038" s="664"/>
      <c r="J1038" s="664"/>
      <c r="K1038" s="664"/>
      <c r="L1038" s="664"/>
      <c r="M1038" s="664"/>
      <c r="N1038" s="664">
        <v>1</v>
      </c>
      <c r="O1038" s="664">
        <v>47</v>
      </c>
      <c r="P1038" s="677"/>
      <c r="Q1038" s="665">
        <v>47</v>
      </c>
    </row>
    <row r="1039" spans="1:17" ht="14.4" customHeight="1" x14ac:dyDescent="0.3">
      <c r="A1039" s="660" t="s">
        <v>9018</v>
      </c>
      <c r="B1039" s="661" t="s">
        <v>8553</v>
      </c>
      <c r="C1039" s="661" t="s">
        <v>8731</v>
      </c>
      <c r="D1039" s="661" t="s">
        <v>8766</v>
      </c>
      <c r="E1039" s="661" t="s">
        <v>8767</v>
      </c>
      <c r="F1039" s="664"/>
      <c r="G1039" s="664"/>
      <c r="H1039" s="664"/>
      <c r="I1039" s="664"/>
      <c r="J1039" s="664"/>
      <c r="K1039" s="664"/>
      <c r="L1039" s="664"/>
      <c r="M1039" s="664"/>
      <c r="N1039" s="664">
        <v>1</v>
      </c>
      <c r="O1039" s="664">
        <v>82</v>
      </c>
      <c r="P1039" s="677"/>
      <c r="Q1039" s="665">
        <v>82</v>
      </c>
    </row>
    <row r="1040" spans="1:17" ht="14.4" customHeight="1" x14ac:dyDescent="0.3">
      <c r="A1040" s="660" t="s">
        <v>9018</v>
      </c>
      <c r="B1040" s="661" t="s">
        <v>8553</v>
      </c>
      <c r="C1040" s="661" t="s">
        <v>8731</v>
      </c>
      <c r="D1040" s="661" t="s">
        <v>8782</v>
      </c>
      <c r="E1040" s="661" t="s">
        <v>8783</v>
      </c>
      <c r="F1040" s="664">
        <v>1</v>
      </c>
      <c r="G1040" s="664">
        <v>158</v>
      </c>
      <c r="H1040" s="664">
        <v>1</v>
      </c>
      <c r="I1040" s="664">
        <v>158</v>
      </c>
      <c r="J1040" s="664">
        <v>1</v>
      </c>
      <c r="K1040" s="664">
        <v>159</v>
      </c>
      <c r="L1040" s="664">
        <v>1.0063291139240507</v>
      </c>
      <c r="M1040" s="664">
        <v>159</v>
      </c>
      <c r="N1040" s="664"/>
      <c r="O1040" s="664"/>
      <c r="P1040" s="677"/>
      <c r="Q1040" s="665"/>
    </row>
    <row r="1041" spans="1:17" ht="14.4" customHeight="1" x14ac:dyDescent="0.3">
      <c r="A1041" s="660" t="s">
        <v>9018</v>
      </c>
      <c r="B1041" s="661" t="s">
        <v>8553</v>
      </c>
      <c r="C1041" s="661" t="s">
        <v>8731</v>
      </c>
      <c r="D1041" s="661" t="s">
        <v>8738</v>
      </c>
      <c r="E1041" s="661" t="s">
        <v>8739</v>
      </c>
      <c r="F1041" s="664">
        <v>1</v>
      </c>
      <c r="G1041" s="664">
        <v>178</v>
      </c>
      <c r="H1041" s="664">
        <v>1</v>
      </c>
      <c r="I1041" s="664">
        <v>178</v>
      </c>
      <c r="J1041" s="664">
        <v>1</v>
      </c>
      <c r="K1041" s="664">
        <v>163</v>
      </c>
      <c r="L1041" s="664">
        <v>0.9157303370786517</v>
      </c>
      <c r="M1041" s="664">
        <v>163</v>
      </c>
      <c r="N1041" s="664"/>
      <c r="O1041" s="664"/>
      <c r="P1041" s="677"/>
      <c r="Q1041" s="665"/>
    </row>
    <row r="1042" spans="1:17" ht="14.4" customHeight="1" x14ac:dyDescent="0.3">
      <c r="A1042" s="660" t="s">
        <v>9018</v>
      </c>
      <c r="B1042" s="661" t="s">
        <v>8553</v>
      </c>
      <c r="C1042" s="661" t="s">
        <v>8731</v>
      </c>
      <c r="D1042" s="661" t="s">
        <v>8740</v>
      </c>
      <c r="E1042" s="661" t="s">
        <v>8741</v>
      </c>
      <c r="F1042" s="664">
        <v>1</v>
      </c>
      <c r="G1042" s="664">
        <v>673</v>
      </c>
      <c r="H1042" s="664">
        <v>1</v>
      </c>
      <c r="I1042" s="664">
        <v>673</v>
      </c>
      <c r="J1042" s="664"/>
      <c r="K1042" s="664"/>
      <c r="L1042" s="664"/>
      <c r="M1042" s="664"/>
      <c r="N1042" s="664"/>
      <c r="O1042" s="664"/>
      <c r="P1042" s="677"/>
      <c r="Q1042" s="665"/>
    </row>
    <row r="1043" spans="1:17" ht="14.4" customHeight="1" x14ac:dyDescent="0.3">
      <c r="A1043" s="660" t="s">
        <v>9018</v>
      </c>
      <c r="B1043" s="661" t="s">
        <v>8791</v>
      </c>
      <c r="C1043" s="661" t="s">
        <v>8731</v>
      </c>
      <c r="D1043" s="661" t="s">
        <v>8792</v>
      </c>
      <c r="E1043" s="661" t="s">
        <v>8793</v>
      </c>
      <c r="F1043" s="664"/>
      <c r="G1043" s="664"/>
      <c r="H1043" s="664"/>
      <c r="I1043" s="664"/>
      <c r="J1043" s="664">
        <v>2</v>
      </c>
      <c r="K1043" s="664">
        <v>1808</v>
      </c>
      <c r="L1043" s="664"/>
      <c r="M1043" s="664">
        <v>904</v>
      </c>
      <c r="N1043" s="664"/>
      <c r="O1043" s="664"/>
      <c r="P1043" s="677"/>
      <c r="Q1043" s="665"/>
    </row>
    <row r="1044" spans="1:17" ht="14.4" customHeight="1" x14ac:dyDescent="0.3">
      <c r="A1044" s="660" t="s">
        <v>9018</v>
      </c>
      <c r="B1044" s="661" t="s">
        <v>8791</v>
      </c>
      <c r="C1044" s="661" t="s">
        <v>8731</v>
      </c>
      <c r="D1044" s="661" t="s">
        <v>8798</v>
      </c>
      <c r="E1044" s="661" t="s">
        <v>8799</v>
      </c>
      <c r="F1044" s="664"/>
      <c r="G1044" s="664"/>
      <c r="H1044" s="664"/>
      <c r="I1044" s="664"/>
      <c r="J1044" s="664">
        <v>3</v>
      </c>
      <c r="K1044" s="664">
        <v>69</v>
      </c>
      <c r="L1044" s="664"/>
      <c r="M1044" s="664">
        <v>23</v>
      </c>
      <c r="N1044" s="664"/>
      <c r="O1044" s="664"/>
      <c r="P1044" s="677"/>
      <c r="Q1044" s="665"/>
    </row>
    <row r="1045" spans="1:17" ht="14.4" customHeight="1" x14ac:dyDescent="0.3">
      <c r="A1045" s="660" t="s">
        <v>9018</v>
      </c>
      <c r="B1045" s="661" t="s">
        <v>8791</v>
      </c>
      <c r="C1045" s="661" t="s">
        <v>8731</v>
      </c>
      <c r="D1045" s="661" t="s">
        <v>8800</v>
      </c>
      <c r="E1045" s="661" t="s">
        <v>8801</v>
      </c>
      <c r="F1045" s="664"/>
      <c r="G1045" s="664"/>
      <c r="H1045" s="664"/>
      <c r="I1045" s="664"/>
      <c r="J1045" s="664">
        <v>2</v>
      </c>
      <c r="K1045" s="664">
        <v>2490</v>
      </c>
      <c r="L1045" s="664"/>
      <c r="M1045" s="664">
        <v>1245</v>
      </c>
      <c r="N1045" s="664"/>
      <c r="O1045" s="664"/>
      <c r="P1045" s="677"/>
      <c r="Q1045" s="665"/>
    </row>
    <row r="1046" spans="1:17" ht="14.4" customHeight="1" x14ac:dyDescent="0.3">
      <c r="A1046" s="660" t="s">
        <v>9018</v>
      </c>
      <c r="B1046" s="661" t="s">
        <v>8791</v>
      </c>
      <c r="C1046" s="661" t="s">
        <v>8731</v>
      </c>
      <c r="D1046" s="661" t="s">
        <v>8806</v>
      </c>
      <c r="E1046" s="661" t="s">
        <v>8807</v>
      </c>
      <c r="F1046" s="664"/>
      <c r="G1046" s="664"/>
      <c r="H1046" s="664"/>
      <c r="I1046" s="664"/>
      <c r="J1046" s="664">
        <v>3</v>
      </c>
      <c r="K1046" s="664">
        <v>1272</v>
      </c>
      <c r="L1046" s="664"/>
      <c r="M1046" s="664">
        <v>424</v>
      </c>
      <c r="N1046" s="664"/>
      <c r="O1046" s="664"/>
      <c r="P1046" s="677"/>
      <c r="Q1046" s="665"/>
    </row>
    <row r="1047" spans="1:17" ht="14.4" customHeight="1" x14ac:dyDescent="0.3">
      <c r="A1047" s="660" t="s">
        <v>9018</v>
      </c>
      <c r="B1047" s="661" t="s">
        <v>8791</v>
      </c>
      <c r="C1047" s="661" t="s">
        <v>8731</v>
      </c>
      <c r="D1047" s="661" t="s">
        <v>8810</v>
      </c>
      <c r="E1047" s="661" t="s">
        <v>8811</v>
      </c>
      <c r="F1047" s="664"/>
      <c r="G1047" s="664"/>
      <c r="H1047" s="664"/>
      <c r="I1047" s="664"/>
      <c r="J1047" s="664">
        <v>5</v>
      </c>
      <c r="K1047" s="664">
        <v>5010</v>
      </c>
      <c r="L1047" s="664"/>
      <c r="M1047" s="664">
        <v>1002</v>
      </c>
      <c r="N1047" s="664"/>
      <c r="O1047" s="664"/>
      <c r="P1047" s="677"/>
      <c r="Q1047" s="665"/>
    </row>
    <row r="1048" spans="1:17" ht="14.4" customHeight="1" x14ac:dyDescent="0.3">
      <c r="A1048" s="660" t="s">
        <v>9018</v>
      </c>
      <c r="B1048" s="661" t="s">
        <v>8791</v>
      </c>
      <c r="C1048" s="661" t="s">
        <v>8731</v>
      </c>
      <c r="D1048" s="661" t="s">
        <v>8812</v>
      </c>
      <c r="E1048" s="661" t="s">
        <v>8813</v>
      </c>
      <c r="F1048" s="664"/>
      <c r="G1048" s="664"/>
      <c r="H1048" s="664"/>
      <c r="I1048" s="664"/>
      <c r="J1048" s="664">
        <v>13</v>
      </c>
      <c r="K1048" s="664">
        <v>29029</v>
      </c>
      <c r="L1048" s="664"/>
      <c r="M1048" s="664">
        <v>2233</v>
      </c>
      <c r="N1048" s="664"/>
      <c r="O1048" s="664"/>
      <c r="P1048" s="677"/>
      <c r="Q1048" s="665"/>
    </row>
    <row r="1049" spans="1:17" ht="14.4" customHeight="1" x14ac:dyDescent="0.3">
      <c r="A1049" s="660" t="s">
        <v>9018</v>
      </c>
      <c r="B1049" s="661" t="s">
        <v>8791</v>
      </c>
      <c r="C1049" s="661" t="s">
        <v>8731</v>
      </c>
      <c r="D1049" s="661" t="s">
        <v>8814</v>
      </c>
      <c r="E1049" s="661" t="s">
        <v>8815</v>
      </c>
      <c r="F1049" s="664"/>
      <c r="G1049" s="664"/>
      <c r="H1049" s="664"/>
      <c r="I1049" s="664"/>
      <c r="J1049" s="664">
        <v>2</v>
      </c>
      <c r="K1049" s="664">
        <v>732</v>
      </c>
      <c r="L1049" s="664"/>
      <c r="M1049" s="664">
        <v>366</v>
      </c>
      <c r="N1049" s="664"/>
      <c r="O1049" s="664"/>
      <c r="P1049" s="677"/>
      <c r="Q1049" s="665"/>
    </row>
    <row r="1050" spans="1:17" ht="14.4" customHeight="1" x14ac:dyDescent="0.3">
      <c r="A1050" s="660" t="s">
        <v>9018</v>
      </c>
      <c r="B1050" s="661" t="s">
        <v>8820</v>
      </c>
      <c r="C1050" s="661" t="s">
        <v>8731</v>
      </c>
      <c r="D1050" s="661" t="s">
        <v>8831</v>
      </c>
      <c r="E1050" s="661" t="s">
        <v>8832</v>
      </c>
      <c r="F1050" s="664">
        <v>19</v>
      </c>
      <c r="G1050" s="664">
        <v>6650</v>
      </c>
      <c r="H1050" s="664">
        <v>1</v>
      </c>
      <c r="I1050" s="664">
        <v>350</v>
      </c>
      <c r="J1050" s="664">
        <v>18</v>
      </c>
      <c r="K1050" s="664">
        <v>6300</v>
      </c>
      <c r="L1050" s="664">
        <v>0.94736842105263153</v>
      </c>
      <c r="M1050" s="664">
        <v>350</v>
      </c>
      <c r="N1050" s="664">
        <v>13</v>
      </c>
      <c r="O1050" s="664">
        <v>4561</v>
      </c>
      <c r="P1050" s="677">
        <v>0.68586466165413529</v>
      </c>
      <c r="Q1050" s="665">
        <v>350.84615384615387</v>
      </c>
    </row>
    <row r="1051" spans="1:17" ht="14.4" customHeight="1" x14ac:dyDescent="0.3">
      <c r="A1051" s="660" t="s">
        <v>9018</v>
      </c>
      <c r="B1051" s="661" t="s">
        <v>8820</v>
      </c>
      <c r="C1051" s="661" t="s">
        <v>8731</v>
      </c>
      <c r="D1051" s="661" t="s">
        <v>8835</v>
      </c>
      <c r="E1051" s="661" t="s">
        <v>8836</v>
      </c>
      <c r="F1051" s="664">
        <v>244</v>
      </c>
      <c r="G1051" s="664">
        <v>15616</v>
      </c>
      <c r="H1051" s="664">
        <v>1</v>
      </c>
      <c r="I1051" s="664">
        <v>64</v>
      </c>
      <c r="J1051" s="664">
        <v>252</v>
      </c>
      <c r="K1051" s="664">
        <v>16380</v>
      </c>
      <c r="L1051" s="664">
        <v>1.0489241803278688</v>
      </c>
      <c r="M1051" s="664">
        <v>65</v>
      </c>
      <c r="N1051" s="664">
        <v>211</v>
      </c>
      <c r="O1051" s="664">
        <v>13715</v>
      </c>
      <c r="P1051" s="677">
        <v>0.87826588114754101</v>
      </c>
      <c r="Q1051" s="665">
        <v>65</v>
      </c>
    </row>
    <row r="1052" spans="1:17" ht="14.4" customHeight="1" x14ac:dyDescent="0.3">
      <c r="A1052" s="660" t="s">
        <v>9018</v>
      </c>
      <c r="B1052" s="661" t="s">
        <v>8820</v>
      </c>
      <c r="C1052" s="661" t="s">
        <v>8731</v>
      </c>
      <c r="D1052" s="661" t="s">
        <v>8839</v>
      </c>
      <c r="E1052" s="661" t="s">
        <v>8840</v>
      </c>
      <c r="F1052" s="664"/>
      <c r="G1052" s="664"/>
      <c r="H1052" s="664"/>
      <c r="I1052" s="664"/>
      <c r="J1052" s="664">
        <v>1</v>
      </c>
      <c r="K1052" s="664">
        <v>590</v>
      </c>
      <c r="L1052" s="664"/>
      <c r="M1052" s="664">
        <v>590</v>
      </c>
      <c r="N1052" s="664">
        <v>1</v>
      </c>
      <c r="O1052" s="664">
        <v>591</v>
      </c>
      <c r="P1052" s="677"/>
      <c r="Q1052" s="665">
        <v>591</v>
      </c>
    </row>
    <row r="1053" spans="1:17" ht="14.4" customHeight="1" x14ac:dyDescent="0.3">
      <c r="A1053" s="660" t="s">
        <v>9018</v>
      </c>
      <c r="B1053" s="661" t="s">
        <v>8820</v>
      </c>
      <c r="C1053" s="661" t="s">
        <v>8731</v>
      </c>
      <c r="D1053" s="661" t="s">
        <v>8841</v>
      </c>
      <c r="E1053" s="661" t="s">
        <v>8842</v>
      </c>
      <c r="F1053" s="664"/>
      <c r="G1053" s="664"/>
      <c r="H1053" s="664"/>
      <c r="I1053" s="664"/>
      <c r="J1053" s="664">
        <v>1</v>
      </c>
      <c r="K1053" s="664">
        <v>615</v>
      </c>
      <c r="L1053" s="664"/>
      <c r="M1053" s="664">
        <v>615</v>
      </c>
      <c r="N1053" s="664"/>
      <c r="O1053" s="664"/>
      <c r="P1053" s="677"/>
      <c r="Q1053" s="665"/>
    </row>
    <row r="1054" spans="1:17" ht="14.4" customHeight="1" x14ac:dyDescent="0.3">
      <c r="A1054" s="660" t="s">
        <v>9018</v>
      </c>
      <c r="B1054" s="661" t="s">
        <v>8820</v>
      </c>
      <c r="C1054" s="661" t="s">
        <v>8731</v>
      </c>
      <c r="D1054" s="661" t="s">
        <v>8847</v>
      </c>
      <c r="E1054" s="661" t="s">
        <v>8848</v>
      </c>
      <c r="F1054" s="664">
        <v>4</v>
      </c>
      <c r="G1054" s="664">
        <v>92</v>
      </c>
      <c r="H1054" s="664">
        <v>1</v>
      </c>
      <c r="I1054" s="664">
        <v>23</v>
      </c>
      <c r="J1054" s="664">
        <v>3</v>
      </c>
      <c r="K1054" s="664">
        <v>69</v>
      </c>
      <c r="L1054" s="664">
        <v>0.75</v>
      </c>
      <c r="M1054" s="664">
        <v>23</v>
      </c>
      <c r="N1054" s="664">
        <v>1</v>
      </c>
      <c r="O1054" s="664">
        <v>23</v>
      </c>
      <c r="P1054" s="677">
        <v>0.25</v>
      </c>
      <c r="Q1054" s="665">
        <v>23</v>
      </c>
    </row>
    <row r="1055" spans="1:17" ht="14.4" customHeight="1" x14ac:dyDescent="0.3">
      <c r="A1055" s="660" t="s">
        <v>9018</v>
      </c>
      <c r="B1055" s="661" t="s">
        <v>8820</v>
      </c>
      <c r="C1055" s="661" t="s">
        <v>8731</v>
      </c>
      <c r="D1055" s="661" t="s">
        <v>8853</v>
      </c>
      <c r="E1055" s="661" t="s">
        <v>8854</v>
      </c>
      <c r="F1055" s="664">
        <v>94</v>
      </c>
      <c r="G1055" s="664">
        <v>7238</v>
      </c>
      <c r="H1055" s="664">
        <v>1</v>
      </c>
      <c r="I1055" s="664">
        <v>77</v>
      </c>
      <c r="J1055" s="664">
        <v>61</v>
      </c>
      <c r="K1055" s="664">
        <v>4697</v>
      </c>
      <c r="L1055" s="664">
        <v>0.64893617021276595</v>
      </c>
      <c r="M1055" s="664">
        <v>77</v>
      </c>
      <c r="N1055" s="664">
        <v>110</v>
      </c>
      <c r="O1055" s="664">
        <v>8470</v>
      </c>
      <c r="P1055" s="677">
        <v>1.1702127659574468</v>
      </c>
      <c r="Q1055" s="665">
        <v>77</v>
      </c>
    </row>
    <row r="1056" spans="1:17" ht="14.4" customHeight="1" x14ac:dyDescent="0.3">
      <c r="A1056" s="660" t="s">
        <v>9018</v>
      </c>
      <c r="B1056" s="661" t="s">
        <v>8820</v>
      </c>
      <c r="C1056" s="661" t="s">
        <v>8731</v>
      </c>
      <c r="D1056" s="661" t="s">
        <v>8857</v>
      </c>
      <c r="E1056" s="661" t="s">
        <v>8858</v>
      </c>
      <c r="F1056" s="664">
        <v>40</v>
      </c>
      <c r="G1056" s="664">
        <v>880</v>
      </c>
      <c r="H1056" s="664">
        <v>1</v>
      </c>
      <c r="I1056" s="664">
        <v>22</v>
      </c>
      <c r="J1056" s="664">
        <v>29</v>
      </c>
      <c r="K1056" s="664">
        <v>638</v>
      </c>
      <c r="L1056" s="664">
        <v>0.72499999999999998</v>
      </c>
      <c r="M1056" s="664">
        <v>22</v>
      </c>
      <c r="N1056" s="664">
        <v>14</v>
      </c>
      <c r="O1056" s="664">
        <v>316</v>
      </c>
      <c r="P1056" s="677">
        <v>0.35909090909090907</v>
      </c>
      <c r="Q1056" s="665">
        <v>22.571428571428573</v>
      </c>
    </row>
    <row r="1057" spans="1:17" ht="14.4" customHeight="1" x14ac:dyDescent="0.3">
      <c r="A1057" s="660" t="s">
        <v>9018</v>
      </c>
      <c r="B1057" s="661" t="s">
        <v>8820</v>
      </c>
      <c r="C1057" s="661" t="s">
        <v>8731</v>
      </c>
      <c r="D1057" s="661" t="s">
        <v>8867</v>
      </c>
      <c r="E1057" s="661" t="s">
        <v>8868</v>
      </c>
      <c r="F1057" s="664">
        <v>16</v>
      </c>
      <c r="G1057" s="664">
        <v>3344</v>
      </c>
      <c r="H1057" s="664">
        <v>1</v>
      </c>
      <c r="I1057" s="664">
        <v>209</v>
      </c>
      <c r="J1057" s="664">
        <v>6</v>
      </c>
      <c r="K1057" s="664">
        <v>1254</v>
      </c>
      <c r="L1057" s="664">
        <v>0.375</v>
      </c>
      <c r="M1057" s="664">
        <v>209</v>
      </c>
      <c r="N1057" s="664"/>
      <c r="O1057" s="664"/>
      <c r="P1057" s="677"/>
      <c r="Q1057" s="665"/>
    </row>
    <row r="1058" spans="1:17" ht="14.4" customHeight="1" x14ac:dyDescent="0.3">
      <c r="A1058" s="660" t="s">
        <v>9018</v>
      </c>
      <c r="B1058" s="661" t="s">
        <v>8820</v>
      </c>
      <c r="C1058" s="661" t="s">
        <v>8731</v>
      </c>
      <c r="D1058" s="661" t="s">
        <v>8869</v>
      </c>
      <c r="E1058" s="661" t="s">
        <v>8870</v>
      </c>
      <c r="F1058" s="664">
        <v>1</v>
      </c>
      <c r="G1058" s="664">
        <v>66</v>
      </c>
      <c r="H1058" s="664">
        <v>1</v>
      </c>
      <c r="I1058" s="664">
        <v>66</v>
      </c>
      <c r="J1058" s="664"/>
      <c r="K1058" s="664"/>
      <c r="L1058" s="664"/>
      <c r="M1058" s="664"/>
      <c r="N1058" s="664">
        <v>1</v>
      </c>
      <c r="O1058" s="664">
        <v>66</v>
      </c>
      <c r="P1058" s="677">
        <v>1</v>
      </c>
      <c r="Q1058" s="665">
        <v>66</v>
      </c>
    </row>
    <row r="1059" spans="1:17" ht="14.4" customHeight="1" x14ac:dyDescent="0.3">
      <c r="A1059" s="660" t="s">
        <v>9018</v>
      </c>
      <c r="B1059" s="661" t="s">
        <v>8820</v>
      </c>
      <c r="C1059" s="661" t="s">
        <v>8731</v>
      </c>
      <c r="D1059" s="661" t="s">
        <v>8873</v>
      </c>
      <c r="E1059" s="661" t="s">
        <v>8874</v>
      </c>
      <c r="F1059" s="664">
        <v>124</v>
      </c>
      <c r="G1059" s="664">
        <v>1984</v>
      </c>
      <c r="H1059" s="664">
        <v>1</v>
      </c>
      <c r="I1059" s="664">
        <v>16</v>
      </c>
      <c r="J1059" s="664">
        <v>81</v>
      </c>
      <c r="K1059" s="664">
        <v>1296</v>
      </c>
      <c r="L1059" s="664">
        <v>0.65322580645161288</v>
      </c>
      <c r="M1059" s="664">
        <v>16</v>
      </c>
      <c r="N1059" s="664">
        <v>149</v>
      </c>
      <c r="O1059" s="664">
        <v>2384</v>
      </c>
      <c r="P1059" s="677">
        <v>1.2016129032258065</v>
      </c>
      <c r="Q1059" s="665">
        <v>16</v>
      </c>
    </row>
    <row r="1060" spans="1:17" ht="14.4" customHeight="1" x14ac:dyDescent="0.3">
      <c r="A1060" s="660" t="s">
        <v>9018</v>
      </c>
      <c r="B1060" s="661" t="s">
        <v>8820</v>
      </c>
      <c r="C1060" s="661" t="s">
        <v>8731</v>
      </c>
      <c r="D1060" s="661" t="s">
        <v>8879</v>
      </c>
      <c r="E1060" s="661" t="s">
        <v>8880</v>
      </c>
      <c r="F1060" s="664">
        <v>36</v>
      </c>
      <c r="G1060" s="664">
        <v>828</v>
      </c>
      <c r="H1060" s="664">
        <v>1</v>
      </c>
      <c r="I1060" s="664">
        <v>23</v>
      </c>
      <c r="J1060" s="664">
        <v>26</v>
      </c>
      <c r="K1060" s="664">
        <v>624</v>
      </c>
      <c r="L1060" s="664">
        <v>0.75362318840579712</v>
      </c>
      <c r="M1060" s="664">
        <v>24</v>
      </c>
      <c r="N1060" s="664">
        <v>13</v>
      </c>
      <c r="O1060" s="664">
        <v>312</v>
      </c>
      <c r="P1060" s="677">
        <v>0.37681159420289856</v>
      </c>
      <c r="Q1060" s="665">
        <v>24</v>
      </c>
    </row>
    <row r="1061" spans="1:17" ht="14.4" customHeight="1" x14ac:dyDescent="0.3">
      <c r="A1061" s="660" t="s">
        <v>9018</v>
      </c>
      <c r="B1061" s="661" t="s">
        <v>8820</v>
      </c>
      <c r="C1061" s="661" t="s">
        <v>8731</v>
      </c>
      <c r="D1061" s="661" t="s">
        <v>8881</v>
      </c>
      <c r="E1061" s="661" t="s">
        <v>8882</v>
      </c>
      <c r="F1061" s="664"/>
      <c r="G1061" s="664"/>
      <c r="H1061" s="664"/>
      <c r="I1061" s="664"/>
      <c r="J1061" s="664">
        <v>1</v>
      </c>
      <c r="K1061" s="664">
        <v>738</v>
      </c>
      <c r="L1061" s="664"/>
      <c r="M1061" s="664">
        <v>738</v>
      </c>
      <c r="N1061" s="664">
        <v>1</v>
      </c>
      <c r="O1061" s="664">
        <v>739</v>
      </c>
      <c r="P1061" s="677"/>
      <c r="Q1061" s="665">
        <v>739</v>
      </c>
    </row>
    <row r="1062" spans="1:17" ht="14.4" customHeight="1" x14ac:dyDescent="0.3">
      <c r="A1062" s="660" t="s">
        <v>9018</v>
      </c>
      <c r="B1062" s="661" t="s">
        <v>8820</v>
      </c>
      <c r="C1062" s="661" t="s">
        <v>8731</v>
      </c>
      <c r="D1062" s="661" t="s">
        <v>8883</v>
      </c>
      <c r="E1062" s="661" t="s">
        <v>8884</v>
      </c>
      <c r="F1062" s="664">
        <v>1</v>
      </c>
      <c r="G1062" s="664">
        <v>180</v>
      </c>
      <c r="H1062" s="664">
        <v>1</v>
      </c>
      <c r="I1062" s="664">
        <v>180</v>
      </c>
      <c r="J1062" s="664">
        <v>1</v>
      </c>
      <c r="K1062" s="664">
        <v>180</v>
      </c>
      <c r="L1062" s="664">
        <v>1</v>
      </c>
      <c r="M1062" s="664">
        <v>180</v>
      </c>
      <c r="N1062" s="664">
        <v>1</v>
      </c>
      <c r="O1062" s="664">
        <v>180</v>
      </c>
      <c r="P1062" s="677">
        <v>1</v>
      </c>
      <c r="Q1062" s="665">
        <v>180</v>
      </c>
    </row>
    <row r="1063" spans="1:17" ht="14.4" customHeight="1" x14ac:dyDescent="0.3">
      <c r="A1063" s="660" t="s">
        <v>9018</v>
      </c>
      <c r="B1063" s="661" t="s">
        <v>8820</v>
      </c>
      <c r="C1063" s="661" t="s">
        <v>8731</v>
      </c>
      <c r="D1063" s="661" t="s">
        <v>8889</v>
      </c>
      <c r="E1063" s="661" t="s">
        <v>8890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8</v>
      </c>
      <c r="O1063" s="664">
        <v>2024</v>
      </c>
      <c r="P1063" s="677"/>
      <c r="Q1063" s="665">
        <v>253</v>
      </c>
    </row>
    <row r="1064" spans="1:17" ht="14.4" customHeight="1" x14ac:dyDescent="0.3">
      <c r="A1064" s="660" t="s">
        <v>9018</v>
      </c>
      <c r="B1064" s="661" t="s">
        <v>8820</v>
      </c>
      <c r="C1064" s="661" t="s">
        <v>8731</v>
      </c>
      <c r="D1064" s="661" t="s">
        <v>8891</v>
      </c>
      <c r="E1064" s="661" t="s">
        <v>8892</v>
      </c>
      <c r="F1064" s="664"/>
      <c r="G1064" s="664"/>
      <c r="H1064" s="664"/>
      <c r="I1064" s="664"/>
      <c r="J1064" s="664">
        <v>1</v>
      </c>
      <c r="K1064" s="664">
        <v>264</v>
      </c>
      <c r="L1064" s="664"/>
      <c r="M1064" s="664">
        <v>264</v>
      </c>
      <c r="N1064" s="664">
        <v>1</v>
      </c>
      <c r="O1064" s="664">
        <v>265</v>
      </c>
      <c r="P1064" s="677"/>
      <c r="Q1064" s="665">
        <v>265</v>
      </c>
    </row>
    <row r="1065" spans="1:17" ht="14.4" customHeight="1" x14ac:dyDescent="0.3">
      <c r="A1065" s="660" t="s">
        <v>9018</v>
      </c>
      <c r="B1065" s="661" t="s">
        <v>8820</v>
      </c>
      <c r="C1065" s="661" t="s">
        <v>8731</v>
      </c>
      <c r="D1065" s="661" t="s">
        <v>8893</v>
      </c>
      <c r="E1065" s="661" t="s">
        <v>8894</v>
      </c>
      <c r="F1065" s="664">
        <v>1</v>
      </c>
      <c r="G1065" s="664">
        <v>189</v>
      </c>
      <c r="H1065" s="664">
        <v>1</v>
      </c>
      <c r="I1065" s="664">
        <v>189</v>
      </c>
      <c r="J1065" s="664"/>
      <c r="K1065" s="664"/>
      <c r="L1065" s="664"/>
      <c r="M1065" s="664"/>
      <c r="N1065" s="664"/>
      <c r="O1065" s="664"/>
      <c r="P1065" s="677"/>
      <c r="Q1065" s="665"/>
    </row>
    <row r="1066" spans="1:17" ht="14.4" customHeight="1" x14ac:dyDescent="0.3">
      <c r="A1066" s="660" t="s">
        <v>9018</v>
      </c>
      <c r="B1066" s="661" t="s">
        <v>8820</v>
      </c>
      <c r="C1066" s="661" t="s">
        <v>8731</v>
      </c>
      <c r="D1066" s="661" t="s">
        <v>8897</v>
      </c>
      <c r="E1066" s="661" t="s">
        <v>8898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2</v>
      </c>
      <c r="O1066" s="664">
        <v>432</v>
      </c>
      <c r="P1066" s="677"/>
      <c r="Q1066" s="665">
        <v>216</v>
      </c>
    </row>
    <row r="1067" spans="1:17" ht="14.4" customHeight="1" x14ac:dyDescent="0.3">
      <c r="A1067" s="660" t="s">
        <v>9018</v>
      </c>
      <c r="B1067" s="661" t="s">
        <v>8820</v>
      </c>
      <c r="C1067" s="661" t="s">
        <v>8731</v>
      </c>
      <c r="D1067" s="661" t="s">
        <v>8901</v>
      </c>
      <c r="E1067" s="661" t="s">
        <v>8902</v>
      </c>
      <c r="F1067" s="664"/>
      <c r="G1067" s="664"/>
      <c r="H1067" s="664"/>
      <c r="I1067" s="664"/>
      <c r="J1067" s="664">
        <v>1</v>
      </c>
      <c r="K1067" s="664">
        <v>590</v>
      </c>
      <c r="L1067" s="664"/>
      <c r="M1067" s="664">
        <v>590</v>
      </c>
      <c r="N1067" s="664"/>
      <c r="O1067" s="664"/>
      <c r="P1067" s="677"/>
      <c r="Q1067" s="665"/>
    </row>
    <row r="1068" spans="1:17" ht="14.4" customHeight="1" x14ac:dyDescent="0.3">
      <c r="A1068" s="660" t="s">
        <v>9018</v>
      </c>
      <c r="B1068" s="661" t="s">
        <v>8820</v>
      </c>
      <c r="C1068" s="661" t="s">
        <v>8731</v>
      </c>
      <c r="D1068" s="661" t="s">
        <v>8905</v>
      </c>
      <c r="E1068" s="661" t="s">
        <v>8906</v>
      </c>
      <c r="F1068" s="664"/>
      <c r="G1068" s="664"/>
      <c r="H1068" s="664"/>
      <c r="I1068" s="664"/>
      <c r="J1068" s="664">
        <v>1</v>
      </c>
      <c r="K1068" s="664">
        <v>545</v>
      </c>
      <c r="L1068" s="664"/>
      <c r="M1068" s="664">
        <v>545</v>
      </c>
      <c r="N1068" s="664">
        <v>1</v>
      </c>
      <c r="O1068" s="664">
        <v>546</v>
      </c>
      <c r="P1068" s="677"/>
      <c r="Q1068" s="665">
        <v>546</v>
      </c>
    </row>
    <row r="1069" spans="1:17" ht="14.4" customHeight="1" x14ac:dyDescent="0.3">
      <c r="A1069" s="660" t="s">
        <v>9018</v>
      </c>
      <c r="B1069" s="661" t="s">
        <v>8820</v>
      </c>
      <c r="C1069" s="661" t="s">
        <v>8731</v>
      </c>
      <c r="D1069" s="661" t="s">
        <v>8907</v>
      </c>
      <c r="E1069" s="661" t="s">
        <v>8908</v>
      </c>
      <c r="F1069" s="664"/>
      <c r="G1069" s="664"/>
      <c r="H1069" s="664"/>
      <c r="I1069" s="664"/>
      <c r="J1069" s="664"/>
      <c r="K1069" s="664"/>
      <c r="L1069" s="664"/>
      <c r="M1069" s="664"/>
      <c r="N1069" s="664">
        <v>1</v>
      </c>
      <c r="O1069" s="664">
        <v>483</v>
      </c>
      <c r="P1069" s="677"/>
      <c r="Q1069" s="665">
        <v>483</v>
      </c>
    </row>
    <row r="1070" spans="1:17" ht="14.4" customHeight="1" x14ac:dyDescent="0.3">
      <c r="A1070" s="660" t="s">
        <v>9018</v>
      </c>
      <c r="B1070" s="661" t="s">
        <v>8820</v>
      </c>
      <c r="C1070" s="661" t="s">
        <v>8731</v>
      </c>
      <c r="D1070" s="661" t="s">
        <v>8909</v>
      </c>
      <c r="E1070" s="661" t="s">
        <v>8910</v>
      </c>
      <c r="F1070" s="664"/>
      <c r="G1070" s="664"/>
      <c r="H1070" s="664"/>
      <c r="I1070" s="664"/>
      <c r="J1070" s="664">
        <v>1</v>
      </c>
      <c r="K1070" s="664">
        <v>734</v>
      </c>
      <c r="L1070" s="664"/>
      <c r="M1070" s="664">
        <v>734</v>
      </c>
      <c r="N1070" s="664">
        <v>1</v>
      </c>
      <c r="O1070" s="664">
        <v>735</v>
      </c>
      <c r="P1070" s="677"/>
      <c r="Q1070" s="665">
        <v>735</v>
      </c>
    </row>
    <row r="1071" spans="1:17" ht="14.4" customHeight="1" x14ac:dyDescent="0.3">
      <c r="A1071" s="660" t="s">
        <v>9018</v>
      </c>
      <c r="B1071" s="661" t="s">
        <v>8820</v>
      </c>
      <c r="C1071" s="661" t="s">
        <v>8731</v>
      </c>
      <c r="D1071" s="661" t="s">
        <v>8911</v>
      </c>
      <c r="E1071" s="661" t="s">
        <v>8912</v>
      </c>
      <c r="F1071" s="664">
        <v>1</v>
      </c>
      <c r="G1071" s="664">
        <v>326</v>
      </c>
      <c r="H1071" s="664">
        <v>1</v>
      </c>
      <c r="I1071" s="664">
        <v>326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9018</v>
      </c>
      <c r="B1072" s="661" t="s">
        <v>8820</v>
      </c>
      <c r="C1072" s="661" t="s">
        <v>8731</v>
      </c>
      <c r="D1072" s="661" t="s">
        <v>8913</v>
      </c>
      <c r="E1072" s="661" t="s">
        <v>8914</v>
      </c>
      <c r="F1072" s="664"/>
      <c r="G1072" s="664"/>
      <c r="H1072" s="664"/>
      <c r="I1072" s="664"/>
      <c r="J1072" s="664">
        <v>1</v>
      </c>
      <c r="K1072" s="664">
        <v>344</v>
      </c>
      <c r="L1072" s="664"/>
      <c r="M1072" s="664">
        <v>344</v>
      </c>
      <c r="N1072" s="664"/>
      <c r="O1072" s="664"/>
      <c r="P1072" s="677"/>
      <c r="Q1072" s="665"/>
    </row>
    <row r="1073" spans="1:17" ht="14.4" customHeight="1" x14ac:dyDescent="0.3">
      <c r="A1073" s="660" t="s">
        <v>9018</v>
      </c>
      <c r="B1073" s="661" t="s">
        <v>8820</v>
      </c>
      <c r="C1073" s="661" t="s">
        <v>8731</v>
      </c>
      <c r="D1073" s="661" t="s">
        <v>8917</v>
      </c>
      <c r="E1073" s="661" t="s">
        <v>8918</v>
      </c>
      <c r="F1073" s="664"/>
      <c r="G1073" s="664"/>
      <c r="H1073" s="664"/>
      <c r="I1073" s="664"/>
      <c r="J1073" s="664">
        <v>1</v>
      </c>
      <c r="K1073" s="664">
        <v>230</v>
      </c>
      <c r="L1073" s="664"/>
      <c r="M1073" s="664">
        <v>230</v>
      </c>
      <c r="N1073" s="664">
        <v>1</v>
      </c>
      <c r="O1073" s="664">
        <v>231</v>
      </c>
      <c r="P1073" s="677"/>
      <c r="Q1073" s="665">
        <v>231</v>
      </c>
    </row>
    <row r="1074" spans="1:17" ht="14.4" customHeight="1" x14ac:dyDescent="0.3">
      <c r="A1074" s="660" t="s">
        <v>9018</v>
      </c>
      <c r="B1074" s="661" t="s">
        <v>8820</v>
      </c>
      <c r="C1074" s="661" t="s">
        <v>8731</v>
      </c>
      <c r="D1074" s="661" t="s">
        <v>8923</v>
      </c>
      <c r="E1074" s="661" t="s">
        <v>8924</v>
      </c>
      <c r="F1074" s="664"/>
      <c r="G1074" s="664"/>
      <c r="H1074" s="664"/>
      <c r="I1074" s="664"/>
      <c r="J1074" s="664"/>
      <c r="K1074" s="664"/>
      <c r="L1074" s="664"/>
      <c r="M1074" s="664"/>
      <c r="N1074" s="664">
        <v>1</v>
      </c>
      <c r="O1074" s="664">
        <v>407</v>
      </c>
      <c r="P1074" s="677"/>
      <c r="Q1074" s="665">
        <v>407</v>
      </c>
    </row>
    <row r="1075" spans="1:17" ht="14.4" customHeight="1" x14ac:dyDescent="0.3">
      <c r="A1075" s="660" t="s">
        <v>9018</v>
      </c>
      <c r="B1075" s="661" t="s">
        <v>8820</v>
      </c>
      <c r="C1075" s="661" t="s">
        <v>8731</v>
      </c>
      <c r="D1075" s="661" t="s">
        <v>8927</v>
      </c>
      <c r="E1075" s="661" t="s">
        <v>8928</v>
      </c>
      <c r="F1075" s="664"/>
      <c r="G1075" s="664"/>
      <c r="H1075" s="664"/>
      <c r="I1075" s="664"/>
      <c r="J1075" s="664"/>
      <c r="K1075" s="664"/>
      <c r="L1075" s="664"/>
      <c r="M1075" s="664"/>
      <c r="N1075" s="664">
        <v>1</v>
      </c>
      <c r="O1075" s="664">
        <v>587</v>
      </c>
      <c r="P1075" s="677"/>
      <c r="Q1075" s="665">
        <v>587</v>
      </c>
    </row>
    <row r="1076" spans="1:17" ht="14.4" customHeight="1" x14ac:dyDescent="0.3">
      <c r="A1076" s="660" t="s">
        <v>9018</v>
      </c>
      <c r="B1076" s="661" t="s">
        <v>8820</v>
      </c>
      <c r="C1076" s="661" t="s">
        <v>8731</v>
      </c>
      <c r="D1076" s="661" t="s">
        <v>8929</v>
      </c>
      <c r="E1076" s="661" t="s">
        <v>8930</v>
      </c>
      <c r="F1076" s="664">
        <v>2</v>
      </c>
      <c r="G1076" s="664">
        <v>768</v>
      </c>
      <c r="H1076" s="664">
        <v>1</v>
      </c>
      <c r="I1076" s="664">
        <v>384</v>
      </c>
      <c r="J1076" s="664"/>
      <c r="K1076" s="664"/>
      <c r="L1076" s="664"/>
      <c r="M1076" s="664"/>
      <c r="N1076" s="664"/>
      <c r="O1076" s="664"/>
      <c r="P1076" s="677"/>
      <c r="Q1076" s="665"/>
    </row>
    <row r="1077" spans="1:17" ht="14.4" customHeight="1" x14ac:dyDescent="0.3">
      <c r="A1077" s="660" t="s">
        <v>9018</v>
      </c>
      <c r="B1077" s="661" t="s">
        <v>8820</v>
      </c>
      <c r="C1077" s="661" t="s">
        <v>8731</v>
      </c>
      <c r="D1077" s="661" t="s">
        <v>1511</v>
      </c>
      <c r="E1077" s="661" t="s">
        <v>8937</v>
      </c>
      <c r="F1077" s="664"/>
      <c r="G1077" s="664"/>
      <c r="H1077" s="664"/>
      <c r="I1077" s="664"/>
      <c r="J1077" s="664">
        <v>2</v>
      </c>
      <c r="K1077" s="664">
        <v>1570</v>
      </c>
      <c r="L1077" s="664"/>
      <c r="M1077" s="664">
        <v>785</v>
      </c>
      <c r="N1077" s="664">
        <v>4</v>
      </c>
      <c r="O1077" s="664">
        <v>3142</v>
      </c>
      <c r="P1077" s="677"/>
      <c r="Q1077" s="665">
        <v>785.5</v>
      </c>
    </row>
    <row r="1078" spans="1:17" ht="14.4" customHeight="1" x14ac:dyDescent="0.3">
      <c r="A1078" s="660" t="s">
        <v>9018</v>
      </c>
      <c r="B1078" s="661" t="s">
        <v>8820</v>
      </c>
      <c r="C1078" s="661" t="s">
        <v>8731</v>
      </c>
      <c r="D1078" s="661" t="s">
        <v>8942</v>
      </c>
      <c r="E1078" s="661" t="s">
        <v>8943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916</v>
      </c>
      <c r="P1078" s="677"/>
      <c r="Q1078" s="665">
        <v>916</v>
      </c>
    </row>
    <row r="1079" spans="1:17" ht="14.4" customHeight="1" x14ac:dyDescent="0.3">
      <c r="A1079" s="660" t="s">
        <v>9018</v>
      </c>
      <c r="B1079" s="661" t="s">
        <v>8820</v>
      </c>
      <c r="C1079" s="661" t="s">
        <v>8731</v>
      </c>
      <c r="D1079" s="661" t="s">
        <v>8944</v>
      </c>
      <c r="E1079" s="661" t="s">
        <v>8945</v>
      </c>
      <c r="F1079" s="664"/>
      <c r="G1079" s="664"/>
      <c r="H1079" s="664"/>
      <c r="I1079" s="664"/>
      <c r="J1079" s="664"/>
      <c r="K1079" s="664"/>
      <c r="L1079" s="664"/>
      <c r="M1079" s="664"/>
      <c r="N1079" s="664">
        <v>1</v>
      </c>
      <c r="O1079" s="664">
        <v>893</v>
      </c>
      <c r="P1079" s="677"/>
      <c r="Q1079" s="665">
        <v>893</v>
      </c>
    </row>
    <row r="1080" spans="1:17" ht="14.4" customHeight="1" x14ac:dyDescent="0.3">
      <c r="A1080" s="660" t="s">
        <v>9019</v>
      </c>
      <c r="B1080" s="661" t="s">
        <v>8820</v>
      </c>
      <c r="C1080" s="661" t="s">
        <v>8731</v>
      </c>
      <c r="D1080" s="661" t="s">
        <v>8835</v>
      </c>
      <c r="E1080" s="661" t="s">
        <v>8836</v>
      </c>
      <c r="F1080" s="664">
        <v>19</v>
      </c>
      <c r="G1080" s="664">
        <v>1216</v>
      </c>
      <c r="H1080" s="664">
        <v>1</v>
      </c>
      <c r="I1080" s="664">
        <v>64</v>
      </c>
      <c r="J1080" s="664">
        <v>1</v>
      </c>
      <c r="K1080" s="664">
        <v>65</v>
      </c>
      <c r="L1080" s="664">
        <v>5.3453947368421052E-2</v>
      </c>
      <c r="M1080" s="664">
        <v>65</v>
      </c>
      <c r="N1080" s="664"/>
      <c r="O1080" s="664"/>
      <c r="P1080" s="677"/>
      <c r="Q1080" s="665"/>
    </row>
    <row r="1081" spans="1:17" ht="14.4" customHeight="1" x14ac:dyDescent="0.3">
      <c r="A1081" s="660" t="s">
        <v>9019</v>
      </c>
      <c r="B1081" s="661" t="s">
        <v>8820</v>
      </c>
      <c r="C1081" s="661" t="s">
        <v>8731</v>
      </c>
      <c r="D1081" s="661" t="s">
        <v>8851</v>
      </c>
      <c r="E1081" s="661" t="s">
        <v>8852</v>
      </c>
      <c r="F1081" s="664">
        <v>1</v>
      </c>
      <c r="G1081" s="664">
        <v>54</v>
      </c>
      <c r="H1081" s="664">
        <v>1</v>
      </c>
      <c r="I1081" s="664">
        <v>54</v>
      </c>
      <c r="J1081" s="664"/>
      <c r="K1081" s="664"/>
      <c r="L1081" s="664"/>
      <c r="M1081" s="664"/>
      <c r="N1081" s="664"/>
      <c r="O1081" s="664"/>
      <c r="P1081" s="677"/>
      <c r="Q1081" s="665"/>
    </row>
    <row r="1082" spans="1:17" ht="14.4" customHeight="1" x14ac:dyDescent="0.3">
      <c r="A1082" s="660" t="s">
        <v>9019</v>
      </c>
      <c r="B1082" s="661" t="s">
        <v>8820</v>
      </c>
      <c r="C1082" s="661" t="s">
        <v>8731</v>
      </c>
      <c r="D1082" s="661" t="s">
        <v>8853</v>
      </c>
      <c r="E1082" s="661" t="s">
        <v>8854</v>
      </c>
      <c r="F1082" s="664">
        <v>137</v>
      </c>
      <c r="G1082" s="664">
        <v>10549</v>
      </c>
      <c r="H1082" s="664">
        <v>1</v>
      </c>
      <c r="I1082" s="664">
        <v>77</v>
      </c>
      <c r="J1082" s="664"/>
      <c r="K1082" s="664"/>
      <c r="L1082" s="664"/>
      <c r="M1082" s="664"/>
      <c r="N1082" s="664"/>
      <c r="O1082" s="664"/>
      <c r="P1082" s="677"/>
      <c r="Q1082" s="665"/>
    </row>
    <row r="1083" spans="1:17" ht="14.4" customHeight="1" x14ac:dyDescent="0.3">
      <c r="A1083" s="660" t="s">
        <v>9019</v>
      </c>
      <c r="B1083" s="661" t="s">
        <v>8820</v>
      </c>
      <c r="C1083" s="661" t="s">
        <v>8731</v>
      </c>
      <c r="D1083" s="661" t="s">
        <v>8867</v>
      </c>
      <c r="E1083" s="661" t="s">
        <v>8868</v>
      </c>
      <c r="F1083" s="664">
        <v>2</v>
      </c>
      <c r="G1083" s="664">
        <v>418</v>
      </c>
      <c r="H1083" s="664">
        <v>1</v>
      </c>
      <c r="I1083" s="664">
        <v>209</v>
      </c>
      <c r="J1083" s="664"/>
      <c r="K1083" s="664"/>
      <c r="L1083" s="664"/>
      <c r="M1083" s="664"/>
      <c r="N1083" s="664"/>
      <c r="O1083" s="664"/>
      <c r="P1083" s="677"/>
      <c r="Q1083" s="665"/>
    </row>
    <row r="1084" spans="1:17" ht="14.4" customHeight="1" x14ac:dyDescent="0.3">
      <c r="A1084" s="660" t="s">
        <v>9019</v>
      </c>
      <c r="B1084" s="661" t="s">
        <v>8820</v>
      </c>
      <c r="C1084" s="661" t="s">
        <v>8731</v>
      </c>
      <c r="D1084" s="661" t="s">
        <v>8873</v>
      </c>
      <c r="E1084" s="661" t="s">
        <v>8874</v>
      </c>
      <c r="F1084" s="664">
        <v>136</v>
      </c>
      <c r="G1084" s="664">
        <v>2176</v>
      </c>
      <c r="H1084" s="664">
        <v>1</v>
      </c>
      <c r="I1084" s="664">
        <v>16</v>
      </c>
      <c r="J1084" s="664"/>
      <c r="K1084" s="664"/>
      <c r="L1084" s="664"/>
      <c r="M1084" s="664"/>
      <c r="N1084" s="664"/>
      <c r="O1084" s="664"/>
      <c r="P1084" s="677"/>
      <c r="Q1084" s="665"/>
    </row>
    <row r="1085" spans="1:17" ht="14.4" customHeight="1" x14ac:dyDescent="0.3">
      <c r="A1085" s="660" t="s">
        <v>9019</v>
      </c>
      <c r="B1085" s="661" t="s">
        <v>8820</v>
      </c>
      <c r="C1085" s="661" t="s">
        <v>8731</v>
      </c>
      <c r="D1085" s="661" t="s">
        <v>8883</v>
      </c>
      <c r="E1085" s="661" t="s">
        <v>8884</v>
      </c>
      <c r="F1085" s="664">
        <v>5</v>
      </c>
      <c r="G1085" s="664">
        <v>900</v>
      </c>
      <c r="H1085" s="664">
        <v>1</v>
      </c>
      <c r="I1085" s="664">
        <v>180</v>
      </c>
      <c r="J1085" s="664"/>
      <c r="K1085" s="664"/>
      <c r="L1085" s="664"/>
      <c r="M1085" s="664"/>
      <c r="N1085" s="664"/>
      <c r="O1085" s="664"/>
      <c r="P1085" s="677"/>
      <c r="Q1085" s="665"/>
    </row>
    <row r="1086" spans="1:17" ht="14.4" customHeight="1" x14ac:dyDescent="0.3">
      <c r="A1086" s="660" t="s">
        <v>9019</v>
      </c>
      <c r="B1086" s="661" t="s">
        <v>8820</v>
      </c>
      <c r="C1086" s="661" t="s">
        <v>8731</v>
      </c>
      <c r="D1086" s="661" t="s">
        <v>8897</v>
      </c>
      <c r="E1086" s="661" t="s">
        <v>8898</v>
      </c>
      <c r="F1086" s="664">
        <v>5</v>
      </c>
      <c r="G1086" s="664">
        <v>1080</v>
      </c>
      <c r="H1086" s="664">
        <v>1</v>
      </c>
      <c r="I1086" s="664">
        <v>216</v>
      </c>
      <c r="J1086" s="664"/>
      <c r="K1086" s="664"/>
      <c r="L1086" s="664"/>
      <c r="M1086" s="664"/>
      <c r="N1086" s="664"/>
      <c r="O1086" s="664"/>
      <c r="P1086" s="677"/>
      <c r="Q1086" s="665"/>
    </row>
    <row r="1087" spans="1:17" ht="14.4" customHeight="1" x14ac:dyDescent="0.3">
      <c r="A1087" s="660" t="s">
        <v>9020</v>
      </c>
      <c r="B1087" s="661" t="s">
        <v>8553</v>
      </c>
      <c r="C1087" s="661" t="s">
        <v>8731</v>
      </c>
      <c r="D1087" s="661" t="s">
        <v>8732</v>
      </c>
      <c r="E1087" s="661" t="s">
        <v>8733</v>
      </c>
      <c r="F1087" s="664">
        <v>3</v>
      </c>
      <c r="G1087" s="664">
        <v>102</v>
      </c>
      <c r="H1087" s="664">
        <v>1</v>
      </c>
      <c r="I1087" s="664">
        <v>34</v>
      </c>
      <c r="J1087" s="664">
        <v>1</v>
      </c>
      <c r="K1087" s="664">
        <v>34</v>
      </c>
      <c r="L1087" s="664">
        <v>0.33333333333333331</v>
      </c>
      <c r="M1087" s="664">
        <v>34</v>
      </c>
      <c r="N1087" s="664">
        <v>4</v>
      </c>
      <c r="O1087" s="664">
        <v>139</v>
      </c>
      <c r="P1087" s="677">
        <v>1.3627450980392157</v>
      </c>
      <c r="Q1087" s="665">
        <v>34.75</v>
      </c>
    </row>
    <row r="1088" spans="1:17" ht="14.4" customHeight="1" x14ac:dyDescent="0.3">
      <c r="A1088" s="660" t="s">
        <v>9020</v>
      </c>
      <c r="B1088" s="661" t="s">
        <v>8553</v>
      </c>
      <c r="C1088" s="661" t="s">
        <v>8731</v>
      </c>
      <c r="D1088" s="661" t="s">
        <v>8764</v>
      </c>
      <c r="E1088" s="661" t="s">
        <v>8765</v>
      </c>
      <c r="F1088" s="664"/>
      <c r="G1088" s="664"/>
      <c r="H1088" s="664"/>
      <c r="I1088" s="664"/>
      <c r="J1088" s="664"/>
      <c r="K1088" s="664"/>
      <c r="L1088" s="664"/>
      <c r="M1088" s="664"/>
      <c r="N1088" s="664">
        <v>1</v>
      </c>
      <c r="O1088" s="664">
        <v>0</v>
      </c>
      <c r="P1088" s="677"/>
      <c r="Q1088" s="665">
        <v>0</v>
      </c>
    </row>
    <row r="1089" spans="1:17" ht="14.4" customHeight="1" x14ac:dyDescent="0.3">
      <c r="A1089" s="660" t="s">
        <v>9020</v>
      </c>
      <c r="B1089" s="661" t="s">
        <v>8553</v>
      </c>
      <c r="C1089" s="661" t="s">
        <v>8731</v>
      </c>
      <c r="D1089" s="661" t="s">
        <v>8736</v>
      </c>
      <c r="E1089" s="661" t="s">
        <v>8737</v>
      </c>
      <c r="F1089" s="664">
        <v>1</v>
      </c>
      <c r="G1089" s="664">
        <v>357</v>
      </c>
      <c r="H1089" s="664">
        <v>1</v>
      </c>
      <c r="I1089" s="664">
        <v>357</v>
      </c>
      <c r="J1089" s="664"/>
      <c r="K1089" s="664"/>
      <c r="L1089" s="664"/>
      <c r="M1089" s="664"/>
      <c r="N1089" s="664"/>
      <c r="O1089" s="664"/>
      <c r="P1089" s="677"/>
      <c r="Q1089" s="665"/>
    </row>
    <row r="1090" spans="1:17" ht="14.4" customHeight="1" x14ac:dyDescent="0.3">
      <c r="A1090" s="660" t="s">
        <v>9020</v>
      </c>
      <c r="B1090" s="661" t="s">
        <v>8553</v>
      </c>
      <c r="C1090" s="661" t="s">
        <v>8731</v>
      </c>
      <c r="D1090" s="661" t="s">
        <v>8782</v>
      </c>
      <c r="E1090" s="661" t="s">
        <v>8783</v>
      </c>
      <c r="F1090" s="664"/>
      <c r="G1090" s="664"/>
      <c r="H1090" s="664"/>
      <c r="I1090" s="664"/>
      <c r="J1090" s="664">
        <v>2</v>
      </c>
      <c r="K1090" s="664">
        <v>318</v>
      </c>
      <c r="L1090" s="664"/>
      <c r="M1090" s="664">
        <v>159</v>
      </c>
      <c r="N1090" s="664">
        <v>3</v>
      </c>
      <c r="O1090" s="664">
        <v>480</v>
      </c>
      <c r="P1090" s="677"/>
      <c r="Q1090" s="665">
        <v>160</v>
      </c>
    </row>
    <row r="1091" spans="1:17" ht="14.4" customHeight="1" x14ac:dyDescent="0.3">
      <c r="A1091" s="660" t="s">
        <v>9020</v>
      </c>
      <c r="B1091" s="661" t="s">
        <v>8553</v>
      </c>
      <c r="C1091" s="661" t="s">
        <v>8731</v>
      </c>
      <c r="D1091" s="661" t="s">
        <v>8738</v>
      </c>
      <c r="E1091" s="661" t="s">
        <v>8739</v>
      </c>
      <c r="F1091" s="664">
        <v>1</v>
      </c>
      <c r="G1091" s="664">
        <v>178</v>
      </c>
      <c r="H1091" s="664">
        <v>1</v>
      </c>
      <c r="I1091" s="664">
        <v>178</v>
      </c>
      <c r="J1091" s="664">
        <v>1</v>
      </c>
      <c r="K1091" s="664">
        <v>163</v>
      </c>
      <c r="L1091" s="664">
        <v>0.9157303370786517</v>
      </c>
      <c r="M1091" s="664">
        <v>163</v>
      </c>
      <c r="N1091" s="664">
        <v>2</v>
      </c>
      <c r="O1091" s="664">
        <v>328</v>
      </c>
      <c r="P1091" s="677">
        <v>1.8426966292134832</v>
      </c>
      <c r="Q1091" s="665">
        <v>164</v>
      </c>
    </row>
    <row r="1092" spans="1:17" ht="14.4" customHeight="1" x14ac:dyDescent="0.3">
      <c r="A1092" s="660" t="s">
        <v>9020</v>
      </c>
      <c r="B1092" s="661" t="s">
        <v>8553</v>
      </c>
      <c r="C1092" s="661" t="s">
        <v>8731</v>
      </c>
      <c r="D1092" s="661" t="s">
        <v>8740</v>
      </c>
      <c r="E1092" s="661" t="s">
        <v>8741</v>
      </c>
      <c r="F1092" s="664">
        <v>3</v>
      </c>
      <c r="G1092" s="664">
        <v>2019</v>
      </c>
      <c r="H1092" s="664">
        <v>1</v>
      </c>
      <c r="I1092" s="664">
        <v>673</v>
      </c>
      <c r="J1092" s="664">
        <v>2</v>
      </c>
      <c r="K1092" s="664">
        <v>1290</v>
      </c>
      <c r="L1092" s="664">
        <v>0.63893016344725106</v>
      </c>
      <c r="M1092" s="664">
        <v>645</v>
      </c>
      <c r="N1092" s="664">
        <v>2</v>
      </c>
      <c r="O1092" s="664">
        <v>1296</v>
      </c>
      <c r="P1092" s="677">
        <v>0.6419019316493314</v>
      </c>
      <c r="Q1092" s="665">
        <v>648</v>
      </c>
    </row>
    <row r="1093" spans="1:17" ht="14.4" customHeight="1" x14ac:dyDescent="0.3">
      <c r="A1093" s="660" t="s">
        <v>9020</v>
      </c>
      <c r="B1093" s="661" t="s">
        <v>8791</v>
      </c>
      <c r="C1093" s="661" t="s">
        <v>8731</v>
      </c>
      <c r="D1093" s="661" t="s">
        <v>8798</v>
      </c>
      <c r="E1093" s="661" t="s">
        <v>8799</v>
      </c>
      <c r="F1093" s="664">
        <v>3</v>
      </c>
      <c r="G1093" s="664">
        <v>69</v>
      </c>
      <c r="H1093" s="664">
        <v>1</v>
      </c>
      <c r="I1093" s="664">
        <v>23</v>
      </c>
      <c r="J1093" s="664"/>
      <c r="K1093" s="664"/>
      <c r="L1093" s="664"/>
      <c r="M1093" s="664"/>
      <c r="N1093" s="664"/>
      <c r="O1093" s="664"/>
      <c r="P1093" s="677"/>
      <c r="Q1093" s="665"/>
    </row>
    <row r="1094" spans="1:17" ht="14.4" customHeight="1" x14ac:dyDescent="0.3">
      <c r="A1094" s="660" t="s">
        <v>9020</v>
      </c>
      <c r="B1094" s="661" t="s">
        <v>8791</v>
      </c>
      <c r="C1094" s="661" t="s">
        <v>8731</v>
      </c>
      <c r="D1094" s="661" t="s">
        <v>8800</v>
      </c>
      <c r="E1094" s="661" t="s">
        <v>8801</v>
      </c>
      <c r="F1094" s="664">
        <v>1</v>
      </c>
      <c r="G1094" s="664">
        <v>1236</v>
      </c>
      <c r="H1094" s="664">
        <v>1</v>
      </c>
      <c r="I1094" s="664">
        <v>1236</v>
      </c>
      <c r="J1094" s="664"/>
      <c r="K1094" s="664"/>
      <c r="L1094" s="664"/>
      <c r="M1094" s="664"/>
      <c r="N1094" s="664"/>
      <c r="O1094" s="664"/>
      <c r="P1094" s="677"/>
      <c r="Q1094" s="665"/>
    </row>
    <row r="1095" spans="1:17" ht="14.4" customHeight="1" x14ac:dyDescent="0.3">
      <c r="A1095" s="660" t="s">
        <v>9020</v>
      </c>
      <c r="B1095" s="661" t="s">
        <v>8791</v>
      </c>
      <c r="C1095" s="661" t="s">
        <v>8731</v>
      </c>
      <c r="D1095" s="661" t="s">
        <v>8802</v>
      </c>
      <c r="E1095" s="661" t="s">
        <v>8803</v>
      </c>
      <c r="F1095" s="664"/>
      <c r="G1095" s="664"/>
      <c r="H1095" s="664"/>
      <c r="I1095" s="664"/>
      <c r="J1095" s="664"/>
      <c r="K1095" s="664"/>
      <c r="L1095" s="664"/>
      <c r="M1095" s="664"/>
      <c r="N1095" s="664">
        <v>7</v>
      </c>
      <c r="O1095" s="664">
        <v>65359</v>
      </c>
      <c r="P1095" s="677"/>
      <c r="Q1095" s="665">
        <v>9337</v>
      </c>
    </row>
    <row r="1096" spans="1:17" ht="14.4" customHeight="1" x14ac:dyDescent="0.3">
      <c r="A1096" s="660" t="s">
        <v>9020</v>
      </c>
      <c r="B1096" s="661" t="s">
        <v>8791</v>
      </c>
      <c r="C1096" s="661" t="s">
        <v>8731</v>
      </c>
      <c r="D1096" s="661" t="s">
        <v>8806</v>
      </c>
      <c r="E1096" s="661" t="s">
        <v>8807</v>
      </c>
      <c r="F1096" s="664">
        <v>3</v>
      </c>
      <c r="G1096" s="664">
        <v>1266</v>
      </c>
      <c r="H1096" s="664">
        <v>1</v>
      </c>
      <c r="I1096" s="664">
        <v>422</v>
      </c>
      <c r="J1096" s="664"/>
      <c r="K1096" s="664"/>
      <c r="L1096" s="664"/>
      <c r="M1096" s="664"/>
      <c r="N1096" s="664"/>
      <c r="O1096" s="664"/>
      <c r="P1096" s="677"/>
      <c r="Q1096" s="665"/>
    </row>
    <row r="1097" spans="1:17" ht="14.4" customHeight="1" x14ac:dyDescent="0.3">
      <c r="A1097" s="660" t="s">
        <v>9020</v>
      </c>
      <c r="B1097" s="661" t="s">
        <v>8791</v>
      </c>
      <c r="C1097" s="661" t="s">
        <v>8731</v>
      </c>
      <c r="D1097" s="661" t="s">
        <v>8810</v>
      </c>
      <c r="E1097" s="661" t="s">
        <v>8811</v>
      </c>
      <c r="F1097" s="664">
        <v>3</v>
      </c>
      <c r="G1097" s="664">
        <v>3000</v>
      </c>
      <c r="H1097" s="664">
        <v>1</v>
      </c>
      <c r="I1097" s="664">
        <v>1000</v>
      </c>
      <c r="J1097" s="664"/>
      <c r="K1097" s="664"/>
      <c r="L1097" s="664"/>
      <c r="M1097" s="664"/>
      <c r="N1097" s="664"/>
      <c r="O1097" s="664"/>
      <c r="P1097" s="677"/>
      <c r="Q1097" s="665"/>
    </row>
    <row r="1098" spans="1:17" ht="14.4" customHeight="1" x14ac:dyDescent="0.3">
      <c r="A1098" s="660" t="s">
        <v>9020</v>
      </c>
      <c r="B1098" s="661" t="s">
        <v>8820</v>
      </c>
      <c r="C1098" s="661" t="s">
        <v>8731</v>
      </c>
      <c r="D1098" s="661" t="s">
        <v>8831</v>
      </c>
      <c r="E1098" s="661" t="s">
        <v>8832</v>
      </c>
      <c r="F1098" s="664">
        <v>24</v>
      </c>
      <c r="G1098" s="664">
        <v>8400</v>
      </c>
      <c r="H1098" s="664">
        <v>1</v>
      </c>
      <c r="I1098" s="664">
        <v>350</v>
      </c>
      <c r="J1098" s="664">
        <v>18</v>
      </c>
      <c r="K1098" s="664">
        <v>6300</v>
      </c>
      <c r="L1098" s="664">
        <v>0.75</v>
      </c>
      <c r="M1098" s="664">
        <v>350</v>
      </c>
      <c r="N1098" s="664">
        <v>56</v>
      </c>
      <c r="O1098" s="664">
        <v>19640</v>
      </c>
      <c r="P1098" s="677">
        <v>2.3380952380952382</v>
      </c>
      <c r="Q1098" s="665">
        <v>350.71428571428572</v>
      </c>
    </row>
    <row r="1099" spans="1:17" ht="14.4" customHeight="1" x14ac:dyDescent="0.3">
      <c r="A1099" s="660" t="s">
        <v>9020</v>
      </c>
      <c r="B1099" s="661" t="s">
        <v>8820</v>
      </c>
      <c r="C1099" s="661" t="s">
        <v>8731</v>
      </c>
      <c r="D1099" s="661" t="s">
        <v>8835</v>
      </c>
      <c r="E1099" s="661" t="s">
        <v>8836</v>
      </c>
      <c r="F1099" s="664">
        <v>781</v>
      </c>
      <c r="G1099" s="664">
        <v>49984</v>
      </c>
      <c r="H1099" s="664">
        <v>1</v>
      </c>
      <c r="I1099" s="664">
        <v>64</v>
      </c>
      <c r="J1099" s="664">
        <v>544</v>
      </c>
      <c r="K1099" s="664">
        <v>35360</v>
      </c>
      <c r="L1099" s="664">
        <v>0.70742637644046091</v>
      </c>
      <c r="M1099" s="664">
        <v>65</v>
      </c>
      <c r="N1099" s="664">
        <v>637</v>
      </c>
      <c r="O1099" s="664">
        <v>41405</v>
      </c>
      <c r="P1099" s="677">
        <v>0.82836507682458382</v>
      </c>
      <c r="Q1099" s="665">
        <v>65</v>
      </c>
    </row>
    <row r="1100" spans="1:17" ht="14.4" customHeight="1" x14ac:dyDescent="0.3">
      <c r="A1100" s="660" t="s">
        <v>9020</v>
      </c>
      <c r="B1100" s="661" t="s">
        <v>8820</v>
      </c>
      <c r="C1100" s="661" t="s">
        <v>8731</v>
      </c>
      <c r="D1100" s="661" t="s">
        <v>8837</v>
      </c>
      <c r="E1100" s="661" t="s">
        <v>8838</v>
      </c>
      <c r="F1100" s="664">
        <v>1</v>
      </c>
      <c r="G1100" s="664">
        <v>542</v>
      </c>
      <c r="H1100" s="664">
        <v>1</v>
      </c>
      <c r="I1100" s="664">
        <v>542</v>
      </c>
      <c r="J1100" s="664"/>
      <c r="K1100" s="664"/>
      <c r="L1100" s="664"/>
      <c r="M1100" s="664"/>
      <c r="N1100" s="664">
        <v>1</v>
      </c>
      <c r="O1100" s="664">
        <v>544</v>
      </c>
      <c r="P1100" s="677">
        <v>1.003690036900369</v>
      </c>
      <c r="Q1100" s="665">
        <v>544</v>
      </c>
    </row>
    <row r="1101" spans="1:17" ht="14.4" customHeight="1" x14ac:dyDescent="0.3">
      <c r="A1101" s="660" t="s">
        <v>9020</v>
      </c>
      <c r="B1101" s="661" t="s">
        <v>8820</v>
      </c>
      <c r="C1101" s="661" t="s">
        <v>8731</v>
      </c>
      <c r="D1101" s="661" t="s">
        <v>8839</v>
      </c>
      <c r="E1101" s="661" t="s">
        <v>8840</v>
      </c>
      <c r="F1101" s="664">
        <v>1</v>
      </c>
      <c r="G1101" s="664">
        <v>589</v>
      </c>
      <c r="H1101" s="664">
        <v>1</v>
      </c>
      <c r="I1101" s="664">
        <v>589</v>
      </c>
      <c r="J1101" s="664"/>
      <c r="K1101" s="664"/>
      <c r="L1101" s="664"/>
      <c r="M1101" s="664"/>
      <c r="N1101" s="664"/>
      <c r="O1101" s="664"/>
      <c r="P1101" s="677"/>
      <c r="Q1101" s="665"/>
    </row>
    <row r="1102" spans="1:17" ht="14.4" customHeight="1" x14ac:dyDescent="0.3">
      <c r="A1102" s="660" t="s">
        <v>9020</v>
      </c>
      <c r="B1102" s="661" t="s">
        <v>8820</v>
      </c>
      <c r="C1102" s="661" t="s">
        <v>8731</v>
      </c>
      <c r="D1102" s="661" t="s">
        <v>8841</v>
      </c>
      <c r="E1102" s="661" t="s">
        <v>8842</v>
      </c>
      <c r="F1102" s="664">
        <v>1</v>
      </c>
      <c r="G1102" s="664">
        <v>614</v>
      </c>
      <c r="H1102" s="664">
        <v>1</v>
      </c>
      <c r="I1102" s="664">
        <v>614</v>
      </c>
      <c r="J1102" s="664"/>
      <c r="K1102" s="664"/>
      <c r="L1102" s="664"/>
      <c r="M1102" s="664"/>
      <c r="N1102" s="664"/>
      <c r="O1102" s="664"/>
      <c r="P1102" s="677"/>
      <c r="Q1102" s="665"/>
    </row>
    <row r="1103" spans="1:17" ht="14.4" customHeight="1" x14ac:dyDescent="0.3">
      <c r="A1103" s="660" t="s">
        <v>9020</v>
      </c>
      <c r="B1103" s="661" t="s">
        <v>8820</v>
      </c>
      <c r="C1103" s="661" t="s">
        <v>8731</v>
      </c>
      <c r="D1103" s="661" t="s">
        <v>8845</v>
      </c>
      <c r="E1103" s="661" t="s">
        <v>8846</v>
      </c>
      <c r="F1103" s="664">
        <v>1</v>
      </c>
      <c r="G1103" s="664">
        <v>675</v>
      </c>
      <c r="H1103" s="664">
        <v>1</v>
      </c>
      <c r="I1103" s="664">
        <v>675</v>
      </c>
      <c r="J1103" s="664"/>
      <c r="K1103" s="664"/>
      <c r="L1103" s="664"/>
      <c r="M1103" s="664"/>
      <c r="N1103" s="664"/>
      <c r="O1103" s="664"/>
      <c r="P1103" s="677"/>
      <c r="Q1103" s="665"/>
    </row>
    <row r="1104" spans="1:17" ht="14.4" customHeight="1" x14ac:dyDescent="0.3">
      <c r="A1104" s="660" t="s">
        <v>9020</v>
      </c>
      <c r="B1104" s="661" t="s">
        <v>8820</v>
      </c>
      <c r="C1104" s="661" t="s">
        <v>8731</v>
      </c>
      <c r="D1104" s="661" t="s">
        <v>8847</v>
      </c>
      <c r="E1104" s="661" t="s">
        <v>8848</v>
      </c>
      <c r="F1104" s="664">
        <v>22</v>
      </c>
      <c r="G1104" s="664">
        <v>506</v>
      </c>
      <c r="H1104" s="664">
        <v>1</v>
      </c>
      <c r="I1104" s="664">
        <v>23</v>
      </c>
      <c r="J1104" s="664">
        <v>13</v>
      </c>
      <c r="K1104" s="664">
        <v>299</v>
      </c>
      <c r="L1104" s="664">
        <v>0.59090909090909094</v>
      </c>
      <c r="M1104" s="664">
        <v>23</v>
      </c>
      <c r="N1104" s="664">
        <v>14</v>
      </c>
      <c r="O1104" s="664">
        <v>332</v>
      </c>
      <c r="P1104" s="677">
        <v>0.65612648221343872</v>
      </c>
      <c r="Q1104" s="665">
        <v>23.714285714285715</v>
      </c>
    </row>
    <row r="1105" spans="1:17" ht="14.4" customHeight="1" x14ac:dyDescent="0.3">
      <c r="A1105" s="660" t="s">
        <v>9020</v>
      </c>
      <c r="B1105" s="661" t="s">
        <v>8820</v>
      </c>
      <c r="C1105" s="661" t="s">
        <v>8731</v>
      </c>
      <c r="D1105" s="661" t="s">
        <v>8851</v>
      </c>
      <c r="E1105" s="661" t="s">
        <v>8852</v>
      </c>
      <c r="F1105" s="664">
        <v>3</v>
      </c>
      <c r="G1105" s="664">
        <v>162</v>
      </c>
      <c r="H1105" s="664">
        <v>1</v>
      </c>
      <c r="I1105" s="664">
        <v>54</v>
      </c>
      <c r="J1105" s="664">
        <v>3</v>
      </c>
      <c r="K1105" s="664">
        <v>162</v>
      </c>
      <c r="L1105" s="664">
        <v>1</v>
      </c>
      <c r="M1105" s="664">
        <v>54</v>
      </c>
      <c r="N1105" s="664">
        <v>2</v>
      </c>
      <c r="O1105" s="664">
        <v>108</v>
      </c>
      <c r="P1105" s="677">
        <v>0.66666666666666663</v>
      </c>
      <c r="Q1105" s="665">
        <v>54</v>
      </c>
    </row>
    <row r="1106" spans="1:17" ht="14.4" customHeight="1" x14ac:dyDescent="0.3">
      <c r="A1106" s="660" t="s">
        <v>9020</v>
      </c>
      <c r="B1106" s="661" t="s">
        <v>8820</v>
      </c>
      <c r="C1106" s="661" t="s">
        <v>8731</v>
      </c>
      <c r="D1106" s="661" t="s">
        <v>8853</v>
      </c>
      <c r="E1106" s="661" t="s">
        <v>8854</v>
      </c>
      <c r="F1106" s="664">
        <v>345</v>
      </c>
      <c r="G1106" s="664">
        <v>26565</v>
      </c>
      <c r="H1106" s="664">
        <v>1</v>
      </c>
      <c r="I1106" s="664">
        <v>77</v>
      </c>
      <c r="J1106" s="664">
        <v>273</v>
      </c>
      <c r="K1106" s="664">
        <v>21021</v>
      </c>
      <c r="L1106" s="664">
        <v>0.79130434782608694</v>
      </c>
      <c r="M1106" s="664">
        <v>77</v>
      </c>
      <c r="N1106" s="664">
        <v>263</v>
      </c>
      <c r="O1106" s="664">
        <v>20251</v>
      </c>
      <c r="P1106" s="677">
        <v>0.76231884057971011</v>
      </c>
      <c r="Q1106" s="665">
        <v>77</v>
      </c>
    </row>
    <row r="1107" spans="1:17" ht="14.4" customHeight="1" x14ac:dyDescent="0.3">
      <c r="A1107" s="660" t="s">
        <v>9020</v>
      </c>
      <c r="B1107" s="661" t="s">
        <v>8820</v>
      </c>
      <c r="C1107" s="661" t="s">
        <v>8731</v>
      </c>
      <c r="D1107" s="661" t="s">
        <v>8857</v>
      </c>
      <c r="E1107" s="661" t="s">
        <v>8858</v>
      </c>
      <c r="F1107" s="664">
        <v>120</v>
      </c>
      <c r="G1107" s="664">
        <v>2640</v>
      </c>
      <c r="H1107" s="664">
        <v>1</v>
      </c>
      <c r="I1107" s="664">
        <v>22</v>
      </c>
      <c r="J1107" s="664">
        <v>71</v>
      </c>
      <c r="K1107" s="664">
        <v>1562</v>
      </c>
      <c r="L1107" s="664">
        <v>0.59166666666666667</v>
      </c>
      <c r="M1107" s="664">
        <v>22</v>
      </c>
      <c r="N1107" s="664">
        <v>85</v>
      </c>
      <c r="O1107" s="664">
        <v>1934</v>
      </c>
      <c r="P1107" s="677">
        <v>0.73257575757575755</v>
      </c>
      <c r="Q1107" s="665">
        <v>22.752941176470589</v>
      </c>
    </row>
    <row r="1108" spans="1:17" ht="14.4" customHeight="1" x14ac:dyDescent="0.3">
      <c r="A1108" s="660" t="s">
        <v>9020</v>
      </c>
      <c r="B1108" s="661" t="s">
        <v>8820</v>
      </c>
      <c r="C1108" s="661" t="s">
        <v>8731</v>
      </c>
      <c r="D1108" s="661" t="s">
        <v>8865</v>
      </c>
      <c r="E1108" s="661" t="s">
        <v>8866</v>
      </c>
      <c r="F1108" s="664"/>
      <c r="G1108" s="664"/>
      <c r="H1108" s="664"/>
      <c r="I1108" s="664"/>
      <c r="J1108" s="664"/>
      <c r="K1108" s="664"/>
      <c r="L1108" s="664"/>
      <c r="M1108" s="664"/>
      <c r="N1108" s="664">
        <v>1</v>
      </c>
      <c r="O1108" s="664">
        <v>628</v>
      </c>
      <c r="P1108" s="677"/>
      <c r="Q1108" s="665">
        <v>628</v>
      </c>
    </row>
    <row r="1109" spans="1:17" ht="14.4" customHeight="1" x14ac:dyDescent="0.3">
      <c r="A1109" s="660" t="s">
        <v>9020</v>
      </c>
      <c r="B1109" s="661" t="s">
        <v>8820</v>
      </c>
      <c r="C1109" s="661" t="s">
        <v>8731</v>
      </c>
      <c r="D1109" s="661" t="s">
        <v>8867</v>
      </c>
      <c r="E1109" s="661" t="s">
        <v>8868</v>
      </c>
      <c r="F1109" s="664">
        <v>22</v>
      </c>
      <c r="G1109" s="664">
        <v>4598</v>
      </c>
      <c r="H1109" s="664">
        <v>1</v>
      </c>
      <c r="I1109" s="664">
        <v>209</v>
      </c>
      <c r="J1109" s="664">
        <v>13</v>
      </c>
      <c r="K1109" s="664">
        <v>2717</v>
      </c>
      <c r="L1109" s="664">
        <v>0.59090909090909094</v>
      </c>
      <c r="M1109" s="664">
        <v>209</v>
      </c>
      <c r="N1109" s="664"/>
      <c r="O1109" s="664"/>
      <c r="P1109" s="677"/>
      <c r="Q1109" s="665"/>
    </row>
    <row r="1110" spans="1:17" ht="14.4" customHeight="1" x14ac:dyDescent="0.3">
      <c r="A1110" s="660" t="s">
        <v>9020</v>
      </c>
      <c r="B1110" s="661" t="s">
        <v>8820</v>
      </c>
      <c r="C1110" s="661" t="s">
        <v>8731</v>
      </c>
      <c r="D1110" s="661" t="s">
        <v>8869</v>
      </c>
      <c r="E1110" s="661" t="s">
        <v>8870</v>
      </c>
      <c r="F1110" s="664">
        <v>4</v>
      </c>
      <c r="G1110" s="664">
        <v>264</v>
      </c>
      <c r="H1110" s="664">
        <v>1</v>
      </c>
      <c r="I1110" s="664">
        <v>66</v>
      </c>
      <c r="J1110" s="664">
        <v>19</v>
      </c>
      <c r="K1110" s="664">
        <v>1254</v>
      </c>
      <c r="L1110" s="664">
        <v>4.75</v>
      </c>
      <c r="M1110" s="664">
        <v>66</v>
      </c>
      <c r="N1110" s="664">
        <v>11</v>
      </c>
      <c r="O1110" s="664">
        <v>726</v>
      </c>
      <c r="P1110" s="677">
        <v>2.75</v>
      </c>
      <c r="Q1110" s="665">
        <v>66</v>
      </c>
    </row>
    <row r="1111" spans="1:17" ht="14.4" customHeight="1" x14ac:dyDescent="0.3">
      <c r="A1111" s="660" t="s">
        <v>9020</v>
      </c>
      <c r="B1111" s="661" t="s">
        <v>8820</v>
      </c>
      <c r="C1111" s="661" t="s">
        <v>8731</v>
      </c>
      <c r="D1111" s="661" t="s">
        <v>8873</v>
      </c>
      <c r="E1111" s="661" t="s">
        <v>8874</v>
      </c>
      <c r="F1111" s="664">
        <v>613</v>
      </c>
      <c r="G1111" s="664">
        <v>9808</v>
      </c>
      <c r="H1111" s="664">
        <v>1</v>
      </c>
      <c r="I1111" s="664">
        <v>16</v>
      </c>
      <c r="J1111" s="664">
        <v>511</v>
      </c>
      <c r="K1111" s="664">
        <v>8176</v>
      </c>
      <c r="L1111" s="664">
        <v>0.83360522022838501</v>
      </c>
      <c r="M1111" s="664">
        <v>16</v>
      </c>
      <c r="N1111" s="664">
        <v>416</v>
      </c>
      <c r="O1111" s="664">
        <v>6656</v>
      </c>
      <c r="P1111" s="677">
        <v>0.67862969004893969</v>
      </c>
      <c r="Q1111" s="665">
        <v>16</v>
      </c>
    </row>
    <row r="1112" spans="1:17" ht="14.4" customHeight="1" x14ac:dyDescent="0.3">
      <c r="A1112" s="660" t="s">
        <v>9020</v>
      </c>
      <c r="B1112" s="661" t="s">
        <v>8820</v>
      </c>
      <c r="C1112" s="661" t="s">
        <v>8731</v>
      </c>
      <c r="D1112" s="661" t="s">
        <v>8877</v>
      </c>
      <c r="E1112" s="661" t="s">
        <v>8878</v>
      </c>
      <c r="F1112" s="664">
        <v>15</v>
      </c>
      <c r="G1112" s="664">
        <v>5205</v>
      </c>
      <c r="H1112" s="664">
        <v>1</v>
      </c>
      <c r="I1112" s="664">
        <v>347</v>
      </c>
      <c r="J1112" s="664"/>
      <c r="K1112" s="664"/>
      <c r="L1112" s="664"/>
      <c r="M1112" s="664"/>
      <c r="N1112" s="664"/>
      <c r="O1112" s="664"/>
      <c r="P1112" s="677"/>
      <c r="Q1112" s="665"/>
    </row>
    <row r="1113" spans="1:17" ht="14.4" customHeight="1" x14ac:dyDescent="0.3">
      <c r="A1113" s="660" t="s">
        <v>9020</v>
      </c>
      <c r="B1113" s="661" t="s">
        <v>8820</v>
      </c>
      <c r="C1113" s="661" t="s">
        <v>8731</v>
      </c>
      <c r="D1113" s="661" t="s">
        <v>8879</v>
      </c>
      <c r="E1113" s="661" t="s">
        <v>8880</v>
      </c>
      <c r="F1113" s="664">
        <v>96</v>
      </c>
      <c r="G1113" s="664">
        <v>2208</v>
      </c>
      <c r="H1113" s="664">
        <v>1</v>
      </c>
      <c r="I1113" s="664">
        <v>23</v>
      </c>
      <c r="J1113" s="664">
        <v>58</v>
      </c>
      <c r="K1113" s="664">
        <v>1392</v>
      </c>
      <c r="L1113" s="664">
        <v>0.63043478260869568</v>
      </c>
      <c r="M1113" s="664">
        <v>24</v>
      </c>
      <c r="N1113" s="664">
        <v>71</v>
      </c>
      <c r="O1113" s="664">
        <v>1704</v>
      </c>
      <c r="P1113" s="677">
        <v>0.77173913043478259</v>
      </c>
      <c r="Q1113" s="665">
        <v>24</v>
      </c>
    </row>
    <row r="1114" spans="1:17" ht="14.4" customHeight="1" x14ac:dyDescent="0.3">
      <c r="A1114" s="660" t="s">
        <v>9020</v>
      </c>
      <c r="B1114" s="661" t="s">
        <v>8820</v>
      </c>
      <c r="C1114" s="661" t="s">
        <v>8731</v>
      </c>
      <c r="D1114" s="661" t="s">
        <v>8881</v>
      </c>
      <c r="E1114" s="661" t="s">
        <v>8882</v>
      </c>
      <c r="F1114" s="664">
        <v>1</v>
      </c>
      <c r="G1114" s="664">
        <v>737</v>
      </c>
      <c r="H1114" s="664">
        <v>1</v>
      </c>
      <c r="I1114" s="664">
        <v>737</v>
      </c>
      <c r="J1114" s="664"/>
      <c r="K1114" s="664"/>
      <c r="L1114" s="664"/>
      <c r="M1114" s="664"/>
      <c r="N1114" s="664"/>
      <c r="O1114" s="664"/>
      <c r="P1114" s="677"/>
      <c r="Q1114" s="665"/>
    </row>
    <row r="1115" spans="1:17" ht="14.4" customHeight="1" x14ac:dyDescent="0.3">
      <c r="A1115" s="660" t="s">
        <v>9020</v>
      </c>
      <c r="B1115" s="661" t="s">
        <v>8820</v>
      </c>
      <c r="C1115" s="661" t="s">
        <v>8731</v>
      </c>
      <c r="D1115" s="661" t="s">
        <v>8883</v>
      </c>
      <c r="E1115" s="661" t="s">
        <v>8884</v>
      </c>
      <c r="F1115" s="664">
        <v>2</v>
      </c>
      <c r="G1115" s="664">
        <v>360</v>
      </c>
      <c r="H1115" s="664">
        <v>1</v>
      </c>
      <c r="I1115" s="664">
        <v>180</v>
      </c>
      <c r="J1115" s="664">
        <v>1</v>
      </c>
      <c r="K1115" s="664">
        <v>180</v>
      </c>
      <c r="L1115" s="664">
        <v>0.5</v>
      </c>
      <c r="M1115" s="664">
        <v>180</v>
      </c>
      <c r="N1115" s="664">
        <v>2</v>
      </c>
      <c r="O1115" s="664">
        <v>360</v>
      </c>
      <c r="P1115" s="677">
        <v>1</v>
      </c>
      <c r="Q1115" s="665">
        <v>180</v>
      </c>
    </row>
    <row r="1116" spans="1:17" ht="14.4" customHeight="1" x14ac:dyDescent="0.3">
      <c r="A1116" s="660" t="s">
        <v>9020</v>
      </c>
      <c r="B1116" s="661" t="s">
        <v>8820</v>
      </c>
      <c r="C1116" s="661" t="s">
        <v>8731</v>
      </c>
      <c r="D1116" s="661" t="s">
        <v>8889</v>
      </c>
      <c r="E1116" s="661" t="s">
        <v>8890</v>
      </c>
      <c r="F1116" s="664">
        <v>1</v>
      </c>
      <c r="G1116" s="664">
        <v>253</v>
      </c>
      <c r="H1116" s="664">
        <v>1</v>
      </c>
      <c r="I1116" s="664">
        <v>253</v>
      </c>
      <c r="J1116" s="664">
        <v>6</v>
      </c>
      <c r="K1116" s="664">
        <v>1518</v>
      </c>
      <c r="L1116" s="664">
        <v>6</v>
      </c>
      <c r="M1116" s="664">
        <v>253</v>
      </c>
      <c r="N1116" s="664">
        <v>19</v>
      </c>
      <c r="O1116" s="664">
        <v>4807</v>
      </c>
      <c r="P1116" s="677">
        <v>19</v>
      </c>
      <c r="Q1116" s="665">
        <v>253</v>
      </c>
    </row>
    <row r="1117" spans="1:17" ht="14.4" customHeight="1" x14ac:dyDescent="0.3">
      <c r="A1117" s="660" t="s">
        <v>9020</v>
      </c>
      <c r="B1117" s="661" t="s">
        <v>8820</v>
      </c>
      <c r="C1117" s="661" t="s">
        <v>8731</v>
      </c>
      <c r="D1117" s="661" t="s">
        <v>8891</v>
      </c>
      <c r="E1117" s="661" t="s">
        <v>8892</v>
      </c>
      <c r="F1117" s="664">
        <v>1</v>
      </c>
      <c r="G1117" s="664">
        <v>264</v>
      </c>
      <c r="H1117" s="664">
        <v>1</v>
      </c>
      <c r="I1117" s="664">
        <v>264</v>
      </c>
      <c r="J1117" s="664"/>
      <c r="K1117" s="664"/>
      <c r="L1117" s="664"/>
      <c r="M1117" s="664"/>
      <c r="N1117" s="664"/>
      <c r="O1117" s="664"/>
      <c r="P1117" s="677"/>
      <c r="Q1117" s="665"/>
    </row>
    <row r="1118" spans="1:17" ht="14.4" customHeight="1" x14ac:dyDescent="0.3">
      <c r="A1118" s="660" t="s">
        <v>9020</v>
      </c>
      <c r="B1118" s="661" t="s">
        <v>8820</v>
      </c>
      <c r="C1118" s="661" t="s">
        <v>8731</v>
      </c>
      <c r="D1118" s="661" t="s">
        <v>8893</v>
      </c>
      <c r="E1118" s="661" t="s">
        <v>8894</v>
      </c>
      <c r="F1118" s="664">
        <v>1</v>
      </c>
      <c r="G1118" s="664">
        <v>189</v>
      </c>
      <c r="H1118" s="664">
        <v>1</v>
      </c>
      <c r="I1118" s="664">
        <v>189</v>
      </c>
      <c r="J1118" s="664">
        <v>1</v>
      </c>
      <c r="K1118" s="664">
        <v>189</v>
      </c>
      <c r="L1118" s="664">
        <v>1</v>
      </c>
      <c r="M1118" s="664">
        <v>189</v>
      </c>
      <c r="N1118" s="664"/>
      <c r="O1118" s="664"/>
      <c r="P1118" s="677"/>
      <c r="Q1118" s="665"/>
    </row>
    <row r="1119" spans="1:17" ht="14.4" customHeight="1" x14ac:dyDescent="0.3">
      <c r="A1119" s="660" t="s">
        <v>9020</v>
      </c>
      <c r="B1119" s="661" t="s">
        <v>8820</v>
      </c>
      <c r="C1119" s="661" t="s">
        <v>8731</v>
      </c>
      <c r="D1119" s="661" t="s">
        <v>8897</v>
      </c>
      <c r="E1119" s="661" t="s">
        <v>8898</v>
      </c>
      <c r="F1119" s="664">
        <v>4</v>
      </c>
      <c r="G1119" s="664">
        <v>864</v>
      </c>
      <c r="H1119" s="664">
        <v>1</v>
      </c>
      <c r="I1119" s="664">
        <v>216</v>
      </c>
      <c r="J1119" s="664">
        <v>4</v>
      </c>
      <c r="K1119" s="664">
        <v>864</v>
      </c>
      <c r="L1119" s="664">
        <v>1</v>
      </c>
      <c r="M1119" s="664">
        <v>216</v>
      </c>
      <c r="N1119" s="664">
        <v>2</v>
      </c>
      <c r="O1119" s="664">
        <v>432</v>
      </c>
      <c r="P1119" s="677">
        <v>0.5</v>
      </c>
      <c r="Q1119" s="665">
        <v>216</v>
      </c>
    </row>
    <row r="1120" spans="1:17" ht="14.4" customHeight="1" x14ac:dyDescent="0.3">
      <c r="A1120" s="660" t="s">
        <v>9020</v>
      </c>
      <c r="B1120" s="661" t="s">
        <v>8820</v>
      </c>
      <c r="C1120" s="661" t="s">
        <v>8731</v>
      </c>
      <c r="D1120" s="661" t="s">
        <v>8899</v>
      </c>
      <c r="E1120" s="661" t="s">
        <v>8900</v>
      </c>
      <c r="F1120" s="664">
        <v>1</v>
      </c>
      <c r="G1120" s="664">
        <v>35</v>
      </c>
      <c r="H1120" s="664">
        <v>1</v>
      </c>
      <c r="I1120" s="664">
        <v>35</v>
      </c>
      <c r="J1120" s="664"/>
      <c r="K1120" s="664"/>
      <c r="L1120" s="664"/>
      <c r="M1120" s="664"/>
      <c r="N1120" s="664"/>
      <c r="O1120" s="664"/>
      <c r="P1120" s="677"/>
      <c r="Q1120" s="665"/>
    </row>
    <row r="1121" spans="1:17" ht="14.4" customHeight="1" x14ac:dyDescent="0.3">
      <c r="A1121" s="660" t="s">
        <v>9020</v>
      </c>
      <c r="B1121" s="661" t="s">
        <v>8820</v>
      </c>
      <c r="C1121" s="661" t="s">
        <v>8731</v>
      </c>
      <c r="D1121" s="661" t="s">
        <v>8901</v>
      </c>
      <c r="E1121" s="661" t="s">
        <v>8902</v>
      </c>
      <c r="F1121" s="664">
        <v>1</v>
      </c>
      <c r="G1121" s="664">
        <v>589</v>
      </c>
      <c r="H1121" s="664">
        <v>1</v>
      </c>
      <c r="I1121" s="664">
        <v>589</v>
      </c>
      <c r="J1121" s="664"/>
      <c r="K1121" s="664"/>
      <c r="L1121" s="664"/>
      <c r="M1121" s="664"/>
      <c r="N1121" s="664"/>
      <c r="O1121" s="664"/>
      <c r="P1121" s="677"/>
      <c r="Q1121" s="665"/>
    </row>
    <row r="1122" spans="1:17" ht="14.4" customHeight="1" x14ac:dyDescent="0.3">
      <c r="A1122" s="660" t="s">
        <v>9020</v>
      </c>
      <c r="B1122" s="661" t="s">
        <v>8820</v>
      </c>
      <c r="C1122" s="661" t="s">
        <v>8731</v>
      </c>
      <c r="D1122" s="661" t="s">
        <v>8903</v>
      </c>
      <c r="E1122" s="661" t="s">
        <v>8904</v>
      </c>
      <c r="F1122" s="664">
        <v>2</v>
      </c>
      <c r="G1122" s="664">
        <v>100</v>
      </c>
      <c r="H1122" s="664">
        <v>1</v>
      </c>
      <c r="I1122" s="664">
        <v>50</v>
      </c>
      <c r="J1122" s="664">
        <v>3</v>
      </c>
      <c r="K1122" s="664">
        <v>150</v>
      </c>
      <c r="L1122" s="664">
        <v>1.5</v>
      </c>
      <c r="M1122" s="664">
        <v>50</v>
      </c>
      <c r="N1122" s="664">
        <v>1</v>
      </c>
      <c r="O1122" s="664">
        <v>50</v>
      </c>
      <c r="P1122" s="677">
        <v>0.5</v>
      </c>
      <c r="Q1122" s="665">
        <v>50</v>
      </c>
    </row>
    <row r="1123" spans="1:17" ht="14.4" customHeight="1" x14ac:dyDescent="0.3">
      <c r="A1123" s="660" t="s">
        <v>9020</v>
      </c>
      <c r="B1123" s="661" t="s">
        <v>8820</v>
      </c>
      <c r="C1123" s="661" t="s">
        <v>8731</v>
      </c>
      <c r="D1123" s="661" t="s">
        <v>8905</v>
      </c>
      <c r="E1123" s="661" t="s">
        <v>8906</v>
      </c>
      <c r="F1123" s="664">
        <v>2</v>
      </c>
      <c r="G1123" s="664">
        <v>1088</v>
      </c>
      <c r="H1123" s="664">
        <v>1</v>
      </c>
      <c r="I1123" s="664">
        <v>544</v>
      </c>
      <c r="J1123" s="664"/>
      <c r="K1123" s="664"/>
      <c r="L1123" s="664"/>
      <c r="M1123" s="664"/>
      <c r="N1123" s="664">
        <v>1</v>
      </c>
      <c r="O1123" s="664">
        <v>546</v>
      </c>
      <c r="P1123" s="677">
        <v>0.50183823529411764</v>
      </c>
      <c r="Q1123" s="665">
        <v>546</v>
      </c>
    </row>
    <row r="1124" spans="1:17" ht="14.4" customHeight="1" x14ac:dyDescent="0.3">
      <c r="A1124" s="660" t="s">
        <v>9020</v>
      </c>
      <c r="B1124" s="661" t="s">
        <v>8820</v>
      </c>
      <c r="C1124" s="661" t="s">
        <v>8731</v>
      </c>
      <c r="D1124" s="661" t="s">
        <v>8909</v>
      </c>
      <c r="E1124" s="661" t="s">
        <v>8910</v>
      </c>
      <c r="F1124" s="664">
        <v>1</v>
      </c>
      <c r="G1124" s="664">
        <v>734</v>
      </c>
      <c r="H1124" s="664">
        <v>1</v>
      </c>
      <c r="I1124" s="664">
        <v>734</v>
      </c>
      <c r="J1124" s="664"/>
      <c r="K1124" s="664"/>
      <c r="L1124" s="664"/>
      <c r="M1124" s="664"/>
      <c r="N1124" s="664"/>
      <c r="O1124" s="664"/>
      <c r="P1124" s="677"/>
      <c r="Q1124" s="665"/>
    </row>
    <row r="1125" spans="1:17" ht="14.4" customHeight="1" x14ac:dyDescent="0.3">
      <c r="A1125" s="660" t="s">
        <v>9020</v>
      </c>
      <c r="B1125" s="661" t="s">
        <v>8820</v>
      </c>
      <c r="C1125" s="661" t="s">
        <v>8731</v>
      </c>
      <c r="D1125" s="661" t="s">
        <v>8911</v>
      </c>
      <c r="E1125" s="661" t="s">
        <v>8912</v>
      </c>
      <c r="F1125" s="664">
        <v>1</v>
      </c>
      <c r="G1125" s="664">
        <v>326</v>
      </c>
      <c r="H1125" s="664">
        <v>1</v>
      </c>
      <c r="I1125" s="664">
        <v>326</v>
      </c>
      <c r="J1125" s="664"/>
      <c r="K1125" s="664"/>
      <c r="L1125" s="664"/>
      <c r="M1125" s="664"/>
      <c r="N1125" s="664">
        <v>1</v>
      </c>
      <c r="O1125" s="664">
        <v>327</v>
      </c>
      <c r="P1125" s="677">
        <v>1.0030674846625767</v>
      </c>
      <c r="Q1125" s="665">
        <v>327</v>
      </c>
    </row>
    <row r="1126" spans="1:17" ht="14.4" customHeight="1" x14ac:dyDescent="0.3">
      <c r="A1126" s="660" t="s">
        <v>9020</v>
      </c>
      <c r="B1126" s="661" t="s">
        <v>8820</v>
      </c>
      <c r="C1126" s="661" t="s">
        <v>8731</v>
      </c>
      <c r="D1126" s="661" t="s">
        <v>8913</v>
      </c>
      <c r="E1126" s="661" t="s">
        <v>8914</v>
      </c>
      <c r="F1126" s="664">
        <v>1</v>
      </c>
      <c r="G1126" s="664">
        <v>344</v>
      </c>
      <c r="H1126" s="664">
        <v>1</v>
      </c>
      <c r="I1126" s="664">
        <v>344</v>
      </c>
      <c r="J1126" s="664"/>
      <c r="K1126" s="664"/>
      <c r="L1126" s="664"/>
      <c r="M1126" s="664"/>
      <c r="N1126" s="664"/>
      <c r="O1126" s="664"/>
      <c r="P1126" s="677"/>
      <c r="Q1126" s="665"/>
    </row>
    <row r="1127" spans="1:17" ht="14.4" customHeight="1" x14ac:dyDescent="0.3">
      <c r="A1127" s="660" t="s">
        <v>9020</v>
      </c>
      <c r="B1127" s="661" t="s">
        <v>8820</v>
      </c>
      <c r="C1127" s="661" t="s">
        <v>8731</v>
      </c>
      <c r="D1127" s="661" t="s">
        <v>8917</v>
      </c>
      <c r="E1127" s="661" t="s">
        <v>8918</v>
      </c>
      <c r="F1127" s="664"/>
      <c r="G1127" s="664"/>
      <c r="H1127" s="664"/>
      <c r="I1127" s="664"/>
      <c r="J1127" s="664"/>
      <c r="K1127" s="664"/>
      <c r="L1127" s="664"/>
      <c r="M1127" s="664"/>
      <c r="N1127" s="664">
        <v>1</v>
      </c>
      <c r="O1127" s="664">
        <v>231</v>
      </c>
      <c r="P1127" s="677"/>
      <c r="Q1127" s="665">
        <v>231</v>
      </c>
    </row>
    <row r="1128" spans="1:17" ht="14.4" customHeight="1" x14ac:dyDescent="0.3">
      <c r="A1128" s="660" t="s">
        <v>9020</v>
      </c>
      <c r="B1128" s="661" t="s">
        <v>8820</v>
      </c>
      <c r="C1128" s="661" t="s">
        <v>8731</v>
      </c>
      <c r="D1128" s="661" t="s">
        <v>8925</v>
      </c>
      <c r="E1128" s="661" t="s">
        <v>8926</v>
      </c>
      <c r="F1128" s="664">
        <v>1</v>
      </c>
      <c r="G1128" s="664">
        <v>649</v>
      </c>
      <c r="H1128" s="664">
        <v>1</v>
      </c>
      <c r="I1128" s="664">
        <v>649</v>
      </c>
      <c r="J1128" s="664"/>
      <c r="K1128" s="664"/>
      <c r="L1128" s="664"/>
      <c r="M1128" s="664"/>
      <c r="N1128" s="664">
        <v>1</v>
      </c>
      <c r="O1128" s="664">
        <v>651</v>
      </c>
      <c r="P1128" s="677">
        <v>1.0030816640986133</v>
      </c>
      <c r="Q1128" s="665">
        <v>651</v>
      </c>
    </row>
    <row r="1129" spans="1:17" ht="14.4" customHeight="1" x14ac:dyDescent="0.3">
      <c r="A1129" s="660" t="s">
        <v>9020</v>
      </c>
      <c r="B1129" s="661" t="s">
        <v>8820</v>
      </c>
      <c r="C1129" s="661" t="s">
        <v>8731</v>
      </c>
      <c r="D1129" s="661" t="s">
        <v>8929</v>
      </c>
      <c r="E1129" s="661" t="s">
        <v>8930</v>
      </c>
      <c r="F1129" s="664">
        <v>1</v>
      </c>
      <c r="G1129" s="664">
        <v>384</v>
      </c>
      <c r="H1129" s="664">
        <v>1</v>
      </c>
      <c r="I1129" s="664">
        <v>384</v>
      </c>
      <c r="J1129" s="664">
        <v>6</v>
      </c>
      <c r="K1129" s="664">
        <v>2310</v>
      </c>
      <c r="L1129" s="664">
        <v>6.015625</v>
      </c>
      <c r="M1129" s="664">
        <v>385</v>
      </c>
      <c r="N1129" s="664"/>
      <c r="O1129" s="664"/>
      <c r="P1129" s="677"/>
      <c r="Q1129" s="665"/>
    </row>
    <row r="1130" spans="1:17" ht="14.4" customHeight="1" x14ac:dyDescent="0.3">
      <c r="A1130" s="660" t="s">
        <v>9020</v>
      </c>
      <c r="B1130" s="661" t="s">
        <v>8820</v>
      </c>
      <c r="C1130" s="661" t="s">
        <v>8731</v>
      </c>
      <c r="D1130" s="661" t="s">
        <v>8938</v>
      </c>
      <c r="E1130" s="661" t="s">
        <v>8939</v>
      </c>
      <c r="F1130" s="664"/>
      <c r="G1130" s="664"/>
      <c r="H1130" s="664"/>
      <c r="I1130" s="664"/>
      <c r="J1130" s="664"/>
      <c r="K1130" s="664"/>
      <c r="L1130" s="664"/>
      <c r="M1130" s="664"/>
      <c r="N1130" s="664">
        <v>1</v>
      </c>
      <c r="O1130" s="664">
        <v>222</v>
      </c>
      <c r="P1130" s="677"/>
      <c r="Q1130" s="665">
        <v>222</v>
      </c>
    </row>
    <row r="1131" spans="1:17" ht="14.4" customHeight="1" x14ac:dyDescent="0.3">
      <c r="A1131" s="660" t="s">
        <v>9020</v>
      </c>
      <c r="B1131" s="661" t="s">
        <v>8820</v>
      </c>
      <c r="C1131" s="661" t="s">
        <v>8731</v>
      </c>
      <c r="D1131" s="661" t="s">
        <v>8940</v>
      </c>
      <c r="E1131" s="661" t="s">
        <v>8941</v>
      </c>
      <c r="F1131" s="664">
        <v>1</v>
      </c>
      <c r="G1131" s="664">
        <v>563</v>
      </c>
      <c r="H1131" s="664">
        <v>1</v>
      </c>
      <c r="I1131" s="664">
        <v>563</v>
      </c>
      <c r="J1131" s="664"/>
      <c r="K1131" s="664"/>
      <c r="L1131" s="664"/>
      <c r="M1131" s="664"/>
      <c r="N1131" s="664">
        <v>1</v>
      </c>
      <c r="O1131" s="664">
        <v>565</v>
      </c>
      <c r="P1131" s="677">
        <v>1.0035523978685612</v>
      </c>
      <c r="Q1131" s="665">
        <v>565</v>
      </c>
    </row>
    <row r="1132" spans="1:17" ht="14.4" customHeight="1" x14ac:dyDescent="0.3">
      <c r="A1132" s="660" t="s">
        <v>9021</v>
      </c>
      <c r="B1132" s="661" t="s">
        <v>8553</v>
      </c>
      <c r="C1132" s="661" t="s">
        <v>8731</v>
      </c>
      <c r="D1132" s="661" t="s">
        <v>8732</v>
      </c>
      <c r="E1132" s="661" t="s">
        <v>8733</v>
      </c>
      <c r="F1132" s="664">
        <v>2</v>
      </c>
      <c r="G1132" s="664">
        <v>68</v>
      </c>
      <c r="H1132" s="664">
        <v>1</v>
      </c>
      <c r="I1132" s="664">
        <v>34</v>
      </c>
      <c r="J1132" s="664">
        <v>1</v>
      </c>
      <c r="K1132" s="664">
        <v>34</v>
      </c>
      <c r="L1132" s="664">
        <v>0.5</v>
      </c>
      <c r="M1132" s="664">
        <v>34</v>
      </c>
      <c r="N1132" s="664">
        <v>2</v>
      </c>
      <c r="O1132" s="664">
        <v>69</v>
      </c>
      <c r="P1132" s="677">
        <v>1.0147058823529411</v>
      </c>
      <c r="Q1132" s="665">
        <v>34.5</v>
      </c>
    </row>
    <row r="1133" spans="1:17" ht="14.4" customHeight="1" x14ac:dyDescent="0.3">
      <c r="A1133" s="660" t="s">
        <v>9021</v>
      </c>
      <c r="B1133" s="661" t="s">
        <v>8553</v>
      </c>
      <c r="C1133" s="661" t="s">
        <v>8731</v>
      </c>
      <c r="D1133" s="661" t="s">
        <v>8782</v>
      </c>
      <c r="E1133" s="661" t="s">
        <v>8783</v>
      </c>
      <c r="F1133" s="664">
        <v>6</v>
      </c>
      <c r="G1133" s="664">
        <v>948</v>
      </c>
      <c r="H1133" s="664">
        <v>1</v>
      </c>
      <c r="I1133" s="664">
        <v>158</v>
      </c>
      <c r="J1133" s="664">
        <v>4</v>
      </c>
      <c r="K1133" s="664">
        <v>636</v>
      </c>
      <c r="L1133" s="664">
        <v>0.67088607594936711</v>
      </c>
      <c r="M1133" s="664">
        <v>159</v>
      </c>
      <c r="N1133" s="664">
        <v>6</v>
      </c>
      <c r="O1133" s="664">
        <v>958</v>
      </c>
      <c r="P1133" s="677">
        <v>1.010548523206751</v>
      </c>
      <c r="Q1133" s="665">
        <v>159.66666666666666</v>
      </c>
    </row>
    <row r="1134" spans="1:17" ht="14.4" customHeight="1" x14ac:dyDescent="0.3">
      <c r="A1134" s="660" t="s">
        <v>9021</v>
      </c>
      <c r="B1134" s="661" t="s">
        <v>8553</v>
      </c>
      <c r="C1134" s="661" t="s">
        <v>8731</v>
      </c>
      <c r="D1134" s="661" t="s">
        <v>8738</v>
      </c>
      <c r="E1134" s="661" t="s">
        <v>8739</v>
      </c>
      <c r="F1134" s="664"/>
      <c r="G1134" s="664"/>
      <c r="H1134" s="664"/>
      <c r="I1134" s="664"/>
      <c r="J1134" s="664">
        <v>1</v>
      </c>
      <c r="K1134" s="664">
        <v>163</v>
      </c>
      <c r="L1134" s="664"/>
      <c r="M1134" s="664">
        <v>163</v>
      </c>
      <c r="N1134" s="664">
        <v>1</v>
      </c>
      <c r="O1134" s="664">
        <v>164</v>
      </c>
      <c r="P1134" s="677"/>
      <c r="Q1134" s="665">
        <v>164</v>
      </c>
    </row>
    <row r="1135" spans="1:17" ht="14.4" customHeight="1" x14ac:dyDescent="0.3">
      <c r="A1135" s="660" t="s">
        <v>9021</v>
      </c>
      <c r="B1135" s="661" t="s">
        <v>8553</v>
      </c>
      <c r="C1135" s="661" t="s">
        <v>8731</v>
      </c>
      <c r="D1135" s="661" t="s">
        <v>8740</v>
      </c>
      <c r="E1135" s="661" t="s">
        <v>8741</v>
      </c>
      <c r="F1135" s="664"/>
      <c r="G1135" s="664"/>
      <c r="H1135" s="664"/>
      <c r="I1135" s="664"/>
      <c r="J1135" s="664">
        <v>1</v>
      </c>
      <c r="K1135" s="664">
        <v>645</v>
      </c>
      <c r="L1135" s="664"/>
      <c r="M1135" s="664">
        <v>645</v>
      </c>
      <c r="N1135" s="664"/>
      <c r="O1135" s="664"/>
      <c r="P1135" s="677"/>
      <c r="Q1135" s="665"/>
    </row>
    <row r="1136" spans="1:17" ht="14.4" customHeight="1" x14ac:dyDescent="0.3">
      <c r="A1136" s="660" t="s">
        <v>9021</v>
      </c>
      <c r="B1136" s="661" t="s">
        <v>8820</v>
      </c>
      <c r="C1136" s="661" t="s">
        <v>8731</v>
      </c>
      <c r="D1136" s="661" t="s">
        <v>8831</v>
      </c>
      <c r="E1136" s="661" t="s">
        <v>8832</v>
      </c>
      <c r="F1136" s="664">
        <v>1</v>
      </c>
      <c r="G1136" s="664">
        <v>350</v>
      </c>
      <c r="H1136" s="664">
        <v>1</v>
      </c>
      <c r="I1136" s="664">
        <v>350</v>
      </c>
      <c r="J1136" s="664">
        <v>3</v>
      </c>
      <c r="K1136" s="664">
        <v>1050</v>
      </c>
      <c r="L1136" s="664">
        <v>3</v>
      </c>
      <c r="M1136" s="664">
        <v>350</v>
      </c>
      <c r="N1136" s="664">
        <v>14</v>
      </c>
      <c r="O1136" s="664">
        <v>4908</v>
      </c>
      <c r="P1136" s="677">
        <v>14.022857142857143</v>
      </c>
      <c r="Q1136" s="665">
        <v>350.57142857142856</v>
      </c>
    </row>
    <row r="1137" spans="1:17" ht="14.4" customHeight="1" x14ac:dyDescent="0.3">
      <c r="A1137" s="660" t="s">
        <v>9021</v>
      </c>
      <c r="B1137" s="661" t="s">
        <v>8820</v>
      </c>
      <c r="C1137" s="661" t="s">
        <v>8731</v>
      </c>
      <c r="D1137" s="661" t="s">
        <v>8835</v>
      </c>
      <c r="E1137" s="661" t="s">
        <v>8836</v>
      </c>
      <c r="F1137" s="664">
        <v>2581</v>
      </c>
      <c r="G1137" s="664">
        <v>165184</v>
      </c>
      <c r="H1137" s="664">
        <v>1</v>
      </c>
      <c r="I1137" s="664">
        <v>64</v>
      </c>
      <c r="J1137" s="664">
        <v>2353</v>
      </c>
      <c r="K1137" s="664">
        <v>152945</v>
      </c>
      <c r="L1137" s="664">
        <v>0.92590686749321971</v>
      </c>
      <c r="M1137" s="664">
        <v>65</v>
      </c>
      <c r="N1137" s="664">
        <v>2027</v>
      </c>
      <c r="O1137" s="664">
        <v>131755</v>
      </c>
      <c r="P1137" s="677">
        <v>0.79762567803177065</v>
      </c>
      <c r="Q1137" s="665">
        <v>65</v>
      </c>
    </row>
    <row r="1138" spans="1:17" ht="14.4" customHeight="1" x14ac:dyDescent="0.3">
      <c r="A1138" s="660" t="s">
        <v>9021</v>
      </c>
      <c r="B1138" s="661" t="s">
        <v>8820</v>
      </c>
      <c r="C1138" s="661" t="s">
        <v>8731</v>
      </c>
      <c r="D1138" s="661" t="s">
        <v>8839</v>
      </c>
      <c r="E1138" s="661" t="s">
        <v>8840</v>
      </c>
      <c r="F1138" s="664">
        <v>5</v>
      </c>
      <c r="G1138" s="664">
        <v>2945</v>
      </c>
      <c r="H1138" s="664">
        <v>1</v>
      </c>
      <c r="I1138" s="664">
        <v>589</v>
      </c>
      <c r="J1138" s="664">
        <v>2</v>
      </c>
      <c r="K1138" s="664">
        <v>1180</v>
      </c>
      <c r="L1138" s="664">
        <v>0.40067911714770799</v>
      </c>
      <c r="M1138" s="664">
        <v>590</v>
      </c>
      <c r="N1138" s="664">
        <v>6</v>
      </c>
      <c r="O1138" s="664">
        <v>3541</v>
      </c>
      <c r="P1138" s="677">
        <v>1.2023769100169779</v>
      </c>
      <c r="Q1138" s="665">
        <v>590.16666666666663</v>
      </c>
    </row>
    <row r="1139" spans="1:17" ht="14.4" customHeight="1" x14ac:dyDescent="0.3">
      <c r="A1139" s="660" t="s">
        <v>9021</v>
      </c>
      <c r="B1139" s="661" t="s">
        <v>8820</v>
      </c>
      <c r="C1139" s="661" t="s">
        <v>8731</v>
      </c>
      <c r="D1139" s="661" t="s">
        <v>8841</v>
      </c>
      <c r="E1139" s="661" t="s">
        <v>8842</v>
      </c>
      <c r="F1139" s="664"/>
      <c r="G1139" s="664"/>
      <c r="H1139" s="664"/>
      <c r="I1139" s="664"/>
      <c r="J1139" s="664">
        <v>2</v>
      </c>
      <c r="K1139" s="664">
        <v>1230</v>
      </c>
      <c r="L1139" s="664"/>
      <c r="M1139" s="664">
        <v>615</v>
      </c>
      <c r="N1139" s="664">
        <v>1</v>
      </c>
      <c r="O1139" s="664">
        <v>616</v>
      </c>
      <c r="P1139" s="677"/>
      <c r="Q1139" s="665">
        <v>616</v>
      </c>
    </row>
    <row r="1140" spans="1:17" ht="14.4" customHeight="1" x14ac:dyDescent="0.3">
      <c r="A1140" s="660" t="s">
        <v>9021</v>
      </c>
      <c r="B1140" s="661" t="s">
        <v>8820</v>
      </c>
      <c r="C1140" s="661" t="s">
        <v>8731</v>
      </c>
      <c r="D1140" s="661" t="s">
        <v>8843</v>
      </c>
      <c r="E1140" s="661" t="s">
        <v>8844</v>
      </c>
      <c r="F1140" s="664"/>
      <c r="G1140" s="664"/>
      <c r="H1140" s="664"/>
      <c r="I1140" s="664"/>
      <c r="J1140" s="664"/>
      <c r="K1140" s="664"/>
      <c r="L1140" s="664"/>
      <c r="M1140" s="664"/>
      <c r="N1140" s="664">
        <v>1</v>
      </c>
      <c r="O1140" s="664">
        <v>149</v>
      </c>
      <c r="P1140" s="677"/>
      <c r="Q1140" s="665">
        <v>149</v>
      </c>
    </row>
    <row r="1141" spans="1:17" ht="14.4" customHeight="1" x14ac:dyDescent="0.3">
      <c r="A1141" s="660" t="s">
        <v>9021</v>
      </c>
      <c r="B1141" s="661" t="s">
        <v>8820</v>
      </c>
      <c r="C1141" s="661" t="s">
        <v>8731</v>
      </c>
      <c r="D1141" s="661" t="s">
        <v>8847</v>
      </c>
      <c r="E1141" s="661" t="s">
        <v>8848</v>
      </c>
      <c r="F1141" s="664">
        <v>29</v>
      </c>
      <c r="G1141" s="664">
        <v>667</v>
      </c>
      <c r="H1141" s="664">
        <v>1</v>
      </c>
      <c r="I1141" s="664">
        <v>23</v>
      </c>
      <c r="J1141" s="664">
        <v>18</v>
      </c>
      <c r="K1141" s="664">
        <v>414</v>
      </c>
      <c r="L1141" s="664">
        <v>0.62068965517241381</v>
      </c>
      <c r="M1141" s="664">
        <v>23</v>
      </c>
      <c r="N1141" s="664">
        <v>20</v>
      </c>
      <c r="O1141" s="664">
        <v>474</v>
      </c>
      <c r="P1141" s="677">
        <v>0.71064467766116945</v>
      </c>
      <c r="Q1141" s="665">
        <v>23.7</v>
      </c>
    </row>
    <row r="1142" spans="1:17" ht="14.4" customHeight="1" x14ac:dyDescent="0.3">
      <c r="A1142" s="660" t="s">
        <v>9021</v>
      </c>
      <c r="B1142" s="661" t="s">
        <v>8820</v>
      </c>
      <c r="C1142" s="661" t="s">
        <v>8731</v>
      </c>
      <c r="D1142" s="661" t="s">
        <v>8851</v>
      </c>
      <c r="E1142" s="661" t="s">
        <v>8852</v>
      </c>
      <c r="F1142" s="664">
        <v>5</v>
      </c>
      <c r="G1142" s="664">
        <v>270</v>
      </c>
      <c r="H1142" s="664">
        <v>1</v>
      </c>
      <c r="I1142" s="664">
        <v>54</v>
      </c>
      <c r="J1142" s="664">
        <v>3</v>
      </c>
      <c r="K1142" s="664">
        <v>162</v>
      </c>
      <c r="L1142" s="664">
        <v>0.6</v>
      </c>
      <c r="M1142" s="664">
        <v>54</v>
      </c>
      <c r="N1142" s="664">
        <v>14</v>
      </c>
      <c r="O1142" s="664">
        <v>756</v>
      </c>
      <c r="P1142" s="677">
        <v>2.8</v>
      </c>
      <c r="Q1142" s="665">
        <v>54</v>
      </c>
    </row>
    <row r="1143" spans="1:17" ht="14.4" customHeight="1" x14ac:dyDescent="0.3">
      <c r="A1143" s="660" t="s">
        <v>9021</v>
      </c>
      <c r="B1143" s="661" t="s">
        <v>8820</v>
      </c>
      <c r="C1143" s="661" t="s">
        <v>8731</v>
      </c>
      <c r="D1143" s="661" t="s">
        <v>8853</v>
      </c>
      <c r="E1143" s="661" t="s">
        <v>8854</v>
      </c>
      <c r="F1143" s="664">
        <v>1383</v>
      </c>
      <c r="G1143" s="664">
        <v>106491</v>
      </c>
      <c r="H1143" s="664">
        <v>1</v>
      </c>
      <c r="I1143" s="664">
        <v>77</v>
      </c>
      <c r="J1143" s="664">
        <v>1197</v>
      </c>
      <c r="K1143" s="664">
        <v>92169</v>
      </c>
      <c r="L1143" s="664">
        <v>0.86550976138828628</v>
      </c>
      <c r="M1143" s="664">
        <v>77</v>
      </c>
      <c r="N1143" s="664">
        <v>1316</v>
      </c>
      <c r="O1143" s="664">
        <v>101332</v>
      </c>
      <c r="P1143" s="677">
        <v>0.95155459146782362</v>
      </c>
      <c r="Q1143" s="665">
        <v>77</v>
      </c>
    </row>
    <row r="1144" spans="1:17" ht="14.4" customHeight="1" x14ac:dyDescent="0.3">
      <c r="A1144" s="660" t="s">
        <v>9021</v>
      </c>
      <c r="B1144" s="661" t="s">
        <v>8820</v>
      </c>
      <c r="C1144" s="661" t="s">
        <v>8731</v>
      </c>
      <c r="D1144" s="661" t="s">
        <v>8857</v>
      </c>
      <c r="E1144" s="661" t="s">
        <v>8858</v>
      </c>
      <c r="F1144" s="664">
        <v>203</v>
      </c>
      <c r="G1144" s="664">
        <v>4466</v>
      </c>
      <c r="H1144" s="664">
        <v>1</v>
      </c>
      <c r="I1144" s="664">
        <v>22</v>
      </c>
      <c r="J1144" s="664">
        <v>129</v>
      </c>
      <c r="K1144" s="664">
        <v>2838</v>
      </c>
      <c r="L1144" s="664">
        <v>0.6354679802955665</v>
      </c>
      <c r="M1144" s="664">
        <v>22</v>
      </c>
      <c r="N1144" s="664">
        <v>136</v>
      </c>
      <c r="O1144" s="664">
        <v>3090</v>
      </c>
      <c r="P1144" s="677">
        <v>0.69189431258396772</v>
      </c>
      <c r="Q1144" s="665">
        <v>22.720588235294116</v>
      </c>
    </row>
    <row r="1145" spans="1:17" ht="14.4" customHeight="1" x14ac:dyDescent="0.3">
      <c r="A1145" s="660" t="s">
        <v>9021</v>
      </c>
      <c r="B1145" s="661" t="s">
        <v>8820</v>
      </c>
      <c r="C1145" s="661" t="s">
        <v>8731</v>
      </c>
      <c r="D1145" s="661" t="s">
        <v>8865</v>
      </c>
      <c r="E1145" s="661" t="s">
        <v>8866</v>
      </c>
      <c r="F1145" s="664">
        <v>1</v>
      </c>
      <c r="G1145" s="664">
        <v>626</v>
      </c>
      <c r="H1145" s="664">
        <v>1</v>
      </c>
      <c r="I1145" s="664">
        <v>626</v>
      </c>
      <c r="J1145" s="664"/>
      <c r="K1145" s="664"/>
      <c r="L1145" s="664"/>
      <c r="M1145" s="664"/>
      <c r="N1145" s="664"/>
      <c r="O1145" s="664"/>
      <c r="P1145" s="677"/>
      <c r="Q1145" s="665"/>
    </row>
    <row r="1146" spans="1:17" ht="14.4" customHeight="1" x14ac:dyDescent="0.3">
      <c r="A1146" s="660" t="s">
        <v>9021</v>
      </c>
      <c r="B1146" s="661" t="s">
        <v>8820</v>
      </c>
      <c r="C1146" s="661" t="s">
        <v>8731</v>
      </c>
      <c r="D1146" s="661" t="s">
        <v>8867</v>
      </c>
      <c r="E1146" s="661" t="s">
        <v>8868</v>
      </c>
      <c r="F1146" s="664">
        <v>27</v>
      </c>
      <c r="G1146" s="664">
        <v>5643</v>
      </c>
      <c r="H1146" s="664">
        <v>1</v>
      </c>
      <c r="I1146" s="664">
        <v>209</v>
      </c>
      <c r="J1146" s="664">
        <v>26</v>
      </c>
      <c r="K1146" s="664">
        <v>5434</v>
      </c>
      <c r="L1146" s="664">
        <v>0.96296296296296291</v>
      </c>
      <c r="M1146" s="664">
        <v>209</v>
      </c>
      <c r="N1146" s="664"/>
      <c r="O1146" s="664"/>
      <c r="P1146" s="677"/>
      <c r="Q1146" s="665"/>
    </row>
    <row r="1147" spans="1:17" ht="14.4" customHeight="1" x14ac:dyDescent="0.3">
      <c r="A1147" s="660" t="s">
        <v>9021</v>
      </c>
      <c r="B1147" s="661" t="s">
        <v>8820</v>
      </c>
      <c r="C1147" s="661" t="s">
        <v>8731</v>
      </c>
      <c r="D1147" s="661" t="s">
        <v>8869</v>
      </c>
      <c r="E1147" s="661" t="s">
        <v>8870</v>
      </c>
      <c r="F1147" s="664">
        <v>1</v>
      </c>
      <c r="G1147" s="664">
        <v>66</v>
      </c>
      <c r="H1147" s="664">
        <v>1</v>
      </c>
      <c r="I1147" s="664">
        <v>66</v>
      </c>
      <c r="J1147" s="664">
        <v>3</v>
      </c>
      <c r="K1147" s="664">
        <v>198</v>
      </c>
      <c r="L1147" s="664">
        <v>3</v>
      </c>
      <c r="M1147" s="664">
        <v>66</v>
      </c>
      <c r="N1147" s="664">
        <v>27</v>
      </c>
      <c r="O1147" s="664">
        <v>1782</v>
      </c>
      <c r="P1147" s="677">
        <v>27</v>
      </c>
      <c r="Q1147" s="665">
        <v>66</v>
      </c>
    </row>
    <row r="1148" spans="1:17" ht="14.4" customHeight="1" x14ac:dyDescent="0.3">
      <c r="A1148" s="660" t="s">
        <v>9021</v>
      </c>
      <c r="B1148" s="661" t="s">
        <v>8820</v>
      </c>
      <c r="C1148" s="661" t="s">
        <v>8731</v>
      </c>
      <c r="D1148" s="661" t="s">
        <v>8873</v>
      </c>
      <c r="E1148" s="661" t="s">
        <v>8874</v>
      </c>
      <c r="F1148" s="664">
        <v>1361</v>
      </c>
      <c r="G1148" s="664">
        <v>21776</v>
      </c>
      <c r="H1148" s="664">
        <v>1</v>
      </c>
      <c r="I1148" s="664">
        <v>16</v>
      </c>
      <c r="J1148" s="664">
        <v>1195</v>
      </c>
      <c r="K1148" s="664">
        <v>19120</v>
      </c>
      <c r="L1148" s="664">
        <v>0.87803085966201322</v>
      </c>
      <c r="M1148" s="664">
        <v>16</v>
      </c>
      <c r="N1148" s="664">
        <v>1345</v>
      </c>
      <c r="O1148" s="664">
        <v>21520</v>
      </c>
      <c r="P1148" s="677">
        <v>0.98824393828067603</v>
      </c>
      <c r="Q1148" s="665">
        <v>16</v>
      </c>
    </row>
    <row r="1149" spans="1:17" ht="14.4" customHeight="1" x14ac:dyDescent="0.3">
      <c r="A1149" s="660" t="s">
        <v>9021</v>
      </c>
      <c r="B1149" s="661" t="s">
        <v>8820</v>
      </c>
      <c r="C1149" s="661" t="s">
        <v>8731</v>
      </c>
      <c r="D1149" s="661" t="s">
        <v>8875</v>
      </c>
      <c r="E1149" s="661" t="s">
        <v>8876</v>
      </c>
      <c r="F1149" s="664"/>
      <c r="G1149" s="664"/>
      <c r="H1149" s="664"/>
      <c r="I1149" s="664"/>
      <c r="J1149" s="664"/>
      <c r="K1149" s="664"/>
      <c r="L1149" s="664"/>
      <c r="M1149" s="664"/>
      <c r="N1149" s="664">
        <v>1</v>
      </c>
      <c r="O1149" s="664">
        <v>100</v>
      </c>
      <c r="P1149" s="677"/>
      <c r="Q1149" s="665">
        <v>100</v>
      </c>
    </row>
    <row r="1150" spans="1:17" ht="14.4" customHeight="1" x14ac:dyDescent="0.3">
      <c r="A1150" s="660" t="s">
        <v>9021</v>
      </c>
      <c r="B1150" s="661" t="s">
        <v>8820</v>
      </c>
      <c r="C1150" s="661" t="s">
        <v>8731</v>
      </c>
      <c r="D1150" s="661" t="s">
        <v>8877</v>
      </c>
      <c r="E1150" s="661" t="s">
        <v>8878</v>
      </c>
      <c r="F1150" s="664"/>
      <c r="G1150" s="664"/>
      <c r="H1150" s="664"/>
      <c r="I1150" s="664"/>
      <c r="J1150" s="664"/>
      <c r="K1150" s="664"/>
      <c r="L1150" s="664"/>
      <c r="M1150" s="664"/>
      <c r="N1150" s="664">
        <v>18</v>
      </c>
      <c r="O1150" s="664">
        <v>6282</v>
      </c>
      <c r="P1150" s="677"/>
      <c r="Q1150" s="665">
        <v>349</v>
      </c>
    </row>
    <row r="1151" spans="1:17" ht="14.4" customHeight="1" x14ac:dyDescent="0.3">
      <c r="A1151" s="660" t="s">
        <v>9021</v>
      </c>
      <c r="B1151" s="661" t="s">
        <v>8820</v>
      </c>
      <c r="C1151" s="661" t="s">
        <v>8731</v>
      </c>
      <c r="D1151" s="661" t="s">
        <v>8879</v>
      </c>
      <c r="E1151" s="661" t="s">
        <v>8880</v>
      </c>
      <c r="F1151" s="664">
        <v>171</v>
      </c>
      <c r="G1151" s="664">
        <v>3933</v>
      </c>
      <c r="H1151" s="664">
        <v>1</v>
      </c>
      <c r="I1151" s="664">
        <v>23</v>
      </c>
      <c r="J1151" s="664">
        <v>111</v>
      </c>
      <c r="K1151" s="664">
        <v>2664</v>
      </c>
      <c r="L1151" s="664">
        <v>0.67734553775743711</v>
      </c>
      <c r="M1151" s="664">
        <v>24</v>
      </c>
      <c r="N1151" s="664">
        <v>116</v>
      </c>
      <c r="O1151" s="664">
        <v>2784</v>
      </c>
      <c r="P1151" s="677">
        <v>0.70785659801678114</v>
      </c>
      <c r="Q1151" s="665">
        <v>24</v>
      </c>
    </row>
    <row r="1152" spans="1:17" ht="14.4" customHeight="1" x14ac:dyDescent="0.3">
      <c r="A1152" s="660" t="s">
        <v>9021</v>
      </c>
      <c r="B1152" s="661" t="s">
        <v>8820</v>
      </c>
      <c r="C1152" s="661" t="s">
        <v>8731</v>
      </c>
      <c r="D1152" s="661" t="s">
        <v>8881</v>
      </c>
      <c r="E1152" s="661" t="s">
        <v>8882</v>
      </c>
      <c r="F1152" s="664"/>
      <c r="G1152" s="664"/>
      <c r="H1152" s="664"/>
      <c r="I1152" s="664"/>
      <c r="J1152" s="664">
        <v>1</v>
      </c>
      <c r="K1152" s="664">
        <v>738</v>
      </c>
      <c r="L1152" s="664"/>
      <c r="M1152" s="664">
        <v>738</v>
      </c>
      <c r="N1152" s="664"/>
      <c r="O1152" s="664"/>
      <c r="P1152" s="677"/>
      <c r="Q1152" s="665"/>
    </row>
    <row r="1153" spans="1:17" ht="14.4" customHeight="1" x14ac:dyDescent="0.3">
      <c r="A1153" s="660" t="s">
        <v>9021</v>
      </c>
      <c r="B1153" s="661" t="s">
        <v>8820</v>
      </c>
      <c r="C1153" s="661" t="s">
        <v>8731</v>
      </c>
      <c r="D1153" s="661" t="s">
        <v>8883</v>
      </c>
      <c r="E1153" s="661" t="s">
        <v>8884</v>
      </c>
      <c r="F1153" s="664">
        <v>158</v>
      </c>
      <c r="G1153" s="664">
        <v>28440</v>
      </c>
      <c r="H1153" s="664">
        <v>1</v>
      </c>
      <c r="I1153" s="664">
        <v>180</v>
      </c>
      <c r="J1153" s="664">
        <v>129</v>
      </c>
      <c r="K1153" s="664">
        <v>23220</v>
      </c>
      <c r="L1153" s="664">
        <v>0.81645569620253167</v>
      </c>
      <c r="M1153" s="664">
        <v>180</v>
      </c>
      <c r="N1153" s="664">
        <v>164</v>
      </c>
      <c r="O1153" s="664">
        <v>29520</v>
      </c>
      <c r="P1153" s="677">
        <v>1.0379746835443038</v>
      </c>
      <c r="Q1153" s="665">
        <v>180</v>
      </c>
    </row>
    <row r="1154" spans="1:17" ht="14.4" customHeight="1" x14ac:dyDescent="0.3">
      <c r="A1154" s="660" t="s">
        <v>9021</v>
      </c>
      <c r="B1154" s="661" t="s">
        <v>8820</v>
      </c>
      <c r="C1154" s="661" t="s">
        <v>8731</v>
      </c>
      <c r="D1154" s="661" t="s">
        <v>8889</v>
      </c>
      <c r="E1154" s="661" t="s">
        <v>8890</v>
      </c>
      <c r="F1154" s="664">
        <v>1</v>
      </c>
      <c r="G1154" s="664">
        <v>253</v>
      </c>
      <c r="H1154" s="664">
        <v>1</v>
      </c>
      <c r="I1154" s="664">
        <v>253</v>
      </c>
      <c r="J1154" s="664">
        <v>6</v>
      </c>
      <c r="K1154" s="664">
        <v>1518</v>
      </c>
      <c r="L1154" s="664">
        <v>6</v>
      </c>
      <c r="M1154" s="664">
        <v>253</v>
      </c>
      <c r="N1154" s="664">
        <v>63</v>
      </c>
      <c r="O1154" s="664">
        <v>15939</v>
      </c>
      <c r="P1154" s="677">
        <v>63</v>
      </c>
      <c r="Q1154" s="665">
        <v>253</v>
      </c>
    </row>
    <row r="1155" spans="1:17" ht="14.4" customHeight="1" x14ac:dyDescent="0.3">
      <c r="A1155" s="660" t="s">
        <v>9021</v>
      </c>
      <c r="B1155" s="661" t="s">
        <v>8820</v>
      </c>
      <c r="C1155" s="661" t="s">
        <v>8731</v>
      </c>
      <c r="D1155" s="661" t="s">
        <v>8891</v>
      </c>
      <c r="E1155" s="661" t="s">
        <v>8892</v>
      </c>
      <c r="F1155" s="664"/>
      <c r="G1155" s="664"/>
      <c r="H1155" s="664"/>
      <c r="I1155" s="664"/>
      <c r="J1155" s="664">
        <v>1</v>
      </c>
      <c r="K1155" s="664">
        <v>264</v>
      </c>
      <c r="L1155" s="664"/>
      <c r="M1155" s="664">
        <v>264</v>
      </c>
      <c r="N1155" s="664"/>
      <c r="O1155" s="664"/>
      <c r="P1155" s="677"/>
      <c r="Q1155" s="665"/>
    </row>
    <row r="1156" spans="1:17" ht="14.4" customHeight="1" x14ac:dyDescent="0.3">
      <c r="A1156" s="660" t="s">
        <v>9021</v>
      </c>
      <c r="B1156" s="661" t="s">
        <v>8820</v>
      </c>
      <c r="C1156" s="661" t="s">
        <v>8731</v>
      </c>
      <c r="D1156" s="661" t="s">
        <v>8893</v>
      </c>
      <c r="E1156" s="661" t="s">
        <v>8894</v>
      </c>
      <c r="F1156" s="664">
        <v>1</v>
      </c>
      <c r="G1156" s="664">
        <v>189</v>
      </c>
      <c r="H1156" s="664">
        <v>1</v>
      </c>
      <c r="I1156" s="664">
        <v>189</v>
      </c>
      <c r="J1156" s="664">
        <v>1</v>
      </c>
      <c r="K1156" s="664">
        <v>189</v>
      </c>
      <c r="L1156" s="664">
        <v>1</v>
      </c>
      <c r="M1156" s="664">
        <v>189</v>
      </c>
      <c r="N1156" s="664"/>
      <c r="O1156" s="664"/>
      <c r="P1156" s="677"/>
      <c r="Q1156" s="665"/>
    </row>
    <row r="1157" spans="1:17" ht="14.4" customHeight="1" x14ac:dyDescent="0.3">
      <c r="A1157" s="660" t="s">
        <v>9021</v>
      </c>
      <c r="B1157" s="661" t="s">
        <v>8820</v>
      </c>
      <c r="C1157" s="661" t="s">
        <v>8731</v>
      </c>
      <c r="D1157" s="661" t="s">
        <v>8897</v>
      </c>
      <c r="E1157" s="661" t="s">
        <v>8898</v>
      </c>
      <c r="F1157" s="664">
        <v>172</v>
      </c>
      <c r="G1157" s="664">
        <v>37152</v>
      </c>
      <c r="H1157" s="664">
        <v>1</v>
      </c>
      <c r="I1157" s="664">
        <v>216</v>
      </c>
      <c r="J1157" s="664">
        <v>142</v>
      </c>
      <c r="K1157" s="664">
        <v>30672</v>
      </c>
      <c r="L1157" s="664">
        <v>0.82558139534883723</v>
      </c>
      <c r="M1157" s="664">
        <v>216</v>
      </c>
      <c r="N1157" s="664">
        <v>175</v>
      </c>
      <c r="O1157" s="664">
        <v>37800</v>
      </c>
      <c r="P1157" s="677">
        <v>1.0174418604651163</v>
      </c>
      <c r="Q1157" s="665">
        <v>216</v>
      </c>
    </row>
    <row r="1158" spans="1:17" ht="14.4" customHeight="1" x14ac:dyDescent="0.3">
      <c r="A1158" s="660" t="s">
        <v>9021</v>
      </c>
      <c r="B1158" s="661" t="s">
        <v>8820</v>
      </c>
      <c r="C1158" s="661" t="s">
        <v>8731</v>
      </c>
      <c r="D1158" s="661" t="s">
        <v>8901</v>
      </c>
      <c r="E1158" s="661" t="s">
        <v>8902</v>
      </c>
      <c r="F1158" s="664"/>
      <c r="G1158" s="664"/>
      <c r="H1158" s="664"/>
      <c r="I1158" s="664"/>
      <c r="J1158" s="664">
        <v>2</v>
      </c>
      <c r="K1158" s="664">
        <v>1180</v>
      </c>
      <c r="L1158" s="664"/>
      <c r="M1158" s="664">
        <v>590</v>
      </c>
      <c r="N1158" s="664">
        <v>1</v>
      </c>
      <c r="O1158" s="664">
        <v>591</v>
      </c>
      <c r="P1158" s="677"/>
      <c r="Q1158" s="665">
        <v>591</v>
      </c>
    </row>
    <row r="1159" spans="1:17" ht="14.4" customHeight="1" x14ac:dyDescent="0.3">
      <c r="A1159" s="660" t="s">
        <v>9021</v>
      </c>
      <c r="B1159" s="661" t="s">
        <v>8820</v>
      </c>
      <c r="C1159" s="661" t="s">
        <v>8731</v>
      </c>
      <c r="D1159" s="661" t="s">
        <v>8903</v>
      </c>
      <c r="E1159" s="661" t="s">
        <v>8904</v>
      </c>
      <c r="F1159" s="664">
        <v>4</v>
      </c>
      <c r="G1159" s="664">
        <v>200</v>
      </c>
      <c r="H1159" s="664">
        <v>1</v>
      </c>
      <c r="I1159" s="664">
        <v>50</v>
      </c>
      <c r="J1159" s="664"/>
      <c r="K1159" s="664"/>
      <c r="L1159" s="664"/>
      <c r="M1159" s="664"/>
      <c r="N1159" s="664">
        <v>7</v>
      </c>
      <c r="O1159" s="664">
        <v>350</v>
      </c>
      <c r="P1159" s="677">
        <v>1.75</v>
      </c>
      <c r="Q1159" s="665">
        <v>50</v>
      </c>
    </row>
    <row r="1160" spans="1:17" ht="14.4" customHeight="1" x14ac:dyDescent="0.3">
      <c r="A1160" s="660" t="s">
        <v>9021</v>
      </c>
      <c r="B1160" s="661" t="s">
        <v>8820</v>
      </c>
      <c r="C1160" s="661" t="s">
        <v>8731</v>
      </c>
      <c r="D1160" s="661" t="s">
        <v>8905</v>
      </c>
      <c r="E1160" s="661" t="s">
        <v>8906</v>
      </c>
      <c r="F1160" s="664"/>
      <c r="G1160" s="664"/>
      <c r="H1160" s="664"/>
      <c r="I1160" s="664"/>
      <c r="J1160" s="664">
        <v>1</v>
      </c>
      <c r="K1160" s="664">
        <v>545</v>
      </c>
      <c r="L1160" s="664"/>
      <c r="M1160" s="664">
        <v>545</v>
      </c>
      <c r="N1160" s="664"/>
      <c r="O1160" s="664"/>
      <c r="P1160" s="677"/>
      <c r="Q1160" s="665"/>
    </row>
    <row r="1161" spans="1:17" ht="14.4" customHeight="1" x14ac:dyDescent="0.3">
      <c r="A1161" s="660" t="s">
        <v>9021</v>
      </c>
      <c r="B1161" s="661" t="s">
        <v>8820</v>
      </c>
      <c r="C1161" s="661" t="s">
        <v>8731</v>
      </c>
      <c r="D1161" s="661" t="s">
        <v>8909</v>
      </c>
      <c r="E1161" s="661" t="s">
        <v>8910</v>
      </c>
      <c r="F1161" s="664"/>
      <c r="G1161" s="664"/>
      <c r="H1161" s="664"/>
      <c r="I1161" s="664"/>
      <c r="J1161" s="664">
        <v>1</v>
      </c>
      <c r="K1161" s="664">
        <v>734</v>
      </c>
      <c r="L1161" s="664"/>
      <c r="M1161" s="664">
        <v>734</v>
      </c>
      <c r="N1161" s="664"/>
      <c r="O1161" s="664"/>
      <c r="P1161" s="677"/>
      <c r="Q1161" s="665"/>
    </row>
    <row r="1162" spans="1:17" ht="14.4" customHeight="1" x14ac:dyDescent="0.3">
      <c r="A1162" s="660" t="s">
        <v>9021</v>
      </c>
      <c r="B1162" s="661" t="s">
        <v>8820</v>
      </c>
      <c r="C1162" s="661" t="s">
        <v>8731</v>
      </c>
      <c r="D1162" s="661" t="s">
        <v>8911</v>
      </c>
      <c r="E1162" s="661" t="s">
        <v>8912</v>
      </c>
      <c r="F1162" s="664">
        <v>1</v>
      </c>
      <c r="G1162" s="664">
        <v>326</v>
      </c>
      <c r="H1162" s="664">
        <v>1</v>
      </c>
      <c r="I1162" s="664">
        <v>326</v>
      </c>
      <c r="J1162" s="664"/>
      <c r="K1162" s="664"/>
      <c r="L1162" s="664"/>
      <c r="M1162" s="664"/>
      <c r="N1162" s="664">
        <v>1</v>
      </c>
      <c r="O1162" s="664">
        <v>327</v>
      </c>
      <c r="P1162" s="677">
        <v>1.0030674846625767</v>
      </c>
      <c r="Q1162" s="665">
        <v>327</v>
      </c>
    </row>
    <row r="1163" spans="1:17" ht="14.4" customHeight="1" x14ac:dyDescent="0.3">
      <c r="A1163" s="660" t="s">
        <v>9021</v>
      </c>
      <c r="B1163" s="661" t="s">
        <v>8820</v>
      </c>
      <c r="C1163" s="661" t="s">
        <v>8731</v>
      </c>
      <c r="D1163" s="661" t="s">
        <v>8913</v>
      </c>
      <c r="E1163" s="661" t="s">
        <v>8914</v>
      </c>
      <c r="F1163" s="664"/>
      <c r="G1163" s="664"/>
      <c r="H1163" s="664"/>
      <c r="I1163" s="664"/>
      <c r="J1163" s="664">
        <v>1</v>
      </c>
      <c r="K1163" s="664">
        <v>344</v>
      </c>
      <c r="L1163" s="664"/>
      <c r="M1163" s="664">
        <v>344</v>
      </c>
      <c r="N1163" s="664"/>
      <c r="O1163" s="664"/>
      <c r="P1163" s="677"/>
      <c r="Q1163" s="665"/>
    </row>
    <row r="1164" spans="1:17" ht="14.4" customHeight="1" x14ac:dyDescent="0.3">
      <c r="A1164" s="660" t="s">
        <v>9021</v>
      </c>
      <c r="B1164" s="661" t="s">
        <v>8820</v>
      </c>
      <c r="C1164" s="661" t="s">
        <v>8731</v>
      </c>
      <c r="D1164" s="661" t="s">
        <v>8915</v>
      </c>
      <c r="E1164" s="661" t="s">
        <v>8916</v>
      </c>
      <c r="F1164" s="664"/>
      <c r="G1164" s="664"/>
      <c r="H1164" s="664"/>
      <c r="I1164" s="664"/>
      <c r="J1164" s="664">
        <v>1</v>
      </c>
      <c r="K1164" s="664">
        <v>751</v>
      </c>
      <c r="L1164" s="664"/>
      <c r="M1164" s="664">
        <v>751</v>
      </c>
      <c r="N1164" s="664">
        <v>1</v>
      </c>
      <c r="O1164" s="664">
        <v>752</v>
      </c>
      <c r="P1164" s="677"/>
      <c r="Q1164" s="665">
        <v>752</v>
      </c>
    </row>
    <row r="1165" spans="1:17" ht="14.4" customHeight="1" x14ac:dyDescent="0.3">
      <c r="A1165" s="660" t="s">
        <v>9021</v>
      </c>
      <c r="B1165" s="661" t="s">
        <v>8820</v>
      </c>
      <c r="C1165" s="661" t="s">
        <v>8731</v>
      </c>
      <c r="D1165" s="661" t="s">
        <v>8917</v>
      </c>
      <c r="E1165" s="661" t="s">
        <v>8918</v>
      </c>
      <c r="F1165" s="664"/>
      <c r="G1165" s="664"/>
      <c r="H1165" s="664"/>
      <c r="I1165" s="664"/>
      <c r="J1165" s="664">
        <v>1</v>
      </c>
      <c r="K1165" s="664">
        <v>230</v>
      </c>
      <c r="L1165" s="664"/>
      <c r="M1165" s="664">
        <v>230</v>
      </c>
      <c r="N1165" s="664">
        <v>2</v>
      </c>
      <c r="O1165" s="664">
        <v>462</v>
      </c>
      <c r="P1165" s="677"/>
      <c r="Q1165" s="665">
        <v>231</v>
      </c>
    </row>
    <row r="1166" spans="1:17" ht="14.4" customHeight="1" x14ac:dyDescent="0.3">
      <c r="A1166" s="660" t="s">
        <v>9021</v>
      </c>
      <c r="B1166" s="661" t="s">
        <v>8820</v>
      </c>
      <c r="C1166" s="661" t="s">
        <v>8731</v>
      </c>
      <c r="D1166" s="661" t="s">
        <v>8921</v>
      </c>
      <c r="E1166" s="661" t="s">
        <v>8922</v>
      </c>
      <c r="F1166" s="664"/>
      <c r="G1166" s="664"/>
      <c r="H1166" s="664"/>
      <c r="I1166" s="664"/>
      <c r="J1166" s="664"/>
      <c r="K1166" s="664"/>
      <c r="L1166" s="664"/>
      <c r="M1166" s="664"/>
      <c r="N1166" s="664">
        <v>1</v>
      </c>
      <c r="O1166" s="664">
        <v>229</v>
      </c>
      <c r="P1166" s="677"/>
      <c r="Q1166" s="665">
        <v>229</v>
      </c>
    </row>
    <row r="1167" spans="1:17" ht="14.4" customHeight="1" x14ac:dyDescent="0.3">
      <c r="A1167" s="660" t="s">
        <v>9021</v>
      </c>
      <c r="B1167" s="661" t="s">
        <v>8820</v>
      </c>
      <c r="C1167" s="661" t="s">
        <v>8731</v>
      </c>
      <c r="D1167" s="661" t="s">
        <v>8923</v>
      </c>
      <c r="E1167" s="661" t="s">
        <v>8924</v>
      </c>
      <c r="F1167" s="664"/>
      <c r="G1167" s="664"/>
      <c r="H1167" s="664"/>
      <c r="I1167" s="664"/>
      <c r="J1167" s="664"/>
      <c r="K1167" s="664"/>
      <c r="L1167" s="664"/>
      <c r="M1167" s="664"/>
      <c r="N1167" s="664">
        <v>6</v>
      </c>
      <c r="O1167" s="664">
        <v>2437</v>
      </c>
      <c r="P1167" s="677"/>
      <c r="Q1167" s="665">
        <v>406.16666666666669</v>
      </c>
    </row>
    <row r="1168" spans="1:17" ht="14.4" customHeight="1" x14ac:dyDescent="0.3">
      <c r="A1168" s="660" t="s">
        <v>9021</v>
      </c>
      <c r="B1168" s="661" t="s">
        <v>8820</v>
      </c>
      <c r="C1168" s="661" t="s">
        <v>8731</v>
      </c>
      <c r="D1168" s="661" t="s">
        <v>8925</v>
      </c>
      <c r="E1168" s="661" t="s">
        <v>8926</v>
      </c>
      <c r="F1168" s="664"/>
      <c r="G1168" s="664"/>
      <c r="H1168" s="664"/>
      <c r="I1168" s="664"/>
      <c r="J1168" s="664">
        <v>1</v>
      </c>
      <c r="K1168" s="664">
        <v>650</v>
      </c>
      <c r="L1168" s="664"/>
      <c r="M1168" s="664">
        <v>650</v>
      </c>
      <c r="N1168" s="664">
        <v>2</v>
      </c>
      <c r="O1168" s="664">
        <v>1301</v>
      </c>
      <c r="P1168" s="677"/>
      <c r="Q1168" s="665">
        <v>650.5</v>
      </c>
    </row>
    <row r="1169" spans="1:17" ht="14.4" customHeight="1" x14ac:dyDescent="0.3">
      <c r="A1169" s="660" t="s">
        <v>9021</v>
      </c>
      <c r="B1169" s="661" t="s">
        <v>8820</v>
      </c>
      <c r="C1169" s="661" t="s">
        <v>8731</v>
      </c>
      <c r="D1169" s="661" t="s">
        <v>8927</v>
      </c>
      <c r="E1169" s="661" t="s">
        <v>8928</v>
      </c>
      <c r="F1169" s="664"/>
      <c r="G1169" s="664"/>
      <c r="H1169" s="664"/>
      <c r="I1169" s="664"/>
      <c r="J1169" s="664"/>
      <c r="K1169" s="664"/>
      <c r="L1169" s="664"/>
      <c r="M1169" s="664"/>
      <c r="N1169" s="664">
        <v>6</v>
      </c>
      <c r="O1169" s="664">
        <v>3517</v>
      </c>
      <c r="P1169" s="677"/>
      <c r="Q1169" s="665">
        <v>586.16666666666663</v>
      </c>
    </row>
    <row r="1170" spans="1:17" ht="14.4" customHeight="1" x14ac:dyDescent="0.3">
      <c r="A1170" s="660" t="s">
        <v>9021</v>
      </c>
      <c r="B1170" s="661" t="s">
        <v>8820</v>
      </c>
      <c r="C1170" s="661" t="s">
        <v>8731</v>
      </c>
      <c r="D1170" s="661" t="s">
        <v>8929</v>
      </c>
      <c r="E1170" s="661" t="s">
        <v>8930</v>
      </c>
      <c r="F1170" s="664"/>
      <c r="G1170" s="664"/>
      <c r="H1170" s="664"/>
      <c r="I1170" s="664"/>
      <c r="J1170" s="664"/>
      <c r="K1170" s="664"/>
      <c r="L1170" s="664"/>
      <c r="M1170" s="664"/>
      <c r="N1170" s="664">
        <v>1</v>
      </c>
      <c r="O1170" s="664">
        <v>386</v>
      </c>
      <c r="P1170" s="677"/>
      <c r="Q1170" s="665">
        <v>386</v>
      </c>
    </row>
    <row r="1171" spans="1:17" ht="14.4" customHeight="1" x14ac:dyDescent="0.3">
      <c r="A1171" s="660" t="s">
        <v>9021</v>
      </c>
      <c r="B1171" s="661" t="s">
        <v>8820</v>
      </c>
      <c r="C1171" s="661" t="s">
        <v>8731</v>
      </c>
      <c r="D1171" s="661" t="s">
        <v>8938</v>
      </c>
      <c r="E1171" s="661" t="s">
        <v>8939</v>
      </c>
      <c r="F1171" s="664"/>
      <c r="G1171" s="664"/>
      <c r="H1171" s="664"/>
      <c r="I1171" s="664"/>
      <c r="J1171" s="664"/>
      <c r="K1171" s="664"/>
      <c r="L1171" s="664"/>
      <c r="M1171" s="664"/>
      <c r="N1171" s="664">
        <v>1</v>
      </c>
      <c r="O1171" s="664">
        <v>222</v>
      </c>
      <c r="P1171" s="677"/>
      <c r="Q1171" s="665">
        <v>222</v>
      </c>
    </row>
    <row r="1172" spans="1:17" ht="14.4" customHeight="1" x14ac:dyDescent="0.3">
      <c r="A1172" s="660" t="s">
        <v>586</v>
      </c>
      <c r="B1172" s="661" t="s">
        <v>9022</v>
      </c>
      <c r="C1172" s="661" t="s">
        <v>8731</v>
      </c>
      <c r="D1172" s="661" t="s">
        <v>8750</v>
      </c>
      <c r="E1172" s="661" t="s">
        <v>8751</v>
      </c>
      <c r="F1172" s="664">
        <v>1</v>
      </c>
      <c r="G1172" s="664">
        <v>46</v>
      </c>
      <c r="H1172" s="664">
        <v>1</v>
      </c>
      <c r="I1172" s="664">
        <v>46</v>
      </c>
      <c r="J1172" s="664"/>
      <c r="K1172" s="664"/>
      <c r="L1172" s="664"/>
      <c r="M1172" s="664"/>
      <c r="N1172" s="664"/>
      <c r="O1172" s="664"/>
      <c r="P1172" s="677"/>
      <c r="Q1172" s="665"/>
    </row>
    <row r="1173" spans="1:17" ht="14.4" customHeight="1" x14ac:dyDescent="0.3">
      <c r="A1173" s="660" t="s">
        <v>586</v>
      </c>
      <c r="B1173" s="661" t="s">
        <v>8553</v>
      </c>
      <c r="C1173" s="661" t="s">
        <v>2035</v>
      </c>
      <c r="D1173" s="661" t="s">
        <v>8559</v>
      </c>
      <c r="E1173" s="661" t="s">
        <v>8558</v>
      </c>
      <c r="F1173" s="664">
        <v>6</v>
      </c>
      <c r="G1173" s="664">
        <v>1666.44</v>
      </c>
      <c r="H1173" s="664">
        <v>1</v>
      </c>
      <c r="I1173" s="664">
        <v>277.74</v>
      </c>
      <c r="J1173" s="664"/>
      <c r="K1173" s="664"/>
      <c r="L1173" s="664"/>
      <c r="M1173" s="664"/>
      <c r="N1173" s="664"/>
      <c r="O1173" s="664"/>
      <c r="P1173" s="677"/>
      <c r="Q1173" s="665"/>
    </row>
    <row r="1174" spans="1:17" ht="14.4" customHeight="1" x14ac:dyDescent="0.3">
      <c r="A1174" s="660" t="s">
        <v>586</v>
      </c>
      <c r="B1174" s="661" t="s">
        <v>8553</v>
      </c>
      <c r="C1174" s="661" t="s">
        <v>2035</v>
      </c>
      <c r="D1174" s="661" t="s">
        <v>8571</v>
      </c>
      <c r="E1174" s="661" t="s">
        <v>8572</v>
      </c>
      <c r="F1174" s="664">
        <v>0</v>
      </c>
      <c r="G1174" s="664">
        <v>0</v>
      </c>
      <c r="H1174" s="664"/>
      <c r="I1174" s="664"/>
      <c r="J1174" s="664"/>
      <c r="K1174" s="664"/>
      <c r="L1174" s="664"/>
      <c r="M1174" s="664"/>
      <c r="N1174" s="664">
        <v>0</v>
      </c>
      <c r="O1174" s="664">
        <v>0</v>
      </c>
      <c r="P1174" s="677"/>
      <c r="Q1174" s="665"/>
    </row>
    <row r="1175" spans="1:17" ht="14.4" customHeight="1" x14ac:dyDescent="0.3">
      <c r="A1175" s="660" t="s">
        <v>586</v>
      </c>
      <c r="B1175" s="661" t="s">
        <v>8553</v>
      </c>
      <c r="C1175" s="661" t="s">
        <v>2035</v>
      </c>
      <c r="D1175" s="661" t="s">
        <v>8571</v>
      </c>
      <c r="E1175" s="661" t="s">
        <v>3273</v>
      </c>
      <c r="F1175" s="664">
        <v>0.5</v>
      </c>
      <c r="G1175" s="664">
        <v>6475</v>
      </c>
      <c r="H1175" s="664">
        <v>1</v>
      </c>
      <c r="I1175" s="664">
        <v>12950</v>
      </c>
      <c r="J1175" s="664"/>
      <c r="K1175" s="664"/>
      <c r="L1175" s="664"/>
      <c r="M1175" s="664"/>
      <c r="N1175" s="664">
        <v>1</v>
      </c>
      <c r="O1175" s="664">
        <v>13063.61</v>
      </c>
      <c r="P1175" s="677">
        <v>2.0175459459459462</v>
      </c>
      <c r="Q1175" s="665">
        <v>13063.61</v>
      </c>
    </row>
    <row r="1176" spans="1:17" ht="14.4" customHeight="1" x14ac:dyDescent="0.3">
      <c r="A1176" s="660" t="s">
        <v>586</v>
      </c>
      <c r="B1176" s="661" t="s">
        <v>8553</v>
      </c>
      <c r="C1176" s="661" t="s">
        <v>2035</v>
      </c>
      <c r="D1176" s="661" t="s">
        <v>8573</v>
      </c>
      <c r="E1176" s="661" t="s">
        <v>8572</v>
      </c>
      <c r="F1176" s="664">
        <v>0</v>
      </c>
      <c r="G1176" s="664">
        <v>0</v>
      </c>
      <c r="H1176" s="664"/>
      <c r="I1176" s="664"/>
      <c r="J1176" s="664"/>
      <c r="K1176" s="664"/>
      <c r="L1176" s="664"/>
      <c r="M1176" s="664"/>
      <c r="N1176" s="664">
        <v>0</v>
      </c>
      <c r="O1176" s="664">
        <v>0</v>
      </c>
      <c r="P1176" s="677"/>
      <c r="Q1176" s="665"/>
    </row>
    <row r="1177" spans="1:17" ht="14.4" customHeight="1" x14ac:dyDescent="0.3">
      <c r="A1177" s="660" t="s">
        <v>586</v>
      </c>
      <c r="B1177" s="661" t="s">
        <v>8553</v>
      </c>
      <c r="C1177" s="661" t="s">
        <v>2035</v>
      </c>
      <c r="D1177" s="661" t="s">
        <v>8573</v>
      </c>
      <c r="E1177" s="661" t="s">
        <v>8574</v>
      </c>
      <c r="F1177" s="664">
        <v>1</v>
      </c>
      <c r="G1177" s="664">
        <v>32375.040000000001</v>
      </c>
      <c r="H1177" s="664">
        <v>1</v>
      </c>
      <c r="I1177" s="664">
        <v>32375.040000000001</v>
      </c>
      <c r="J1177" s="664"/>
      <c r="K1177" s="664"/>
      <c r="L1177" s="664"/>
      <c r="M1177" s="664"/>
      <c r="N1177" s="664">
        <v>1</v>
      </c>
      <c r="O1177" s="664">
        <v>32659.03</v>
      </c>
      <c r="P1177" s="677">
        <v>1.0087718810540465</v>
      </c>
      <c r="Q1177" s="665">
        <v>32659.03</v>
      </c>
    </row>
    <row r="1178" spans="1:17" ht="14.4" customHeight="1" x14ac:dyDescent="0.3">
      <c r="A1178" s="660" t="s">
        <v>586</v>
      </c>
      <c r="B1178" s="661" t="s">
        <v>8553</v>
      </c>
      <c r="C1178" s="661" t="s">
        <v>2035</v>
      </c>
      <c r="D1178" s="661" t="s">
        <v>8593</v>
      </c>
      <c r="E1178" s="661" t="s">
        <v>8592</v>
      </c>
      <c r="F1178" s="664"/>
      <c r="G1178" s="664"/>
      <c r="H1178" s="664"/>
      <c r="I1178" s="664"/>
      <c r="J1178" s="664"/>
      <c r="K1178" s="664"/>
      <c r="L1178" s="664"/>
      <c r="M1178" s="664"/>
      <c r="N1178" s="664">
        <v>0</v>
      </c>
      <c r="O1178" s="664">
        <v>0</v>
      </c>
      <c r="P1178" s="677"/>
      <c r="Q1178" s="665"/>
    </row>
    <row r="1179" spans="1:17" ht="14.4" customHeight="1" x14ac:dyDescent="0.3">
      <c r="A1179" s="660" t="s">
        <v>586</v>
      </c>
      <c r="B1179" s="661" t="s">
        <v>8553</v>
      </c>
      <c r="C1179" s="661" t="s">
        <v>2035</v>
      </c>
      <c r="D1179" s="661" t="s">
        <v>8593</v>
      </c>
      <c r="E1179" s="661" t="s">
        <v>4215</v>
      </c>
      <c r="F1179" s="664"/>
      <c r="G1179" s="664"/>
      <c r="H1179" s="664"/>
      <c r="I1179" s="664"/>
      <c r="J1179" s="664"/>
      <c r="K1179" s="664"/>
      <c r="L1179" s="664"/>
      <c r="M1179" s="664"/>
      <c r="N1179" s="664">
        <v>2</v>
      </c>
      <c r="O1179" s="664">
        <v>281887.86</v>
      </c>
      <c r="P1179" s="677"/>
      <c r="Q1179" s="665">
        <v>140943.93</v>
      </c>
    </row>
    <row r="1180" spans="1:17" ht="14.4" customHeight="1" x14ac:dyDescent="0.3">
      <c r="A1180" s="660" t="s">
        <v>586</v>
      </c>
      <c r="B1180" s="661" t="s">
        <v>8553</v>
      </c>
      <c r="C1180" s="661" t="s">
        <v>2035</v>
      </c>
      <c r="D1180" s="661" t="s">
        <v>8594</v>
      </c>
      <c r="E1180" s="661" t="s">
        <v>8592</v>
      </c>
      <c r="F1180" s="664"/>
      <c r="G1180" s="664"/>
      <c r="H1180" s="664"/>
      <c r="I1180" s="664"/>
      <c r="J1180" s="664"/>
      <c r="K1180" s="664"/>
      <c r="L1180" s="664"/>
      <c r="M1180" s="664"/>
      <c r="N1180" s="664">
        <v>0</v>
      </c>
      <c r="O1180" s="664">
        <v>0</v>
      </c>
      <c r="P1180" s="677"/>
      <c r="Q1180" s="665"/>
    </row>
    <row r="1181" spans="1:17" ht="14.4" customHeight="1" x14ac:dyDescent="0.3">
      <c r="A1181" s="660" t="s">
        <v>586</v>
      </c>
      <c r="B1181" s="661" t="s">
        <v>8553</v>
      </c>
      <c r="C1181" s="661" t="s">
        <v>2035</v>
      </c>
      <c r="D1181" s="661" t="s">
        <v>8594</v>
      </c>
      <c r="E1181" s="661" t="s">
        <v>4227</v>
      </c>
      <c r="F1181" s="664"/>
      <c r="G1181" s="664"/>
      <c r="H1181" s="664"/>
      <c r="I1181" s="664"/>
      <c r="J1181" s="664"/>
      <c r="K1181" s="664"/>
      <c r="L1181" s="664"/>
      <c r="M1181" s="664"/>
      <c r="N1181" s="664">
        <v>2</v>
      </c>
      <c r="O1181" s="664">
        <v>306330.96000000002</v>
      </c>
      <c r="P1181" s="677"/>
      <c r="Q1181" s="665">
        <v>153165.48000000001</v>
      </c>
    </row>
    <row r="1182" spans="1:17" ht="14.4" customHeight="1" x14ac:dyDescent="0.3">
      <c r="A1182" s="660" t="s">
        <v>586</v>
      </c>
      <c r="B1182" s="661" t="s">
        <v>8553</v>
      </c>
      <c r="C1182" s="661" t="s">
        <v>2035</v>
      </c>
      <c r="D1182" s="661" t="s">
        <v>8626</v>
      </c>
      <c r="E1182" s="661" t="s">
        <v>8544</v>
      </c>
      <c r="F1182" s="664">
        <v>0.4</v>
      </c>
      <c r="G1182" s="664">
        <v>651.39</v>
      </c>
      <c r="H1182" s="664">
        <v>1</v>
      </c>
      <c r="I1182" s="664">
        <v>1628.4749999999999</v>
      </c>
      <c r="J1182" s="664"/>
      <c r="K1182" s="664"/>
      <c r="L1182" s="664"/>
      <c r="M1182" s="664"/>
      <c r="N1182" s="664"/>
      <c r="O1182" s="664"/>
      <c r="P1182" s="677"/>
      <c r="Q1182" s="665"/>
    </row>
    <row r="1183" spans="1:17" ht="14.4" customHeight="1" x14ac:dyDescent="0.3">
      <c r="A1183" s="660" t="s">
        <v>586</v>
      </c>
      <c r="B1183" s="661" t="s">
        <v>8553</v>
      </c>
      <c r="C1183" s="661" t="s">
        <v>2035</v>
      </c>
      <c r="D1183" s="661" t="s">
        <v>8642</v>
      </c>
      <c r="E1183" s="661" t="s">
        <v>8643</v>
      </c>
      <c r="F1183" s="664">
        <v>1</v>
      </c>
      <c r="G1183" s="664">
        <v>1429.78</v>
      </c>
      <c r="H1183" s="664">
        <v>1</v>
      </c>
      <c r="I1183" s="664">
        <v>1429.78</v>
      </c>
      <c r="J1183" s="664"/>
      <c r="K1183" s="664"/>
      <c r="L1183" s="664"/>
      <c r="M1183" s="664"/>
      <c r="N1183" s="664"/>
      <c r="O1183" s="664"/>
      <c r="P1183" s="677"/>
      <c r="Q1183" s="665"/>
    </row>
    <row r="1184" spans="1:17" ht="14.4" customHeight="1" x14ac:dyDescent="0.3">
      <c r="A1184" s="660" t="s">
        <v>586</v>
      </c>
      <c r="B1184" s="661" t="s">
        <v>8553</v>
      </c>
      <c r="C1184" s="661" t="s">
        <v>2035</v>
      </c>
      <c r="D1184" s="661" t="s">
        <v>8646</v>
      </c>
      <c r="E1184" s="661" t="s">
        <v>8544</v>
      </c>
      <c r="F1184" s="664">
        <v>1.33</v>
      </c>
      <c r="G1184" s="664">
        <v>573.09</v>
      </c>
      <c r="H1184" s="664">
        <v>1</v>
      </c>
      <c r="I1184" s="664">
        <v>430.89473684210526</v>
      </c>
      <c r="J1184" s="664"/>
      <c r="K1184" s="664"/>
      <c r="L1184" s="664"/>
      <c r="M1184" s="664"/>
      <c r="N1184" s="664"/>
      <c r="O1184" s="664"/>
      <c r="P1184" s="677"/>
      <c r="Q1184" s="665"/>
    </row>
    <row r="1185" spans="1:17" ht="14.4" customHeight="1" x14ac:dyDescent="0.3">
      <c r="A1185" s="660" t="s">
        <v>586</v>
      </c>
      <c r="B1185" s="661" t="s">
        <v>8553</v>
      </c>
      <c r="C1185" s="661" t="s">
        <v>2035</v>
      </c>
      <c r="D1185" s="661" t="s">
        <v>8671</v>
      </c>
      <c r="E1185" s="661" t="s">
        <v>1816</v>
      </c>
      <c r="F1185" s="664">
        <v>0</v>
      </c>
      <c r="G1185" s="664">
        <v>0</v>
      </c>
      <c r="H1185" s="664"/>
      <c r="I1185" s="664"/>
      <c r="J1185" s="664"/>
      <c r="K1185" s="664"/>
      <c r="L1185" s="664"/>
      <c r="M1185" s="664"/>
      <c r="N1185" s="664"/>
      <c r="O1185" s="664"/>
      <c r="P1185" s="677"/>
      <c r="Q1185" s="665"/>
    </row>
    <row r="1186" spans="1:17" ht="14.4" customHeight="1" x14ac:dyDescent="0.3">
      <c r="A1186" s="660" t="s">
        <v>586</v>
      </c>
      <c r="B1186" s="661" t="s">
        <v>8553</v>
      </c>
      <c r="C1186" s="661" t="s">
        <v>2035</v>
      </c>
      <c r="D1186" s="661" t="s">
        <v>8673</v>
      </c>
      <c r="E1186" s="661" t="s">
        <v>8674</v>
      </c>
      <c r="F1186" s="664">
        <v>0</v>
      </c>
      <c r="G1186" s="664">
        <v>0</v>
      </c>
      <c r="H1186" s="664"/>
      <c r="I1186" s="664"/>
      <c r="J1186" s="664"/>
      <c r="K1186" s="664"/>
      <c r="L1186" s="664"/>
      <c r="M1186" s="664"/>
      <c r="N1186" s="664"/>
      <c r="O1186" s="664"/>
      <c r="P1186" s="677"/>
      <c r="Q1186" s="665"/>
    </row>
    <row r="1187" spans="1:17" ht="14.4" customHeight="1" x14ac:dyDescent="0.3">
      <c r="A1187" s="660" t="s">
        <v>586</v>
      </c>
      <c r="B1187" s="661" t="s">
        <v>8553</v>
      </c>
      <c r="C1187" s="661" t="s">
        <v>2035</v>
      </c>
      <c r="D1187" s="661" t="s">
        <v>8673</v>
      </c>
      <c r="E1187" s="661" t="s">
        <v>4240</v>
      </c>
      <c r="F1187" s="664">
        <v>9</v>
      </c>
      <c r="G1187" s="664">
        <v>95603.7</v>
      </c>
      <c r="H1187" s="664">
        <v>1</v>
      </c>
      <c r="I1187" s="664">
        <v>10622.633333333333</v>
      </c>
      <c r="J1187" s="664"/>
      <c r="K1187" s="664"/>
      <c r="L1187" s="664"/>
      <c r="M1187" s="664"/>
      <c r="N1187" s="664"/>
      <c r="O1187" s="664"/>
      <c r="P1187" s="677"/>
      <c r="Q1187" s="665"/>
    </row>
    <row r="1188" spans="1:17" ht="14.4" customHeight="1" x14ac:dyDescent="0.3">
      <c r="A1188" s="660" t="s">
        <v>586</v>
      </c>
      <c r="B1188" s="661" t="s">
        <v>8553</v>
      </c>
      <c r="C1188" s="661" t="s">
        <v>8709</v>
      </c>
      <c r="D1188" s="661" t="s">
        <v>8710</v>
      </c>
      <c r="E1188" s="661" t="s">
        <v>8544</v>
      </c>
      <c r="F1188" s="664">
        <v>2</v>
      </c>
      <c r="G1188" s="664">
        <v>3587.66</v>
      </c>
      <c r="H1188" s="664">
        <v>1</v>
      </c>
      <c r="I1188" s="664">
        <v>1793.83</v>
      </c>
      <c r="J1188" s="664">
        <v>5</v>
      </c>
      <c r="K1188" s="664">
        <v>9207.74</v>
      </c>
      <c r="L1188" s="664">
        <v>2.5665029573593929</v>
      </c>
      <c r="M1188" s="664">
        <v>1841.548</v>
      </c>
      <c r="N1188" s="664">
        <v>7</v>
      </c>
      <c r="O1188" s="664">
        <v>13059.06</v>
      </c>
      <c r="P1188" s="677">
        <v>3.6399937563760223</v>
      </c>
      <c r="Q1188" s="665">
        <v>1865.58</v>
      </c>
    </row>
    <row r="1189" spans="1:17" ht="14.4" customHeight="1" x14ac:dyDescent="0.3">
      <c r="A1189" s="660" t="s">
        <v>586</v>
      </c>
      <c r="B1189" s="661" t="s">
        <v>8553</v>
      </c>
      <c r="C1189" s="661" t="s">
        <v>8709</v>
      </c>
      <c r="D1189" s="661" t="s">
        <v>8714</v>
      </c>
      <c r="E1189" s="661" t="s">
        <v>8544</v>
      </c>
      <c r="F1189" s="664"/>
      <c r="G1189" s="664"/>
      <c r="H1189" s="664"/>
      <c r="I1189" s="664"/>
      <c r="J1189" s="664">
        <v>2</v>
      </c>
      <c r="K1189" s="664">
        <v>15608.42</v>
      </c>
      <c r="L1189" s="664"/>
      <c r="M1189" s="664">
        <v>7804.21</v>
      </c>
      <c r="N1189" s="664">
        <v>5</v>
      </c>
      <c r="O1189" s="664">
        <v>40958.15</v>
      </c>
      <c r="P1189" s="677"/>
      <c r="Q1189" s="665">
        <v>8191.63</v>
      </c>
    </row>
    <row r="1190" spans="1:17" ht="14.4" customHeight="1" x14ac:dyDescent="0.3">
      <c r="A1190" s="660" t="s">
        <v>586</v>
      </c>
      <c r="B1190" s="661" t="s">
        <v>8553</v>
      </c>
      <c r="C1190" s="661" t="s">
        <v>8709</v>
      </c>
      <c r="D1190" s="661" t="s">
        <v>8719</v>
      </c>
      <c r="E1190" s="661" t="s">
        <v>8544</v>
      </c>
      <c r="F1190" s="664"/>
      <c r="G1190" s="664"/>
      <c r="H1190" s="664"/>
      <c r="I1190" s="664"/>
      <c r="J1190" s="664"/>
      <c r="K1190" s="664"/>
      <c r="L1190" s="664"/>
      <c r="M1190" s="664"/>
      <c r="N1190" s="664">
        <v>5</v>
      </c>
      <c r="O1190" s="664">
        <v>1193.4000000000001</v>
      </c>
      <c r="P1190" s="677"/>
      <c r="Q1190" s="665">
        <v>238.68</v>
      </c>
    </row>
    <row r="1191" spans="1:17" ht="14.4" customHeight="1" x14ac:dyDescent="0.3">
      <c r="A1191" s="660" t="s">
        <v>586</v>
      </c>
      <c r="B1191" s="661" t="s">
        <v>8553</v>
      </c>
      <c r="C1191" s="661" t="s">
        <v>8722</v>
      </c>
      <c r="D1191" s="661" t="s">
        <v>8723</v>
      </c>
      <c r="E1191" s="661" t="s">
        <v>8724</v>
      </c>
      <c r="F1191" s="664">
        <v>1</v>
      </c>
      <c r="G1191" s="664">
        <v>565.1</v>
      </c>
      <c r="H1191" s="664">
        <v>1</v>
      </c>
      <c r="I1191" s="664">
        <v>565.1</v>
      </c>
      <c r="J1191" s="664"/>
      <c r="K1191" s="664"/>
      <c r="L1191" s="664"/>
      <c r="M1191" s="664"/>
      <c r="N1191" s="664">
        <v>3</v>
      </c>
      <c r="O1191" s="664">
        <v>1695.3000000000002</v>
      </c>
      <c r="P1191" s="677">
        <v>3</v>
      </c>
      <c r="Q1191" s="665">
        <v>565.1</v>
      </c>
    </row>
    <row r="1192" spans="1:17" ht="14.4" customHeight="1" x14ac:dyDescent="0.3">
      <c r="A1192" s="660" t="s">
        <v>586</v>
      </c>
      <c r="B1192" s="661" t="s">
        <v>8553</v>
      </c>
      <c r="C1192" s="661" t="s">
        <v>8731</v>
      </c>
      <c r="D1192" s="661" t="s">
        <v>8744</v>
      </c>
      <c r="E1192" s="661" t="s">
        <v>8745</v>
      </c>
      <c r="F1192" s="664">
        <v>2</v>
      </c>
      <c r="G1192" s="664">
        <v>370</v>
      </c>
      <c r="H1192" s="664">
        <v>1</v>
      </c>
      <c r="I1192" s="664">
        <v>185</v>
      </c>
      <c r="J1192" s="664">
        <v>3</v>
      </c>
      <c r="K1192" s="664">
        <v>555</v>
      </c>
      <c r="L1192" s="664">
        <v>1.5</v>
      </c>
      <c r="M1192" s="664">
        <v>185</v>
      </c>
      <c r="N1192" s="664">
        <v>6</v>
      </c>
      <c r="O1192" s="664">
        <v>1128</v>
      </c>
      <c r="P1192" s="677">
        <v>3.0486486486486486</v>
      </c>
      <c r="Q1192" s="665">
        <v>188</v>
      </c>
    </row>
    <row r="1193" spans="1:17" ht="14.4" customHeight="1" x14ac:dyDescent="0.3">
      <c r="A1193" s="660" t="s">
        <v>586</v>
      </c>
      <c r="B1193" s="661" t="s">
        <v>8553</v>
      </c>
      <c r="C1193" s="661" t="s">
        <v>8731</v>
      </c>
      <c r="D1193" s="661" t="s">
        <v>8732</v>
      </c>
      <c r="E1193" s="661" t="s">
        <v>8733</v>
      </c>
      <c r="F1193" s="664">
        <v>545</v>
      </c>
      <c r="G1193" s="664">
        <v>18530</v>
      </c>
      <c r="H1193" s="664">
        <v>1</v>
      </c>
      <c r="I1193" s="664">
        <v>34</v>
      </c>
      <c r="J1193" s="664">
        <v>546</v>
      </c>
      <c r="K1193" s="664">
        <v>18564</v>
      </c>
      <c r="L1193" s="664">
        <v>1.001834862385321</v>
      </c>
      <c r="M1193" s="664">
        <v>34</v>
      </c>
      <c r="N1193" s="664">
        <v>592</v>
      </c>
      <c r="O1193" s="664">
        <v>20560</v>
      </c>
      <c r="P1193" s="677">
        <v>1.1095520777118186</v>
      </c>
      <c r="Q1193" s="665">
        <v>34.729729729729726</v>
      </c>
    </row>
    <row r="1194" spans="1:17" ht="14.4" customHeight="1" x14ac:dyDescent="0.3">
      <c r="A1194" s="660" t="s">
        <v>586</v>
      </c>
      <c r="B1194" s="661" t="s">
        <v>8553</v>
      </c>
      <c r="C1194" s="661" t="s">
        <v>8731</v>
      </c>
      <c r="D1194" s="661" t="s">
        <v>8748</v>
      </c>
      <c r="E1194" s="661" t="s">
        <v>8749</v>
      </c>
      <c r="F1194" s="664">
        <v>1</v>
      </c>
      <c r="G1194" s="664">
        <v>162</v>
      </c>
      <c r="H1194" s="664">
        <v>1</v>
      </c>
      <c r="I1194" s="664">
        <v>162</v>
      </c>
      <c r="J1194" s="664"/>
      <c r="K1194" s="664"/>
      <c r="L1194" s="664"/>
      <c r="M1194" s="664"/>
      <c r="N1194" s="664">
        <v>3</v>
      </c>
      <c r="O1194" s="664">
        <v>492</v>
      </c>
      <c r="P1194" s="677">
        <v>3.0370370370370372</v>
      </c>
      <c r="Q1194" s="665">
        <v>164</v>
      </c>
    </row>
    <row r="1195" spans="1:17" ht="14.4" customHeight="1" x14ac:dyDescent="0.3">
      <c r="A1195" s="660" t="s">
        <v>586</v>
      </c>
      <c r="B1195" s="661" t="s">
        <v>8553</v>
      </c>
      <c r="C1195" s="661" t="s">
        <v>8731</v>
      </c>
      <c r="D1195" s="661" t="s">
        <v>8750</v>
      </c>
      <c r="E1195" s="661" t="s">
        <v>8751</v>
      </c>
      <c r="F1195" s="664">
        <v>1</v>
      </c>
      <c r="G1195" s="664">
        <v>46</v>
      </c>
      <c r="H1195" s="664">
        <v>1</v>
      </c>
      <c r="I1195" s="664">
        <v>46</v>
      </c>
      <c r="J1195" s="664">
        <v>1</v>
      </c>
      <c r="K1195" s="664">
        <v>46</v>
      </c>
      <c r="L1195" s="664">
        <v>1</v>
      </c>
      <c r="M1195" s="664">
        <v>46</v>
      </c>
      <c r="N1195" s="664">
        <v>3</v>
      </c>
      <c r="O1195" s="664">
        <v>141</v>
      </c>
      <c r="P1195" s="677">
        <v>3.0652173913043477</v>
      </c>
      <c r="Q1195" s="665">
        <v>47</v>
      </c>
    </row>
    <row r="1196" spans="1:17" ht="14.4" customHeight="1" x14ac:dyDescent="0.3">
      <c r="A1196" s="660" t="s">
        <v>586</v>
      </c>
      <c r="B1196" s="661" t="s">
        <v>8553</v>
      </c>
      <c r="C1196" s="661" t="s">
        <v>8731</v>
      </c>
      <c r="D1196" s="661" t="s">
        <v>8758</v>
      </c>
      <c r="E1196" s="661" t="s">
        <v>8759</v>
      </c>
      <c r="F1196" s="664">
        <v>7</v>
      </c>
      <c r="G1196" s="664">
        <v>0</v>
      </c>
      <c r="H1196" s="664"/>
      <c r="I1196" s="664">
        <v>0</v>
      </c>
      <c r="J1196" s="664"/>
      <c r="K1196" s="664"/>
      <c r="L1196" s="664"/>
      <c r="M1196" s="664"/>
      <c r="N1196" s="664">
        <v>3</v>
      </c>
      <c r="O1196" s="664">
        <v>0</v>
      </c>
      <c r="P1196" s="677"/>
      <c r="Q1196" s="665">
        <v>0</v>
      </c>
    </row>
    <row r="1197" spans="1:17" ht="14.4" customHeight="1" x14ac:dyDescent="0.3">
      <c r="A1197" s="660" t="s">
        <v>586</v>
      </c>
      <c r="B1197" s="661" t="s">
        <v>8553</v>
      </c>
      <c r="C1197" s="661" t="s">
        <v>8731</v>
      </c>
      <c r="D1197" s="661" t="s">
        <v>8762</v>
      </c>
      <c r="E1197" s="661" t="s">
        <v>8763</v>
      </c>
      <c r="F1197" s="664">
        <v>1</v>
      </c>
      <c r="G1197" s="664">
        <v>103</v>
      </c>
      <c r="H1197" s="664">
        <v>1</v>
      </c>
      <c r="I1197" s="664">
        <v>103</v>
      </c>
      <c r="J1197" s="664"/>
      <c r="K1197" s="664"/>
      <c r="L1197" s="664"/>
      <c r="M1197" s="664"/>
      <c r="N1197" s="664">
        <v>1</v>
      </c>
      <c r="O1197" s="664">
        <v>105</v>
      </c>
      <c r="P1197" s="677">
        <v>1.0194174757281553</v>
      </c>
      <c r="Q1197" s="665">
        <v>105</v>
      </c>
    </row>
    <row r="1198" spans="1:17" ht="14.4" customHeight="1" x14ac:dyDescent="0.3">
      <c r="A1198" s="660" t="s">
        <v>586</v>
      </c>
      <c r="B1198" s="661" t="s">
        <v>8553</v>
      </c>
      <c r="C1198" s="661" t="s">
        <v>8731</v>
      </c>
      <c r="D1198" s="661" t="s">
        <v>8764</v>
      </c>
      <c r="E1198" s="661" t="s">
        <v>8765</v>
      </c>
      <c r="F1198" s="664">
        <v>6</v>
      </c>
      <c r="G1198" s="664">
        <v>0</v>
      </c>
      <c r="H1198" s="664"/>
      <c r="I1198" s="664">
        <v>0</v>
      </c>
      <c r="J1198" s="664">
        <v>7</v>
      </c>
      <c r="K1198" s="664">
        <v>0</v>
      </c>
      <c r="L1198" s="664"/>
      <c r="M1198" s="664">
        <v>0</v>
      </c>
      <c r="N1198" s="664">
        <v>10</v>
      </c>
      <c r="O1198" s="664">
        <v>0</v>
      </c>
      <c r="P1198" s="677"/>
      <c r="Q1198" s="665">
        <v>0</v>
      </c>
    </row>
    <row r="1199" spans="1:17" ht="14.4" customHeight="1" x14ac:dyDescent="0.3">
      <c r="A1199" s="660" t="s">
        <v>586</v>
      </c>
      <c r="B1199" s="661" t="s">
        <v>8553</v>
      </c>
      <c r="C1199" s="661" t="s">
        <v>8731</v>
      </c>
      <c r="D1199" s="661" t="s">
        <v>8766</v>
      </c>
      <c r="E1199" s="661" t="s">
        <v>8767</v>
      </c>
      <c r="F1199" s="664">
        <v>1</v>
      </c>
      <c r="G1199" s="664">
        <v>75</v>
      </c>
      <c r="H1199" s="664">
        <v>1</v>
      </c>
      <c r="I1199" s="664">
        <v>75</v>
      </c>
      <c r="J1199" s="664"/>
      <c r="K1199" s="664"/>
      <c r="L1199" s="664"/>
      <c r="M1199" s="664"/>
      <c r="N1199" s="664">
        <v>3</v>
      </c>
      <c r="O1199" s="664">
        <v>246</v>
      </c>
      <c r="P1199" s="677">
        <v>3.28</v>
      </c>
      <c r="Q1199" s="665">
        <v>82</v>
      </c>
    </row>
    <row r="1200" spans="1:17" ht="14.4" customHeight="1" x14ac:dyDescent="0.3">
      <c r="A1200" s="660" t="s">
        <v>586</v>
      </c>
      <c r="B1200" s="661" t="s">
        <v>8553</v>
      </c>
      <c r="C1200" s="661" t="s">
        <v>8731</v>
      </c>
      <c r="D1200" s="661" t="s">
        <v>8736</v>
      </c>
      <c r="E1200" s="661" t="s">
        <v>8737</v>
      </c>
      <c r="F1200" s="664">
        <v>1</v>
      </c>
      <c r="G1200" s="664">
        <v>357</v>
      </c>
      <c r="H1200" s="664">
        <v>1</v>
      </c>
      <c r="I1200" s="664">
        <v>357</v>
      </c>
      <c r="J1200" s="664">
        <v>3</v>
      </c>
      <c r="K1200" s="664">
        <v>981</v>
      </c>
      <c r="L1200" s="664">
        <v>2.7478991596638656</v>
      </c>
      <c r="M1200" s="664">
        <v>327</v>
      </c>
      <c r="N1200" s="664">
        <v>4</v>
      </c>
      <c r="O1200" s="664">
        <v>1320</v>
      </c>
      <c r="P1200" s="677">
        <v>3.6974789915966388</v>
      </c>
      <c r="Q1200" s="665">
        <v>330</v>
      </c>
    </row>
    <row r="1201" spans="1:17" ht="14.4" customHeight="1" x14ac:dyDescent="0.3">
      <c r="A1201" s="660" t="s">
        <v>586</v>
      </c>
      <c r="B1201" s="661" t="s">
        <v>8553</v>
      </c>
      <c r="C1201" s="661" t="s">
        <v>8731</v>
      </c>
      <c r="D1201" s="661" t="s">
        <v>8738</v>
      </c>
      <c r="E1201" s="661" t="s">
        <v>8739</v>
      </c>
      <c r="F1201" s="664">
        <v>12</v>
      </c>
      <c r="G1201" s="664">
        <v>2136</v>
      </c>
      <c r="H1201" s="664">
        <v>1</v>
      </c>
      <c r="I1201" s="664">
        <v>178</v>
      </c>
      <c r="J1201" s="664">
        <v>14</v>
      </c>
      <c r="K1201" s="664">
        <v>2282</v>
      </c>
      <c r="L1201" s="664">
        <v>1.0683520599250935</v>
      </c>
      <c r="M1201" s="664">
        <v>163</v>
      </c>
      <c r="N1201" s="664">
        <v>14</v>
      </c>
      <c r="O1201" s="664">
        <v>2292</v>
      </c>
      <c r="P1201" s="677">
        <v>1.0730337078651686</v>
      </c>
      <c r="Q1201" s="665">
        <v>163.71428571428572</v>
      </c>
    </row>
    <row r="1202" spans="1:17" ht="14.4" customHeight="1" x14ac:dyDescent="0.3">
      <c r="A1202" s="660" t="s">
        <v>586</v>
      </c>
      <c r="B1202" s="661" t="s">
        <v>8553</v>
      </c>
      <c r="C1202" s="661" t="s">
        <v>8731</v>
      </c>
      <c r="D1202" s="661" t="s">
        <v>8740</v>
      </c>
      <c r="E1202" s="661" t="s">
        <v>8741</v>
      </c>
      <c r="F1202" s="664">
        <v>6</v>
      </c>
      <c r="G1202" s="664">
        <v>4038</v>
      </c>
      <c r="H1202" s="664">
        <v>1</v>
      </c>
      <c r="I1202" s="664">
        <v>673</v>
      </c>
      <c r="J1202" s="664">
        <v>4</v>
      </c>
      <c r="K1202" s="664">
        <v>2580</v>
      </c>
      <c r="L1202" s="664">
        <v>0.63893016344725106</v>
      </c>
      <c r="M1202" s="664">
        <v>645</v>
      </c>
      <c r="N1202" s="664">
        <v>2</v>
      </c>
      <c r="O1202" s="664">
        <v>1302</v>
      </c>
      <c r="P1202" s="677">
        <v>0.32243684992570582</v>
      </c>
      <c r="Q1202" s="665">
        <v>651</v>
      </c>
    </row>
    <row r="1203" spans="1:17" ht="14.4" customHeight="1" x14ac:dyDescent="0.3">
      <c r="A1203" s="660" t="s">
        <v>586</v>
      </c>
      <c r="B1203" s="661" t="s">
        <v>8790</v>
      </c>
      <c r="C1203" s="661" t="s">
        <v>2035</v>
      </c>
      <c r="D1203" s="661" t="s">
        <v>8554</v>
      </c>
      <c r="E1203" s="661" t="s">
        <v>3268</v>
      </c>
      <c r="F1203" s="664">
        <v>10.8</v>
      </c>
      <c r="G1203" s="664">
        <v>44539.73</v>
      </c>
      <c r="H1203" s="664">
        <v>1</v>
      </c>
      <c r="I1203" s="664">
        <v>4124.0490740740743</v>
      </c>
      <c r="J1203" s="664">
        <v>3.4</v>
      </c>
      <c r="K1203" s="664">
        <v>12485.51</v>
      </c>
      <c r="L1203" s="664">
        <v>0.28032298354749791</v>
      </c>
      <c r="M1203" s="664">
        <v>3672.2088235294118</v>
      </c>
      <c r="N1203" s="664">
        <v>9</v>
      </c>
      <c r="O1203" s="664">
        <v>33049.870000000003</v>
      </c>
      <c r="P1203" s="677">
        <v>0.74203121572582498</v>
      </c>
      <c r="Q1203" s="665">
        <v>3672.2077777777781</v>
      </c>
    </row>
    <row r="1204" spans="1:17" ht="14.4" customHeight="1" x14ac:dyDescent="0.3">
      <c r="A1204" s="660" t="s">
        <v>586</v>
      </c>
      <c r="B1204" s="661" t="s">
        <v>8790</v>
      </c>
      <c r="C1204" s="661" t="s">
        <v>2035</v>
      </c>
      <c r="D1204" s="661" t="s">
        <v>8555</v>
      </c>
      <c r="E1204" s="661" t="s">
        <v>3268</v>
      </c>
      <c r="F1204" s="664"/>
      <c r="G1204" s="664"/>
      <c r="H1204" s="664"/>
      <c r="I1204" s="664"/>
      <c r="J1204" s="664">
        <v>1</v>
      </c>
      <c r="K1204" s="664">
        <v>2080.12</v>
      </c>
      <c r="L1204" s="664"/>
      <c r="M1204" s="664">
        <v>2080.12</v>
      </c>
      <c r="N1204" s="664"/>
      <c r="O1204" s="664"/>
      <c r="P1204" s="677"/>
      <c r="Q1204" s="665"/>
    </row>
    <row r="1205" spans="1:17" ht="14.4" customHeight="1" x14ac:dyDescent="0.3">
      <c r="A1205" s="660" t="s">
        <v>586</v>
      </c>
      <c r="B1205" s="661" t="s">
        <v>8790</v>
      </c>
      <c r="C1205" s="661" t="s">
        <v>2035</v>
      </c>
      <c r="D1205" s="661" t="s">
        <v>9023</v>
      </c>
      <c r="E1205" s="661" t="s">
        <v>2213</v>
      </c>
      <c r="F1205" s="664"/>
      <c r="G1205" s="664"/>
      <c r="H1205" s="664"/>
      <c r="I1205" s="664"/>
      <c r="J1205" s="664">
        <v>12.88</v>
      </c>
      <c r="K1205" s="664">
        <v>40177.599999999999</v>
      </c>
      <c r="L1205" s="664"/>
      <c r="M1205" s="664">
        <v>3119.3788819875772</v>
      </c>
      <c r="N1205" s="664">
        <v>27.9</v>
      </c>
      <c r="O1205" s="664">
        <v>87030.63</v>
      </c>
      <c r="P1205" s="677"/>
      <c r="Q1205" s="665">
        <v>3119.3774193548388</v>
      </c>
    </row>
    <row r="1206" spans="1:17" ht="14.4" customHeight="1" x14ac:dyDescent="0.3">
      <c r="A1206" s="660" t="s">
        <v>586</v>
      </c>
      <c r="B1206" s="661" t="s">
        <v>8790</v>
      </c>
      <c r="C1206" s="661" t="s">
        <v>2035</v>
      </c>
      <c r="D1206" s="661" t="s">
        <v>9024</v>
      </c>
      <c r="E1206" s="661" t="s">
        <v>9025</v>
      </c>
      <c r="F1206" s="664">
        <v>360</v>
      </c>
      <c r="G1206" s="664">
        <v>32379.690000000002</v>
      </c>
      <c r="H1206" s="664">
        <v>1</v>
      </c>
      <c r="I1206" s="664">
        <v>89.943583333333336</v>
      </c>
      <c r="J1206" s="664">
        <v>565.04999999999995</v>
      </c>
      <c r="K1206" s="664">
        <v>47068.659999999996</v>
      </c>
      <c r="L1206" s="664">
        <v>1.4536476414690811</v>
      </c>
      <c r="M1206" s="664">
        <v>83.299991151225555</v>
      </c>
      <c r="N1206" s="664">
        <v>496</v>
      </c>
      <c r="O1206" s="664">
        <v>48693.32</v>
      </c>
      <c r="P1206" s="677">
        <v>1.5038229210965268</v>
      </c>
      <c r="Q1206" s="665">
        <v>98.172016129032258</v>
      </c>
    </row>
    <row r="1207" spans="1:17" ht="14.4" customHeight="1" x14ac:dyDescent="0.3">
      <c r="A1207" s="660" t="s">
        <v>586</v>
      </c>
      <c r="B1207" s="661" t="s">
        <v>8790</v>
      </c>
      <c r="C1207" s="661" t="s">
        <v>2035</v>
      </c>
      <c r="D1207" s="661" t="s">
        <v>9026</v>
      </c>
      <c r="E1207" s="661" t="s">
        <v>4462</v>
      </c>
      <c r="F1207" s="664">
        <v>9</v>
      </c>
      <c r="G1207" s="664">
        <v>687.96</v>
      </c>
      <c r="H1207" s="664">
        <v>1</v>
      </c>
      <c r="I1207" s="664">
        <v>76.44</v>
      </c>
      <c r="J1207" s="664">
        <v>31</v>
      </c>
      <c r="K1207" s="664">
        <v>2570.52</v>
      </c>
      <c r="L1207" s="664">
        <v>3.7364381650095932</v>
      </c>
      <c r="M1207" s="664">
        <v>82.92</v>
      </c>
      <c r="N1207" s="664"/>
      <c r="O1207" s="664"/>
      <c r="P1207" s="677"/>
      <c r="Q1207" s="665"/>
    </row>
    <row r="1208" spans="1:17" ht="14.4" customHeight="1" x14ac:dyDescent="0.3">
      <c r="A1208" s="660" t="s">
        <v>586</v>
      </c>
      <c r="B1208" s="661" t="s">
        <v>8790</v>
      </c>
      <c r="C1208" s="661" t="s">
        <v>2035</v>
      </c>
      <c r="D1208" s="661" t="s">
        <v>9027</v>
      </c>
      <c r="E1208" s="661" t="s">
        <v>4473</v>
      </c>
      <c r="F1208" s="664">
        <v>49</v>
      </c>
      <c r="G1208" s="664">
        <v>72671.94</v>
      </c>
      <c r="H1208" s="664">
        <v>1</v>
      </c>
      <c r="I1208" s="664">
        <v>1483.1008163265305</v>
      </c>
      <c r="J1208" s="664">
        <v>129</v>
      </c>
      <c r="K1208" s="664">
        <v>137297.28</v>
      </c>
      <c r="L1208" s="664">
        <v>1.8892750076577012</v>
      </c>
      <c r="M1208" s="664">
        <v>1064.32</v>
      </c>
      <c r="N1208" s="664">
        <v>200</v>
      </c>
      <c r="O1208" s="664">
        <v>212088.65</v>
      </c>
      <c r="P1208" s="677">
        <v>2.9184393591254065</v>
      </c>
      <c r="Q1208" s="665">
        <v>1060.44325</v>
      </c>
    </row>
    <row r="1209" spans="1:17" ht="14.4" customHeight="1" x14ac:dyDescent="0.3">
      <c r="A1209" s="660" t="s">
        <v>586</v>
      </c>
      <c r="B1209" s="661" t="s">
        <v>8790</v>
      </c>
      <c r="C1209" s="661" t="s">
        <v>2035</v>
      </c>
      <c r="D1209" s="661" t="s">
        <v>9028</v>
      </c>
      <c r="E1209" s="661" t="s">
        <v>9029</v>
      </c>
      <c r="F1209" s="664"/>
      <c r="G1209" s="664"/>
      <c r="H1209" s="664"/>
      <c r="I1209" s="664"/>
      <c r="J1209" s="664">
        <v>3</v>
      </c>
      <c r="K1209" s="664">
        <v>15644.46</v>
      </c>
      <c r="L1209" s="664"/>
      <c r="M1209" s="664">
        <v>5214.82</v>
      </c>
      <c r="N1209" s="664">
        <v>10</v>
      </c>
      <c r="O1209" s="664">
        <v>52148.2</v>
      </c>
      <c r="P1209" s="677"/>
      <c r="Q1209" s="665">
        <v>5214.82</v>
      </c>
    </row>
    <row r="1210" spans="1:17" ht="14.4" customHeight="1" x14ac:dyDescent="0.3">
      <c r="A1210" s="660" t="s">
        <v>586</v>
      </c>
      <c r="B1210" s="661" t="s">
        <v>8790</v>
      </c>
      <c r="C1210" s="661" t="s">
        <v>2035</v>
      </c>
      <c r="D1210" s="661" t="s">
        <v>9030</v>
      </c>
      <c r="E1210" s="661" t="s">
        <v>4462</v>
      </c>
      <c r="F1210" s="664">
        <v>142.5</v>
      </c>
      <c r="G1210" s="664">
        <v>19696.68</v>
      </c>
      <c r="H1210" s="664">
        <v>1</v>
      </c>
      <c r="I1210" s="664">
        <v>138.2223157894737</v>
      </c>
      <c r="J1210" s="664">
        <v>134.5</v>
      </c>
      <c r="K1210" s="664">
        <v>16564.919999999998</v>
      </c>
      <c r="L1210" s="664">
        <v>0.84100061533212689</v>
      </c>
      <c r="M1210" s="664">
        <v>123.1592565055762</v>
      </c>
      <c r="N1210" s="664">
        <v>279</v>
      </c>
      <c r="O1210" s="664">
        <v>32910.839999999997</v>
      </c>
      <c r="P1210" s="677">
        <v>1.6708826055964761</v>
      </c>
      <c r="Q1210" s="665">
        <v>117.96</v>
      </c>
    </row>
    <row r="1211" spans="1:17" ht="14.4" customHeight="1" x14ac:dyDescent="0.3">
      <c r="A1211" s="660" t="s">
        <v>586</v>
      </c>
      <c r="B1211" s="661" t="s">
        <v>8790</v>
      </c>
      <c r="C1211" s="661" t="s">
        <v>2035</v>
      </c>
      <c r="D1211" s="661" t="s">
        <v>9031</v>
      </c>
      <c r="E1211" s="661" t="s">
        <v>8544</v>
      </c>
      <c r="F1211" s="664">
        <v>13</v>
      </c>
      <c r="G1211" s="664">
        <v>1273.7</v>
      </c>
      <c r="H1211" s="664">
        <v>1</v>
      </c>
      <c r="I1211" s="664">
        <v>97.976923076923086</v>
      </c>
      <c r="J1211" s="664"/>
      <c r="K1211" s="664"/>
      <c r="L1211" s="664"/>
      <c r="M1211" s="664"/>
      <c r="N1211" s="664"/>
      <c r="O1211" s="664"/>
      <c r="P1211" s="677"/>
      <c r="Q1211" s="665"/>
    </row>
    <row r="1212" spans="1:17" ht="14.4" customHeight="1" x14ac:dyDescent="0.3">
      <c r="A1212" s="660" t="s">
        <v>586</v>
      </c>
      <c r="B1212" s="661" t="s">
        <v>8790</v>
      </c>
      <c r="C1212" s="661" t="s">
        <v>2035</v>
      </c>
      <c r="D1212" s="661" t="s">
        <v>9032</v>
      </c>
      <c r="E1212" s="661" t="s">
        <v>8544</v>
      </c>
      <c r="F1212" s="664">
        <v>439.25</v>
      </c>
      <c r="G1212" s="664">
        <v>100484.08000000002</v>
      </c>
      <c r="H1212" s="664">
        <v>1</v>
      </c>
      <c r="I1212" s="664">
        <v>228.76284575981791</v>
      </c>
      <c r="J1212" s="664"/>
      <c r="K1212" s="664"/>
      <c r="L1212" s="664"/>
      <c r="M1212" s="664"/>
      <c r="N1212" s="664"/>
      <c r="O1212" s="664"/>
      <c r="P1212" s="677"/>
      <c r="Q1212" s="665"/>
    </row>
    <row r="1213" spans="1:17" ht="14.4" customHeight="1" x14ac:dyDescent="0.3">
      <c r="A1213" s="660" t="s">
        <v>586</v>
      </c>
      <c r="B1213" s="661" t="s">
        <v>8790</v>
      </c>
      <c r="C1213" s="661" t="s">
        <v>2035</v>
      </c>
      <c r="D1213" s="661" t="s">
        <v>8557</v>
      </c>
      <c r="E1213" s="661" t="s">
        <v>8558</v>
      </c>
      <c r="F1213" s="664">
        <v>43.8</v>
      </c>
      <c r="G1213" s="664">
        <v>6081.6900000000005</v>
      </c>
      <c r="H1213" s="664">
        <v>1</v>
      </c>
      <c r="I1213" s="664">
        <v>138.85136986301373</v>
      </c>
      <c r="J1213" s="664">
        <v>3.2</v>
      </c>
      <c r="K1213" s="664">
        <v>448.24</v>
      </c>
      <c r="L1213" s="664">
        <v>7.370319763092166E-2</v>
      </c>
      <c r="M1213" s="664">
        <v>140.07499999999999</v>
      </c>
      <c r="N1213" s="664">
        <v>2</v>
      </c>
      <c r="O1213" s="664">
        <v>288.58</v>
      </c>
      <c r="P1213" s="677">
        <v>4.7450626388388747E-2</v>
      </c>
      <c r="Q1213" s="665">
        <v>144.29</v>
      </c>
    </row>
    <row r="1214" spans="1:17" ht="14.4" customHeight="1" x14ac:dyDescent="0.3">
      <c r="A1214" s="660" t="s">
        <v>586</v>
      </c>
      <c r="B1214" s="661" t="s">
        <v>8790</v>
      </c>
      <c r="C1214" s="661" t="s">
        <v>2035</v>
      </c>
      <c r="D1214" s="661" t="s">
        <v>8559</v>
      </c>
      <c r="E1214" s="661" t="s">
        <v>8558</v>
      </c>
      <c r="F1214" s="664">
        <v>118</v>
      </c>
      <c r="G1214" s="664">
        <v>32749.900000000005</v>
      </c>
      <c r="H1214" s="664">
        <v>1</v>
      </c>
      <c r="I1214" s="664">
        <v>277.54152542372884</v>
      </c>
      <c r="J1214" s="664">
        <v>118</v>
      </c>
      <c r="K1214" s="664">
        <v>33053.919999999998</v>
      </c>
      <c r="L1214" s="664">
        <v>1.0092830817804022</v>
      </c>
      <c r="M1214" s="664">
        <v>280.11796610169489</v>
      </c>
      <c r="N1214" s="664">
        <v>90</v>
      </c>
      <c r="O1214" s="664">
        <v>25710.620000000003</v>
      </c>
      <c r="P1214" s="677">
        <v>0.78505949636487438</v>
      </c>
      <c r="Q1214" s="665">
        <v>285.67355555555559</v>
      </c>
    </row>
    <row r="1215" spans="1:17" ht="14.4" customHeight="1" x14ac:dyDescent="0.3">
      <c r="A1215" s="660" t="s">
        <v>586</v>
      </c>
      <c r="B1215" s="661" t="s">
        <v>8790</v>
      </c>
      <c r="C1215" s="661" t="s">
        <v>2035</v>
      </c>
      <c r="D1215" s="661" t="s">
        <v>9033</v>
      </c>
      <c r="E1215" s="661" t="s">
        <v>9034</v>
      </c>
      <c r="F1215" s="664"/>
      <c r="G1215" s="664"/>
      <c r="H1215" s="664"/>
      <c r="I1215" s="664"/>
      <c r="J1215" s="664">
        <v>13</v>
      </c>
      <c r="K1215" s="664">
        <v>1093.04</v>
      </c>
      <c r="L1215" s="664"/>
      <c r="M1215" s="664">
        <v>84.08</v>
      </c>
      <c r="N1215" s="664">
        <v>15.75</v>
      </c>
      <c r="O1215" s="664">
        <v>1324.2599999999998</v>
      </c>
      <c r="P1215" s="677"/>
      <c r="Q1215" s="665">
        <v>84.079999999999984</v>
      </c>
    </row>
    <row r="1216" spans="1:17" ht="14.4" customHeight="1" x14ac:dyDescent="0.3">
      <c r="A1216" s="660" t="s">
        <v>586</v>
      </c>
      <c r="B1216" s="661" t="s">
        <v>8790</v>
      </c>
      <c r="C1216" s="661" t="s">
        <v>2035</v>
      </c>
      <c r="D1216" s="661" t="s">
        <v>8560</v>
      </c>
      <c r="E1216" s="661" t="s">
        <v>654</v>
      </c>
      <c r="F1216" s="664">
        <v>709.65</v>
      </c>
      <c r="G1216" s="664">
        <v>179774.88999999998</v>
      </c>
      <c r="H1216" s="664">
        <v>1</v>
      </c>
      <c r="I1216" s="664">
        <v>253.32895089128442</v>
      </c>
      <c r="J1216" s="664">
        <v>601.37</v>
      </c>
      <c r="K1216" s="664">
        <v>153676.93000000002</v>
      </c>
      <c r="L1216" s="664">
        <v>0.85482978184550706</v>
      </c>
      <c r="M1216" s="664">
        <v>255.54472288275107</v>
      </c>
      <c r="N1216" s="664">
        <v>661.7</v>
      </c>
      <c r="O1216" s="664">
        <v>169103.34999999998</v>
      </c>
      <c r="P1216" s="677">
        <v>0.94063942967785985</v>
      </c>
      <c r="Q1216" s="665">
        <v>255.55893909626712</v>
      </c>
    </row>
    <row r="1217" spans="1:17" ht="14.4" customHeight="1" x14ac:dyDescent="0.3">
      <c r="A1217" s="660" t="s">
        <v>586</v>
      </c>
      <c r="B1217" s="661" t="s">
        <v>8790</v>
      </c>
      <c r="C1217" s="661" t="s">
        <v>2035</v>
      </c>
      <c r="D1217" s="661" t="s">
        <v>9035</v>
      </c>
      <c r="E1217" s="661" t="s">
        <v>9036</v>
      </c>
      <c r="F1217" s="664"/>
      <c r="G1217" s="664"/>
      <c r="H1217" s="664"/>
      <c r="I1217" s="664"/>
      <c r="J1217" s="664">
        <v>0.04</v>
      </c>
      <c r="K1217" s="664">
        <v>35.74</v>
      </c>
      <c r="L1217" s="664"/>
      <c r="M1217" s="664">
        <v>893.5</v>
      </c>
      <c r="N1217" s="664">
        <v>0.44000000000000006</v>
      </c>
      <c r="O1217" s="664">
        <v>323.62</v>
      </c>
      <c r="P1217" s="677"/>
      <c r="Q1217" s="665">
        <v>735.49999999999989</v>
      </c>
    </row>
    <row r="1218" spans="1:17" ht="14.4" customHeight="1" x14ac:dyDescent="0.3">
      <c r="A1218" s="660" t="s">
        <v>586</v>
      </c>
      <c r="B1218" s="661" t="s">
        <v>8790</v>
      </c>
      <c r="C1218" s="661" t="s">
        <v>2035</v>
      </c>
      <c r="D1218" s="661" t="s">
        <v>9037</v>
      </c>
      <c r="E1218" s="661" t="s">
        <v>8544</v>
      </c>
      <c r="F1218" s="664">
        <v>0.68</v>
      </c>
      <c r="G1218" s="664">
        <v>606.70000000000005</v>
      </c>
      <c r="H1218" s="664">
        <v>1</v>
      </c>
      <c r="I1218" s="664">
        <v>892.20588235294122</v>
      </c>
      <c r="J1218" s="664"/>
      <c r="K1218" s="664"/>
      <c r="L1218" s="664"/>
      <c r="M1218" s="664"/>
      <c r="N1218" s="664"/>
      <c r="O1218" s="664"/>
      <c r="P1218" s="677"/>
      <c r="Q1218" s="665"/>
    </row>
    <row r="1219" spans="1:17" ht="14.4" customHeight="1" x14ac:dyDescent="0.3">
      <c r="A1219" s="660" t="s">
        <v>586</v>
      </c>
      <c r="B1219" s="661" t="s">
        <v>8790</v>
      </c>
      <c r="C1219" s="661" t="s">
        <v>2035</v>
      </c>
      <c r="D1219" s="661" t="s">
        <v>9038</v>
      </c>
      <c r="E1219" s="661" t="s">
        <v>3118</v>
      </c>
      <c r="F1219" s="664">
        <v>1.6</v>
      </c>
      <c r="G1219" s="664">
        <v>57131.839999999997</v>
      </c>
      <c r="H1219" s="664">
        <v>1</v>
      </c>
      <c r="I1219" s="664">
        <v>35707.399999999994</v>
      </c>
      <c r="J1219" s="664"/>
      <c r="K1219" s="664"/>
      <c r="L1219" s="664"/>
      <c r="M1219" s="664"/>
      <c r="N1219" s="664">
        <v>0.3</v>
      </c>
      <c r="O1219" s="664">
        <v>8175.63</v>
      </c>
      <c r="P1219" s="677">
        <v>0.14310111489495175</v>
      </c>
      <c r="Q1219" s="665">
        <v>27252.100000000002</v>
      </c>
    </row>
    <row r="1220" spans="1:17" ht="14.4" customHeight="1" x14ac:dyDescent="0.3">
      <c r="A1220" s="660" t="s">
        <v>586</v>
      </c>
      <c r="B1220" s="661" t="s">
        <v>8790</v>
      </c>
      <c r="C1220" s="661" t="s">
        <v>2035</v>
      </c>
      <c r="D1220" s="661" t="s">
        <v>9039</v>
      </c>
      <c r="E1220" s="661" t="s">
        <v>3028</v>
      </c>
      <c r="F1220" s="664">
        <v>9.4</v>
      </c>
      <c r="G1220" s="664">
        <v>10145.530000000001</v>
      </c>
      <c r="H1220" s="664">
        <v>1</v>
      </c>
      <c r="I1220" s="664">
        <v>1079.3117021276596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586</v>
      </c>
      <c r="B1221" s="661" t="s">
        <v>8790</v>
      </c>
      <c r="C1221" s="661" t="s">
        <v>2035</v>
      </c>
      <c r="D1221" s="661" t="s">
        <v>8561</v>
      </c>
      <c r="E1221" s="661" t="s">
        <v>8562</v>
      </c>
      <c r="F1221" s="664">
        <v>16</v>
      </c>
      <c r="G1221" s="664">
        <v>115979.52</v>
      </c>
      <c r="H1221" s="664">
        <v>1</v>
      </c>
      <c r="I1221" s="664">
        <v>7248.72</v>
      </c>
      <c r="J1221" s="664">
        <v>1</v>
      </c>
      <c r="K1221" s="664">
        <v>7248.72</v>
      </c>
      <c r="L1221" s="664">
        <v>6.25E-2</v>
      </c>
      <c r="M1221" s="664">
        <v>7248.72</v>
      </c>
      <c r="N1221" s="664">
        <v>1</v>
      </c>
      <c r="O1221" s="664">
        <v>7224.3</v>
      </c>
      <c r="P1221" s="677">
        <v>6.2289445584875675E-2</v>
      </c>
      <c r="Q1221" s="665">
        <v>7224.3</v>
      </c>
    </row>
    <row r="1222" spans="1:17" ht="14.4" customHeight="1" x14ac:dyDescent="0.3">
      <c r="A1222" s="660" t="s">
        <v>586</v>
      </c>
      <c r="B1222" s="661" t="s">
        <v>8790</v>
      </c>
      <c r="C1222" s="661" t="s">
        <v>2035</v>
      </c>
      <c r="D1222" s="661" t="s">
        <v>9040</v>
      </c>
      <c r="E1222" s="661" t="s">
        <v>9041</v>
      </c>
      <c r="F1222" s="664">
        <v>16</v>
      </c>
      <c r="G1222" s="664">
        <v>4178.72</v>
      </c>
      <c r="H1222" s="664">
        <v>1</v>
      </c>
      <c r="I1222" s="664">
        <v>261.17</v>
      </c>
      <c r="J1222" s="664">
        <v>7</v>
      </c>
      <c r="K1222" s="664">
        <v>1290.94</v>
      </c>
      <c r="L1222" s="664">
        <v>0.30893192173679979</v>
      </c>
      <c r="M1222" s="664">
        <v>184.42000000000002</v>
      </c>
      <c r="N1222" s="664"/>
      <c r="O1222" s="664"/>
      <c r="P1222" s="677"/>
      <c r="Q1222" s="665"/>
    </row>
    <row r="1223" spans="1:17" ht="14.4" customHeight="1" x14ac:dyDescent="0.3">
      <c r="A1223" s="660" t="s">
        <v>586</v>
      </c>
      <c r="B1223" s="661" t="s">
        <v>8790</v>
      </c>
      <c r="C1223" s="661" t="s">
        <v>2035</v>
      </c>
      <c r="D1223" s="661" t="s">
        <v>9042</v>
      </c>
      <c r="E1223" s="661" t="s">
        <v>1931</v>
      </c>
      <c r="F1223" s="664"/>
      <c r="G1223" s="664"/>
      <c r="H1223" s="664"/>
      <c r="I1223" s="664"/>
      <c r="J1223" s="664">
        <v>1.1400000000000001</v>
      </c>
      <c r="K1223" s="664">
        <v>3196.48</v>
      </c>
      <c r="L1223" s="664"/>
      <c r="M1223" s="664">
        <v>2803.9298245614032</v>
      </c>
      <c r="N1223" s="664">
        <v>0.38</v>
      </c>
      <c r="O1223" s="664">
        <v>390.36</v>
      </c>
      <c r="P1223" s="677"/>
      <c r="Q1223" s="665">
        <v>1027.2631578947369</v>
      </c>
    </row>
    <row r="1224" spans="1:17" ht="14.4" customHeight="1" x14ac:dyDescent="0.3">
      <c r="A1224" s="660" t="s">
        <v>586</v>
      </c>
      <c r="B1224" s="661" t="s">
        <v>8790</v>
      </c>
      <c r="C1224" s="661" t="s">
        <v>2035</v>
      </c>
      <c r="D1224" s="661" t="s">
        <v>8563</v>
      </c>
      <c r="E1224" s="661" t="s">
        <v>3238</v>
      </c>
      <c r="F1224" s="664">
        <v>0.6</v>
      </c>
      <c r="G1224" s="664">
        <v>519.29</v>
      </c>
      <c r="H1224" s="664">
        <v>1</v>
      </c>
      <c r="I1224" s="664">
        <v>865.48333333333335</v>
      </c>
      <c r="J1224" s="664">
        <v>0.9</v>
      </c>
      <c r="K1224" s="664">
        <v>790.11</v>
      </c>
      <c r="L1224" s="664">
        <v>1.5215197673746848</v>
      </c>
      <c r="M1224" s="664">
        <v>877.9</v>
      </c>
      <c r="N1224" s="664"/>
      <c r="O1224" s="664"/>
      <c r="P1224" s="677"/>
      <c r="Q1224" s="665"/>
    </row>
    <row r="1225" spans="1:17" ht="14.4" customHeight="1" x14ac:dyDescent="0.3">
      <c r="A1225" s="660" t="s">
        <v>586</v>
      </c>
      <c r="B1225" s="661" t="s">
        <v>8790</v>
      </c>
      <c r="C1225" s="661" t="s">
        <v>2035</v>
      </c>
      <c r="D1225" s="661" t="s">
        <v>9043</v>
      </c>
      <c r="E1225" s="661" t="s">
        <v>1634</v>
      </c>
      <c r="F1225" s="664">
        <v>63.75</v>
      </c>
      <c r="G1225" s="664">
        <v>58629.5</v>
      </c>
      <c r="H1225" s="664">
        <v>1</v>
      </c>
      <c r="I1225" s="664">
        <v>919.67843137254897</v>
      </c>
      <c r="J1225" s="664">
        <v>27.6</v>
      </c>
      <c r="K1225" s="664">
        <v>25605.86</v>
      </c>
      <c r="L1225" s="664">
        <v>0.43674020757468512</v>
      </c>
      <c r="M1225" s="664">
        <v>927.74855072463765</v>
      </c>
      <c r="N1225" s="664">
        <v>113.52</v>
      </c>
      <c r="O1225" s="664">
        <v>82233.87</v>
      </c>
      <c r="P1225" s="677">
        <v>1.4026022735994679</v>
      </c>
      <c r="Q1225" s="665">
        <v>724.39984143763218</v>
      </c>
    </row>
    <row r="1226" spans="1:17" ht="14.4" customHeight="1" x14ac:dyDescent="0.3">
      <c r="A1226" s="660" t="s">
        <v>586</v>
      </c>
      <c r="B1226" s="661" t="s">
        <v>8790</v>
      </c>
      <c r="C1226" s="661" t="s">
        <v>2035</v>
      </c>
      <c r="D1226" s="661" t="s">
        <v>9044</v>
      </c>
      <c r="E1226" s="661" t="s">
        <v>8544</v>
      </c>
      <c r="F1226" s="664">
        <v>108.52000000000001</v>
      </c>
      <c r="G1226" s="664">
        <v>400262.87</v>
      </c>
      <c r="H1226" s="664">
        <v>1</v>
      </c>
      <c r="I1226" s="664">
        <v>3688.3788241798743</v>
      </c>
      <c r="J1226" s="664"/>
      <c r="K1226" s="664"/>
      <c r="L1226" s="664"/>
      <c r="M1226" s="664"/>
      <c r="N1226" s="664"/>
      <c r="O1226" s="664"/>
      <c r="P1226" s="677"/>
      <c r="Q1226" s="665"/>
    </row>
    <row r="1227" spans="1:17" ht="14.4" customHeight="1" x14ac:dyDescent="0.3">
      <c r="A1227" s="660" t="s">
        <v>586</v>
      </c>
      <c r="B1227" s="661" t="s">
        <v>8790</v>
      </c>
      <c r="C1227" s="661" t="s">
        <v>2035</v>
      </c>
      <c r="D1227" s="661" t="s">
        <v>9045</v>
      </c>
      <c r="E1227" s="661" t="s">
        <v>3719</v>
      </c>
      <c r="F1227" s="664"/>
      <c r="G1227" s="664"/>
      <c r="H1227" s="664"/>
      <c r="I1227" s="664"/>
      <c r="J1227" s="664">
        <v>10.8</v>
      </c>
      <c r="K1227" s="664">
        <v>7024.75</v>
      </c>
      <c r="L1227" s="664"/>
      <c r="M1227" s="664">
        <v>650.43981481481478</v>
      </c>
      <c r="N1227" s="664">
        <v>10.199999999999999</v>
      </c>
      <c r="O1227" s="664">
        <v>6634.4699999999993</v>
      </c>
      <c r="P1227" s="677"/>
      <c r="Q1227" s="665">
        <v>650.43823529411759</v>
      </c>
    </row>
    <row r="1228" spans="1:17" ht="14.4" customHeight="1" x14ac:dyDescent="0.3">
      <c r="A1228" s="660" t="s">
        <v>586</v>
      </c>
      <c r="B1228" s="661" t="s">
        <v>8790</v>
      </c>
      <c r="C1228" s="661" t="s">
        <v>2035</v>
      </c>
      <c r="D1228" s="661" t="s">
        <v>9046</v>
      </c>
      <c r="E1228" s="661" t="s">
        <v>2930</v>
      </c>
      <c r="F1228" s="664"/>
      <c r="G1228" s="664"/>
      <c r="H1228" s="664"/>
      <c r="I1228" s="664"/>
      <c r="J1228" s="664">
        <v>10.75</v>
      </c>
      <c r="K1228" s="664">
        <v>8703.2999999999993</v>
      </c>
      <c r="L1228" s="664"/>
      <c r="M1228" s="664">
        <v>809.60930232558133</v>
      </c>
      <c r="N1228" s="664">
        <v>6.2</v>
      </c>
      <c r="O1228" s="664">
        <v>4487.16</v>
      </c>
      <c r="P1228" s="677"/>
      <c r="Q1228" s="665">
        <v>723.73548387096764</v>
      </c>
    </row>
    <row r="1229" spans="1:17" ht="14.4" customHeight="1" x14ac:dyDescent="0.3">
      <c r="A1229" s="660" t="s">
        <v>586</v>
      </c>
      <c r="B1229" s="661" t="s">
        <v>8790</v>
      </c>
      <c r="C1229" s="661" t="s">
        <v>2035</v>
      </c>
      <c r="D1229" s="661" t="s">
        <v>8567</v>
      </c>
      <c r="E1229" s="661" t="s">
        <v>8568</v>
      </c>
      <c r="F1229" s="664">
        <v>99</v>
      </c>
      <c r="G1229" s="664">
        <v>640531.98</v>
      </c>
      <c r="H1229" s="664">
        <v>1</v>
      </c>
      <c r="I1229" s="664">
        <v>6470.0199999999995</v>
      </c>
      <c r="J1229" s="664">
        <v>20</v>
      </c>
      <c r="K1229" s="664">
        <v>129400.4</v>
      </c>
      <c r="L1229" s="664">
        <v>0.20202020202020202</v>
      </c>
      <c r="M1229" s="664">
        <v>6470.0199999999995</v>
      </c>
      <c r="N1229" s="664">
        <v>12</v>
      </c>
      <c r="O1229" s="664">
        <v>77640.240000000005</v>
      </c>
      <c r="P1229" s="677">
        <v>0.12121212121212123</v>
      </c>
      <c r="Q1229" s="665">
        <v>6470.02</v>
      </c>
    </row>
    <row r="1230" spans="1:17" ht="14.4" customHeight="1" x14ac:dyDescent="0.3">
      <c r="A1230" s="660" t="s">
        <v>586</v>
      </c>
      <c r="B1230" s="661" t="s">
        <v>8790</v>
      </c>
      <c r="C1230" s="661" t="s">
        <v>2035</v>
      </c>
      <c r="D1230" s="661" t="s">
        <v>8567</v>
      </c>
      <c r="E1230" s="661" t="s">
        <v>8569</v>
      </c>
      <c r="F1230" s="664">
        <v>50</v>
      </c>
      <c r="G1230" s="664">
        <v>323501</v>
      </c>
      <c r="H1230" s="664">
        <v>1</v>
      </c>
      <c r="I1230" s="664">
        <v>6470.02</v>
      </c>
      <c r="J1230" s="664"/>
      <c r="K1230" s="664"/>
      <c r="L1230" s="664"/>
      <c r="M1230" s="664"/>
      <c r="N1230" s="664"/>
      <c r="O1230" s="664"/>
      <c r="P1230" s="677"/>
      <c r="Q1230" s="665"/>
    </row>
    <row r="1231" spans="1:17" ht="14.4" customHeight="1" x14ac:dyDescent="0.3">
      <c r="A1231" s="660" t="s">
        <v>586</v>
      </c>
      <c r="B1231" s="661" t="s">
        <v>8790</v>
      </c>
      <c r="C1231" s="661" t="s">
        <v>2035</v>
      </c>
      <c r="D1231" s="661" t="s">
        <v>9047</v>
      </c>
      <c r="E1231" s="661" t="s">
        <v>3086</v>
      </c>
      <c r="F1231" s="664"/>
      <c r="G1231" s="664"/>
      <c r="H1231" s="664"/>
      <c r="I1231" s="664"/>
      <c r="J1231" s="664">
        <v>1</v>
      </c>
      <c r="K1231" s="664">
        <v>13598.8</v>
      </c>
      <c r="L1231" s="664"/>
      <c r="M1231" s="664">
        <v>13598.8</v>
      </c>
      <c r="N1231" s="664">
        <v>7.9</v>
      </c>
      <c r="O1231" s="664">
        <v>107118.7</v>
      </c>
      <c r="P1231" s="677"/>
      <c r="Q1231" s="665">
        <v>13559.32911392405</v>
      </c>
    </row>
    <row r="1232" spans="1:17" ht="14.4" customHeight="1" x14ac:dyDescent="0.3">
      <c r="A1232" s="660" t="s">
        <v>586</v>
      </c>
      <c r="B1232" s="661" t="s">
        <v>8790</v>
      </c>
      <c r="C1232" s="661" t="s">
        <v>2035</v>
      </c>
      <c r="D1232" s="661" t="s">
        <v>8571</v>
      </c>
      <c r="E1232" s="661" t="s">
        <v>8572</v>
      </c>
      <c r="F1232" s="664">
        <v>0</v>
      </c>
      <c r="G1232" s="664">
        <v>4.6566128730773926E-10</v>
      </c>
      <c r="H1232" s="664">
        <v>1</v>
      </c>
      <c r="I1232" s="664"/>
      <c r="J1232" s="664">
        <v>0</v>
      </c>
      <c r="K1232" s="664">
        <v>0</v>
      </c>
      <c r="L1232" s="664">
        <v>0</v>
      </c>
      <c r="M1232" s="664"/>
      <c r="N1232" s="664">
        <v>-1.4210854715202004E-14</v>
      </c>
      <c r="O1232" s="664">
        <v>5.8207660913467407E-11</v>
      </c>
      <c r="P1232" s="677">
        <v>0.125</v>
      </c>
      <c r="Q1232" s="665">
        <v>-4096</v>
      </c>
    </row>
    <row r="1233" spans="1:17" ht="14.4" customHeight="1" x14ac:dyDescent="0.3">
      <c r="A1233" s="660" t="s">
        <v>586</v>
      </c>
      <c r="B1233" s="661" t="s">
        <v>8790</v>
      </c>
      <c r="C1233" s="661" t="s">
        <v>2035</v>
      </c>
      <c r="D1233" s="661" t="s">
        <v>8571</v>
      </c>
      <c r="E1233" s="661" t="s">
        <v>3273</v>
      </c>
      <c r="F1233" s="664">
        <v>465.65</v>
      </c>
      <c r="G1233" s="664">
        <v>6028356.2800000003</v>
      </c>
      <c r="H1233" s="664">
        <v>1</v>
      </c>
      <c r="I1233" s="664">
        <v>12946.11034038441</v>
      </c>
      <c r="J1233" s="664">
        <v>379.61</v>
      </c>
      <c r="K1233" s="664">
        <v>4957486.13</v>
      </c>
      <c r="L1233" s="664">
        <v>0.82236117106203943</v>
      </c>
      <c r="M1233" s="664">
        <v>13059.419219725507</v>
      </c>
      <c r="N1233" s="664">
        <v>246.95</v>
      </c>
      <c r="O1233" s="664">
        <v>3226057.88</v>
      </c>
      <c r="P1233" s="677">
        <v>0.53514718277400808</v>
      </c>
      <c r="Q1233" s="665">
        <v>13063.607531889047</v>
      </c>
    </row>
    <row r="1234" spans="1:17" ht="14.4" customHeight="1" x14ac:dyDescent="0.3">
      <c r="A1234" s="660" t="s">
        <v>586</v>
      </c>
      <c r="B1234" s="661" t="s">
        <v>8790</v>
      </c>
      <c r="C1234" s="661" t="s">
        <v>2035</v>
      </c>
      <c r="D1234" s="661" t="s">
        <v>8573</v>
      </c>
      <c r="E1234" s="661" t="s">
        <v>8572</v>
      </c>
      <c r="F1234" s="664">
        <v>-1.4210854715202004E-14</v>
      </c>
      <c r="G1234" s="664">
        <v>-4.6566128730773926E-10</v>
      </c>
      <c r="H1234" s="664">
        <v>1</v>
      </c>
      <c r="I1234" s="664">
        <v>32768</v>
      </c>
      <c r="J1234" s="664">
        <v>-7.1054273576010019E-15</v>
      </c>
      <c r="K1234" s="664">
        <v>3.4924596548080444E-10</v>
      </c>
      <c r="L1234" s="664">
        <v>-0.75</v>
      </c>
      <c r="M1234" s="664">
        <v>-49152</v>
      </c>
      <c r="N1234" s="664">
        <v>-1.4210854715202004E-14</v>
      </c>
      <c r="O1234" s="664">
        <v>-9.3132257461547852E-10</v>
      </c>
      <c r="P1234" s="677">
        <v>2</v>
      </c>
      <c r="Q1234" s="665">
        <v>65536</v>
      </c>
    </row>
    <row r="1235" spans="1:17" ht="14.4" customHeight="1" x14ac:dyDescent="0.3">
      <c r="A1235" s="660" t="s">
        <v>586</v>
      </c>
      <c r="B1235" s="661" t="s">
        <v>8790</v>
      </c>
      <c r="C1235" s="661" t="s">
        <v>2035</v>
      </c>
      <c r="D1235" s="661" t="s">
        <v>8573</v>
      </c>
      <c r="E1235" s="661" t="s">
        <v>8574</v>
      </c>
      <c r="F1235" s="664">
        <v>142.36000000000001</v>
      </c>
      <c r="G1235" s="664">
        <v>4607775.92</v>
      </c>
      <c r="H1235" s="664">
        <v>1</v>
      </c>
      <c r="I1235" s="664">
        <v>32367.068839561671</v>
      </c>
      <c r="J1235" s="664">
        <v>227.1</v>
      </c>
      <c r="K1235" s="664">
        <v>7415388.8500000006</v>
      </c>
      <c r="L1235" s="664">
        <v>1.6093206307653956</v>
      </c>
      <c r="M1235" s="664">
        <v>32652.526860413916</v>
      </c>
      <c r="N1235" s="664">
        <v>200.2</v>
      </c>
      <c r="O1235" s="664">
        <v>6538337.7300000004</v>
      </c>
      <c r="P1235" s="677">
        <v>1.4189791004420198</v>
      </c>
      <c r="Q1235" s="665">
        <v>32659.029620379624</v>
      </c>
    </row>
    <row r="1236" spans="1:17" ht="14.4" customHeight="1" x14ac:dyDescent="0.3">
      <c r="A1236" s="660" t="s">
        <v>586</v>
      </c>
      <c r="B1236" s="661" t="s">
        <v>8790</v>
      </c>
      <c r="C1236" s="661" t="s">
        <v>2035</v>
      </c>
      <c r="D1236" s="661" t="s">
        <v>9048</v>
      </c>
      <c r="E1236" s="661" t="s">
        <v>3137</v>
      </c>
      <c r="F1236" s="664">
        <v>79</v>
      </c>
      <c r="G1236" s="664">
        <v>328885.90000000002</v>
      </c>
      <c r="H1236" s="664">
        <v>1</v>
      </c>
      <c r="I1236" s="664">
        <v>4163.1126582278484</v>
      </c>
      <c r="J1236" s="664">
        <v>5</v>
      </c>
      <c r="K1236" s="664">
        <v>17512.05</v>
      </c>
      <c r="L1236" s="664">
        <v>5.3246581869274417E-2</v>
      </c>
      <c r="M1236" s="664">
        <v>3502.41</v>
      </c>
      <c r="N1236" s="664">
        <v>129</v>
      </c>
      <c r="O1236" s="664">
        <v>451810.88</v>
      </c>
      <c r="P1236" s="677">
        <v>1.3737617818215981</v>
      </c>
      <c r="Q1236" s="665">
        <v>3502.40992248062</v>
      </c>
    </row>
    <row r="1237" spans="1:17" ht="14.4" customHeight="1" x14ac:dyDescent="0.3">
      <c r="A1237" s="660" t="s">
        <v>586</v>
      </c>
      <c r="B1237" s="661" t="s">
        <v>8790</v>
      </c>
      <c r="C1237" s="661" t="s">
        <v>2035</v>
      </c>
      <c r="D1237" s="661" t="s">
        <v>9049</v>
      </c>
      <c r="E1237" s="661" t="s">
        <v>3994</v>
      </c>
      <c r="F1237" s="664"/>
      <c r="G1237" s="664"/>
      <c r="H1237" s="664"/>
      <c r="I1237" s="664"/>
      <c r="J1237" s="664">
        <v>26</v>
      </c>
      <c r="K1237" s="664">
        <v>314649.98</v>
      </c>
      <c r="L1237" s="664"/>
      <c r="M1237" s="664">
        <v>12101.922307692306</v>
      </c>
      <c r="N1237" s="664">
        <v>3</v>
      </c>
      <c r="O1237" s="664">
        <v>36298.949999999997</v>
      </c>
      <c r="P1237" s="677"/>
      <c r="Q1237" s="665">
        <v>12099.65</v>
      </c>
    </row>
    <row r="1238" spans="1:17" ht="14.4" customHeight="1" x14ac:dyDescent="0.3">
      <c r="A1238" s="660" t="s">
        <v>586</v>
      </c>
      <c r="B1238" s="661" t="s">
        <v>8790</v>
      </c>
      <c r="C1238" s="661" t="s">
        <v>2035</v>
      </c>
      <c r="D1238" s="661" t="s">
        <v>8582</v>
      </c>
      <c r="E1238" s="661" t="s">
        <v>3215</v>
      </c>
      <c r="F1238" s="664">
        <v>0.5</v>
      </c>
      <c r="G1238" s="664">
        <v>10873.06</v>
      </c>
      <c r="H1238" s="664">
        <v>1</v>
      </c>
      <c r="I1238" s="664">
        <v>21746.12</v>
      </c>
      <c r="J1238" s="664">
        <v>4</v>
      </c>
      <c r="K1238" s="664">
        <v>86984.48000000001</v>
      </c>
      <c r="L1238" s="664">
        <v>8.0000000000000018</v>
      </c>
      <c r="M1238" s="664">
        <v>21746.120000000003</v>
      </c>
      <c r="N1238" s="664">
        <v>4.75</v>
      </c>
      <c r="O1238" s="664">
        <v>103294.07</v>
      </c>
      <c r="P1238" s="677">
        <v>9.5000000000000018</v>
      </c>
      <c r="Q1238" s="665">
        <v>21746.120000000003</v>
      </c>
    </row>
    <row r="1239" spans="1:17" ht="14.4" customHeight="1" x14ac:dyDescent="0.3">
      <c r="A1239" s="660" t="s">
        <v>586</v>
      </c>
      <c r="B1239" s="661" t="s">
        <v>8790</v>
      </c>
      <c r="C1239" s="661" t="s">
        <v>2035</v>
      </c>
      <c r="D1239" s="661" t="s">
        <v>8583</v>
      </c>
      <c r="E1239" s="661" t="s">
        <v>2276</v>
      </c>
      <c r="F1239" s="664">
        <v>11.6</v>
      </c>
      <c r="G1239" s="664">
        <v>83631.539999999994</v>
      </c>
      <c r="H1239" s="664">
        <v>1</v>
      </c>
      <c r="I1239" s="664">
        <v>7209.6155172413792</v>
      </c>
      <c r="J1239" s="664"/>
      <c r="K1239" s="664"/>
      <c r="L1239" s="664"/>
      <c r="M1239" s="664"/>
      <c r="N1239" s="664">
        <v>1.2</v>
      </c>
      <c r="O1239" s="664">
        <v>11943.3</v>
      </c>
      <c r="P1239" s="677">
        <v>0.14280856241556714</v>
      </c>
      <c r="Q1239" s="665">
        <v>9952.75</v>
      </c>
    </row>
    <row r="1240" spans="1:17" ht="14.4" customHeight="1" x14ac:dyDescent="0.3">
      <c r="A1240" s="660" t="s">
        <v>586</v>
      </c>
      <c r="B1240" s="661" t="s">
        <v>8790</v>
      </c>
      <c r="C1240" s="661" t="s">
        <v>2035</v>
      </c>
      <c r="D1240" s="661" t="s">
        <v>8584</v>
      </c>
      <c r="E1240" s="661" t="s">
        <v>8585</v>
      </c>
      <c r="F1240" s="664"/>
      <c r="G1240" s="664"/>
      <c r="H1240" s="664"/>
      <c r="I1240" s="664"/>
      <c r="J1240" s="664"/>
      <c r="K1240" s="664"/>
      <c r="L1240" s="664"/>
      <c r="M1240" s="664"/>
      <c r="N1240" s="664">
        <v>-8.8817841970012523E-16</v>
      </c>
      <c r="O1240" s="664">
        <v>2.9103830456733704E-11</v>
      </c>
      <c r="P1240" s="677"/>
      <c r="Q1240" s="665">
        <v>-32768</v>
      </c>
    </row>
    <row r="1241" spans="1:17" ht="14.4" customHeight="1" x14ac:dyDescent="0.3">
      <c r="A1241" s="660" t="s">
        <v>586</v>
      </c>
      <c r="B1241" s="661" t="s">
        <v>8790</v>
      </c>
      <c r="C1241" s="661" t="s">
        <v>2035</v>
      </c>
      <c r="D1241" s="661" t="s">
        <v>8584</v>
      </c>
      <c r="E1241" s="661" t="s">
        <v>8586</v>
      </c>
      <c r="F1241" s="664"/>
      <c r="G1241" s="664"/>
      <c r="H1241" s="664"/>
      <c r="I1241" s="664"/>
      <c r="J1241" s="664"/>
      <c r="K1241" s="664"/>
      <c r="L1241" s="664"/>
      <c r="M1241" s="664"/>
      <c r="N1241" s="664">
        <v>14.43</v>
      </c>
      <c r="O1241" s="664">
        <v>406167.98000000004</v>
      </c>
      <c r="P1241" s="677"/>
      <c r="Q1241" s="665">
        <v>28147.469161469166</v>
      </c>
    </row>
    <row r="1242" spans="1:17" ht="14.4" customHeight="1" x14ac:dyDescent="0.3">
      <c r="A1242" s="660" t="s">
        <v>586</v>
      </c>
      <c r="B1242" s="661" t="s">
        <v>8790</v>
      </c>
      <c r="C1242" s="661" t="s">
        <v>2035</v>
      </c>
      <c r="D1242" s="661" t="s">
        <v>8588</v>
      </c>
      <c r="E1242" s="661" t="s">
        <v>5710</v>
      </c>
      <c r="F1242" s="664">
        <v>19</v>
      </c>
      <c r="G1242" s="664">
        <v>465527.55000000005</v>
      </c>
      <c r="H1242" s="664">
        <v>1</v>
      </c>
      <c r="I1242" s="664">
        <v>24501.45</v>
      </c>
      <c r="J1242" s="664">
        <v>29</v>
      </c>
      <c r="K1242" s="664">
        <v>716775.02</v>
      </c>
      <c r="L1242" s="664">
        <v>1.5397048359436514</v>
      </c>
      <c r="M1242" s="664">
        <v>24716.38</v>
      </c>
      <c r="N1242" s="664">
        <v>23</v>
      </c>
      <c r="O1242" s="664">
        <v>568476.74</v>
      </c>
      <c r="P1242" s="677">
        <v>1.2211452147139303</v>
      </c>
      <c r="Q1242" s="665">
        <v>24716.38</v>
      </c>
    </row>
    <row r="1243" spans="1:17" ht="14.4" customHeight="1" x14ac:dyDescent="0.3">
      <c r="A1243" s="660" t="s">
        <v>586</v>
      </c>
      <c r="B1243" s="661" t="s">
        <v>8790</v>
      </c>
      <c r="C1243" s="661" t="s">
        <v>2035</v>
      </c>
      <c r="D1243" s="661" t="s">
        <v>8589</v>
      </c>
      <c r="E1243" s="661" t="s">
        <v>8590</v>
      </c>
      <c r="F1243" s="664">
        <v>0</v>
      </c>
      <c r="G1243" s="664">
        <v>0</v>
      </c>
      <c r="H1243" s="664"/>
      <c r="I1243" s="664"/>
      <c r="J1243" s="664"/>
      <c r="K1243" s="664"/>
      <c r="L1243" s="664"/>
      <c r="M1243" s="664"/>
      <c r="N1243" s="664"/>
      <c r="O1243" s="664"/>
      <c r="P1243" s="677"/>
      <c r="Q1243" s="665"/>
    </row>
    <row r="1244" spans="1:17" ht="14.4" customHeight="1" x14ac:dyDescent="0.3">
      <c r="A1244" s="660" t="s">
        <v>586</v>
      </c>
      <c r="B1244" s="661" t="s">
        <v>8790</v>
      </c>
      <c r="C1244" s="661" t="s">
        <v>2035</v>
      </c>
      <c r="D1244" s="661" t="s">
        <v>8589</v>
      </c>
      <c r="E1244" s="661" t="s">
        <v>8544</v>
      </c>
      <c r="F1244" s="664">
        <v>2.04</v>
      </c>
      <c r="G1244" s="664">
        <v>67187.63</v>
      </c>
      <c r="H1244" s="664">
        <v>1</v>
      </c>
      <c r="I1244" s="664">
        <v>32935.112745098042</v>
      </c>
      <c r="J1244" s="664"/>
      <c r="K1244" s="664"/>
      <c r="L1244" s="664"/>
      <c r="M1244" s="664"/>
      <c r="N1244" s="664"/>
      <c r="O1244" s="664"/>
      <c r="P1244" s="677"/>
      <c r="Q1244" s="665"/>
    </row>
    <row r="1245" spans="1:17" ht="14.4" customHeight="1" x14ac:dyDescent="0.3">
      <c r="A1245" s="660" t="s">
        <v>586</v>
      </c>
      <c r="B1245" s="661" t="s">
        <v>8790</v>
      </c>
      <c r="C1245" s="661" t="s">
        <v>2035</v>
      </c>
      <c r="D1245" s="661" t="s">
        <v>9050</v>
      </c>
      <c r="E1245" s="661" t="s">
        <v>8544</v>
      </c>
      <c r="F1245" s="664">
        <v>1</v>
      </c>
      <c r="G1245" s="664">
        <v>11313.93</v>
      </c>
      <c r="H1245" s="664">
        <v>1</v>
      </c>
      <c r="I1245" s="664">
        <v>11313.93</v>
      </c>
      <c r="J1245" s="664"/>
      <c r="K1245" s="664"/>
      <c r="L1245" s="664"/>
      <c r="M1245" s="664"/>
      <c r="N1245" s="664"/>
      <c r="O1245" s="664"/>
      <c r="P1245" s="677"/>
      <c r="Q1245" s="665"/>
    </row>
    <row r="1246" spans="1:17" ht="14.4" customHeight="1" x14ac:dyDescent="0.3">
      <c r="A1246" s="660" t="s">
        <v>586</v>
      </c>
      <c r="B1246" s="661" t="s">
        <v>8790</v>
      </c>
      <c r="C1246" s="661" t="s">
        <v>2035</v>
      </c>
      <c r="D1246" s="661" t="s">
        <v>9051</v>
      </c>
      <c r="E1246" s="661" t="s">
        <v>8544</v>
      </c>
      <c r="F1246" s="664">
        <v>8</v>
      </c>
      <c r="G1246" s="664">
        <v>73881.84</v>
      </c>
      <c r="H1246" s="664">
        <v>1</v>
      </c>
      <c r="I1246" s="664">
        <v>9235.23</v>
      </c>
      <c r="J1246" s="664"/>
      <c r="K1246" s="664"/>
      <c r="L1246" s="664"/>
      <c r="M1246" s="664"/>
      <c r="N1246" s="664"/>
      <c r="O1246" s="664"/>
      <c r="P1246" s="677"/>
      <c r="Q1246" s="665"/>
    </row>
    <row r="1247" spans="1:17" ht="14.4" customHeight="1" x14ac:dyDescent="0.3">
      <c r="A1247" s="660" t="s">
        <v>586</v>
      </c>
      <c r="B1247" s="661" t="s">
        <v>8790</v>
      </c>
      <c r="C1247" s="661" t="s">
        <v>2035</v>
      </c>
      <c r="D1247" s="661" t="s">
        <v>9052</v>
      </c>
      <c r="E1247" s="661" t="s">
        <v>3759</v>
      </c>
      <c r="F1247" s="664">
        <v>3</v>
      </c>
      <c r="G1247" s="664">
        <v>214.74</v>
      </c>
      <c r="H1247" s="664">
        <v>1</v>
      </c>
      <c r="I1247" s="664">
        <v>71.58</v>
      </c>
      <c r="J1247" s="664"/>
      <c r="K1247" s="664"/>
      <c r="L1247" s="664"/>
      <c r="M1247" s="664"/>
      <c r="N1247" s="664">
        <v>2</v>
      </c>
      <c r="O1247" s="664">
        <v>92226.84</v>
      </c>
      <c r="P1247" s="677">
        <v>429.48141939089129</v>
      </c>
      <c r="Q1247" s="665">
        <v>46113.42</v>
      </c>
    </row>
    <row r="1248" spans="1:17" ht="14.4" customHeight="1" x14ac:dyDescent="0.3">
      <c r="A1248" s="660" t="s">
        <v>586</v>
      </c>
      <c r="B1248" s="661" t="s">
        <v>8790</v>
      </c>
      <c r="C1248" s="661" t="s">
        <v>2035</v>
      </c>
      <c r="D1248" s="661" t="s">
        <v>9053</v>
      </c>
      <c r="E1248" s="661" t="s">
        <v>8544</v>
      </c>
      <c r="F1248" s="664">
        <v>23.75</v>
      </c>
      <c r="G1248" s="664">
        <v>80254.710000000006</v>
      </c>
      <c r="H1248" s="664">
        <v>1</v>
      </c>
      <c r="I1248" s="664">
        <v>3379.1456842105267</v>
      </c>
      <c r="J1248" s="664"/>
      <c r="K1248" s="664"/>
      <c r="L1248" s="664"/>
      <c r="M1248" s="664"/>
      <c r="N1248" s="664"/>
      <c r="O1248" s="664"/>
      <c r="P1248" s="677"/>
      <c r="Q1248" s="665"/>
    </row>
    <row r="1249" spans="1:17" ht="14.4" customHeight="1" x14ac:dyDescent="0.3">
      <c r="A1249" s="660" t="s">
        <v>586</v>
      </c>
      <c r="B1249" s="661" t="s">
        <v>8790</v>
      </c>
      <c r="C1249" s="661" t="s">
        <v>2035</v>
      </c>
      <c r="D1249" s="661" t="s">
        <v>8603</v>
      </c>
      <c r="E1249" s="661" t="s">
        <v>1997</v>
      </c>
      <c r="F1249" s="664">
        <v>377.70000000000005</v>
      </c>
      <c r="G1249" s="664">
        <v>41384.619999999995</v>
      </c>
      <c r="H1249" s="664">
        <v>1</v>
      </c>
      <c r="I1249" s="664">
        <v>109.57008207572144</v>
      </c>
      <c r="J1249" s="664">
        <v>698.19999999999993</v>
      </c>
      <c r="K1249" s="664">
        <v>78651.69</v>
      </c>
      <c r="L1249" s="664">
        <v>1.9005053084938321</v>
      </c>
      <c r="M1249" s="664">
        <v>112.64922658264109</v>
      </c>
      <c r="N1249" s="664">
        <v>992.40000000000009</v>
      </c>
      <c r="O1249" s="664">
        <v>73009.989999999991</v>
      </c>
      <c r="P1249" s="677">
        <v>1.7641817177492507</v>
      </c>
      <c r="Q1249" s="665">
        <v>73.56911527609833</v>
      </c>
    </row>
    <row r="1250" spans="1:17" ht="14.4" customHeight="1" x14ac:dyDescent="0.3">
      <c r="A1250" s="660" t="s">
        <v>586</v>
      </c>
      <c r="B1250" s="661" t="s">
        <v>8790</v>
      </c>
      <c r="C1250" s="661" t="s">
        <v>2035</v>
      </c>
      <c r="D1250" s="661" t="s">
        <v>8604</v>
      </c>
      <c r="E1250" s="661" t="s">
        <v>2001</v>
      </c>
      <c r="F1250" s="664">
        <v>338</v>
      </c>
      <c r="G1250" s="664">
        <v>302646.78999999998</v>
      </c>
      <c r="H1250" s="664">
        <v>1</v>
      </c>
      <c r="I1250" s="664">
        <v>895.40470414201172</v>
      </c>
      <c r="J1250" s="664">
        <v>626.9</v>
      </c>
      <c r="K1250" s="664">
        <v>506229.57999999996</v>
      </c>
      <c r="L1250" s="664">
        <v>1.6726745391880746</v>
      </c>
      <c r="M1250" s="664">
        <v>807.51249003030784</v>
      </c>
      <c r="N1250" s="664">
        <v>997.84999999999991</v>
      </c>
      <c r="O1250" s="664">
        <v>636408.72</v>
      </c>
      <c r="P1250" s="677">
        <v>2.1028100777146852</v>
      </c>
      <c r="Q1250" s="665">
        <v>637.77994688580452</v>
      </c>
    </row>
    <row r="1251" spans="1:17" ht="14.4" customHeight="1" x14ac:dyDescent="0.3">
      <c r="A1251" s="660" t="s">
        <v>586</v>
      </c>
      <c r="B1251" s="661" t="s">
        <v>8790</v>
      </c>
      <c r="C1251" s="661" t="s">
        <v>2035</v>
      </c>
      <c r="D1251" s="661" t="s">
        <v>8605</v>
      </c>
      <c r="E1251" s="661" t="s">
        <v>2004</v>
      </c>
      <c r="F1251" s="664">
        <v>802.1</v>
      </c>
      <c r="G1251" s="664">
        <v>233327.98</v>
      </c>
      <c r="H1251" s="664">
        <v>1</v>
      </c>
      <c r="I1251" s="664">
        <v>290.89637202343846</v>
      </c>
      <c r="J1251" s="664">
        <v>434.2</v>
      </c>
      <c r="K1251" s="664">
        <v>131406.92000000001</v>
      </c>
      <c r="L1251" s="664">
        <v>0.56318543536870291</v>
      </c>
      <c r="M1251" s="664">
        <v>302.64145555043763</v>
      </c>
      <c r="N1251" s="664">
        <v>570.79999999999995</v>
      </c>
      <c r="O1251" s="664">
        <v>116954.02000000002</v>
      </c>
      <c r="P1251" s="677">
        <v>0.50124301423258377</v>
      </c>
      <c r="Q1251" s="665">
        <v>204.89491941135253</v>
      </c>
    </row>
    <row r="1252" spans="1:17" ht="14.4" customHeight="1" x14ac:dyDescent="0.3">
      <c r="A1252" s="660" t="s">
        <v>586</v>
      </c>
      <c r="B1252" s="661" t="s">
        <v>8790</v>
      </c>
      <c r="C1252" s="661" t="s">
        <v>2035</v>
      </c>
      <c r="D1252" s="661" t="s">
        <v>8606</v>
      </c>
      <c r="E1252" s="661" t="s">
        <v>2004</v>
      </c>
      <c r="F1252" s="664">
        <v>58.8</v>
      </c>
      <c r="G1252" s="664">
        <v>87061.830000000016</v>
      </c>
      <c r="H1252" s="664">
        <v>1</v>
      </c>
      <c r="I1252" s="664">
        <v>1480.6433673469392</v>
      </c>
      <c r="J1252" s="664">
        <v>40</v>
      </c>
      <c r="K1252" s="664">
        <v>60511.68</v>
      </c>
      <c r="L1252" s="664">
        <v>0.69504259214399688</v>
      </c>
      <c r="M1252" s="664">
        <v>1512.7919999999999</v>
      </c>
      <c r="N1252" s="664">
        <v>47</v>
      </c>
      <c r="O1252" s="664">
        <v>42319.25</v>
      </c>
      <c r="P1252" s="677">
        <v>0.48608270696813966</v>
      </c>
      <c r="Q1252" s="665">
        <v>900.40957446808511</v>
      </c>
    </row>
    <row r="1253" spans="1:17" ht="14.4" customHeight="1" x14ac:dyDescent="0.3">
      <c r="A1253" s="660" t="s">
        <v>586</v>
      </c>
      <c r="B1253" s="661" t="s">
        <v>8790</v>
      </c>
      <c r="C1253" s="661" t="s">
        <v>2035</v>
      </c>
      <c r="D1253" s="661" t="s">
        <v>9054</v>
      </c>
      <c r="E1253" s="661" t="s">
        <v>9055</v>
      </c>
      <c r="F1253" s="664"/>
      <c r="G1253" s="664"/>
      <c r="H1253" s="664"/>
      <c r="I1253" s="664"/>
      <c r="J1253" s="664">
        <v>41.3</v>
      </c>
      <c r="K1253" s="664">
        <v>18232.25</v>
      </c>
      <c r="L1253" s="664"/>
      <c r="M1253" s="664">
        <v>441.45883777239715</v>
      </c>
      <c r="N1253" s="664">
        <v>5.4</v>
      </c>
      <c r="O1253" s="664">
        <v>2383.83</v>
      </c>
      <c r="P1253" s="677"/>
      <c r="Q1253" s="665">
        <v>441.44999999999993</v>
      </c>
    </row>
    <row r="1254" spans="1:17" ht="14.4" customHeight="1" x14ac:dyDescent="0.3">
      <c r="A1254" s="660" t="s">
        <v>586</v>
      </c>
      <c r="B1254" s="661" t="s">
        <v>8790</v>
      </c>
      <c r="C1254" s="661" t="s">
        <v>2035</v>
      </c>
      <c r="D1254" s="661" t="s">
        <v>9056</v>
      </c>
      <c r="E1254" s="661" t="s">
        <v>2015</v>
      </c>
      <c r="F1254" s="664"/>
      <c r="G1254" s="664"/>
      <c r="H1254" s="664"/>
      <c r="I1254" s="664"/>
      <c r="J1254" s="664"/>
      <c r="K1254" s="664"/>
      <c r="L1254" s="664"/>
      <c r="M1254" s="664"/>
      <c r="N1254" s="664">
        <v>14.6</v>
      </c>
      <c r="O1254" s="664">
        <v>5559.77</v>
      </c>
      <c r="P1254" s="677"/>
      <c r="Q1254" s="665">
        <v>380.80616438356168</v>
      </c>
    </row>
    <row r="1255" spans="1:17" ht="14.4" customHeight="1" x14ac:dyDescent="0.3">
      <c r="A1255" s="660" t="s">
        <v>586</v>
      </c>
      <c r="B1255" s="661" t="s">
        <v>8790</v>
      </c>
      <c r="C1255" s="661" t="s">
        <v>2035</v>
      </c>
      <c r="D1255" s="661" t="s">
        <v>9057</v>
      </c>
      <c r="E1255" s="661" t="s">
        <v>2018</v>
      </c>
      <c r="F1255" s="664">
        <v>207.89999999999998</v>
      </c>
      <c r="G1255" s="664">
        <v>167115.94</v>
      </c>
      <c r="H1255" s="664">
        <v>1</v>
      </c>
      <c r="I1255" s="664">
        <v>803.82847522847533</v>
      </c>
      <c r="J1255" s="664">
        <v>200.2</v>
      </c>
      <c r="K1255" s="664">
        <v>162337.95000000001</v>
      </c>
      <c r="L1255" s="664">
        <v>0.97140913069094437</v>
      </c>
      <c r="M1255" s="664">
        <v>810.8788711288712</v>
      </c>
      <c r="N1255" s="664">
        <v>189.64999999999998</v>
      </c>
      <c r="O1255" s="664">
        <v>147758.63</v>
      </c>
      <c r="P1255" s="677">
        <v>0.88416838034720091</v>
      </c>
      <c r="Q1255" s="665">
        <v>779.11220669654642</v>
      </c>
    </row>
    <row r="1256" spans="1:17" ht="14.4" customHeight="1" x14ac:dyDescent="0.3">
      <c r="A1256" s="660" t="s">
        <v>586</v>
      </c>
      <c r="B1256" s="661" t="s">
        <v>8790</v>
      </c>
      <c r="C1256" s="661" t="s">
        <v>2035</v>
      </c>
      <c r="D1256" s="661" t="s">
        <v>9058</v>
      </c>
      <c r="E1256" s="661" t="s">
        <v>2021</v>
      </c>
      <c r="F1256" s="664"/>
      <c r="G1256" s="664"/>
      <c r="H1256" s="664"/>
      <c r="I1256" s="664"/>
      <c r="J1256" s="664">
        <v>7</v>
      </c>
      <c r="K1256" s="664">
        <v>9174.2000000000007</v>
      </c>
      <c r="L1256" s="664"/>
      <c r="M1256" s="664">
        <v>1310.6000000000001</v>
      </c>
      <c r="N1256" s="664">
        <v>21</v>
      </c>
      <c r="O1256" s="664">
        <v>31988.04</v>
      </c>
      <c r="P1256" s="677"/>
      <c r="Q1256" s="665">
        <v>1523.24</v>
      </c>
    </row>
    <row r="1257" spans="1:17" ht="14.4" customHeight="1" x14ac:dyDescent="0.3">
      <c r="A1257" s="660" t="s">
        <v>586</v>
      </c>
      <c r="B1257" s="661" t="s">
        <v>8790</v>
      </c>
      <c r="C1257" s="661" t="s">
        <v>2035</v>
      </c>
      <c r="D1257" s="661" t="s">
        <v>9059</v>
      </c>
      <c r="E1257" s="661" t="s">
        <v>8544</v>
      </c>
      <c r="F1257" s="664">
        <v>7</v>
      </c>
      <c r="G1257" s="664">
        <v>6600.23</v>
      </c>
      <c r="H1257" s="664">
        <v>1</v>
      </c>
      <c r="I1257" s="664">
        <v>942.89</v>
      </c>
      <c r="J1257" s="664">
        <v>6</v>
      </c>
      <c r="K1257" s="664">
        <v>5585.76</v>
      </c>
      <c r="L1257" s="664">
        <v>0.84629778053189064</v>
      </c>
      <c r="M1257" s="664">
        <v>930.96</v>
      </c>
      <c r="N1257" s="664"/>
      <c r="O1257" s="664"/>
      <c r="P1257" s="677"/>
      <c r="Q1257" s="665"/>
    </row>
    <row r="1258" spans="1:17" ht="14.4" customHeight="1" x14ac:dyDescent="0.3">
      <c r="A1258" s="660" t="s">
        <v>586</v>
      </c>
      <c r="B1258" s="661" t="s">
        <v>8790</v>
      </c>
      <c r="C1258" s="661" t="s">
        <v>2035</v>
      </c>
      <c r="D1258" s="661" t="s">
        <v>9060</v>
      </c>
      <c r="E1258" s="661" t="s">
        <v>4467</v>
      </c>
      <c r="F1258" s="664">
        <v>118</v>
      </c>
      <c r="G1258" s="664">
        <v>7448.12</v>
      </c>
      <c r="H1258" s="664">
        <v>1</v>
      </c>
      <c r="I1258" s="664">
        <v>63.119661016949152</v>
      </c>
      <c r="J1258" s="664">
        <v>172</v>
      </c>
      <c r="K1258" s="664">
        <v>9975.7200000000012</v>
      </c>
      <c r="L1258" s="664">
        <v>1.3393608051427746</v>
      </c>
      <c r="M1258" s="664">
        <v>57.998372093023264</v>
      </c>
      <c r="N1258" s="664">
        <v>49</v>
      </c>
      <c r="O1258" s="664">
        <v>1977.6399999999999</v>
      </c>
      <c r="P1258" s="677">
        <v>0.26552203777597566</v>
      </c>
      <c r="Q1258" s="665">
        <v>40.36</v>
      </c>
    </row>
    <row r="1259" spans="1:17" ht="14.4" customHeight="1" x14ac:dyDescent="0.3">
      <c r="A1259" s="660" t="s">
        <v>586</v>
      </c>
      <c r="B1259" s="661" t="s">
        <v>8790</v>
      </c>
      <c r="C1259" s="661" t="s">
        <v>2035</v>
      </c>
      <c r="D1259" s="661" t="s">
        <v>9061</v>
      </c>
      <c r="E1259" s="661" t="s">
        <v>8544</v>
      </c>
      <c r="F1259" s="664">
        <v>174</v>
      </c>
      <c r="G1259" s="664">
        <v>51693.4</v>
      </c>
      <c r="H1259" s="664">
        <v>1</v>
      </c>
      <c r="I1259" s="664">
        <v>297.08850574712642</v>
      </c>
      <c r="J1259" s="664">
        <v>10</v>
      </c>
      <c r="K1259" s="664">
        <v>2718.9</v>
      </c>
      <c r="L1259" s="664">
        <v>5.2596656439700233E-2</v>
      </c>
      <c r="M1259" s="664">
        <v>271.89</v>
      </c>
      <c r="N1259" s="664"/>
      <c r="O1259" s="664"/>
      <c r="P1259" s="677"/>
      <c r="Q1259" s="665"/>
    </row>
    <row r="1260" spans="1:17" ht="14.4" customHeight="1" x14ac:dyDescent="0.3">
      <c r="A1260" s="660" t="s">
        <v>586</v>
      </c>
      <c r="B1260" s="661" t="s">
        <v>8790</v>
      </c>
      <c r="C1260" s="661" t="s">
        <v>2035</v>
      </c>
      <c r="D1260" s="661" t="s">
        <v>9062</v>
      </c>
      <c r="E1260" s="661" t="s">
        <v>8544</v>
      </c>
      <c r="F1260" s="664">
        <v>2.54</v>
      </c>
      <c r="G1260" s="664">
        <v>44308.56</v>
      </c>
      <c r="H1260" s="664">
        <v>1</v>
      </c>
      <c r="I1260" s="664">
        <v>17444.314960629919</v>
      </c>
      <c r="J1260" s="664">
        <v>0.36</v>
      </c>
      <c r="K1260" s="664">
        <v>5614.86</v>
      </c>
      <c r="L1260" s="664">
        <v>0.12672178919829485</v>
      </c>
      <c r="M1260" s="664">
        <v>15596.833333333332</v>
      </c>
      <c r="N1260" s="664"/>
      <c r="O1260" s="664"/>
      <c r="P1260" s="677"/>
      <c r="Q1260" s="665"/>
    </row>
    <row r="1261" spans="1:17" ht="14.4" customHeight="1" x14ac:dyDescent="0.3">
      <c r="A1261" s="660" t="s">
        <v>586</v>
      </c>
      <c r="B1261" s="661" t="s">
        <v>8790</v>
      </c>
      <c r="C1261" s="661" t="s">
        <v>2035</v>
      </c>
      <c r="D1261" s="661" t="s">
        <v>9063</v>
      </c>
      <c r="E1261" s="661" t="s">
        <v>9064</v>
      </c>
      <c r="F1261" s="664"/>
      <c r="G1261" s="664"/>
      <c r="H1261" s="664"/>
      <c r="I1261" s="664"/>
      <c r="J1261" s="664">
        <v>20</v>
      </c>
      <c r="K1261" s="664">
        <v>1160.2</v>
      </c>
      <c r="L1261" s="664"/>
      <c r="M1261" s="664">
        <v>58.010000000000005</v>
      </c>
      <c r="N1261" s="664">
        <v>28</v>
      </c>
      <c r="O1261" s="664">
        <v>1130.08</v>
      </c>
      <c r="P1261" s="677"/>
      <c r="Q1261" s="665">
        <v>40.36</v>
      </c>
    </row>
    <row r="1262" spans="1:17" ht="14.4" customHeight="1" x14ac:dyDescent="0.3">
      <c r="A1262" s="660" t="s">
        <v>586</v>
      </c>
      <c r="B1262" s="661" t="s">
        <v>8790</v>
      </c>
      <c r="C1262" s="661" t="s">
        <v>2035</v>
      </c>
      <c r="D1262" s="661" t="s">
        <v>3159</v>
      </c>
      <c r="E1262" s="661" t="s">
        <v>9065</v>
      </c>
      <c r="F1262" s="664">
        <v>3</v>
      </c>
      <c r="G1262" s="664">
        <v>20509.59</v>
      </c>
      <c r="H1262" s="664">
        <v>1</v>
      </c>
      <c r="I1262" s="664">
        <v>6836.53</v>
      </c>
      <c r="J1262" s="664">
        <v>5</v>
      </c>
      <c r="K1262" s="664">
        <v>34482.5</v>
      </c>
      <c r="L1262" s="664">
        <v>1.6812866566323363</v>
      </c>
      <c r="M1262" s="664">
        <v>6896.5</v>
      </c>
      <c r="N1262" s="664">
        <v>9</v>
      </c>
      <c r="O1262" s="664">
        <v>83276.62</v>
      </c>
      <c r="P1262" s="677">
        <v>4.0603746832579297</v>
      </c>
      <c r="Q1262" s="665">
        <v>9252.9577777777777</v>
      </c>
    </row>
    <row r="1263" spans="1:17" ht="14.4" customHeight="1" x14ac:dyDescent="0.3">
      <c r="A1263" s="660" t="s">
        <v>586</v>
      </c>
      <c r="B1263" s="661" t="s">
        <v>8790</v>
      </c>
      <c r="C1263" s="661" t="s">
        <v>2035</v>
      </c>
      <c r="D1263" s="661" t="s">
        <v>9066</v>
      </c>
      <c r="E1263" s="661" t="s">
        <v>8544</v>
      </c>
      <c r="F1263" s="664">
        <v>50.9</v>
      </c>
      <c r="G1263" s="664">
        <v>26071.439999999999</v>
      </c>
      <c r="H1263" s="664">
        <v>1</v>
      </c>
      <c r="I1263" s="664">
        <v>512.20903732809427</v>
      </c>
      <c r="J1263" s="664">
        <v>59.2</v>
      </c>
      <c r="K1263" s="664">
        <v>30589.199999999997</v>
      </c>
      <c r="L1263" s="664">
        <v>1.173283869245427</v>
      </c>
      <c r="M1263" s="664">
        <v>516.70945945945937</v>
      </c>
      <c r="N1263" s="664">
        <v>-35.6</v>
      </c>
      <c r="O1263" s="664">
        <v>-18394.86</v>
      </c>
      <c r="P1263" s="677">
        <v>-0.70555596468779636</v>
      </c>
      <c r="Q1263" s="665">
        <v>516.70955056179776</v>
      </c>
    </row>
    <row r="1264" spans="1:17" ht="14.4" customHeight="1" x14ac:dyDescent="0.3">
      <c r="A1264" s="660" t="s">
        <v>586</v>
      </c>
      <c r="B1264" s="661" t="s">
        <v>8790</v>
      </c>
      <c r="C1264" s="661" t="s">
        <v>2035</v>
      </c>
      <c r="D1264" s="661" t="s">
        <v>9066</v>
      </c>
      <c r="E1264" s="661" t="s">
        <v>8635</v>
      </c>
      <c r="F1264" s="664">
        <v>63</v>
      </c>
      <c r="G1264" s="664">
        <v>32097.08</v>
      </c>
      <c r="H1264" s="664">
        <v>1</v>
      </c>
      <c r="I1264" s="664">
        <v>509.47746031746033</v>
      </c>
      <c r="J1264" s="664">
        <v>142.5</v>
      </c>
      <c r="K1264" s="664">
        <v>73604.070000000007</v>
      </c>
      <c r="L1264" s="664">
        <v>2.2931702821565079</v>
      </c>
      <c r="M1264" s="664">
        <v>516.51978947368423</v>
      </c>
      <c r="N1264" s="664">
        <v>103.02999999999999</v>
      </c>
      <c r="O1264" s="664">
        <v>53236.58</v>
      </c>
      <c r="P1264" s="677">
        <v>1.6586113129294004</v>
      </c>
      <c r="Q1264" s="665">
        <v>516.70950208677095</v>
      </c>
    </row>
    <row r="1265" spans="1:17" ht="14.4" customHeight="1" x14ac:dyDescent="0.3">
      <c r="A1265" s="660" t="s">
        <v>586</v>
      </c>
      <c r="B1265" s="661" t="s">
        <v>8790</v>
      </c>
      <c r="C1265" s="661" t="s">
        <v>2035</v>
      </c>
      <c r="D1265" s="661" t="s">
        <v>9067</v>
      </c>
      <c r="E1265" s="661" t="s">
        <v>4478</v>
      </c>
      <c r="F1265" s="664">
        <v>36</v>
      </c>
      <c r="G1265" s="664">
        <v>6618.24</v>
      </c>
      <c r="H1265" s="664">
        <v>1</v>
      </c>
      <c r="I1265" s="664">
        <v>183.84</v>
      </c>
      <c r="J1265" s="664">
        <v>57</v>
      </c>
      <c r="K1265" s="664">
        <v>2707.5</v>
      </c>
      <c r="L1265" s="664">
        <v>0.40909667827096025</v>
      </c>
      <c r="M1265" s="664">
        <v>47.5</v>
      </c>
      <c r="N1265" s="664">
        <v>43</v>
      </c>
      <c r="O1265" s="664">
        <v>2042.5</v>
      </c>
      <c r="P1265" s="677">
        <v>0.30861679237984724</v>
      </c>
      <c r="Q1265" s="665">
        <v>47.5</v>
      </c>
    </row>
    <row r="1266" spans="1:17" ht="14.4" customHeight="1" x14ac:dyDescent="0.3">
      <c r="A1266" s="660" t="s">
        <v>586</v>
      </c>
      <c r="B1266" s="661" t="s">
        <v>8790</v>
      </c>
      <c r="C1266" s="661" t="s">
        <v>2035</v>
      </c>
      <c r="D1266" s="661" t="s">
        <v>9068</v>
      </c>
      <c r="E1266" s="661" t="s">
        <v>9069</v>
      </c>
      <c r="F1266" s="664">
        <v>18.2</v>
      </c>
      <c r="G1266" s="664">
        <v>13452.86</v>
      </c>
      <c r="H1266" s="664">
        <v>1</v>
      </c>
      <c r="I1266" s="664">
        <v>739.16813186813192</v>
      </c>
      <c r="J1266" s="664">
        <v>27.9</v>
      </c>
      <c r="K1266" s="664">
        <v>16050.869999999999</v>
      </c>
      <c r="L1266" s="664">
        <v>1.193119529973552</v>
      </c>
      <c r="M1266" s="664">
        <v>575.29999999999995</v>
      </c>
      <c r="N1266" s="664">
        <v>12.600000000000001</v>
      </c>
      <c r="O1266" s="664">
        <v>7248.78</v>
      </c>
      <c r="P1266" s="677">
        <v>0.53882817482676537</v>
      </c>
      <c r="Q1266" s="665">
        <v>575.29999999999995</v>
      </c>
    </row>
    <row r="1267" spans="1:17" ht="14.4" customHeight="1" x14ac:dyDescent="0.3">
      <c r="A1267" s="660" t="s">
        <v>586</v>
      </c>
      <c r="B1267" s="661" t="s">
        <v>8790</v>
      </c>
      <c r="C1267" s="661" t="s">
        <v>2035</v>
      </c>
      <c r="D1267" s="661" t="s">
        <v>9070</v>
      </c>
      <c r="E1267" s="661" t="s">
        <v>3981</v>
      </c>
      <c r="F1267" s="664">
        <v>8</v>
      </c>
      <c r="G1267" s="664">
        <v>862.88</v>
      </c>
      <c r="H1267" s="664">
        <v>1</v>
      </c>
      <c r="I1267" s="664">
        <v>107.86</v>
      </c>
      <c r="J1267" s="664">
        <v>32</v>
      </c>
      <c r="K1267" s="664">
        <v>3712</v>
      </c>
      <c r="L1267" s="664">
        <v>4.3018727980715745</v>
      </c>
      <c r="M1267" s="664">
        <v>116</v>
      </c>
      <c r="N1267" s="664">
        <v>7</v>
      </c>
      <c r="O1267" s="664">
        <v>565.11</v>
      </c>
      <c r="P1267" s="677">
        <v>0.65491145929909145</v>
      </c>
      <c r="Q1267" s="665">
        <v>80.73</v>
      </c>
    </row>
    <row r="1268" spans="1:17" ht="14.4" customHeight="1" x14ac:dyDescent="0.3">
      <c r="A1268" s="660" t="s">
        <v>586</v>
      </c>
      <c r="B1268" s="661" t="s">
        <v>8790</v>
      </c>
      <c r="C1268" s="661" t="s">
        <v>2035</v>
      </c>
      <c r="D1268" s="661" t="s">
        <v>9071</v>
      </c>
      <c r="E1268" s="661" t="s">
        <v>4445</v>
      </c>
      <c r="F1268" s="664">
        <v>77.2</v>
      </c>
      <c r="G1268" s="664">
        <v>43060.69</v>
      </c>
      <c r="H1268" s="664">
        <v>1</v>
      </c>
      <c r="I1268" s="664">
        <v>557.78095854922276</v>
      </c>
      <c r="J1268" s="664">
        <v>33.36</v>
      </c>
      <c r="K1268" s="664">
        <v>12658.57</v>
      </c>
      <c r="L1268" s="664">
        <v>0.29397044032503888</v>
      </c>
      <c r="M1268" s="664">
        <v>379.45353717026381</v>
      </c>
      <c r="N1268" s="664">
        <v>77.040000000000006</v>
      </c>
      <c r="O1268" s="664">
        <v>29255.94</v>
      </c>
      <c r="P1268" s="677">
        <v>0.67941177904952288</v>
      </c>
      <c r="Q1268" s="665">
        <v>379.74999999999994</v>
      </c>
    </row>
    <row r="1269" spans="1:17" ht="14.4" customHeight="1" x14ac:dyDescent="0.3">
      <c r="A1269" s="660" t="s">
        <v>586</v>
      </c>
      <c r="B1269" s="661" t="s">
        <v>8790</v>
      </c>
      <c r="C1269" s="661" t="s">
        <v>2035</v>
      </c>
      <c r="D1269" s="661" t="s">
        <v>9072</v>
      </c>
      <c r="E1269" s="661" t="s">
        <v>9073</v>
      </c>
      <c r="F1269" s="664">
        <v>17</v>
      </c>
      <c r="G1269" s="664">
        <v>104589.66</v>
      </c>
      <c r="H1269" s="664">
        <v>1</v>
      </c>
      <c r="I1269" s="664">
        <v>6152.3329411764707</v>
      </c>
      <c r="J1269" s="664">
        <v>4</v>
      </c>
      <c r="K1269" s="664">
        <v>25031.16</v>
      </c>
      <c r="L1269" s="664">
        <v>0.23932729105343681</v>
      </c>
      <c r="M1269" s="664">
        <v>6257.79</v>
      </c>
      <c r="N1269" s="664"/>
      <c r="O1269" s="664"/>
      <c r="P1269" s="677"/>
      <c r="Q1269" s="665"/>
    </row>
    <row r="1270" spans="1:17" ht="14.4" customHeight="1" x14ac:dyDescent="0.3">
      <c r="A1270" s="660" t="s">
        <v>586</v>
      </c>
      <c r="B1270" s="661" t="s">
        <v>8790</v>
      </c>
      <c r="C1270" s="661" t="s">
        <v>2035</v>
      </c>
      <c r="D1270" s="661" t="s">
        <v>9074</v>
      </c>
      <c r="E1270" s="661" t="s">
        <v>9075</v>
      </c>
      <c r="F1270" s="664">
        <v>13</v>
      </c>
      <c r="G1270" s="664">
        <v>815.23</v>
      </c>
      <c r="H1270" s="664">
        <v>1</v>
      </c>
      <c r="I1270" s="664">
        <v>62.71</v>
      </c>
      <c r="J1270" s="664">
        <v>1</v>
      </c>
      <c r="K1270" s="664">
        <v>62.71</v>
      </c>
      <c r="L1270" s="664">
        <v>7.6923076923076927E-2</v>
      </c>
      <c r="M1270" s="664">
        <v>62.71</v>
      </c>
      <c r="N1270" s="664"/>
      <c r="O1270" s="664"/>
      <c r="P1270" s="677"/>
      <c r="Q1270" s="665"/>
    </row>
    <row r="1271" spans="1:17" ht="14.4" customHeight="1" x14ac:dyDescent="0.3">
      <c r="A1271" s="660" t="s">
        <v>586</v>
      </c>
      <c r="B1271" s="661" t="s">
        <v>8790</v>
      </c>
      <c r="C1271" s="661" t="s">
        <v>2035</v>
      </c>
      <c r="D1271" s="661" t="s">
        <v>9076</v>
      </c>
      <c r="E1271" s="661" t="s">
        <v>9077</v>
      </c>
      <c r="F1271" s="664">
        <v>44</v>
      </c>
      <c r="G1271" s="664">
        <v>3678.8399999999997</v>
      </c>
      <c r="H1271" s="664">
        <v>1</v>
      </c>
      <c r="I1271" s="664">
        <v>83.61</v>
      </c>
      <c r="J1271" s="664">
        <v>54</v>
      </c>
      <c r="K1271" s="664">
        <v>4514.9399999999996</v>
      </c>
      <c r="L1271" s="664">
        <v>1.2272727272727273</v>
      </c>
      <c r="M1271" s="664">
        <v>83.61</v>
      </c>
      <c r="N1271" s="664">
        <v>8</v>
      </c>
      <c r="O1271" s="664">
        <v>668.88</v>
      </c>
      <c r="P1271" s="677">
        <v>0.18181818181818182</v>
      </c>
      <c r="Q1271" s="665">
        <v>83.61</v>
      </c>
    </row>
    <row r="1272" spans="1:17" ht="14.4" customHeight="1" x14ac:dyDescent="0.3">
      <c r="A1272" s="660" t="s">
        <v>586</v>
      </c>
      <c r="B1272" s="661" t="s">
        <v>8790</v>
      </c>
      <c r="C1272" s="661" t="s">
        <v>2035</v>
      </c>
      <c r="D1272" s="661" t="s">
        <v>9078</v>
      </c>
      <c r="E1272" s="661" t="s">
        <v>4452</v>
      </c>
      <c r="F1272" s="664">
        <v>30</v>
      </c>
      <c r="G1272" s="664">
        <v>1228.5</v>
      </c>
      <c r="H1272" s="664">
        <v>1</v>
      </c>
      <c r="I1272" s="664">
        <v>40.950000000000003</v>
      </c>
      <c r="J1272" s="664">
        <v>195.5</v>
      </c>
      <c r="K1272" s="664">
        <v>8005.7100000000009</v>
      </c>
      <c r="L1272" s="664">
        <v>6.5166544566544573</v>
      </c>
      <c r="M1272" s="664">
        <v>40.949923273657291</v>
      </c>
      <c r="N1272" s="664">
        <v>68</v>
      </c>
      <c r="O1272" s="664">
        <v>4161.87</v>
      </c>
      <c r="P1272" s="677">
        <v>3.3877655677655678</v>
      </c>
      <c r="Q1272" s="665">
        <v>61.203970588235293</v>
      </c>
    </row>
    <row r="1273" spans="1:17" ht="14.4" customHeight="1" x14ac:dyDescent="0.3">
      <c r="A1273" s="660" t="s">
        <v>586</v>
      </c>
      <c r="B1273" s="661" t="s">
        <v>8790</v>
      </c>
      <c r="C1273" s="661" t="s">
        <v>2035</v>
      </c>
      <c r="D1273" s="661" t="s">
        <v>8609</v>
      </c>
      <c r="E1273" s="661" t="s">
        <v>8610</v>
      </c>
      <c r="F1273" s="664">
        <v>15.2</v>
      </c>
      <c r="G1273" s="664">
        <v>174495.28</v>
      </c>
      <c r="H1273" s="664">
        <v>1</v>
      </c>
      <c r="I1273" s="664">
        <v>11479.952631578948</v>
      </c>
      <c r="J1273" s="664">
        <v>37.200000000000003</v>
      </c>
      <c r="K1273" s="664">
        <v>418366.07999999996</v>
      </c>
      <c r="L1273" s="664">
        <v>2.3975782038345104</v>
      </c>
      <c r="M1273" s="664">
        <v>11246.399999999998</v>
      </c>
      <c r="N1273" s="664">
        <v>3</v>
      </c>
      <c r="O1273" s="664">
        <v>33739.199999999997</v>
      </c>
      <c r="P1273" s="677">
        <v>0.19335308095439599</v>
      </c>
      <c r="Q1273" s="665">
        <v>11246.4</v>
      </c>
    </row>
    <row r="1274" spans="1:17" ht="14.4" customHeight="1" x14ac:dyDescent="0.3">
      <c r="A1274" s="660" t="s">
        <v>586</v>
      </c>
      <c r="B1274" s="661" t="s">
        <v>8790</v>
      </c>
      <c r="C1274" s="661" t="s">
        <v>2035</v>
      </c>
      <c r="D1274" s="661" t="s">
        <v>8611</v>
      </c>
      <c r="E1274" s="661" t="s">
        <v>8612</v>
      </c>
      <c r="F1274" s="664">
        <v>8.1999999999999993</v>
      </c>
      <c r="G1274" s="664">
        <v>63185.3</v>
      </c>
      <c r="H1274" s="664">
        <v>1</v>
      </c>
      <c r="I1274" s="664">
        <v>7705.5243902439033</v>
      </c>
      <c r="J1274" s="664">
        <v>10.600000000000001</v>
      </c>
      <c r="K1274" s="664">
        <v>74507.399999999994</v>
      </c>
      <c r="L1274" s="664">
        <v>1.1791888303133797</v>
      </c>
      <c r="M1274" s="664">
        <v>7028.9999999999982</v>
      </c>
      <c r="N1274" s="664">
        <v>2.6</v>
      </c>
      <c r="O1274" s="664">
        <v>18275.400000000001</v>
      </c>
      <c r="P1274" s="677">
        <v>0.28923499611460263</v>
      </c>
      <c r="Q1274" s="665">
        <v>7029</v>
      </c>
    </row>
    <row r="1275" spans="1:17" ht="14.4" customHeight="1" x14ac:dyDescent="0.3">
      <c r="A1275" s="660" t="s">
        <v>586</v>
      </c>
      <c r="B1275" s="661" t="s">
        <v>8790</v>
      </c>
      <c r="C1275" s="661" t="s">
        <v>2035</v>
      </c>
      <c r="D1275" s="661" t="s">
        <v>9079</v>
      </c>
      <c r="E1275" s="661" t="s">
        <v>2890</v>
      </c>
      <c r="F1275" s="664"/>
      <c r="G1275" s="664"/>
      <c r="H1275" s="664"/>
      <c r="I1275" s="664"/>
      <c r="J1275" s="664"/>
      <c r="K1275" s="664"/>
      <c r="L1275" s="664"/>
      <c r="M1275" s="664"/>
      <c r="N1275" s="664">
        <v>14</v>
      </c>
      <c r="O1275" s="664">
        <v>962.36</v>
      </c>
      <c r="P1275" s="677"/>
      <c r="Q1275" s="665">
        <v>68.739999999999995</v>
      </c>
    </row>
    <row r="1276" spans="1:17" ht="14.4" customHeight="1" x14ac:dyDescent="0.3">
      <c r="A1276" s="660" t="s">
        <v>586</v>
      </c>
      <c r="B1276" s="661" t="s">
        <v>8790</v>
      </c>
      <c r="C1276" s="661" t="s">
        <v>2035</v>
      </c>
      <c r="D1276" s="661" t="s">
        <v>9080</v>
      </c>
      <c r="E1276" s="661" t="s">
        <v>9081</v>
      </c>
      <c r="F1276" s="664">
        <v>56.75</v>
      </c>
      <c r="G1276" s="664">
        <v>314857.07000000007</v>
      </c>
      <c r="H1276" s="664">
        <v>1</v>
      </c>
      <c r="I1276" s="664">
        <v>5548.1422026431728</v>
      </c>
      <c r="J1276" s="664">
        <v>77.8</v>
      </c>
      <c r="K1276" s="664">
        <v>305435.12</v>
      </c>
      <c r="L1276" s="664">
        <v>0.97007546948207302</v>
      </c>
      <c r="M1276" s="664">
        <v>3925.901285347044</v>
      </c>
      <c r="N1276" s="664">
        <v>96.999999999999986</v>
      </c>
      <c r="O1276" s="664">
        <v>380812.32999999996</v>
      </c>
      <c r="P1276" s="677">
        <v>1.2094768270567973</v>
      </c>
      <c r="Q1276" s="665">
        <v>3925.9003092783505</v>
      </c>
    </row>
    <row r="1277" spans="1:17" ht="14.4" customHeight="1" x14ac:dyDescent="0.3">
      <c r="A1277" s="660" t="s">
        <v>586</v>
      </c>
      <c r="B1277" s="661" t="s">
        <v>8790</v>
      </c>
      <c r="C1277" s="661" t="s">
        <v>2035</v>
      </c>
      <c r="D1277" s="661" t="s">
        <v>8614</v>
      </c>
      <c r="E1277" s="661" t="s">
        <v>1735</v>
      </c>
      <c r="F1277" s="664">
        <v>51.910000000000011</v>
      </c>
      <c r="G1277" s="664">
        <v>17489.960000000003</v>
      </c>
      <c r="H1277" s="664">
        <v>1</v>
      </c>
      <c r="I1277" s="664">
        <v>336.92853014833366</v>
      </c>
      <c r="J1277" s="664">
        <v>40.609999999999992</v>
      </c>
      <c r="K1277" s="664">
        <v>13804.63</v>
      </c>
      <c r="L1277" s="664">
        <v>0.78928882627518859</v>
      </c>
      <c r="M1277" s="664">
        <v>339.93179019945831</v>
      </c>
      <c r="N1277" s="664">
        <v>43.75</v>
      </c>
      <c r="O1277" s="664">
        <v>16985.14</v>
      </c>
      <c r="P1277" s="677">
        <v>0.97113658350276366</v>
      </c>
      <c r="Q1277" s="665">
        <v>388.23177142857139</v>
      </c>
    </row>
    <row r="1278" spans="1:17" ht="14.4" customHeight="1" x14ac:dyDescent="0.3">
      <c r="A1278" s="660" t="s">
        <v>586</v>
      </c>
      <c r="B1278" s="661" t="s">
        <v>8790</v>
      </c>
      <c r="C1278" s="661" t="s">
        <v>2035</v>
      </c>
      <c r="D1278" s="661" t="s">
        <v>8615</v>
      </c>
      <c r="E1278" s="661" t="s">
        <v>1739</v>
      </c>
      <c r="F1278" s="664">
        <v>224.36</v>
      </c>
      <c r="G1278" s="664">
        <v>18898.560000000001</v>
      </c>
      <c r="H1278" s="664">
        <v>1</v>
      </c>
      <c r="I1278" s="664">
        <v>84.23319664824389</v>
      </c>
      <c r="J1278" s="664">
        <v>201.26</v>
      </c>
      <c r="K1278" s="664">
        <v>17110.66</v>
      </c>
      <c r="L1278" s="664">
        <v>0.90539490839513692</v>
      </c>
      <c r="M1278" s="664">
        <v>85.017688562059035</v>
      </c>
      <c r="N1278" s="664">
        <v>157.69999999999999</v>
      </c>
      <c r="O1278" s="664">
        <v>15423.210000000001</v>
      </c>
      <c r="P1278" s="677">
        <v>0.81610503657421518</v>
      </c>
      <c r="Q1278" s="665">
        <v>97.800951173113518</v>
      </c>
    </row>
    <row r="1279" spans="1:17" ht="14.4" customHeight="1" x14ac:dyDescent="0.3">
      <c r="A1279" s="660" t="s">
        <v>586</v>
      </c>
      <c r="B1279" s="661" t="s">
        <v>8790</v>
      </c>
      <c r="C1279" s="661" t="s">
        <v>2035</v>
      </c>
      <c r="D1279" s="661" t="s">
        <v>8616</v>
      </c>
      <c r="E1279" s="661" t="s">
        <v>1743</v>
      </c>
      <c r="F1279" s="664">
        <v>67.099999999999994</v>
      </c>
      <c r="G1279" s="664">
        <v>11311.03</v>
      </c>
      <c r="H1279" s="664">
        <v>1</v>
      </c>
      <c r="I1279" s="664">
        <v>168.56974664679586</v>
      </c>
      <c r="J1279" s="664">
        <v>70.05</v>
      </c>
      <c r="K1279" s="664">
        <v>11911.949999999999</v>
      </c>
      <c r="L1279" s="664">
        <v>1.0531269035622748</v>
      </c>
      <c r="M1279" s="664">
        <v>170.04925053533191</v>
      </c>
      <c r="N1279" s="664">
        <v>127.61</v>
      </c>
      <c r="O1279" s="664">
        <v>26614.339999999997</v>
      </c>
      <c r="P1279" s="677">
        <v>2.3529545938787177</v>
      </c>
      <c r="Q1279" s="665">
        <v>208.55998746179765</v>
      </c>
    </row>
    <row r="1280" spans="1:17" ht="14.4" customHeight="1" x14ac:dyDescent="0.3">
      <c r="A1280" s="660" t="s">
        <v>586</v>
      </c>
      <c r="B1280" s="661" t="s">
        <v>8790</v>
      </c>
      <c r="C1280" s="661" t="s">
        <v>2035</v>
      </c>
      <c r="D1280" s="661" t="s">
        <v>9082</v>
      </c>
      <c r="E1280" s="661" t="s">
        <v>8620</v>
      </c>
      <c r="F1280" s="664"/>
      <c r="G1280" s="664"/>
      <c r="H1280" s="664"/>
      <c r="I1280" s="664"/>
      <c r="J1280" s="664">
        <v>4</v>
      </c>
      <c r="K1280" s="664">
        <v>12940.04</v>
      </c>
      <c r="L1280" s="664"/>
      <c r="M1280" s="664">
        <v>3235.01</v>
      </c>
      <c r="N1280" s="664"/>
      <c r="O1280" s="664"/>
      <c r="P1280" s="677"/>
      <c r="Q1280" s="665"/>
    </row>
    <row r="1281" spans="1:17" ht="14.4" customHeight="1" x14ac:dyDescent="0.3">
      <c r="A1281" s="660" t="s">
        <v>586</v>
      </c>
      <c r="B1281" s="661" t="s">
        <v>8790</v>
      </c>
      <c r="C1281" s="661" t="s">
        <v>2035</v>
      </c>
      <c r="D1281" s="661" t="s">
        <v>8619</v>
      </c>
      <c r="E1281" s="661" t="s">
        <v>8620</v>
      </c>
      <c r="F1281" s="664">
        <v>210</v>
      </c>
      <c r="G1281" s="664">
        <v>1383686.82</v>
      </c>
      <c r="H1281" s="664">
        <v>1</v>
      </c>
      <c r="I1281" s="664">
        <v>6588.9848571428574</v>
      </c>
      <c r="J1281" s="664">
        <v>341</v>
      </c>
      <c r="K1281" s="664">
        <v>2206276.8199999998</v>
      </c>
      <c r="L1281" s="664">
        <v>1.5944914615866614</v>
      </c>
      <c r="M1281" s="664">
        <v>6470.0199999999995</v>
      </c>
      <c r="N1281" s="664">
        <v>311</v>
      </c>
      <c r="O1281" s="664">
        <v>2012176.2200000002</v>
      </c>
      <c r="P1281" s="677">
        <v>1.4542136203913543</v>
      </c>
      <c r="Q1281" s="665">
        <v>6470.02</v>
      </c>
    </row>
    <row r="1282" spans="1:17" ht="14.4" customHeight="1" x14ac:dyDescent="0.3">
      <c r="A1282" s="660" t="s">
        <v>586</v>
      </c>
      <c r="B1282" s="661" t="s">
        <v>8790</v>
      </c>
      <c r="C1282" s="661" t="s">
        <v>2035</v>
      </c>
      <c r="D1282" s="661" t="s">
        <v>9083</v>
      </c>
      <c r="E1282" s="661" t="s">
        <v>9084</v>
      </c>
      <c r="F1282" s="664">
        <v>17</v>
      </c>
      <c r="G1282" s="664">
        <v>4559.2299999999996</v>
      </c>
      <c r="H1282" s="664">
        <v>1</v>
      </c>
      <c r="I1282" s="664">
        <v>268.19</v>
      </c>
      <c r="J1282" s="664">
        <v>26.9</v>
      </c>
      <c r="K1282" s="664">
        <v>7277.49</v>
      </c>
      <c r="L1282" s="664">
        <v>1.5962103249890882</v>
      </c>
      <c r="M1282" s="664">
        <v>270.53866171003716</v>
      </c>
      <c r="N1282" s="664">
        <v>91</v>
      </c>
      <c r="O1282" s="664">
        <v>24619.14</v>
      </c>
      <c r="P1282" s="677">
        <v>5.3998460266316908</v>
      </c>
      <c r="Q1282" s="665">
        <v>270.54000000000002</v>
      </c>
    </row>
    <row r="1283" spans="1:17" ht="14.4" customHeight="1" x14ac:dyDescent="0.3">
      <c r="A1283" s="660" t="s">
        <v>586</v>
      </c>
      <c r="B1283" s="661" t="s">
        <v>8790</v>
      </c>
      <c r="C1283" s="661" t="s">
        <v>2035</v>
      </c>
      <c r="D1283" s="661" t="s">
        <v>8622</v>
      </c>
      <c r="E1283" s="661" t="s">
        <v>8623</v>
      </c>
      <c r="F1283" s="664">
        <v>16</v>
      </c>
      <c r="G1283" s="664">
        <v>86389.440000000002</v>
      </c>
      <c r="H1283" s="664">
        <v>1</v>
      </c>
      <c r="I1283" s="664">
        <v>5399.34</v>
      </c>
      <c r="J1283" s="664">
        <v>4</v>
      </c>
      <c r="K1283" s="664">
        <v>18044.2</v>
      </c>
      <c r="L1283" s="664">
        <v>0.20887043601625385</v>
      </c>
      <c r="M1283" s="664">
        <v>4511.05</v>
      </c>
      <c r="N1283" s="664">
        <v>8</v>
      </c>
      <c r="O1283" s="664">
        <v>36088.400000000001</v>
      </c>
      <c r="P1283" s="677">
        <v>0.4177408720325077</v>
      </c>
      <c r="Q1283" s="665">
        <v>4511.05</v>
      </c>
    </row>
    <row r="1284" spans="1:17" ht="14.4" customHeight="1" x14ac:dyDescent="0.3">
      <c r="A1284" s="660" t="s">
        <v>586</v>
      </c>
      <c r="B1284" s="661" t="s">
        <v>8790</v>
      </c>
      <c r="C1284" s="661" t="s">
        <v>2035</v>
      </c>
      <c r="D1284" s="661" t="s">
        <v>8624</v>
      </c>
      <c r="E1284" s="661" t="s">
        <v>8625</v>
      </c>
      <c r="F1284" s="664">
        <v>39</v>
      </c>
      <c r="G1284" s="664">
        <v>421148.13</v>
      </c>
      <c r="H1284" s="664">
        <v>1</v>
      </c>
      <c r="I1284" s="664">
        <v>10798.67</v>
      </c>
      <c r="J1284" s="664">
        <v>8</v>
      </c>
      <c r="K1284" s="664">
        <v>72176.72</v>
      </c>
      <c r="L1284" s="664">
        <v>0.17138083932605852</v>
      </c>
      <c r="M1284" s="664">
        <v>9022.09</v>
      </c>
      <c r="N1284" s="664">
        <v>38</v>
      </c>
      <c r="O1284" s="664">
        <v>342839.42</v>
      </c>
      <c r="P1284" s="677">
        <v>0.81405898679877786</v>
      </c>
      <c r="Q1284" s="665">
        <v>9022.09</v>
      </c>
    </row>
    <row r="1285" spans="1:17" ht="14.4" customHeight="1" x14ac:dyDescent="0.3">
      <c r="A1285" s="660" t="s">
        <v>586</v>
      </c>
      <c r="B1285" s="661" t="s">
        <v>8790</v>
      </c>
      <c r="C1285" s="661" t="s">
        <v>2035</v>
      </c>
      <c r="D1285" s="661" t="s">
        <v>8626</v>
      </c>
      <c r="E1285" s="661" t="s">
        <v>8544</v>
      </c>
      <c r="F1285" s="664">
        <v>0.98</v>
      </c>
      <c r="G1285" s="664">
        <v>1578.2800000000002</v>
      </c>
      <c r="H1285" s="664">
        <v>1</v>
      </c>
      <c r="I1285" s="664">
        <v>1610.4897959183677</v>
      </c>
      <c r="J1285" s="664">
        <v>0.72</v>
      </c>
      <c r="K1285" s="664">
        <v>1182.79</v>
      </c>
      <c r="L1285" s="664">
        <v>0.74941708695541975</v>
      </c>
      <c r="M1285" s="664">
        <v>1642.7638888888889</v>
      </c>
      <c r="N1285" s="664"/>
      <c r="O1285" s="664"/>
      <c r="P1285" s="677"/>
      <c r="Q1285" s="665"/>
    </row>
    <row r="1286" spans="1:17" ht="14.4" customHeight="1" x14ac:dyDescent="0.3">
      <c r="A1286" s="660" t="s">
        <v>586</v>
      </c>
      <c r="B1286" s="661" t="s">
        <v>8790</v>
      </c>
      <c r="C1286" s="661" t="s">
        <v>2035</v>
      </c>
      <c r="D1286" s="661" t="s">
        <v>8629</v>
      </c>
      <c r="E1286" s="661" t="s">
        <v>8630</v>
      </c>
      <c r="F1286" s="664">
        <v>46</v>
      </c>
      <c r="G1286" s="664">
        <v>234763.08</v>
      </c>
      <c r="H1286" s="664">
        <v>1</v>
      </c>
      <c r="I1286" s="664">
        <v>5103.5452173913045</v>
      </c>
      <c r="J1286" s="664">
        <v>2</v>
      </c>
      <c r="K1286" s="664">
        <v>10893.4</v>
      </c>
      <c r="L1286" s="664">
        <v>4.6401674402976822E-2</v>
      </c>
      <c r="M1286" s="664">
        <v>5446.7</v>
      </c>
      <c r="N1286" s="664"/>
      <c r="O1286" s="664"/>
      <c r="P1286" s="677"/>
      <c r="Q1286" s="665"/>
    </row>
    <row r="1287" spans="1:17" ht="14.4" customHeight="1" x14ac:dyDescent="0.3">
      <c r="A1287" s="660" t="s">
        <v>586</v>
      </c>
      <c r="B1287" s="661" t="s">
        <v>8790</v>
      </c>
      <c r="C1287" s="661" t="s">
        <v>2035</v>
      </c>
      <c r="D1287" s="661" t="s">
        <v>8631</v>
      </c>
      <c r="E1287" s="661" t="s">
        <v>8632</v>
      </c>
      <c r="F1287" s="664">
        <v>75</v>
      </c>
      <c r="G1287" s="664">
        <v>775884.3</v>
      </c>
      <c r="H1287" s="664">
        <v>1</v>
      </c>
      <c r="I1287" s="664">
        <v>10345.124</v>
      </c>
      <c r="J1287" s="664">
        <v>16</v>
      </c>
      <c r="K1287" s="664">
        <v>174294.39999999999</v>
      </c>
      <c r="L1287" s="664">
        <v>0.2246396788799567</v>
      </c>
      <c r="M1287" s="664">
        <v>10893.4</v>
      </c>
      <c r="N1287" s="664"/>
      <c r="O1287" s="664"/>
      <c r="P1287" s="677"/>
      <c r="Q1287" s="665"/>
    </row>
    <row r="1288" spans="1:17" ht="14.4" customHeight="1" x14ac:dyDescent="0.3">
      <c r="A1288" s="660" t="s">
        <v>586</v>
      </c>
      <c r="B1288" s="661" t="s">
        <v>8790</v>
      </c>
      <c r="C1288" s="661" t="s">
        <v>2035</v>
      </c>
      <c r="D1288" s="661" t="s">
        <v>8634</v>
      </c>
      <c r="E1288" s="661" t="s">
        <v>8635</v>
      </c>
      <c r="F1288" s="664">
        <v>2</v>
      </c>
      <c r="G1288" s="664">
        <v>4936.82</v>
      </c>
      <c r="H1288" s="664">
        <v>1</v>
      </c>
      <c r="I1288" s="664">
        <v>2468.41</v>
      </c>
      <c r="J1288" s="664">
        <v>5.5</v>
      </c>
      <c r="K1288" s="664">
        <v>13695.329999999998</v>
      </c>
      <c r="L1288" s="664">
        <v>2.7741197775085986</v>
      </c>
      <c r="M1288" s="664">
        <v>2490.0599999999995</v>
      </c>
      <c r="N1288" s="664">
        <v>2</v>
      </c>
      <c r="O1288" s="664">
        <v>4980.12</v>
      </c>
      <c r="P1288" s="677">
        <v>1.008770828184945</v>
      </c>
      <c r="Q1288" s="665">
        <v>2490.06</v>
      </c>
    </row>
    <row r="1289" spans="1:17" ht="14.4" customHeight="1" x14ac:dyDescent="0.3">
      <c r="A1289" s="660" t="s">
        <v>586</v>
      </c>
      <c r="B1289" s="661" t="s">
        <v>8790</v>
      </c>
      <c r="C1289" s="661" t="s">
        <v>2035</v>
      </c>
      <c r="D1289" s="661" t="s">
        <v>8636</v>
      </c>
      <c r="E1289" s="661" t="s">
        <v>4470</v>
      </c>
      <c r="F1289" s="664">
        <v>330</v>
      </c>
      <c r="G1289" s="664">
        <v>150938.49</v>
      </c>
      <c r="H1289" s="664">
        <v>1</v>
      </c>
      <c r="I1289" s="664">
        <v>457.38936363636361</v>
      </c>
      <c r="J1289" s="664">
        <v>301</v>
      </c>
      <c r="K1289" s="664">
        <v>68977.16</v>
      </c>
      <c r="L1289" s="664">
        <v>0.45698853884121943</v>
      </c>
      <c r="M1289" s="664">
        <v>229.16000000000003</v>
      </c>
      <c r="N1289" s="664">
        <v>436.25</v>
      </c>
      <c r="O1289" s="664">
        <v>99971.050000000017</v>
      </c>
      <c r="P1289" s="677">
        <v>0.66232973445010634</v>
      </c>
      <c r="Q1289" s="665">
        <v>229.16000000000005</v>
      </c>
    </row>
    <row r="1290" spans="1:17" ht="14.4" customHeight="1" x14ac:dyDescent="0.3">
      <c r="A1290" s="660" t="s">
        <v>586</v>
      </c>
      <c r="B1290" s="661" t="s">
        <v>8790</v>
      </c>
      <c r="C1290" s="661" t="s">
        <v>2035</v>
      </c>
      <c r="D1290" s="661" t="s">
        <v>9085</v>
      </c>
      <c r="E1290" s="661" t="s">
        <v>9086</v>
      </c>
      <c r="F1290" s="664">
        <v>24</v>
      </c>
      <c r="G1290" s="664">
        <v>1605.12</v>
      </c>
      <c r="H1290" s="664">
        <v>1</v>
      </c>
      <c r="I1290" s="664">
        <v>66.88</v>
      </c>
      <c r="J1290" s="664">
        <v>108.1</v>
      </c>
      <c r="K1290" s="664">
        <v>7292.42</v>
      </c>
      <c r="L1290" s="664">
        <v>4.5432241826156305</v>
      </c>
      <c r="M1290" s="664">
        <v>67.459944495837192</v>
      </c>
      <c r="N1290" s="664">
        <v>4</v>
      </c>
      <c r="O1290" s="664">
        <v>287.44</v>
      </c>
      <c r="P1290" s="677">
        <v>0.17907695374800639</v>
      </c>
      <c r="Q1290" s="665">
        <v>71.86</v>
      </c>
    </row>
    <row r="1291" spans="1:17" ht="14.4" customHeight="1" x14ac:dyDescent="0.3">
      <c r="A1291" s="660" t="s">
        <v>586</v>
      </c>
      <c r="B1291" s="661" t="s">
        <v>8790</v>
      </c>
      <c r="C1291" s="661" t="s">
        <v>2035</v>
      </c>
      <c r="D1291" s="661" t="s">
        <v>9087</v>
      </c>
      <c r="E1291" s="661" t="s">
        <v>9086</v>
      </c>
      <c r="F1291" s="664">
        <v>20</v>
      </c>
      <c r="G1291" s="664">
        <v>6687.7999999999993</v>
      </c>
      <c r="H1291" s="664">
        <v>1</v>
      </c>
      <c r="I1291" s="664">
        <v>334.39</v>
      </c>
      <c r="J1291" s="664">
        <v>12.6</v>
      </c>
      <c r="K1291" s="664">
        <v>3948.0599999999995</v>
      </c>
      <c r="L1291" s="664">
        <v>0.59033762971380721</v>
      </c>
      <c r="M1291" s="664">
        <v>313.33809523809521</v>
      </c>
      <c r="N1291" s="664">
        <v>4</v>
      </c>
      <c r="O1291" s="664">
        <v>1253.3599999999999</v>
      </c>
      <c r="P1291" s="677">
        <v>0.18740991058345047</v>
      </c>
      <c r="Q1291" s="665">
        <v>313.33999999999997</v>
      </c>
    </row>
    <row r="1292" spans="1:17" ht="14.4" customHeight="1" x14ac:dyDescent="0.3">
      <c r="A1292" s="660" t="s">
        <v>586</v>
      </c>
      <c r="B1292" s="661" t="s">
        <v>8790</v>
      </c>
      <c r="C1292" s="661" t="s">
        <v>2035</v>
      </c>
      <c r="D1292" s="661" t="s">
        <v>9088</v>
      </c>
      <c r="E1292" s="661" t="s">
        <v>3949</v>
      </c>
      <c r="F1292" s="664">
        <v>24</v>
      </c>
      <c r="G1292" s="664">
        <v>84122.4</v>
      </c>
      <c r="H1292" s="664">
        <v>1</v>
      </c>
      <c r="I1292" s="664">
        <v>3505.1</v>
      </c>
      <c r="J1292" s="664">
        <v>22</v>
      </c>
      <c r="K1292" s="664">
        <v>77788.48000000001</v>
      </c>
      <c r="L1292" s="664">
        <v>0.92470590472929937</v>
      </c>
      <c r="M1292" s="664">
        <v>3535.8400000000006</v>
      </c>
      <c r="N1292" s="664">
        <v>8</v>
      </c>
      <c r="O1292" s="664">
        <v>28286.720000000001</v>
      </c>
      <c r="P1292" s="677">
        <v>0.33625669262883612</v>
      </c>
      <c r="Q1292" s="665">
        <v>3535.84</v>
      </c>
    </row>
    <row r="1293" spans="1:17" ht="14.4" customHeight="1" x14ac:dyDescent="0.3">
      <c r="A1293" s="660" t="s">
        <v>586</v>
      </c>
      <c r="B1293" s="661" t="s">
        <v>8790</v>
      </c>
      <c r="C1293" s="661" t="s">
        <v>2035</v>
      </c>
      <c r="D1293" s="661" t="s">
        <v>8639</v>
      </c>
      <c r="E1293" s="661" t="s">
        <v>3949</v>
      </c>
      <c r="F1293" s="664">
        <v>10</v>
      </c>
      <c r="G1293" s="664">
        <v>70101.899999999994</v>
      </c>
      <c r="H1293" s="664">
        <v>1</v>
      </c>
      <c r="I1293" s="664">
        <v>7010.19</v>
      </c>
      <c r="J1293" s="664">
        <v>2</v>
      </c>
      <c r="K1293" s="664">
        <v>14143.36</v>
      </c>
      <c r="L1293" s="664">
        <v>0.20175430337836781</v>
      </c>
      <c r="M1293" s="664">
        <v>7071.68</v>
      </c>
      <c r="N1293" s="664">
        <v>3.5</v>
      </c>
      <c r="O1293" s="664">
        <v>24750.880000000001</v>
      </c>
      <c r="P1293" s="677">
        <v>0.35307003091214367</v>
      </c>
      <c r="Q1293" s="665">
        <v>7071.68</v>
      </c>
    </row>
    <row r="1294" spans="1:17" ht="14.4" customHeight="1" x14ac:dyDescent="0.3">
      <c r="A1294" s="660" t="s">
        <v>586</v>
      </c>
      <c r="B1294" s="661" t="s">
        <v>8790</v>
      </c>
      <c r="C1294" s="661" t="s">
        <v>2035</v>
      </c>
      <c r="D1294" s="661" t="s">
        <v>9089</v>
      </c>
      <c r="E1294" s="661" t="s">
        <v>8544</v>
      </c>
      <c r="F1294" s="664">
        <v>35.1</v>
      </c>
      <c r="G1294" s="664">
        <v>33386.710000000006</v>
      </c>
      <c r="H1294" s="664">
        <v>1</v>
      </c>
      <c r="I1294" s="664">
        <v>951.18831908831919</v>
      </c>
      <c r="J1294" s="664">
        <v>11.299999999999999</v>
      </c>
      <c r="K1294" s="664">
        <v>11685.330000000002</v>
      </c>
      <c r="L1294" s="664">
        <v>0.34999944588730064</v>
      </c>
      <c r="M1294" s="664">
        <v>1034.1000000000004</v>
      </c>
      <c r="N1294" s="664"/>
      <c r="O1294" s="664"/>
      <c r="P1294" s="677"/>
      <c r="Q1294" s="665"/>
    </row>
    <row r="1295" spans="1:17" ht="14.4" customHeight="1" x14ac:dyDescent="0.3">
      <c r="A1295" s="660" t="s">
        <v>586</v>
      </c>
      <c r="B1295" s="661" t="s">
        <v>8790</v>
      </c>
      <c r="C1295" s="661" t="s">
        <v>2035</v>
      </c>
      <c r="D1295" s="661" t="s">
        <v>9090</v>
      </c>
      <c r="E1295" s="661" t="s">
        <v>3978</v>
      </c>
      <c r="F1295" s="664"/>
      <c r="G1295" s="664"/>
      <c r="H1295" s="664"/>
      <c r="I1295" s="664"/>
      <c r="J1295" s="664">
        <v>16</v>
      </c>
      <c r="K1295" s="664">
        <v>1099.8399999999999</v>
      </c>
      <c r="L1295" s="664"/>
      <c r="M1295" s="664">
        <v>68.739999999999995</v>
      </c>
      <c r="N1295" s="664">
        <v>15</v>
      </c>
      <c r="O1295" s="664">
        <v>1031.0999999999999</v>
      </c>
      <c r="P1295" s="677"/>
      <c r="Q1295" s="665">
        <v>68.739999999999995</v>
      </c>
    </row>
    <row r="1296" spans="1:17" ht="14.4" customHeight="1" x14ac:dyDescent="0.3">
      <c r="A1296" s="660" t="s">
        <v>586</v>
      </c>
      <c r="B1296" s="661" t="s">
        <v>8790</v>
      </c>
      <c r="C1296" s="661" t="s">
        <v>2035</v>
      </c>
      <c r="D1296" s="661" t="s">
        <v>9091</v>
      </c>
      <c r="E1296" s="661" t="s">
        <v>2892</v>
      </c>
      <c r="F1296" s="664">
        <v>59</v>
      </c>
      <c r="G1296" s="664">
        <v>5466.33</v>
      </c>
      <c r="H1296" s="664">
        <v>1</v>
      </c>
      <c r="I1296" s="664">
        <v>92.649661016949153</v>
      </c>
      <c r="J1296" s="664">
        <v>8.6999999999999993</v>
      </c>
      <c r="K1296" s="664">
        <v>843.61</v>
      </c>
      <c r="L1296" s="664">
        <v>0.15432840681041943</v>
      </c>
      <c r="M1296" s="664">
        <v>96.966666666666683</v>
      </c>
      <c r="N1296" s="664"/>
      <c r="O1296" s="664"/>
      <c r="P1296" s="677"/>
      <c r="Q1296" s="665"/>
    </row>
    <row r="1297" spans="1:17" ht="14.4" customHeight="1" x14ac:dyDescent="0.3">
      <c r="A1297" s="660" t="s">
        <v>586</v>
      </c>
      <c r="B1297" s="661" t="s">
        <v>8790</v>
      </c>
      <c r="C1297" s="661" t="s">
        <v>2035</v>
      </c>
      <c r="D1297" s="661" t="s">
        <v>9092</v>
      </c>
      <c r="E1297" s="661" t="s">
        <v>8544</v>
      </c>
      <c r="F1297" s="664">
        <v>12</v>
      </c>
      <c r="G1297" s="664">
        <v>4012.64</v>
      </c>
      <c r="H1297" s="664">
        <v>1</v>
      </c>
      <c r="I1297" s="664">
        <v>334.38666666666666</v>
      </c>
      <c r="J1297" s="664"/>
      <c r="K1297" s="664"/>
      <c r="L1297" s="664"/>
      <c r="M1297" s="664"/>
      <c r="N1297" s="664"/>
      <c r="O1297" s="664"/>
      <c r="P1297" s="677"/>
      <c r="Q1297" s="665"/>
    </row>
    <row r="1298" spans="1:17" ht="14.4" customHeight="1" x14ac:dyDescent="0.3">
      <c r="A1298" s="660" t="s">
        <v>586</v>
      </c>
      <c r="B1298" s="661" t="s">
        <v>8790</v>
      </c>
      <c r="C1298" s="661" t="s">
        <v>2035</v>
      </c>
      <c r="D1298" s="661" t="s">
        <v>9093</v>
      </c>
      <c r="E1298" s="661" t="s">
        <v>9094</v>
      </c>
      <c r="F1298" s="664">
        <v>22</v>
      </c>
      <c r="G1298" s="664">
        <v>1363.56</v>
      </c>
      <c r="H1298" s="664">
        <v>1</v>
      </c>
      <c r="I1298" s="664">
        <v>61.98</v>
      </c>
      <c r="J1298" s="664">
        <v>1.4</v>
      </c>
      <c r="K1298" s="664">
        <v>89.6</v>
      </c>
      <c r="L1298" s="664">
        <v>6.5710346446067644E-2</v>
      </c>
      <c r="M1298" s="664">
        <v>64</v>
      </c>
      <c r="N1298" s="664">
        <v>63</v>
      </c>
      <c r="O1298" s="664">
        <v>4032</v>
      </c>
      <c r="P1298" s="677">
        <v>2.956965590073044</v>
      </c>
      <c r="Q1298" s="665">
        <v>64</v>
      </c>
    </row>
    <row r="1299" spans="1:17" ht="14.4" customHeight="1" x14ac:dyDescent="0.3">
      <c r="A1299" s="660" t="s">
        <v>586</v>
      </c>
      <c r="B1299" s="661" t="s">
        <v>8790</v>
      </c>
      <c r="C1299" s="661" t="s">
        <v>2035</v>
      </c>
      <c r="D1299" s="661" t="s">
        <v>8640</v>
      </c>
      <c r="E1299" s="661" t="s">
        <v>8641</v>
      </c>
      <c r="F1299" s="664">
        <v>208</v>
      </c>
      <c r="G1299" s="664">
        <v>293734.96999999997</v>
      </c>
      <c r="H1299" s="664">
        <v>1</v>
      </c>
      <c r="I1299" s="664">
        <v>1412.1873557692306</v>
      </c>
      <c r="J1299" s="664">
        <v>375</v>
      </c>
      <c r="K1299" s="664">
        <v>504705</v>
      </c>
      <c r="L1299" s="664">
        <v>1.7182325958669478</v>
      </c>
      <c r="M1299" s="664">
        <v>1345.88</v>
      </c>
      <c r="N1299" s="664">
        <v>689</v>
      </c>
      <c r="O1299" s="664">
        <v>927311.32</v>
      </c>
      <c r="P1299" s="677">
        <v>3.1569660228062055</v>
      </c>
      <c r="Q1299" s="665">
        <v>1345.8799999999999</v>
      </c>
    </row>
    <row r="1300" spans="1:17" ht="14.4" customHeight="1" x14ac:dyDescent="0.3">
      <c r="A1300" s="660" t="s">
        <v>586</v>
      </c>
      <c r="B1300" s="661" t="s">
        <v>8790</v>
      </c>
      <c r="C1300" s="661" t="s">
        <v>2035</v>
      </c>
      <c r="D1300" s="661" t="s">
        <v>8642</v>
      </c>
      <c r="E1300" s="661" t="s">
        <v>8643</v>
      </c>
      <c r="F1300" s="664">
        <v>17</v>
      </c>
      <c r="G1300" s="664">
        <v>24106.080000000002</v>
      </c>
      <c r="H1300" s="664">
        <v>1</v>
      </c>
      <c r="I1300" s="664">
        <v>1418.0047058823529</v>
      </c>
      <c r="J1300" s="664">
        <v>19</v>
      </c>
      <c r="K1300" s="664">
        <v>27404.080000000002</v>
      </c>
      <c r="L1300" s="664">
        <v>1.1368119578131326</v>
      </c>
      <c r="M1300" s="664">
        <v>1442.3200000000002</v>
      </c>
      <c r="N1300" s="664">
        <v>36.6</v>
      </c>
      <c r="O1300" s="664">
        <v>27710.519999999997</v>
      </c>
      <c r="P1300" s="677">
        <v>1.1495241034626946</v>
      </c>
      <c r="Q1300" s="665">
        <v>757.11803278688512</v>
      </c>
    </row>
    <row r="1301" spans="1:17" ht="14.4" customHeight="1" x14ac:dyDescent="0.3">
      <c r="A1301" s="660" t="s">
        <v>586</v>
      </c>
      <c r="B1301" s="661" t="s">
        <v>8790</v>
      </c>
      <c r="C1301" s="661" t="s">
        <v>2035</v>
      </c>
      <c r="D1301" s="661" t="s">
        <v>8644</v>
      </c>
      <c r="E1301" s="661" t="s">
        <v>8643</v>
      </c>
      <c r="F1301" s="664">
        <v>452.5</v>
      </c>
      <c r="G1301" s="664">
        <v>133290.58000000002</v>
      </c>
      <c r="H1301" s="664">
        <v>1</v>
      </c>
      <c r="I1301" s="664">
        <v>294.56481767955808</v>
      </c>
      <c r="J1301" s="664">
        <v>174.9</v>
      </c>
      <c r="K1301" s="664">
        <v>52919.4</v>
      </c>
      <c r="L1301" s="664">
        <v>0.39702280536253948</v>
      </c>
      <c r="M1301" s="664">
        <v>302.5694682675815</v>
      </c>
      <c r="N1301" s="664">
        <v>44.5</v>
      </c>
      <c r="O1301" s="664">
        <v>13469.7</v>
      </c>
      <c r="P1301" s="677">
        <v>0.10105515333491684</v>
      </c>
      <c r="Q1301" s="665">
        <v>302.68988764044946</v>
      </c>
    </row>
    <row r="1302" spans="1:17" ht="14.4" customHeight="1" x14ac:dyDescent="0.3">
      <c r="A1302" s="660" t="s">
        <v>586</v>
      </c>
      <c r="B1302" s="661" t="s">
        <v>8790</v>
      </c>
      <c r="C1302" s="661" t="s">
        <v>2035</v>
      </c>
      <c r="D1302" s="661" t="s">
        <v>9095</v>
      </c>
      <c r="E1302" s="661" t="s">
        <v>9096</v>
      </c>
      <c r="F1302" s="664"/>
      <c r="G1302" s="664"/>
      <c r="H1302" s="664"/>
      <c r="I1302" s="664"/>
      <c r="J1302" s="664">
        <v>28.310000000000002</v>
      </c>
      <c r="K1302" s="664">
        <v>22640</v>
      </c>
      <c r="L1302" s="664"/>
      <c r="M1302" s="664">
        <v>799.71741434122214</v>
      </c>
      <c r="N1302" s="664">
        <v>18.55</v>
      </c>
      <c r="O1302" s="664">
        <v>14840</v>
      </c>
      <c r="P1302" s="677"/>
      <c r="Q1302" s="665">
        <v>800</v>
      </c>
    </row>
    <row r="1303" spans="1:17" ht="14.4" customHeight="1" x14ac:dyDescent="0.3">
      <c r="A1303" s="660" t="s">
        <v>586</v>
      </c>
      <c r="B1303" s="661" t="s">
        <v>8790</v>
      </c>
      <c r="C1303" s="661" t="s">
        <v>2035</v>
      </c>
      <c r="D1303" s="661" t="s">
        <v>9097</v>
      </c>
      <c r="E1303" s="661" t="s">
        <v>9098</v>
      </c>
      <c r="F1303" s="664">
        <v>5.8400000000000007</v>
      </c>
      <c r="G1303" s="664">
        <v>94319.039999999994</v>
      </c>
      <c r="H1303" s="664">
        <v>1</v>
      </c>
      <c r="I1303" s="664">
        <v>16150.520547945202</v>
      </c>
      <c r="J1303" s="664"/>
      <c r="K1303" s="664"/>
      <c r="L1303" s="664"/>
      <c r="M1303" s="664"/>
      <c r="N1303" s="664"/>
      <c r="O1303" s="664"/>
      <c r="P1303" s="677"/>
      <c r="Q1303" s="665"/>
    </row>
    <row r="1304" spans="1:17" ht="14.4" customHeight="1" x14ac:dyDescent="0.3">
      <c r="A1304" s="660" t="s">
        <v>586</v>
      </c>
      <c r="B1304" s="661" t="s">
        <v>8790</v>
      </c>
      <c r="C1304" s="661" t="s">
        <v>2035</v>
      </c>
      <c r="D1304" s="661" t="s">
        <v>9099</v>
      </c>
      <c r="E1304" s="661" t="s">
        <v>9100</v>
      </c>
      <c r="F1304" s="664"/>
      <c r="G1304" s="664"/>
      <c r="H1304" s="664"/>
      <c r="I1304" s="664"/>
      <c r="J1304" s="664">
        <v>1.5</v>
      </c>
      <c r="K1304" s="664">
        <v>4679.07</v>
      </c>
      <c r="L1304" s="664"/>
      <c r="M1304" s="664">
        <v>3119.3799999999997</v>
      </c>
      <c r="N1304" s="664"/>
      <c r="O1304" s="664"/>
      <c r="P1304" s="677"/>
      <c r="Q1304" s="665"/>
    </row>
    <row r="1305" spans="1:17" ht="14.4" customHeight="1" x14ac:dyDescent="0.3">
      <c r="A1305" s="660" t="s">
        <v>586</v>
      </c>
      <c r="B1305" s="661" t="s">
        <v>8790</v>
      </c>
      <c r="C1305" s="661" t="s">
        <v>2035</v>
      </c>
      <c r="D1305" s="661" t="s">
        <v>9101</v>
      </c>
      <c r="E1305" s="661" t="s">
        <v>9102</v>
      </c>
      <c r="F1305" s="664"/>
      <c r="G1305" s="664"/>
      <c r="H1305" s="664"/>
      <c r="I1305" s="664"/>
      <c r="J1305" s="664">
        <v>1.2</v>
      </c>
      <c r="K1305" s="664">
        <v>1164.5999999999999</v>
      </c>
      <c r="L1305" s="664"/>
      <c r="M1305" s="664">
        <v>970.5</v>
      </c>
      <c r="N1305" s="664">
        <v>2.8</v>
      </c>
      <c r="O1305" s="664">
        <v>2717.3999999999996</v>
      </c>
      <c r="P1305" s="677"/>
      <c r="Q1305" s="665">
        <v>970.49999999999989</v>
      </c>
    </row>
    <row r="1306" spans="1:17" ht="14.4" customHeight="1" x14ac:dyDescent="0.3">
      <c r="A1306" s="660" t="s">
        <v>586</v>
      </c>
      <c r="B1306" s="661" t="s">
        <v>8790</v>
      </c>
      <c r="C1306" s="661" t="s">
        <v>2035</v>
      </c>
      <c r="D1306" s="661" t="s">
        <v>8646</v>
      </c>
      <c r="E1306" s="661" t="s">
        <v>8544</v>
      </c>
      <c r="F1306" s="664">
        <v>6.12</v>
      </c>
      <c r="G1306" s="664">
        <v>3400.3599999999997</v>
      </c>
      <c r="H1306" s="664">
        <v>1</v>
      </c>
      <c r="I1306" s="664">
        <v>555.61437908496725</v>
      </c>
      <c r="J1306" s="664"/>
      <c r="K1306" s="664"/>
      <c r="L1306" s="664"/>
      <c r="M1306" s="664"/>
      <c r="N1306" s="664"/>
      <c r="O1306" s="664"/>
      <c r="P1306" s="677"/>
      <c r="Q1306" s="665"/>
    </row>
    <row r="1307" spans="1:17" ht="14.4" customHeight="1" x14ac:dyDescent="0.3">
      <c r="A1307" s="660" t="s">
        <v>586</v>
      </c>
      <c r="B1307" s="661" t="s">
        <v>8790</v>
      </c>
      <c r="C1307" s="661" t="s">
        <v>2035</v>
      </c>
      <c r="D1307" s="661" t="s">
        <v>9103</v>
      </c>
      <c r="E1307" s="661" t="s">
        <v>2050</v>
      </c>
      <c r="F1307" s="664">
        <v>63</v>
      </c>
      <c r="G1307" s="664">
        <v>17862.670000000002</v>
      </c>
      <c r="H1307" s="664">
        <v>1</v>
      </c>
      <c r="I1307" s="664">
        <v>283.53444444444449</v>
      </c>
      <c r="J1307" s="664">
        <v>429.75</v>
      </c>
      <c r="K1307" s="664">
        <v>106754.05</v>
      </c>
      <c r="L1307" s="664">
        <v>5.9763769917934999</v>
      </c>
      <c r="M1307" s="664">
        <v>248.40965677719606</v>
      </c>
      <c r="N1307" s="664">
        <v>266</v>
      </c>
      <c r="O1307" s="664">
        <v>64970.630000000005</v>
      </c>
      <c r="P1307" s="677">
        <v>3.6372294847298865</v>
      </c>
      <c r="Q1307" s="665">
        <v>244.25048872180452</v>
      </c>
    </row>
    <row r="1308" spans="1:17" ht="14.4" customHeight="1" x14ac:dyDescent="0.3">
      <c r="A1308" s="660" t="s">
        <v>586</v>
      </c>
      <c r="B1308" s="661" t="s">
        <v>8790</v>
      </c>
      <c r="C1308" s="661" t="s">
        <v>2035</v>
      </c>
      <c r="D1308" s="661" t="s">
        <v>3178</v>
      </c>
      <c r="E1308" s="661" t="s">
        <v>8647</v>
      </c>
      <c r="F1308" s="664"/>
      <c r="G1308" s="664"/>
      <c r="H1308" s="664"/>
      <c r="I1308" s="664"/>
      <c r="J1308" s="664">
        <v>17</v>
      </c>
      <c r="K1308" s="664">
        <v>114782.13</v>
      </c>
      <c r="L1308" s="664"/>
      <c r="M1308" s="664">
        <v>6751.89</v>
      </c>
      <c r="N1308" s="664">
        <v>2</v>
      </c>
      <c r="O1308" s="664">
        <v>13503.78</v>
      </c>
      <c r="P1308" s="677"/>
      <c r="Q1308" s="665">
        <v>6751.89</v>
      </c>
    </row>
    <row r="1309" spans="1:17" ht="14.4" customHeight="1" x14ac:dyDescent="0.3">
      <c r="A1309" s="660" t="s">
        <v>586</v>
      </c>
      <c r="B1309" s="661" t="s">
        <v>8790</v>
      </c>
      <c r="C1309" s="661" t="s">
        <v>2035</v>
      </c>
      <c r="D1309" s="661" t="s">
        <v>3290</v>
      </c>
      <c r="E1309" s="661" t="s">
        <v>8648</v>
      </c>
      <c r="F1309" s="664"/>
      <c r="G1309" s="664"/>
      <c r="H1309" s="664"/>
      <c r="I1309" s="664"/>
      <c r="J1309" s="664">
        <v>35</v>
      </c>
      <c r="K1309" s="664">
        <v>472632.3</v>
      </c>
      <c r="L1309" s="664"/>
      <c r="M1309" s="664">
        <v>13503.779999999999</v>
      </c>
      <c r="N1309" s="664">
        <v>32</v>
      </c>
      <c r="O1309" s="664">
        <v>432120.96</v>
      </c>
      <c r="P1309" s="677"/>
      <c r="Q1309" s="665">
        <v>13503.78</v>
      </c>
    </row>
    <row r="1310" spans="1:17" ht="14.4" customHeight="1" x14ac:dyDescent="0.3">
      <c r="A1310" s="660" t="s">
        <v>586</v>
      </c>
      <c r="B1310" s="661" t="s">
        <v>8790</v>
      </c>
      <c r="C1310" s="661" t="s">
        <v>2035</v>
      </c>
      <c r="D1310" s="661" t="s">
        <v>8649</v>
      </c>
      <c r="E1310" s="661" t="s">
        <v>2193</v>
      </c>
      <c r="F1310" s="664">
        <v>5.2</v>
      </c>
      <c r="G1310" s="664">
        <v>1341.71</v>
      </c>
      <c r="H1310" s="664">
        <v>1</v>
      </c>
      <c r="I1310" s="664">
        <v>258.02115384615382</v>
      </c>
      <c r="J1310" s="664">
        <v>7.2</v>
      </c>
      <c r="K1310" s="664">
        <v>1886.9599999999998</v>
      </c>
      <c r="L1310" s="664">
        <v>1.4063843900693889</v>
      </c>
      <c r="M1310" s="664">
        <v>262.07777777777773</v>
      </c>
      <c r="N1310" s="664">
        <v>7.1</v>
      </c>
      <c r="O1310" s="664">
        <v>1860.7599999999998</v>
      </c>
      <c r="P1310" s="677">
        <v>1.3868570704548671</v>
      </c>
      <c r="Q1310" s="665">
        <v>262.07887323943658</v>
      </c>
    </row>
    <row r="1311" spans="1:17" ht="14.4" customHeight="1" x14ac:dyDescent="0.3">
      <c r="A1311" s="660" t="s">
        <v>586</v>
      </c>
      <c r="B1311" s="661" t="s">
        <v>8790</v>
      </c>
      <c r="C1311" s="661" t="s">
        <v>2035</v>
      </c>
      <c r="D1311" s="661" t="s">
        <v>9104</v>
      </c>
      <c r="E1311" s="661" t="s">
        <v>2933</v>
      </c>
      <c r="F1311" s="664"/>
      <c r="G1311" s="664"/>
      <c r="H1311" s="664"/>
      <c r="I1311" s="664"/>
      <c r="J1311" s="664"/>
      <c r="K1311" s="664"/>
      <c r="L1311" s="664"/>
      <c r="M1311" s="664"/>
      <c r="N1311" s="664">
        <v>10.45</v>
      </c>
      <c r="O1311" s="664">
        <v>6531.14</v>
      </c>
      <c r="P1311" s="677"/>
      <c r="Q1311" s="665">
        <v>624.98947368421057</v>
      </c>
    </row>
    <row r="1312" spans="1:17" ht="14.4" customHeight="1" x14ac:dyDescent="0.3">
      <c r="A1312" s="660" t="s">
        <v>586</v>
      </c>
      <c r="B1312" s="661" t="s">
        <v>8790</v>
      </c>
      <c r="C1312" s="661" t="s">
        <v>2035</v>
      </c>
      <c r="D1312" s="661" t="s">
        <v>9105</v>
      </c>
      <c r="E1312" s="661" t="s">
        <v>9106</v>
      </c>
      <c r="F1312" s="664"/>
      <c r="G1312" s="664"/>
      <c r="H1312" s="664"/>
      <c r="I1312" s="664"/>
      <c r="J1312" s="664">
        <v>20</v>
      </c>
      <c r="K1312" s="664">
        <v>70716.800000000003</v>
      </c>
      <c r="L1312" s="664"/>
      <c r="M1312" s="664">
        <v>3535.84</v>
      </c>
      <c r="N1312" s="664"/>
      <c r="O1312" s="664"/>
      <c r="P1312" s="677"/>
      <c r="Q1312" s="665"/>
    </row>
    <row r="1313" spans="1:17" ht="14.4" customHeight="1" x14ac:dyDescent="0.3">
      <c r="A1313" s="660" t="s">
        <v>586</v>
      </c>
      <c r="B1313" s="661" t="s">
        <v>8790</v>
      </c>
      <c r="C1313" s="661" t="s">
        <v>2035</v>
      </c>
      <c r="D1313" s="661" t="s">
        <v>9107</v>
      </c>
      <c r="E1313" s="661" t="s">
        <v>3062</v>
      </c>
      <c r="F1313" s="664"/>
      <c r="G1313" s="664"/>
      <c r="H1313" s="664"/>
      <c r="I1313" s="664"/>
      <c r="J1313" s="664">
        <v>84</v>
      </c>
      <c r="K1313" s="664">
        <v>23038.68</v>
      </c>
      <c r="L1313" s="664"/>
      <c r="M1313" s="664">
        <v>274.27</v>
      </c>
      <c r="N1313" s="664">
        <v>68</v>
      </c>
      <c r="O1313" s="664">
        <v>6574.92</v>
      </c>
      <c r="P1313" s="677"/>
      <c r="Q1313" s="665">
        <v>96.69</v>
      </c>
    </row>
    <row r="1314" spans="1:17" ht="14.4" customHeight="1" x14ac:dyDescent="0.3">
      <c r="A1314" s="660" t="s">
        <v>586</v>
      </c>
      <c r="B1314" s="661" t="s">
        <v>8790</v>
      </c>
      <c r="C1314" s="661" t="s">
        <v>2035</v>
      </c>
      <c r="D1314" s="661" t="s">
        <v>3169</v>
      </c>
      <c r="E1314" s="661" t="s">
        <v>3167</v>
      </c>
      <c r="F1314" s="664"/>
      <c r="G1314" s="664"/>
      <c r="H1314" s="664"/>
      <c r="I1314" s="664"/>
      <c r="J1314" s="664"/>
      <c r="K1314" s="664"/>
      <c r="L1314" s="664"/>
      <c r="M1314" s="664"/>
      <c r="N1314" s="664">
        <v>4</v>
      </c>
      <c r="O1314" s="664">
        <v>25880.080000000002</v>
      </c>
      <c r="P1314" s="677"/>
      <c r="Q1314" s="665">
        <v>6470.02</v>
      </c>
    </row>
    <row r="1315" spans="1:17" ht="14.4" customHeight="1" x14ac:dyDescent="0.3">
      <c r="A1315" s="660" t="s">
        <v>586</v>
      </c>
      <c r="B1315" s="661" t="s">
        <v>8790</v>
      </c>
      <c r="C1315" s="661" t="s">
        <v>2035</v>
      </c>
      <c r="D1315" s="661" t="s">
        <v>3166</v>
      </c>
      <c r="E1315" s="661" t="s">
        <v>3167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177.5</v>
      </c>
      <c r="O1315" s="664">
        <v>2296857.1</v>
      </c>
      <c r="P1315" s="677"/>
      <c r="Q1315" s="665">
        <v>12940.04</v>
      </c>
    </row>
    <row r="1316" spans="1:17" ht="14.4" customHeight="1" x14ac:dyDescent="0.3">
      <c r="A1316" s="660" t="s">
        <v>586</v>
      </c>
      <c r="B1316" s="661" t="s">
        <v>8790</v>
      </c>
      <c r="C1316" s="661" t="s">
        <v>2035</v>
      </c>
      <c r="D1316" s="661" t="s">
        <v>8652</v>
      </c>
      <c r="E1316" s="661" t="s">
        <v>1813</v>
      </c>
      <c r="F1316" s="664">
        <v>14.799999999999999</v>
      </c>
      <c r="G1316" s="664">
        <v>104029.20000000001</v>
      </c>
      <c r="H1316" s="664">
        <v>1</v>
      </c>
      <c r="I1316" s="664">
        <v>7029.0000000000009</v>
      </c>
      <c r="J1316" s="664">
        <v>42.6</v>
      </c>
      <c r="K1316" s="664">
        <v>257608.58999999997</v>
      </c>
      <c r="L1316" s="664">
        <v>2.4763104013104007</v>
      </c>
      <c r="M1316" s="664">
        <v>6047.1499999999987</v>
      </c>
      <c r="N1316" s="664">
        <v>39.200000000000003</v>
      </c>
      <c r="O1316" s="664">
        <v>237048.28</v>
      </c>
      <c r="P1316" s="677">
        <v>2.2786706040227163</v>
      </c>
      <c r="Q1316" s="665">
        <v>6047.15</v>
      </c>
    </row>
    <row r="1317" spans="1:17" ht="14.4" customHeight="1" x14ac:dyDescent="0.3">
      <c r="A1317" s="660" t="s">
        <v>586</v>
      </c>
      <c r="B1317" s="661" t="s">
        <v>8790</v>
      </c>
      <c r="C1317" s="661" t="s">
        <v>2035</v>
      </c>
      <c r="D1317" s="661" t="s">
        <v>8653</v>
      </c>
      <c r="E1317" s="661" t="s">
        <v>1816</v>
      </c>
      <c r="F1317" s="664">
        <v>54.4</v>
      </c>
      <c r="G1317" s="664">
        <v>616243.56000000006</v>
      </c>
      <c r="H1317" s="664">
        <v>1</v>
      </c>
      <c r="I1317" s="664">
        <v>11328.006617647061</v>
      </c>
      <c r="J1317" s="664">
        <v>93.2</v>
      </c>
      <c r="K1317" s="664">
        <v>876874.6</v>
      </c>
      <c r="L1317" s="664">
        <v>1.4229351135125856</v>
      </c>
      <c r="M1317" s="664">
        <v>9408.5257510729607</v>
      </c>
      <c r="N1317" s="664">
        <v>105.4</v>
      </c>
      <c r="O1317" s="664">
        <v>991656.44</v>
      </c>
      <c r="P1317" s="677">
        <v>1.6091956238861138</v>
      </c>
      <c r="Q1317" s="665">
        <v>9408.5051233396571</v>
      </c>
    </row>
    <row r="1318" spans="1:17" ht="14.4" customHeight="1" x14ac:dyDescent="0.3">
      <c r="A1318" s="660" t="s">
        <v>586</v>
      </c>
      <c r="B1318" s="661" t="s">
        <v>8790</v>
      </c>
      <c r="C1318" s="661" t="s">
        <v>2035</v>
      </c>
      <c r="D1318" s="661" t="s">
        <v>9108</v>
      </c>
      <c r="E1318" s="661" t="s">
        <v>3591</v>
      </c>
      <c r="F1318" s="664">
        <v>35</v>
      </c>
      <c r="G1318" s="664">
        <v>112261.79999999999</v>
      </c>
      <c r="H1318" s="664">
        <v>1</v>
      </c>
      <c r="I1318" s="664">
        <v>3207.4799999999996</v>
      </c>
      <c r="J1318" s="664">
        <v>36</v>
      </c>
      <c r="K1318" s="664">
        <v>116481.95999999999</v>
      </c>
      <c r="L1318" s="664">
        <v>1.0375921283998653</v>
      </c>
      <c r="M1318" s="664">
        <v>3235.6099999999997</v>
      </c>
      <c r="N1318" s="664">
        <v>45</v>
      </c>
      <c r="O1318" s="664">
        <v>145602.44999999998</v>
      </c>
      <c r="P1318" s="677">
        <v>1.2969901604998315</v>
      </c>
      <c r="Q1318" s="665">
        <v>3235.6099999999997</v>
      </c>
    </row>
    <row r="1319" spans="1:17" ht="14.4" customHeight="1" x14ac:dyDescent="0.3">
      <c r="A1319" s="660" t="s">
        <v>586</v>
      </c>
      <c r="B1319" s="661" t="s">
        <v>8790</v>
      </c>
      <c r="C1319" s="661" t="s">
        <v>2035</v>
      </c>
      <c r="D1319" s="661" t="s">
        <v>9109</v>
      </c>
      <c r="E1319" s="661" t="s">
        <v>9110</v>
      </c>
      <c r="F1319" s="664">
        <v>0.6</v>
      </c>
      <c r="G1319" s="664">
        <v>3709.32</v>
      </c>
      <c r="H1319" s="664">
        <v>1</v>
      </c>
      <c r="I1319" s="664">
        <v>6182.2000000000007</v>
      </c>
      <c r="J1319" s="664"/>
      <c r="K1319" s="664"/>
      <c r="L1319" s="664"/>
      <c r="M1319" s="664"/>
      <c r="N1319" s="664"/>
      <c r="O1319" s="664"/>
      <c r="P1319" s="677"/>
      <c r="Q1319" s="665"/>
    </row>
    <row r="1320" spans="1:17" ht="14.4" customHeight="1" x14ac:dyDescent="0.3">
      <c r="A1320" s="660" t="s">
        <v>586</v>
      </c>
      <c r="B1320" s="661" t="s">
        <v>8790</v>
      </c>
      <c r="C1320" s="661" t="s">
        <v>2035</v>
      </c>
      <c r="D1320" s="661" t="s">
        <v>9111</v>
      </c>
      <c r="E1320" s="661" t="s">
        <v>1934</v>
      </c>
      <c r="F1320" s="664"/>
      <c r="G1320" s="664"/>
      <c r="H1320" s="664"/>
      <c r="I1320" s="664"/>
      <c r="J1320" s="664">
        <v>7.8000000000000007</v>
      </c>
      <c r="K1320" s="664">
        <v>8074.65</v>
      </c>
      <c r="L1320" s="664"/>
      <c r="M1320" s="664">
        <v>1035.2115384615383</v>
      </c>
      <c r="N1320" s="664">
        <v>45.499999999999993</v>
      </c>
      <c r="O1320" s="664">
        <v>47102.32</v>
      </c>
      <c r="P1320" s="677"/>
      <c r="Q1320" s="665">
        <v>1035.2158241758243</v>
      </c>
    </row>
    <row r="1321" spans="1:17" ht="14.4" customHeight="1" x14ac:dyDescent="0.3">
      <c r="A1321" s="660" t="s">
        <v>586</v>
      </c>
      <c r="B1321" s="661" t="s">
        <v>8790</v>
      </c>
      <c r="C1321" s="661" t="s">
        <v>2035</v>
      </c>
      <c r="D1321" s="661" t="s">
        <v>9112</v>
      </c>
      <c r="E1321" s="661" t="s">
        <v>2957</v>
      </c>
      <c r="F1321" s="664"/>
      <c r="G1321" s="664"/>
      <c r="H1321" s="664"/>
      <c r="I1321" s="664"/>
      <c r="J1321" s="664"/>
      <c r="K1321" s="664"/>
      <c r="L1321" s="664"/>
      <c r="M1321" s="664"/>
      <c r="N1321" s="664">
        <v>4.3</v>
      </c>
      <c r="O1321" s="664">
        <v>3471.15</v>
      </c>
      <c r="P1321" s="677"/>
      <c r="Q1321" s="665">
        <v>807.24418604651169</v>
      </c>
    </row>
    <row r="1322" spans="1:17" ht="14.4" customHeight="1" x14ac:dyDescent="0.3">
      <c r="A1322" s="660" t="s">
        <v>586</v>
      </c>
      <c r="B1322" s="661" t="s">
        <v>8790</v>
      </c>
      <c r="C1322" s="661" t="s">
        <v>2035</v>
      </c>
      <c r="D1322" s="661" t="s">
        <v>8656</v>
      </c>
      <c r="E1322" s="661" t="s">
        <v>2776</v>
      </c>
      <c r="F1322" s="664"/>
      <c r="G1322" s="664"/>
      <c r="H1322" s="664"/>
      <c r="I1322" s="664"/>
      <c r="J1322" s="664">
        <v>0.37</v>
      </c>
      <c r="K1322" s="664">
        <v>607.83000000000004</v>
      </c>
      <c r="L1322" s="664"/>
      <c r="M1322" s="664">
        <v>1642.783783783784</v>
      </c>
      <c r="N1322" s="664">
        <v>1.8499999999999999</v>
      </c>
      <c r="O1322" s="664">
        <v>3039.11</v>
      </c>
      <c r="P1322" s="677"/>
      <c r="Q1322" s="665">
        <v>1642.7621621621624</v>
      </c>
    </row>
    <row r="1323" spans="1:17" ht="14.4" customHeight="1" x14ac:dyDescent="0.3">
      <c r="A1323" s="660" t="s">
        <v>586</v>
      </c>
      <c r="B1323" s="661" t="s">
        <v>8790</v>
      </c>
      <c r="C1323" s="661" t="s">
        <v>2035</v>
      </c>
      <c r="D1323" s="661" t="s">
        <v>8657</v>
      </c>
      <c r="E1323" s="661" t="s">
        <v>2053</v>
      </c>
      <c r="F1323" s="664">
        <v>9.66</v>
      </c>
      <c r="G1323" s="664">
        <v>1502.5999999999997</v>
      </c>
      <c r="H1323" s="664">
        <v>1</v>
      </c>
      <c r="I1323" s="664">
        <v>155.54865424430639</v>
      </c>
      <c r="J1323" s="664">
        <v>13.280000000000001</v>
      </c>
      <c r="K1323" s="664">
        <v>2126.61</v>
      </c>
      <c r="L1323" s="664">
        <v>1.4152868361506725</v>
      </c>
      <c r="M1323" s="664">
        <v>160.1362951807229</v>
      </c>
      <c r="N1323" s="664">
        <v>25.950000000000003</v>
      </c>
      <c r="O1323" s="664">
        <v>4156.46</v>
      </c>
      <c r="P1323" s="677">
        <v>2.7661786237188877</v>
      </c>
      <c r="Q1323" s="665">
        <v>160.17186897880538</v>
      </c>
    </row>
    <row r="1324" spans="1:17" ht="14.4" customHeight="1" x14ac:dyDescent="0.3">
      <c r="A1324" s="660" t="s">
        <v>586</v>
      </c>
      <c r="B1324" s="661" t="s">
        <v>8790</v>
      </c>
      <c r="C1324" s="661" t="s">
        <v>2035</v>
      </c>
      <c r="D1324" s="661" t="s">
        <v>9113</v>
      </c>
      <c r="E1324" s="661" t="s">
        <v>2024</v>
      </c>
      <c r="F1324" s="664"/>
      <c r="G1324" s="664"/>
      <c r="H1324" s="664"/>
      <c r="I1324" s="664"/>
      <c r="J1324" s="664"/>
      <c r="K1324" s="664"/>
      <c r="L1324" s="664"/>
      <c r="M1324" s="664"/>
      <c r="N1324" s="664">
        <v>89.2</v>
      </c>
      <c r="O1324" s="664">
        <v>46090.509999999995</v>
      </c>
      <c r="P1324" s="677"/>
      <c r="Q1324" s="665">
        <v>516.70975336322863</v>
      </c>
    </row>
    <row r="1325" spans="1:17" ht="14.4" customHeight="1" x14ac:dyDescent="0.3">
      <c r="A1325" s="660" t="s">
        <v>586</v>
      </c>
      <c r="B1325" s="661" t="s">
        <v>8790</v>
      </c>
      <c r="C1325" s="661" t="s">
        <v>2035</v>
      </c>
      <c r="D1325" s="661" t="s">
        <v>9114</v>
      </c>
      <c r="E1325" s="661" t="s">
        <v>2754</v>
      </c>
      <c r="F1325" s="664">
        <v>8.6</v>
      </c>
      <c r="G1325" s="664">
        <v>2875.72</v>
      </c>
      <c r="H1325" s="664">
        <v>1</v>
      </c>
      <c r="I1325" s="664">
        <v>334.38604651162791</v>
      </c>
      <c r="J1325" s="664">
        <v>51.08</v>
      </c>
      <c r="K1325" s="664">
        <v>17230.05</v>
      </c>
      <c r="L1325" s="664">
        <v>5.9915603744453563</v>
      </c>
      <c r="M1325" s="664">
        <v>337.31499608457324</v>
      </c>
      <c r="N1325" s="664">
        <v>81.400000000000006</v>
      </c>
      <c r="O1325" s="664">
        <v>29247.02</v>
      </c>
      <c r="P1325" s="677">
        <v>10.170329517477363</v>
      </c>
      <c r="Q1325" s="665">
        <v>359.29999999999995</v>
      </c>
    </row>
    <row r="1326" spans="1:17" ht="14.4" customHeight="1" x14ac:dyDescent="0.3">
      <c r="A1326" s="660" t="s">
        <v>586</v>
      </c>
      <c r="B1326" s="661" t="s">
        <v>8790</v>
      </c>
      <c r="C1326" s="661" t="s">
        <v>2035</v>
      </c>
      <c r="D1326" s="661" t="s">
        <v>9115</v>
      </c>
      <c r="E1326" s="661" t="s">
        <v>9116</v>
      </c>
      <c r="F1326" s="664"/>
      <c r="G1326" s="664"/>
      <c r="H1326" s="664"/>
      <c r="I1326" s="664"/>
      <c r="J1326" s="664">
        <v>153.47999999999999</v>
      </c>
      <c r="K1326" s="664">
        <v>555946.48</v>
      </c>
      <c r="L1326" s="664"/>
      <c r="M1326" s="664">
        <v>3622.2731300495179</v>
      </c>
      <c r="N1326" s="664">
        <v>150.70000000000002</v>
      </c>
      <c r="O1326" s="664">
        <v>546726.53</v>
      </c>
      <c r="P1326" s="677"/>
      <c r="Q1326" s="665">
        <v>3627.9132714001325</v>
      </c>
    </row>
    <row r="1327" spans="1:17" ht="14.4" customHeight="1" x14ac:dyDescent="0.3">
      <c r="A1327" s="660" t="s">
        <v>586</v>
      </c>
      <c r="B1327" s="661" t="s">
        <v>8790</v>
      </c>
      <c r="C1327" s="661" t="s">
        <v>2035</v>
      </c>
      <c r="D1327" s="661" t="s">
        <v>9117</v>
      </c>
      <c r="E1327" s="661" t="s">
        <v>3733</v>
      </c>
      <c r="F1327" s="664"/>
      <c r="G1327" s="664"/>
      <c r="H1327" s="664"/>
      <c r="I1327" s="664"/>
      <c r="J1327" s="664">
        <v>5</v>
      </c>
      <c r="K1327" s="664">
        <v>19636.849999999999</v>
      </c>
      <c r="L1327" s="664"/>
      <c r="M1327" s="664">
        <v>3927.37</v>
      </c>
      <c r="N1327" s="664">
        <v>5</v>
      </c>
      <c r="O1327" s="664">
        <v>19346.5</v>
      </c>
      <c r="P1327" s="677"/>
      <c r="Q1327" s="665">
        <v>3869.3</v>
      </c>
    </row>
    <row r="1328" spans="1:17" ht="14.4" customHeight="1" x14ac:dyDescent="0.3">
      <c r="A1328" s="660" t="s">
        <v>586</v>
      </c>
      <c r="B1328" s="661" t="s">
        <v>8790</v>
      </c>
      <c r="C1328" s="661" t="s">
        <v>2035</v>
      </c>
      <c r="D1328" s="661" t="s">
        <v>9118</v>
      </c>
      <c r="E1328" s="661" t="s">
        <v>9119</v>
      </c>
      <c r="F1328" s="664"/>
      <c r="G1328" s="664"/>
      <c r="H1328" s="664"/>
      <c r="I1328" s="664"/>
      <c r="J1328" s="664">
        <v>1.4</v>
      </c>
      <c r="K1328" s="664">
        <v>32468.400000000001</v>
      </c>
      <c r="L1328" s="664"/>
      <c r="M1328" s="664">
        <v>23191.71428571429</v>
      </c>
      <c r="N1328" s="664"/>
      <c r="O1328" s="664"/>
      <c r="P1328" s="677"/>
      <c r="Q1328" s="665"/>
    </row>
    <row r="1329" spans="1:17" ht="14.4" customHeight="1" x14ac:dyDescent="0.3">
      <c r="A1329" s="660" t="s">
        <v>586</v>
      </c>
      <c r="B1329" s="661" t="s">
        <v>8790</v>
      </c>
      <c r="C1329" s="661" t="s">
        <v>2035</v>
      </c>
      <c r="D1329" s="661" t="s">
        <v>8667</v>
      </c>
      <c r="E1329" s="661" t="s">
        <v>2132</v>
      </c>
      <c r="F1329" s="664">
        <v>33.800000000000004</v>
      </c>
      <c r="G1329" s="664">
        <v>265326.37</v>
      </c>
      <c r="H1329" s="664">
        <v>1</v>
      </c>
      <c r="I1329" s="664">
        <v>7849.8926035502946</v>
      </c>
      <c r="J1329" s="664">
        <v>6.6</v>
      </c>
      <c r="K1329" s="664">
        <v>46211.22</v>
      </c>
      <c r="L1329" s="664">
        <v>0.17416746024905103</v>
      </c>
      <c r="M1329" s="664">
        <v>7001.7000000000007</v>
      </c>
      <c r="N1329" s="664">
        <v>11.8</v>
      </c>
      <c r="O1329" s="664">
        <v>82620.059999999983</v>
      </c>
      <c r="P1329" s="677">
        <v>0.31139030771800025</v>
      </c>
      <c r="Q1329" s="665">
        <v>7001.699999999998</v>
      </c>
    </row>
    <row r="1330" spans="1:17" ht="14.4" customHeight="1" x14ac:dyDescent="0.3">
      <c r="A1330" s="660" t="s">
        <v>586</v>
      </c>
      <c r="B1330" s="661" t="s">
        <v>8790</v>
      </c>
      <c r="C1330" s="661" t="s">
        <v>2035</v>
      </c>
      <c r="D1330" s="661" t="s">
        <v>8668</v>
      </c>
      <c r="E1330" s="661" t="s">
        <v>2177</v>
      </c>
      <c r="F1330" s="664">
        <v>61.600000000000009</v>
      </c>
      <c r="G1330" s="664">
        <v>741501.03</v>
      </c>
      <c r="H1330" s="664">
        <v>1</v>
      </c>
      <c r="I1330" s="664">
        <v>12037.354383116883</v>
      </c>
      <c r="J1330" s="664">
        <v>21.400000000000002</v>
      </c>
      <c r="K1330" s="664">
        <v>190530.62</v>
      </c>
      <c r="L1330" s="664">
        <v>0.25695260328903385</v>
      </c>
      <c r="M1330" s="664">
        <v>8903.2999999999993</v>
      </c>
      <c r="N1330" s="664">
        <v>72.000000000000014</v>
      </c>
      <c r="O1330" s="664">
        <v>641037.60000000009</v>
      </c>
      <c r="P1330" s="677">
        <v>0.86451343162665606</v>
      </c>
      <c r="Q1330" s="665">
        <v>8903.2999999999993</v>
      </c>
    </row>
    <row r="1331" spans="1:17" ht="14.4" customHeight="1" x14ac:dyDescent="0.3">
      <c r="A1331" s="660" t="s">
        <v>586</v>
      </c>
      <c r="B1331" s="661" t="s">
        <v>8790</v>
      </c>
      <c r="C1331" s="661" t="s">
        <v>2035</v>
      </c>
      <c r="D1331" s="661" t="s">
        <v>8670</v>
      </c>
      <c r="E1331" s="661" t="s">
        <v>1813</v>
      </c>
      <c r="F1331" s="664"/>
      <c r="G1331" s="664"/>
      <c r="H1331" s="664"/>
      <c r="I1331" s="664"/>
      <c r="J1331" s="664">
        <v>0.2</v>
      </c>
      <c r="K1331" s="664">
        <v>1209.43</v>
      </c>
      <c r="L1331" s="664"/>
      <c r="M1331" s="664">
        <v>6047.15</v>
      </c>
      <c r="N1331" s="664">
        <v>5.6</v>
      </c>
      <c r="O1331" s="664">
        <v>33864.039999999994</v>
      </c>
      <c r="P1331" s="677"/>
      <c r="Q1331" s="665">
        <v>6047.15</v>
      </c>
    </row>
    <row r="1332" spans="1:17" ht="14.4" customHeight="1" x14ac:dyDescent="0.3">
      <c r="A1332" s="660" t="s">
        <v>586</v>
      </c>
      <c r="B1332" s="661" t="s">
        <v>8790</v>
      </c>
      <c r="C1332" s="661" t="s">
        <v>2035</v>
      </c>
      <c r="D1332" s="661" t="s">
        <v>8671</v>
      </c>
      <c r="E1332" s="661" t="s">
        <v>1816</v>
      </c>
      <c r="F1332" s="664"/>
      <c r="G1332" s="664"/>
      <c r="H1332" s="664"/>
      <c r="I1332" s="664"/>
      <c r="J1332" s="664">
        <v>1.7999999999999998</v>
      </c>
      <c r="K1332" s="664">
        <v>16935.330000000002</v>
      </c>
      <c r="L1332" s="664"/>
      <c r="M1332" s="664">
        <v>9408.5166666666682</v>
      </c>
      <c r="N1332" s="664">
        <v>28.6</v>
      </c>
      <c r="O1332" s="664">
        <v>269083.25</v>
      </c>
      <c r="P1332" s="677"/>
      <c r="Q1332" s="665">
        <v>9408.5052447552443</v>
      </c>
    </row>
    <row r="1333" spans="1:17" ht="14.4" customHeight="1" x14ac:dyDescent="0.3">
      <c r="A1333" s="660" t="s">
        <v>586</v>
      </c>
      <c r="B1333" s="661" t="s">
        <v>8790</v>
      </c>
      <c r="C1333" s="661" t="s">
        <v>2035</v>
      </c>
      <c r="D1333" s="661" t="s">
        <v>9120</v>
      </c>
      <c r="E1333" s="661" t="s">
        <v>3114</v>
      </c>
      <c r="F1333" s="664">
        <v>24</v>
      </c>
      <c r="G1333" s="664">
        <v>221645.52000000002</v>
      </c>
      <c r="H1333" s="664">
        <v>1</v>
      </c>
      <c r="I1333" s="664">
        <v>9235.2300000000014</v>
      </c>
      <c r="J1333" s="664">
        <v>9</v>
      </c>
      <c r="K1333" s="664">
        <v>89777.24</v>
      </c>
      <c r="L1333" s="664">
        <v>0.40504874630445947</v>
      </c>
      <c r="M1333" s="664">
        <v>9975.2488888888893</v>
      </c>
      <c r="N1333" s="664">
        <v>115</v>
      </c>
      <c r="O1333" s="664">
        <v>1241886.1500000001</v>
      </c>
      <c r="P1333" s="677">
        <v>5.6030284302610767</v>
      </c>
      <c r="Q1333" s="665">
        <v>10799.010000000002</v>
      </c>
    </row>
    <row r="1334" spans="1:17" ht="14.4" customHeight="1" x14ac:dyDescent="0.3">
      <c r="A1334" s="660" t="s">
        <v>586</v>
      </c>
      <c r="B1334" s="661" t="s">
        <v>8790</v>
      </c>
      <c r="C1334" s="661" t="s">
        <v>2035</v>
      </c>
      <c r="D1334" s="661" t="s">
        <v>9121</v>
      </c>
      <c r="E1334" s="661" t="s">
        <v>8544</v>
      </c>
      <c r="F1334" s="664"/>
      <c r="G1334" s="664"/>
      <c r="H1334" s="664"/>
      <c r="I1334" s="664"/>
      <c r="J1334" s="664">
        <v>6</v>
      </c>
      <c r="K1334" s="664">
        <v>90840.06</v>
      </c>
      <c r="L1334" s="664"/>
      <c r="M1334" s="664">
        <v>15140.01</v>
      </c>
      <c r="N1334" s="664"/>
      <c r="O1334" s="664"/>
      <c r="P1334" s="677"/>
      <c r="Q1334" s="665"/>
    </row>
    <row r="1335" spans="1:17" ht="14.4" customHeight="1" x14ac:dyDescent="0.3">
      <c r="A1335" s="660" t="s">
        <v>586</v>
      </c>
      <c r="B1335" s="661" t="s">
        <v>8790</v>
      </c>
      <c r="C1335" s="661" t="s">
        <v>2035</v>
      </c>
      <c r="D1335" s="661" t="s">
        <v>8673</v>
      </c>
      <c r="E1335" s="661" t="s">
        <v>8674</v>
      </c>
      <c r="F1335" s="664">
        <v>0</v>
      </c>
      <c r="G1335" s="664">
        <v>0</v>
      </c>
      <c r="H1335" s="664"/>
      <c r="I1335" s="664"/>
      <c r="J1335" s="664">
        <v>0</v>
      </c>
      <c r="K1335" s="664">
        <v>-5.8207660913467407E-11</v>
      </c>
      <c r="L1335" s="664"/>
      <c r="M1335" s="664"/>
      <c r="N1335" s="664">
        <v>0</v>
      </c>
      <c r="O1335" s="664">
        <v>0</v>
      </c>
      <c r="P1335" s="677"/>
      <c r="Q1335" s="665"/>
    </row>
    <row r="1336" spans="1:17" ht="14.4" customHeight="1" x14ac:dyDescent="0.3">
      <c r="A1336" s="660" t="s">
        <v>586</v>
      </c>
      <c r="B1336" s="661" t="s">
        <v>8790</v>
      </c>
      <c r="C1336" s="661" t="s">
        <v>2035</v>
      </c>
      <c r="D1336" s="661" t="s">
        <v>8673</v>
      </c>
      <c r="E1336" s="661" t="s">
        <v>4240</v>
      </c>
      <c r="F1336" s="664">
        <v>12</v>
      </c>
      <c r="G1336" s="664">
        <v>127471.52</v>
      </c>
      <c r="H1336" s="664">
        <v>1</v>
      </c>
      <c r="I1336" s="664">
        <v>10622.626666666667</v>
      </c>
      <c r="J1336" s="664">
        <v>83.3</v>
      </c>
      <c r="K1336" s="664">
        <v>898852.69</v>
      </c>
      <c r="L1336" s="664">
        <v>7.0514001088243079</v>
      </c>
      <c r="M1336" s="664">
        <v>10790.54849939976</v>
      </c>
      <c r="N1336" s="664">
        <v>11.67</v>
      </c>
      <c r="O1336" s="664">
        <v>120313.49</v>
      </c>
      <c r="P1336" s="677">
        <v>0.94384604498322455</v>
      </c>
      <c r="Q1336" s="665">
        <v>10309.639245929735</v>
      </c>
    </row>
    <row r="1337" spans="1:17" ht="14.4" customHeight="1" x14ac:dyDescent="0.3">
      <c r="A1337" s="660" t="s">
        <v>586</v>
      </c>
      <c r="B1337" s="661" t="s">
        <v>8790</v>
      </c>
      <c r="C1337" s="661" t="s">
        <v>2035</v>
      </c>
      <c r="D1337" s="661" t="s">
        <v>8678</v>
      </c>
      <c r="E1337" s="661" t="s">
        <v>8676</v>
      </c>
      <c r="F1337" s="664">
        <v>7.3199999999999994</v>
      </c>
      <c r="G1337" s="664">
        <v>244744.25</v>
      </c>
      <c r="H1337" s="664">
        <v>1</v>
      </c>
      <c r="I1337" s="664">
        <v>33435.006830601094</v>
      </c>
      <c r="J1337" s="664">
        <v>16.869999999999997</v>
      </c>
      <c r="K1337" s="664">
        <v>392430.18</v>
      </c>
      <c r="L1337" s="664">
        <v>1.603429620920614</v>
      </c>
      <c r="M1337" s="664">
        <v>23262.014226437466</v>
      </c>
      <c r="N1337" s="664"/>
      <c r="O1337" s="664"/>
      <c r="P1337" s="677"/>
      <c r="Q1337" s="665"/>
    </row>
    <row r="1338" spans="1:17" ht="14.4" customHeight="1" x14ac:dyDescent="0.3">
      <c r="A1338" s="660" t="s">
        <v>586</v>
      </c>
      <c r="B1338" s="661" t="s">
        <v>8790</v>
      </c>
      <c r="C1338" s="661" t="s">
        <v>2035</v>
      </c>
      <c r="D1338" s="661" t="s">
        <v>9122</v>
      </c>
      <c r="E1338" s="661" t="s">
        <v>8620</v>
      </c>
      <c r="F1338" s="664"/>
      <c r="G1338" s="664"/>
      <c r="H1338" s="664"/>
      <c r="I1338" s="664"/>
      <c r="J1338" s="664">
        <v>1</v>
      </c>
      <c r="K1338" s="664">
        <v>647</v>
      </c>
      <c r="L1338" s="664"/>
      <c r="M1338" s="664">
        <v>647</v>
      </c>
      <c r="N1338" s="664"/>
      <c r="O1338" s="664"/>
      <c r="P1338" s="677"/>
      <c r="Q1338" s="665"/>
    </row>
    <row r="1339" spans="1:17" ht="14.4" customHeight="1" x14ac:dyDescent="0.3">
      <c r="A1339" s="660" t="s">
        <v>586</v>
      </c>
      <c r="B1339" s="661" t="s">
        <v>8790</v>
      </c>
      <c r="C1339" s="661" t="s">
        <v>2035</v>
      </c>
      <c r="D1339" s="661" t="s">
        <v>8679</v>
      </c>
      <c r="E1339" s="661" t="s">
        <v>3766</v>
      </c>
      <c r="F1339" s="664">
        <v>1</v>
      </c>
      <c r="G1339" s="664">
        <v>80330.100000000006</v>
      </c>
      <c r="H1339" s="664">
        <v>1</v>
      </c>
      <c r="I1339" s="664">
        <v>80330.100000000006</v>
      </c>
      <c r="J1339" s="664"/>
      <c r="K1339" s="664"/>
      <c r="L1339" s="664"/>
      <c r="M1339" s="664"/>
      <c r="N1339" s="664">
        <v>3.5</v>
      </c>
      <c r="O1339" s="664">
        <v>325716.25</v>
      </c>
      <c r="P1339" s="677">
        <v>4.0547223269982231</v>
      </c>
      <c r="Q1339" s="665">
        <v>93061.78571428571</v>
      </c>
    </row>
    <row r="1340" spans="1:17" ht="14.4" customHeight="1" x14ac:dyDescent="0.3">
      <c r="A1340" s="660" t="s">
        <v>586</v>
      </c>
      <c r="B1340" s="661" t="s">
        <v>8790</v>
      </c>
      <c r="C1340" s="661" t="s">
        <v>2035</v>
      </c>
      <c r="D1340" s="661" t="s">
        <v>8679</v>
      </c>
      <c r="E1340" s="661" t="s">
        <v>8680</v>
      </c>
      <c r="F1340" s="664">
        <v>0</v>
      </c>
      <c r="G1340" s="664">
        <v>0</v>
      </c>
      <c r="H1340" s="664"/>
      <c r="I1340" s="664"/>
      <c r="J1340" s="664"/>
      <c r="K1340" s="664"/>
      <c r="L1340" s="664"/>
      <c r="M1340" s="664"/>
      <c r="N1340" s="664">
        <v>0</v>
      </c>
      <c r="O1340" s="664">
        <v>0</v>
      </c>
      <c r="P1340" s="677"/>
      <c r="Q1340" s="665"/>
    </row>
    <row r="1341" spans="1:17" ht="14.4" customHeight="1" x14ac:dyDescent="0.3">
      <c r="A1341" s="660" t="s">
        <v>586</v>
      </c>
      <c r="B1341" s="661" t="s">
        <v>8790</v>
      </c>
      <c r="C1341" s="661" t="s">
        <v>2035</v>
      </c>
      <c r="D1341" s="661" t="s">
        <v>8681</v>
      </c>
      <c r="E1341" s="661" t="s">
        <v>8682</v>
      </c>
      <c r="F1341" s="664"/>
      <c r="G1341" s="664"/>
      <c r="H1341" s="664"/>
      <c r="I1341" s="664"/>
      <c r="J1341" s="664">
        <v>0</v>
      </c>
      <c r="K1341" s="664">
        <v>0</v>
      </c>
      <c r="L1341" s="664"/>
      <c r="M1341" s="664"/>
      <c r="N1341" s="664"/>
      <c r="O1341" s="664"/>
      <c r="P1341" s="677"/>
      <c r="Q1341" s="665"/>
    </row>
    <row r="1342" spans="1:17" ht="14.4" customHeight="1" x14ac:dyDescent="0.3">
      <c r="A1342" s="660" t="s">
        <v>586</v>
      </c>
      <c r="B1342" s="661" t="s">
        <v>8790</v>
      </c>
      <c r="C1342" s="661" t="s">
        <v>2035</v>
      </c>
      <c r="D1342" s="661" t="s">
        <v>8681</v>
      </c>
      <c r="E1342" s="661" t="s">
        <v>2239</v>
      </c>
      <c r="F1342" s="664"/>
      <c r="G1342" s="664"/>
      <c r="H1342" s="664"/>
      <c r="I1342" s="664"/>
      <c r="J1342" s="664">
        <v>0.56000000000000005</v>
      </c>
      <c r="K1342" s="664">
        <v>19830.16</v>
      </c>
      <c r="L1342" s="664"/>
      <c r="M1342" s="664">
        <v>35411</v>
      </c>
      <c r="N1342" s="664"/>
      <c r="O1342" s="664"/>
      <c r="P1342" s="677"/>
      <c r="Q1342" s="665"/>
    </row>
    <row r="1343" spans="1:17" ht="14.4" customHeight="1" x14ac:dyDescent="0.3">
      <c r="A1343" s="660" t="s">
        <v>586</v>
      </c>
      <c r="B1343" s="661" t="s">
        <v>8790</v>
      </c>
      <c r="C1343" s="661" t="s">
        <v>2035</v>
      </c>
      <c r="D1343" s="661" t="s">
        <v>3157</v>
      </c>
      <c r="E1343" s="661" t="s">
        <v>3162</v>
      </c>
      <c r="F1343" s="664"/>
      <c r="G1343" s="664"/>
      <c r="H1343" s="664"/>
      <c r="I1343" s="664"/>
      <c r="J1343" s="664">
        <v>3</v>
      </c>
      <c r="K1343" s="664">
        <v>10510.17</v>
      </c>
      <c r="L1343" s="664"/>
      <c r="M1343" s="664">
        <v>3503.39</v>
      </c>
      <c r="N1343" s="664">
        <v>3</v>
      </c>
      <c r="O1343" s="664">
        <v>10510.17</v>
      </c>
      <c r="P1343" s="677"/>
      <c r="Q1343" s="665">
        <v>3503.39</v>
      </c>
    </row>
    <row r="1344" spans="1:17" ht="14.4" customHeight="1" x14ac:dyDescent="0.3">
      <c r="A1344" s="660" t="s">
        <v>586</v>
      </c>
      <c r="B1344" s="661" t="s">
        <v>8790</v>
      </c>
      <c r="C1344" s="661" t="s">
        <v>2035</v>
      </c>
      <c r="D1344" s="661" t="s">
        <v>3161</v>
      </c>
      <c r="E1344" s="661" t="s">
        <v>3162</v>
      </c>
      <c r="F1344" s="664"/>
      <c r="G1344" s="664"/>
      <c r="H1344" s="664"/>
      <c r="I1344" s="664"/>
      <c r="J1344" s="664">
        <v>2</v>
      </c>
      <c r="K1344" s="664">
        <v>14013.56</v>
      </c>
      <c r="L1344" s="664"/>
      <c r="M1344" s="664">
        <v>7006.78</v>
      </c>
      <c r="N1344" s="664">
        <v>6</v>
      </c>
      <c r="O1344" s="664">
        <v>42040.68</v>
      </c>
      <c r="P1344" s="677"/>
      <c r="Q1344" s="665">
        <v>7006.78</v>
      </c>
    </row>
    <row r="1345" spans="1:17" ht="14.4" customHeight="1" x14ac:dyDescent="0.3">
      <c r="A1345" s="660" t="s">
        <v>586</v>
      </c>
      <c r="B1345" s="661" t="s">
        <v>8790</v>
      </c>
      <c r="C1345" s="661" t="s">
        <v>2035</v>
      </c>
      <c r="D1345" s="661" t="s">
        <v>9123</v>
      </c>
      <c r="E1345" s="661" t="s">
        <v>9124</v>
      </c>
      <c r="F1345" s="664">
        <v>63</v>
      </c>
      <c r="G1345" s="664">
        <v>39965.440000000002</v>
      </c>
      <c r="H1345" s="664">
        <v>1</v>
      </c>
      <c r="I1345" s="664">
        <v>634.37206349206349</v>
      </c>
      <c r="J1345" s="664"/>
      <c r="K1345" s="664"/>
      <c r="L1345" s="664"/>
      <c r="M1345" s="664"/>
      <c r="N1345" s="664">
        <v>10</v>
      </c>
      <c r="O1345" s="664">
        <v>5410.6</v>
      </c>
      <c r="P1345" s="677">
        <v>0.13538197002209909</v>
      </c>
      <c r="Q1345" s="665">
        <v>541.06000000000006</v>
      </c>
    </row>
    <row r="1346" spans="1:17" ht="14.4" customHeight="1" x14ac:dyDescent="0.3">
      <c r="A1346" s="660" t="s">
        <v>586</v>
      </c>
      <c r="B1346" s="661" t="s">
        <v>8790</v>
      </c>
      <c r="C1346" s="661" t="s">
        <v>2035</v>
      </c>
      <c r="D1346" s="661" t="s">
        <v>8689</v>
      </c>
      <c r="E1346" s="661" t="s">
        <v>8690</v>
      </c>
      <c r="F1346" s="664"/>
      <c r="G1346" s="664"/>
      <c r="H1346" s="664"/>
      <c r="I1346" s="664"/>
      <c r="J1346" s="664">
        <v>2</v>
      </c>
      <c r="K1346" s="664">
        <v>4346.1000000000004</v>
      </c>
      <c r="L1346" s="664"/>
      <c r="M1346" s="664">
        <v>2173.0500000000002</v>
      </c>
      <c r="N1346" s="664"/>
      <c r="O1346" s="664"/>
      <c r="P1346" s="677"/>
      <c r="Q1346" s="665"/>
    </row>
    <row r="1347" spans="1:17" ht="14.4" customHeight="1" x14ac:dyDescent="0.3">
      <c r="A1347" s="660" t="s">
        <v>586</v>
      </c>
      <c r="B1347" s="661" t="s">
        <v>8790</v>
      </c>
      <c r="C1347" s="661" t="s">
        <v>2035</v>
      </c>
      <c r="D1347" s="661" t="s">
        <v>9125</v>
      </c>
      <c r="E1347" s="661" t="s">
        <v>9106</v>
      </c>
      <c r="F1347" s="664"/>
      <c r="G1347" s="664"/>
      <c r="H1347" s="664"/>
      <c r="I1347" s="664"/>
      <c r="J1347" s="664">
        <v>7</v>
      </c>
      <c r="K1347" s="664">
        <v>49501.760000000002</v>
      </c>
      <c r="L1347" s="664"/>
      <c r="M1347" s="664">
        <v>7071.68</v>
      </c>
      <c r="N1347" s="664"/>
      <c r="O1347" s="664"/>
      <c r="P1347" s="677"/>
      <c r="Q1347" s="665"/>
    </row>
    <row r="1348" spans="1:17" ht="14.4" customHeight="1" x14ac:dyDescent="0.3">
      <c r="A1348" s="660" t="s">
        <v>586</v>
      </c>
      <c r="B1348" s="661" t="s">
        <v>8790</v>
      </c>
      <c r="C1348" s="661" t="s">
        <v>2035</v>
      </c>
      <c r="D1348" s="661" t="s">
        <v>9126</v>
      </c>
      <c r="E1348" s="661" t="s">
        <v>9127</v>
      </c>
      <c r="F1348" s="664"/>
      <c r="G1348" s="664"/>
      <c r="H1348" s="664"/>
      <c r="I1348" s="664"/>
      <c r="J1348" s="664"/>
      <c r="K1348" s="664"/>
      <c r="L1348" s="664"/>
      <c r="M1348" s="664"/>
      <c r="N1348" s="664">
        <v>1.2</v>
      </c>
      <c r="O1348" s="664">
        <v>13785</v>
      </c>
      <c r="P1348" s="677"/>
      <c r="Q1348" s="665">
        <v>11487.5</v>
      </c>
    </row>
    <row r="1349" spans="1:17" ht="14.4" customHeight="1" x14ac:dyDescent="0.3">
      <c r="A1349" s="660" t="s">
        <v>586</v>
      </c>
      <c r="B1349" s="661" t="s">
        <v>8790</v>
      </c>
      <c r="C1349" s="661" t="s">
        <v>2035</v>
      </c>
      <c r="D1349" s="661" t="s">
        <v>9128</v>
      </c>
      <c r="E1349" s="661" t="s">
        <v>9129</v>
      </c>
      <c r="F1349" s="664"/>
      <c r="G1349" s="664"/>
      <c r="H1349" s="664"/>
      <c r="I1349" s="664"/>
      <c r="J1349" s="664"/>
      <c r="K1349" s="664"/>
      <c r="L1349" s="664"/>
      <c r="M1349" s="664"/>
      <c r="N1349" s="664">
        <v>3</v>
      </c>
      <c r="O1349" s="664">
        <v>32594.19</v>
      </c>
      <c r="P1349" s="677"/>
      <c r="Q1349" s="665">
        <v>10864.73</v>
      </c>
    </row>
    <row r="1350" spans="1:17" ht="14.4" customHeight="1" x14ac:dyDescent="0.3">
      <c r="A1350" s="660" t="s">
        <v>586</v>
      </c>
      <c r="B1350" s="661" t="s">
        <v>8790</v>
      </c>
      <c r="C1350" s="661" t="s">
        <v>2035</v>
      </c>
      <c r="D1350" s="661" t="s">
        <v>8692</v>
      </c>
      <c r="E1350" s="661" t="s">
        <v>4245</v>
      </c>
      <c r="F1350" s="664">
        <v>3</v>
      </c>
      <c r="G1350" s="664">
        <v>464160.55</v>
      </c>
      <c r="H1350" s="664">
        <v>1</v>
      </c>
      <c r="I1350" s="664">
        <v>154720.18333333332</v>
      </c>
      <c r="J1350" s="664"/>
      <c r="K1350" s="664"/>
      <c r="L1350" s="664"/>
      <c r="M1350" s="664"/>
      <c r="N1350" s="664"/>
      <c r="O1350" s="664"/>
      <c r="P1350" s="677"/>
      <c r="Q1350" s="665"/>
    </row>
    <row r="1351" spans="1:17" ht="14.4" customHeight="1" x14ac:dyDescent="0.3">
      <c r="A1351" s="660" t="s">
        <v>586</v>
      </c>
      <c r="B1351" s="661" t="s">
        <v>8790</v>
      </c>
      <c r="C1351" s="661" t="s">
        <v>2035</v>
      </c>
      <c r="D1351" s="661" t="s">
        <v>8692</v>
      </c>
      <c r="E1351" s="661" t="s">
        <v>9130</v>
      </c>
      <c r="F1351" s="664">
        <v>0</v>
      </c>
      <c r="G1351" s="664">
        <v>0</v>
      </c>
      <c r="H1351" s="664"/>
      <c r="I1351" s="664"/>
      <c r="J1351" s="664"/>
      <c r="K1351" s="664"/>
      <c r="L1351" s="664"/>
      <c r="M1351" s="664"/>
      <c r="N1351" s="664"/>
      <c r="O1351" s="664"/>
      <c r="P1351" s="677"/>
      <c r="Q1351" s="665"/>
    </row>
    <row r="1352" spans="1:17" ht="14.4" customHeight="1" x14ac:dyDescent="0.3">
      <c r="A1352" s="660" t="s">
        <v>586</v>
      </c>
      <c r="B1352" s="661" t="s">
        <v>8790</v>
      </c>
      <c r="C1352" s="661" t="s">
        <v>2035</v>
      </c>
      <c r="D1352" s="661" t="s">
        <v>9131</v>
      </c>
      <c r="E1352" s="661" t="s">
        <v>3740</v>
      </c>
      <c r="F1352" s="664"/>
      <c r="G1352" s="664"/>
      <c r="H1352" s="664"/>
      <c r="I1352" s="664"/>
      <c r="J1352" s="664"/>
      <c r="K1352" s="664"/>
      <c r="L1352" s="664"/>
      <c r="M1352" s="664"/>
      <c r="N1352" s="664">
        <v>1.3900000000000001</v>
      </c>
      <c r="O1352" s="664">
        <v>88274.43</v>
      </c>
      <c r="P1352" s="677"/>
      <c r="Q1352" s="665">
        <v>63506.784172661857</v>
      </c>
    </row>
    <row r="1353" spans="1:17" ht="14.4" customHeight="1" x14ac:dyDescent="0.3">
      <c r="A1353" s="660" t="s">
        <v>586</v>
      </c>
      <c r="B1353" s="661" t="s">
        <v>8790</v>
      </c>
      <c r="C1353" s="661" t="s">
        <v>2035</v>
      </c>
      <c r="D1353" s="661" t="s">
        <v>9131</v>
      </c>
      <c r="E1353" s="661" t="s">
        <v>9132</v>
      </c>
      <c r="F1353" s="664"/>
      <c r="G1353" s="664"/>
      <c r="H1353" s="664"/>
      <c r="I1353" s="664"/>
      <c r="J1353" s="664"/>
      <c r="K1353" s="664"/>
      <c r="L1353" s="664"/>
      <c r="M1353" s="664"/>
      <c r="N1353" s="664">
        <v>0.34</v>
      </c>
      <c r="O1353" s="664">
        <v>21592.3</v>
      </c>
      <c r="P1353" s="677"/>
      <c r="Q1353" s="665">
        <v>63506.76470588235</v>
      </c>
    </row>
    <row r="1354" spans="1:17" ht="14.4" customHeight="1" x14ac:dyDescent="0.3">
      <c r="A1354" s="660" t="s">
        <v>586</v>
      </c>
      <c r="B1354" s="661" t="s">
        <v>8790</v>
      </c>
      <c r="C1354" s="661" t="s">
        <v>2035</v>
      </c>
      <c r="D1354" s="661" t="s">
        <v>9133</v>
      </c>
      <c r="E1354" s="661" t="s">
        <v>3032</v>
      </c>
      <c r="F1354" s="664"/>
      <c r="G1354" s="664"/>
      <c r="H1354" s="664"/>
      <c r="I1354" s="664"/>
      <c r="J1354" s="664"/>
      <c r="K1354" s="664"/>
      <c r="L1354" s="664"/>
      <c r="M1354" s="664"/>
      <c r="N1354" s="664">
        <v>9.5</v>
      </c>
      <c r="O1354" s="664">
        <v>37296.06</v>
      </c>
      <c r="P1354" s="677"/>
      <c r="Q1354" s="665">
        <v>3925.9010526315788</v>
      </c>
    </row>
    <row r="1355" spans="1:17" ht="14.4" customHeight="1" x14ac:dyDescent="0.3">
      <c r="A1355" s="660" t="s">
        <v>586</v>
      </c>
      <c r="B1355" s="661" t="s">
        <v>8790</v>
      </c>
      <c r="C1355" s="661" t="s">
        <v>2035</v>
      </c>
      <c r="D1355" s="661" t="s">
        <v>8693</v>
      </c>
      <c r="E1355" s="661" t="s">
        <v>8694</v>
      </c>
      <c r="F1355" s="664"/>
      <c r="G1355" s="664"/>
      <c r="H1355" s="664"/>
      <c r="I1355" s="664"/>
      <c r="J1355" s="664">
        <v>3</v>
      </c>
      <c r="K1355" s="664">
        <v>1332.36</v>
      </c>
      <c r="L1355" s="664"/>
      <c r="M1355" s="664">
        <v>444.11999999999995</v>
      </c>
      <c r="N1355" s="664">
        <v>3</v>
      </c>
      <c r="O1355" s="664">
        <v>1103.5500000000002</v>
      </c>
      <c r="P1355" s="677"/>
      <c r="Q1355" s="665">
        <v>367.85000000000008</v>
      </c>
    </row>
    <row r="1356" spans="1:17" ht="14.4" customHeight="1" x14ac:dyDescent="0.3">
      <c r="A1356" s="660" t="s">
        <v>586</v>
      </c>
      <c r="B1356" s="661" t="s">
        <v>8790</v>
      </c>
      <c r="C1356" s="661" t="s">
        <v>2035</v>
      </c>
      <c r="D1356" s="661" t="s">
        <v>9134</v>
      </c>
      <c r="E1356" s="661" t="s">
        <v>9135</v>
      </c>
      <c r="F1356" s="664"/>
      <c r="G1356" s="664"/>
      <c r="H1356" s="664"/>
      <c r="I1356" s="664"/>
      <c r="J1356" s="664">
        <v>4</v>
      </c>
      <c r="K1356" s="664">
        <v>85569.84</v>
      </c>
      <c r="L1356" s="664"/>
      <c r="M1356" s="664">
        <v>21392.46</v>
      </c>
      <c r="N1356" s="664">
        <v>27</v>
      </c>
      <c r="O1356" s="664">
        <v>577596.42000000004</v>
      </c>
      <c r="P1356" s="677"/>
      <c r="Q1356" s="665">
        <v>21392.460000000003</v>
      </c>
    </row>
    <row r="1357" spans="1:17" ht="14.4" customHeight="1" x14ac:dyDescent="0.3">
      <c r="A1357" s="660" t="s">
        <v>586</v>
      </c>
      <c r="B1357" s="661" t="s">
        <v>8790</v>
      </c>
      <c r="C1357" s="661" t="s">
        <v>2035</v>
      </c>
      <c r="D1357" s="661" t="s">
        <v>9136</v>
      </c>
      <c r="E1357" s="661" t="s">
        <v>2060</v>
      </c>
      <c r="F1357" s="664"/>
      <c r="G1357" s="664"/>
      <c r="H1357" s="664"/>
      <c r="I1357" s="664"/>
      <c r="J1357" s="664"/>
      <c r="K1357" s="664"/>
      <c r="L1357" s="664"/>
      <c r="M1357" s="664"/>
      <c r="N1357" s="664">
        <v>12.3</v>
      </c>
      <c r="O1357" s="664">
        <v>7626.36</v>
      </c>
      <c r="P1357" s="677"/>
      <c r="Q1357" s="665">
        <v>620.0292682926829</v>
      </c>
    </row>
    <row r="1358" spans="1:17" ht="14.4" customHeight="1" x14ac:dyDescent="0.3">
      <c r="A1358" s="660" t="s">
        <v>586</v>
      </c>
      <c r="B1358" s="661" t="s">
        <v>8790</v>
      </c>
      <c r="C1358" s="661" t="s">
        <v>2035</v>
      </c>
      <c r="D1358" s="661" t="s">
        <v>9137</v>
      </c>
      <c r="E1358" s="661" t="s">
        <v>8544</v>
      </c>
      <c r="F1358" s="664">
        <v>4.7</v>
      </c>
      <c r="G1358" s="664">
        <v>21139.49</v>
      </c>
      <c r="H1358" s="664">
        <v>1</v>
      </c>
      <c r="I1358" s="664">
        <v>4497.7638297872345</v>
      </c>
      <c r="J1358" s="664"/>
      <c r="K1358" s="664"/>
      <c r="L1358" s="664"/>
      <c r="M1358" s="664"/>
      <c r="N1358" s="664"/>
      <c r="O1358" s="664"/>
      <c r="P1358" s="677"/>
      <c r="Q1358" s="665"/>
    </row>
    <row r="1359" spans="1:17" ht="14.4" customHeight="1" x14ac:dyDescent="0.3">
      <c r="A1359" s="660" t="s">
        <v>586</v>
      </c>
      <c r="B1359" s="661" t="s">
        <v>8790</v>
      </c>
      <c r="C1359" s="661" t="s">
        <v>2035</v>
      </c>
      <c r="D1359" s="661" t="s">
        <v>9138</v>
      </c>
      <c r="E1359" s="661" t="s">
        <v>9139</v>
      </c>
      <c r="F1359" s="664"/>
      <c r="G1359" s="664"/>
      <c r="H1359" s="664"/>
      <c r="I1359" s="664"/>
      <c r="J1359" s="664"/>
      <c r="K1359" s="664"/>
      <c r="L1359" s="664"/>
      <c r="M1359" s="664"/>
      <c r="N1359" s="664">
        <v>0.1</v>
      </c>
      <c r="O1359" s="664">
        <v>220.31</v>
      </c>
      <c r="P1359" s="677"/>
      <c r="Q1359" s="665">
        <v>2203.1</v>
      </c>
    </row>
    <row r="1360" spans="1:17" ht="14.4" customHeight="1" x14ac:dyDescent="0.3">
      <c r="A1360" s="660" t="s">
        <v>586</v>
      </c>
      <c r="B1360" s="661" t="s">
        <v>8790</v>
      </c>
      <c r="C1360" s="661" t="s">
        <v>2035</v>
      </c>
      <c r="D1360" s="661" t="s">
        <v>9140</v>
      </c>
      <c r="E1360" s="661" t="s">
        <v>9141</v>
      </c>
      <c r="F1360" s="664"/>
      <c r="G1360" s="664"/>
      <c r="H1360" s="664"/>
      <c r="I1360" s="664"/>
      <c r="J1360" s="664"/>
      <c r="K1360" s="664"/>
      <c r="L1360" s="664"/>
      <c r="M1360" s="664"/>
      <c r="N1360" s="664">
        <v>0.2</v>
      </c>
      <c r="O1360" s="664">
        <v>204.67</v>
      </c>
      <c r="P1360" s="677"/>
      <c r="Q1360" s="665">
        <v>1023.3499999999999</v>
      </c>
    </row>
    <row r="1361" spans="1:17" ht="14.4" customHeight="1" x14ac:dyDescent="0.3">
      <c r="A1361" s="660" t="s">
        <v>586</v>
      </c>
      <c r="B1361" s="661" t="s">
        <v>8790</v>
      </c>
      <c r="C1361" s="661" t="s">
        <v>2035</v>
      </c>
      <c r="D1361" s="661" t="s">
        <v>8703</v>
      </c>
      <c r="E1361" s="661" t="s">
        <v>2395</v>
      </c>
      <c r="F1361" s="664"/>
      <c r="G1361" s="664"/>
      <c r="H1361" s="664"/>
      <c r="I1361" s="664"/>
      <c r="J1361" s="664"/>
      <c r="K1361" s="664"/>
      <c r="L1361" s="664"/>
      <c r="M1361" s="664"/>
      <c r="N1361" s="664">
        <v>2.16</v>
      </c>
      <c r="O1361" s="664">
        <v>11742.92</v>
      </c>
      <c r="P1361" s="677"/>
      <c r="Q1361" s="665">
        <v>5436.5370370370365</v>
      </c>
    </row>
    <row r="1362" spans="1:17" ht="14.4" customHeight="1" x14ac:dyDescent="0.3">
      <c r="A1362" s="660" t="s">
        <v>586</v>
      </c>
      <c r="B1362" s="661" t="s">
        <v>8790</v>
      </c>
      <c r="C1362" s="661" t="s">
        <v>2035</v>
      </c>
      <c r="D1362" s="661" t="s">
        <v>9142</v>
      </c>
      <c r="E1362" s="661" t="s">
        <v>9143</v>
      </c>
      <c r="F1362" s="664"/>
      <c r="G1362" s="664"/>
      <c r="H1362" s="664"/>
      <c r="I1362" s="664"/>
      <c r="J1362" s="664"/>
      <c r="K1362" s="664"/>
      <c r="L1362" s="664"/>
      <c r="M1362" s="664"/>
      <c r="N1362" s="664">
        <v>33</v>
      </c>
      <c r="O1362" s="664">
        <v>14342.46</v>
      </c>
      <c r="P1362" s="677"/>
      <c r="Q1362" s="665">
        <v>434.61999999999995</v>
      </c>
    </row>
    <row r="1363" spans="1:17" ht="14.4" customHeight="1" x14ac:dyDescent="0.3">
      <c r="A1363" s="660" t="s">
        <v>586</v>
      </c>
      <c r="B1363" s="661" t="s">
        <v>8790</v>
      </c>
      <c r="C1363" s="661" t="s">
        <v>8709</v>
      </c>
      <c r="D1363" s="661" t="s">
        <v>9144</v>
      </c>
      <c r="E1363" s="661" t="s">
        <v>8544</v>
      </c>
      <c r="F1363" s="664"/>
      <c r="G1363" s="664"/>
      <c r="H1363" s="664"/>
      <c r="I1363" s="664"/>
      <c r="J1363" s="664">
        <v>1</v>
      </c>
      <c r="K1363" s="664">
        <v>1215.8499999999999</v>
      </c>
      <c r="L1363" s="664"/>
      <c r="M1363" s="664">
        <v>1215.8499999999999</v>
      </c>
      <c r="N1363" s="664"/>
      <c r="O1363" s="664"/>
      <c r="P1363" s="677"/>
      <c r="Q1363" s="665"/>
    </row>
    <row r="1364" spans="1:17" ht="14.4" customHeight="1" x14ac:dyDescent="0.3">
      <c r="A1364" s="660" t="s">
        <v>586</v>
      </c>
      <c r="B1364" s="661" t="s">
        <v>8790</v>
      </c>
      <c r="C1364" s="661" t="s">
        <v>8709</v>
      </c>
      <c r="D1364" s="661" t="s">
        <v>9145</v>
      </c>
      <c r="E1364" s="661" t="s">
        <v>8544</v>
      </c>
      <c r="F1364" s="664">
        <v>1</v>
      </c>
      <c r="G1364" s="664">
        <v>1172.68</v>
      </c>
      <c r="H1364" s="664">
        <v>1</v>
      </c>
      <c r="I1364" s="664">
        <v>1172.68</v>
      </c>
      <c r="J1364" s="664">
        <v>1</v>
      </c>
      <c r="K1364" s="664">
        <v>1176.6600000000001</v>
      </c>
      <c r="L1364" s="664">
        <v>1.0033939352594059</v>
      </c>
      <c r="M1364" s="664">
        <v>1176.6600000000001</v>
      </c>
      <c r="N1364" s="664"/>
      <c r="O1364" s="664"/>
      <c r="P1364" s="677"/>
      <c r="Q1364" s="665"/>
    </row>
    <row r="1365" spans="1:17" ht="14.4" customHeight="1" x14ac:dyDescent="0.3">
      <c r="A1365" s="660" t="s">
        <v>586</v>
      </c>
      <c r="B1365" s="661" t="s">
        <v>8790</v>
      </c>
      <c r="C1365" s="661" t="s">
        <v>8709</v>
      </c>
      <c r="D1365" s="661" t="s">
        <v>8710</v>
      </c>
      <c r="E1365" s="661" t="s">
        <v>8544</v>
      </c>
      <c r="F1365" s="664">
        <v>438</v>
      </c>
      <c r="G1365" s="664">
        <v>786444.42</v>
      </c>
      <c r="H1365" s="664">
        <v>1</v>
      </c>
      <c r="I1365" s="664">
        <v>1795.5352054794521</v>
      </c>
      <c r="J1365" s="664">
        <v>439</v>
      </c>
      <c r="K1365" s="664">
        <v>815925.53999999992</v>
      </c>
      <c r="L1365" s="664">
        <v>1.0374865905972095</v>
      </c>
      <c r="M1365" s="664">
        <v>1858.6003189066057</v>
      </c>
      <c r="N1365" s="664">
        <v>361</v>
      </c>
      <c r="O1365" s="664">
        <v>673474.38</v>
      </c>
      <c r="P1365" s="677">
        <v>0.85635343435967159</v>
      </c>
      <c r="Q1365" s="665">
        <v>1865.58</v>
      </c>
    </row>
    <row r="1366" spans="1:17" ht="14.4" customHeight="1" x14ac:dyDescent="0.3">
      <c r="A1366" s="660" t="s">
        <v>586</v>
      </c>
      <c r="B1366" s="661" t="s">
        <v>8790</v>
      </c>
      <c r="C1366" s="661" t="s">
        <v>8709</v>
      </c>
      <c r="D1366" s="661" t="s">
        <v>8710</v>
      </c>
      <c r="E1366" s="661" t="s">
        <v>8711</v>
      </c>
      <c r="F1366" s="664">
        <v>129</v>
      </c>
      <c r="G1366" s="664">
        <v>232909.5</v>
      </c>
      <c r="H1366" s="664">
        <v>1</v>
      </c>
      <c r="I1366" s="664">
        <v>1805.5</v>
      </c>
      <c r="J1366" s="664">
        <v>121</v>
      </c>
      <c r="K1366" s="664">
        <v>225735.18</v>
      </c>
      <c r="L1366" s="664">
        <v>0.96919696276880074</v>
      </c>
      <c r="M1366" s="664">
        <v>1865.58</v>
      </c>
      <c r="N1366" s="664">
        <v>143</v>
      </c>
      <c r="O1366" s="664">
        <v>266777.94</v>
      </c>
      <c r="P1366" s="677">
        <v>1.1454145923631283</v>
      </c>
      <c r="Q1366" s="665">
        <v>1865.58</v>
      </c>
    </row>
    <row r="1367" spans="1:17" ht="14.4" customHeight="1" x14ac:dyDescent="0.3">
      <c r="A1367" s="660" t="s">
        <v>586</v>
      </c>
      <c r="B1367" s="661" t="s">
        <v>8790</v>
      </c>
      <c r="C1367" s="661" t="s">
        <v>8709</v>
      </c>
      <c r="D1367" s="661" t="s">
        <v>8712</v>
      </c>
      <c r="E1367" s="661" t="s">
        <v>8544</v>
      </c>
      <c r="F1367" s="664">
        <v>172</v>
      </c>
      <c r="G1367" s="664">
        <v>450223.43999999994</v>
      </c>
      <c r="H1367" s="664">
        <v>1</v>
      </c>
      <c r="I1367" s="664">
        <v>2617.5781395348836</v>
      </c>
      <c r="J1367" s="664">
        <v>142</v>
      </c>
      <c r="K1367" s="664">
        <v>385555.02</v>
      </c>
      <c r="L1367" s="664">
        <v>0.85636372020079643</v>
      </c>
      <c r="M1367" s="664">
        <v>2715.1761971830988</v>
      </c>
      <c r="N1367" s="664">
        <v>382</v>
      </c>
      <c r="O1367" s="664">
        <v>1042367.22</v>
      </c>
      <c r="P1367" s="677">
        <v>2.3152220150954381</v>
      </c>
      <c r="Q1367" s="665">
        <v>2728.71</v>
      </c>
    </row>
    <row r="1368" spans="1:17" ht="14.4" customHeight="1" x14ac:dyDescent="0.3">
      <c r="A1368" s="660" t="s">
        <v>586</v>
      </c>
      <c r="B1368" s="661" t="s">
        <v>8790</v>
      </c>
      <c r="C1368" s="661" t="s">
        <v>8709</v>
      </c>
      <c r="D1368" s="661" t="s">
        <v>8712</v>
      </c>
      <c r="E1368" s="661" t="s">
        <v>8713</v>
      </c>
      <c r="F1368" s="664">
        <v>51</v>
      </c>
      <c r="G1368" s="664">
        <v>134263.62</v>
      </c>
      <c r="H1368" s="664">
        <v>1</v>
      </c>
      <c r="I1368" s="664">
        <v>2632.62</v>
      </c>
      <c r="J1368" s="664">
        <v>68</v>
      </c>
      <c r="K1368" s="664">
        <v>185552.27999999997</v>
      </c>
      <c r="L1368" s="664">
        <v>1.3819996809262254</v>
      </c>
      <c r="M1368" s="664">
        <v>2728.7099999999996</v>
      </c>
      <c r="N1368" s="664">
        <v>137</v>
      </c>
      <c r="O1368" s="664">
        <v>373833.26999999996</v>
      </c>
      <c r="P1368" s="677">
        <v>2.7843228865719545</v>
      </c>
      <c r="Q1368" s="665">
        <v>2728.7099999999996</v>
      </c>
    </row>
    <row r="1369" spans="1:17" ht="14.4" customHeight="1" x14ac:dyDescent="0.3">
      <c r="A1369" s="660" t="s">
        <v>586</v>
      </c>
      <c r="B1369" s="661" t="s">
        <v>8790</v>
      </c>
      <c r="C1369" s="661" t="s">
        <v>8709</v>
      </c>
      <c r="D1369" s="661" t="s">
        <v>9146</v>
      </c>
      <c r="E1369" s="661" t="s">
        <v>8544</v>
      </c>
      <c r="F1369" s="664">
        <v>1</v>
      </c>
      <c r="G1369" s="664">
        <v>1805.5</v>
      </c>
      <c r="H1369" s="664">
        <v>1</v>
      </c>
      <c r="I1369" s="664">
        <v>1805.5</v>
      </c>
      <c r="J1369" s="664">
        <v>2</v>
      </c>
      <c r="K1369" s="664">
        <v>3731.16</v>
      </c>
      <c r="L1369" s="664">
        <v>2.066552201606203</v>
      </c>
      <c r="M1369" s="664">
        <v>1865.58</v>
      </c>
      <c r="N1369" s="664"/>
      <c r="O1369" s="664"/>
      <c r="P1369" s="677"/>
      <c r="Q1369" s="665"/>
    </row>
    <row r="1370" spans="1:17" ht="14.4" customHeight="1" x14ac:dyDescent="0.3">
      <c r="A1370" s="660" t="s">
        <v>586</v>
      </c>
      <c r="B1370" s="661" t="s">
        <v>8790</v>
      </c>
      <c r="C1370" s="661" t="s">
        <v>8709</v>
      </c>
      <c r="D1370" s="661" t="s">
        <v>9146</v>
      </c>
      <c r="E1370" s="661" t="s">
        <v>9147</v>
      </c>
      <c r="F1370" s="664"/>
      <c r="G1370" s="664"/>
      <c r="H1370" s="664"/>
      <c r="I1370" s="664"/>
      <c r="J1370" s="664">
        <v>3</v>
      </c>
      <c r="K1370" s="664">
        <v>5596.74</v>
      </c>
      <c r="L1370" s="664"/>
      <c r="M1370" s="664">
        <v>1865.58</v>
      </c>
      <c r="N1370" s="664"/>
      <c r="O1370" s="664"/>
      <c r="P1370" s="677"/>
      <c r="Q1370" s="665"/>
    </row>
    <row r="1371" spans="1:17" ht="14.4" customHeight="1" x14ac:dyDescent="0.3">
      <c r="A1371" s="660" t="s">
        <v>586</v>
      </c>
      <c r="B1371" s="661" t="s">
        <v>8790</v>
      </c>
      <c r="C1371" s="661" t="s">
        <v>8709</v>
      </c>
      <c r="D1371" s="661" t="s">
        <v>8714</v>
      </c>
      <c r="E1371" s="661" t="s">
        <v>8544</v>
      </c>
      <c r="F1371" s="664">
        <v>30</v>
      </c>
      <c r="G1371" s="664">
        <v>234126.3</v>
      </c>
      <c r="H1371" s="664">
        <v>1</v>
      </c>
      <c r="I1371" s="664">
        <v>7804.21</v>
      </c>
      <c r="J1371" s="664">
        <v>51</v>
      </c>
      <c r="K1371" s="664">
        <v>415836.03</v>
      </c>
      <c r="L1371" s="664">
        <v>1.7761184027595365</v>
      </c>
      <c r="M1371" s="664">
        <v>8153.6476470588241</v>
      </c>
      <c r="N1371" s="664">
        <v>45</v>
      </c>
      <c r="O1371" s="664">
        <v>368623.35</v>
      </c>
      <c r="P1371" s="677">
        <v>1.5744636548734594</v>
      </c>
      <c r="Q1371" s="665">
        <v>8191.6299999999992</v>
      </c>
    </row>
    <row r="1372" spans="1:17" ht="14.4" customHeight="1" x14ac:dyDescent="0.3">
      <c r="A1372" s="660" t="s">
        <v>586</v>
      </c>
      <c r="B1372" s="661" t="s">
        <v>8790</v>
      </c>
      <c r="C1372" s="661" t="s">
        <v>8709</v>
      </c>
      <c r="D1372" s="661" t="s">
        <v>8714</v>
      </c>
      <c r="E1372" s="661" t="s">
        <v>8715</v>
      </c>
      <c r="F1372" s="664">
        <v>22</v>
      </c>
      <c r="G1372" s="664">
        <v>171692.62</v>
      </c>
      <c r="H1372" s="664">
        <v>1</v>
      </c>
      <c r="I1372" s="664">
        <v>7804.21</v>
      </c>
      <c r="J1372" s="664">
        <v>10</v>
      </c>
      <c r="K1372" s="664">
        <v>81916.3</v>
      </c>
      <c r="L1372" s="664">
        <v>0.47711019844650288</v>
      </c>
      <c r="M1372" s="664">
        <v>8191.63</v>
      </c>
      <c r="N1372" s="664">
        <v>9</v>
      </c>
      <c r="O1372" s="664">
        <v>73724.67</v>
      </c>
      <c r="P1372" s="677">
        <v>0.42939917860185256</v>
      </c>
      <c r="Q1372" s="665">
        <v>8191.63</v>
      </c>
    </row>
    <row r="1373" spans="1:17" ht="14.4" customHeight="1" x14ac:dyDescent="0.3">
      <c r="A1373" s="660" t="s">
        <v>586</v>
      </c>
      <c r="B1373" s="661" t="s">
        <v>8790</v>
      </c>
      <c r="C1373" s="661" t="s">
        <v>8709</v>
      </c>
      <c r="D1373" s="661" t="s">
        <v>8716</v>
      </c>
      <c r="E1373" s="661" t="s">
        <v>8544</v>
      </c>
      <c r="F1373" s="664">
        <v>65</v>
      </c>
      <c r="G1373" s="664">
        <v>503586.22</v>
      </c>
      <c r="H1373" s="664">
        <v>1</v>
      </c>
      <c r="I1373" s="664">
        <v>7747.4803076923072</v>
      </c>
      <c r="J1373" s="664">
        <v>108</v>
      </c>
      <c r="K1373" s="664">
        <v>870253.79999999981</v>
      </c>
      <c r="L1373" s="664">
        <v>1.728112814524591</v>
      </c>
      <c r="M1373" s="664">
        <v>8057.9055555555542</v>
      </c>
      <c r="N1373" s="664">
        <v>149</v>
      </c>
      <c r="O1373" s="664">
        <v>1203079.6400000001</v>
      </c>
      <c r="P1373" s="677">
        <v>2.3890241476424836</v>
      </c>
      <c r="Q1373" s="665">
        <v>8074.3600000000006</v>
      </c>
    </row>
    <row r="1374" spans="1:17" ht="14.4" customHeight="1" x14ac:dyDescent="0.3">
      <c r="A1374" s="660" t="s">
        <v>586</v>
      </c>
      <c r="B1374" s="661" t="s">
        <v>8790</v>
      </c>
      <c r="C1374" s="661" t="s">
        <v>8709</v>
      </c>
      <c r="D1374" s="661" t="s">
        <v>8716</v>
      </c>
      <c r="E1374" s="661" t="s">
        <v>9148</v>
      </c>
      <c r="F1374" s="664">
        <v>48</v>
      </c>
      <c r="G1374" s="664">
        <v>373352.64</v>
      </c>
      <c r="H1374" s="664">
        <v>1</v>
      </c>
      <c r="I1374" s="664">
        <v>7778.18</v>
      </c>
      <c r="J1374" s="664">
        <v>20</v>
      </c>
      <c r="K1374" s="664">
        <v>161487.20000000001</v>
      </c>
      <c r="L1374" s="664">
        <v>0.43253263188389401</v>
      </c>
      <c r="M1374" s="664">
        <v>8074.3600000000006</v>
      </c>
      <c r="N1374" s="664">
        <v>52</v>
      </c>
      <c r="O1374" s="664">
        <v>419866.72000000003</v>
      </c>
      <c r="P1374" s="677">
        <v>1.1245848428981244</v>
      </c>
      <c r="Q1374" s="665">
        <v>8074.3600000000006</v>
      </c>
    </row>
    <row r="1375" spans="1:17" ht="14.4" customHeight="1" x14ac:dyDescent="0.3">
      <c r="A1375" s="660" t="s">
        <v>586</v>
      </c>
      <c r="B1375" s="661" t="s">
        <v>8790</v>
      </c>
      <c r="C1375" s="661" t="s">
        <v>8709</v>
      </c>
      <c r="D1375" s="661" t="s">
        <v>8717</v>
      </c>
      <c r="E1375" s="661" t="s">
        <v>8544</v>
      </c>
      <c r="F1375" s="664">
        <v>73</v>
      </c>
      <c r="G1375" s="664">
        <v>670697.73</v>
      </c>
      <c r="H1375" s="664">
        <v>1</v>
      </c>
      <c r="I1375" s="664">
        <v>9187.6401369863015</v>
      </c>
      <c r="J1375" s="664">
        <v>105</v>
      </c>
      <c r="K1375" s="664">
        <v>1013169.69</v>
      </c>
      <c r="L1375" s="664">
        <v>1.5106204250907485</v>
      </c>
      <c r="M1375" s="664">
        <v>9649.2351428571419</v>
      </c>
      <c r="N1375" s="664">
        <v>282</v>
      </c>
      <c r="O1375" s="664">
        <v>2731480.2</v>
      </c>
      <c r="P1375" s="677">
        <v>4.0725949676316935</v>
      </c>
      <c r="Q1375" s="665">
        <v>9686.1</v>
      </c>
    </row>
    <row r="1376" spans="1:17" ht="14.4" customHeight="1" x14ac:dyDescent="0.3">
      <c r="A1376" s="660" t="s">
        <v>586</v>
      </c>
      <c r="B1376" s="661" t="s">
        <v>8790</v>
      </c>
      <c r="C1376" s="661" t="s">
        <v>8709</v>
      </c>
      <c r="D1376" s="661" t="s">
        <v>8717</v>
      </c>
      <c r="E1376" s="661" t="s">
        <v>8718</v>
      </c>
      <c r="F1376" s="664">
        <v>56</v>
      </c>
      <c r="G1376" s="664">
        <v>518336.56000000006</v>
      </c>
      <c r="H1376" s="664">
        <v>1</v>
      </c>
      <c r="I1376" s="664">
        <v>9256.01</v>
      </c>
      <c r="J1376" s="664">
        <v>65</v>
      </c>
      <c r="K1376" s="664">
        <v>629596.5</v>
      </c>
      <c r="L1376" s="664">
        <v>1.2146480657277965</v>
      </c>
      <c r="M1376" s="664">
        <v>9686.1</v>
      </c>
      <c r="N1376" s="664">
        <v>97</v>
      </c>
      <c r="O1376" s="664">
        <v>939551.70000000007</v>
      </c>
      <c r="P1376" s="677">
        <v>1.8126286519322503</v>
      </c>
      <c r="Q1376" s="665">
        <v>9686.1</v>
      </c>
    </row>
    <row r="1377" spans="1:17" ht="14.4" customHeight="1" x14ac:dyDescent="0.3">
      <c r="A1377" s="660" t="s">
        <v>586</v>
      </c>
      <c r="B1377" s="661" t="s">
        <v>8790</v>
      </c>
      <c r="C1377" s="661" t="s">
        <v>8709</v>
      </c>
      <c r="D1377" s="661" t="s">
        <v>9149</v>
      </c>
      <c r="E1377" s="661" t="s">
        <v>8544</v>
      </c>
      <c r="F1377" s="664">
        <v>16</v>
      </c>
      <c r="G1377" s="664">
        <v>14047.42</v>
      </c>
      <c r="H1377" s="664">
        <v>1</v>
      </c>
      <c r="I1377" s="664">
        <v>877.96375</v>
      </c>
      <c r="J1377" s="664">
        <v>54</v>
      </c>
      <c r="K1377" s="664">
        <v>49980.78</v>
      </c>
      <c r="L1377" s="664">
        <v>3.5580042456194803</v>
      </c>
      <c r="M1377" s="664">
        <v>925.56999999999994</v>
      </c>
      <c r="N1377" s="664">
        <v>88</v>
      </c>
      <c r="O1377" s="664">
        <v>81450.16</v>
      </c>
      <c r="P1377" s="677">
        <v>5.7982291410095232</v>
      </c>
      <c r="Q1377" s="665">
        <v>925.57</v>
      </c>
    </row>
    <row r="1378" spans="1:17" ht="14.4" customHeight="1" x14ac:dyDescent="0.3">
      <c r="A1378" s="660" t="s">
        <v>586</v>
      </c>
      <c r="B1378" s="661" t="s">
        <v>8790</v>
      </c>
      <c r="C1378" s="661" t="s">
        <v>8709</v>
      </c>
      <c r="D1378" s="661" t="s">
        <v>9149</v>
      </c>
      <c r="E1378" s="661" t="s">
        <v>9150</v>
      </c>
      <c r="F1378" s="664">
        <v>1</v>
      </c>
      <c r="G1378" s="664">
        <v>888.91</v>
      </c>
      <c r="H1378" s="664">
        <v>1</v>
      </c>
      <c r="I1378" s="664">
        <v>888.91</v>
      </c>
      <c r="J1378" s="664">
        <v>32</v>
      </c>
      <c r="K1378" s="664">
        <v>29618.239999999998</v>
      </c>
      <c r="L1378" s="664">
        <v>33.319728656444411</v>
      </c>
      <c r="M1378" s="664">
        <v>925.56999999999994</v>
      </c>
      <c r="N1378" s="664">
        <v>12</v>
      </c>
      <c r="O1378" s="664">
        <v>11106.84</v>
      </c>
      <c r="P1378" s="677">
        <v>12.494898246166654</v>
      </c>
      <c r="Q1378" s="665">
        <v>925.57</v>
      </c>
    </row>
    <row r="1379" spans="1:17" ht="14.4" customHeight="1" x14ac:dyDescent="0.3">
      <c r="A1379" s="660" t="s">
        <v>586</v>
      </c>
      <c r="B1379" s="661" t="s">
        <v>8790</v>
      </c>
      <c r="C1379" s="661" t="s">
        <v>8709</v>
      </c>
      <c r="D1379" s="661" t="s">
        <v>9151</v>
      </c>
      <c r="E1379" s="661" t="s">
        <v>8544</v>
      </c>
      <c r="F1379" s="664">
        <v>11</v>
      </c>
      <c r="G1379" s="664">
        <v>151689.76</v>
      </c>
      <c r="H1379" s="664">
        <v>1</v>
      </c>
      <c r="I1379" s="664">
        <v>13789.978181818182</v>
      </c>
      <c r="J1379" s="664">
        <v>1</v>
      </c>
      <c r="K1379" s="664">
        <v>14463.67</v>
      </c>
      <c r="L1379" s="664">
        <v>9.5350338744025959E-2</v>
      </c>
      <c r="M1379" s="664">
        <v>14463.67</v>
      </c>
      <c r="N1379" s="664">
        <v>7</v>
      </c>
      <c r="O1379" s="664">
        <v>101245.69</v>
      </c>
      <c r="P1379" s="677">
        <v>0.66745237120818168</v>
      </c>
      <c r="Q1379" s="665">
        <v>14463.67</v>
      </c>
    </row>
    <row r="1380" spans="1:17" ht="14.4" customHeight="1" x14ac:dyDescent="0.3">
      <c r="A1380" s="660" t="s">
        <v>586</v>
      </c>
      <c r="B1380" s="661" t="s">
        <v>8790</v>
      </c>
      <c r="C1380" s="661" t="s">
        <v>8709</v>
      </c>
      <c r="D1380" s="661" t="s">
        <v>9151</v>
      </c>
      <c r="E1380" s="661" t="s">
        <v>9152</v>
      </c>
      <c r="F1380" s="664">
        <v>1</v>
      </c>
      <c r="G1380" s="664">
        <v>13808.21</v>
      </c>
      <c r="H1380" s="664">
        <v>1</v>
      </c>
      <c r="I1380" s="664">
        <v>13808.21</v>
      </c>
      <c r="J1380" s="664">
        <v>1</v>
      </c>
      <c r="K1380" s="664">
        <v>14463.67</v>
      </c>
      <c r="L1380" s="664">
        <v>1.0474688609168024</v>
      </c>
      <c r="M1380" s="664">
        <v>14463.67</v>
      </c>
      <c r="N1380" s="664">
        <v>2</v>
      </c>
      <c r="O1380" s="664">
        <v>28927.34</v>
      </c>
      <c r="P1380" s="677">
        <v>2.0949377218336047</v>
      </c>
      <c r="Q1380" s="665">
        <v>14463.67</v>
      </c>
    </row>
    <row r="1381" spans="1:17" ht="14.4" customHeight="1" x14ac:dyDescent="0.3">
      <c r="A1381" s="660" t="s">
        <v>586</v>
      </c>
      <c r="B1381" s="661" t="s">
        <v>8790</v>
      </c>
      <c r="C1381" s="661" t="s">
        <v>8709</v>
      </c>
      <c r="D1381" s="661" t="s">
        <v>8719</v>
      </c>
      <c r="E1381" s="661" t="s">
        <v>8544</v>
      </c>
      <c r="F1381" s="664">
        <v>782</v>
      </c>
      <c r="G1381" s="664">
        <v>169461.58000000002</v>
      </c>
      <c r="H1381" s="664">
        <v>1</v>
      </c>
      <c r="I1381" s="664">
        <v>216.70278772378518</v>
      </c>
      <c r="J1381" s="664">
        <v>744</v>
      </c>
      <c r="K1381" s="664">
        <v>177378.99</v>
      </c>
      <c r="L1381" s="664">
        <v>1.046720973568168</v>
      </c>
      <c r="M1381" s="664">
        <v>238.41262096774193</v>
      </c>
      <c r="N1381" s="664">
        <v>1177</v>
      </c>
      <c r="O1381" s="664">
        <v>280926.36</v>
      </c>
      <c r="P1381" s="677">
        <v>1.6577584134409697</v>
      </c>
      <c r="Q1381" s="665">
        <v>238.67999999999998</v>
      </c>
    </row>
    <row r="1382" spans="1:17" ht="14.4" customHeight="1" x14ac:dyDescent="0.3">
      <c r="A1382" s="660" t="s">
        <v>586</v>
      </c>
      <c r="B1382" s="661" t="s">
        <v>8790</v>
      </c>
      <c r="C1382" s="661" t="s">
        <v>8709</v>
      </c>
      <c r="D1382" s="661" t="s">
        <v>8719</v>
      </c>
      <c r="E1382" s="661" t="s">
        <v>8720</v>
      </c>
      <c r="F1382" s="664">
        <v>267</v>
      </c>
      <c r="G1382" s="664">
        <v>62795.729999999996</v>
      </c>
      <c r="H1382" s="664">
        <v>1</v>
      </c>
      <c r="I1382" s="664">
        <v>235.19</v>
      </c>
      <c r="J1382" s="664">
        <v>269</v>
      </c>
      <c r="K1382" s="664">
        <v>64204.920000000006</v>
      </c>
      <c r="L1382" s="664">
        <v>1.022440857045535</v>
      </c>
      <c r="M1382" s="664">
        <v>238.68</v>
      </c>
      <c r="N1382" s="664">
        <v>424</v>
      </c>
      <c r="O1382" s="664">
        <v>101200.31999999999</v>
      </c>
      <c r="P1382" s="677">
        <v>1.6115796408450065</v>
      </c>
      <c r="Q1382" s="665">
        <v>238.67999999999998</v>
      </c>
    </row>
    <row r="1383" spans="1:17" ht="14.4" customHeight="1" x14ac:dyDescent="0.3">
      <c r="A1383" s="660" t="s">
        <v>586</v>
      </c>
      <c r="B1383" s="661" t="s">
        <v>8790</v>
      </c>
      <c r="C1383" s="661" t="s">
        <v>8709</v>
      </c>
      <c r="D1383" s="661" t="s">
        <v>9153</v>
      </c>
      <c r="E1383" s="661" t="s">
        <v>8544</v>
      </c>
      <c r="F1383" s="664">
        <v>1</v>
      </c>
      <c r="G1383" s="664">
        <v>2632.62</v>
      </c>
      <c r="H1383" s="664">
        <v>1</v>
      </c>
      <c r="I1383" s="664">
        <v>2632.62</v>
      </c>
      <c r="J1383" s="664"/>
      <c r="K1383" s="664"/>
      <c r="L1383" s="664"/>
      <c r="M1383" s="664"/>
      <c r="N1383" s="664">
        <v>3</v>
      </c>
      <c r="O1383" s="664">
        <v>8186.13</v>
      </c>
      <c r="P1383" s="677">
        <v>3.1094992820840077</v>
      </c>
      <c r="Q1383" s="665">
        <v>2728.71</v>
      </c>
    </row>
    <row r="1384" spans="1:17" ht="14.4" customHeight="1" x14ac:dyDescent="0.3">
      <c r="A1384" s="660" t="s">
        <v>586</v>
      </c>
      <c r="B1384" s="661" t="s">
        <v>8790</v>
      </c>
      <c r="C1384" s="661" t="s">
        <v>8709</v>
      </c>
      <c r="D1384" s="661" t="s">
        <v>9153</v>
      </c>
      <c r="E1384" s="661" t="s">
        <v>9154</v>
      </c>
      <c r="F1384" s="664">
        <v>1</v>
      </c>
      <c r="G1384" s="664">
        <v>2632.62</v>
      </c>
      <c r="H1384" s="664">
        <v>1</v>
      </c>
      <c r="I1384" s="664">
        <v>2632.62</v>
      </c>
      <c r="J1384" s="664">
        <v>1</v>
      </c>
      <c r="K1384" s="664">
        <v>2728.71</v>
      </c>
      <c r="L1384" s="664">
        <v>1.0364997606946693</v>
      </c>
      <c r="M1384" s="664">
        <v>2728.71</v>
      </c>
      <c r="N1384" s="664">
        <v>1</v>
      </c>
      <c r="O1384" s="664">
        <v>2728.71</v>
      </c>
      <c r="P1384" s="677">
        <v>1.0364997606946693</v>
      </c>
      <c r="Q1384" s="665">
        <v>2728.71</v>
      </c>
    </row>
    <row r="1385" spans="1:17" ht="14.4" customHeight="1" x14ac:dyDescent="0.3">
      <c r="A1385" s="660" t="s">
        <v>586</v>
      </c>
      <c r="B1385" s="661" t="s">
        <v>8790</v>
      </c>
      <c r="C1385" s="661" t="s">
        <v>8722</v>
      </c>
      <c r="D1385" s="661" t="s">
        <v>9155</v>
      </c>
      <c r="E1385" s="661" t="s">
        <v>9156</v>
      </c>
      <c r="F1385" s="664">
        <v>2</v>
      </c>
      <c r="G1385" s="664">
        <v>17563.259999999998</v>
      </c>
      <c r="H1385" s="664">
        <v>1</v>
      </c>
      <c r="I1385" s="664">
        <v>8781.6299999999992</v>
      </c>
      <c r="J1385" s="664">
        <v>6</v>
      </c>
      <c r="K1385" s="664">
        <v>52689.779999999992</v>
      </c>
      <c r="L1385" s="664">
        <v>3</v>
      </c>
      <c r="M1385" s="664">
        <v>8781.6299999999992</v>
      </c>
      <c r="N1385" s="664">
        <v>13</v>
      </c>
      <c r="O1385" s="664">
        <v>114161.19000000002</v>
      </c>
      <c r="P1385" s="677">
        <v>6.5000000000000018</v>
      </c>
      <c r="Q1385" s="665">
        <v>8781.630000000001</v>
      </c>
    </row>
    <row r="1386" spans="1:17" ht="14.4" customHeight="1" x14ac:dyDescent="0.3">
      <c r="A1386" s="660" t="s">
        <v>586</v>
      </c>
      <c r="B1386" s="661" t="s">
        <v>8790</v>
      </c>
      <c r="C1386" s="661" t="s">
        <v>8722</v>
      </c>
      <c r="D1386" s="661" t="s">
        <v>9157</v>
      </c>
      <c r="E1386" s="661" t="s">
        <v>9156</v>
      </c>
      <c r="F1386" s="664">
        <v>10</v>
      </c>
      <c r="G1386" s="664">
        <v>98480.5</v>
      </c>
      <c r="H1386" s="664">
        <v>1</v>
      </c>
      <c r="I1386" s="664">
        <v>9848.0499999999993</v>
      </c>
      <c r="J1386" s="664">
        <v>1</v>
      </c>
      <c r="K1386" s="664">
        <v>9848.0499999999993</v>
      </c>
      <c r="L1386" s="664">
        <v>9.9999999999999992E-2</v>
      </c>
      <c r="M1386" s="664">
        <v>9848.0499999999993</v>
      </c>
      <c r="N1386" s="664"/>
      <c r="O1386" s="664"/>
      <c r="P1386" s="677"/>
      <c r="Q1386" s="665"/>
    </row>
    <row r="1387" spans="1:17" ht="14.4" customHeight="1" x14ac:dyDescent="0.3">
      <c r="A1387" s="660" t="s">
        <v>586</v>
      </c>
      <c r="B1387" s="661" t="s">
        <v>8790</v>
      </c>
      <c r="C1387" s="661" t="s">
        <v>8722</v>
      </c>
      <c r="D1387" s="661" t="s">
        <v>9158</v>
      </c>
      <c r="E1387" s="661" t="s">
        <v>9159</v>
      </c>
      <c r="F1387" s="664">
        <v>2</v>
      </c>
      <c r="G1387" s="664">
        <v>1734</v>
      </c>
      <c r="H1387" s="664">
        <v>1</v>
      </c>
      <c r="I1387" s="664">
        <v>867</v>
      </c>
      <c r="J1387" s="664"/>
      <c r="K1387" s="664"/>
      <c r="L1387" s="664"/>
      <c r="M1387" s="664"/>
      <c r="N1387" s="664"/>
      <c r="O1387" s="664"/>
      <c r="P1387" s="677"/>
      <c r="Q1387" s="665"/>
    </row>
    <row r="1388" spans="1:17" ht="14.4" customHeight="1" x14ac:dyDescent="0.3">
      <c r="A1388" s="660" t="s">
        <v>586</v>
      </c>
      <c r="B1388" s="661" t="s">
        <v>8790</v>
      </c>
      <c r="C1388" s="661" t="s">
        <v>8722</v>
      </c>
      <c r="D1388" s="661" t="s">
        <v>8723</v>
      </c>
      <c r="E1388" s="661" t="s">
        <v>8724</v>
      </c>
      <c r="F1388" s="664">
        <v>112</v>
      </c>
      <c r="G1388" s="664">
        <v>63291.19999999999</v>
      </c>
      <c r="H1388" s="664">
        <v>1</v>
      </c>
      <c r="I1388" s="664">
        <v>565.09999999999991</v>
      </c>
      <c r="J1388" s="664">
        <v>82</v>
      </c>
      <c r="K1388" s="664">
        <v>46338.2</v>
      </c>
      <c r="L1388" s="664">
        <v>0.73214285714285721</v>
      </c>
      <c r="M1388" s="664">
        <v>565.09999999999991</v>
      </c>
      <c r="N1388" s="664">
        <v>96</v>
      </c>
      <c r="O1388" s="664">
        <v>54249.599999999999</v>
      </c>
      <c r="P1388" s="677">
        <v>0.85714285714285721</v>
      </c>
      <c r="Q1388" s="665">
        <v>565.1</v>
      </c>
    </row>
    <row r="1389" spans="1:17" ht="14.4" customHeight="1" x14ac:dyDescent="0.3">
      <c r="A1389" s="660" t="s">
        <v>586</v>
      </c>
      <c r="B1389" s="661" t="s">
        <v>8790</v>
      </c>
      <c r="C1389" s="661" t="s">
        <v>8722</v>
      </c>
      <c r="D1389" s="661" t="s">
        <v>8725</v>
      </c>
      <c r="E1389" s="661" t="s">
        <v>8726</v>
      </c>
      <c r="F1389" s="664">
        <v>51</v>
      </c>
      <c r="G1389" s="664">
        <v>53499</v>
      </c>
      <c r="H1389" s="664">
        <v>1</v>
      </c>
      <c r="I1389" s="664">
        <v>1049</v>
      </c>
      <c r="J1389" s="664">
        <v>24</v>
      </c>
      <c r="K1389" s="664">
        <v>25176</v>
      </c>
      <c r="L1389" s="664">
        <v>0.47058823529411764</v>
      </c>
      <c r="M1389" s="664">
        <v>1049</v>
      </c>
      <c r="N1389" s="664">
        <v>34</v>
      </c>
      <c r="O1389" s="664">
        <v>35666</v>
      </c>
      <c r="P1389" s="677">
        <v>0.66666666666666663</v>
      </c>
      <c r="Q1389" s="665">
        <v>1049</v>
      </c>
    </row>
    <row r="1390" spans="1:17" ht="14.4" customHeight="1" x14ac:dyDescent="0.3">
      <c r="A1390" s="660" t="s">
        <v>586</v>
      </c>
      <c r="B1390" s="661" t="s">
        <v>8790</v>
      </c>
      <c r="C1390" s="661" t="s">
        <v>8722</v>
      </c>
      <c r="D1390" s="661" t="s">
        <v>8727</v>
      </c>
      <c r="E1390" s="661" t="s">
        <v>8728</v>
      </c>
      <c r="F1390" s="664"/>
      <c r="G1390" s="664"/>
      <c r="H1390" s="664"/>
      <c r="I1390" s="664"/>
      <c r="J1390" s="664"/>
      <c r="K1390" s="664"/>
      <c r="L1390" s="664"/>
      <c r="M1390" s="664"/>
      <c r="N1390" s="664">
        <v>1</v>
      </c>
      <c r="O1390" s="664">
        <v>1003</v>
      </c>
      <c r="P1390" s="677"/>
      <c r="Q1390" s="665">
        <v>1003</v>
      </c>
    </row>
    <row r="1391" spans="1:17" ht="14.4" customHeight="1" x14ac:dyDescent="0.3">
      <c r="A1391" s="660" t="s">
        <v>586</v>
      </c>
      <c r="B1391" s="661" t="s">
        <v>8790</v>
      </c>
      <c r="C1391" s="661" t="s">
        <v>8722</v>
      </c>
      <c r="D1391" s="661" t="s">
        <v>9160</v>
      </c>
      <c r="E1391" s="661" t="s">
        <v>9161</v>
      </c>
      <c r="F1391" s="664">
        <v>3</v>
      </c>
      <c r="G1391" s="664">
        <v>2597.34</v>
      </c>
      <c r="H1391" s="664">
        <v>1</v>
      </c>
      <c r="I1391" s="664">
        <v>865.78000000000009</v>
      </c>
      <c r="J1391" s="664">
        <v>18</v>
      </c>
      <c r="K1391" s="664">
        <v>15584.039999999999</v>
      </c>
      <c r="L1391" s="664">
        <v>5.9999999999999991</v>
      </c>
      <c r="M1391" s="664">
        <v>865.78</v>
      </c>
      <c r="N1391" s="664">
        <v>9</v>
      </c>
      <c r="O1391" s="664">
        <v>7792.0199999999995</v>
      </c>
      <c r="P1391" s="677">
        <v>2.9999999999999996</v>
      </c>
      <c r="Q1391" s="665">
        <v>865.78</v>
      </c>
    </row>
    <row r="1392" spans="1:17" ht="14.4" customHeight="1" x14ac:dyDescent="0.3">
      <c r="A1392" s="660" t="s">
        <v>586</v>
      </c>
      <c r="B1392" s="661" t="s">
        <v>8790</v>
      </c>
      <c r="C1392" s="661" t="s">
        <v>8731</v>
      </c>
      <c r="D1392" s="661" t="s">
        <v>9162</v>
      </c>
      <c r="E1392" s="661" t="s">
        <v>9163</v>
      </c>
      <c r="F1392" s="664">
        <v>5451</v>
      </c>
      <c r="G1392" s="664">
        <v>5639934</v>
      </c>
      <c r="H1392" s="664">
        <v>1</v>
      </c>
      <c r="I1392" s="664">
        <v>1034.6604292790314</v>
      </c>
      <c r="J1392" s="664">
        <v>5652</v>
      </c>
      <c r="K1392" s="664">
        <v>5646340</v>
      </c>
      <c r="L1392" s="664">
        <v>1.0011358288944516</v>
      </c>
      <c r="M1392" s="664">
        <v>998.99858457183302</v>
      </c>
      <c r="N1392" s="664">
        <v>6192</v>
      </c>
      <c r="O1392" s="664">
        <v>5960091</v>
      </c>
      <c r="P1392" s="677">
        <v>1.0567660898159446</v>
      </c>
      <c r="Q1392" s="665">
        <v>962.54699612403101</v>
      </c>
    </row>
    <row r="1393" spans="1:17" ht="14.4" customHeight="1" x14ac:dyDescent="0.3">
      <c r="A1393" s="660" t="s">
        <v>586</v>
      </c>
      <c r="B1393" s="661" t="s">
        <v>8790</v>
      </c>
      <c r="C1393" s="661" t="s">
        <v>8731</v>
      </c>
      <c r="D1393" s="661" t="s">
        <v>8744</v>
      </c>
      <c r="E1393" s="661" t="s">
        <v>8745</v>
      </c>
      <c r="F1393" s="664">
        <v>846</v>
      </c>
      <c r="G1393" s="664">
        <v>156504</v>
      </c>
      <c r="H1393" s="664">
        <v>1</v>
      </c>
      <c r="I1393" s="664">
        <v>184.99290780141843</v>
      </c>
      <c r="J1393" s="664">
        <v>865</v>
      </c>
      <c r="K1393" s="664">
        <v>160025</v>
      </c>
      <c r="L1393" s="664">
        <v>1.0224978275315646</v>
      </c>
      <c r="M1393" s="664">
        <v>185</v>
      </c>
      <c r="N1393" s="664">
        <v>1188</v>
      </c>
      <c r="O1393" s="664">
        <v>222651</v>
      </c>
      <c r="P1393" s="677">
        <v>1.4226537340898635</v>
      </c>
      <c r="Q1393" s="665">
        <v>187.41666666666666</v>
      </c>
    </row>
    <row r="1394" spans="1:17" ht="14.4" customHeight="1" x14ac:dyDescent="0.3">
      <c r="A1394" s="660" t="s">
        <v>586</v>
      </c>
      <c r="B1394" s="661" t="s">
        <v>8790</v>
      </c>
      <c r="C1394" s="661" t="s">
        <v>8731</v>
      </c>
      <c r="D1394" s="661" t="s">
        <v>8748</v>
      </c>
      <c r="E1394" s="661" t="s">
        <v>8749</v>
      </c>
      <c r="F1394" s="664">
        <v>111</v>
      </c>
      <c r="G1394" s="664">
        <v>17982</v>
      </c>
      <c r="H1394" s="664">
        <v>1</v>
      </c>
      <c r="I1394" s="664">
        <v>162</v>
      </c>
      <c r="J1394" s="664">
        <v>82</v>
      </c>
      <c r="K1394" s="664">
        <v>13365</v>
      </c>
      <c r="L1394" s="664">
        <v>0.7432432432432432</v>
      </c>
      <c r="M1394" s="664">
        <v>162.98780487804879</v>
      </c>
      <c r="N1394" s="664">
        <v>98</v>
      </c>
      <c r="O1394" s="664">
        <v>16043</v>
      </c>
      <c r="P1394" s="677">
        <v>0.89216994772550329</v>
      </c>
      <c r="Q1394" s="665">
        <v>163.70408163265307</v>
      </c>
    </row>
    <row r="1395" spans="1:17" ht="14.4" customHeight="1" x14ac:dyDescent="0.3">
      <c r="A1395" s="660" t="s">
        <v>586</v>
      </c>
      <c r="B1395" s="661" t="s">
        <v>8790</v>
      </c>
      <c r="C1395" s="661" t="s">
        <v>8731</v>
      </c>
      <c r="D1395" s="661" t="s">
        <v>8993</v>
      </c>
      <c r="E1395" s="661" t="s">
        <v>8994</v>
      </c>
      <c r="F1395" s="664">
        <v>38</v>
      </c>
      <c r="G1395" s="664">
        <v>395010</v>
      </c>
      <c r="H1395" s="664">
        <v>1</v>
      </c>
      <c r="I1395" s="664">
        <v>10395</v>
      </c>
      <c r="J1395" s="664">
        <v>56</v>
      </c>
      <c r="K1395" s="664">
        <v>583016</v>
      </c>
      <c r="L1395" s="664">
        <v>1.4759525075314548</v>
      </c>
      <c r="M1395" s="664">
        <v>10411</v>
      </c>
      <c r="N1395" s="664">
        <v>87</v>
      </c>
      <c r="O1395" s="664">
        <v>907887</v>
      </c>
      <c r="P1395" s="677">
        <v>2.298389914179388</v>
      </c>
      <c r="Q1395" s="665">
        <v>10435.48275862069</v>
      </c>
    </row>
    <row r="1396" spans="1:17" ht="14.4" customHeight="1" x14ac:dyDescent="0.3">
      <c r="A1396" s="660" t="s">
        <v>586</v>
      </c>
      <c r="B1396" s="661" t="s">
        <v>8790</v>
      </c>
      <c r="C1396" s="661" t="s">
        <v>8731</v>
      </c>
      <c r="D1396" s="661" t="s">
        <v>8750</v>
      </c>
      <c r="E1396" s="661" t="s">
        <v>8751</v>
      </c>
      <c r="F1396" s="664">
        <v>111</v>
      </c>
      <c r="G1396" s="664">
        <v>5106</v>
      </c>
      <c r="H1396" s="664">
        <v>1</v>
      </c>
      <c r="I1396" s="664">
        <v>46</v>
      </c>
      <c r="J1396" s="664">
        <v>82</v>
      </c>
      <c r="K1396" s="664">
        <v>3772</v>
      </c>
      <c r="L1396" s="664">
        <v>0.73873873873873874</v>
      </c>
      <c r="M1396" s="664">
        <v>46</v>
      </c>
      <c r="N1396" s="664">
        <v>97</v>
      </c>
      <c r="O1396" s="664">
        <v>4530</v>
      </c>
      <c r="P1396" s="677">
        <v>0.88719153936545236</v>
      </c>
      <c r="Q1396" s="665">
        <v>46.701030927835049</v>
      </c>
    </row>
    <row r="1397" spans="1:17" ht="14.4" customHeight="1" x14ac:dyDescent="0.3">
      <c r="A1397" s="660" t="s">
        <v>586</v>
      </c>
      <c r="B1397" s="661" t="s">
        <v>8790</v>
      </c>
      <c r="C1397" s="661" t="s">
        <v>8731</v>
      </c>
      <c r="D1397" s="661" t="s">
        <v>9164</v>
      </c>
      <c r="E1397" s="661" t="s">
        <v>9165</v>
      </c>
      <c r="F1397" s="664">
        <v>0</v>
      </c>
      <c r="G1397" s="664">
        <v>0</v>
      </c>
      <c r="H1397" s="664"/>
      <c r="I1397" s="664"/>
      <c r="J1397" s="664">
        <v>0</v>
      </c>
      <c r="K1397" s="664">
        <v>0</v>
      </c>
      <c r="L1397" s="664"/>
      <c r="M1397" s="664"/>
      <c r="N1397" s="664">
        <v>0</v>
      </c>
      <c r="O1397" s="664">
        <v>0</v>
      </c>
      <c r="P1397" s="677"/>
      <c r="Q1397" s="665"/>
    </row>
    <row r="1398" spans="1:17" ht="14.4" customHeight="1" x14ac:dyDescent="0.3">
      <c r="A1398" s="660" t="s">
        <v>586</v>
      </c>
      <c r="B1398" s="661" t="s">
        <v>8790</v>
      </c>
      <c r="C1398" s="661" t="s">
        <v>8731</v>
      </c>
      <c r="D1398" s="661" t="s">
        <v>8752</v>
      </c>
      <c r="E1398" s="661" t="s">
        <v>8753</v>
      </c>
      <c r="F1398" s="664">
        <v>11603</v>
      </c>
      <c r="G1398" s="664">
        <v>0</v>
      </c>
      <c r="H1398" s="664"/>
      <c r="I1398" s="664">
        <v>0</v>
      </c>
      <c r="J1398" s="664">
        <v>16604</v>
      </c>
      <c r="K1398" s="664">
        <v>0</v>
      </c>
      <c r="L1398" s="664"/>
      <c r="M1398" s="664">
        <v>0</v>
      </c>
      <c r="N1398" s="664">
        <v>18771</v>
      </c>
      <c r="O1398" s="664">
        <v>0</v>
      </c>
      <c r="P1398" s="677"/>
      <c r="Q1398" s="665">
        <v>0</v>
      </c>
    </row>
    <row r="1399" spans="1:17" ht="14.4" customHeight="1" x14ac:dyDescent="0.3">
      <c r="A1399" s="660" t="s">
        <v>586</v>
      </c>
      <c r="B1399" s="661" t="s">
        <v>8790</v>
      </c>
      <c r="C1399" s="661" t="s">
        <v>8731</v>
      </c>
      <c r="D1399" s="661" t="s">
        <v>8754</v>
      </c>
      <c r="E1399" s="661" t="s">
        <v>8755</v>
      </c>
      <c r="F1399" s="664">
        <v>30</v>
      </c>
      <c r="G1399" s="664">
        <v>0</v>
      </c>
      <c r="H1399" s="664"/>
      <c r="I1399" s="664">
        <v>0</v>
      </c>
      <c r="J1399" s="664">
        <v>36</v>
      </c>
      <c r="K1399" s="664">
        <v>0</v>
      </c>
      <c r="L1399" s="664"/>
      <c r="M1399" s="664">
        <v>0</v>
      </c>
      <c r="N1399" s="664"/>
      <c r="O1399" s="664"/>
      <c r="P1399" s="677"/>
      <c r="Q1399" s="665"/>
    </row>
    <row r="1400" spans="1:17" ht="14.4" customHeight="1" x14ac:dyDescent="0.3">
      <c r="A1400" s="660" t="s">
        <v>586</v>
      </c>
      <c r="B1400" s="661" t="s">
        <v>8790</v>
      </c>
      <c r="C1400" s="661" t="s">
        <v>8731</v>
      </c>
      <c r="D1400" s="661" t="s">
        <v>8758</v>
      </c>
      <c r="E1400" s="661" t="s">
        <v>8759</v>
      </c>
      <c r="F1400" s="664">
        <v>168</v>
      </c>
      <c r="G1400" s="664">
        <v>0</v>
      </c>
      <c r="H1400" s="664"/>
      <c r="I1400" s="664">
        <v>0</v>
      </c>
      <c r="J1400" s="664">
        <v>146</v>
      </c>
      <c r="K1400" s="664">
        <v>0</v>
      </c>
      <c r="L1400" s="664"/>
      <c r="M1400" s="664">
        <v>0</v>
      </c>
      <c r="N1400" s="664">
        <v>113</v>
      </c>
      <c r="O1400" s="664">
        <v>0</v>
      </c>
      <c r="P1400" s="677"/>
      <c r="Q1400" s="665">
        <v>0</v>
      </c>
    </row>
    <row r="1401" spans="1:17" ht="14.4" customHeight="1" x14ac:dyDescent="0.3">
      <c r="A1401" s="660" t="s">
        <v>586</v>
      </c>
      <c r="B1401" s="661" t="s">
        <v>8790</v>
      </c>
      <c r="C1401" s="661" t="s">
        <v>8731</v>
      </c>
      <c r="D1401" s="661" t="s">
        <v>8762</v>
      </c>
      <c r="E1401" s="661" t="s">
        <v>8763</v>
      </c>
      <c r="F1401" s="664">
        <v>1474</v>
      </c>
      <c r="G1401" s="664">
        <v>151822</v>
      </c>
      <c r="H1401" s="664">
        <v>1</v>
      </c>
      <c r="I1401" s="664">
        <v>103</v>
      </c>
      <c r="J1401" s="664">
        <v>853</v>
      </c>
      <c r="K1401" s="664">
        <v>88710</v>
      </c>
      <c r="L1401" s="664">
        <v>0.58430267023224569</v>
      </c>
      <c r="M1401" s="664">
        <v>103.9976553341149</v>
      </c>
      <c r="N1401" s="664"/>
      <c r="O1401" s="664"/>
      <c r="P1401" s="677"/>
      <c r="Q1401" s="665"/>
    </row>
    <row r="1402" spans="1:17" ht="14.4" customHeight="1" x14ac:dyDescent="0.3">
      <c r="A1402" s="660" t="s">
        <v>586</v>
      </c>
      <c r="B1402" s="661" t="s">
        <v>8790</v>
      </c>
      <c r="C1402" s="661" t="s">
        <v>8731</v>
      </c>
      <c r="D1402" s="661" t="s">
        <v>9166</v>
      </c>
      <c r="E1402" s="661" t="s">
        <v>9167</v>
      </c>
      <c r="F1402" s="664">
        <v>126</v>
      </c>
      <c r="G1402" s="664">
        <v>107352</v>
      </c>
      <c r="H1402" s="664">
        <v>1</v>
      </c>
      <c r="I1402" s="664">
        <v>852</v>
      </c>
      <c r="J1402" s="664">
        <v>134</v>
      </c>
      <c r="K1402" s="664">
        <v>94351</v>
      </c>
      <c r="L1402" s="664">
        <v>0.87889373276697225</v>
      </c>
      <c r="M1402" s="664">
        <v>704.11194029850742</v>
      </c>
      <c r="N1402" s="664">
        <v>113</v>
      </c>
      <c r="O1402" s="664">
        <v>79703</v>
      </c>
      <c r="P1402" s="677">
        <v>0.74244541322006108</v>
      </c>
      <c r="Q1402" s="665">
        <v>705.33628318584067</v>
      </c>
    </row>
    <row r="1403" spans="1:17" ht="14.4" customHeight="1" x14ac:dyDescent="0.3">
      <c r="A1403" s="660" t="s">
        <v>586</v>
      </c>
      <c r="B1403" s="661" t="s">
        <v>8790</v>
      </c>
      <c r="C1403" s="661" t="s">
        <v>8731</v>
      </c>
      <c r="D1403" s="661" t="s">
        <v>8998</v>
      </c>
      <c r="E1403" s="661" t="s">
        <v>8544</v>
      </c>
      <c r="F1403" s="664">
        <v>714</v>
      </c>
      <c r="G1403" s="664">
        <v>0</v>
      </c>
      <c r="H1403" s="664"/>
      <c r="I1403" s="664">
        <v>0</v>
      </c>
      <c r="J1403" s="664">
        <v>794</v>
      </c>
      <c r="K1403" s="664">
        <v>0</v>
      </c>
      <c r="L1403" s="664"/>
      <c r="M1403" s="664">
        <v>0</v>
      </c>
      <c r="N1403" s="664"/>
      <c r="O1403" s="664"/>
      <c r="P1403" s="677"/>
      <c r="Q1403" s="665"/>
    </row>
    <row r="1404" spans="1:17" ht="14.4" customHeight="1" x14ac:dyDescent="0.3">
      <c r="A1404" s="660" t="s">
        <v>586</v>
      </c>
      <c r="B1404" s="661" t="s">
        <v>8790</v>
      </c>
      <c r="C1404" s="661" t="s">
        <v>8731</v>
      </c>
      <c r="D1404" s="661" t="s">
        <v>8998</v>
      </c>
      <c r="E1404" s="661" t="s">
        <v>8999</v>
      </c>
      <c r="F1404" s="664">
        <v>2565</v>
      </c>
      <c r="G1404" s="664">
        <v>0</v>
      </c>
      <c r="H1404" s="664"/>
      <c r="I1404" s="664">
        <v>0</v>
      </c>
      <c r="J1404" s="664">
        <v>2563</v>
      </c>
      <c r="K1404" s="664">
        <v>0</v>
      </c>
      <c r="L1404" s="664"/>
      <c r="M1404" s="664">
        <v>0</v>
      </c>
      <c r="N1404" s="664"/>
      <c r="O1404" s="664"/>
      <c r="P1404" s="677"/>
      <c r="Q1404" s="665"/>
    </row>
    <row r="1405" spans="1:17" ht="14.4" customHeight="1" x14ac:dyDescent="0.3">
      <c r="A1405" s="660" t="s">
        <v>586</v>
      </c>
      <c r="B1405" s="661" t="s">
        <v>8790</v>
      </c>
      <c r="C1405" s="661" t="s">
        <v>8731</v>
      </c>
      <c r="D1405" s="661" t="s">
        <v>8736</v>
      </c>
      <c r="E1405" s="661" t="s">
        <v>8737</v>
      </c>
      <c r="F1405" s="664">
        <v>1150</v>
      </c>
      <c r="G1405" s="664">
        <v>410548</v>
      </c>
      <c r="H1405" s="664">
        <v>1</v>
      </c>
      <c r="I1405" s="664">
        <v>356.99826086956523</v>
      </c>
      <c r="J1405" s="664">
        <v>1076</v>
      </c>
      <c r="K1405" s="664">
        <v>351942</v>
      </c>
      <c r="L1405" s="664">
        <v>0.85724933503512379</v>
      </c>
      <c r="M1405" s="664">
        <v>327.08364312267656</v>
      </c>
      <c r="N1405" s="664">
        <v>1138</v>
      </c>
      <c r="O1405" s="664">
        <v>374781</v>
      </c>
      <c r="P1405" s="677">
        <v>0.91287985814082639</v>
      </c>
      <c r="Q1405" s="665">
        <v>329.33304042179265</v>
      </c>
    </row>
    <row r="1406" spans="1:17" ht="14.4" customHeight="1" x14ac:dyDescent="0.3">
      <c r="A1406" s="660" t="s">
        <v>586</v>
      </c>
      <c r="B1406" s="661" t="s">
        <v>8790</v>
      </c>
      <c r="C1406" s="661" t="s">
        <v>8731</v>
      </c>
      <c r="D1406" s="661" t="s">
        <v>8778</v>
      </c>
      <c r="E1406" s="661" t="s">
        <v>8779</v>
      </c>
      <c r="F1406" s="664">
        <v>32</v>
      </c>
      <c r="G1406" s="664">
        <v>0</v>
      </c>
      <c r="H1406" s="664"/>
      <c r="I1406" s="664">
        <v>0</v>
      </c>
      <c r="J1406" s="664">
        <v>51</v>
      </c>
      <c r="K1406" s="664">
        <v>0</v>
      </c>
      <c r="L1406" s="664"/>
      <c r="M1406" s="664">
        <v>0</v>
      </c>
      <c r="N1406" s="664">
        <v>29</v>
      </c>
      <c r="O1406" s="664">
        <v>0</v>
      </c>
      <c r="P1406" s="677"/>
      <c r="Q1406" s="665">
        <v>0</v>
      </c>
    </row>
    <row r="1407" spans="1:17" ht="14.4" customHeight="1" x14ac:dyDescent="0.3">
      <c r="A1407" s="660" t="s">
        <v>586</v>
      </c>
      <c r="B1407" s="661" t="s">
        <v>8790</v>
      </c>
      <c r="C1407" s="661" t="s">
        <v>8731</v>
      </c>
      <c r="D1407" s="661" t="s">
        <v>8780</v>
      </c>
      <c r="E1407" s="661" t="s">
        <v>8781</v>
      </c>
      <c r="F1407" s="664">
        <v>51</v>
      </c>
      <c r="G1407" s="664">
        <v>22236</v>
      </c>
      <c r="H1407" s="664">
        <v>1</v>
      </c>
      <c r="I1407" s="664">
        <v>436</v>
      </c>
      <c r="J1407" s="664">
        <v>24</v>
      </c>
      <c r="K1407" s="664">
        <v>10512</v>
      </c>
      <c r="L1407" s="664">
        <v>0.4727468969239072</v>
      </c>
      <c r="M1407" s="664">
        <v>438</v>
      </c>
      <c r="N1407" s="664">
        <v>34</v>
      </c>
      <c r="O1407" s="664">
        <v>14970</v>
      </c>
      <c r="P1407" s="677">
        <v>0.67323259579060979</v>
      </c>
      <c r="Q1407" s="665">
        <v>440.29411764705884</v>
      </c>
    </row>
    <row r="1408" spans="1:17" ht="14.4" customHeight="1" x14ac:dyDescent="0.3">
      <c r="A1408" s="660" t="s">
        <v>586</v>
      </c>
      <c r="B1408" s="661" t="s">
        <v>8790</v>
      </c>
      <c r="C1408" s="661" t="s">
        <v>8731</v>
      </c>
      <c r="D1408" s="661" t="s">
        <v>9168</v>
      </c>
      <c r="E1408" s="661" t="s">
        <v>9169</v>
      </c>
      <c r="F1408" s="664">
        <v>272</v>
      </c>
      <c r="G1408" s="664">
        <v>1989678</v>
      </c>
      <c r="H1408" s="664">
        <v>1</v>
      </c>
      <c r="I1408" s="664">
        <v>7314.9926470588234</v>
      </c>
      <c r="J1408" s="664"/>
      <c r="K1408" s="664"/>
      <c r="L1408" s="664"/>
      <c r="M1408" s="664"/>
      <c r="N1408" s="664"/>
      <c r="O1408" s="664"/>
      <c r="P1408" s="677"/>
      <c r="Q1408" s="665"/>
    </row>
    <row r="1409" spans="1:17" ht="14.4" customHeight="1" x14ac:dyDescent="0.3">
      <c r="A1409" s="660" t="s">
        <v>586</v>
      </c>
      <c r="B1409" s="661" t="s">
        <v>8790</v>
      </c>
      <c r="C1409" s="661" t="s">
        <v>8731</v>
      </c>
      <c r="D1409" s="661" t="s">
        <v>8740</v>
      </c>
      <c r="E1409" s="661" t="s">
        <v>8741</v>
      </c>
      <c r="F1409" s="664">
        <v>312</v>
      </c>
      <c r="G1409" s="664">
        <v>209974</v>
      </c>
      <c r="H1409" s="664">
        <v>1</v>
      </c>
      <c r="I1409" s="664">
        <v>672.99358974358972</v>
      </c>
      <c r="J1409" s="664">
        <v>274</v>
      </c>
      <c r="K1409" s="664">
        <v>176730</v>
      </c>
      <c r="L1409" s="664">
        <v>0.84167563603112772</v>
      </c>
      <c r="M1409" s="664">
        <v>645</v>
      </c>
      <c r="N1409" s="664">
        <v>297</v>
      </c>
      <c r="O1409" s="664">
        <v>192969</v>
      </c>
      <c r="P1409" s="677">
        <v>0.9190137826588054</v>
      </c>
      <c r="Q1409" s="665">
        <v>649.72727272727275</v>
      </c>
    </row>
    <row r="1410" spans="1:17" ht="14.4" customHeight="1" x14ac:dyDescent="0.3">
      <c r="A1410" s="660" t="s">
        <v>586</v>
      </c>
      <c r="B1410" s="661" t="s">
        <v>8790</v>
      </c>
      <c r="C1410" s="661" t="s">
        <v>8731</v>
      </c>
      <c r="D1410" s="661" t="s">
        <v>9170</v>
      </c>
      <c r="E1410" s="661" t="s">
        <v>9171</v>
      </c>
      <c r="F1410" s="664">
        <v>66</v>
      </c>
      <c r="G1410" s="664">
        <v>873180</v>
      </c>
      <c r="H1410" s="664">
        <v>1</v>
      </c>
      <c r="I1410" s="664">
        <v>13230</v>
      </c>
      <c r="J1410" s="664">
        <v>86</v>
      </c>
      <c r="K1410" s="664">
        <v>1137956</v>
      </c>
      <c r="L1410" s="664">
        <v>1.303231865136627</v>
      </c>
      <c r="M1410" s="664">
        <v>13232.046511627907</v>
      </c>
      <c r="N1410" s="664">
        <v>179</v>
      </c>
      <c r="O1410" s="664">
        <v>2369602</v>
      </c>
      <c r="P1410" s="677">
        <v>2.7137611947135758</v>
      </c>
      <c r="Q1410" s="665">
        <v>13238</v>
      </c>
    </row>
    <row r="1411" spans="1:17" ht="14.4" customHeight="1" x14ac:dyDescent="0.3">
      <c r="A1411" s="660" t="s">
        <v>586</v>
      </c>
      <c r="B1411" s="661" t="s">
        <v>8790</v>
      </c>
      <c r="C1411" s="661" t="s">
        <v>8731</v>
      </c>
      <c r="D1411" s="661" t="s">
        <v>9172</v>
      </c>
      <c r="E1411" s="661" t="s">
        <v>9173</v>
      </c>
      <c r="F1411" s="664"/>
      <c r="G1411" s="664"/>
      <c r="H1411" s="664"/>
      <c r="I1411" s="664"/>
      <c r="J1411" s="664">
        <v>2</v>
      </c>
      <c r="K1411" s="664">
        <v>964</v>
      </c>
      <c r="L1411" s="664"/>
      <c r="M1411" s="664">
        <v>482</v>
      </c>
      <c r="N1411" s="664">
        <v>6</v>
      </c>
      <c r="O1411" s="664">
        <v>2940</v>
      </c>
      <c r="P1411" s="677"/>
      <c r="Q1411" s="665">
        <v>490</v>
      </c>
    </row>
    <row r="1412" spans="1:17" ht="14.4" customHeight="1" x14ac:dyDescent="0.3">
      <c r="A1412" s="660" t="s">
        <v>586</v>
      </c>
      <c r="B1412" s="661" t="s">
        <v>8790</v>
      </c>
      <c r="C1412" s="661" t="s">
        <v>8731</v>
      </c>
      <c r="D1412" s="661" t="s">
        <v>9174</v>
      </c>
      <c r="E1412" s="661" t="s">
        <v>9175</v>
      </c>
      <c r="F1412" s="664">
        <v>12</v>
      </c>
      <c r="G1412" s="664">
        <v>6480</v>
      </c>
      <c r="H1412" s="664">
        <v>1</v>
      </c>
      <c r="I1412" s="664">
        <v>540</v>
      </c>
      <c r="J1412" s="664">
        <v>8</v>
      </c>
      <c r="K1412" s="664">
        <v>4344</v>
      </c>
      <c r="L1412" s="664">
        <v>0.67037037037037039</v>
      </c>
      <c r="M1412" s="664">
        <v>543</v>
      </c>
      <c r="N1412" s="664">
        <v>14</v>
      </c>
      <c r="O1412" s="664">
        <v>7665</v>
      </c>
      <c r="P1412" s="677">
        <v>1.1828703703703705</v>
      </c>
      <c r="Q1412" s="665">
        <v>547.5</v>
      </c>
    </row>
    <row r="1413" spans="1:17" ht="14.4" customHeight="1" x14ac:dyDescent="0.3">
      <c r="A1413" s="660" t="s">
        <v>586</v>
      </c>
      <c r="B1413" s="661" t="s">
        <v>8790</v>
      </c>
      <c r="C1413" s="661" t="s">
        <v>8731</v>
      </c>
      <c r="D1413" s="661" t="s">
        <v>9176</v>
      </c>
      <c r="E1413" s="661" t="s">
        <v>9171</v>
      </c>
      <c r="F1413" s="664">
        <v>2622</v>
      </c>
      <c r="G1413" s="664">
        <v>18381195</v>
      </c>
      <c r="H1413" s="664">
        <v>1</v>
      </c>
      <c r="I1413" s="664">
        <v>7010.3718535469106</v>
      </c>
      <c r="J1413" s="664">
        <v>3032</v>
      </c>
      <c r="K1413" s="664">
        <v>21208840</v>
      </c>
      <c r="L1413" s="664">
        <v>1.1538335782847633</v>
      </c>
      <c r="M1413" s="664">
        <v>6995</v>
      </c>
      <c r="N1413" s="664">
        <v>3456</v>
      </c>
      <c r="O1413" s="664">
        <v>24174720</v>
      </c>
      <c r="P1413" s="677">
        <v>1.3151876142982</v>
      </c>
      <c r="Q1413" s="665">
        <v>6995</v>
      </c>
    </row>
    <row r="1414" spans="1:17" ht="14.4" customHeight="1" x14ac:dyDescent="0.3">
      <c r="A1414" s="660" t="s">
        <v>586</v>
      </c>
      <c r="B1414" s="661" t="s">
        <v>8790</v>
      </c>
      <c r="C1414" s="661" t="s">
        <v>8731</v>
      </c>
      <c r="D1414" s="661" t="s">
        <v>9177</v>
      </c>
      <c r="E1414" s="661" t="s">
        <v>9178</v>
      </c>
      <c r="F1414" s="664">
        <v>3</v>
      </c>
      <c r="G1414" s="664">
        <v>1014</v>
      </c>
      <c r="H1414" s="664">
        <v>1</v>
      </c>
      <c r="I1414" s="664">
        <v>338</v>
      </c>
      <c r="J1414" s="664"/>
      <c r="K1414" s="664"/>
      <c r="L1414" s="664"/>
      <c r="M1414" s="664"/>
      <c r="N1414" s="664"/>
      <c r="O1414" s="664"/>
      <c r="P1414" s="677"/>
      <c r="Q1414" s="665"/>
    </row>
    <row r="1415" spans="1:17" ht="14.4" customHeight="1" x14ac:dyDescent="0.3">
      <c r="A1415" s="660" t="s">
        <v>586</v>
      </c>
      <c r="B1415" s="661" t="s">
        <v>9179</v>
      </c>
      <c r="C1415" s="661" t="s">
        <v>2035</v>
      </c>
      <c r="D1415" s="661" t="s">
        <v>8554</v>
      </c>
      <c r="E1415" s="661" t="s">
        <v>3268</v>
      </c>
      <c r="F1415" s="664">
        <v>44.400000000000006</v>
      </c>
      <c r="G1415" s="664">
        <v>183107.78</v>
      </c>
      <c r="H1415" s="664">
        <v>1</v>
      </c>
      <c r="I1415" s="664">
        <v>4124.0490990990984</v>
      </c>
      <c r="J1415" s="664">
        <v>30.5</v>
      </c>
      <c r="K1415" s="664">
        <v>116468.59</v>
      </c>
      <c r="L1415" s="664">
        <v>0.63606576410898541</v>
      </c>
      <c r="M1415" s="664">
        <v>3818.6422950819669</v>
      </c>
      <c r="N1415" s="664">
        <v>26.8</v>
      </c>
      <c r="O1415" s="664">
        <v>98415.189999999988</v>
      </c>
      <c r="P1415" s="677">
        <v>0.53747137341733919</v>
      </c>
      <c r="Q1415" s="665">
        <v>3672.2085820895518</v>
      </c>
    </row>
    <row r="1416" spans="1:17" ht="14.4" customHeight="1" x14ac:dyDescent="0.3">
      <c r="A1416" s="660" t="s">
        <v>586</v>
      </c>
      <c r="B1416" s="661" t="s">
        <v>9179</v>
      </c>
      <c r="C1416" s="661" t="s">
        <v>2035</v>
      </c>
      <c r="D1416" s="661" t="s">
        <v>8555</v>
      </c>
      <c r="E1416" s="661" t="s">
        <v>3268</v>
      </c>
      <c r="F1416" s="664"/>
      <c r="G1416" s="664"/>
      <c r="H1416" s="664"/>
      <c r="I1416" s="664"/>
      <c r="J1416" s="664">
        <v>3</v>
      </c>
      <c r="K1416" s="664">
        <v>6240.36</v>
      </c>
      <c r="L1416" s="664"/>
      <c r="M1416" s="664">
        <v>2080.12</v>
      </c>
      <c r="N1416" s="664"/>
      <c r="O1416" s="664"/>
      <c r="P1416" s="677"/>
      <c r="Q1416" s="665"/>
    </row>
    <row r="1417" spans="1:17" ht="14.4" customHeight="1" x14ac:dyDescent="0.3">
      <c r="A1417" s="660" t="s">
        <v>586</v>
      </c>
      <c r="B1417" s="661" t="s">
        <v>9179</v>
      </c>
      <c r="C1417" s="661" t="s">
        <v>2035</v>
      </c>
      <c r="D1417" s="661" t="s">
        <v>9023</v>
      </c>
      <c r="E1417" s="661" t="s">
        <v>2213</v>
      </c>
      <c r="F1417" s="664"/>
      <c r="G1417" s="664"/>
      <c r="H1417" s="664"/>
      <c r="I1417" s="664"/>
      <c r="J1417" s="664">
        <v>88</v>
      </c>
      <c r="K1417" s="664">
        <v>274505.31</v>
      </c>
      <c r="L1417" s="664"/>
      <c r="M1417" s="664">
        <v>3119.3785227272729</v>
      </c>
      <c r="N1417" s="664">
        <v>147.20000000000002</v>
      </c>
      <c r="O1417" s="664">
        <v>459172.33</v>
      </c>
      <c r="P1417" s="677"/>
      <c r="Q1417" s="665">
        <v>3119.3772418478256</v>
      </c>
    </row>
    <row r="1418" spans="1:17" ht="14.4" customHeight="1" x14ac:dyDescent="0.3">
      <c r="A1418" s="660" t="s">
        <v>586</v>
      </c>
      <c r="B1418" s="661" t="s">
        <v>9179</v>
      </c>
      <c r="C1418" s="661" t="s">
        <v>2035</v>
      </c>
      <c r="D1418" s="661" t="s">
        <v>9024</v>
      </c>
      <c r="E1418" s="661" t="s">
        <v>9025</v>
      </c>
      <c r="F1418" s="664">
        <v>205.85</v>
      </c>
      <c r="G1418" s="664">
        <v>19248.3</v>
      </c>
      <c r="H1418" s="664">
        <v>1</v>
      </c>
      <c r="I1418" s="664">
        <v>93.506436725771195</v>
      </c>
      <c r="J1418" s="664">
        <v>233.05</v>
      </c>
      <c r="K1418" s="664">
        <v>19409.46</v>
      </c>
      <c r="L1418" s="664">
        <v>1.0083726874581131</v>
      </c>
      <c r="M1418" s="664">
        <v>83.284531216477149</v>
      </c>
      <c r="N1418" s="664">
        <v>121.8</v>
      </c>
      <c r="O1418" s="664">
        <v>11669.96</v>
      </c>
      <c r="P1418" s="677">
        <v>0.60628523038398197</v>
      </c>
      <c r="Q1418" s="665">
        <v>95.812479474548439</v>
      </c>
    </row>
    <row r="1419" spans="1:17" ht="14.4" customHeight="1" x14ac:dyDescent="0.3">
      <c r="A1419" s="660" t="s">
        <v>586</v>
      </c>
      <c r="B1419" s="661" t="s">
        <v>9179</v>
      </c>
      <c r="C1419" s="661" t="s">
        <v>2035</v>
      </c>
      <c r="D1419" s="661" t="s">
        <v>9027</v>
      </c>
      <c r="E1419" s="661" t="s">
        <v>4473</v>
      </c>
      <c r="F1419" s="664">
        <v>99</v>
      </c>
      <c r="G1419" s="664">
        <v>146663.78999999998</v>
      </c>
      <c r="H1419" s="664">
        <v>1</v>
      </c>
      <c r="I1419" s="664">
        <v>1481.4524242424241</v>
      </c>
      <c r="J1419" s="664">
        <v>110</v>
      </c>
      <c r="K1419" s="664">
        <v>117075.20000000001</v>
      </c>
      <c r="L1419" s="664">
        <v>0.79825565669617582</v>
      </c>
      <c r="M1419" s="664">
        <v>1064.3200000000002</v>
      </c>
      <c r="N1419" s="664">
        <v>128</v>
      </c>
      <c r="O1419" s="664">
        <v>134061.97999999998</v>
      </c>
      <c r="P1419" s="677">
        <v>0.91407688291704448</v>
      </c>
      <c r="Q1419" s="665">
        <v>1047.3592187499999</v>
      </c>
    </row>
    <row r="1420" spans="1:17" ht="14.4" customHeight="1" x14ac:dyDescent="0.3">
      <c r="A1420" s="660" t="s">
        <v>586</v>
      </c>
      <c r="B1420" s="661" t="s">
        <v>9179</v>
      </c>
      <c r="C1420" s="661" t="s">
        <v>2035</v>
      </c>
      <c r="D1420" s="661" t="s">
        <v>9180</v>
      </c>
      <c r="E1420" s="661" t="s">
        <v>4475</v>
      </c>
      <c r="F1420" s="664"/>
      <c r="G1420" s="664"/>
      <c r="H1420" s="664"/>
      <c r="I1420" s="664"/>
      <c r="J1420" s="664">
        <v>1</v>
      </c>
      <c r="K1420" s="664">
        <v>532.16</v>
      </c>
      <c r="L1420" s="664"/>
      <c r="M1420" s="664">
        <v>532.16</v>
      </c>
      <c r="N1420" s="664">
        <v>33</v>
      </c>
      <c r="O1420" s="664">
        <v>17561.28</v>
      </c>
      <c r="P1420" s="677"/>
      <c r="Q1420" s="665">
        <v>532.16</v>
      </c>
    </row>
    <row r="1421" spans="1:17" ht="14.4" customHeight="1" x14ac:dyDescent="0.3">
      <c r="A1421" s="660" t="s">
        <v>586</v>
      </c>
      <c r="B1421" s="661" t="s">
        <v>9179</v>
      </c>
      <c r="C1421" s="661" t="s">
        <v>2035</v>
      </c>
      <c r="D1421" s="661" t="s">
        <v>9028</v>
      </c>
      <c r="E1421" s="661" t="s">
        <v>9029</v>
      </c>
      <c r="F1421" s="664"/>
      <c r="G1421" s="664"/>
      <c r="H1421" s="664"/>
      <c r="I1421" s="664"/>
      <c r="J1421" s="664">
        <v>9</v>
      </c>
      <c r="K1421" s="664">
        <v>46933.38</v>
      </c>
      <c r="L1421" s="664"/>
      <c r="M1421" s="664">
        <v>5214.82</v>
      </c>
      <c r="N1421" s="664">
        <v>14</v>
      </c>
      <c r="O1421" s="664">
        <v>73007.48</v>
      </c>
      <c r="P1421" s="677"/>
      <c r="Q1421" s="665">
        <v>5214.82</v>
      </c>
    </row>
    <row r="1422" spans="1:17" ht="14.4" customHeight="1" x14ac:dyDescent="0.3">
      <c r="A1422" s="660" t="s">
        <v>586</v>
      </c>
      <c r="B1422" s="661" t="s">
        <v>9179</v>
      </c>
      <c r="C1422" s="661" t="s">
        <v>2035</v>
      </c>
      <c r="D1422" s="661" t="s">
        <v>9030</v>
      </c>
      <c r="E1422" s="661" t="s">
        <v>4462</v>
      </c>
      <c r="F1422" s="664">
        <v>79</v>
      </c>
      <c r="G1422" s="664">
        <v>10897.26</v>
      </c>
      <c r="H1422" s="664">
        <v>1</v>
      </c>
      <c r="I1422" s="664">
        <v>137.94</v>
      </c>
      <c r="J1422" s="664">
        <v>13</v>
      </c>
      <c r="K1422" s="664">
        <v>1533.48</v>
      </c>
      <c r="L1422" s="664">
        <v>0.1407216125888526</v>
      </c>
      <c r="M1422" s="664">
        <v>117.96000000000001</v>
      </c>
      <c r="N1422" s="664"/>
      <c r="O1422" s="664"/>
      <c r="P1422" s="677"/>
      <c r="Q1422" s="665"/>
    </row>
    <row r="1423" spans="1:17" ht="14.4" customHeight="1" x14ac:dyDescent="0.3">
      <c r="A1423" s="660" t="s">
        <v>586</v>
      </c>
      <c r="B1423" s="661" t="s">
        <v>9179</v>
      </c>
      <c r="C1423" s="661" t="s">
        <v>2035</v>
      </c>
      <c r="D1423" s="661" t="s">
        <v>9031</v>
      </c>
      <c r="E1423" s="661" t="s">
        <v>8544</v>
      </c>
      <c r="F1423" s="664">
        <v>7</v>
      </c>
      <c r="G1423" s="664">
        <v>666.54</v>
      </c>
      <c r="H1423" s="664">
        <v>1</v>
      </c>
      <c r="I1423" s="664">
        <v>95.22</v>
      </c>
      <c r="J1423" s="664"/>
      <c r="K1423" s="664"/>
      <c r="L1423" s="664"/>
      <c r="M1423" s="664"/>
      <c r="N1423" s="664"/>
      <c r="O1423" s="664"/>
      <c r="P1423" s="677"/>
      <c r="Q1423" s="665"/>
    </row>
    <row r="1424" spans="1:17" ht="14.4" customHeight="1" x14ac:dyDescent="0.3">
      <c r="A1424" s="660" t="s">
        <v>586</v>
      </c>
      <c r="B1424" s="661" t="s">
        <v>9179</v>
      </c>
      <c r="C1424" s="661" t="s">
        <v>2035</v>
      </c>
      <c r="D1424" s="661" t="s">
        <v>9032</v>
      </c>
      <c r="E1424" s="661" t="s">
        <v>8544</v>
      </c>
      <c r="F1424" s="664">
        <v>157</v>
      </c>
      <c r="G1424" s="664">
        <v>39398.920000000006</v>
      </c>
      <c r="H1424" s="664">
        <v>1</v>
      </c>
      <c r="I1424" s="664">
        <v>250.94853503184717</v>
      </c>
      <c r="J1424" s="664"/>
      <c r="K1424" s="664"/>
      <c r="L1424" s="664"/>
      <c r="M1424" s="664"/>
      <c r="N1424" s="664"/>
      <c r="O1424" s="664"/>
      <c r="P1424" s="677"/>
      <c r="Q1424" s="665"/>
    </row>
    <row r="1425" spans="1:17" ht="14.4" customHeight="1" x14ac:dyDescent="0.3">
      <c r="A1425" s="660" t="s">
        <v>586</v>
      </c>
      <c r="B1425" s="661" t="s">
        <v>9179</v>
      </c>
      <c r="C1425" s="661" t="s">
        <v>2035</v>
      </c>
      <c r="D1425" s="661" t="s">
        <v>9181</v>
      </c>
      <c r="E1425" s="661" t="s">
        <v>2714</v>
      </c>
      <c r="F1425" s="664">
        <v>14.8</v>
      </c>
      <c r="G1425" s="664">
        <v>3749.28</v>
      </c>
      <c r="H1425" s="664">
        <v>1</v>
      </c>
      <c r="I1425" s="664">
        <v>253.32972972972973</v>
      </c>
      <c r="J1425" s="664"/>
      <c r="K1425" s="664"/>
      <c r="L1425" s="664"/>
      <c r="M1425" s="664"/>
      <c r="N1425" s="664"/>
      <c r="O1425" s="664"/>
      <c r="P1425" s="677"/>
      <c r="Q1425" s="665"/>
    </row>
    <row r="1426" spans="1:17" ht="14.4" customHeight="1" x14ac:dyDescent="0.3">
      <c r="A1426" s="660" t="s">
        <v>586</v>
      </c>
      <c r="B1426" s="661" t="s">
        <v>9179</v>
      </c>
      <c r="C1426" s="661" t="s">
        <v>2035</v>
      </c>
      <c r="D1426" s="661" t="s">
        <v>8559</v>
      </c>
      <c r="E1426" s="661" t="s">
        <v>8558</v>
      </c>
      <c r="F1426" s="664">
        <v>39</v>
      </c>
      <c r="G1426" s="664">
        <v>10820.15</v>
      </c>
      <c r="H1426" s="664">
        <v>1</v>
      </c>
      <c r="I1426" s="664">
        <v>277.43974358974356</v>
      </c>
      <c r="J1426" s="664">
        <v>28</v>
      </c>
      <c r="K1426" s="664">
        <v>7845.04</v>
      </c>
      <c r="L1426" s="664">
        <v>0.72503985619423028</v>
      </c>
      <c r="M1426" s="664">
        <v>280.18</v>
      </c>
      <c r="N1426" s="664">
        <v>28</v>
      </c>
      <c r="O1426" s="664">
        <v>7970.74</v>
      </c>
      <c r="P1426" s="677">
        <v>0.73665707037333128</v>
      </c>
      <c r="Q1426" s="665">
        <v>284.66928571428571</v>
      </c>
    </row>
    <row r="1427" spans="1:17" ht="14.4" customHeight="1" x14ac:dyDescent="0.3">
      <c r="A1427" s="660" t="s">
        <v>586</v>
      </c>
      <c r="B1427" s="661" t="s">
        <v>9179</v>
      </c>
      <c r="C1427" s="661" t="s">
        <v>2035</v>
      </c>
      <c r="D1427" s="661" t="s">
        <v>9033</v>
      </c>
      <c r="E1427" s="661" t="s">
        <v>9034</v>
      </c>
      <c r="F1427" s="664"/>
      <c r="G1427" s="664"/>
      <c r="H1427" s="664"/>
      <c r="I1427" s="664"/>
      <c r="J1427" s="664"/>
      <c r="K1427" s="664"/>
      <c r="L1427" s="664"/>
      <c r="M1427" s="664"/>
      <c r="N1427" s="664">
        <v>12.63</v>
      </c>
      <c r="O1427" s="664">
        <v>1061.51</v>
      </c>
      <c r="P1427" s="677"/>
      <c r="Q1427" s="665">
        <v>84.046714172604908</v>
      </c>
    </row>
    <row r="1428" spans="1:17" ht="14.4" customHeight="1" x14ac:dyDescent="0.3">
      <c r="A1428" s="660" t="s">
        <v>586</v>
      </c>
      <c r="B1428" s="661" t="s">
        <v>9179</v>
      </c>
      <c r="C1428" s="661" t="s">
        <v>2035</v>
      </c>
      <c r="D1428" s="661" t="s">
        <v>8560</v>
      </c>
      <c r="E1428" s="661" t="s">
        <v>654</v>
      </c>
      <c r="F1428" s="664">
        <v>271.5</v>
      </c>
      <c r="G1428" s="664">
        <v>68778.8</v>
      </c>
      <c r="H1428" s="664">
        <v>1</v>
      </c>
      <c r="I1428" s="664">
        <v>253.32891344383057</v>
      </c>
      <c r="J1428" s="664">
        <v>437.16999999999996</v>
      </c>
      <c r="K1428" s="664">
        <v>111722.83</v>
      </c>
      <c r="L1428" s="664">
        <v>1.6243788783753133</v>
      </c>
      <c r="M1428" s="664">
        <v>255.55923325022306</v>
      </c>
      <c r="N1428" s="664">
        <v>199.6</v>
      </c>
      <c r="O1428" s="664">
        <v>51009.680000000008</v>
      </c>
      <c r="P1428" s="677">
        <v>0.74164829860363957</v>
      </c>
      <c r="Q1428" s="665">
        <v>255.55951903807619</v>
      </c>
    </row>
    <row r="1429" spans="1:17" ht="14.4" customHeight="1" x14ac:dyDescent="0.3">
      <c r="A1429" s="660" t="s">
        <v>586</v>
      </c>
      <c r="B1429" s="661" t="s">
        <v>9179</v>
      </c>
      <c r="C1429" s="661" t="s">
        <v>2035</v>
      </c>
      <c r="D1429" s="661" t="s">
        <v>9035</v>
      </c>
      <c r="E1429" s="661" t="s">
        <v>9036</v>
      </c>
      <c r="F1429" s="664">
        <v>27.9</v>
      </c>
      <c r="G1429" s="664">
        <v>25968.75</v>
      </c>
      <c r="H1429" s="664">
        <v>1</v>
      </c>
      <c r="I1429" s="664">
        <v>930.77956989247321</v>
      </c>
      <c r="J1429" s="664">
        <v>0.08</v>
      </c>
      <c r="K1429" s="664">
        <v>71.48</v>
      </c>
      <c r="L1429" s="664">
        <v>2.7525391095066186E-3</v>
      </c>
      <c r="M1429" s="664">
        <v>893.5</v>
      </c>
      <c r="N1429" s="664">
        <v>0.2</v>
      </c>
      <c r="O1429" s="664">
        <v>147.10000000000002</v>
      </c>
      <c r="P1429" s="677">
        <v>5.6645006016847179E-3</v>
      </c>
      <c r="Q1429" s="665">
        <v>735.50000000000011</v>
      </c>
    </row>
    <row r="1430" spans="1:17" ht="14.4" customHeight="1" x14ac:dyDescent="0.3">
      <c r="A1430" s="660" t="s">
        <v>586</v>
      </c>
      <c r="B1430" s="661" t="s">
        <v>9179</v>
      </c>
      <c r="C1430" s="661" t="s">
        <v>2035</v>
      </c>
      <c r="D1430" s="661" t="s">
        <v>9037</v>
      </c>
      <c r="E1430" s="661" t="s">
        <v>8544</v>
      </c>
      <c r="F1430" s="664">
        <v>0.96000000000000008</v>
      </c>
      <c r="G1430" s="664">
        <v>832.47</v>
      </c>
      <c r="H1430" s="664">
        <v>1</v>
      </c>
      <c r="I1430" s="664">
        <v>867.15625</v>
      </c>
      <c r="J1430" s="664"/>
      <c r="K1430" s="664"/>
      <c r="L1430" s="664"/>
      <c r="M1430" s="664"/>
      <c r="N1430" s="664"/>
      <c r="O1430" s="664"/>
      <c r="P1430" s="677"/>
      <c r="Q1430" s="665"/>
    </row>
    <row r="1431" spans="1:17" ht="14.4" customHeight="1" x14ac:dyDescent="0.3">
      <c r="A1431" s="660" t="s">
        <v>586</v>
      </c>
      <c r="B1431" s="661" t="s">
        <v>9179</v>
      </c>
      <c r="C1431" s="661" t="s">
        <v>2035</v>
      </c>
      <c r="D1431" s="661" t="s">
        <v>9038</v>
      </c>
      <c r="E1431" s="661" t="s">
        <v>3118</v>
      </c>
      <c r="F1431" s="664"/>
      <c r="G1431" s="664"/>
      <c r="H1431" s="664"/>
      <c r="I1431" s="664"/>
      <c r="J1431" s="664">
        <v>0.4</v>
      </c>
      <c r="K1431" s="664">
        <v>10900.84</v>
      </c>
      <c r="L1431" s="664"/>
      <c r="M1431" s="664">
        <v>27252.1</v>
      </c>
      <c r="N1431" s="664">
        <v>2.1</v>
      </c>
      <c r="O1431" s="664">
        <v>57229.41</v>
      </c>
      <c r="P1431" s="677"/>
      <c r="Q1431" s="665">
        <v>27252.100000000002</v>
      </c>
    </row>
    <row r="1432" spans="1:17" ht="14.4" customHeight="1" x14ac:dyDescent="0.3">
      <c r="A1432" s="660" t="s">
        <v>586</v>
      </c>
      <c r="B1432" s="661" t="s">
        <v>9179</v>
      </c>
      <c r="C1432" s="661" t="s">
        <v>2035</v>
      </c>
      <c r="D1432" s="661" t="s">
        <v>9042</v>
      </c>
      <c r="E1432" s="661" t="s">
        <v>1931</v>
      </c>
      <c r="F1432" s="664"/>
      <c r="G1432" s="664"/>
      <c r="H1432" s="664"/>
      <c r="I1432" s="664"/>
      <c r="J1432" s="664">
        <v>0.48</v>
      </c>
      <c r="K1432" s="664">
        <v>1055.6600000000001</v>
      </c>
      <c r="L1432" s="664"/>
      <c r="M1432" s="664">
        <v>2199.291666666667</v>
      </c>
      <c r="N1432" s="664">
        <v>2.34</v>
      </c>
      <c r="O1432" s="664">
        <v>2403.9299999999998</v>
      </c>
      <c r="P1432" s="677"/>
      <c r="Q1432" s="665">
        <v>1027.3205128205127</v>
      </c>
    </row>
    <row r="1433" spans="1:17" ht="14.4" customHeight="1" x14ac:dyDescent="0.3">
      <c r="A1433" s="660" t="s">
        <v>586</v>
      </c>
      <c r="B1433" s="661" t="s">
        <v>9179</v>
      </c>
      <c r="C1433" s="661" t="s">
        <v>2035</v>
      </c>
      <c r="D1433" s="661" t="s">
        <v>9182</v>
      </c>
      <c r="E1433" s="661" t="s">
        <v>8544</v>
      </c>
      <c r="F1433" s="664">
        <v>3</v>
      </c>
      <c r="G1433" s="664">
        <v>172.53</v>
      </c>
      <c r="H1433" s="664">
        <v>1</v>
      </c>
      <c r="I1433" s="664">
        <v>57.51</v>
      </c>
      <c r="J1433" s="664"/>
      <c r="K1433" s="664"/>
      <c r="L1433" s="664"/>
      <c r="M1433" s="664"/>
      <c r="N1433" s="664"/>
      <c r="O1433" s="664"/>
      <c r="P1433" s="677"/>
      <c r="Q1433" s="665"/>
    </row>
    <row r="1434" spans="1:17" ht="14.4" customHeight="1" x14ac:dyDescent="0.3">
      <c r="A1434" s="660" t="s">
        <v>586</v>
      </c>
      <c r="B1434" s="661" t="s">
        <v>9179</v>
      </c>
      <c r="C1434" s="661" t="s">
        <v>2035</v>
      </c>
      <c r="D1434" s="661" t="s">
        <v>9043</v>
      </c>
      <c r="E1434" s="661" t="s">
        <v>1634</v>
      </c>
      <c r="F1434" s="664">
        <v>78.3</v>
      </c>
      <c r="G1434" s="664">
        <v>72010.63</v>
      </c>
      <c r="H1434" s="664">
        <v>1</v>
      </c>
      <c r="I1434" s="664">
        <v>919.6759897828864</v>
      </c>
      <c r="J1434" s="664">
        <v>28.1</v>
      </c>
      <c r="K1434" s="664">
        <v>25886.600000000002</v>
      </c>
      <c r="L1434" s="664">
        <v>0.35948303743488985</v>
      </c>
      <c r="M1434" s="664">
        <v>921.23131672597867</v>
      </c>
      <c r="N1434" s="664">
        <v>40.450000000000003</v>
      </c>
      <c r="O1434" s="664">
        <v>29301.980000000003</v>
      </c>
      <c r="P1434" s="677">
        <v>0.40691186842831401</v>
      </c>
      <c r="Q1434" s="665">
        <v>724.4</v>
      </c>
    </row>
    <row r="1435" spans="1:17" ht="14.4" customHeight="1" x14ac:dyDescent="0.3">
      <c r="A1435" s="660" t="s">
        <v>586</v>
      </c>
      <c r="B1435" s="661" t="s">
        <v>9179</v>
      </c>
      <c r="C1435" s="661" t="s">
        <v>2035</v>
      </c>
      <c r="D1435" s="661" t="s">
        <v>9044</v>
      </c>
      <c r="E1435" s="661" t="s">
        <v>8544</v>
      </c>
      <c r="F1435" s="664">
        <v>45.21</v>
      </c>
      <c r="G1435" s="664">
        <v>173193.75</v>
      </c>
      <c r="H1435" s="664">
        <v>1</v>
      </c>
      <c r="I1435" s="664">
        <v>3830.8725945587257</v>
      </c>
      <c r="J1435" s="664"/>
      <c r="K1435" s="664"/>
      <c r="L1435" s="664"/>
      <c r="M1435" s="664"/>
      <c r="N1435" s="664"/>
      <c r="O1435" s="664"/>
      <c r="P1435" s="677"/>
      <c r="Q1435" s="665"/>
    </row>
    <row r="1436" spans="1:17" ht="14.4" customHeight="1" x14ac:dyDescent="0.3">
      <c r="A1436" s="660" t="s">
        <v>586</v>
      </c>
      <c r="B1436" s="661" t="s">
        <v>9179</v>
      </c>
      <c r="C1436" s="661" t="s">
        <v>2035</v>
      </c>
      <c r="D1436" s="661" t="s">
        <v>9045</v>
      </c>
      <c r="E1436" s="661" t="s">
        <v>3719</v>
      </c>
      <c r="F1436" s="664">
        <v>267.10000000000002</v>
      </c>
      <c r="G1436" s="664">
        <v>172223.26</v>
      </c>
      <c r="H1436" s="664">
        <v>1</v>
      </c>
      <c r="I1436" s="664">
        <v>644.78944215649562</v>
      </c>
      <c r="J1436" s="664">
        <v>255.2</v>
      </c>
      <c r="K1436" s="664">
        <v>165992.16</v>
      </c>
      <c r="L1436" s="664">
        <v>0.9638196373707012</v>
      </c>
      <c r="M1436" s="664">
        <v>650.43949843260191</v>
      </c>
      <c r="N1436" s="664">
        <v>232.8</v>
      </c>
      <c r="O1436" s="664">
        <v>306195.64</v>
      </c>
      <c r="P1436" s="677">
        <v>1.7778994544639324</v>
      </c>
      <c r="Q1436" s="665">
        <v>1315.2733676975945</v>
      </c>
    </row>
    <row r="1437" spans="1:17" ht="14.4" customHeight="1" x14ac:dyDescent="0.3">
      <c r="A1437" s="660" t="s">
        <v>586</v>
      </c>
      <c r="B1437" s="661" t="s">
        <v>9179</v>
      </c>
      <c r="C1437" s="661" t="s">
        <v>2035</v>
      </c>
      <c r="D1437" s="661" t="s">
        <v>9046</v>
      </c>
      <c r="E1437" s="661" t="s">
        <v>2930</v>
      </c>
      <c r="F1437" s="664">
        <v>5.45</v>
      </c>
      <c r="G1437" s="664">
        <v>6353.05</v>
      </c>
      <c r="H1437" s="664">
        <v>1</v>
      </c>
      <c r="I1437" s="664">
        <v>1165.6972477064221</v>
      </c>
      <c r="J1437" s="664">
        <v>12.1</v>
      </c>
      <c r="K1437" s="664">
        <v>9796.16</v>
      </c>
      <c r="L1437" s="664">
        <v>1.5419617349147259</v>
      </c>
      <c r="M1437" s="664">
        <v>809.6</v>
      </c>
      <c r="N1437" s="664">
        <v>11.299999999999999</v>
      </c>
      <c r="O1437" s="664">
        <v>8178.2</v>
      </c>
      <c r="P1437" s="677">
        <v>1.2872872085061504</v>
      </c>
      <c r="Q1437" s="665">
        <v>723.73451327433634</v>
      </c>
    </row>
    <row r="1438" spans="1:17" ht="14.4" customHeight="1" x14ac:dyDescent="0.3">
      <c r="A1438" s="660" t="s">
        <v>586</v>
      </c>
      <c r="B1438" s="661" t="s">
        <v>9179</v>
      </c>
      <c r="C1438" s="661" t="s">
        <v>2035</v>
      </c>
      <c r="D1438" s="661" t="s">
        <v>8567</v>
      </c>
      <c r="E1438" s="661" t="s">
        <v>8568</v>
      </c>
      <c r="F1438" s="664">
        <v>16</v>
      </c>
      <c r="G1438" s="664">
        <v>103520.32000000001</v>
      </c>
      <c r="H1438" s="664">
        <v>1</v>
      </c>
      <c r="I1438" s="664">
        <v>6470.02</v>
      </c>
      <c r="J1438" s="664">
        <v>6</v>
      </c>
      <c r="K1438" s="664">
        <v>38820.120000000003</v>
      </c>
      <c r="L1438" s="664">
        <v>0.375</v>
      </c>
      <c r="M1438" s="664">
        <v>6470.02</v>
      </c>
      <c r="N1438" s="664"/>
      <c r="O1438" s="664"/>
      <c r="P1438" s="677"/>
      <c r="Q1438" s="665"/>
    </row>
    <row r="1439" spans="1:17" ht="14.4" customHeight="1" x14ac:dyDescent="0.3">
      <c r="A1439" s="660" t="s">
        <v>586</v>
      </c>
      <c r="B1439" s="661" t="s">
        <v>9179</v>
      </c>
      <c r="C1439" s="661" t="s">
        <v>2035</v>
      </c>
      <c r="D1439" s="661" t="s">
        <v>8567</v>
      </c>
      <c r="E1439" s="661" t="s">
        <v>8569</v>
      </c>
      <c r="F1439" s="664">
        <v>20</v>
      </c>
      <c r="G1439" s="664">
        <v>129400.40000000001</v>
      </c>
      <c r="H1439" s="664">
        <v>1</v>
      </c>
      <c r="I1439" s="664">
        <v>6470.02</v>
      </c>
      <c r="J1439" s="664"/>
      <c r="K1439" s="664"/>
      <c r="L1439" s="664"/>
      <c r="M1439" s="664"/>
      <c r="N1439" s="664"/>
      <c r="O1439" s="664"/>
      <c r="P1439" s="677"/>
      <c r="Q1439" s="665"/>
    </row>
    <row r="1440" spans="1:17" ht="14.4" customHeight="1" x14ac:dyDescent="0.3">
      <c r="A1440" s="660" t="s">
        <v>586</v>
      </c>
      <c r="B1440" s="661" t="s">
        <v>9179</v>
      </c>
      <c r="C1440" s="661" t="s">
        <v>2035</v>
      </c>
      <c r="D1440" s="661" t="s">
        <v>9047</v>
      </c>
      <c r="E1440" s="661" t="s">
        <v>3086</v>
      </c>
      <c r="F1440" s="664"/>
      <c r="G1440" s="664"/>
      <c r="H1440" s="664"/>
      <c r="I1440" s="664"/>
      <c r="J1440" s="664">
        <v>0.2</v>
      </c>
      <c r="K1440" s="664">
        <v>2719.76</v>
      </c>
      <c r="L1440" s="664"/>
      <c r="M1440" s="664">
        <v>13598.800000000001</v>
      </c>
      <c r="N1440" s="664">
        <v>9.6999999999999993</v>
      </c>
      <c r="O1440" s="664">
        <v>130453.27</v>
      </c>
      <c r="P1440" s="677"/>
      <c r="Q1440" s="665">
        <v>13448.790721649486</v>
      </c>
    </row>
    <row r="1441" spans="1:17" ht="14.4" customHeight="1" x14ac:dyDescent="0.3">
      <c r="A1441" s="660" t="s">
        <v>586</v>
      </c>
      <c r="B1441" s="661" t="s">
        <v>9179</v>
      </c>
      <c r="C1441" s="661" t="s">
        <v>2035</v>
      </c>
      <c r="D1441" s="661" t="s">
        <v>8571</v>
      </c>
      <c r="E1441" s="661" t="s">
        <v>3273</v>
      </c>
      <c r="F1441" s="664">
        <v>34.5</v>
      </c>
      <c r="G1441" s="664">
        <v>446094.5</v>
      </c>
      <c r="H1441" s="664">
        <v>1</v>
      </c>
      <c r="I1441" s="664">
        <v>12930.27536231884</v>
      </c>
      <c r="J1441" s="664"/>
      <c r="K1441" s="664"/>
      <c r="L1441" s="664"/>
      <c r="M1441" s="664"/>
      <c r="N1441" s="664">
        <v>2</v>
      </c>
      <c r="O1441" s="664">
        <v>26127.22</v>
      </c>
      <c r="P1441" s="677">
        <v>5.8568801005168189E-2</v>
      </c>
      <c r="Q1441" s="665">
        <v>13063.61</v>
      </c>
    </row>
    <row r="1442" spans="1:17" ht="14.4" customHeight="1" x14ac:dyDescent="0.3">
      <c r="A1442" s="660" t="s">
        <v>586</v>
      </c>
      <c r="B1442" s="661" t="s">
        <v>9179</v>
      </c>
      <c r="C1442" s="661" t="s">
        <v>2035</v>
      </c>
      <c r="D1442" s="661" t="s">
        <v>8573</v>
      </c>
      <c r="E1442" s="661" t="s">
        <v>8574</v>
      </c>
      <c r="F1442" s="664">
        <v>5</v>
      </c>
      <c r="G1442" s="664">
        <v>161875.20000000001</v>
      </c>
      <c r="H1442" s="664">
        <v>1</v>
      </c>
      <c r="I1442" s="664">
        <v>32375.040000000001</v>
      </c>
      <c r="J1442" s="664">
        <v>2</v>
      </c>
      <c r="K1442" s="664">
        <v>65318.06</v>
      </c>
      <c r="L1442" s="664">
        <v>0.4035087524216186</v>
      </c>
      <c r="M1442" s="664">
        <v>32659.03</v>
      </c>
      <c r="N1442" s="664">
        <v>2</v>
      </c>
      <c r="O1442" s="664">
        <v>65318.06</v>
      </c>
      <c r="P1442" s="677">
        <v>0.4035087524216186</v>
      </c>
      <c r="Q1442" s="665">
        <v>32659.03</v>
      </c>
    </row>
    <row r="1443" spans="1:17" ht="14.4" customHeight="1" x14ac:dyDescent="0.3">
      <c r="A1443" s="660" t="s">
        <v>586</v>
      </c>
      <c r="B1443" s="661" t="s">
        <v>9179</v>
      </c>
      <c r="C1443" s="661" t="s">
        <v>2035</v>
      </c>
      <c r="D1443" s="661" t="s">
        <v>9048</v>
      </c>
      <c r="E1443" s="661" t="s">
        <v>3137</v>
      </c>
      <c r="F1443" s="664">
        <v>48</v>
      </c>
      <c r="G1443" s="664">
        <v>191704.37000000002</v>
      </c>
      <c r="H1443" s="664">
        <v>1</v>
      </c>
      <c r="I1443" s="664">
        <v>3993.841041666667</v>
      </c>
      <c r="J1443" s="664">
        <v>79</v>
      </c>
      <c r="K1443" s="664">
        <v>276690.39</v>
      </c>
      <c r="L1443" s="664">
        <v>1.4433181152834438</v>
      </c>
      <c r="M1443" s="664">
        <v>3502.4100000000003</v>
      </c>
      <c r="N1443" s="664">
        <v>64</v>
      </c>
      <c r="O1443" s="664">
        <v>224154.22999999998</v>
      </c>
      <c r="P1443" s="677">
        <v>1.169270319711543</v>
      </c>
      <c r="Q1443" s="665">
        <v>3502.4098437499997</v>
      </c>
    </row>
    <row r="1444" spans="1:17" ht="14.4" customHeight="1" x14ac:dyDescent="0.3">
      <c r="A1444" s="660" t="s">
        <v>586</v>
      </c>
      <c r="B1444" s="661" t="s">
        <v>9179</v>
      </c>
      <c r="C1444" s="661" t="s">
        <v>2035</v>
      </c>
      <c r="D1444" s="661" t="s">
        <v>9049</v>
      </c>
      <c r="E1444" s="661" t="s">
        <v>3994</v>
      </c>
      <c r="F1444" s="664"/>
      <c r="G1444" s="664"/>
      <c r="H1444" s="664"/>
      <c r="I1444" s="664"/>
      <c r="J1444" s="664">
        <v>62</v>
      </c>
      <c r="K1444" s="664">
        <v>750473.7</v>
      </c>
      <c r="L1444" s="664"/>
      <c r="M1444" s="664">
        <v>12104.414516129031</v>
      </c>
      <c r="N1444" s="664">
        <v>5</v>
      </c>
      <c r="O1444" s="664">
        <v>60498.25</v>
      </c>
      <c r="P1444" s="677"/>
      <c r="Q1444" s="665">
        <v>12099.65</v>
      </c>
    </row>
    <row r="1445" spans="1:17" ht="14.4" customHeight="1" x14ac:dyDescent="0.3">
      <c r="A1445" s="660" t="s">
        <v>586</v>
      </c>
      <c r="B1445" s="661" t="s">
        <v>9179</v>
      </c>
      <c r="C1445" s="661" t="s">
        <v>2035</v>
      </c>
      <c r="D1445" s="661" t="s">
        <v>8583</v>
      </c>
      <c r="E1445" s="661" t="s">
        <v>2276</v>
      </c>
      <c r="F1445" s="664">
        <v>5</v>
      </c>
      <c r="G1445" s="664">
        <v>36048.1</v>
      </c>
      <c r="H1445" s="664">
        <v>1</v>
      </c>
      <c r="I1445" s="664">
        <v>7209.62</v>
      </c>
      <c r="J1445" s="664"/>
      <c r="K1445" s="664"/>
      <c r="L1445" s="664"/>
      <c r="M1445" s="664"/>
      <c r="N1445" s="664"/>
      <c r="O1445" s="664"/>
      <c r="P1445" s="677"/>
      <c r="Q1445" s="665"/>
    </row>
    <row r="1446" spans="1:17" ht="14.4" customHeight="1" x14ac:dyDescent="0.3">
      <c r="A1446" s="660" t="s">
        <v>586</v>
      </c>
      <c r="B1446" s="661" t="s">
        <v>9179</v>
      </c>
      <c r="C1446" s="661" t="s">
        <v>2035</v>
      </c>
      <c r="D1446" s="661" t="s">
        <v>8588</v>
      </c>
      <c r="E1446" s="661" t="s">
        <v>5710</v>
      </c>
      <c r="F1446" s="664">
        <v>5</v>
      </c>
      <c r="G1446" s="664">
        <v>122507.25</v>
      </c>
      <c r="H1446" s="664">
        <v>1</v>
      </c>
      <c r="I1446" s="664">
        <v>24501.45</v>
      </c>
      <c r="J1446" s="664">
        <v>4</v>
      </c>
      <c r="K1446" s="664">
        <v>98865.52</v>
      </c>
      <c r="L1446" s="664">
        <v>0.80701770711529319</v>
      </c>
      <c r="M1446" s="664">
        <v>24716.38</v>
      </c>
      <c r="N1446" s="664">
        <v>8</v>
      </c>
      <c r="O1446" s="664">
        <v>197731.04</v>
      </c>
      <c r="P1446" s="677">
        <v>1.6140354142305864</v>
      </c>
      <c r="Q1446" s="665">
        <v>24716.38</v>
      </c>
    </row>
    <row r="1447" spans="1:17" ht="14.4" customHeight="1" x14ac:dyDescent="0.3">
      <c r="A1447" s="660" t="s">
        <v>586</v>
      </c>
      <c r="B1447" s="661" t="s">
        <v>9179</v>
      </c>
      <c r="C1447" s="661" t="s">
        <v>2035</v>
      </c>
      <c r="D1447" s="661" t="s">
        <v>9050</v>
      </c>
      <c r="E1447" s="661" t="s">
        <v>8544</v>
      </c>
      <c r="F1447" s="664">
        <v>1</v>
      </c>
      <c r="G1447" s="664">
        <v>11313.93</v>
      </c>
      <c r="H1447" s="664">
        <v>1</v>
      </c>
      <c r="I1447" s="664">
        <v>11313.93</v>
      </c>
      <c r="J1447" s="664"/>
      <c r="K1447" s="664"/>
      <c r="L1447" s="664"/>
      <c r="M1447" s="664"/>
      <c r="N1447" s="664"/>
      <c r="O1447" s="664"/>
      <c r="P1447" s="677"/>
      <c r="Q1447" s="665"/>
    </row>
    <row r="1448" spans="1:17" ht="14.4" customHeight="1" x14ac:dyDescent="0.3">
      <c r="A1448" s="660" t="s">
        <v>586</v>
      </c>
      <c r="B1448" s="661" t="s">
        <v>9179</v>
      </c>
      <c r="C1448" s="661" t="s">
        <v>2035</v>
      </c>
      <c r="D1448" s="661" t="s">
        <v>9051</v>
      </c>
      <c r="E1448" s="661" t="s">
        <v>8544</v>
      </c>
      <c r="F1448" s="664">
        <v>21</v>
      </c>
      <c r="G1448" s="664">
        <v>192313.72999999998</v>
      </c>
      <c r="H1448" s="664">
        <v>1</v>
      </c>
      <c r="I1448" s="664">
        <v>9157.7966666666653</v>
      </c>
      <c r="J1448" s="664"/>
      <c r="K1448" s="664"/>
      <c r="L1448" s="664"/>
      <c r="M1448" s="664"/>
      <c r="N1448" s="664"/>
      <c r="O1448" s="664"/>
      <c r="P1448" s="677"/>
      <c r="Q1448" s="665"/>
    </row>
    <row r="1449" spans="1:17" ht="14.4" customHeight="1" x14ac:dyDescent="0.3">
      <c r="A1449" s="660" t="s">
        <v>586</v>
      </c>
      <c r="B1449" s="661" t="s">
        <v>9179</v>
      </c>
      <c r="C1449" s="661" t="s">
        <v>2035</v>
      </c>
      <c r="D1449" s="661" t="s">
        <v>9052</v>
      </c>
      <c r="E1449" s="661" t="s">
        <v>3759</v>
      </c>
      <c r="F1449" s="664"/>
      <c r="G1449" s="664"/>
      <c r="H1449" s="664"/>
      <c r="I1449" s="664"/>
      <c r="J1449" s="664">
        <v>2</v>
      </c>
      <c r="K1449" s="664">
        <v>144.4</v>
      </c>
      <c r="L1449" s="664"/>
      <c r="M1449" s="664">
        <v>72.2</v>
      </c>
      <c r="N1449" s="664">
        <v>1</v>
      </c>
      <c r="O1449" s="664">
        <v>46113.42</v>
      </c>
      <c r="P1449" s="677"/>
      <c r="Q1449" s="665">
        <v>46113.42</v>
      </c>
    </row>
    <row r="1450" spans="1:17" ht="14.4" customHeight="1" x14ac:dyDescent="0.3">
      <c r="A1450" s="660" t="s">
        <v>586</v>
      </c>
      <c r="B1450" s="661" t="s">
        <v>9179</v>
      </c>
      <c r="C1450" s="661" t="s">
        <v>2035</v>
      </c>
      <c r="D1450" s="661" t="s">
        <v>9053</v>
      </c>
      <c r="E1450" s="661" t="s">
        <v>8544</v>
      </c>
      <c r="F1450" s="664">
        <v>29.25</v>
      </c>
      <c r="G1450" s="664">
        <v>96683.45</v>
      </c>
      <c r="H1450" s="664">
        <v>1</v>
      </c>
      <c r="I1450" s="664">
        <v>3305.4170940170939</v>
      </c>
      <c r="J1450" s="664"/>
      <c r="K1450" s="664"/>
      <c r="L1450" s="664"/>
      <c r="M1450" s="664"/>
      <c r="N1450" s="664"/>
      <c r="O1450" s="664"/>
      <c r="P1450" s="677"/>
      <c r="Q1450" s="665"/>
    </row>
    <row r="1451" spans="1:17" ht="14.4" customHeight="1" x14ac:dyDescent="0.3">
      <c r="A1451" s="660" t="s">
        <v>586</v>
      </c>
      <c r="B1451" s="661" t="s">
        <v>9179</v>
      </c>
      <c r="C1451" s="661" t="s">
        <v>2035</v>
      </c>
      <c r="D1451" s="661" t="s">
        <v>8603</v>
      </c>
      <c r="E1451" s="661" t="s">
        <v>1997</v>
      </c>
      <c r="F1451" s="664">
        <v>1028</v>
      </c>
      <c r="G1451" s="664">
        <v>112365.84999999999</v>
      </c>
      <c r="H1451" s="664">
        <v>1</v>
      </c>
      <c r="I1451" s="664">
        <v>109.30530155642022</v>
      </c>
      <c r="J1451" s="664">
        <v>1381.8</v>
      </c>
      <c r="K1451" s="664">
        <v>155643.84</v>
      </c>
      <c r="L1451" s="664">
        <v>1.3851525174241106</v>
      </c>
      <c r="M1451" s="664">
        <v>112.6384715588363</v>
      </c>
      <c r="N1451" s="664">
        <v>1120</v>
      </c>
      <c r="O1451" s="664">
        <v>82397.48000000001</v>
      </c>
      <c r="P1451" s="677">
        <v>0.73329645973398516</v>
      </c>
      <c r="Q1451" s="665">
        <v>73.56917857142858</v>
      </c>
    </row>
    <row r="1452" spans="1:17" ht="14.4" customHeight="1" x14ac:dyDescent="0.3">
      <c r="A1452" s="660" t="s">
        <v>586</v>
      </c>
      <c r="B1452" s="661" t="s">
        <v>9179</v>
      </c>
      <c r="C1452" s="661" t="s">
        <v>2035</v>
      </c>
      <c r="D1452" s="661" t="s">
        <v>8604</v>
      </c>
      <c r="E1452" s="661" t="s">
        <v>2001</v>
      </c>
      <c r="F1452" s="664">
        <v>792.5</v>
      </c>
      <c r="G1452" s="664">
        <v>701412.51</v>
      </c>
      <c r="H1452" s="664">
        <v>1</v>
      </c>
      <c r="I1452" s="664">
        <v>885.06310410094636</v>
      </c>
      <c r="J1452" s="664">
        <v>734</v>
      </c>
      <c r="K1452" s="664">
        <v>574076.61999999988</v>
      </c>
      <c r="L1452" s="664">
        <v>0.81845791430209858</v>
      </c>
      <c r="M1452" s="664">
        <v>782.12073569482277</v>
      </c>
      <c r="N1452" s="664">
        <v>997.4</v>
      </c>
      <c r="O1452" s="664">
        <v>636121.76</v>
      </c>
      <c r="P1452" s="677">
        <v>0.90691533289019899</v>
      </c>
      <c r="Q1452" s="665">
        <v>637.77998796871873</v>
      </c>
    </row>
    <row r="1453" spans="1:17" ht="14.4" customHeight="1" x14ac:dyDescent="0.3">
      <c r="A1453" s="660" t="s">
        <v>586</v>
      </c>
      <c r="B1453" s="661" t="s">
        <v>9179</v>
      </c>
      <c r="C1453" s="661" t="s">
        <v>2035</v>
      </c>
      <c r="D1453" s="661" t="s">
        <v>8605</v>
      </c>
      <c r="E1453" s="661" t="s">
        <v>2004</v>
      </c>
      <c r="F1453" s="664">
        <v>29.5</v>
      </c>
      <c r="G1453" s="664">
        <v>8329.91</v>
      </c>
      <c r="H1453" s="664">
        <v>1</v>
      </c>
      <c r="I1453" s="664">
        <v>282.36983050847459</v>
      </c>
      <c r="J1453" s="664">
        <v>15.5</v>
      </c>
      <c r="K1453" s="664">
        <v>4691.6900000000005</v>
      </c>
      <c r="L1453" s="664">
        <v>0.56323417659974728</v>
      </c>
      <c r="M1453" s="664">
        <v>302.68967741935489</v>
      </c>
      <c r="N1453" s="664">
        <v>18</v>
      </c>
      <c r="O1453" s="664">
        <v>4968.1899999999996</v>
      </c>
      <c r="P1453" s="677">
        <v>0.59642781254539357</v>
      </c>
      <c r="Q1453" s="665">
        <v>276.01055555555553</v>
      </c>
    </row>
    <row r="1454" spans="1:17" ht="14.4" customHeight="1" x14ac:dyDescent="0.3">
      <c r="A1454" s="660" t="s">
        <v>586</v>
      </c>
      <c r="B1454" s="661" t="s">
        <v>9179</v>
      </c>
      <c r="C1454" s="661" t="s">
        <v>2035</v>
      </c>
      <c r="D1454" s="661" t="s">
        <v>8606</v>
      </c>
      <c r="E1454" s="661" t="s">
        <v>2004</v>
      </c>
      <c r="F1454" s="664">
        <v>6</v>
      </c>
      <c r="G1454" s="664">
        <v>9001.74</v>
      </c>
      <c r="H1454" s="664">
        <v>1</v>
      </c>
      <c r="I1454" s="664">
        <v>1500.29</v>
      </c>
      <c r="J1454" s="664">
        <v>2.8</v>
      </c>
      <c r="K1454" s="664">
        <v>4237.6499999999996</v>
      </c>
      <c r="L1454" s="664">
        <v>0.47075898659592474</v>
      </c>
      <c r="M1454" s="664">
        <v>1513.4464285714284</v>
      </c>
      <c r="N1454" s="664">
        <v>1</v>
      </c>
      <c r="O1454" s="664">
        <v>553.02</v>
      </c>
      <c r="P1454" s="677">
        <v>6.1434789274073677E-2</v>
      </c>
      <c r="Q1454" s="665">
        <v>553.02</v>
      </c>
    </row>
    <row r="1455" spans="1:17" ht="14.4" customHeight="1" x14ac:dyDescent="0.3">
      <c r="A1455" s="660" t="s">
        <v>586</v>
      </c>
      <c r="B1455" s="661" t="s">
        <v>9179</v>
      </c>
      <c r="C1455" s="661" t="s">
        <v>2035</v>
      </c>
      <c r="D1455" s="661" t="s">
        <v>9057</v>
      </c>
      <c r="E1455" s="661" t="s">
        <v>2018</v>
      </c>
      <c r="F1455" s="664">
        <v>146.30000000000001</v>
      </c>
      <c r="G1455" s="664">
        <v>117600.16999999998</v>
      </c>
      <c r="H1455" s="664">
        <v>1</v>
      </c>
      <c r="I1455" s="664">
        <v>803.8289131920709</v>
      </c>
      <c r="J1455" s="664">
        <v>84.4</v>
      </c>
      <c r="K1455" s="664">
        <v>68438.099999999991</v>
      </c>
      <c r="L1455" s="664">
        <v>0.58195579139043763</v>
      </c>
      <c r="M1455" s="664">
        <v>810.8779620853079</v>
      </c>
      <c r="N1455" s="664">
        <v>15.7</v>
      </c>
      <c r="O1455" s="664">
        <v>12597.75</v>
      </c>
      <c r="P1455" s="677">
        <v>0.10712356963429562</v>
      </c>
      <c r="Q1455" s="665">
        <v>802.40445859872614</v>
      </c>
    </row>
    <row r="1456" spans="1:17" ht="14.4" customHeight="1" x14ac:dyDescent="0.3">
      <c r="A1456" s="660" t="s">
        <v>586</v>
      </c>
      <c r="B1456" s="661" t="s">
        <v>9179</v>
      </c>
      <c r="C1456" s="661" t="s">
        <v>2035</v>
      </c>
      <c r="D1456" s="661" t="s">
        <v>9058</v>
      </c>
      <c r="E1456" s="661" t="s">
        <v>2021</v>
      </c>
      <c r="F1456" s="664"/>
      <c r="G1456" s="664"/>
      <c r="H1456" s="664"/>
      <c r="I1456" s="664"/>
      <c r="J1456" s="664"/>
      <c r="K1456" s="664"/>
      <c r="L1456" s="664"/>
      <c r="M1456" s="664"/>
      <c r="N1456" s="664">
        <v>3</v>
      </c>
      <c r="O1456" s="664">
        <v>4569.72</v>
      </c>
      <c r="P1456" s="677"/>
      <c r="Q1456" s="665">
        <v>1523.24</v>
      </c>
    </row>
    <row r="1457" spans="1:17" ht="14.4" customHeight="1" x14ac:dyDescent="0.3">
      <c r="A1457" s="660" t="s">
        <v>586</v>
      </c>
      <c r="B1457" s="661" t="s">
        <v>9179</v>
      </c>
      <c r="C1457" s="661" t="s">
        <v>2035</v>
      </c>
      <c r="D1457" s="661" t="s">
        <v>9059</v>
      </c>
      <c r="E1457" s="661" t="s">
        <v>8544</v>
      </c>
      <c r="F1457" s="664">
        <v>55.9</v>
      </c>
      <c r="G1457" s="664">
        <v>52707.520000000004</v>
      </c>
      <c r="H1457" s="664">
        <v>1</v>
      </c>
      <c r="I1457" s="664">
        <v>942.88944543828279</v>
      </c>
      <c r="J1457" s="664">
        <v>543.65</v>
      </c>
      <c r="K1457" s="664">
        <v>506116.38</v>
      </c>
      <c r="L1457" s="664">
        <v>9.6023561723260737</v>
      </c>
      <c r="M1457" s="664">
        <v>930.95995585395019</v>
      </c>
      <c r="N1457" s="664">
        <v>11</v>
      </c>
      <c r="O1457" s="664">
        <v>10240.560000000001</v>
      </c>
      <c r="P1457" s="677">
        <v>0.1942903024084609</v>
      </c>
      <c r="Q1457" s="665">
        <v>930.96000000000015</v>
      </c>
    </row>
    <row r="1458" spans="1:17" ht="14.4" customHeight="1" x14ac:dyDescent="0.3">
      <c r="A1458" s="660" t="s">
        <v>586</v>
      </c>
      <c r="B1458" s="661" t="s">
        <v>9179</v>
      </c>
      <c r="C1458" s="661" t="s">
        <v>2035</v>
      </c>
      <c r="D1458" s="661" t="s">
        <v>9060</v>
      </c>
      <c r="E1458" s="661" t="s">
        <v>4467</v>
      </c>
      <c r="F1458" s="664">
        <v>24</v>
      </c>
      <c r="G1458" s="664">
        <v>1380.24</v>
      </c>
      <c r="H1458" s="664">
        <v>1</v>
      </c>
      <c r="I1458" s="664">
        <v>57.51</v>
      </c>
      <c r="J1458" s="664">
        <v>91</v>
      </c>
      <c r="K1458" s="664">
        <v>5278.91</v>
      </c>
      <c r="L1458" s="664">
        <v>3.8246319480670028</v>
      </c>
      <c r="M1458" s="664">
        <v>58.01</v>
      </c>
      <c r="N1458" s="664">
        <v>64</v>
      </c>
      <c r="O1458" s="664">
        <v>2583.04</v>
      </c>
      <c r="P1458" s="677">
        <v>1.8714426476554802</v>
      </c>
      <c r="Q1458" s="665">
        <v>40.36</v>
      </c>
    </row>
    <row r="1459" spans="1:17" ht="14.4" customHeight="1" x14ac:dyDescent="0.3">
      <c r="A1459" s="660" t="s">
        <v>586</v>
      </c>
      <c r="B1459" s="661" t="s">
        <v>9179</v>
      </c>
      <c r="C1459" s="661" t="s">
        <v>2035</v>
      </c>
      <c r="D1459" s="661" t="s">
        <v>9183</v>
      </c>
      <c r="E1459" s="661" t="s">
        <v>9184</v>
      </c>
      <c r="F1459" s="664"/>
      <c r="G1459" s="664"/>
      <c r="H1459" s="664"/>
      <c r="I1459" s="664"/>
      <c r="J1459" s="664">
        <v>12.18</v>
      </c>
      <c r="K1459" s="664">
        <v>4975.8900000000003</v>
      </c>
      <c r="L1459" s="664"/>
      <c r="M1459" s="664">
        <v>408.52955665024632</v>
      </c>
      <c r="N1459" s="664"/>
      <c r="O1459" s="664"/>
      <c r="P1459" s="677"/>
      <c r="Q1459" s="665"/>
    </row>
    <row r="1460" spans="1:17" ht="14.4" customHeight="1" x14ac:dyDescent="0.3">
      <c r="A1460" s="660" t="s">
        <v>586</v>
      </c>
      <c r="B1460" s="661" t="s">
        <v>9179</v>
      </c>
      <c r="C1460" s="661" t="s">
        <v>2035</v>
      </c>
      <c r="D1460" s="661" t="s">
        <v>9061</v>
      </c>
      <c r="E1460" s="661" t="s">
        <v>8544</v>
      </c>
      <c r="F1460" s="664">
        <v>24</v>
      </c>
      <c r="G1460" s="664">
        <v>6525.36</v>
      </c>
      <c r="H1460" s="664">
        <v>1</v>
      </c>
      <c r="I1460" s="664">
        <v>271.89</v>
      </c>
      <c r="J1460" s="664"/>
      <c r="K1460" s="664"/>
      <c r="L1460" s="664"/>
      <c r="M1460" s="664"/>
      <c r="N1460" s="664"/>
      <c r="O1460" s="664"/>
      <c r="P1460" s="677"/>
      <c r="Q1460" s="665"/>
    </row>
    <row r="1461" spans="1:17" ht="14.4" customHeight="1" x14ac:dyDescent="0.3">
      <c r="A1461" s="660" t="s">
        <v>586</v>
      </c>
      <c r="B1461" s="661" t="s">
        <v>9179</v>
      </c>
      <c r="C1461" s="661" t="s">
        <v>2035</v>
      </c>
      <c r="D1461" s="661" t="s">
        <v>9062</v>
      </c>
      <c r="E1461" s="661" t="s">
        <v>8544</v>
      </c>
      <c r="F1461" s="664">
        <v>18.32</v>
      </c>
      <c r="G1461" s="664">
        <v>429012.62000000005</v>
      </c>
      <c r="H1461" s="664">
        <v>1</v>
      </c>
      <c r="I1461" s="664">
        <v>23417.719432314414</v>
      </c>
      <c r="J1461" s="664"/>
      <c r="K1461" s="664"/>
      <c r="L1461" s="664"/>
      <c r="M1461" s="664"/>
      <c r="N1461" s="664"/>
      <c r="O1461" s="664"/>
      <c r="P1461" s="677"/>
      <c r="Q1461" s="665"/>
    </row>
    <row r="1462" spans="1:17" ht="14.4" customHeight="1" x14ac:dyDescent="0.3">
      <c r="A1462" s="660" t="s">
        <v>586</v>
      </c>
      <c r="B1462" s="661" t="s">
        <v>9179</v>
      </c>
      <c r="C1462" s="661" t="s">
        <v>2035</v>
      </c>
      <c r="D1462" s="661" t="s">
        <v>3159</v>
      </c>
      <c r="E1462" s="661" t="s">
        <v>9065</v>
      </c>
      <c r="F1462" s="664">
        <v>4</v>
      </c>
      <c r="G1462" s="664">
        <v>27346.12</v>
      </c>
      <c r="H1462" s="664">
        <v>1</v>
      </c>
      <c r="I1462" s="664">
        <v>6836.53</v>
      </c>
      <c r="J1462" s="664">
        <v>19</v>
      </c>
      <c r="K1462" s="664">
        <v>130973.53</v>
      </c>
      <c r="L1462" s="664">
        <v>4.7894739729073086</v>
      </c>
      <c r="M1462" s="664">
        <v>6893.3436842105266</v>
      </c>
      <c r="N1462" s="664">
        <v>14</v>
      </c>
      <c r="O1462" s="664">
        <v>102293.48000000001</v>
      </c>
      <c r="P1462" s="677">
        <v>3.7406944751211513</v>
      </c>
      <c r="Q1462" s="665">
        <v>7306.6771428571437</v>
      </c>
    </row>
    <row r="1463" spans="1:17" ht="14.4" customHeight="1" x14ac:dyDescent="0.3">
      <c r="A1463" s="660" t="s">
        <v>586</v>
      </c>
      <c r="B1463" s="661" t="s">
        <v>9179</v>
      </c>
      <c r="C1463" s="661" t="s">
        <v>2035</v>
      </c>
      <c r="D1463" s="661" t="s">
        <v>9066</v>
      </c>
      <c r="E1463" s="661" t="s">
        <v>8544</v>
      </c>
      <c r="F1463" s="664">
        <v>25.7</v>
      </c>
      <c r="G1463" s="664">
        <v>13163.79</v>
      </c>
      <c r="H1463" s="664">
        <v>1</v>
      </c>
      <c r="I1463" s="664">
        <v>512.2097276264592</v>
      </c>
      <c r="J1463" s="664">
        <v>50.699999999999996</v>
      </c>
      <c r="K1463" s="664">
        <v>26197.15</v>
      </c>
      <c r="L1463" s="664">
        <v>1.9900917592881686</v>
      </c>
      <c r="M1463" s="664">
        <v>516.70907297830377</v>
      </c>
      <c r="N1463" s="664"/>
      <c r="O1463" s="664"/>
      <c r="P1463" s="677"/>
      <c r="Q1463" s="665"/>
    </row>
    <row r="1464" spans="1:17" ht="14.4" customHeight="1" x14ac:dyDescent="0.3">
      <c r="A1464" s="660" t="s">
        <v>586</v>
      </c>
      <c r="B1464" s="661" t="s">
        <v>9179</v>
      </c>
      <c r="C1464" s="661" t="s">
        <v>2035</v>
      </c>
      <c r="D1464" s="661" t="s">
        <v>9066</v>
      </c>
      <c r="E1464" s="661" t="s">
        <v>8635</v>
      </c>
      <c r="F1464" s="664">
        <v>103.1</v>
      </c>
      <c r="G1464" s="664">
        <v>50765.37</v>
      </c>
      <c r="H1464" s="664">
        <v>1</v>
      </c>
      <c r="I1464" s="664">
        <v>492.38962172647922</v>
      </c>
      <c r="J1464" s="664">
        <v>62.6</v>
      </c>
      <c r="K1464" s="664">
        <v>32345.99</v>
      </c>
      <c r="L1464" s="664">
        <v>0.6371664384599186</v>
      </c>
      <c r="M1464" s="664">
        <v>516.70910543130992</v>
      </c>
      <c r="N1464" s="664">
        <v>26</v>
      </c>
      <c r="O1464" s="664">
        <v>13434.449999999999</v>
      </c>
      <c r="P1464" s="677">
        <v>0.26463807906846731</v>
      </c>
      <c r="Q1464" s="665">
        <v>516.70961538461529</v>
      </c>
    </row>
    <row r="1465" spans="1:17" ht="14.4" customHeight="1" x14ac:dyDescent="0.3">
      <c r="A1465" s="660" t="s">
        <v>586</v>
      </c>
      <c r="B1465" s="661" t="s">
        <v>9179</v>
      </c>
      <c r="C1465" s="661" t="s">
        <v>2035</v>
      </c>
      <c r="D1465" s="661" t="s">
        <v>9067</v>
      </c>
      <c r="E1465" s="661" t="s">
        <v>4478</v>
      </c>
      <c r="F1465" s="664">
        <v>51</v>
      </c>
      <c r="G1465" s="664">
        <v>13121.46</v>
      </c>
      <c r="H1465" s="664">
        <v>1</v>
      </c>
      <c r="I1465" s="664">
        <v>257.28352941176468</v>
      </c>
      <c r="J1465" s="664">
        <v>16</v>
      </c>
      <c r="K1465" s="664">
        <v>760</v>
      </c>
      <c r="L1465" s="664">
        <v>5.7920383859722931E-2</v>
      </c>
      <c r="M1465" s="664">
        <v>47.5</v>
      </c>
      <c r="N1465" s="664">
        <v>40</v>
      </c>
      <c r="O1465" s="664">
        <v>1900</v>
      </c>
      <c r="P1465" s="677">
        <v>0.14480095964930734</v>
      </c>
      <c r="Q1465" s="665">
        <v>47.5</v>
      </c>
    </row>
    <row r="1466" spans="1:17" ht="14.4" customHeight="1" x14ac:dyDescent="0.3">
      <c r="A1466" s="660" t="s">
        <v>586</v>
      </c>
      <c r="B1466" s="661" t="s">
        <v>9179</v>
      </c>
      <c r="C1466" s="661" t="s">
        <v>2035</v>
      </c>
      <c r="D1466" s="661" t="s">
        <v>9068</v>
      </c>
      <c r="E1466" s="661" t="s">
        <v>9069</v>
      </c>
      <c r="F1466" s="664">
        <v>1</v>
      </c>
      <c r="G1466" s="664">
        <v>751.20999999999992</v>
      </c>
      <c r="H1466" s="664">
        <v>1</v>
      </c>
      <c r="I1466" s="664">
        <v>751.20999999999992</v>
      </c>
      <c r="J1466" s="664">
        <v>0.2</v>
      </c>
      <c r="K1466" s="664">
        <v>115.06</v>
      </c>
      <c r="L1466" s="664">
        <v>0.15316622515674713</v>
      </c>
      <c r="M1466" s="664">
        <v>575.29999999999995</v>
      </c>
      <c r="N1466" s="664">
        <v>4.0999999999999996</v>
      </c>
      <c r="O1466" s="664">
        <v>2358.73</v>
      </c>
      <c r="P1466" s="677">
        <v>3.1399076157133163</v>
      </c>
      <c r="Q1466" s="665">
        <v>575.30000000000007</v>
      </c>
    </row>
    <row r="1467" spans="1:17" ht="14.4" customHeight="1" x14ac:dyDescent="0.3">
      <c r="A1467" s="660" t="s">
        <v>586</v>
      </c>
      <c r="B1467" s="661" t="s">
        <v>9179</v>
      </c>
      <c r="C1467" s="661" t="s">
        <v>2035</v>
      </c>
      <c r="D1467" s="661" t="s">
        <v>9070</v>
      </c>
      <c r="E1467" s="661" t="s">
        <v>3981</v>
      </c>
      <c r="F1467" s="664">
        <v>14</v>
      </c>
      <c r="G1467" s="664">
        <v>1510.04</v>
      </c>
      <c r="H1467" s="664">
        <v>1</v>
      </c>
      <c r="I1467" s="664">
        <v>107.86</v>
      </c>
      <c r="J1467" s="664"/>
      <c r="K1467" s="664"/>
      <c r="L1467" s="664"/>
      <c r="M1467" s="664"/>
      <c r="N1467" s="664">
        <v>9</v>
      </c>
      <c r="O1467" s="664">
        <v>726.57</v>
      </c>
      <c r="P1467" s="677">
        <v>0.4811594394850468</v>
      </c>
      <c r="Q1467" s="665">
        <v>80.73</v>
      </c>
    </row>
    <row r="1468" spans="1:17" ht="14.4" customHeight="1" x14ac:dyDescent="0.3">
      <c r="A1468" s="660" t="s">
        <v>586</v>
      </c>
      <c r="B1468" s="661" t="s">
        <v>9179</v>
      </c>
      <c r="C1468" s="661" t="s">
        <v>2035</v>
      </c>
      <c r="D1468" s="661" t="s">
        <v>9071</v>
      </c>
      <c r="E1468" s="661" t="s">
        <v>4445</v>
      </c>
      <c r="F1468" s="664">
        <v>25.6</v>
      </c>
      <c r="G1468" s="664">
        <v>14165.95</v>
      </c>
      <c r="H1468" s="664">
        <v>1</v>
      </c>
      <c r="I1468" s="664">
        <v>553.357421875</v>
      </c>
      <c r="J1468" s="664">
        <v>3.4000000000000004</v>
      </c>
      <c r="K1468" s="664">
        <v>1291.1500000000001</v>
      </c>
      <c r="L1468" s="664">
        <v>9.1144610845019222E-2</v>
      </c>
      <c r="M1468" s="664">
        <v>379.75</v>
      </c>
      <c r="N1468" s="664">
        <v>3</v>
      </c>
      <c r="O1468" s="664">
        <v>1139.25</v>
      </c>
      <c r="P1468" s="677">
        <v>8.0421715451487547E-2</v>
      </c>
      <c r="Q1468" s="665">
        <v>379.75</v>
      </c>
    </row>
    <row r="1469" spans="1:17" ht="14.4" customHeight="1" x14ac:dyDescent="0.3">
      <c r="A1469" s="660" t="s">
        <v>586</v>
      </c>
      <c r="B1469" s="661" t="s">
        <v>9179</v>
      </c>
      <c r="C1469" s="661" t="s">
        <v>2035</v>
      </c>
      <c r="D1469" s="661" t="s">
        <v>9072</v>
      </c>
      <c r="E1469" s="661" t="s">
        <v>9073</v>
      </c>
      <c r="F1469" s="664">
        <v>45</v>
      </c>
      <c r="G1469" s="664">
        <v>273074.28999999998</v>
      </c>
      <c r="H1469" s="664">
        <v>1</v>
      </c>
      <c r="I1469" s="664">
        <v>6068.3175555555554</v>
      </c>
      <c r="J1469" s="664">
        <v>6</v>
      </c>
      <c r="K1469" s="664">
        <v>37546.74</v>
      </c>
      <c r="L1469" s="664">
        <v>0.13749643000078843</v>
      </c>
      <c r="M1469" s="664">
        <v>6257.79</v>
      </c>
      <c r="N1469" s="664">
        <v>22</v>
      </c>
      <c r="O1469" s="664">
        <v>137671.38</v>
      </c>
      <c r="P1469" s="677">
        <v>0.50415357666955762</v>
      </c>
      <c r="Q1469" s="665">
        <v>6257.79</v>
      </c>
    </row>
    <row r="1470" spans="1:17" ht="14.4" customHeight="1" x14ac:dyDescent="0.3">
      <c r="A1470" s="660" t="s">
        <v>586</v>
      </c>
      <c r="B1470" s="661" t="s">
        <v>9179</v>
      </c>
      <c r="C1470" s="661" t="s">
        <v>2035</v>
      </c>
      <c r="D1470" s="661" t="s">
        <v>9076</v>
      </c>
      <c r="E1470" s="661" t="s">
        <v>9077</v>
      </c>
      <c r="F1470" s="664">
        <v>31</v>
      </c>
      <c r="G1470" s="664">
        <v>2591.91</v>
      </c>
      <c r="H1470" s="664">
        <v>1</v>
      </c>
      <c r="I1470" s="664">
        <v>83.61</v>
      </c>
      <c r="J1470" s="664"/>
      <c r="K1470" s="664"/>
      <c r="L1470" s="664"/>
      <c r="M1470" s="664"/>
      <c r="N1470" s="664">
        <v>2</v>
      </c>
      <c r="O1470" s="664">
        <v>221.07</v>
      </c>
      <c r="P1470" s="677">
        <v>8.5292313390511243E-2</v>
      </c>
      <c r="Q1470" s="665">
        <v>110.535</v>
      </c>
    </row>
    <row r="1471" spans="1:17" ht="14.4" customHeight="1" x14ac:dyDescent="0.3">
      <c r="A1471" s="660" t="s">
        <v>586</v>
      </c>
      <c r="B1471" s="661" t="s">
        <v>9179</v>
      </c>
      <c r="C1471" s="661" t="s">
        <v>2035</v>
      </c>
      <c r="D1471" s="661" t="s">
        <v>9078</v>
      </c>
      <c r="E1471" s="661" t="s">
        <v>4452</v>
      </c>
      <c r="F1471" s="664">
        <v>17.66</v>
      </c>
      <c r="G1471" s="664">
        <v>723.17</v>
      </c>
      <c r="H1471" s="664">
        <v>1</v>
      </c>
      <c r="I1471" s="664">
        <v>40.949603624009058</v>
      </c>
      <c r="J1471" s="664">
        <v>20</v>
      </c>
      <c r="K1471" s="664">
        <v>819</v>
      </c>
      <c r="L1471" s="664">
        <v>1.1325137934372278</v>
      </c>
      <c r="M1471" s="664">
        <v>40.950000000000003</v>
      </c>
      <c r="N1471" s="664">
        <v>6</v>
      </c>
      <c r="O1471" s="664">
        <v>427.32</v>
      </c>
      <c r="P1471" s="677">
        <v>0.59089840563076457</v>
      </c>
      <c r="Q1471" s="665">
        <v>71.22</v>
      </c>
    </row>
    <row r="1472" spans="1:17" ht="14.4" customHeight="1" x14ac:dyDescent="0.3">
      <c r="A1472" s="660" t="s">
        <v>586</v>
      </c>
      <c r="B1472" s="661" t="s">
        <v>9179</v>
      </c>
      <c r="C1472" s="661" t="s">
        <v>2035</v>
      </c>
      <c r="D1472" s="661" t="s">
        <v>8609</v>
      </c>
      <c r="E1472" s="661" t="s">
        <v>8610</v>
      </c>
      <c r="F1472" s="664">
        <v>8.4</v>
      </c>
      <c r="G1472" s="664">
        <v>94469.759999999995</v>
      </c>
      <c r="H1472" s="664">
        <v>1</v>
      </c>
      <c r="I1472" s="664">
        <v>11246.4</v>
      </c>
      <c r="J1472" s="664">
        <v>8.6</v>
      </c>
      <c r="K1472" s="664">
        <v>96719.039999999994</v>
      </c>
      <c r="L1472" s="664">
        <v>1.0238095238095237</v>
      </c>
      <c r="M1472" s="664">
        <v>11246.4</v>
      </c>
      <c r="N1472" s="664"/>
      <c r="O1472" s="664"/>
      <c r="P1472" s="677"/>
      <c r="Q1472" s="665"/>
    </row>
    <row r="1473" spans="1:17" ht="14.4" customHeight="1" x14ac:dyDescent="0.3">
      <c r="A1473" s="660" t="s">
        <v>586</v>
      </c>
      <c r="B1473" s="661" t="s">
        <v>9179</v>
      </c>
      <c r="C1473" s="661" t="s">
        <v>2035</v>
      </c>
      <c r="D1473" s="661" t="s">
        <v>8611</v>
      </c>
      <c r="E1473" s="661" t="s">
        <v>8612</v>
      </c>
      <c r="F1473" s="664">
        <v>3.4000000000000004</v>
      </c>
      <c r="G1473" s="664">
        <v>23898.6</v>
      </c>
      <c r="H1473" s="664">
        <v>1</v>
      </c>
      <c r="I1473" s="664">
        <v>7028.9999999999991</v>
      </c>
      <c r="J1473" s="664">
        <v>7.6</v>
      </c>
      <c r="K1473" s="664">
        <v>53420.4</v>
      </c>
      <c r="L1473" s="664">
        <v>2.2352941176470589</v>
      </c>
      <c r="M1473" s="664">
        <v>7029.0000000000009</v>
      </c>
      <c r="N1473" s="664"/>
      <c r="O1473" s="664"/>
      <c r="P1473" s="677"/>
      <c r="Q1473" s="665"/>
    </row>
    <row r="1474" spans="1:17" ht="14.4" customHeight="1" x14ac:dyDescent="0.3">
      <c r="A1474" s="660" t="s">
        <v>586</v>
      </c>
      <c r="B1474" s="661" t="s">
        <v>9179</v>
      </c>
      <c r="C1474" s="661" t="s">
        <v>2035</v>
      </c>
      <c r="D1474" s="661" t="s">
        <v>9080</v>
      </c>
      <c r="E1474" s="661" t="s">
        <v>9081</v>
      </c>
      <c r="F1474" s="664">
        <v>41.95000000000001</v>
      </c>
      <c r="G1474" s="664">
        <v>238235.56000000003</v>
      </c>
      <c r="H1474" s="664">
        <v>1</v>
      </c>
      <c r="I1474" s="664">
        <v>5679.0359952324188</v>
      </c>
      <c r="J1474" s="664">
        <v>39.15</v>
      </c>
      <c r="K1474" s="664">
        <v>153698.92999999996</v>
      </c>
      <c r="L1474" s="664">
        <v>0.6451552824439809</v>
      </c>
      <c r="M1474" s="664">
        <v>3925.8985951468703</v>
      </c>
      <c r="N1474" s="664">
        <v>16.149999999999999</v>
      </c>
      <c r="O1474" s="664">
        <v>63403.279999999992</v>
      </c>
      <c r="P1474" s="677">
        <v>0.26613692766940411</v>
      </c>
      <c r="Q1474" s="665">
        <v>3925.8996904024766</v>
      </c>
    </row>
    <row r="1475" spans="1:17" ht="14.4" customHeight="1" x14ac:dyDescent="0.3">
      <c r="A1475" s="660" t="s">
        <v>586</v>
      </c>
      <c r="B1475" s="661" t="s">
        <v>9179</v>
      </c>
      <c r="C1475" s="661" t="s">
        <v>2035</v>
      </c>
      <c r="D1475" s="661" t="s">
        <v>9185</v>
      </c>
      <c r="E1475" s="661" t="s">
        <v>9186</v>
      </c>
      <c r="F1475" s="664"/>
      <c r="G1475" s="664"/>
      <c r="H1475" s="664"/>
      <c r="I1475" s="664"/>
      <c r="J1475" s="664"/>
      <c r="K1475" s="664"/>
      <c r="L1475" s="664"/>
      <c r="M1475" s="664"/>
      <c r="N1475" s="664">
        <v>0.1</v>
      </c>
      <c r="O1475" s="664">
        <v>220.31</v>
      </c>
      <c r="P1475" s="677"/>
      <c r="Q1475" s="665">
        <v>2203.1</v>
      </c>
    </row>
    <row r="1476" spans="1:17" ht="14.4" customHeight="1" x14ac:dyDescent="0.3">
      <c r="A1476" s="660" t="s">
        <v>586</v>
      </c>
      <c r="B1476" s="661" t="s">
        <v>9179</v>
      </c>
      <c r="C1476" s="661" t="s">
        <v>2035</v>
      </c>
      <c r="D1476" s="661" t="s">
        <v>8614</v>
      </c>
      <c r="E1476" s="661" t="s">
        <v>1735</v>
      </c>
      <c r="F1476" s="664">
        <v>11.24</v>
      </c>
      <c r="G1476" s="664">
        <v>3780.75</v>
      </c>
      <c r="H1476" s="664">
        <v>1</v>
      </c>
      <c r="I1476" s="664">
        <v>336.36565836298934</v>
      </c>
      <c r="J1476" s="664">
        <v>6.82</v>
      </c>
      <c r="K1476" s="664">
        <v>2319.4599999999996</v>
      </c>
      <c r="L1476" s="664">
        <v>0.61349203200423186</v>
      </c>
      <c r="M1476" s="664">
        <v>340.0967741935483</v>
      </c>
      <c r="N1476" s="664">
        <v>3.6999999999999997</v>
      </c>
      <c r="O1476" s="664">
        <v>1258.3699999999999</v>
      </c>
      <c r="P1476" s="677">
        <v>0.33283607749785094</v>
      </c>
      <c r="Q1476" s="665">
        <v>340.1</v>
      </c>
    </row>
    <row r="1477" spans="1:17" ht="14.4" customHeight="1" x14ac:dyDescent="0.3">
      <c r="A1477" s="660" t="s">
        <v>586</v>
      </c>
      <c r="B1477" s="661" t="s">
        <v>9179</v>
      </c>
      <c r="C1477" s="661" t="s">
        <v>2035</v>
      </c>
      <c r="D1477" s="661" t="s">
        <v>8615</v>
      </c>
      <c r="E1477" s="661" t="s">
        <v>1739</v>
      </c>
      <c r="F1477" s="664">
        <v>35.72</v>
      </c>
      <c r="G1477" s="664">
        <v>3000.5</v>
      </c>
      <c r="H1477" s="664">
        <v>1</v>
      </c>
      <c r="I1477" s="664">
        <v>84.000559910414339</v>
      </c>
      <c r="J1477" s="664">
        <v>31.5</v>
      </c>
      <c r="K1477" s="664">
        <v>2677.82</v>
      </c>
      <c r="L1477" s="664">
        <v>0.89245792367938681</v>
      </c>
      <c r="M1477" s="664">
        <v>85.010158730158736</v>
      </c>
      <c r="N1477" s="664">
        <v>23.48</v>
      </c>
      <c r="O1477" s="664">
        <v>2122.5299999999997</v>
      </c>
      <c r="P1477" s="677">
        <v>0.70739210131644714</v>
      </c>
      <c r="Q1477" s="665">
        <v>90.397359454855177</v>
      </c>
    </row>
    <row r="1478" spans="1:17" ht="14.4" customHeight="1" x14ac:dyDescent="0.3">
      <c r="A1478" s="660" t="s">
        <v>586</v>
      </c>
      <c r="B1478" s="661" t="s">
        <v>9179</v>
      </c>
      <c r="C1478" s="661" t="s">
        <v>2035</v>
      </c>
      <c r="D1478" s="661" t="s">
        <v>8616</v>
      </c>
      <c r="E1478" s="661" t="s">
        <v>1743</v>
      </c>
      <c r="F1478" s="664">
        <v>10</v>
      </c>
      <c r="G1478" s="664">
        <v>1685.7</v>
      </c>
      <c r="H1478" s="664">
        <v>1</v>
      </c>
      <c r="I1478" s="664">
        <v>168.57</v>
      </c>
      <c r="J1478" s="664">
        <v>74.94</v>
      </c>
      <c r="K1478" s="664">
        <v>12743.51</v>
      </c>
      <c r="L1478" s="664">
        <v>7.5597733879100666</v>
      </c>
      <c r="M1478" s="664">
        <v>170.04950627168401</v>
      </c>
      <c r="N1478" s="664">
        <v>30.380000000000003</v>
      </c>
      <c r="O1478" s="664">
        <v>5166.08</v>
      </c>
      <c r="P1478" s="677">
        <v>3.0646497004211897</v>
      </c>
      <c r="Q1478" s="665">
        <v>170.0487162606978</v>
      </c>
    </row>
    <row r="1479" spans="1:17" ht="14.4" customHeight="1" x14ac:dyDescent="0.3">
      <c r="A1479" s="660" t="s">
        <v>586</v>
      </c>
      <c r="B1479" s="661" t="s">
        <v>9179</v>
      </c>
      <c r="C1479" s="661" t="s">
        <v>2035</v>
      </c>
      <c r="D1479" s="661" t="s">
        <v>8617</v>
      </c>
      <c r="E1479" s="661" t="s">
        <v>8618</v>
      </c>
      <c r="F1479" s="664">
        <v>4</v>
      </c>
      <c r="G1479" s="664">
        <v>3819.16</v>
      </c>
      <c r="H1479" s="664">
        <v>1</v>
      </c>
      <c r="I1479" s="664">
        <v>954.79</v>
      </c>
      <c r="J1479" s="664"/>
      <c r="K1479" s="664"/>
      <c r="L1479" s="664"/>
      <c r="M1479" s="664"/>
      <c r="N1479" s="664"/>
      <c r="O1479" s="664"/>
      <c r="P1479" s="677"/>
      <c r="Q1479" s="665"/>
    </row>
    <row r="1480" spans="1:17" ht="14.4" customHeight="1" x14ac:dyDescent="0.3">
      <c r="A1480" s="660" t="s">
        <v>586</v>
      </c>
      <c r="B1480" s="661" t="s">
        <v>9179</v>
      </c>
      <c r="C1480" s="661" t="s">
        <v>2035</v>
      </c>
      <c r="D1480" s="661" t="s">
        <v>8619</v>
      </c>
      <c r="E1480" s="661" t="s">
        <v>8620</v>
      </c>
      <c r="F1480" s="664">
        <v>190</v>
      </c>
      <c r="G1480" s="664">
        <v>1236897.04</v>
      </c>
      <c r="H1480" s="664">
        <v>1</v>
      </c>
      <c r="I1480" s="664">
        <v>6509.9844210526317</v>
      </c>
      <c r="J1480" s="664">
        <v>478</v>
      </c>
      <c r="K1480" s="664">
        <v>3092669.56</v>
      </c>
      <c r="L1480" s="664">
        <v>2.500345186370565</v>
      </c>
      <c r="M1480" s="664">
        <v>6470.02</v>
      </c>
      <c r="N1480" s="664">
        <v>415</v>
      </c>
      <c r="O1480" s="664">
        <v>2685058.3</v>
      </c>
      <c r="P1480" s="677">
        <v>2.1708017831459925</v>
      </c>
      <c r="Q1480" s="665">
        <v>6470.0199999999995</v>
      </c>
    </row>
    <row r="1481" spans="1:17" ht="14.4" customHeight="1" x14ac:dyDescent="0.3">
      <c r="A1481" s="660" t="s">
        <v>586</v>
      </c>
      <c r="B1481" s="661" t="s">
        <v>9179</v>
      </c>
      <c r="C1481" s="661" t="s">
        <v>2035</v>
      </c>
      <c r="D1481" s="661" t="s">
        <v>8634</v>
      </c>
      <c r="E1481" s="661" t="s">
        <v>8635</v>
      </c>
      <c r="F1481" s="664">
        <v>9</v>
      </c>
      <c r="G1481" s="664">
        <v>21235.39</v>
      </c>
      <c r="H1481" s="664">
        <v>1</v>
      </c>
      <c r="I1481" s="664">
        <v>2359.4877777777779</v>
      </c>
      <c r="J1481" s="664">
        <v>4</v>
      </c>
      <c r="K1481" s="664">
        <v>9960.24</v>
      </c>
      <c r="L1481" s="664">
        <v>0.46903965502870443</v>
      </c>
      <c r="M1481" s="664">
        <v>2490.06</v>
      </c>
      <c r="N1481" s="664"/>
      <c r="O1481" s="664"/>
      <c r="P1481" s="677"/>
      <c r="Q1481" s="665"/>
    </row>
    <row r="1482" spans="1:17" ht="14.4" customHeight="1" x14ac:dyDescent="0.3">
      <c r="A1482" s="660" t="s">
        <v>586</v>
      </c>
      <c r="B1482" s="661" t="s">
        <v>9179</v>
      </c>
      <c r="C1482" s="661" t="s">
        <v>2035</v>
      </c>
      <c r="D1482" s="661" t="s">
        <v>8636</v>
      </c>
      <c r="E1482" s="661" t="s">
        <v>4470</v>
      </c>
      <c r="F1482" s="664">
        <v>62</v>
      </c>
      <c r="G1482" s="664">
        <v>27803.57</v>
      </c>
      <c r="H1482" s="664">
        <v>1</v>
      </c>
      <c r="I1482" s="664">
        <v>448.44467741935483</v>
      </c>
      <c r="J1482" s="664">
        <v>77</v>
      </c>
      <c r="K1482" s="664">
        <v>17645.32</v>
      </c>
      <c r="L1482" s="664">
        <v>0.6346422419854717</v>
      </c>
      <c r="M1482" s="664">
        <v>229.16</v>
      </c>
      <c r="N1482" s="664">
        <v>31</v>
      </c>
      <c r="O1482" s="664">
        <v>7103.96</v>
      </c>
      <c r="P1482" s="677">
        <v>0.25550531820194311</v>
      </c>
      <c r="Q1482" s="665">
        <v>229.16</v>
      </c>
    </row>
    <row r="1483" spans="1:17" ht="14.4" customHeight="1" x14ac:dyDescent="0.3">
      <c r="A1483" s="660" t="s">
        <v>586</v>
      </c>
      <c r="B1483" s="661" t="s">
        <v>9179</v>
      </c>
      <c r="C1483" s="661" t="s">
        <v>2035</v>
      </c>
      <c r="D1483" s="661" t="s">
        <v>9085</v>
      </c>
      <c r="E1483" s="661" t="s">
        <v>9086</v>
      </c>
      <c r="F1483" s="664">
        <v>16</v>
      </c>
      <c r="G1483" s="664">
        <v>1070.08</v>
      </c>
      <c r="H1483" s="664">
        <v>1</v>
      </c>
      <c r="I1483" s="664">
        <v>66.88</v>
      </c>
      <c r="J1483" s="664">
        <v>4.7</v>
      </c>
      <c r="K1483" s="664">
        <v>317.06</v>
      </c>
      <c r="L1483" s="664">
        <v>0.29629560406698568</v>
      </c>
      <c r="M1483" s="664">
        <v>67.459574468085108</v>
      </c>
      <c r="N1483" s="664"/>
      <c r="O1483" s="664"/>
      <c r="P1483" s="677"/>
      <c r="Q1483" s="665"/>
    </row>
    <row r="1484" spans="1:17" ht="14.4" customHeight="1" x14ac:dyDescent="0.3">
      <c r="A1484" s="660" t="s">
        <v>586</v>
      </c>
      <c r="B1484" s="661" t="s">
        <v>9179</v>
      </c>
      <c r="C1484" s="661" t="s">
        <v>2035</v>
      </c>
      <c r="D1484" s="661" t="s">
        <v>9087</v>
      </c>
      <c r="E1484" s="661" t="s">
        <v>9086</v>
      </c>
      <c r="F1484" s="664">
        <v>4</v>
      </c>
      <c r="G1484" s="664">
        <v>1337.56</v>
      </c>
      <c r="H1484" s="664">
        <v>1</v>
      </c>
      <c r="I1484" s="664">
        <v>334.39</v>
      </c>
      <c r="J1484" s="664"/>
      <c r="K1484" s="664"/>
      <c r="L1484" s="664"/>
      <c r="M1484" s="664"/>
      <c r="N1484" s="664"/>
      <c r="O1484" s="664"/>
      <c r="P1484" s="677"/>
      <c r="Q1484" s="665"/>
    </row>
    <row r="1485" spans="1:17" ht="14.4" customHeight="1" x14ac:dyDescent="0.3">
      <c r="A1485" s="660" t="s">
        <v>586</v>
      </c>
      <c r="B1485" s="661" t="s">
        <v>9179</v>
      </c>
      <c r="C1485" s="661" t="s">
        <v>2035</v>
      </c>
      <c r="D1485" s="661" t="s">
        <v>9088</v>
      </c>
      <c r="E1485" s="661" t="s">
        <v>3949</v>
      </c>
      <c r="F1485" s="664">
        <v>28</v>
      </c>
      <c r="G1485" s="664">
        <v>98018.16</v>
      </c>
      <c r="H1485" s="664">
        <v>1</v>
      </c>
      <c r="I1485" s="664">
        <v>3500.6485714285714</v>
      </c>
      <c r="J1485" s="664">
        <v>15</v>
      </c>
      <c r="K1485" s="664">
        <v>53006.86</v>
      </c>
      <c r="L1485" s="664">
        <v>0.54078611555246492</v>
      </c>
      <c r="M1485" s="664">
        <v>3533.7906666666668</v>
      </c>
      <c r="N1485" s="664">
        <v>14</v>
      </c>
      <c r="O1485" s="664">
        <v>49501.760000000002</v>
      </c>
      <c r="P1485" s="677">
        <v>0.50502641551320693</v>
      </c>
      <c r="Q1485" s="665">
        <v>3535.84</v>
      </c>
    </row>
    <row r="1486" spans="1:17" ht="14.4" customHeight="1" x14ac:dyDescent="0.3">
      <c r="A1486" s="660" t="s">
        <v>586</v>
      </c>
      <c r="B1486" s="661" t="s">
        <v>9179</v>
      </c>
      <c r="C1486" s="661" t="s">
        <v>2035</v>
      </c>
      <c r="D1486" s="661" t="s">
        <v>8639</v>
      </c>
      <c r="E1486" s="661" t="s">
        <v>3949</v>
      </c>
      <c r="F1486" s="664">
        <v>16.8</v>
      </c>
      <c r="G1486" s="664">
        <v>117521.92</v>
      </c>
      <c r="H1486" s="664">
        <v>1</v>
      </c>
      <c r="I1486" s="664">
        <v>6995.3523809523804</v>
      </c>
      <c r="J1486" s="664">
        <v>6</v>
      </c>
      <c r="K1486" s="664">
        <v>42430.080000000002</v>
      </c>
      <c r="L1486" s="664">
        <v>0.36103971071949814</v>
      </c>
      <c r="M1486" s="664">
        <v>7071.68</v>
      </c>
      <c r="N1486" s="664">
        <v>14</v>
      </c>
      <c r="O1486" s="664">
        <v>99003.520000000004</v>
      </c>
      <c r="P1486" s="677">
        <v>0.84242599167882903</v>
      </c>
      <c r="Q1486" s="665">
        <v>7071.68</v>
      </c>
    </row>
    <row r="1487" spans="1:17" ht="14.4" customHeight="1" x14ac:dyDescent="0.3">
      <c r="A1487" s="660" t="s">
        <v>586</v>
      </c>
      <c r="B1487" s="661" t="s">
        <v>9179</v>
      </c>
      <c r="C1487" s="661" t="s">
        <v>2035</v>
      </c>
      <c r="D1487" s="661" t="s">
        <v>9089</v>
      </c>
      <c r="E1487" s="661" t="s">
        <v>8544</v>
      </c>
      <c r="F1487" s="664">
        <v>30.7</v>
      </c>
      <c r="G1487" s="664">
        <v>28603.1</v>
      </c>
      <c r="H1487" s="664">
        <v>1</v>
      </c>
      <c r="I1487" s="664">
        <v>931.69706840390882</v>
      </c>
      <c r="J1487" s="664">
        <v>2.4</v>
      </c>
      <c r="K1487" s="664">
        <v>2484.52</v>
      </c>
      <c r="L1487" s="664">
        <v>8.6861913568808985E-2</v>
      </c>
      <c r="M1487" s="664">
        <v>1035.2166666666667</v>
      </c>
      <c r="N1487" s="664"/>
      <c r="O1487" s="664"/>
      <c r="P1487" s="677"/>
      <c r="Q1487" s="665"/>
    </row>
    <row r="1488" spans="1:17" ht="14.4" customHeight="1" x14ac:dyDescent="0.3">
      <c r="A1488" s="660" t="s">
        <v>586</v>
      </c>
      <c r="B1488" s="661" t="s">
        <v>9179</v>
      </c>
      <c r="C1488" s="661" t="s">
        <v>2035</v>
      </c>
      <c r="D1488" s="661" t="s">
        <v>9091</v>
      </c>
      <c r="E1488" s="661" t="s">
        <v>2892</v>
      </c>
      <c r="F1488" s="664">
        <v>14.799999999999999</v>
      </c>
      <c r="G1488" s="664">
        <v>1389.0400000000002</v>
      </c>
      <c r="H1488" s="664">
        <v>1</v>
      </c>
      <c r="I1488" s="664">
        <v>93.854054054054075</v>
      </c>
      <c r="J1488" s="664">
        <v>5.4</v>
      </c>
      <c r="K1488" s="664">
        <v>521.54</v>
      </c>
      <c r="L1488" s="664">
        <v>0.37546794908713926</v>
      </c>
      <c r="M1488" s="664">
        <v>96.581481481481475</v>
      </c>
      <c r="N1488" s="664"/>
      <c r="O1488" s="664"/>
      <c r="P1488" s="677"/>
      <c r="Q1488" s="665"/>
    </row>
    <row r="1489" spans="1:17" ht="14.4" customHeight="1" x14ac:dyDescent="0.3">
      <c r="A1489" s="660" t="s">
        <v>586</v>
      </c>
      <c r="B1489" s="661" t="s">
        <v>9179</v>
      </c>
      <c r="C1489" s="661" t="s">
        <v>2035</v>
      </c>
      <c r="D1489" s="661" t="s">
        <v>9187</v>
      </c>
      <c r="E1489" s="661" t="s">
        <v>8544</v>
      </c>
      <c r="F1489" s="664">
        <v>0.2</v>
      </c>
      <c r="G1489" s="664">
        <v>167.19</v>
      </c>
      <c r="H1489" s="664">
        <v>1</v>
      </c>
      <c r="I1489" s="664">
        <v>835.94999999999993</v>
      </c>
      <c r="J1489" s="664"/>
      <c r="K1489" s="664"/>
      <c r="L1489" s="664"/>
      <c r="M1489" s="664"/>
      <c r="N1489" s="664"/>
      <c r="O1489" s="664"/>
      <c r="P1489" s="677"/>
      <c r="Q1489" s="665"/>
    </row>
    <row r="1490" spans="1:17" ht="14.4" customHeight="1" x14ac:dyDescent="0.3">
      <c r="A1490" s="660" t="s">
        <v>586</v>
      </c>
      <c r="B1490" s="661" t="s">
        <v>9179</v>
      </c>
      <c r="C1490" s="661" t="s">
        <v>2035</v>
      </c>
      <c r="D1490" s="661" t="s">
        <v>9092</v>
      </c>
      <c r="E1490" s="661" t="s">
        <v>8544</v>
      </c>
      <c r="F1490" s="664">
        <v>5.8</v>
      </c>
      <c r="G1490" s="664">
        <v>1939.4499999999998</v>
      </c>
      <c r="H1490" s="664">
        <v>1</v>
      </c>
      <c r="I1490" s="664">
        <v>334.38793103448273</v>
      </c>
      <c r="J1490" s="664"/>
      <c r="K1490" s="664"/>
      <c r="L1490" s="664"/>
      <c r="M1490" s="664"/>
      <c r="N1490" s="664"/>
      <c r="O1490" s="664"/>
      <c r="P1490" s="677"/>
      <c r="Q1490" s="665"/>
    </row>
    <row r="1491" spans="1:17" ht="14.4" customHeight="1" x14ac:dyDescent="0.3">
      <c r="A1491" s="660" t="s">
        <v>586</v>
      </c>
      <c r="B1491" s="661" t="s">
        <v>9179</v>
      </c>
      <c r="C1491" s="661" t="s">
        <v>2035</v>
      </c>
      <c r="D1491" s="661" t="s">
        <v>9093</v>
      </c>
      <c r="E1491" s="661" t="s">
        <v>9094</v>
      </c>
      <c r="F1491" s="664">
        <v>33</v>
      </c>
      <c r="G1491" s="664">
        <v>1975.9</v>
      </c>
      <c r="H1491" s="664">
        <v>1</v>
      </c>
      <c r="I1491" s="664">
        <v>59.875757575757575</v>
      </c>
      <c r="J1491" s="664"/>
      <c r="K1491" s="664"/>
      <c r="L1491" s="664"/>
      <c r="M1491" s="664"/>
      <c r="N1491" s="664">
        <v>18</v>
      </c>
      <c r="O1491" s="664">
        <v>1152</v>
      </c>
      <c r="P1491" s="677">
        <v>0.58302545675388429</v>
      </c>
      <c r="Q1491" s="665">
        <v>64</v>
      </c>
    </row>
    <row r="1492" spans="1:17" ht="14.4" customHeight="1" x14ac:dyDescent="0.3">
      <c r="A1492" s="660" t="s">
        <v>586</v>
      </c>
      <c r="B1492" s="661" t="s">
        <v>9179</v>
      </c>
      <c r="C1492" s="661" t="s">
        <v>2035</v>
      </c>
      <c r="D1492" s="661" t="s">
        <v>8640</v>
      </c>
      <c r="E1492" s="661" t="s">
        <v>8641</v>
      </c>
      <c r="F1492" s="664">
        <v>476</v>
      </c>
      <c r="G1492" s="664">
        <v>675409.13</v>
      </c>
      <c r="H1492" s="664">
        <v>1</v>
      </c>
      <c r="I1492" s="664">
        <v>1418.926743697479</v>
      </c>
      <c r="J1492" s="664">
        <v>687</v>
      </c>
      <c r="K1492" s="664">
        <v>924619.56000000017</v>
      </c>
      <c r="L1492" s="664">
        <v>1.3689769932485221</v>
      </c>
      <c r="M1492" s="664">
        <v>1345.8800000000003</v>
      </c>
      <c r="N1492" s="664">
        <v>924</v>
      </c>
      <c r="O1492" s="664">
        <v>1243593.1200000001</v>
      </c>
      <c r="P1492" s="677">
        <v>1.8412441655918985</v>
      </c>
      <c r="Q1492" s="665">
        <v>1345.88</v>
      </c>
    </row>
    <row r="1493" spans="1:17" ht="14.4" customHeight="1" x14ac:dyDescent="0.3">
      <c r="A1493" s="660" t="s">
        <v>586</v>
      </c>
      <c r="B1493" s="661" t="s">
        <v>9179</v>
      </c>
      <c r="C1493" s="661" t="s">
        <v>2035</v>
      </c>
      <c r="D1493" s="661" t="s">
        <v>8642</v>
      </c>
      <c r="E1493" s="661" t="s">
        <v>8643</v>
      </c>
      <c r="F1493" s="664">
        <v>45</v>
      </c>
      <c r="G1493" s="664">
        <v>62938.840000000004</v>
      </c>
      <c r="H1493" s="664">
        <v>1</v>
      </c>
      <c r="I1493" s="664">
        <v>1398.6408888888889</v>
      </c>
      <c r="J1493" s="664">
        <v>72</v>
      </c>
      <c r="K1493" s="664">
        <v>103847.03999999999</v>
      </c>
      <c r="L1493" s="664">
        <v>1.6499674922512075</v>
      </c>
      <c r="M1493" s="664">
        <v>1442.32</v>
      </c>
      <c r="N1493" s="664">
        <v>175.49999999999997</v>
      </c>
      <c r="O1493" s="664">
        <v>171400.35</v>
      </c>
      <c r="P1493" s="677">
        <v>2.723284223223688</v>
      </c>
      <c r="Q1493" s="665">
        <v>976.64017094017117</v>
      </c>
    </row>
    <row r="1494" spans="1:17" ht="14.4" customHeight="1" x14ac:dyDescent="0.3">
      <c r="A1494" s="660" t="s">
        <v>586</v>
      </c>
      <c r="B1494" s="661" t="s">
        <v>9179</v>
      </c>
      <c r="C1494" s="661" t="s">
        <v>2035</v>
      </c>
      <c r="D1494" s="661" t="s">
        <v>8644</v>
      </c>
      <c r="E1494" s="661" t="s">
        <v>8643</v>
      </c>
      <c r="F1494" s="664">
        <v>446</v>
      </c>
      <c r="G1494" s="664">
        <v>130971.56999999999</v>
      </c>
      <c r="H1494" s="664">
        <v>1</v>
      </c>
      <c r="I1494" s="664">
        <v>293.65822869955156</v>
      </c>
      <c r="J1494" s="664">
        <v>356.9</v>
      </c>
      <c r="K1494" s="664">
        <v>108030.00000000001</v>
      </c>
      <c r="L1494" s="664">
        <v>0.82483549674177392</v>
      </c>
      <c r="M1494" s="664">
        <v>302.68982908377706</v>
      </c>
      <c r="N1494" s="664">
        <v>141</v>
      </c>
      <c r="O1494" s="664">
        <v>39221.67</v>
      </c>
      <c r="P1494" s="677">
        <v>0.29946705227707049</v>
      </c>
      <c r="Q1494" s="665">
        <v>278.1678723404255</v>
      </c>
    </row>
    <row r="1495" spans="1:17" ht="14.4" customHeight="1" x14ac:dyDescent="0.3">
      <c r="A1495" s="660" t="s">
        <v>586</v>
      </c>
      <c r="B1495" s="661" t="s">
        <v>9179</v>
      </c>
      <c r="C1495" s="661" t="s">
        <v>2035</v>
      </c>
      <c r="D1495" s="661" t="s">
        <v>9095</v>
      </c>
      <c r="E1495" s="661" t="s">
        <v>9096</v>
      </c>
      <c r="F1495" s="664"/>
      <c r="G1495" s="664"/>
      <c r="H1495" s="664"/>
      <c r="I1495" s="664"/>
      <c r="J1495" s="664">
        <v>0.6</v>
      </c>
      <c r="K1495" s="664">
        <v>480</v>
      </c>
      <c r="L1495" s="664"/>
      <c r="M1495" s="664">
        <v>800</v>
      </c>
      <c r="N1495" s="664">
        <v>1.05</v>
      </c>
      <c r="O1495" s="664">
        <v>840</v>
      </c>
      <c r="P1495" s="677"/>
      <c r="Q1495" s="665">
        <v>800</v>
      </c>
    </row>
    <row r="1496" spans="1:17" ht="14.4" customHeight="1" x14ac:dyDescent="0.3">
      <c r="A1496" s="660" t="s">
        <v>586</v>
      </c>
      <c r="B1496" s="661" t="s">
        <v>9179</v>
      </c>
      <c r="C1496" s="661" t="s">
        <v>2035</v>
      </c>
      <c r="D1496" s="661" t="s">
        <v>9097</v>
      </c>
      <c r="E1496" s="661" t="s">
        <v>9098</v>
      </c>
      <c r="F1496" s="664">
        <v>65.75</v>
      </c>
      <c r="G1496" s="664">
        <v>1061898.45</v>
      </c>
      <c r="H1496" s="664">
        <v>1</v>
      </c>
      <c r="I1496" s="664">
        <v>16150.546768060836</v>
      </c>
      <c r="J1496" s="664"/>
      <c r="K1496" s="664"/>
      <c r="L1496" s="664"/>
      <c r="M1496" s="664"/>
      <c r="N1496" s="664"/>
      <c r="O1496" s="664"/>
      <c r="P1496" s="677"/>
      <c r="Q1496" s="665"/>
    </row>
    <row r="1497" spans="1:17" ht="14.4" customHeight="1" x14ac:dyDescent="0.3">
      <c r="A1497" s="660" t="s">
        <v>586</v>
      </c>
      <c r="B1497" s="661" t="s">
        <v>9179</v>
      </c>
      <c r="C1497" s="661" t="s">
        <v>2035</v>
      </c>
      <c r="D1497" s="661" t="s">
        <v>9099</v>
      </c>
      <c r="E1497" s="661" t="s">
        <v>9100</v>
      </c>
      <c r="F1497" s="664"/>
      <c r="G1497" s="664"/>
      <c r="H1497" s="664"/>
      <c r="I1497" s="664"/>
      <c r="J1497" s="664">
        <v>10</v>
      </c>
      <c r="K1497" s="664">
        <v>31193.75</v>
      </c>
      <c r="L1497" s="664"/>
      <c r="M1497" s="664">
        <v>3119.375</v>
      </c>
      <c r="N1497" s="664">
        <v>5</v>
      </c>
      <c r="O1497" s="664">
        <v>15596.9</v>
      </c>
      <c r="P1497" s="677"/>
      <c r="Q1497" s="665">
        <v>3119.38</v>
      </c>
    </row>
    <row r="1498" spans="1:17" ht="14.4" customHeight="1" x14ac:dyDescent="0.3">
      <c r="A1498" s="660" t="s">
        <v>586</v>
      </c>
      <c r="B1498" s="661" t="s">
        <v>9179</v>
      </c>
      <c r="C1498" s="661" t="s">
        <v>2035</v>
      </c>
      <c r="D1498" s="661" t="s">
        <v>9103</v>
      </c>
      <c r="E1498" s="661" t="s">
        <v>2050</v>
      </c>
      <c r="F1498" s="664">
        <v>32</v>
      </c>
      <c r="G1498" s="664">
        <v>9343.64</v>
      </c>
      <c r="H1498" s="664">
        <v>1</v>
      </c>
      <c r="I1498" s="664">
        <v>291.98874999999998</v>
      </c>
      <c r="J1498" s="664">
        <v>143.5</v>
      </c>
      <c r="K1498" s="664">
        <v>35646.79</v>
      </c>
      <c r="L1498" s="664">
        <v>3.8150859836209445</v>
      </c>
      <c r="M1498" s="664">
        <v>248.40968641114983</v>
      </c>
      <c r="N1498" s="664">
        <v>86</v>
      </c>
      <c r="O1498" s="664">
        <v>20625.669999999998</v>
      </c>
      <c r="P1498" s="677">
        <v>2.2074555526539976</v>
      </c>
      <c r="Q1498" s="665">
        <v>239.83337209302323</v>
      </c>
    </row>
    <row r="1499" spans="1:17" ht="14.4" customHeight="1" x14ac:dyDescent="0.3">
      <c r="A1499" s="660" t="s">
        <v>586</v>
      </c>
      <c r="B1499" s="661" t="s">
        <v>9179</v>
      </c>
      <c r="C1499" s="661" t="s">
        <v>2035</v>
      </c>
      <c r="D1499" s="661" t="s">
        <v>9104</v>
      </c>
      <c r="E1499" s="661" t="s">
        <v>2933</v>
      </c>
      <c r="F1499" s="664"/>
      <c r="G1499" s="664"/>
      <c r="H1499" s="664"/>
      <c r="I1499" s="664"/>
      <c r="J1499" s="664"/>
      <c r="K1499" s="664"/>
      <c r="L1499" s="664"/>
      <c r="M1499" s="664"/>
      <c r="N1499" s="664">
        <v>5</v>
      </c>
      <c r="O1499" s="664">
        <v>3025.5</v>
      </c>
      <c r="P1499" s="677"/>
      <c r="Q1499" s="665">
        <v>605.1</v>
      </c>
    </row>
    <row r="1500" spans="1:17" ht="14.4" customHeight="1" x14ac:dyDescent="0.3">
      <c r="A1500" s="660" t="s">
        <v>586</v>
      </c>
      <c r="B1500" s="661" t="s">
        <v>9179</v>
      </c>
      <c r="C1500" s="661" t="s">
        <v>2035</v>
      </c>
      <c r="D1500" s="661" t="s">
        <v>9188</v>
      </c>
      <c r="E1500" s="661" t="s">
        <v>2972</v>
      </c>
      <c r="F1500" s="664"/>
      <c r="G1500" s="664"/>
      <c r="H1500" s="664"/>
      <c r="I1500" s="664"/>
      <c r="J1500" s="664">
        <v>0.1</v>
      </c>
      <c r="K1500" s="664">
        <v>83.61</v>
      </c>
      <c r="L1500" s="664"/>
      <c r="M1500" s="664">
        <v>836.09999999999991</v>
      </c>
      <c r="N1500" s="664"/>
      <c r="O1500" s="664"/>
      <c r="P1500" s="677"/>
      <c r="Q1500" s="665"/>
    </row>
    <row r="1501" spans="1:17" ht="14.4" customHeight="1" x14ac:dyDescent="0.3">
      <c r="A1501" s="660" t="s">
        <v>586</v>
      </c>
      <c r="B1501" s="661" t="s">
        <v>9179</v>
      </c>
      <c r="C1501" s="661" t="s">
        <v>2035</v>
      </c>
      <c r="D1501" s="661" t="s">
        <v>9105</v>
      </c>
      <c r="E1501" s="661" t="s">
        <v>9106</v>
      </c>
      <c r="F1501" s="664"/>
      <c r="G1501" s="664"/>
      <c r="H1501" s="664"/>
      <c r="I1501" s="664"/>
      <c r="J1501" s="664">
        <v>29</v>
      </c>
      <c r="K1501" s="664">
        <v>102539.36</v>
      </c>
      <c r="L1501" s="664"/>
      <c r="M1501" s="664">
        <v>3535.84</v>
      </c>
      <c r="N1501" s="664"/>
      <c r="O1501" s="664"/>
      <c r="P1501" s="677"/>
      <c r="Q1501" s="665"/>
    </row>
    <row r="1502" spans="1:17" ht="14.4" customHeight="1" x14ac:dyDescent="0.3">
      <c r="A1502" s="660" t="s">
        <v>586</v>
      </c>
      <c r="B1502" s="661" t="s">
        <v>9179</v>
      </c>
      <c r="C1502" s="661" t="s">
        <v>2035</v>
      </c>
      <c r="D1502" s="661" t="s">
        <v>9107</v>
      </c>
      <c r="E1502" s="661" t="s">
        <v>3062</v>
      </c>
      <c r="F1502" s="664"/>
      <c r="G1502" s="664"/>
      <c r="H1502" s="664"/>
      <c r="I1502" s="664"/>
      <c r="J1502" s="664">
        <v>6</v>
      </c>
      <c r="K1502" s="664">
        <v>1645.62</v>
      </c>
      <c r="L1502" s="664"/>
      <c r="M1502" s="664">
        <v>274.27</v>
      </c>
      <c r="N1502" s="664">
        <v>21</v>
      </c>
      <c r="O1502" s="664">
        <v>5226.93</v>
      </c>
      <c r="P1502" s="677"/>
      <c r="Q1502" s="665">
        <v>248.9014285714286</v>
      </c>
    </row>
    <row r="1503" spans="1:17" ht="14.4" customHeight="1" x14ac:dyDescent="0.3">
      <c r="A1503" s="660" t="s">
        <v>586</v>
      </c>
      <c r="B1503" s="661" t="s">
        <v>9179</v>
      </c>
      <c r="C1503" s="661" t="s">
        <v>2035</v>
      </c>
      <c r="D1503" s="661" t="s">
        <v>3166</v>
      </c>
      <c r="E1503" s="661" t="s">
        <v>3167</v>
      </c>
      <c r="F1503" s="664"/>
      <c r="G1503" s="664"/>
      <c r="H1503" s="664"/>
      <c r="I1503" s="664"/>
      <c r="J1503" s="664"/>
      <c r="K1503" s="664"/>
      <c r="L1503" s="664"/>
      <c r="M1503" s="664"/>
      <c r="N1503" s="664">
        <v>314.5</v>
      </c>
      <c r="O1503" s="664">
        <v>4069642.58</v>
      </c>
      <c r="P1503" s="677"/>
      <c r="Q1503" s="665">
        <v>12940.04</v>
      </c>
    </row>
    <row r="1504" spans="1:17" ht="14.4" customHeight="1" x14ac:dyDescent="0.3">
      <c r="A1504" s="660" t="s">
        <v>586</v>
      </c>
      <c r="B1504" s="661" t="s">
        <v>9179</v>
      </c>
      <c r="C1504" s="661" t="s">
        <v>2035</v>
      </c>
      <c r="D1504" s="661" t="s">
        <v>8652</v>
      </c>
      <c r="E1504" s="661" t="s">
        <v>1813</v>
      </c>
      <c r="F1504" s="664">
        <v>6.8</v>
      </c>
      <c r="G1504" s="664">
        <v>47797.2</v>
      </c>
      <c r="H1504" s="664">
        <v>1</v>
      </c>
      <c r="I1504" s="664">
        <v>7029</v>
      </c>
      <c r="J1504" s="664">
        <v>20.400000000000002</v>
      </c>
      <c r="K1504" s="664">
        <v>123558.23</v>
      </c>
      <c r="L1504" s="664">
        <v>2.5850516348237971</v>
      </c>
      <c r="M1504" s="664">
        <v>6056.7759803921563</v>
      </c>
      <c r="N1504" s="664">
        <v>25.799999999999997</v>
      </c>
      <c r="O1504" s="664">
        <v>156016.47</v>
      </c>
      <c r="P1504" s="677">
        <v>3.2641340915367429</v>
      </c>
      <c r="Q1504" s="665">
        <v>6047.1500000000005</v>
      </c>
    </row>
    <row r="1505" spans="1:17" ht="14.4" customHeight="1" x14ac:dyDescent="0.3">
      <c r="A1505" s="660" t="s">
        <v>586</v>
      </c>
      <c r="B1505" s="661" t="s">
        <v>9179</v>
      </c>
      <c r="C1505" s="661" t="s">
        <v>2035</v>
      </c>
      <c r="D1505" s="661" t="s">
        <v>8653</v>
      </c>
      <c r="E1505" s="661" t="s">
        <v>1816</v>
      </c>
      <c r="F1505" s="664">
        <v>15.2</v>
      </c>
      <c r="G1505" s="664">
        <v>170945.27999999997</v>
      </c>
      <c r="H1505" s="664">
        <v>1</v>
      </c>
      <c r="I1505" s="664">
        <v>11246.399999999998</v>
      </c>
      <c r="J1505" s="664">
        <v>40.199999999999996</v>
      </c>
      <c r="K1505" s="664">
        <v>378590.70999999996</v>
      </c>
      <c r="L1505" s="664">
        <v>2.2146894608613938</v>
      </c>
      <c r="M1505" s="664">
        <v>9417.6793532338306</v>
      </c>
      <c r="N1505" s="664">
        <v>23.199999999999996</v>
      </c>
      <c r="O1505" s="664">
        <v>218277.20000000004</v>
      </c>
      <c r="P1505" s="677">
        <v>1.2768834565072524</v>
      </c>
      <c r="Q1505" s="665">
        <v>9408.5000000000036</v>
      </c>
    </row>
    <row r="1506" spans="1:17" ht="14.4" customHeight="1" x14ac:dyDescent="0.3">
      <c r="A1506" s="660" t="s">
        <v>586</v>
      </c>
      <c r="B1506" s="661" t="s">
        <v>9179</v>
      </c>
      <c r="C1506" s="661" t="s">
        <v>2035</v>
      </c>
      <c r="D1506" s="661" t="s">
        <v>9108</v>
      </c>
      <c r="E1506" s="661" t="s">
        <v>3591</v>
      </c>
      <c r="F1506" s="664">
        <v>150</v>
      </c>
      <c r="G1506" s="664">
        <v>467650.2</v>
      </c>
      <c r="H1506" s="664">
        <v>1</v>
      </c>
      <c r="I1506" s="664">
        <v>3117.6680000000001</v>
      </c>
      <c r="J1506" s="664">
        <v>150</v>
      </c>
      <c r="K1506" s="664">
        <v>485341.5</v>
      </c>
      <c r="L1506" s="664">
        <v>1.0378301987254577</v>
      </c>
      <c r="M1506" s="664">
        <v>3235.61</v>
      </c>
      <c r="N1506" s="664">
        <v>30</v>
      </c>
      <c r="O1506" s="664">
        <v>97068.3</v>
      </c>
      <c r="P1506" s="677">
        <v>0.20756603974509152</v>
      </c>
      <c r="Q1506" s="665">
        <v>3235.61</v>
      </c>
    </row>
    <row r="1507" spans="1:17" ht="14.4" customHeight="1" x14ac:dyDescent="0.3">
      <c r="A1507" s="660" t="s">
        <v>586</v>
      </c>
      <c r="B1507" s="661" t="s">
        <v>9179</v>
      </c>
      <c r="C1507" s="661" t="s">
        <v>2035</v>
      </c>
      <c r="D1507" s="661" t="s">
        <v>9111</v>
      </c>
      <c r="E1507" s="661" t="s">
        <v>1934</v>
      </c>
      <c r="F1507" s="664"/>
      <c r="G1507" s="664"/>
      <c r="H1507" s="664"/>
      <c r="I1507" s="664"/>
      <c r="J1507" s="664">
        <v>13</v>
      </c>
      <c r="K1507" s="664">
        <v>13457.87</v>
      </c>
      <c r="L1507" s="664"/>
      <c r="M1507" s="664">
        <v>1035.2207692307693</v>
      </c>
      <c r="N1507" s="664">
        <v>18.899999999999999</v>
      </c>
      <c r="O1507" s="664">
        <v>19565.5</v>
      </c>
      <c r="P1507" s="677"/>
      <c r="Q1507" s="665">
        <v>1035.2116402116403</v>
      </c>
    </row>
    <row r="1508" spans="1:17" ht="14.4" customHeight="1" x14ac:dyDescent="0.3">
      <c r="A1508" s="660" t="s">
        <v>586</v>
      </c>
      <c r="B1508" s="661" t="s">
        <v>9179</v>
      </c>
      <c r="C1508" s="661" t="s">
        <v>2035</v>
      </c>
      <c r="D1508" s="661" t="s">
        <v>9112</v>
      </c>
      <c r="E1508" s="661" t="s">
        <v>2957</v>
      </c>
      <c r="F1508" s="664"/>
      <c r="G1508" s="664"/>
      <c r="H1508" s="664"/>
      <c r="I1508" s="664"/>
      <c r="J1508" s="664"/>
      <c r="K1508" s="664"/>
      <c r="L1508" s="664"/>
      <c r="M1508" s="664"/>
      <c r="N1508" s="664">
        <v>0.89999999999999991</v>
      </c>
      <c r="O1508" s="664">
        <v>726.53</v>
      </c>
      <c r="P1508" s="677"/>
      <c r="Q1508" s="665">
        <v>807.25555555555559</v>
      </c>
    </row>
    <row r="1509" spans="1:17" ht="14.4" customHeight="1" x14ac:dyDescent="0.3">
      <c r="A1509" s="660" t="s">
        <v>586</v>
      </c>
      <c r="B1509" s="661" t="s">
        <v>9179</v>
      </c>
      <c r="C1509" s="661" t="s">
        <v>2035</v>
      </c>
      <c r="D1509" s="661" t="s">
        <v>9189</v>
      </c>
      <c r="E1509" s="661" t="s">
        <v>9190</v>
      </c>
      <c r="F1509" s="664"/>
      <c r="G1509" s="664"/>
      <c r="H1509" s="664"/>
      <c r="I1509" s="664"/>
      <c r="J1509" s="664">
        <v>6</v>
      </c>
      <c r="K1509" s="664">
        <v>5414.4</v>
      </c>
      <c r="L1509" s="664"/>
      <c r="M1509" s="664">
        <v>902.4</v>
      </c>
      <c r="N1509" s="664"/>
      <c r="O1509" s="664"/>
      <c r="P1509" s="677"/>
      <c r="Q1509" s="665"/>
    </row>
    <row r="1510" spans="1:17" ht="14.4" customHeight="1" x14ac:dyDescent="0.3">
      <c r="A1510" s="660" t="s">
        <v>586</v>
      </c>
      <c r="B1510" s="661" t="s">
        <v>9179</v>
      </c>
      <c r="C1510" s="661" t="s">
        <v>2035</v>
      </c>
      <c r="D1510" s="661" t="s">
        <v>8657</v>
      </c>
      <c r="E1510" s="661" t="s">
        <v>2053</v>
      </c>
      <c r="F1510" s="664">
        <v>14.16</v>
      </c>
      <c r="G1510" s="664">
        <v>2174.44</v>
      </c>
      <c r="H1510" s="664">
        <v>1</v>
      </c>
      <c r="I1510" s="664">
        <v>153.56214689265536</v>
      </c>
      <c r="J1510" s="664">
        <v>12</v>
      </c>
      <c r="K1510" s="664">
        <v>1921.9899999999998</v>
      </c>
      <c r="L1510" s="664">
        <v>0.88390114236309103</v>
      </c>
      <c r="M1510" s="664">
        <v>160.16583333333332</v>
      </c>
      <c r="N1510" s="664">
        <v>12.08</v>
      </c>
      <c r="O1510" s="664">
        <v>1934.81</v>
      </c>
      <c r="P1510" s="677">
        <v>0.8897969132282334</v>
      </c>
      <c r="Q1510" s="665">
        <v>160.16639072847681</v>
      </c>
    </row>
    <row r="1511" spans="1:17" ht="14.4" customHeight="1" x14ac:dyDescent="0.3">
      <c r="A1511" s="660" t="s">
        <v>586</v>
      </c>
      <c r="B1511" s="661" t="s">
        <v>9179</v>
      </c>
      <c r="C1511" s="661" t="s">
        <v>2035</v>
      </c>
      <c r="D1511" s="661" t="s">
        <v>9113</v>
      </c>
      <c r="E1511" s="661" t="s">
        <v>2024</v>
      </c>
      <c r="F1511" s="664"/>
      <c r="G1511" s="664"/>
      <c r="H1511" s="664"/>
      <c r="I1511" s="664"/>
      <c r="J1511" s="664"/>
      <c r="K1511" s="664"/>
      <c r="L1511" s="664"/>
      <c r="M1511" s="664"/>
      <c r="N1511" s="664">
        <v>6</v>
      </c>
      <c r="O1511" s="664">
        <v>3100.26</v>
      </c>
      <c r="P1511" s="677"/>
      <c r="Q1511" s="665">
        <v>516.71</v>
      </c>
    </row>
    <row r="1512" spans="1:17" ht="14.4" customHeight="1" x14ac:dyDescent="0.3">
      <c r="A1512" s="660" t="s">
        <v>586</v>
      </c>
      <c r="B1512" s="661" t="s">
        <v>9179</v>
      </c>
      <c r="C1512" s="661" t="s">
        <v>2035</v>
      </c>
      <c r="D1512" s="661" t="s">
        <v>9114</v>
      </c>
      <c r="E1512" s="661" t="s">
        <v>2754</v>
      </c>
      <c r="F1512" s="664">
        <v>4</v>
      </c>
      <c r="G1512" s="664">
        <v>1337.56</v>
      </c>
      <c r="H1512" s="664">
        <v>1</v>
      </c>
      <c r="I1512" s="664">
        <v>334.39</v>
      </c>
      <c r="J1512" s="664">
        <v>15.8</v>
      </c>
      <c r="K1512" s="664">
        <v>5329.59</v>
      </c>
      <c r="L1512" s="664">
        <v>3.9845614402344571</v>
      </c>
      <c r="M1512" s="664">
        <v>337.31582278481011</v>
      </c>
      <c r="N1512" s="664"/>
      <c r="O1512" s="664"/>
      <c r="P1512" s="677"/>
      <c r="Q1512" s="665"/>
    </row>
    <row r="1513" spans="1:17" ht="14.4" customHeight="1" x14ac:dyDescent="0.3">
      <c r="A1513" s="660" t="s">
        <v>586</v>
      </c>
      <c r="B1513" s="661" t="s">
        <v>9179</v>
      </c>
      <c r="C1513" s="661" t="s">
        <v>2035</v>
      </c>
      <c r="D1513" s="661" t="s">
        <v>9115</v>
      </c>
      <c r="E1513" s="661" t="s">
        <v>9116</v>
      </c>
      <c r="F1513" s="664"/>
      <c r="G1513" s="664"/>
      <c r="H1513" s="664"/>
      <c r="I1513" s="664"/>
      <c r="J1513" s="664">
        <v>38.08</v>
      </c>
      <c r="K1513" s="664">
        <v>138155.83000000002</v>
      </c>
      <c r="L1513" s="664"/>
      <c r="M1513" s="664">
        <v>3628.0417542016812</v>
      </c>
      <c r="N1513" s="664">
        <v>30.669999999999998</v>
      </c>
      <c r="O1513" s="664">
        <v>111271.82999999999</v>
      </c>
      <c r="P1513" s="677"/>
      <c r="Q1513" s="665">
        <v>3628.0348875122268</v>
      </c>
    </row>
    <row r="1514" spans="1:17" ht="14.4" customHeight="1" x14ac:dyDescent="0.3">
      <c r="A1514" s="660" t="s">
        <v>586</v>
      </c>
      <c r="B1514" s="661" t="s">
        <v>9179</v>
      </c>
      <c r="C1514" s="661" t="s">
        <v>2035</v>
      </c>
      <c r="D1514" s="661" t="s">
        <v>9117</v>
      </c>
      <c r="E1514" s="661" t="s">
        <v>3733</v>
      </c>
      <c r="F1514" s="664"/>
      <c r="G1514" s="664"/>
      <c r="H1514" s="664"/>
      <c r="I1514" s="664"/>
      <c r="J1514" s="664"/>
      <c r="K1514" s="664"/>
      <c r="L1514" s="664"/>
      <c r="M1514" s="664"/>
      <c r="N1514" s="664">
        <v>5</v>
      </c>
      <c r="O1514" s="664">
        <v>19346.5</v>
      </c>
      <c r="P1514" s="677"/>
      <c r="Q1514" s="665">
        <v>3869.3</v>
      </c>
    </row>
    <row r="1515" spans="1:17" ht="14.4" customHeight="1" x14ac:dyDescent="0.3">
      <c r="A1515" s="660" t="s">
        <v>586</v>
      </c>
      <c r="B1515" s="661" t="s">
        <v>9179</v>
      </c>
      <c r="C1515" s="661" t="s">
        <v>2035</v>
      </c>
      <c r="D1515" s="661" t="s">
        <v>9118</v>
      </c>
      <c r="E1515" s="661" t="s">
        <v>9119</v>
      </c>
      <c r="F1515" s="664"/>
      <c r="G1515" s="664"/>
      <c r="H1515" s="664"/>
      <c r="I1515" s="664"/>
      <c r="J1515" s="664">
        <v>27.95</v>
      </c>
      <c r="K1515" s="664">
        <v>650663.91</v>
      </c>
      <c r="L1515" s="664"/>
      <c r="M1515" s="664">
        <v>23279.567441860469</v>
      </c>
      <c r="N1515" s="664"/>
      <c r="O1515" s="664"/>
      <c r="P1515" s="677"/>
      <c r="Q1515" s="665"/>
    </row>
    <row r="1516" spans="1:17" ht="14.4" customHeight="1" x14ac:dyDescent="0.3">
      <c r="A1516" s="660" t="s">
        <v>586</v>
      </c>
      <c r="B1516" s="661" t="s">
        <v>9179</v>
      </c>
      <c r="C1516" s="661" t="s">
        <v>2035</v>
      </c>
      <c r="D1516" s="661" t="s">
        <v>8667</v>
      </c>
      <c r="E1516" s="661" t="s">
        <v>2132</v>
      </c>
      <c r="F1516" s="664">
        <v>16.2</v>
      </c>
      <c r="G1516" s="664">
        <v>128297.72</v>
      </c>
      <c r="H1516" s="664">
        <v>1</v>
      </c>
      <c r="I1516" s="664">
        <v>7919.6123456790128</v>
      </c>
      <c r="J1516" s="664">
        <v>2.4</v>
      </c>
      <c r="K1516" s="664">
        <v>16804.079999999998</v>
      </c>
      <c r="L1516" s="664">
        <v>0.13097723014875087</v>
      </c>
      <c r="M1516" s="664">
        <v>7001.7</v>
      </c>
      <c r="N1516" s="664">
        <v>9.8000000000000007</v>
      </c>
      <c r="O1516" s="664">
        <v>68616.66</v>
      </c>
      <c r="P1516" s="677">
        <v>0.53482368977406614</v>
      </c>
      <c r="Q1516" s="665">
        <v>7001.7</v>
      </c>
    </row>
    <row r="1517" spans="1:17" ht="14.4" customHeight="1" x14ac:dyDescent="0.3">
      <c r="A1517" s="660" t="s">
        <v>586</v>
      </c>
      <c r="B1517" s="661" t="s">
        <v>9179</v>
      </c>
      <c r="C1517" s="661" t="s">
        <v>2035</v>
      </c>
      <c r="D1517" s="661" t="s">
        <v>8668</v>
      </c>
      <c r="E1517" s="661" t="s">
        <v>2177</v>
      </c>
      <c r="F1517" s="664">
        <v>31</v>
      </c>
      <c r="G1517" s="664">
        <v>369618.69</v>
      </c>
      <c r="H1517" s="664">
        <v>1</v>
      </c>
      <c r="I1517" s="664">
        <v>11923.183548387096</v>
      </c>
      <c r="J1517" s="664">
        <v>9.3999999999999986</v>
      </c>
      <c r="K1517" s="664">
        <v>83691.02</v>
      </c>
      <c r="L1517" s="664">
        <v>0.2264252925088826</v>
      </c>
      <c r="M1517" s="664">
        <v>8903.3000000000011</v>
      </c>
      <c r="N1517" s="664">
        <v>32.400000000000006</v>
      </c>
      <c r="O1517" s="664">
        <v>288466.92</v>
      </c>
      <c r="P1517" s="677">
        <v>0.78044462524338254</v>
      </c>
      <c r="Q1517" s="665">
        <v>8903.2999999999975</v>
      </c>
    </row>
    <row r="1518" spans="1:17" ht="14.4" customHeight="1" x14ac:dyDescent="0.3">
      <c r="A1518" s="660" t="s">
        <v>586</v>
      </c>
      <c r="B1518" s="661" t="s">
        <v>9179</v>
      </c>
      <c r="C1518" s="661" t="s">
        <v>2035</v>
      </c>
      <c r="D1518" s="661" t="s">
        <v>8670</v>
      </c>
      <c r="E1518" s="661" t="s">
        <v>1813</v>
      </c>
      <c r="F1518" s="664"/>
      <c r="G1518" s="664"/>
      <c r="H1518" s="664"/>
      <c r="I1518" s="664"/>
      <c r="J1518" s="664">
        <v>0.4</v>
      </c>
      <c r="K1518" s="664">
        <v>2418.86</v>
      </c>
      <c r="L1518" s="664"/>
      <c r="M1518" s="664">
        <v>6047.15</v>
      </c>
      <c r="N1518" s="664">
        <v>1.8</v>
      </c>
      <c r="O1518" s="664">
        <v>10884.869999999999</v>
      </c>
      <c r="P1518" s="677"/>
      <c r="Q1518" s="665">
        <v>6047.15</v>
      </c>
    </row>
    <row r="1519" spans="1:17" ht="14.4" customHeight="1" x14ac:dyDescent="0.3">
      <c r="A1519" s="660" t="s">
        <v>586</v>
      </c>
      <c r="B1519" s="661" t="s">
        <v>9179</v>
      </c>
      <c r="C1519" s="661" t="s">
        <v>2035</v>
      </c>
      <c r="D1519" s="661" t="s">
        <v>8671</v>
      </c>
      <c r="E1519" s="661" t="s">
        <v>1816</v>
      </c>
      <c r="F1519" s="664"/>
      <c r="G1519" s="664"/>
      <c r="H1519" s="664"/>
      <c r="I1519" s="664"/>
      <c r="J1519" s="664"/>
      <c r="K1519" s="664"/>
      <c r="L1519" s="664"/>
      <c r="M1519" s="664"/>
      <c r="N1519" s="664">
        <v>3.6</v>
      </c>
      <c r="O1519" s="664">
        <v>33870.600000000006</v>
      </c>
      <c r="P1519" s="677"/>
      <c r="Q1519" s="665">
        <v>9408.5000000000018</v>
      </c>
    </row>
    <row r="1520" spans="1:17" ht="14.4" customHeight="1" x14ac:dyDescent="0.3">
      <c r="A1520" s="660" t="s">
        <v>586</v>
      </c>
      <c r="B1520" s="661" t="s">
        <v>9179</v>
      </c>
      <c r="C1520" s="661" t="s">
        <v>2035</v>
      </c>
      <c r="D1520" s="661" t="s">
        <v>9120</v>
      </c>
      <c r="E1520" s="661" t="s">
        <v>3114</v>
      </c>
      <c r="F1520" s="664">
        <v>2</v>
      </c>
      <c r="G1520" s="664">
        <v>18470.46</v>
      </c>
      <c r="H1520" s="664">
        <v>1</v>
      </c>
      <c r="I1520" s="664">
        <v>9235.23</v>
      </c>
      <c r="J1520" s="664">
        <v>11</v>
      </c>
      <c r="K1520" s="664">
        <v>103961.40999999999</v>
      </c>
      <c r="L1520" s="664">
        <v>5.6285230578989367</v>
      </c>
      <c r="M1520" s="664">
        <v>9451.0372727272716</v>
      </c>
      <c r="N1520" s="664">
        <v>113</v>
      </c>
      <c r="O1520" s="664">
        <v>1220288.1300000001</v>
      </c>
      <c r="P1520" s="677">
        <v>66.067013490730616</v>
      </c>
      <c r="Q1520" s="665">
        <v>10799.01</v>
      </c>
    </row>
    <row r="1521" spans="1:17" ht="14.4" customHeight="1" x14ac:dyDescent="0.3">
      <c r="A1521" s="660" t="s">
        <v>586</v>
      </c>
      <c r="B1521" s="661" t="s">
        <v>9179</v>
      </c>
      <c r="C1521" s="661" t="s">
        <v>2035</v>
      </c>
      <c r="D1521" s="661" t="s">
        <v>8673</v>
      </c>
      <c r="E1521" s="661" t="s">
        <v>8674</v>
      </c>
      <c r="F1521" s="664"/>
      <c r="G1521" s="664"/>
      <c r="H1521" s="664"/>
      <c r="I1521" s="664"/>
      <c r="J1521" s="664">
        <v>0</v>
      </c>
      <c r="K1521" s="664">
        <v>0</v>
      </c>
      <c r="L1521" s="664"/>
      <c r="M1521" s="664"/>
      <c r="N1521" s="664"/>
      <c r="O1521" s="664"/>
      <c r="P1521" s="677"/>
      <c r="Q1521" s="665"/>
    </row>
    <row r="1522" spans="1:17" ht="14.4" customHeight="1" x14ac:dyDescent="0.3">
      <c r="A1522" s="660" t="s">
        <v>586</v>
      </c>
      <c r="B1522" s="661" t="s">
        <v>9179</v>
      </c>
      <c r="C1522" s="661" t="s">
        <v>2035</v>
      </c>
      <c r="D1522" s="661" t="s">
        <v>8673</v>
      </c>
      <c r="E1522" s="661" t="s">
        <v>4240</v>
      </c>
      <c r="F1522" s="664">
        <v>0</v>
      </c>
      <c r="G1522" s="664">
        <v>0</v>
      </c>
      <c r="H1522" s="664"/>
      <c r="I1522" s="664"/>
      <c r="J1522" s="664">
        <v>1.2</v>
      </c>
      <c r="K1522" s="664">
        <v>12858.97</v>
      </c>
      <c r="L1522" s="664"/>
      <c r="M1522" s="664">
        <v>10715.808333333332</v>
      </c>
      <c r="N1522" s="664"/>
      <c r="O1522" s="664"/>
      <c r="P1522" s="677"/>
      <c r="Q1522" s="665"/>
    </row>
    <row r="1523" spans="1:17" ht="14.4" customHeight="1" x14ac:dyDescent="0.3">
      <c r="A1523" s="660" t="s">
        <v>586</v>
      </c>
      <c r="B1523" s="661" t="s">
        <v>9179</v>
      </c>
      <c r="C1523" s="661" t="s">
        <v>2035</v>
      </c>
      <c r="D1523" s="661" t="s">
        <v>3157</v>
      </c>
      <c r="E1523" s="661" t="s">
        <v>3162</v>
      </c>
      <c r="F1523" s="664"/>
      <c r="G1523" s="664"/>
      <c r="H1523" s="664"/>
      <c r="I1523" s="664"/>
      <c r="J1523" s="664">
        <v>7</v>
      </c>
      <c r="K1523" s="664">
        <v>24523.73</v>
      </c>
      <c r="L1523" s="664"/>
      <c r="M1523" s="664">
        <v>3503.39</v>
      </c>
      <c r="N1523" s="664">
        <v>3</v>
      </c>
      <c r="O1523" s="664">
        <v>10510.17</v>
      </c>
      <c r="P1523" s="677"/>
      <c r="Q1523" s="665">
        <v>3503.39</v>
      </c>
    </row>
    <row r="1524" spans="1:17" ht="14.4" customHeight="1" x14ac:dyDescent="0.3">
      <c r="A1524" s="660" t="s">
        <v>586</v>
      </c>
      <c r="B1524" s="661" t="s">
        <v>9179</v>
      </c>
      <c r="C1524" s="661" t="s">
        <v>2035</v>
      </c>
      <c r="D1524" s="661" t="s">
        <v>3161</v>
      </c>
      <c r="E1524" s="661" t="s">
        <v>3162</v>
      </c>
      <c r="F1524" s="664"/>
      <c r="G1524" s="664"/>
      <c r="H1524" s="664"/>
      <c r="I1524" s="664"/>
      <c r="J1524" s="664">
        <v>27</v>
      </c>
      <c r="K1524" s="664">
        <v>189183.06</v>
      </c>
      <c r="L1524" s="664"/>
      <c r="M1524" s="664">
        <v>7006.78</v>
      </c>
      <c r="N1524" s="664">
        <v>7</v>
      </c>
      <c r="O1524" s="664">
        <v>49047.46</v>
      </c>
      <c r="P1524" s="677"/>
      <c r="Q1524" s="665">
        <v>7006.78</v>
      </c>
    </row>
    <row r="1525" spans="1:17" ht="14.4" customHeight="1" x14ac:dyDescent="0.3">
      <c r="A1525" s="660" t="s">
        <v>586</v>
      </c>
      <c r="B1525" s="661" t="s">
        <v>9179</v>
      </c>
      <c r="C1525" s="661" t="s">
        <v>2035</v>
      </c>
      <c r="D1525" s="661" t="s">
        <v>9123</v>
      </c>
      <c r="E1525" s="661" t="s">
        <v>9124</v>
      </c>
      <c r="F1525" s="664">
        <v>1</v>
      </c>
      <c r="G1525" s="664">
        <v>698</v>
      </c>
      <c r="H1525" s="664">
        <v>1</v>
      </c>
      <c r="I1525" s="664">
        <v>698</v>
      </c>
      <c r="J1525" s="664">
        <v>20</v>
      </c>
      <c r="K1525" s="664">
        <v>10821.199999999999</v>
      </c>
      <c r="L1525" s="664">
        <v>15.503151862464183</v>
      </c>
      <c r="M1525" s="664">
        <v>541.05999999999995</v>
      </c>
      <c r="N1525" s="664"/>
      <c r="O1525" s="664"/>
      <c r="P1525" s="677"/>
      <c r="Q1525" s="665"/>
    </row>
    <row r="1526" spans="1:17" ht="14.4" customHeight="1" x14ac:dyDescent="0.3">
      <c r="A1526" s="660" t="s">
        <v>586</v>
      </c>
      <c r="B1526" s="661" t="s">
        <v>9179</v>
      </c>
      <c r="C1526" s="661" t="s">
        <v>2035</v>
      </c>
      <c r="D1526" s="661" t="s">
        <v>9125</v>
      </c>
      <c r="E1526" s="661" t="s">
        <v>9106</v>
      </c>
      <c r="F1526" s="664"/>
      <c r="G1526" s="664"/>
      <c r="H1526" s="664"/>
      <c r="I1526" s="664"/>
      <c r="J1526" s="664">
        <v>9</v>
      </c>
      <c r="K1526" s="664">
        <v>63645.120000000003</v>
      </c>
      <c r="L1526" s="664"/>
      <c r="M1526" s="664">
        <v>7071.68</v>
      </c>
      <c r="N1526" s="664"/>
      <c r="O1526" s="664"/>
      <c r="P1526" s="677"/>
      <c r="Q1526" s="665"/>
    </row>
    <row r="1527" spans="1:17" ht="14.4" customHeight="1" x14ac:dyDescent="0.3">
      <c r="A1527" s="660" t="s">
        <v>586</v>
      </c>
      <c r="B1527" s="661" t="s">
        <v>9179</v>
      </c>
      <c r="C1527" s="661" t="s">
        <v>2035</v>
      </c>
      <c r="D1527" s="661" t="s">
        <v>9191</v>
      </c>
      <c r="E1527" s="661" t="s">
        <v>8544</v>
      </c>
      <c r="F1527" s="664">
        <v>0</v>
      </c>
      <c r="G1527" s="664">
        <v>0</v>
      </c>
      <c r="H1527" s="664"/>
      <c r="I1527" s="664"/>
      <c r="J1527" s="664"/>
      <c r="K1527" s="664"/>
      <c r="L1527" s="664"/>
      <c r="M1527" s="664"/>
      <c r="N1527" s="664"/>
      <c r="O1527" s="664"/>
      <c r="P1527" s="677"/>
      <c r="Q1527" s="665"/>
    </row>
    <row r="1528" spans="1:17" ht="14.4" customHeight="1" x14ac:dyDescent="0.3">
      <c r="A1528" s="660" t="s">
        <v>586</v>
      </c>
      <c r="B1528" s="661" t="s">
        <v>9179</v>
      </c>
      <c r="C1528" s="661" t="s">
        <v>2035</v>
      </c>
      <c r="D1528" s="661" t="s">
        <v>9131</v>
      </c>
      <c r="E1528" s="661" t="s">
        <v>3740</v>
      </c>
      <c r="F1528" s="664"/>
      <c r="G1528" s="664"/>
      <c r="H1528" s="664"/>
      <c r="I1528" s="664"/>
      <c r="J1528" s="664">
        <v>3.23</v>
      </c>
      <c r="K1528" s="664">
        <v>205126.90999999997</v>
      </c>
      <c r="L1528" s="664"/>
      <c r="M1528" s="664">
        <v>63506.78328173374</v>
      </c>
      <c r="N1528" s="664">
        <v>7.83</v>
      </c>
      <c r="O1528" s="664">
        <v>497258.18</v>
      </c>
      <c r="P1528" s="677"/>
      <c r="Q1528" s="665">
        <v>63506.791826309069</v>
      </c>
    </row>
    <row r="1529" spans="1:17" ht="14.4" customHeight="1" x14ac:dyDescent="0.3">
      <c r="A1529" s="660" t="s">
        <v>586</v>
      </c>
      <c r="B1529" s="661" t="s">
        <v>9179</v>
      </c>
      <c r="C1529" s="661" t="s">
        <v>2035</v>
      </c>
      <c r="D1529" s="661" t="s">
        <v>9131</v>
      </c>
      <c r="E1529" s="661" t="s">
        <v>9132</v>
      </c>
      <c r="F1529" s="664"/>
      <c r="G1529" s="664"/>
      <c r="H1529" s="664"/>
      <c r="I1529" s="664"/>
      <c r="J1529" s="664"/>
      <c r="K1529" s="664"/>
      <c r="L1529" s="664"/>
      <c r="M1529" s="664"/>
      <c r="N1529" s="664">
        <v>3.54</v>
      </c>
      <c r="O1529" s="664">
        <v>224813.97999999998</v>
      </c>
      <c r="P1529" s="677"/>
      <c r="Q1529" s="665">
        <v>63506.774011299429</v>
      </c>
    </row>
    <row r="1530" spans="1:17" ht="14.4" customHeight="1" x14ac:dyDescent="0.3">
      <c r="A1530" s="660" t="s">
        <v>586</v>
      </c>
      <c r="B1530" s="661" t="s">
        <v>9179</v>
      </c>
      <c r="C1530" s="661" t="s">
        <v>2035</v>
      </c>
      <c r="D1530" s="661" t="s">
        <v>9133</v>
      </c>
      <c r="E1530" s="661" t="s">
        <v>3032</v>
      </c>
      <c r="F1530" s="664"/>
      <c r="G1530" s="664"/>
      <c r="H1530" s="664"/>
      <c r="I1530" s="664"/>
      <c r="J1530" s="664"/>
      <c r="K1530" s="664"/>
      <c r="L1530" s="664"/>
      <c r="M1530" s="664"/>
      <c r="N1530" s="664">
        <v>1.6</v>
      </c>
      <c r="O1530" s="664">
        <v>6281.44</v>
      </c>
      <c r="P1530" s="677"/>
      <c r="Q1530" s="665">
        <v>3925.8999999999996</v>
      </c>
    </row>
    <row r="1531" spans="1:17" ht="14.4" customHeight="1" x14ac:dyDescent="0.3">
      <c r="A1531" s="660" t="s">
        <v>586</v>
      </c>
      <c r="B1531" s="661" t="s">
        <v>9179</v>
      </c>
      <c r="C1531" s="661" t="s">
        <v>2035</v>
      </c>
      <c r="D1531" s="661" t="s">
        <v>8693</v>
      </c>
      <c r="E1531" s="661" t="s">
        <v>8694</v>
      </c>
      <c r="F1531" s="664"/>
      <c r="G1531" s="664"/>
      <c r="H1531" s="664"/>
      <c r="I1531" s="664"/>
      <c r="J1531" s="664">
        <v>12</v>
      </c>
      <c r="K1531" s="664">
        <v>5329.4400000000005</v>
      </c>
      <c r="L1531" s="664"/>
      <c r="M1531" s="664">
        <v>444.12000000000006</v>
      </c>
      <c r="N1531" s="664"/>
      <c r="O1531" s="664"/>
      <c r="P1531" s="677"/>
      <c r="Q1531" s="665"/>
    </row>
    <row r="1532" spans="1:17" ht="14.4" customHeight="1" x14ac:dyDescent="0.3">
      <c r="A1532" s="660" t="s">
        <v>586</v>
      </c>
      <c r="B1532" s="661" t="s">
        <v>9179</v>
      </c>
      <c r="C1532" s="661" t="s">
        <v>2035</v>
      </c>
      <c r="D1532" s="661" t="s">
        <v>9137</v>
      </c>
      <c r="E1532" s="661" t="s">
        <v>8544</v>
      </c>
      <c r="F1532" s="664">
        <v>1.26</v>
      </c>
      <c r="G1532" s="664">
        <v>5667.19</v>
      </c>
      <c r="H1532" s="664">
        <v>1</v>
      </c>
      <c r="I1532" s="664">
        <v>4497.769841269841</v>
      </c>
      <c r="J1532" s="664"/>
      <c r="K1532" s="664"/>
      <c r="L1532" s="664"/>
      <c r="M1532" s="664"/>
      <c r="N1532" s="664"/>
      <c r="O1532" s="664"/>
      <c r="P1532" s="677"/>
      <c r="Q1532" s="665"/>
    </row>
    <row r="1533" spans="1:17" ht="14.4" customHeight="1" x14ac:dyDescent="0.3">
      <c r="A1533" s="660" t="s">
        <v>586</v>
      </c>
      <c r="B1533" s="661" t="s">
        <v>9179</v>
      </c>
      <c r="C1533" s="661" t="s">
        <v>8709</v>
      </c>
      <c r="D1533" s="661" t="s">
        <v>8710</v>
      </c>
      <c r="E1533" s="661" t="s">
        <v>8544</v>
      </c>
      <c r="F1533" s="664">
        <v>192</v>
      </c>
      <c r="G1533" s="664">
        <v>344111.94000000006</v>
      </c>
      <c r="H1533" s="664">
        <v>1</v>
      </c>
      <c r="I1533" s="664">
        <v>1792.2496875000004</v>
      </c>
      <c r="J1533" s="664">
        <v>142</v>
      </c>
      <c r="K1533" s="664">
        <v>263290.2</v>
      </c>
      <c r="L1533" s="664">
        <v>0.76512950989146133</v>
      </c>
      <c r="M1533" s="664">
        <v>1854.1563380281691</v>
      </c>
      <c r="N1533" s="664">
        <v>44</v>
      </c>
      <c r="O1533" s="664">
        <v>82085.52</v>
      </c>
      <c r="P1533" s="677">
        <v>0.23854307409385442</v>
      </c>
      <c r="Q1533" s="665">
        <v>1865.5800000000002</v>
      </c>
    </row>
    <row r="1534" spans="1:17" ht="14.4" customHeight="1" x14ac:dyDescent="0.3">
      <c r="A1534" s="660" t="s">
        <v>586</v>
      </c>
      <c r="B1534" s="661" t="s">
        <v>9179</v>
      </c>
      <c r="C1534" s="661" t="s">
        <v>8709</v>
      </c>
      <c r="D1534" s="661" t="s">
        <v>8710</v>
      </c>
      <c r="E1534" s="661" t="s">
        <v>8711</v>
      </c>
      <c r="F1534" s="664">
        <v>84</v>
      </c>
      <c r="G1534" s="664">
        <v>151662</v>
      </c>
      <c r="H1534" s="664">
        <v>1</v>
      </c>
      <c r="I1534" s="664">
        <v>1805.5</v>
      </c>
      <c r="J1534" s="664">
        <v>13</v>
      </c>
      <c r="K1534" s="664">
        <v>24252.54</v>
      </c>
      <c r="L1534" s="664">
        <v>0.15991177750524194</v>
      </c>
      <c r="M1534" s="664">
        <v>1865.5800000000002</v>
      </c>
      <c r="N1534" s="664">
        <v>25</v>
      </c>
      <c r="O1534" s="664">
        <v>46639.5</v>
      </c>
      <c r="P1534" s="677">
        <v>0.30752264904854215</v>
      </c>
      <c r="Q1534" s="665">
        <v>1865.58</v>
      </c>
    </row>
    <row r="1535" spans="1:17" ht="14.4" customHeight="1" x14ac:dyDescent="0.3">
      <c r="A1535" s="660" t="s">
        <v>586</v>
      </c>
      <c r="B1535" s="661" t="s">
        <v>9179</v>
      </c>
      <c r="C1535" s="661" t="s">
        <v>8709</v>
      </c>
      <c r="D1535" s="661" t="s">
        <v>8712</v>
      </c>
      <c r="E1535" s="661" t="s">
        <v>8544</v>
      </c>
      <c r="F1535" s="664">
        <v>340</v>
      </c>
      <c r="G1535" s="664">
        <v>888860.39999999991</v>
      </c>
      <c r="H1535" s="664">
        <v>1</v>
      </c>
      <c r="I1535" s="664">
        <v>2614.2952941176468</v>
      </c>
      <c r="J1535" s="664">
        <v>373</v>
      </c>
      <c r="K1535" s="664">
        <v>1011947.34</v>
      </c>
      <c r="L1535" s="664">
        <v>1.1384772456957246</v>
      </c>
      <c r="M1535" s="664">
        <v>2712.9955495978552</v>
      </c>
      <c r="N1535" s="664">
        <v>390</v>
      </c>
      <c r="O1535" s="664">
        <v>1064196.8999999999</v>
      </c>
      <c r="P1535" s="677">
        <v>1.1972598846793039</v>
      </c>
      <c r="Q1535" s="665">
        <v>2728.7099999999996</v>
      </c>
    </row>
    <row r="1536" spans="1:17" ht="14.4" customHeight="1" x14ac:dyDescent="0.3">
      <c r="A1536" s="660" t="s">
        <v>586</v>
      </c>
      <c r="B1536" s="661" t="s">
        <v>9179</v>
      </c>
      <c r="C1536" s="661" t="s">
        <v>8709</v>
      </c>
      <c r="D1536" s="661" t="s">
        <v>8712</v>
      </c>
      <c r="E1536" s="661" t="s">
        <v>8713</v>
      </c>
      <c r="F1536" s="664">
        <v>176</v>
      </c>
      <c r="G1536" s="664">
        <v>463341.12</v>
      </c>
      <c r="H1536" s="664">
        <v>1</v>
      </c>
      <c r="I1536" s="664">
        <v>2632.62</v>
      </c>
      <c r="J1536" s="664">
        <v>156</v>
      </c>
      <c r="K1536" s="664">
        <v>425678.75999999995</v>
      </c>
      <c r="L1536" s="664">
        <v>0.91871569697936573</v>
      </c>
      <c r="M1536" s="664">
        <v>2728.7099999999996</v>
      </c>
      <c r="N1536" s="664">
        <v>179</v>
      </c>
      <c r="O1536" s="664">
        <v>488439.09000000008</v>
      </c>
      <c r="P1536" s="677">
        <v>1.0541673702519649</v>
      </c>
      <c r="Q1536" s="665">
        <v>2728.7100000000005</v>
      </c>
    </row>
    <row r="1537" spans="1:17" ht="14.4" customHeight="1" x14ac:dyDescent="0.3">
      <c r="A1537" s="660" t="s">
        <v>586</v>
      </c>
      <c r="B1537" s="661" t="s">
        <v>9179</v>
      </c>
      <c r="C1537" s="661" t="s">
        <v>8709</v>
      </c>
      <c r="D1537" s="661" t="s">
        <v>9146</v>
      </c>
      <c r="E1537" s="661" t="s">
        <v>9147</v>
      </c>
      <c r="F1537" s="664">
        <v>1</v>
      </c>
      <c r="G1537" s="664">
        <v>1805.5</v>
      </c>
      <c r="H1537" s="664">
        <v>1</v>
      </c>
      <c r="I1537" s="664">
        <v>1805.5</v>
      </c>
      <c r="J1537" s="664"/>
      <c r="K1537" s="664"/>
      <c r="L1537" s="664"/>
      <c r="M1537" s="664"/>
      <c r="N1537" s="664"/>
      <c r="O1537" s="664"/>
      <c r="P1537" s="677"/>
      <c r="Q1537" s="665"/>
    </row>
    <row r="1538" spans="1:17" ht="14.4" customHeight="1" x14ac:dyDescent="0.3">
      <c r="A1538" s="660" t="s">
        <v>586</v>
      </c>
      <c r="B1538" s="661" t="s">
        <v>9179</v>
      </c>
      <c r="C1538" s="661" t="s">
        <v>8709</v>
      </c>
      <c r="D1538" s="661" t="s">
        <v>8714</v>
      </c>
      <c r="E1538" s="661" t="s">
        <v>8544</v>
      </c>
      <c r="F1538" s="664">
        <v>79</v>
      </c>
      <c r="G1538" s="664">
        <v>616532.59000000008</v>
      </c>
      <c r="H1538" s="664">
        <v>1</v>
      </c>
      <c r="I1538" s="664">
        <v>7804.2100000000009</v>
      </c>
      <c r="J1538" s="664">
        <v>65</v>
      </c>
      <c r="K1538" s="664">
        <v>528581.75</v>
      </c>
      <c r="L1538" s="664">
        <v>0.85734600015223839</v>
      </c>
      <c r="M1538" s="664">
        <v>8132.0269230769227</v>
      </c>
      <c r="N1538" s="664">
        <v>18</v>
      </c>
      <c r="O1538" s="664">
        <v>147449.34</v>
      </c>
      <c r="P1538" s="677">
        <v>0.23915903618331025</v>
      </c>
      <c r="Q1538" s="665">
        <v>8191.63</v>
      </c>
    </row>
    <row r="1539" spans="1:17" ht="14.4" customHeight="1" x14ac:dyDescent="0.3">
      <c r="A1539" s="660" t="s">
        <v>586</v>
      </c>
      <c r="B1539" s="661" t="s">
        <v>9179</v>
      </c>
      <c r="C1539" s="661" t="s">
        <v>8709</v>
      </c>
      <c r="D1539" s="661" t="s">
        <v>8714</v>
      </c>
      <c r="E1539" s="661" t="s">
        <v>8715</v>
      </c>
      <c r="F1539" s="664">
        <v>39</v>
      </c>
      <c r="G1539" s="664">
        <v>304364.19</v>
      </c>
      <c r="H1539" s="664">
        <v>1</v>
      </c>
      <c r="I1539" s="664">
        <v>7804.21</v>
      </c>
      <c r="J1539" s="664">
        <v>9</v>
      </c>
      <c r="K1539" s="664">
        <v>73724.67</v>
      </c>
      <c r="L1539" s="664">
        <v>0.24222517767283988</v>
      </c>
      <c r="M1539" s="664">
        <v>8191.63</v>
      </c>
      <c r="N1539" s="664">
        <v>8</v>
      </c>
      <c r="O1539" s="664">
        <v>65533.04</v>
      </c>
      <c r="P1539" s="677">
        <v>0.21531126904252434</v>
      </c>
      <c r="Q1539" s="665">
        <v>8191.63</v>
      </c>
    </row>
    <row r="1540" spans="1:17" ht="14.4" customHeight="1" x14ac:dyDescent="0.3">
      <c r="A1540" s="660" t="s">
        <v>586</v>
      </c>
      <c r="B1540" s="661" t="s">
        <v>9179</v>
      </c>
      <c r="C1540" s="661" t="s">
        <v>8709</v>
      </c>
      <c r="D1540" s="661" t="s">
        <v>8716</v>
      </c>
      <c r="E1540" s="661" t="s">
        <v>8544</v>
      </c>
      <c r="F1540" s="664">
        <v>163</v>
      </c>
      <c r="G1540" s="664">
        <v>1264074.1000000001</v>
      </c>
      <c r="H1540" s="664">
        <v>1</v>
      </c>
      <c r="I1540" s="664">
        <v>7755.0558282208594</v>
      </c>
      <c r="J1540" s="664">
        <v>111</v>
      </c>
      <c r="K1540" s="664">
        <v>889738</v>
      </c>
      <c r="L1540" s="664">
        <v>0.70386538257527775</v>
      </c>
      <c r="M1540" s="664">
        <v>8015.6576576576581</v>
      </c>
      <c r="N1540" s="664">
        <v>138</v>
      </c>
      <c r="O1540" s="664">
        <v>1114261.68</v>
      </c>
      <c r="P1540" s="677">
        <v>0.88148446360858101</v>
      </c>
      <c r="Q1540" s="665">
        <v>8074.36</v>
      </c>
    </row>
    <row r="1541" spans="1:17" ht="14.4" customHeight="1" x14ac:dyDescent="0.3">
      <c r="A1541" s="660" t="s">
        <v>586</v>
      </c>
      <c r="B1541" s="661" t="s">
        <v>9179</v>
      </c>
      <c r="C1541" s="661" t="s">
        <v>8709</v>
      </c>
      <c r="D1541" s="661" t="s">
        <v>8716</v>
      </c>
      <c r="E1541" s="661" t="s">
        <v>9148</v>
      </c>
      <c r="F1541" s="664">
        <v>98</v>
      </c>
      <c r="G1541" s="664">
        <v>762261.64000000013</v>
      </c>
      <c r="H1541" s="664">
        <v>1</v>
      </c>
      <c r="I1541" s="664">
        <v>7778.1800000000012</v>
      </c>
      <c r="J1541" s="664">
        <v>38</v>
      </c>
      <c r="K1541" s="664">
        <v>306825.68</v>
      </c>
      <c r="L1541" s="664">
        <v>0.40252016354909309</v>
      </c>
      <c r="M1541" s="664">
        <v>8074.36</v>
      </c>
      <c r="N1541" s="664">
        <v>67</v>
      </c>
      <c r="O1541" s="664">
        <v>540982.12</v>
      </c>
      <c r="P1541" s="677">
        <v>0.70970660415234843</v>
      </c>
      <c r="Q1541" s="665">
        <v>8074.36</v>
      </c>
    </row>
    <row r="1542" spans="1:17" ht="14.4" customHeight="1" x14ac:dyDescent="0.3">
      <c r="A1542" s="660" t="s">
        <v>586</v>
      </c>
      <c r="B1542" s="661" t="s">
        <v>9179</v>
      </c>
      <c r="C1542" s="661" t="s">
        <v>8709</v>
      </c>
      <c r="D1542" s="661" t="s">
        <v>8717</v>
      </c>
      <c r="E1542" s="661" t="s">
        <v>8544</v>
      </c>
      <c r="F1542" s="664">
        <v>315</v>
      </c>
      <c r="G1542" s="664">
        <v>2891556.1499999994</v>
      </c>
      <c r="H1542" s="664">
        <v>1</v>
      </c>
      <c r="I1542" s="664">
        <v>9179.5433333333312</v>
      </c>
      <c r="J1542" s="664">
        <v>397</v>
      </c>
      <c r="K1542" s="664">
        <v>3822156.8400000008</v>
      </c>
      <c r="L1542" s="664">
        <v>1.3218338644400875</v>
      </c>
      <c r="M1542" s="664">
        <v>9627.5990931989945</v>
      </c>
      <c r="N1542" s="664">
        <v>361</v>
      </c>
      <c r="O1542" s="664">
        <v>3496682.1</v>
      </c>
      <c r="P1542" s="677">
        <v>1.2092734564397101</v>
      </c>
      <c r="Q1542" s="665">
        <v>9686.1</v>
      </c>
    </row>
    <row r="1543" spans="1:17" ht="14.4" customHeight="1" x14ac:dyDescent="0.3">
      <c r="A1543" s="660" t="s">
        <v>586</v>
      </c>
      <c r="B1543" s="661" t="s">
        <v>9179</v>
      </c>
      <c r="C1543" s="661" t="s">
        <v>8709</v>
      </c>
      <c r="D1543" s="661" t="s">
        <v>8717</v>
      </c>
      <c r="E1543" s="661" t="s">
        <v>8718</v>
      </c>
      <c r="F1543" s="664">
        <v>163</v>
      </c>
      <c r="G1543" s="664">
        <v>1508729.6300000001</v>
      </c>
      <c r="H1543" s="664">
        <v>1</v>
      </c>
      <c r="I1543" s="664">
        <v>9256.01</v>
      </c>
      <c r="J1543" s="664">
        <v>151</v>
      </c>
      <c r="K1543" s="664">
        <v>1462601.0999999999</v>
      </c>
      <c r="L1543" s="664">
        <v>0.96942558223636111</v>
      </c>
      <c r="M1543" s="664">
        <v>9686.0999999999985</v>
      </c>
      <c r="N1543" s="664">
        <v>150</v>
      </c>
      <c r="O1543" s="664">
        <v>1452914.9999999998</v>
      </c>
      <c r="P1543" s="677">
        <v>0.96300554526790838</v>
      </c>
      <c r="Q1543" s="665">
        <v>9686.0999999999985</v>
      </c>
    </row>
    <row r="1544" spans="1:17" ht="14.4" customHeight="1" x14ac:dyDescent="0.3">
      <c r="A1544" s="660" t="s">
        <v>586</v>
      </c>
      <c r="B1544" s="661" t="s">
        <v>9179</v>
      </c>
      <c r="C1544" s="661" t="s">
        <v>8709</v>
      </c>
      <c r="D1544" s="661" t="s">
        <v>9192</v>
      </c>
      <c r="E1544" s="661" t="s">
        <v>8544</v>
      </c>
      <c r="F1544" s="664">
        <v>1</v>
      </c>
      <c r="G1544" s="664">
        <v>3722.45</v>
      </c>
      <c r="H1544" s="664">
        <v>1</v>
      </c>
      <c r="I1544" s="664">
        <v>3722.45</v>
      </c>
      <c r="J1544" s="664"/>
      <c r="K1544" s="664"/>
      <c r="L1544" s="664"/>
      <c r="M1544" s="664"/>
      <c r="N1544" s="664"/>
      <c r="O1544" s="664"/>
      <c r="P1544" s="677"/>
      <c r="Q1544" s="665"/>
    </row>
    <row r="1545" spans="1:17" ht="14.4" customHeight="1" x14ac:dyDescent="0.3">
      <c r="A1545" s="660" t="s">
        <v>586</v>
      </c>
      <c r="B1545" s="661" t="s">
        <v>9179</v>
      </c>
      <c r="C1545" s="661" t="s">
        <v>8709</v>
      </c>
      <c r="D1545" s="661" t="s">
        <v>9149</v>
      </c>
      <c r="E1545" s="661" t="s">
        <v>8544</v>
      </c>
      <c r="F1545" s="664">
        <v>21</v>
      </c>
      <c r="G1545" s="664">
        <v>18550.349999999999</v>
      </c>
      <c r="H1545" s="664">
        <v>1</v>
      </c>
      <c r="I1545" s="664">
        <v>883.34999999999991</v>
      </c>
      <c r="J1545" s="664">
        <v>33</v>
      </c>
      <c r="K1545" s="664">
        <v>30507.149999999994</v>
      </c>
      <c r="L1545" s="664">
        <v>1.6445592670758231</v>
      </c>
      <c r="M1545" s="664">
        <v>924.45909090909072</v>
      </c>
      <c r="N1545" s="664">
        <v>67</v>
      </c>
      <c r="O1545" s="664">
        <v>62013.19</v>
      </c>
      <c r="P1545" s="677">
        <v>3.3429660356812678</v>
      </c>
      <c r="Q1545" s="665">
        <v>925.57</v>
      </c>
    </row>
    <row r="1546" spans="1:17" ht="14.4" customHeight="1" x14ac:dyDescent="0.3">
      <c r="A1546" s="660" t="s">
        <v>586</v>
      </c>
      <c r="B1546" s="661" t="s">
        <v>9179</v>
      </c>
      <c r="C1546" s="661" t="s">
        <v>8709</v>
      </c>
      <c r="D1546" s="661" t="s">
        <v>9149</v>
      </c>
      <c r="E1546" s="661" t="s">
        <v>9150</v>
      </c>
      <c r="F1546" s="664">
        <v>6</v>
      </c>
      <c r="G1546" s="664">
        <v>5333.46</v>
      </c>
      <c r="H1546" s="664">
        <v>1</v>
      </c>
      <c r="I1546" s="664">
        <v>888.91</v>
      </c>
      <c r="J1546" s="664">
        <v>0</v>
      </c>
      <c r="K1546" s="664">
        <v>0</v>
      </c>
      <c r="L1546" s="664">
        <v>0</v>
      </c>
      <c r="M1546" s="664"/>
      <c r="N1546" s="664">
        <v>18</v>
      </c>
      <c r="O1546" s="664">
        <v>16660.259999999998</v>
      </c>
      <c r="P1546" s="677">
        <v>3.1237245615416631</v>
      </c>
      <c r="Q1546" s="665">
        <v>925.56999999999994</v>
      </c>
    </row>
    <row r="1547" spans="1:17" ht="14.4" customHeight="1" x14ac:dyDescent="0.3">
      <c r="A1547" s="660" t="s">
        <v>586</v>
      </c>
      <c r="B1547" s="661" t="s">
        <v>9179</v>
      </c>
      <c r="C1547" s="661" t="s">
        <v>8709</v>
      </c>
      <c r="D1547" s="661" t="s">
        <v>9151</v>
      </c>
      <c r="E1547" s="661" t="s">
        <v>8544</v>
      </c>
      <c r="F1547" s="664">
        <v>10</v>
      </c>
      <c r="G1547" s="664">
        <v>138082.09999999998</v>
      </c>
      <c r="H1547" s="664">
        <v>1</v>
      </c>
      <c r="I1547" s="664">
        <v>13808.209999999997</v>
      </c>
      <c r="J1547" s="664">
        <v>1</v>
      </c>
      <c r="K1547" s="664">
        <v>14463.67</v>
      </c>
      <c r="L1547" s="664">
        <v>0.10474688609168026</v>
      </c>
      <c r="M1547" s="664">
        <v>14463.67</v>
      </c>
      <c r="N1547" s="664">
        <v>2</v>
      </c>
      <c r="O1547" s="664">
        <v>28927.34</v>
      </c>
      <c r="P1547" s="677">
        <v>0.20949377218336052</v>
      </c>
      <c r="Q1547" s="665">
        <v>14463.67</v>
      </c>
    </row>
    <row r="1548" spans="1:17" ht="14.4" customHeight="1" x14ac:dyDescent="0.3">
      <c r="A1548" s="660" t="s">
        <v>586</v>
      </c>
      <c r="B1548" s="661" t="s">
        <v>9179</v>
      </c>
      <c r="C1548" s="661" t="s">
        <v>8709</v>
      </c>
      <c r="D1548" s="661" t="s">
        <v>9151</v>
      </c>
      <c r="E1548" s="661" t="s">
        <v>9152</v>
      </c>
      <c r="F1548" s="664">
        <v>8</v>
      </c>
      <c r="G1548" s="664">
        <v>110465.68</v>
      </c>
      <c r="H1548" s="664">
        <v>1</v>
      </c>
      <c r="I1548" s="664">
        <v>13808.21</v>
      </c>
      <c r="J1548" s="664"/>
      <c r="K1548" s="664"/>
      <c r="L1548" s="664"/>
      <c r="M1548" s="664"/>
      <c r="N1548" s="664">
        <v>7</v>
      </c>
      <c r="O1548" s="664">
        <v>101245.69</v>
      </c>
      <c r="P1548" s="677">
        <v>0.9165352533022022</v>
      </c>
      <c r="Q1548" s="665">
        <v>14463.67</v>
      </c>
    </row>
    <row r="1549" spans="1:17" ht="14.4" customHeight="1" x14ac:dyDescent="0.3">
      <c r="A1549" s="660" t="s">
        <v>586</v>
      </c>
      <c r="B1549" s="661" t="s">
        <v>9179</v>
      </c>
      <c r="C1549" s="661" t="s">
        <v>8709</v>
      </c>
      <c r="D1549" s="661" t="s">
        <v>8719</v>
      </c>
      <c r="E1549" s="661" t="s">
        <v>8544</v>
      </c>
      <c r="F1549" s="664">
        <v>1107</v>
      </c>
      <c r="G1549" s="664">
        <v>239447.58</v>
      </c>
      <c r="H1549" s="664">
        <v>1</v>
      </c>
      <c r="I1549" s="664">
        <v>216.30314363143631</v>
      </c>
      <c r="J1549" s="664">
        <v>1027</v>
      </c>
      <c r="K1549" s="664">
        <v>244565.95999999996</v>
      </c>
      <c r="L1549" s="664">
        <v>1.0213757850465641</v>
      </c>
      <c r="M1549" s="664">
        <v>238.13628042843229</v>
      </c>
      <c r="N1549" s="664">
        <v>936</v>
      </c>
      <c r="O1549" s="664">
        <v>223404.48</v>
      </c>
      <c r="P1549" s="677">
        <v>0.93299953167202621</v>
      </c>
      <c r="Q1549" s="665">
        <v>238.68</v>
      </c>
    </row>
    <row r="1550" spans="1:17" ht="14.4" customHeight="1" x14ac:dyDescent="0.3">
      <c r="A1550" s="660" t="s">
        <v>586</v>
      </c>
      <c r="B1550" s="661" t="s">
        <v>9179</v>
      </c>
      <c r="C1550" s="661" t="s">
        <v>8709</v>
      </c>
      <c r="D1550" s="661" t="s">
        <v>8719</v>
      </c>
      <c r="E1550" s="661" t="s">
        <v>8720</v>
      </c>
      <c r="F1550" s="664">
        <v>559</v>
      </c>
      <c r="G1550" s="664">
        <v>131471.21</v>
      </c>
      <c r="H1550" s="664">
        <v>1</v>
      </c>
      <c r="I1550" s="664">
        <v>235.19</v>
      </c>
      <c r="J1550" s="664">
        <v>366</v>
      </c>
      <c r="K1550" s="664">
        <v>87356.87999999999</v>
      </c>
      <c r="L1550" s="664">
        <v>0.6644563475151708</v>
      </c>
      <c r="M1550" s="664">
        <v>238.67999999999998</v>
      </c>
      <c r="N1550" s="664">
        <v>432</v>
      </c>
      <c r="O1550" s="664">
        <v>103109.76000000001</v>
      </c>
      <c r="P1550" s="677">
        <v>0.78427634460807061</v>
      </c>
      <c r="Q1550" s="665">
        <v>238.68000000000004</v>
      </c>
    </row>
    <row r="1551" spans="1:17" ht="14.4" customHeight="1" x14ac:dyDescent="0.3">
      <c r="A1551" s="660" t="s">
        <v>586</v>
      </c>
      <c r="B1551" s="661" t="s">
        <v>9179</v>
      </c>
      <c r="C1551" s="661" t="s">
        <v>8709</v>
      </c>
      <c r="D1551" s="661" t="s">
        <v>9153</v>
      </c>
      <c r="E1551" s="661" t="s">
        <v>8544</v>
      </c>
      <c r="F1551" s="664">
        <v>8</v>
      </c>
      <c r="G1551" s="664">
        <v>21008.16</v>
      </c>
      <c r="H1551" s="664">
        <v>1</v>
      </c>
      <c r="I1551" s="664">
        <v>2626.02</v>
      </c>
      <c r="J1551" s="664">
        <v>3</v>
      </c>
      <c r="K1551" s="664">
        <v>8090.04</v>
      </c>
      <c r="L1551" s="664">
        <v>0.38509036488678683</v>
      </c>
      <c r="M1551" s="664">
        <v>2696.68</v>
      </c>
      <c r="N1551" s="664">
        <v>1</v>
      </c>
      <c r="O1551" s="664">
        <v>2728.71</v>
      </c>
      <c r="P1551" s="677">
        <v>0.12988810062375764</v>
      </c>
      <c r="Q1551" s="665">
        <v>2728.71</v>
      </c>
    </row>
    <row r="1552" spans="1:17" ht="14.4" customHeight="1" x14ac:dyDescent="0.3">
      <c r="A1552" s="660" t="s">
        <v>586</v>
      </c>
      <c r="B1552" s="661" t="s">
        <v>9179</v>
      </c>
      <c r="C1552" s="661" t="s">
        <v>8709</v>
      </c>
      <c r="D1552" s="661" t="s">
        <v>9153</v>
      </c>
      <c r="E1552" s="661" t="s">
        <v>9154</v>
      </c>
      <c r="F1552" s="664">
        <v>5</v>
      </c>
      <c r="G1552" s="664">
        <v>13163.099999999999</v>
      </c>
      <c r="H1552" s="664">
        <v>1</v>
      </c>
      <c r="I1552" s="664">
        <v>2632.62</v>
      </c>
      <c r="J1552" s="664">
        <v>1</v>
      </c>
      <c r="K1552" s="664">
        <v>2728.71</v>
      </c>
      <c r="L1552" s="664">
        <v>0.20729995213893387</v>
      </c>
      <c r="M1552" s="664">
        <v>2728.71</v>
      </c>
      <c r="N1552" s="664"/>
      <c r="O1552" s="664"/>
      <c r="P1552" s="677"/>
      <c r="Q1552" s="665"/>
    </row>
    <row r="1553" spans="1:17" ht="14.4" customHeight="1" x14ac:dyDescent="0.3">
      <c r="A1553" s="660" t="s">
        <v>586</v>
      </c>
      <c r="B1553" s="661" t="s">
        <v>9179</v>
      </c>
      <c r="C1553" s="661" t="s">
        <v>8722</v>
      </c>
      <c r="D1553" s="661" t="s">
        <v>8723</v>
      </c>
      <c r="E1553" s="661" t="s">
        <v>8724</v>
      </c>
      <c r="F1553" s="664"/>
      <c r="G1553" s="664"/>
      <c r="H1553" s="664"/>
      <c r="I1553" s="664"/>
      <c r="J1553" s="664">
        <v>1</v>
      </c>
      <c r="K1553" s="664">
        <v>565.1</v>
      </c>
      <c r="L1553" s="664"/>
      <c r="M1553" s="664">
        <v>565.1</v>
      </c>
      <c r="N1553" s="664"/>
      <c r="O1553" s="664"/>
      <c r="P1553" s="677"/>
      <c r="Q1553" s="665"/>
    </row>
    <row r="1554" spans="1:17" ht="14.4" customHeight="1" x14ac:dyDescent="0.3">
      <c r="A1554" s="660" t="s">
        <v>586</v>
      </c>
      <c r="B1554" s="661" t="s">
        <v>9179</v>
      </c>
      <c r="C1554" s="661" t="s">
        <v>8722</v>
      </c>
      <c r="D1554" s="661" t="s">
        <v>9160</v>
      </c>
      <c r="E1554" s="661" t="s">
        <v>9161</v>
      </c>
      <c r="F1554" s="664"/>
      <c r="G1554" s="664"/>
      <c r="H1554" s="664"/>
      <c r="I1554" s="664"/>
      <c r="J1554" s="664">
        <v>2</v>
      </c>
      <c r="K1554" s="664">
        <v>1731.56</v>
      </c>
      <c r="L1554" s="664"/>
      <c r="M1554" s="664">
        <v>865.78</v>
      </c>
      <c r="N1554" s="664"/>
      <c r="O1554" s="664"/>
      <c r="P1554" s="677"/>
      <c r="Q1554" s="665"/>
    </row>
    <row r="1555" spans="1:17" ht="14.4" customHeight="1" x14ac:dyDescent="0.3">
      <c r="A1555" s="660" t="s">
        <v>586</v>
      </c>
      <c r="B1555" s="661" t="s">
        <v>9179</v>
      </c>
      <c r="C1555" s="661" t="s">
        <v>8731</v>
      </c>
      <c r="D1555" s="661" t="s">
        <v>9164</v>
      </c>
      <c r="E1555" s="661" t="s">
        <v>9165</v>
      </c>
      <c r="F1555" s="664">
        <v>0</v>
      </c>
      <c r="G1555" s="664">
        <v>0</v>
      </c>
      <c r="H1555" s="664"/>
      <c r="I1555" s="664"/>
      <c r="J1555" s="664">
        <v>0</v>
      </c>
      <c r="K1555" s="664">
        <v>0</v>
      </c>
      <c r="L1555" s="664"/>
      <c r="M1555" s="664"/>
      <c r="N1555" s="664">
        <v>0</v>
      </c>
      <c r="O1555" s="664">
        <v>0</v>
      </c>
      <c r="P1555" s="677"/>
      <c r="Q1555" s="665"/>
    </row>
    <row r="1556" spans="1:17" ht="14.4" customHeight="1" x14ac:dyDescent="0.3">
      <c r="A1556" s="660" t="s">
        <v>586</v>
      </c>
      <c r="B1556" s="661" t="s">
        <v>9179</v>
      </c>
      <c r="C1556" s="661" t="s">
        <v>8731</v>
      </c>
      <c r="D1556" s="661" t="s">
        <v>8752</v>
      </c>
      <c r="E1556" s="661" t="s">
        <v>8753</v>
      </c>
      <c r="F1556" s="664">
        <v>8703</v>
      </c>
      <c r="G1556" s="664">
        <v>0</v>
      </c>
      <c r="H1556" s="664"/>
      <c r="I1556" s="664">
        <v>0</v>
      </c>
      <c r="J1556" s="664">
        <v>13348</v>
      </c>
      <c r="K1556" s="664">
        <v>0</v>
      </c>
      <c r="L1556" s="664"/>
      <c r="M1556" s="664">
        <v>0</v>
      </c>
      <c r="N1556" s="664">
        <v>14078</v>
      </c>
      <c r="O1556" s="664">
        <v>0</v>
      </c>
      <c r="P1556" s="677"/>
      <c r="Q1556" s="665">
        <v>0</v>
      </c>
    </row>
    <row r="1557" spans="1:17" ht="14.4" customHeight="1" x14ac:dyDescent="0.3">
      <c r="A1557" s="660" t="s">
        <v>586</v>
      </c>
      <c r="B1557" s="661" t="s">
        <v>9179</v>
      </c>
      <c r="C1557" s="661" t="s">
        <v>8731</v>
      </c>
      <c r="D1557" s="661" t="s">
        <v>8754</v>
      </c>
      <c r="E1557" s="661" t="s">
        <v>8755</v>
      </c>
      <c r="F1557" s="664">
        <v>59</v>
      </c>
      <c r="G1557" s="664">
        <v>0</v>
      </c>
      <c r="H1557" s="664"/>
      <c r="I1557" s="664">
        <v>0</v>
      </c>
      <c r="J1557" s="664">
        <v>88</v>
      </c>
      <c r="K1557" s="664">
        <v>0</v>
      </c>
      <c r="L1557" s="664"/>
      <c r="M1557" s="664">
        <v>0</v>
      </c>
      <c r="N1557" s="664"/>
      <c r="O1557" s="664"/>
      <c r="P1557" s="677"/>
      <c r="Q1557" s="665"/>
    </row>
    <row r="1558" spans="1:17" ht="14.4" customHeight="1" x14ac:dyDescent="0.3">
      <c r="A1558" s="660" t="s">
        <v>586</v>
      </c>
      <c r="B1558" s="661" t="s">
        <v>9179</v>
      </c>
      <c r="C1558" s="661" t="s">
        <v>8731</v>
      </c>
      <c r="D1558" s="661" t="s">
        <v>8758</v>
      </c>
      <c r="E1558" s="661" t="s">
        <v>8759</v>
      </c>
      <c r="F1558" s="664">
        <v>0</v>
      </c>
      <c r="G1558" s="664">
        <v>0</v>
      </c>
      <c r="H1558" s="664"/>
      <c r="I1558" s="664"/>
      <c r="J1558" s="664">
        <v>0</v>
      </c>
      <c r="K1558" s="664">
        <v>0</v>
      </c>
      <c r="L1558" s="664"/>
      <c r="M1558" s="664"/>
      <c r="N1558" s="664"/>
      <c r="O1558" s="664"/>
      <c r="P1558" s="677"/>
      <c r="Q1558" s="665"/>
    </row>
    <row r="1559" spans="1:17" ht="14.4" customHeight="1" x14ac:dyDescent="0.3">
      <c r="A1559" s="660" t="s">
        <v>586</v>
      </c>
      <c r="B1559" s="661" t="s">
        <v>9179</v>
      </c>
      <c r="C1559" s="661" t="s">
        <v>8731</v>
      </c>
      <c r="D1559" s="661" t="s">
        <v>8998</v>
      </c>
      <c r="E1559" s="661" t="s">
        <v>8544</v>
      </c>
      <c r="F1559" s="664">
        <v>1131</v>
      </c>
      <c r="G1559" s="664">
        <v>0</v>
      </c>
      <c r="H1559" s="664"/>
      <c r="I1559" s="664">
        <v>0</v>
      </c>
      <c r="J1559" s="664">
        <v>1144</v>
      </c>
      <c r="K1559" s="664">
        <v>0</v>
      </c>
      <c r="L1559" s="664"/>
      <c r="M1559" s="664">
        <v>0</v>
      </c>
      <c r="N1559" s="664"/>
      <c r="O1559" s="664"/>
      <c r="P1559" s="677"/>
      <c r="Q1559" s="665"/>
    </row>
    <row r="1560" spans="1:17" ht="14.4" customHeight="1" x14ac:dyDescent="0.3">
      <c r="A1560" s="660" t="s">
        <v>586</v>
      </c>
      <c r="B1560" s="661" t="s">
        <v>9179</v>
      </c>
      <c r="C1560" s="661" t="s">
        <v>8731</v>
      </c>
      <c r="D1560" s="661" t="s">
        <v>8998</v>
      </c>
      <c r="E1560" s="661" t="s">
        <v>8999</v>
      </c>
      <c r="F1560" s="664">
        <v>3839</v>
      </c>
      <c r="G1560" s="664">
        <v>0</v>
      </c>
      <c r="H1560" s="664"/>
      <c r="I1560" s="664">
        <v>0</v>
      </c>
      <c r="J1560" s="664">
        <v>4142</v>
      </c>
      <c r="K1560" s="664">
        <v>0</v>
      </c>
      <c r="L1560" s="664"/>
      <c r="M1560" s="664">
        <v>0</v>
      </c>
      <c r="N1560" s="664"/>
      <c r="O1560" s="664"/>
      <c r="P1560" s="677"/>
      <c r="Q1560" s="665"/>
    </row>
    <row r="1561" spans="1:17" ht="14.4" customHeight="1" x14ac:dyDescent="0.3">
      <c r="A1561" s="660" t="s">
        <v>586</v>
      </c>
      <c r="B1561" s="661" t="s">
        <v>9179</v>
      </c>
      <c r="C1561" s="661" t="s">
        <v>8731</v>
      </c>
      <c r="D1561" s="661" t="s">
        <v>8736</v>
      </c>
      <c r="E1561" s="661" t="s">
        <v>8737</v>
      </c>
      <c r="F1561" s="664">
        <v>117</v>
      </c>
      <c r="G1561" s="664">
        <v>41769</v>
      </c>
      <c r="H1561" s="664">
        <v>1</v>
      </c>
      <c r="I1561" s="664">
        <v>357</v>
      </c>
      <c r="J1561" s="664">
        <v>112</v>
      </c>
      <c r="K1561" s="664">
        <v>36624</v>
      </c>
      <c r="L1561" s="664">
        <v>0.8768225238813474</v>
      </c>
      <c r="M1561" s="664">
        <v>327</v>
      </c>
      <c r="N1561" s="664">
        <v>105</v>
      </c>
      <c r="O1561" s="664">
        <v>34569</v>
      </c>
      <c r="P1561" s="677">
        <v>0.82762335703512169</v>
      </c>
      <c r="Q1561" s="665">
        <v>329.22857142857146</v>
      </c>
    </row>
    <row r="1562" spans="1:17" ht="14.4" customHeight="1" x14ac:dyDescent="0.3">
      <c r="A1562" s="660" t="s">
        <v>586</v>
      </c>
      <c r="B1562" s="661" t="s">
        <v>9179</v>
      </c>
      <c r="C1562" s="661" t="s">
        <v>8731</v>
      </c>
      <c r="D1562" s="661" t="s">
        <v>9193</v>
      </c>
      <c r="E1562" s="661" t="s">
        <v>9194</v>
      </c>
      <c r="F1562" s="664">
        <v>2264</v>
      </c>
      <c r="G1562" s="664">
        <v>12389880</v>
      </c>
      <c r="H1562" s="664">
        <v>1</v>
      </c>
      <c r="I1562" s="664">
        <v>5472.5618374558308</v>
      </c>
      <c r="J1562" s="664">
        <v>2370</v>
      </c>
      <c r="K1562" s="664">
        <v>12977904</v>
      </c>
      <c r="L1562" s="664">
        <v>1.0474600238258966</v>
      </c>
      <c r="M1562" s="664">
        <v>5475.908860759494</v>
      </c>
      <c r="N1562" s="664">
        <v>2539</v>
      </c>
      <c r="O1562" s="664">
        <v>13903564</v>
      </c>
      <c r="P1562" s="677">
        <v>1.1221709976206389</v>
      </c>
      <c r="Q1562" s="665">
        <v>5476</v>
      </c>
    </row>
    <row r="1563" spans="1:17" ht="14.4" customHeight="1" x14ac:dyDescent="0.3">
      <c r="A1563" s="660" t="s">
        <v>586</v>
      </c>
      <c r="B1563" s="661" t="s">
        <v>9179</v>
      </c>
      <c r="C1563" s="661" t="s">
        <v>8731</v>
      </c>
      <c r="D1563" s="661" t="s">
        <v>8778</v>
      </c>
      <c r="E1563" s="661" t="s">
        <v>8779</v>
      </c>
      <c r="F1563" s="664"/>
      <c r="G1563" s="664"/>
      <c r="H1563" s="664"/>
      <c r="I1563" s="664"/>
      <c r="J1563" s="664">
        <v>1</v>
      </c>
      <c r="K1563" s="664">
        <v>0</v>
      </c>
      <c r="L1563" s="664"/>
      <c r="M1563" s="664">
        <v>0</v>
      </c>
      <c r="N1563" s="664"/>
      <c r="O1563" s="664"/>
      <c r="P1563" s="677"/>
      <c r="Q1563" s="665"/>
    </row>
    <row r="1564" spans="1:17" ht="14.4" customHeight="1" x14ac:dyDescent="0.3">
      <c r="A1564" s="660" t="s">
        <v>586</v>
      </c>
      <c r="B1564" s="661" t="s">
        <v>9179</v>
      </c>
      <c r="C1564" s="661" t="s">
        <v>8731</v>
      </c>
      <c r="D1564" s="661" t="s">
        <v>9195</v>
      </c>
      <c r="E1564" s="661" t="s">
        <v>9196</v>
      </c>
      <c r="F1564" s="664">
        <v>1012</v>
      </c>
      <c r="G1564" s="664">
        <v>6752856</v>
      </c>
      <c r="H1564" s="664">
        <v>1</v>
      </c>
      <c r="I1564" s="664">
        <v>6672.782608695652</v>
      </c>
      <c r="J1564" s="664">
        <v>911</v>
      </c>
      <c r="K1564" s="664">
        <v>6081768</v>
      </c>
      <c r="L1564" s="664">
        <v>0.9006216036592517</v>
      </c>
      <c r="M1564" s="664">
        <v>6675.9253567508231</v>
      </c>
      <c r="N1564" s="664">
        <v>907</v>
      </c>
      <c r="O1564" s="664">
        <v>6055132</v>
      </c>
      <c r="P1564" s="677">
        <v>0.89667719850682437</v>
      </c>
      <c r="Q1564" s="665">
        <v>6676</v>
      </c>
    </row>
    <row r="1565" spans="1:17" ht="14.4" customHeight="1" x14ac:dyDescent="0.3">
      <c r="A1565" s="660" t="s">
        <v>586</v>
      </c>
      <c r="B1565" s="661" t="s">
        <v>9179</v>
      </c>
      <c r="C1565" s="661" t="s">
        <v>8731</v>
      </c>
      <c r="D1565" s="661" t="s">
        <v>9168</v>
      </c>
      <c r="E1565" s="661" t="s">
        <v>9169</v>
      </c>
      <c r="F1565" s="664">
        <v>2253</v>
      </c>
      <c r="G1565" s="664">
        <v>16480603</v>
      </c>
      <c r="H1565" s="664">
        <v>1</v>
      </c>
      <c r="I1565" s="664">
        <v>7314.9591655570348</v>
      </c>
      <c r="J1565" s="664">
        <v>2218</v>
      </c>
      <c r="K1565" s="664">
        <v>16231237</v>
      </c>
      <c r="L1565" s="664">
        <v>0.98486912159706774</v>
      </c>
      <c r="M1565" s="664">
        <v>7317.9607754733997</v>
      </c>
      <c r="N1565" s="664">
        <v>2120</v>
      </c>
      <c r="O1565" s="664">
        <v>15523220</v>
      </c>
      <c r="P1565" s="677">
        <v>0.94190849691604128</v>
      </c>
      <c r="Q1565" s="665">
        <v>7322.2735849056608</v>
      </c>
    </row>
    <row r="1566" spans="1:17" ht="14.4" customHeight="1" x14ac:dyDescent="0.3">
      <c r="A1566" s="660" t="s">
        <v>586</v>
      </c>
      <c r="B1566" s="661" t="s">
        <v>9179</v>
      </c>
      <c r="C1566" s="661" t="s">
        <v>8731</v>
      </c>
      <c r="D1566" s="661" t="s">
        <v>8740</v>
      </c>
      <c r="E1566" s="661" t="s">
        <v>8741</v>
      </c>
      <c r="F1566" s="664">
        <v>27</v>
      </c>
      <c r="G1566" s="664">
        <v>18171</v>
      </c>
      <c r="H1566" s="664">
        <v>1</v>
      </c>
      <c r="I1566" s="664">
        <v>673</v>
      </c>
      <c r="J1566" s="664">
        <v>13</v>
      </c>
      <c r="K1566" s="664">
        <v>8385</v>
      </c>
      <c r="L1566" s="664">
        <v>0.46144956248968139</v>
      </c>
      <c r="M1566" s="664">
        <v>645</v>
      </c>
      <c r="N1566" s="664">
        <v>11</v>
      </c>
      <c r="O1566" s="664">
        <v>7143</v>
      </c>
      <c r="P1566" s="677">
        <v>0.39309889384183588</v>
      </c>
      <c r="Q1566" s="665">
        <v>649.36363636363637</v>
      </c>
    </row>
    <row r="1567" spans="1:17" ht="14.4" customHeight="1" x14ac:dyDescent="0.3">
      <c r="A1567" s="660" t="s">
        <v>586</v>
      </c>
      <c r="B1567" s="661" t="s">
        <v>9179</v>
      </c>
      <c r="C1567" s="661" t="s">
        <v>8731</v>
      </c>
      <c r="D1567" s="661" t="s">
        <v>9197</v>
      </c>
      <c r="E1567" s="661" t="s">
        <v>9198</v>
      </c>
      <c r="F1567" s="664">
        <v>458</v>
      </c>
      <c r="G1567" s="664">
        <v>5419514</v>
      </c>
      <c r="H1567" s="664">
        <v>1</v>
      </c>
      <c r="I1567" s="664">
        <v>11833</v>
      </c>
      <c r="J1567" s="664">
        <v>593</v>
      </c>
      <c r="K1567" s="664">
        <v>7020383</v>
      </c>
      <c r="L1567" s="664">
        <v>1.2953897711123175</v>
      </c>
      <c r="M1567" s="664">
        <v>11838.757166947724</v>
      </c>
      <c r="N1567" s="664">
        <v>862</v>
      </c>
      <c r="O1567" s="664">
        <v>10214040</v>
      </c>
      <c r="P1567" s="677">
        <v>1.8846782202241752</v>
      </c>
      <c r="Q1567" s="665">
        <v>11849.234338747099</v>
      </c>
    </row>
    <row r="1568" spans="1:17" ht="14.4" customHeight="1" x14ac:dyDescent="0.3">
      <c r="A1568" s="660" t="s">
        <v>586</v>
      </c>
      <c r="B1568" s="661" t="s">
        <v>9179</v>
      </c>
      <c r="C1568" s="661" t="s">
        <v>8731</v>
      </c>
      <c r="D1568" s="661" t="s">
        <v>9199</v>
      </c>
      <c r="E1568" s="661" t="s">
        <v>9200</v>
      </c>
      <c r="F1568" s="664">
        <v>39</v>
      </c>
      <c r="G1568" s="664">
        <v>76284</v>
      </c>
      <c r="H1568" s="664">
        <v>1</v>
      </c>
      <c r="I1568" s="664">
        <v>1956</v>
      </c>
      <c r="J1568" s="664">
        <v>49</v>
      </c>
      <c r="K1568" s="664">
        <v>96285</v>
      </c>
      <c r="L1568" s="664">
        <v>1.2621912851974202</v>
      </c>
      <c r="M1568" s="664">
        <v>1965</v>
      </c>
      <c r="N1568" s="664">
        <v>36</v>
      </c>
      <c r="O1568" s="664">
        <v>71220</v>
      </c>
      <c r="P1568" s="677">
        <v>0.93361648576372502</v>
      </c>
      <c r="Q1568" s="665">
        <v>1978.3333333333333</v>
      </c>
    </row>
    <row r="1569" spans="1:17" ht="14.4" customHeight="1" x14ac:dyDescent="0.3">
      <c r="A1569" s="660" t="s">
        <v>586</v>
      </c>
      <c r="B1569" s="661" t="s">
        <v>9179</v>
      </c>
      <c r="C1569" s="661" t="s">
        <v>8731</v>
      </c>
      <c r="D1569" s="661" t="s">
        <v>9201</v>
      </c>
      <c r="E1569" s="661" t="s">
        <v>9202</v>
      </c>
      <c r="F1569" s="664">
        <v>16</v>
      </c>
      <c r="G1569" s="664">
        <v>39232</v>
      </c>
      <c r="H1569" s="664">
        <v>1</v>
      </c>
      <c r="I1569" s="664">
        <v>2452</v>
      </c>
      <c r="J1569" s="664">
        <v>19</v>
      </c>
      <c r="K1569" s="664">
        <v>46930</v>
      </c>
      <c r="L1569" s="664">
        <v>1.1962173735725938</v>
      </c>
      <c r="M1569" s="664">
        <v>2470</v>
      </c>
      <c r="N1569" s="664">
        <v>25</v>
      </c>
      <c r="O1569" s="664">
        <v>62509</v>
      </c>
      <c r="P1569" s="677">
        <v>1.5933166802610115</v>
      </c>
      <c r="Q1569" s="665">
        <v>2500.36</v>
      </c>
    </row>
    <row r="1570" spans="1:17" ht="14.4" customHeight="1" x14ac:dyDescent="0.3">
      <c r="A1570" s="660" t="s">
        <v>586</v>
      </c>
      <c r="B1570" s="661" t="s">
        <v>9203</v>
      </c>
      <c r="C1570" s="661" t="s">
        <v>8731</v>
      </c>
      <c r="D1570" s="661" t="s">
        <v>9204</v>
      </c>
      <c r="E1570" s="661" t="s">
        <v>9205</v>
      </c>
      <c r="F1570" s="664">
        <v>3</v>
      </c>
      <c r="G1570" s="664">
        <v>10656</v>
      </c>
      <c r="H1570" s="664">
        <v>1</v>
      </c>
      <c r="I1570" s="664">
        <v>3552</v>
      </c>
      <c r="J1570" s="664"/>
      <c r="K1570" s="664"/>
      <c r="L1570" s="664"/>
      <c r="M1570" s="664"/>
      <c r="N1570" s="664"/>
      <c r="O1570" s="664"/>
      <c r="P1570" s="677"/>
      <c r="Q1570" s="665"/>
    </row>
    <row r="1571" spans="1:17" ht="14.4" customHeight="1" x14ac:dyDescent="0.3">
      <c r="A1571" s="660" t="s">
        <v>586</v>
      </c>
      <c r="B1571" s="661" t="s">
        <v>9206</v>
      </c>
      <c r="C1571" s="661" t="s">
        <v>8731</v>
      </c>
      <c r="D1571" s="661" t="s">
        <v>9207</v>
      </c>
      <c r="E1571" s="661" t="s">
        <v>9208</v>
      </c>
      <c r="F1571" s="664"/>
      <c r="G1571" s="664"/>
      <c r="H1571" s="664"/>
      <c r="I1571" s="664"/>
      <c r="J1571" s="664">
        <v>6</v>
      </c>
      <c r="K1571" s="664">
        <v>3954</v>
      </c>
      <c r="L1571" s="664"/>
      <c r="M1571" s="664">
        <v>659</v>
      </c>
      <c r="N1571" s="664"/>
      <c r="O1571" s="664"/>
      <c r="P1571" s="677"/>
      <c r="Q1571" s="665"/>
    </row>
    <row r="1572" spans="1:17" ht="14.4" customHeight="1" x14ac:dyDescent="0.3">
      <c r="A1572" s="660" t="s">
        <v>586</v>
      </c>
      <c r="B1572" s="661" t="s">
        <v>9206</v>
      </c>
      <c r="C1572" s="661" t="s">
        <v>8731</v>
      </c>
      <c r="D1572" s="661" t="s">
        <v>9209</v>
      </c>
      <c r="E1572" s="661" t="s">
        <v>9210</v>
      </c>
      <c r="F1572" s="664"/>
      <c r="G1572" s="664"/>
      <c r="H1572" s="664"/>
      <c r="I1572" s="664"/>
      <c r="J1572" s="664">
        <v>2</v>
      </c>
      <c r="K1572" s="664">
        <v>1368</v>
      </c>
      <c r="L1572" s="664"/>
      <c r="M1572" s="664">
        <v>684</v>
      </c>
      <c r="N1572" s="664"/>
      <c r="O1572" s="664"/>
      <c r="P1572" s="677"/>
      <c r="Q1572" s="665"/>
    </row>
    <row r="1573" spans="1:17" ht="14.4" customHeight="1" x14ac:dyDescent="0.3">
      <c r="A1573" s="660" t="s">
        <v>586</v>
      </c>
      <c r="B1573" s="661" t="s">
        <v>9206</v>
      </c>
      <c r="C1573" s="661" t="s">
        <v>8731</v>
      </c>
      <c r="D1573" s="661" t="s">
        <v>9211</v>
      </c>
      <c r="E1573" s="661" t="s">
        <v>9212</v>
      </c>
      <c r="F1573" s="664"/>
      <c r="G1573" s="664"/>
      <c r="H1573" s="664"/>
      <c r="I1573" s="664"/>
      <c r="J1573" s="664">
        <v>3</v>
      </c>
      <c r="K1573" s="664">
        <v>7896</v>
      </c>
      <c r="L1573" s="664"/>
      <c r="M1573" s="664">
        <v>2632</v>
      </c>
      <c r="N1573" s="664"/>
      <c r="O1573" s="664"/>
      <c r="P1573" s="677"/>
      <c r="Q1573" s="665"/>
    </row>
    <row r="1574" spans="1:17" ht="14.4" customHeight="1" x14ac:dyDescent="0.3">
      <c r="A1574" s="660" t="s">
        <v>586</v>
      </c>
      <c r="B1574" s="661" t="s">
        <v>9213</v>
      </c>
      <c r="C1574" s="661" t="s">
        <v>8731</v>
      </c>
      <c r="D1574" s="661" t="s">
        <v>9214</v>
      </c>
      <c r="E1574" s="661" t="s">
        <v>9215</v>
      </c>
      <c r="F1574" s="664"/>
      <c r="G1574" s="664"/>
      <c r="H1574" s="664"/>
      <c r="I1574" s="664"/>
      <c r="J1574" s="664">
        <v>1</v>
      </c>
      <c r="K1574" s="664">
        <v>442</v>
      </c>
      <c r="L1574" s="664"/>
      <c r="M1574" s="664">
        <v>442</v>
      </c>
      <c r="N1574" s="664"/>
      <c r="O1574" s="664"/>
      <c r="P1574" s="677"/>
      <c r="Q1574" s="665"/>
    </row>
    <row r="1575" spans="1:17" ht="14.4" customHeight="1" x14ac:dyDescent="0.3">
      <c r="A1575" s="660" t="s">
        <v>586</v>
      </c>
      <c r="B1575" s="661" t="s">
        <v>9213</v>
      </c>
      <c r="C1575" s="661" t="s">
        <v>8731</v>
      </c>
      <c r="D1575" s="661" t="s">
        <v>8766</v>
      </c>
      <c r="E1575" s="661" t="s">
        <v>8767</v>
      </c>
      <c r="F1575" s="664"/>
      <c r="G1575" s="664"/>
      <c r="H1575" s="664"/>
      <c r="I1575" s="664"/>
      <c r="J1575" s="664">
        <v>1</v>
      </c>
      <c r="K1575" s="664">
        <v>81</v>
      </c>
      <c r="L1575" s="664"/>
      <c r="M1575" s="664">
        <v>81</v>
      </c>
      <c r="N1575" s="664"/>
      <c r="O1575" s="664"/>
      <c r="P1575" s="677"/>
      <c r="Q1575" s="665"/>
    </row>
    <row r="1576" spans="1:17" ht="14.4" customHeight="1" x14ac:dyDescent="0.3">
      <c r="A1576" s="660" t="s">
        <v>586</v>
      </c>
      <c r="B1576" s="661" t="s">
        <v>9216</v>
      </c>
      <c r="C1576" s="661" t="s">
        <v>8731</v>
      </c>
      <c r="D1576" s="661" t="s">
        <v>9177</v>
      </c>
      <c r="E1576" s="661" t="s">
        <v>9178</v>
      </c>
      <c r="F1576" s="664"/>
      <c r="G1576" s="664"/>
      <c r="H1576" s="664"/>
      <c r="I1576" s="664"/>
      <c r="J1576" s="664">
        <v>1</v>
      </c>
      <c r="K1576" s="664">
        <v>340</v>
      </c>
      <c r="L1576" s="664"/>
      <c r="M1576" s="664">
        <v>340</v>
      </c>
      <c r="N1576" s="664"/>
      <c r="O1576" s="664"/>
      <c r="P1576" s="677"/>
      <c r="Q1576" s="665"/>
    </row>
    <row r="1577" spans="1:17" ht="14.4" customHeight="1" x14ac:dyDescent="0.3">
      <c r="A1577" s="660" t="s">
        <v>586</v>
      </c>
      <c r="B1577" s="661" t="s">
        <v>8791</v>
      </c>
      <c r="C1577" s="661" t="s">
        <v>8731</v>
      </c>
      <c r="D1577" s="661" t="s">
        <v>8792</v>
      </c>
      <c r="E1577" s="661" t="s">
        <v>8793</v>
      </c>
      <c r="F1577" s="664">
        <v>624</v>
      </c>
      <c r="G1577" s="664">
        <v>560352</v>
      </c>
      <c r="H1577" s="664">
        <v>1</v>
      </c>
      <c r="I1577" s="664">
        <v>898</v>
      </c>
      <c r="J1577" s="664">
        <v>635</v>
      </c>
      <c r="K1577" s="664">
        <v>574040</v>
      </c>
      <c r="L1577" s="664">
        <v>1.0244275027125807</v>
      </c>
      <c r="M1577" s="664">
        <v>904</v>
      </c>
      <c r="N1577" s="664">
        <v>927</v>
      </c>
      <c r="O1577" s="664">
        <v>847732</v>
      </c>
      <c r="P1577" s="677">
        <v>1.5128562046713494</v>
      </c>
      <c r="Q1577" s="665">
        <v>914.48975188781014</v>
      </c>
    </row>
    <row r="1578" spans="1:17" ht="14.4" customHeight="1" x14ac:dyDescent="0.3">
      <c r="A1578" s="660" t="s">
        <v>586</v>
      </c>
      <c r="B1578" s="661" t="s">
        <v>8791</v>
      </c>
      <c r="C1578" s="661" t="s">
        <v>8731</v>
      </c>
      <c r="D1578" s="661" t="s">
        <v>8794</v>
      </c>
      <c r="E1578" s="661" t="s">
        <v>8795</v>
      </c>
      <c r="F1578" s="664">
        <v>14</v>
      </c>
      <c r="G1578" s="664">
        <v>140532</v>
      </c>
      <c r="H1578" s="664">
        <v>1</v>
      </c>
      <c r="I1578" s="664">
        <v>10038</v>
      </c>
      <c r="J1578" s="664">
        <v>11</v>
      </c>
      <c r="K1578" s="664">
        <v>110924</v>
      </c>
      <c r="L1578" s="664">
        <v>0.78931488913557057</v>
      </c>
      <c r="M1578" s="664">
        <v>10084</v>
      </c>
      <c r="N1578" s="664">
        <v>7</v>
      </c>
      <c r="O1578" s="664">
        <v>70924</v>
      </c>
      <c r="P1578" s="677">
        <v>0.50468220761107785</v>
      </c>
      <c r="Q1578" s="665">
        <v>10132</v>
      </c>
    </row>
    <row r="1579" spans="1:17" ht="14.4" customHeight="1" x14ac:dyDescent="0.3">
      <c r="A1579" s="660" t="s">
        <v>586</v>
      </c>
      <c r="B1579" s="661" t="s">
        <v>8791</v>
      </c>
      <c r="C1579" s="661" t="s">
        <v>8731</v>
      </c>
      <c r="D1579" s="661" t="s">
        <v>8796</v>
      </c>
      <c r="E1579" s="661" t="s">
        <v>8797</v>
      </c>
      <c r="F1579" s="664">
        <v>81</v>
      </c>
      <c r="G1579" s="664">
        <v>23895</v>
      </c>
      <c r="H1579" s="664">
        <v>1</v>
      </c>
      <c r="I1579" s="664">
        <v>295</v>
      </c>
      <c r="J1579" s="664">
        <v>39</v>
      </c>
      <c r="K1579" s="664">
        <v>11583</v>
      </c>
      <c r="L1579" s="664">
        <v>0.48474576271186443</v>
      </c>
      <c r="M1579" s="664">
        <v>297</v>
      </c>
      <c r="N1579" s="664">
        <v>54</v>
      </c>
      <c r="O1579" s="664">
        <v>16174</v>
      </c>
      <c r="P1579" s="677">
        <v>0.67687800795145425</v>
      </c>
      <c r="Q1579" s="665">
        <v>299.51851851851853</v>
      </c>
    </row>
    <row r="1580" spans="1:17" ht="14.4" customHeight="1" x14ac:dyDescent="0.3">
      <c r="A1580" s="660" t="s">
        <v>586</v>
      </c>
      <c r="B1580" s="661" t="s">
        <v>8791</v>
      </c>
      <c r="C1580" s="661" t="s">
        <v>8731</v>
      </c>
      <c r="D1580" s="661" t="s">
        <v>8798</v>
      </c>
      <c r="E1580" s="661" t="s">
        <v>8799</v>
      </c>
      <c r="F1580" s="664">
        <v>25</v>
      </c>
      <c r="G1580" s="664">
        <v>575</v>
      </c>
      <c r="H1580" s="664">
        <v>1</v>
      </c>
      <c r="I1580" s="664">
        <v>23</v>
      </c>
      <c r="J1580" s="664">
        <v>25</v>
      </c>
      <c r="K1580" s="664">
        <v>575</v>
      </c>
      <c r="L1580" s="664">
        <v>1</v>
      </c>
      <c r="M1580" s="664">
        <v>23</v>
      </c>
      <c r="N1580" s="664">
        <v>28</v>
      </c>
      <c r="O1580" s="664">
        <v>644</v>
      </c>
      <c r="P1580" s="677">
        <v>1.1200000000000001</v>
      </c>
      <c r="Q1580" s="665">
        <v>23</v>
      </c>
    </row>
    <row r="1581" spans="1:17" ht="14.4" customHeight="1" x14ac:dyDescent="0.3">
      <c r="A1581" s="660" t="s">
        <v>586</v>
      </c>
      <c r="B1581" s="661" t="s">
        <v>8791</v>
      </c>
      <c r="C1581" s="661" t="s">
        <v>8731</v>
      </c>
      <c r="D1581" s="661" t="s">
        <v>8800</v>
      </c>
      <c r="E1581" s="661" t="s">
        <v>8801</v>
      </c>
      <c r="F1581" s="664">
        <v>504</v>
      </c>
      <c r="G1581" s="664">
        <v>622944</v>
      </c>
      <c r="H1581" s="664">
        <v>1</v>
      </c>
      <c r="I1581" s="664">
        <v>1236</v>
      </c>
      <c r="J1581" s="664">
        <v>420</v>
      </c>
      <c r="K1581" s="664">
        <v>522900</v>
      </c>
      <c r="L1581" s="664">
        <v>0.83940129449838186</v>
      </c>
      <c r="M1581" s="664">
        <v>1245</v>
      </c>
      <c r="N1581" s="664">
        <v>553</v>
      </c>
      <c r="O1581" s="664">
        <v>694869</v>
      </c>
      <c r="P1581" s="677">
        <v>1.1154598166127292</v>
      </c>
      <c r="Q1581" s="665">
        <v>1256.5443037974683</v>
      </c>
    </row>
    <row r="1582" spans="1:17" ht="14.4" customHeight="1" x14ac:dyDescent="0.3">
      <c r="A1582" s="660" t="s">
        <v>586</v>
      </c>
      <c r="B1582" s="661" t="s">
        <v>8791</v>
      </c>
      <c r="C1582" s="661" t="s">
        <v>8731</v>
      </c>
      <c r="D1582" s="661" t="s">
        <v>8802</v>
      </c>
      <c r="E1582" s="661" t="s">
        <v>8803</v>
      </c>
      <c r="F1582" s="664">
        <v>411</v>
      </c>
      <c r="G1582" s="664">
        <v>3820245</v>
      </c>
      <c r="H1582" s="664">
        <v>1</v>
      </c>
      <c r="I1582" s="664">
        <v>9295</v>
      </c>
      <c r="J1582" s="664">
        <v>271</v>
      </c>
      <c r="K1582" s="664">
        <v>2530327</v>
      </c>
      <c r="L1582" s="664">
        <v>0.66234678665897084</v>
      </c>
      <c r="M1582" s="664">
        <v>9337</v>
      </c>
      <c r="N1582" s="664">
        <v>519</v>
      </c>
      <c r="O1582" s="664">
        <v>4875753</v>
      </c>
      <c r="P1582" s="677">
        <v>1.2762932743842346</v>
      </c>
      <c r="Q1582" s="665">
        <v>9394.5144508670528</v>
      </c>
    </row>
    <row r="1583" spans="1:17" ht="14.4" customHeight="1" x14ac:dyDescent="0.3">
      <c r="A1583" s="660" t="s">
        <v>586</v>
      </c>
      <c r="B1583" s="661" t="s">
        <v>8791</v>
      </c>
      <c r="C1583" s="661" t="s">
        <v>8731</v>
      </c>
      <c r="D1583" s="661" t="s">
        <v>8804</v>
      </c>
      <c r="E1583" s="661" t="s">
        <v>8805</v>
      </c>
      <c r="F1583" s="664">
        <v>86</v>
      </c>
      <c r="G1583" s="664">
        <v>834372</v>
      </c>
      <c r="H1583" s="664">
        <v>1</v>
      </c>
      <c r="I1583" s="664">
        <v>9702</v>
      </c>
      <c r="J1583" s="664">
        <v>53</v>
      </c>
      <c r="K1583" s="664">
        <v>516591</v>
      </c>
      <c r="L1583" s="664">
        <v>0.61913750701126113</v>
      </c>
      <c r="M1583" s="664">
        <v>9747</v>
      </c>
      <c r="N1583" s="664">
        <v>79</v>
      </c>
      <c r="O1583" s="664">
        <v>774144</v>
      </c>
      <c r="P1583" s="677">
        <v>0.92781636967683478</v>
      </c>
      <c r="Q1583" s="665">
        <v>9799.2911392405058</v>
      </c>
    </row>
    <row r="1584" spans="1:17" ht="14.4" customHeight="1" x14ac:dyDescent="0.3">
      <c r="A1584" s="660" t="s">
        <v>586</v>
      </c>
      <c r="B1584" s="661" t="s">
        <v>8791</v>
      </c>
      <c r="C1584" s="661" t="s">
        <v>8731</v>
      </c>
      <c r="D1584" s="661" t="s">
        <v>8806</v>
      </c>
      <c r="E1584" s="661" t="s">
        <v>8807</v>
      </c>
      <c r="F1584" s="664">
        <v>9</v>
      </c>
      <c r="G1584" s="664">
        <v>3798</v>
      </c>
      <c r="H1584" s="664">
        <v>1</v>
      </c>
      <c r="I1584" s="664">
        <v>422</v>
      </c>
      <c r="J1584" s="664">
        <v>14</v>
      </c>
      <c r="K1584" s="664">
        <v>5936</v>
      </c>
      <c r="L1584" s="664">
        <v>1.5629278567667193</v>
      </c>
      <c r="M1584" s="664">
        <v>424</v>
      </c>
      <c r="N1584" s="664">
        <v>9</v>
      </c>
      <c r="O1584" s="664">
        <v>3822</v>
      </c>
      <c r="P1584" s="677">
        <v>1.0063191153238547</v>
      </c>
      <c r="Q1584" s="665">
        <v>424.66666666666669</v>
      </c>
    </row>
    <row r="1585" spans="1:17" ht="14.4" customHeight="1" x14ac:dyDescent="0.3">
      <c r="A1585" s="660" t="s">
        <v>586</v>
      </c>
      <c r="B1585" s="661" t="s">
        <v>8791</v>
      </c>
      <c r="C1585" s="661" t="s">
        <v>8731</v>
      </c>
      <c r="D1585" s="661" t="s">
        <v>8808</v>
      </c>
      <c r="E1585" s="661" t="s">
        <v>8809</v>
      </c>
      <c r="F1585" s="664"/>
      <c r="G1585" s="664"/>
      <c r="H1585" s="664"/>
      <c r="I1585" s="664"/>
      <c r="J1585" s="664"/>
      <c r="K1585" s="664"/>
      <c r="L1585" s="664"/>
      <c r="M1585" s="664"/>
      <c r="N1585" s="664">
        <v>3</v>
      </c>
      <c r="O1585" s="664">
        <v>1710</v>
      </c>
      <c r="P1585" s="677"/>
      <c r="Q1585" s="665">
        <v>570</v>
      </c>
    </row>
    <row r="1586" spans="1:17" ht="14.4" customHeight="1" x14ac:dyDescent="0.3">
      <c r="A1586" s="660" t="s">
        <v>586</v>
      </c>
      <c r="B1586" s="661" t="s">
        <v>8791</v>
      </c>
      <c r="C1586" s="661" t="s">
        <v>8731</v>
      </c>
      <c r="D1586" s="661" t="s">
        <v>8810</v>
      </c>
      <c r="E1586" s="661" t="s">
        <v>8811</v>
      </c>
      <c r="F1586" s="664">
        <v>907</v>
      </c>
      <c r="G1586" s="664">
        <v>907000</v>
      </c>
      <c r="H1586" s="664">
        <v>1</v>
      </c>
      <c r="I1586" s="664">
        <v>1000</v>
      </c>
      <c r="J1586" s="664">
        <v>898</v>
      </c>
      <c r="K1586" s="664">
        <v>899796</v>
      </c>
      <c r="L1586" s="664">
        <v>0.9920573318632856</v>
      </c>
      <c r="M1586" s="664">
        <v>1002</v>
      </c>
      <c r="N1586" s="664">
        <v>1365</v>
      </c>
      <c r="O1586" s="664">
        <v>1372066</v>
      </c>
      <c r="P1586" s="677">
        <v>1.5127519294377068</v>
      </c>
      <c r="Q1586" s="665">
        <v>1005.1765567765568</v>
      </c>
    </row>
    <row r="1587" spans="1:17" ht="14.4" customHeight="1" x14ac:dyDescent="0.3">
      <c r="A1587" s="660" t="s">
        <v>586</v>
      </c>
      <c r="B1587" s="661" t="s">
        <v>8791</v>
      </c>
      <c r="C1587" s="661" t="s">
        <v>8731</v>
      </c>
      <c r="D1587" s="661" t="s">
        <v>8812</v>
      </c>
      <c r="E1587" s="661" t="s">
        <v>8813</v>
      </c>
      <c r="F1587" s="664">
        <v>814</v>
      </c>
      <c r="G1587" s="664">
        <v>1807894</v>
      </c>
      <c r="H1587" s="664">
        <v>1</v>
      </c>
      <c r="I1587" s="664">
        <v>2221</v>
      </c>
      <c r="J1587" s="664">
        <v>724</v>
      </c>
      <c r="K1587" s="664">
        <v>1616692</v>
      </c>
      <c r="L1587" s="664">
        <v>0.89424048091315089</v>
      </c>
      <c r="M1587" s="664">
        <v>2233</v>
      </c>
      <c r="N1587" s="664">
        <v>646</v>
      </c>
      <c r="O1587" s="664">
        <v>1451842</v>
      </c>
      <c r="P1587" s="677">
        <v>0.80305703763605607</v>
      </c>
      <c r="Q1587" s="665">
        <v>2247.4334365325076</v>
      </c>
    </row>
    <row r="1588" spans="1:17" ht="14.4" customHeight="1" x14ac:dyDescent="0.3">
      <c r="A1588" s="660" t="s">
        <v>586</v>
      </c>
      <c r="B1588" s="661" t="s">
        <v>8791</v>
      </c>
      <c r="C1588" s="661" t="s">
        <v>8731</v>
      </c>
      <c r="D1588" s="661" t="s">
        <v>8814</v>
      </c>
      <c r="E1588" s="661" t="s">
        <v>8815</v>
      </c>
      <c r="F1588" s="664">
        <v>187</v>
      </c>
      <c r="G1588" s="664">
        <v>68255</v>
      </c>
      <c r="H1588" s="664">
        <v>1</v>
      </c>
      <c r="I1588" s="664">
        <v>365</v>
      </c>
      <c r="J1588" s="664">
        <v>125</v>
      </c>
      <c r="K1588" s="664">
        <v>45750</v>
      </c>
      <c r="L1588" s="664">
        <v>0.67028056552633508</v>
      </c>
      <c r="M1588" s="664">
        <v>366</v>
      </c>
      <c r="N1588" s="664">
        <v>174</v>
      </c>
      <c r="O1588" s="664">
        <v>64192</v>
      </c>
      <c r="P1588" s="677">
        <v>0.94047322540473222</v>
      </c>
      <c r="Q1588" s="665">
        <v>368.91954022988506</v>
      </c>
    </row>
    <row r="1589" spans="1:17" ht="14.4" customHeight="1" x14ac:dyDescent="0.3">
      <c r="A1589" s="660" t="s">
        <v>586</v>
      </c>
      <c r="B1589" s="661" t="s">
        <v>8791</v>
      </c>
      <c r="C1589" s="661" t="s">
        <v>8731</v>
      </c>
      <c r="D1589" s="661" t="s">
        <v>8816</v>
      </c>
      <c r="E1589" s="661" t="s">
        <v>8817</v>
      </c>
      <c r="F1589" s="664">
        <v>33</v>
      </c>
      <c r="G1589" s="664">
        <v>352407</v>
      </c>
      <c r="H1589" s="664">
        <v>1</v>
      </c>
      <c r="I1589" s="664">
        <v>10679</v>
      </c>
      <c r="J1589" s="664">
        <v>24</v>
      </c>
      <c r="K1589" s="664">
        <v>257496</v>
      </c>
      <c r="L1589" s="664">
        <v>0.73067788097285247</v>
      </c>
      <c r="M1589" s="664">
        <v>10729</v>
      </c>
      <c r="N1589" s="664">
        <v>30</v>
      </c>
      <c r="O1589" s="664">
        <v>323670</v>
      </c>
      <c r="P1589" s="677">
        <v>0.91845508176625323</v>
      </c>
      <c r="Q1589" s="665">
        <v>10789</v>
      </c>
    </row>
    <row r="1590" spans="1:17" ht="14.4" customHeight="1" x14ac:dyDescent="0.3">
      <c r="A1590" s="660" t="s">
        <v>586</v>
      </c>
      <c r="B1590" s="661" t="s">
        <v>8791</v>
      </c>
      <c r="C1590" s="661" t="s">
        <v>8731</v>
      </c>
      <c r="D1590" s="661" t="s">
        <v>9217</v>
      </c>
      <c r="E1590" s="661" t="s">
        <v>9218</v>
      </c>
      <c r="F1590" s="664">
        <v>2</v>
      </c>
      <c r="G1590" s="664">
        <v>15152</v>
      </c>
      <c r="H1590" s="664">
        <v>1</v>
      </c>
      <c r="I1590" s="664">
        <v>7576</v>
      </c>
      <c r="J1590" s="664"/>
      <c r="K1590" s="664"/>
      <c r="L1590" s="664"/>
      <c r="M1590" s="664"/>
      <c r="N1590" s="664"/>
      <c r="O1590" s="664"/>
      <c r="P1590" s="677"/>
      <c r="Q1590" s="665"/>
    </row>
    <row r="1591" spans="1:17" ht="14.4" customHeight="1" x14ac:dyDescent="0.3">
      <c r="A1591" s="660" t="s">
        <v>586</v>
      </c>
      <c r="B1591" s="661" t="s">
        <v>8791</v>
      </c>
      <c r="C1591" s="661" t="s">
        <v>8731</v>
      </c>
      <c r="D1591" s="661" t="s">
        <v>8818</v>
      </c>
      <c r="E1591" s="661" t="s">
        <v>8819</v>
      </c>
      <c r="F1591" s="664">
        <v>15</v>
      </c>
      <c r="G1591" s="664">
        <v>5730</v>
      </c>
      <c r="H1591" s="664">
        <v>1</v>
      </c>
      <c r="I1591" s="664">
        <v>382</v>
      </c>
      <c r="J1591" s="664">
        <v>1</v>
      </c>
      <c r="K1591" s="664">
        <v>383</v>
      </c>
      <c r="L1591" s="664">
        <v>6.6841186736474698E-2</v>
      </c>
      <c r="M1591" s="664">
        <v>383</v>
      </c>
      <c r="N1591" s="664"/>
      <c r="O1591" s="664"/>
      <c r="P1591" s="677"/>
      <c r="Q1591" s="665"/>
    </row>
    <row r="1592" spans="1:17" ht="14.4" customHeight="1" x14ac:dyDescent="0.3">
      <c r="A1592" s="660" t="s">
        <v>586</v>
      </c>
      <c r="B1592" s="661" t="s">
        <v>8820</v>
      </c>
      <c r="C1592" s="661" t="s">
        <v>8731</v>
      </c>
      <c r="D1592" s="661" t="s">
        <v>8823</v>
      </c>
      <c r="E1592" s="661" t="s">
        <v>8824</v>
      </c>
      <c r="F1592" s="664">
        <v>239</v>
      </c>
      <c r="G1592" s="664">
        <v>51624</v>
      </c>
      <c r="H1592" s="664">
        <v>1</v>
      </c>
      <c r="I1592" s="664">
        <v>216</v>
      </c>
      <c r="J1592" s="664">
        <v>248</v>
      </c>
      <c r="K1592" s="664">
        <v>53816</v>
      </c>
      <c r="L1592" s="664">
        <v>1.0424608709127539</v>
      </c>
      <c r="M1592" s="664">
        <v>217</v>
      </c>
      <c r="N1592" s="664">
        <v>265</v>
      </c>
      <c r="O1592" s="664">
        <v>57712</v>
      </c>
      <c r="P1592" s="677">
        <v>1.1179296451262979</v>
      </c>
      <c r="Q1592" s="665">
        <v>217.7811320754717</v>
      </c>
    </row>
    <row r="1593" spans="1:17" ht="14.4" customHeight="1" x14ac:dyDescent="0.3">
      <c r="A1593" s="660" t="s">
        <v>586</v>
      </c>
      <c r="B1593" s="661" t="s">
        <v>8820</v>
      </c>
      <c r="C1593" s="661" t="s">
        <v>8731</v>
      </c>
      <c r="D1593" s="661" t="s">
        <v>8825</v>
      </c>
      <c r="E1593" s="661" t="s">
        <v>8826</v>
      </c>
      <c r="F1593" s="664">
        <v>408</v>
      </c>
      <c r="G1593" s="664">
        <v>201552</v>
      </c>
      <c r="H1593" s="664">
        <v>1</v>
      </c>
      <c r="I1593" s="664">
        <v>494</v>
      </c>
      <c r="J1593" s="664">
        <v>437</v>
      </c>
      <c r="K1593" s="664">
        <v>217189</v>
      </c>
      <c r="L1593" s="664">
        <v>1.0775829562594268</v>
      </c>
      <c r="M1593" s="664">
        <v>497</v>
      </c>
      <c r="N1593" s="664">
        <v>449</v>
      </c>
      <c r="O1593" s="664">
        <v>224545</v>
      </c>
      <c r="P1593" s="677">
        <v>1.1140797412082242</v>
      </c>
      <c r="Q1593" s="665">
        <v>500.10022271714922</v>
      </c>
    </row>
    <row r="1594" spans="1:17" ht="14.4" customHeight="1" x14ac:dyDescent="0.3">
      <c r="A1594" s="660" t="s">
        <v>586</v>
      </c>
      <c r="B1594" s="661" t="s">
        <v>8820</v>
      </c>
      <c r="C1594" s="661" t="s">
        <v>8731</v>
      </c>
      <c r="D1594" s="661" t="s">
        <v>8831</v>
      </c>
      <c r="E1594" s="661" t="s">
        <v>8832</v>
      </c>
      <c r="F1594" s="664">
        <v>152</v>
      </c>
      <c r="G1594" s="664">
        <v>53200</v>
      </c>
      <c r="H1594" s="664">
        <v>1</v>
      </c>
      <c r="I1594" s="664">
        <v>350</v>
      </c>
      <c r="J1594" s="664">
        <v>116</v>
      </c>
      <c r="K1594" s="664">
        <v>40600</v>
      </c>
      <c r="L1594" s="664">
        <v>0.76315789473684215</v>
      </c>
      <c r="M1594" s="664">
        <v>350</v>
      </c>
      <c r="N1594" s="664">
        <v>386</v>
      </c>
      <c r="O1594" s="664">
        <v>135361</v>
      </c>
      <c r="P1594" s="677">
        <v>2.5443796992481205</v>
      </c>
      <c r="Q1594" s="665">
        <v>350.6761658031088</v>
      </c>
    </row>
    <row r="1595" spans="1:17" ht="14.4" customHeight="1" x14ac:dyDescent="0.3">
      <c r="A1595" s="660" t="s">
        <v>586</v>
      </c>
      <c r="B1595" s="661" t="s">
        <v>8820</v>
      </c>
      <c r="C1595" s="661" t="s">
        <v>8731</v>
      </c>
      <c r="D1595" s="661" t="s">
        <v>8835</v>
      </c>
      <c r="E1595" s="661" t="s">
        <v>8836</v>
      </c>
      <c r="F1595" s="664">
        <v>9355</v>
      </c>
      <c r="G1595" s="664">
        <v>598720</v>
      </c>
      <c r="H1595" s="664">
        <v>1</v>
      </c>
      <c r="I1595" s="664">
        <v>64</v>
      </c>
      <c r="J1595" s="664">
        <v>9381</v>
      </c>
      <c r="K1595" s="664">
        <v>609765</v>
      </c>
      <c r="L1595" s="664">
        <v>1.018447688401924</v>
      </c>
      <c r="M1595" s="664">
        <v>65</v>
      </c>
      <c r="N1595" s="664">
        <v>10569</v>
      </c>
      <c r="O1595" s="664">
        <v>686985</v>
      </c>
      <c r="P1595" s="677">
        <v>1.1474228353821485</v>
      </c>
      <c r="Q1595" s="665">
        <v>65</v>
      </c>
    </row>
    <row r="1596" spans="1:17" ht="14.4" customHeight="1" x14ac:dyDescent="0.3">
      <c r="A1596" s="660" t="s">
        <v>586</v>
      </c>
      <c r="B1596" s="661" t="s">
        <v>8820</v>
      </c>
      <c r="C1596" s="661" t="s">
        <v>8731</v>
      </c>
      <c r="D1596" s="661" t="s">
        <v>9219</v>
      </c>
      <c r="E1596" s="661" t="s">
        <v>9220</v>
      </c>
      <c r="F1596" s="664">
        <v>4</v>
      </c>
      <c r="G1596" s="664">
        <v>30300</v>
      </c>
      <c r="H1596" s="664">
        <v>1</v>
      </c>
      <c r="I1596" s="664">
        <v>7575</v>
      </c>
      <c r="J1596" s="664">
        <v>7</v>
      </c>
      <c r="K1596" s="664">
        <v>53067</v>
      </c>
      <c r="L1596" s="664">
        <v>1.7513861386138614</v>
      </c>
      <c r="M1596" s="664">
        <v>7581</v>
      </c>
      <c r="N1596" s="664">
        <v>15</v>
      </c>
      <c r="O1596" s="664">
        <v>113847</v>
      </c>
      <c r="P1596" s="677">
        <v>3.7573267326732673</v>
      </c>
      <c r="Q1596" s="665">
        <v>7589.8</v>
      </c>
    </row>
    <row r="1597" spans="1:17" ht="14.4" customHeight="1" x14ac:dyDescent="0.3">
      <c r="A1597" s="660" t="s">
        <v>586</v>
      </c>
      <c r="B1597" s="661" t="s">
        <v>8820</v>
      </c>
      <c r="C1597" s="661" t="s">
        <v>8731</v>
      </c>
      <c r="D1597" s="661" t="s">
        <v>8837</v>
      </c>
      <c r="E1597" s="661" t="s">
        <v>8838</v>
      </c>
      <c r="F1597" s="664">
        <v>1</v>
      </c>
      <c r="G1597" s="664">
        <v>542</v>
      </c>
      <c r="H1597" s="664">
        <v>1</v>
      </c>
      <c r="I1597" s="664">
        <v>542</v>
      </c>
      <c r="J1597" s="664"/>
      <c r="K1597" s="664"/>
      <c r="L1597" s="664"/>
      <c r="M1597" s="664"/>
      <c r="N1597" s="664"/>
      <c r="O1597" s="664"/>
      <c r="P1597" s="677"/>
      <c r="Q1597" s="665"/>
    </row>
    <row r="1598" spans="1:17" ht="14.4" customHeight="1" x14ac:dyDescent="0.3">
      <c r="A1598" s="660" t="s">
        <v>586</v>
      </c>
      <c r="B1598" s="661" t="s">
        <v>8820</v>
      </c>
      <c r="C1598" s="661" t="s">
        <v>8731</v>
      </c>
      <c r="D1598" s="661" t="s">
        <v>8839</v>
      </c>
      <c r="E1598" s="661" t="s">
        <v>8840</v>
      </c>
      <c r="F1598" s="664">
        <v>50</v>
      </c>
      <c r="G1598" s="664">
        <v>29450</v>
      </c>
      <c r="H1598" s="664">
        <v>1</v>
      </c>
      <c r="I1598" s="664">
        <v>589</v>
      </c>
      <c r="J1598" s="664">
        <v>32</v>
      </c>
      <c r="K1598" s="664">
        <v>18880</v>
      </c>
      <c r="L1598" s="664">
        <v>0.64108658743633273</v>
      </c>
      <c r="M1598" s="664">
        <v>590</v>
      </c>
      <c r="N1598" s="664">
        <v>15</v>
      </c>
      <c r="O1598" s="664">
        <v>8862</v>
      </c>
      <c r="P1598" s="677">
        <v>0.30091680814940575</v>
      </c>
      <c r="Q1598" s="665">
        <v>590.79999999999995</v>
      </c>
    </row>
    <row r="1599" spans="1:17" ht="14.4" customHeight="1" x14ac:dyDescent="0.3">
      <c r="A1599" s="660" t="s">
        <v>586</v>
      </c>
      <c r="B1599" s="661" t="s">
        <v>8820</v>
      </c>
      <c r="C1599" s="661" t="s">
        <v>8731</v>
      </c>
      <c r="D1599" s="661" t="s">
        <v>8841</v>
      </c>
      <c r="E1599" s="661" t="s">
        <v>8842</v>
      </c>
      <c r="F1599" s="664">
        <v>5</v>
      </c>
      <c r="G1599" s="664">
        <v>3070</v>
      </c>
      <c r="H1599" s="664">
        <v>1</v>
      </c>
      <c r="I1599" s="664">
        <v>614</v>
      </c>
      <c r="J1599" s="664">
        <v>8</v>
      </c>
      <c r="K1599" s="664">
        <v>4920</v>
      </c>
      <c r="L1599" s="664">
        <v>1.6026058631921825</v>
      </c>
      <c r="M1599" s="664">
        <v>615</v>
      </c>
      <c r="N1599" s="664">
        <v>4</v>
      </c>
      <c r="O1599" s="664">
        <v>2461</v>
      </c>
      <c r="P1599" s="677">
        <v>0.80162866449511405</v>
      </c>
      <c r="Q1599" s="665">
        <v>615.25</v>
      </c>
    </row>
    <row r="1600" spans="1:17" ht="14.4" customHeight="1" x14ac:dyDescent="0.3">
      <c r="A1600" s="660" t="s">
        <v>586</v>
      </c>
      <c r="B1600" s="661" t="s">
        <v>8820</v>
      </c>
      <c r="C1600" s="661" t="s">
        <v>8731</v>
      </c>
      <c r="D1600" s="661" t="s">
        <v>8843</v>
      </c>
      <c r="E1600" s="661" t="s">
        <v>8844</v>
      </c>
      <c r="F1600" s="664">
        <v>1</v>
      </c>
      <c r="G1600" s="664">
        <v>149</v>
      </c>
      <c r="H1600" s="664">
        <v>1</v>
      </c>
      <c r="I1600" s="664">
        <v>149</v>
      </c>
      <c r="J1600" s="664"/>
      <c r="K1600" s="664"/>
      <c r="L1600" s="664"/>
      <c r="M1600" s="664"/>
      <c r="N1600" s="664">
        <v>2</v>
      </c>
      <c r="O1600" s="664">
        <v>299</v>
      </c>
      <c r="P1600" s="677">
        <v>2.0067114093959733</v>
      </c>
      <c r="Q1600" s="665">
        <v>149.5</v>
      </c>
    </row>
    <row r="1601" spans="1:17" ht="14.4" customHeight="1" x14ac:dyDescent="0.3">
      <c r="A1601" s="660" t="s">
        <v>586</v>
      </c>
      <c r="B1601" s="661" t="s">
        <v>8820</v>
      </c>
      <c r="C1601" s="661" t="s">
        <v>8731</v>
      </c>
      <c r="D1601" s="661" t="s">
        <v>8845</v>
      </c>
      <c r="E1601" s="661" t="s">
        <v>8846</v>
      </c>
      <c r="F1601" s="664">
        <v>1</v>
      </c>
      <c r="G1601" s="664">
        <v>675</v>
      </c>
      <c r="H1601" s="664">
        <v>1</v>
      </c>
      <c r="I1601" s="664">
        <v>675</v>
      </c>
      <c r="J1601" s="664">
        <v>1</v>
      </c>
      <c r="K1601" s="664">
        <v>675</v>
      </c>
      <c r="L1601" s="664">
        <v>1</v>
      </c>
      <c r="M1601" s="664">
        <v>675</v>
      </c>
      <c r="N1601" s="664">
        <v>2</v>
      </c>
      <c r="O1601" s="664">
        <v>1352</v>
      </c>
      <c r="P1601" s="677">
        <v>2.0029629629629628</v>
      </c>
      <c r="Q1601" s="665">
        <v>676</v>
      </c>
    </row>
    <row r="1602" spans="1:17" ht="14.4" customHeight="1" x14ac:dyDescent="0.3">
      <c r="A1602" s="660" t="s">
        <v>586</v>
      </c>
      <c r="B1602" s="661" t="s">
        <v>8820</v>
      </c>
      <c r="C1602" s="661" t="s">
        <v>8731</v>
      </c>
      <c r="D1602" s="661" t="s">
        <v>8847</v>
      </c>
      <c r="E1602" s="661" t="s">
        <v>8848</v>
      </c>
      <c r="F1602" s="664">
        <v>225</v>
      </c>
      <c r="G1602" s="664">
        <v>5175</v>
      </c>
      <c r="H1602" s="664">
        <v>1</v>
      </c>
      <c r="I1602" s="664">
        <v>23</v>
      </c>
      <c r="J1602" s="664">
        <v>211</v>
      </c>
      <c r="K1602" s="664">
        <v>4853</v>
      </c>
      <c r="L1602" s="664">
        <v>0.93777777777777782</v>
      </c>
      <c r="M1602" s="664">
        <v>23</v>
      </c>
      <c r="N1602" s="664">
        <v>187</v>
      </c>
      <c r="O1602" s="664">
        <v>4435</v>
      </c>
      <c r="P1602" s="677">
        <v>0.85700483091787438</v>
      </c>
      <c r="Q1602" s="665">
        <v>23.71657754010695</v>
      </c>
    </row>
    <row r="1603" spans="1:17" ht="14.4" customHeight="1" x14ac:dyDescent="0.3">
      <c r="A1603" s="660" t="s">
        <v>586</v>
      </c>
      <c r="B1603" s="661" t="s">
        <v>8820</v>
      </c>
      <c r="C1603" s="661" t="s">
        <v>8731</v>
      </c>
      <c r="D1603" s="661" t="s">
        <v>8849</v>
      </c>
      <c r="E1603" s="661" t="s">
        <v>8850</v>
      </c>
      <c r="F1603" s="664"/>
      <c r="G1603" s="664"/>
      <c r="H1603" s="664"/>
      <c r="I1603" s="664"/>
      <c r="J1603" s="664"/>
      <c r="K1603" s="664"/>
      <c r="L1603" s="664"/>
      <c r="M1603" s="664"/>
      <c r="N1603" s="664">
        <v>2</v>
      </c>
      <c r="O1603" s="664">
        <v>324</v>
      </c>
      <c r="P1603" s="677"/>
      <c r="Q1603" s="665">
        <v>162</v>
      </c>
    </row>
    <row r="1604" spans="1:17" ht="14.4" customHeight="1" x14ac:dyDescent="0.3">
      <c r="A1604" s="660" t="s">
        <v>586</v>
      </c>
      <c r="B1604" s="661" t="s">
        <v>8820</v>
      </c>
      <c r="C1604" s="661" t="s">
        <v>8731</v>
      </c>
      <c r="D1604" s="661" t="s">
        <v>8851</v>
      </c>
      <c r="E1604" s="661" t="s">
        <v>8852</v>
      </c>
      <c r="F1604" s="664">
        <v>2364</v>
      </c>
      <c r="G1604" s="664">
        <v>127656</v>
      </c>
      <c r="H1604" s="664">
        <v>1</v>
      </c>
      <c r="I1604" s="664">
        <v>54</v>
      </c>
      <c r="J1604" s="664">
        <v>2288</v>
      </c>
      <c r="K1604" s="664">
        <v>123552</v>
      </c>
      <c r="L1604" s="664">
        <v>0.96785109983079531</v>
      </c>
      <c r="M1604" s="664">
        <v>54</v>
      </c>
      <c r="N1604" s="664">
        <v>2519</v>
      </c>
      <c r="O1604" s="664">
        <v>136026</v>
      </c>
      <c r="P1604" s="677">
        <v>1.0655668358714043</v>
      </c>
      <c r="Q1604" s="665">
        <v>54</v>
      </c>
    </row>
    <row r="1605" spans="1:17" ht="14.4" customHeight="1" x14ac:dyDescent="0.3">
      <c r="A1605" s="660" t="s">
        <v>586</v>
      </c>
      <c r="B1605" s="661" t="s">
        <v>8820</v>
      </c>
      <c r="C1605" s="661" t="s">
        <v>8731</v>
      </c>
      <c r="D1605" s="661" t="s">
        <v>8853</v>
      </c>
      <c r="E1605" s="661" t="s">
        <v>8854</v>
      </c>
      <c r="F1605" s="664">
        <v>2393</v>
      </c>
      <c r="G1605" s="664">
        <v>184261</v>
      </c>
      <c r="H1605" s="664">
        <v>1</v>
      </c>
      <c r="I1605" s="664">
        <v>77</v>
      </c>
      <c r="J1605" s="664">
        <v>2328</v>
      </c>
      <c r="K1605" s="664">
        <v>179256</v>
      </c>
      <c r="L1605" s="664">
        <v>0.97283744254074389</v>
      </c>
      <c r="M1605" s="664">
        <v>77</v>
      </c>
      <c r="N1605" s="664">
        <v>2572</v>
      </c>
      <c r="O1605" s="664">
        <v>198044</v>
      </c>
      <c r="P1605" s="677">
        <v>1.0748015043877976</v>
      </c>
      <c r="Q1605" s="665">
        <v>77</v>
      </c>
    </row>
    <row r="1606" spans="1:17" ht="14.4" customHeight="1" x14ac:dyDescent="0.3">
      <c r="A1606" s="660" t="s">
        <v>586</v>
      </c>
      <c r="B1606" s="661" t="s">
        <v>8820</v>
      </c>
      <c r="C1606" s="661" t="s">
        <v>8731</v>
      </c>
      <c r="D1606" s="661" t="s">
        <v>8855</v>
      </c>
      <c r="E1606" s="661" t="s">
        <v>8856</v>
      </c>
      <c r="F1606" s="664">
        <v>8</v>
      </c>
      <c r="G1606" s="664">
        <v>13024</v>
      </c>
      <c r="H1606" s="664">
        <v>1</v>
      </c>
      <c r="I1606" s="664">
        <v>1628</v>
      </c>
      <c r="J1606" s="664">
        <v>12</v>
      </c>
      <c r="K1606" s="664">
        <v>19548</v>
      </c>
      <c r="L1606" s="664">
        <v>1.500921375921376</v>
      </c>
      <c r="M1606" s="664">
        <v>1629</v>
      </c>
      <c r="N1606" s="664">
        <v>2</v>
      </c>
      <c r="O1606" s="664">
        <v>3260</v>
      </c>
      <c r="P1606" s="677">
        <v>0.25030712530712529</v>
      </c>
      <c r="Q1606" s="665">
        <v>1630</v>
      </c>
    </row>
    <row r="1607" spans="1:17" ht="14.4" customHeight="1" x14ac:dyDescent="0.3">
      <c r="A1607" s="660" t="s">
        <v>586</v>
      </c>
      <c r="B1607" s="661" t="s">
        <v>8820</v>
      </c>
      <c r="C1607" s="661" t="s">
        <v>8731</v>
      </c>
      <c r="D1607" s="661" t="s">
        <v>8857</v>
      </c>
      <c r="E1607" s="661" t="s">
        <v>8858</v>
      </c>
      <c r="F1607" s="664">
        <v>1246</v>
      </c>
      <c r="G1607" s="664">
        <v>27412</v>
      </c>
      <c r="H1607" s="664">
        <v>1</v>
      </c>
      <c r="I1607" s="664">
        <v>22</v>
      </c>
      <c r="J1607" s="664">
        <v>1077</v>
      </c>
      <c r="K1607" s="664">
        <v>23694</v>
      </c>
      <c r="L1607" s="664">
        <v>0.8643659711075441</v>
      </c>
      <c r="M1607" s="664">
        <v>22</v>
      </c>
      <c r="N1607" s="664">
        <v>1536</v>
      </c>
      <c r="O1607" s="664">
        <v>34942</v>
      </c>
      <c r="P1607" s="677">
        <v>1.27469721289946</v>
      </c>
      <c r="Q1607" s="665">
        <v>22.748697916666668</v>
      </c>
    </row>
    <row r="1608" spans="1:17" ht="14.4" customHeight="1" x14ac:dyDescent="0.3">
      <c r="A1608" s="660" t="s">
        <v>586</v>
      </c>
      <c r="B1608" s="661" t="s">
        <v>8820</v>
      </c>
      <c r="C1608" s="661" t="s">
        <v>8731</v>
      </c>
      <c r="D1608" s="661" t="s">
        <v>8859</v>
      </c>
      <c r="E1608" s="661" t="s">
        <v>8860</v>
      </c>
      <c r="F1608" s="664"/>
      <c r="G1608" s="664"/>
      <c r="H1608" s="664"/>
      <c r="I1608" s="664"/>
      <c r="J1608" s="664"/>
      <c r="K1608" s="664"/>
      <c r="L1608" s="664"/>
      <c r="M1608" s="664"/>
      <c r="N1608" s="664">
        <v>2</v>
      </c>
      <c r="O1608" s="664">
        <v>194</v>
      </c>
      <c r="P1608" s="677"/>
      <c r="Q1608" s="665">
        <v>97</v>
      </c>
    </row>
    <row r="1609" spans="1:17" ht="14.4" customHeight="1" x14ac:dyDescent="0.3">
      <c r="A1609" s="660" t="s">
        <v>586</v>
      </c>
      <c r="B1609" s="661" t="s">
        <v>8820</v>
      </c>
      <c r="C1609" s="661" t="s">
        <v>8731</v>
      </c>
      <c r="D1609" s="661" t="s">
        <v>8863</v>
      </c>
      <c r="E1609" s="661" t="s">
        <v>8864</v>
      </c>
      <c r="F1609" s="664"/>
      <c r="G1609" s="664"/>
      <c r="H1609" s="664"/>
      <c r="I1609" s="664"/>
      <c r="J1609" s="664"/>
      <c r="K1609" s="664"/>
      <c r="L1609" s="664"/>
      <c r="M1609" s="664"/>
      <c r="N1609" s="664">
        <v>2</v>
      </c>
      <c r="O1609" s="664">
        <v>811</v>
      </c>
      <c r="P1609" s="677"/>
      <c r="Q1609" s="665">
        <v>405.5</v>
      </c>
    </row>
    <row r="1610" spans="1:17" ht="14.4" customHeight="1" x14ac:dyDescent="0.3">
      <c r="A1610" s="660" t="s">
        <v>586</v>
      </c>
      <c r="B1610" s="661" t="s">
        <v>8820</v>
      </c>
      <c r="C1610" s="661" t="s">
        <v>8731</v>
      </c>
      <c r="D1610" s="661" t="s">
        <v>8865</v>
      </c>
      <c r="E1610" s="661" t="s">
        <v>8866</v>
      </c>
      <c r="F1610" s="664">
        <v>7</v>
      </c>
      <c r="G1610" s="664">
        <v>4382</v>
      </c>
      <c r="H1610" s="664">
        <v>1</v>
      </c>
      <c r="I1610" s="664">
        <v>626</v>
      </c>
      <c r="J1610" s="664">
        <v>6</v>
      </c>
      <c r="K1610" s="664">
        <v>3762</v>
      </c>
      <c r="L1610" s="664">
        <v>0.85851209493382019</v>
      </c>
      <c r="M1610" s="664">
        <v>627</v>
      </c>
      <c r="N1610" s="664">
        <v>8</v>
      </c>
      <c r="O1610" s="664">
        <v>5021</v>
      </c>
      <c r="P1610" s="677">
        <v>1.1458238247375627</v>
      </c>
      <c r="Q1610" s="665">
        <v>627.625</v>
      </c>
    </row>
    <row r="1611" spans="1:17" ht="14.4" customHeight="1" x14ac:dyDescent="0.3">
      <c r="A1611" s="660" t="s">
        <v>586</v>
      </c>
      <c r="B1611" s="661" t="s">
        <v>8820</v>
      </c>
      <c r="C1611" s="661" t="s">
        <v>8731</v>
      </c>
      <c r="D1611" s="661" t="s">
        <v>8867</v>
      </c>
      <c r="E1611" s="661" t="s">
        <v>8868</v>
      </c>
      <c r="F1611" s="664">
        <v>607</v>
      </c>
      <c r="G1611" s="664">
        <v>126863</v>
      </c>
      <c r="H1611" s="664">
        <v>1</v>
      </c>
      <c r="I1611" s="664">
        <v>209</v>
      </c>
      <c r="J1611" s="664">
        <v>533</v>
      </c>
      <c r="K1611" s="664">
        <v>111397</v>
      </c>
      <c r="L1611" s="664">
        <v>0.87808896210873144</v>
      </c>
      <c r="M1611" s="664">
        <v>209</v>
      </c>
      <c r="N1611" s="664"/>
      <c r="O1611" s="664"/>
      <c r="P1611" s="677"/>
      <c r="Q1611" s="665"/>
    </row>
    <row r="1612" spans="1:17" ht="14.4" customHeight="1" x14ac:dyDescent="0.3">
      <c r="A1612" s="660" t="s">
        <v>586</v>
      </c>
      <c r="B1612" s="661" t="s">
        <v>8820</v>
      </c>
      <c r="C1612" s="661" t="s">
        <v>8731</v>
      </c>
      <c r="D1612" s="661" t="s">
        <v>8869</v>
      </c>
      <c r="E1612" s="661" t="s">
        <v>8870</v>
      </c>
      <c r="F1612" s="664">
        <v>594</v>
      </c>
      <c r="G1612" s="664">
        <v>39204</v>
      </c>
      <c r="H1612" s="664">
        <v>1</v>
      </c>
      <c r="I1612" s="664">
        <v>66</v>
      </c>
      <c r="J1612" s="664">
        <v>587</v>
      </c>
      <c r="K1612" s="664">
        <v>38742</v>
      </c>
      <c r="L1612" s="664">
        <v>0.98821548821548821</v>
      </c>
      <c r="M1612" s="664">
        <v>66</v>
      </c>
      <c r="N1612" s="664">
        <v>679</v>
      </c>
      <c r="O1612" s="664">
        <v>44814</v>
      </c>
      <c r="P1612" s="677">
        <v>1.1430976430976432</v>
      </c>
      <c r="Q1612" s="665">
        <v>66</v>
      </c>
    </row>
    <row r="1613" spans="1:17" ht="14.4" customHeight="1" x14ac:dyDescent="0.3">
      <c r="A1613" s="660" t="s">
        <v>586</v>
      </c>
      <c r="B1613" s="661" t="s">
        <v>8820</v>
      </c>
      <c r="C1613" s="661" t="s">
        <v>8731</v>
      </c>
      <c r="D1613" s="661" t="s">
        <v>8871</v>
      </c>
      <c r="E1613" s="661" t="s">
        <v>8872</v>
      </c>
      <c r="F1613" s="664"/>
      <c r="G1613" s="664"/>
      <c r="H1613" s="664"/>
      <c r="I1613" s="664"/>
      <c r="J1613" s="664">
        <v>1</v>
      </c>
      <c r="K1613" s="664">
        <v>294</v>
      </c>
      <c r="L1613" s="664"/>
      <c r="M1613" s="664">
        <v>294</v>
      </c>
      <c r="N1613" s="664"/>
      <c r="O1613" s="664"/>
      <c r="P1613" s="677"/>
      <c r="Q1613" s="665"/>
    </row>
    <row r="1614" spans="1:17" ht="14.4" customHeight="1" x14ac:dyDescent="0.3">
      <c r="A1614" s="660" t="s">
        <v>586</v>
      </c>
      <c r="B1614" s="661" t="s">
        <v>8820</v>
      </c>
      <c r="C1614" s="661" t="s">
        <v>8731</v>
      </c>
      <c r="D1614" s="661" t="s">
        <v>8873</v>
      </c>
      <c r="E1614" s="661" t="s">
        <v>8874</v>
      </c>
      <c r="F1614" s="664">
        <v>2539</v>
      </c>
      <c r="G1614" s="664">
        <v>40624</v>
      </c>
      <c r="H1614" s="664">
        <v>1</v>
      </c>
      <c r="I1614" s="664">
        <v>16</v>
      </c>
      <c r="J1614" s="664">
        <v>2441</v>
      </c>
      <c r="K1614" s="664">
        <v>39056</v>
      </c>
      <c r="L1614" s="664">
        <v>0.96140212682158332</v>
      </c>
      <c r="M1614" s="664">
        <v>16</v>
      </c>
      <c r="N1614" s="664">
        <v>2804</v>
      </c>
      <c r="O1614" s="664">
        <v>44864</v>
      </c>
      <c r="P1614" s="677">
        <v>1.1043717999212288</v>
      </c>
      <c r="Q1614" s="665">
        <v>16</v>
      </c>
    </row>
    <row r="1615" spans="1:17" ht="14.4" customHeight="1" x14ac:dyDescent="0.3">
      <c r="A1615" s="660" t="s">
        <v>586</v>
      </c>
      <c r="B1615" s="661" t="s">
        <v>8820</v>
      </c>
      <c r="C1615" s="661" t="s">
        <v>8731</v>
      </c>
      <c r="D1615" s="661" t="s">
        <v>8877</v>
      </c>
      <c r="E1615" s="661" t="s">
        <v>8878</v>
      </c>
      <c r="F1615" s="664">
        <v>6986</v>
      </c>
      <c r="G1615" s="664">
        <v>2424142</v>
      </c>
      <c r="H1615" s="664">
        <v>1</v>
      </c>
      <c r="I1615" s="664">
        <v>347</v>
      </c>
      <c r="J1615" s="664">
        <v>5699</v>
      </c>
      <c r="K1615" s="664">
        <v>1983252</v>
      </c>
      <c r="L1615" s="664">
        <v>0.81812534084224442</v>
      </c>
      <c r="M1615" s="664">
        <v>348</v>
      </c>
      <c r="N1615" s="664">
        <v>7407</v>
      </c>
      <c r="O1615" s="664">
        <v>2583006</v>
      </c>
      <c r="P1615" s="677">
        <v>1.0655341147507036</v>
      </c>
      <c r="Q1615" s="665">
        <v>348.72498987444311</v>
      </c>
    </row>
    <row r="1616" spans="1:17" ht="14.4" customHeight="1" x14ac:dyDescent="0.3">
      <c r="A1616" s="660" t="s">
        <v>586</v>
      </c>
      <c r="B1616" s="661" t="s">
        <v>8820</v>
      </c>
      <c r="C1616" s="661" t="s">
        <v>8731</v>
      </c>
      <c r="D1616" s="661" t="s">
        <v>8879</v>
      </c>
      <c r="E1616" s="661" t="s">
        <v>8880</v>
      </c>
      <c r="F1616" s="664">
        <v>763</v>
      </c>
      <c r="G1616" s="664">
        <v>17549</v>
      </c>
      <c r="H1616" s="664">
        <v>1</v>
      </c>
      <c r="I1616" s="664">
        <v>23</v>
      </c>
      <c r="J1616" s="664">
        <v>658</v>
      </c>
      <c r="K1616" s="664">
        <v>15792</v>
      </c>
      <c r="L1616" s="664">
        <v>0.89988033506182685</v>
      </c>
      <c r="M1616" s="664">
        <v>24</v>
      </c>
      <c r="N1616" s="664">
        <v>968</v>
      </c>
      <c r="O1616" s="664">
        <v>23232</v>
      </c>
      <c r="P1616" s="677">
        <v>1.3238361160180068</v>
      </c>
      <c r="Q1616" s="665">
        <v>24</v>
      </c>
    </row>
    <row r="1617" spans="1:17" ht="14.4" customHeight="1" x14ac:dyDescent="0.3">
      <c r="A1617" s="660" t="s">
        <v>586</v>
      </c>
      <c r="B1617" s="661" t="s">
        <v>8820</v>
      </c>
      <c r="C1617" s="661" t="s">
        <v>8731</v>
      </c>
      <c r="D1617" s="661" t="s">
        <v>8881</v>
      </c>
      <c r="E1617" s="661" t="s">
        <v>8882</v>
      </c>
      <c r="F1617" s="664">
        <v>4</v>
      </c>
      <c r="G1617" s="664">
        <v>2948</v>
      </c>
      <c r="H1617" s="664">
        <v>1</v>
      </c>
      <c r="I1617" s="664">
        <v>737</v>
      </c>
      <c r="J1617" s="664">
        <v>6</v>
      </c>
      <c r="K1617" s="664">
        <v>4428</v>
      </c>
      <c r="L1617" s="664">
        <v>1.5020352781546811</v>
      </c>
      <c r="M1617" s="664">
        <v>738</v>
      </c>
      <c r="N1617" s="664">
        <v>4</v>
      </c>
      <c r="O1617" s="664">
        <v>2953</v>
      </c>
      <c r="P1617" s="677">
        <v>1.0016960651289009</v>
      </c>
      <c r="Q1617" s="665">
        <v>738.25</v>
      </c>
    </row>
    <row r="1618" spans="1:17" ht="14.4" customHeight="1" x14ac:dyDescent="0.3">
      <c r="A1618" s="660" t="s">
        <v>586</v>
      </c>
      <c r="B1618" s="661" t="s">
        <v>8820</v>
      </c>
      <c r="C1618" s="661" t="s">
        <v>8731</v>
      </c>
      <c r="D1618" s="661" t="s">
        <v>8883</v>
      </c>
      <c r="E1618" s="661" t="s">
        <v>8884</v>
      </c>
      <c r="F1618" s="664">
        <v>1639</v>
      </c>
      <c r="G1618" s="664">
        <v>295020</v>
      </c>
      <c r="H1618" s="664">
        <v>1</v>
      </c>
      <c r="I1618" s="664">
        <v>180</v>
      </c>
      <c r="J1618" s="664">
        <v>1593</v>
      </c>
      <c r="K1618" s="664">
        <v>286740</v>
      </c>
      <c r="L1618" s="664">
        <v>0.97193410616229403</v>
      </c>
      <c r="M1618" s="664">
        <v>180</v>
      </c>
      <c r="N1618" s="664">
        <v>1674</v>
      </c>
      <c r="O1618" s="664">
        <v>301320</v>
      </c>
      <c r="P1618" s="677">
        <v>1.0213544844417328</v>
      </c>
      <c r="Q1618" s="665">
        <v>180</v>
      </c>
    </row>
    <row r="1619" spans="1:17" ht="14.4" customHeight="1" x14ac:dyDescent="0.3">
      <c r="A1619" s="660" t="s">
        <v>586</v>
      </c>
      <c r="B1619" s="661" t="s">
        <v>8820</v>
      </c>
      <c r="C1619" s="661" t="s">
        <v>8731</v>
      </c>
      <c r="D1619" s="661" t="s">
        <v>8889</v>
      </c>
      <c r="E1619" s="661" t="s">
        <v>8890</v>
      </c>
      <c r="F1619" s="664">
        <v>511</v>
      </c>
      <c r="G1619" s="664">
        <v>129283</v>
      </c>
      <c r="H1619" s="664">
        <v>1</v>
      </c>
      <c r="I1619" s="664">
        <v>253</v>
      </c>
      <c r="J1619" s="664">
        <v>594</v>
      </c>
      <c r="K1619" s="664">
        <v>150282</v>
      </c>
      <c r="L1619" s="664">
        <v>1.162426614481409</v>
      </c>
      <c r="M1619" s="664">
        <v>253</v>
      </c>
      <c r="N1619" s="664">
        <v>2034</v>
      </c>
      <c r="O1619" s="664">
        <v>514602</v>
      </c>
      <c r="P1619" s="677">
        <v>3.980430528375734</v>
      </c>
      <c r="Q1619" s="665">
        <v>253</v>
      </c>
    </row>
    <row r="1620" spans="1:17" ht="14.4" customHeight="1" x14ac:dyDescent="0.3">
      <c r="A1620" s="660" t="s">
        <v>586</v>
      </c>
      <c r="B1620" s="661" t="s">
        <v>8820</v>
      </c>
      <c r="C1620" s="661" t="s">
        <v>8731</v>
      </c>
      <c r="D1620" s="661" t="s">
        <v>8891</v>
      </c>
      <c r="E1620" s="661" t="s">
        <v>8892</v>
      </c>
      <c r="F1620" s="664">
        <v>4</v>
      </c>
      <c r="G1620" s="664">
        <v>1056</v>
      </c>
      <c r="H1620" s="664">
        <v>1</v>
      </c>
      <c r="I1620" s="664">
        <v>264</v>
      </c>
      <c r="J1620" s="664">
        <v>6</v>
      </c>
      <c r="K1620" s="664">
        <v>1584</v>
      </c>
      <c r="L1620" s="664">
        <v>1.5</v>
      </c>
      <c r="M1620" s="664">
        <v>264</v>
      </c>
      <c r="N1620" s="664">
        <v>4</v>
      </c>
      <c r="O1620" s="664">
        <v>1057</v>
      </c>
      <c r="P1620" s="677">
        <v>1.0009469696969697</v>
      </c>
      <c r="Q1620" s="665">
        <v>264.25</v>
      </c>
    </row>
    <row r="1621" spans="1:17" ht="14.4" customHeight="1" x14ac:dyDescent="0.3">
      <c r="A1621" s="660" t="s">
        <v>586</v>
      </c>
      <c r="B1621" s="661" t="s">
        <v>8820</v>
      </c>
      <c r="C1621" s="661" t="s">
        <v>8731</v>
      </c>
      <c r="D1621" s="661" t="s">
        <v>8893</v>
      </c>
      <c r="E1621" s="661" t="s">
        <v>8894</v>
      </c>
      <c r="F1621" s="664">
        <v>45</v>
      </c>
      <c r="G1621" s="664">
        <v>8505</v>
      </c>
      <c r="H1621" s="664">
        <v>1</v>
      </c>
      <c r="I1621" s="664">
        <v>189</v>
      </c>
      <c r="J1621" s="664">
        <v>23</v>
      </c>
      <c r="K1621" s="664">
        <v>4347</v>
      </c>
      <c r="L1621" s="664">
        <v>0.51111111111111107</v>
      </c>
      <c r="M1621" s="664">
        <v>189</v>
      </c>
      <c r="N1621" s="664"/>
      <c r="O1621" s="664"/>
      <c r="P1621" s="677"/>
      <c r="Q1621" s="665"/>
    </row>
    <row r="1622" spans="1:17" ht="14.4" customHeight="1" x14ac:dyDescent="0.3">
      <c r="A1622" s="660" t="s">
        <v>586</v>
      </c>
      <c r="B1622" s="661" t="s">
        <v>8820</v>
      </c>
      <c r="C1622" s="661" t="s">
        <v>8731</v>
      </c>
      <c r="D1622" s="661" t="s">
        <v>8897</v>
      </c>
      <c r="E1622" s="661" t="s">
        <v>8898</v>
      </c>
      <c r="F1622" s="664">
        <v>2372</v>
      </c>
      <c r="G1622" s="664">
        <v>512352</v>
      </c>
      <c r="H1622" s="664">
        <v>1</v>
      </c>
      <c r="I1622" s="664">
        <v>216</v>
      </c>
      <c r="J1622" s="664">
        <v>2291</v>
      </c>
      <c r="K1622" s="664">
        <v>494856</v>
      </c>
      <c r="L1622" s="664">
        <v>0.96585160202360876</v>
      </c>
      <c r="M1622" s="664">
        <v>216</v>
      </c>
      <c r="N1622" s="664">
        <v>2526</v>
      </c>
      <c r="O1622" s="664">
        <v>545616</v>
      </c>
      <c r="P1622" s="677">
        <v>1.0649241146711637</v>
      </c>
      <c r="Q1622" s="665">
        <v>216</v>
      </c>
    </row>
    <row r="1623" spans="1:17" ht="14.4" customHeight="1" x14ac:dyDescent="0.3">
      <c r="A1623" s="660" t="s">
        <v>586</v>
      </c>
      <c r="B1623" s="661" t="s">
        <v>8820</v>
      </c>
      <c r="C1623" s="661" t="s">
        <v>8731</v>
      </c>
      <c r="D1623" s="661" t="s">
        <v>8899</v>
      </c>
      <c r="E1623" s="661" t="s">
        <v>8900</v>
      </c>
      <c r="F1623" s="664">
        <v>197</v>
      </c>
      <c r="G1623" s="664">
        <v>6895</v>
      </c>
      <c r="H1623" s="664">
        <v>1</v>
      </c>
      <c r="I1623" s="664">
        <v>35</v>
      </c>
      <c r="J1623" s="664">
        <v>181</v>
      </c>
      <c r="K1623" s="664">
        <v>6335</v>
      </c>
      <c r="L1623" s="664">
        <v>0.91878172588832485</v>
      </c>
      <c r="M1623" s="664">
        <v>35</v>
      </c>
      <c r="N1623" s="664">
        <v>327</v>
      </c>
      <c r="O1623" s="664">
        <v>11709</v>
      </c>
      <c r="P1623" s="677">
        <v>1.6981870920957216</v>
      </c>
      <c r="Q1623" s="665">
        <v>35.807339449541281</v>
      </c>
    </row>
    <row r="1624" spans="1:17" ht="14.4" customHeight="1" x14ac:dyDescent="0.3">
      <c r="A1624" s="660" t="s">
        <v>586</v>
      </c>
      <c r="B1624" s="661" t="s">
        <v>8820</v>
      </c>
      <c r="C1624" s="661" t="s">
        <v>8731</v>
      </c>
      <c r="D1624" s="661" t="s">
        <v>8901</v>
      </c>
      <c r="E1624" s="661" t="s">
        <v>8902</v>
      </c>
      <c r="F1624" s="664">
        <v>5</v>
      </c>
      <c r="G1624" s="664">
        <v>2945</v>
      </c>
      <c r="H1624" s="664">
        <v>1</v>
      </c>
      <c r="I1624" s="664">
        <v>589</v>
      </c>
      <c r="J1624" s="664">
        <v>20</v>
      </c>
      <c r="K1624" s="664">
        <v>11800</v>
      </c>
      <c r="L1624" s="664">
        <v>4.0067911714770794</v>
      </c>
      <c r="M1624" s="664">
        <v>590</v>
      </c>
      <c r="N1624" s="664">
        <v>14</v>
      </c>
      <c r="O1624" s="664">
        <v>8270</v>
      </c>
      <c r="P1624" s="677">
        <v>2.8081494057724958</v>
      </c>
      <c r="Q1624" s="665">
        <v>590.71428571428567</v>
      </c>
    </row>
    <row r="1625" spans="1:17" ht="14.4" customHeight="1" x14ac:dyDescent="0.3">
      <c r="A1625" s="660" t="s">
        <v>586</v>
      </c>
      <c r="B1625" s="661" t="s">
        <v>8820</v>
      </c>
      <c r="C1625" s="661" t="s">
        <v>8731</v>
      </c>
      <c r="D1625" s="661" t="s">
        <v>8995</v>
      </c>
      <c r="E1625" s="661" t="s">
        <v>8996</v>
      </c>
      <c r="F1625" s="664">
        <v>84</v>
      </c>
      <c r="G1625" s="664">
        <v>469476</v>
      </c>
      <c r="H1625" s="664">
        <v>1</v>
      </c>
      <c r="I1625" s="664">
        <v>5589</v>
      </c>
      <c r="J1625" s="664">
        <v>117</v>
      </c>
      <c r="K1625" s="664">
        <v>654849</v>
      </c>
      <c r="L1625" s="664">
        <v>1.3948508549957825</v>
      </c>
      <c r="M1625" s="664">
        <v>5597</v>
      </c>
      <c r="N1625" s="664">
        <v>114</v>
      </c>
      <c r="O1625" s="664">
        <v>639241</v>
      </c>
      <c r="P1625" s="677">
        <v>1.3616052790770987</v>
      </c>
      <c r="Q1625" s="665">
        <v>5607.3771929824561</v>
      </c>
    </row>
    <row r="1626" spans="1:17" ht="14.4" customHeight="1" x14ac:dyDescent="0.3">
      <c r="A1626" s="660" t="s">
        <v>586</v>
      </c>
      <c r="B1626" s="661" t="s">
        <v>8820</v>
      </c>
      <c r="C1626" s="661" t="s">
        <v>8731</v>
      </c>
      <c r="D1626" s="661" t="s">
        <v>8903</v>
      </c>
      <c r="E1626" s="661" t="s">
        <v>8904</v>
      </c>
      <c r="F1626" s="664">
        <v>168</v>
      </c>
      <c r="G1626" s="664">
        <v>8400</v>
      </c>
      <c r="H1626" s="664">
        <v>1</v>
      </c>
      <c r="I1626" s="664">
        <v>50</v>
      </c>
      <c r="J1626" s="664">
        <v>130</v>
      </c>
      <c r="K1626" s="664">
        <v>6500</v>
      </c>
      <c r="L1626" s="664">
        <v>0.77380952380952384</v>
      </c>
      <c r="M1626" s="664">
        <v>50</v>
      </c>
      <c r="N1626" s="664">
        <v>259</v>
      </c>
      <c r="O1626" s="664">
        <v>12950</v>
      </c>
      <c r="P1626" s="677">
        <v>1.5416666666666667</v>
      </c>
      <c r="Q1626" s="665">
        <v>50</v>
      </c>
    </row>
    <row r="1627" spans="1:17" ht="14.4" customHeight="1" x14ac:dyDescent="0.3">
      <c r="A1627" s="660" t="s">
        <v>586</v>
      </c>
      <c r="B1627" s="661" t="s">
        <v>8820</v>
      </c>
      <c r="C1627" s="661" t="s">
        <v>8731</v>
      </c>
      <c r="D1627" s="661" t="s">
        <v>8905</v>
      </c>
      <c r="E1627" s="661" t="s">
        <v>8906</v>
      </c>
      <c r="F1627" s="664">
        <v>5</v>
      </c>
      <c r="G1627" s="664">
        <v>2720</v>
      </c>
      <c r="H1627" s="664">
        <v>1</v>
      </c>
      <c r="I1627" s="664">
        <v>544</v>
      </c>
      <c r="J1627" s="664">
        <v>6</v>
      </c>
      <c r="K1627" s="664">
        <v>3270</v>
      </c>
      <c r="L1627" s="664">
        <v>1.2022058823529411</v>
      </c>
      <c r="M1627" s="664">
        <v>545</v>
      </c>
      <c r="N1627" s="664">
        <v>4</v>
      </c>
      <c r="O1627" s="664">
        <v>2181</v>
      </c>
      <c r="P1627" s="677">
        <v>0.80183823529411768</v>
      </c>
      <c r="Q1627" s="665">
        <v>545.25</v>
      </c>
    </row>
    <row r="1628" spans="1:17" ht="14.4" customHeight="1" x14ac:dyDescent="0.3">
      <c r="A1628" s="660" t="s">
        <v>586</v>
      </c>
      <c r="B1628" s="661" t="s">
        <v>8820</v>
      </c>
      <c r="C1628" s="661" t="s">
        <v>8731</v>
      </c>
      <c r="D1628" s="661" t="s">
        <v>8907</v>
      </c>
      <c r="E1628" s="661" t="s">
        <v>8908</v>
      </c>
      <c r="F1628" s="664">
        <v>215</v>
      </c>
      <c r="G1628" s="664">
        <v>102555</v>
      </c>
      <c r="H1628" s="664">
        <v>1</v>
      </c>
      <c r="I1628" s="664">
        <v>477</v>
      </c>
      <c r="J1628" s="664">
        <v>153</v>
      </c>
      <c r="K1628" s="664">
        <v>73287</v>
      </c>
      <c r="L1628" s="664">
        <v>0.71461167178587104</v>
      </c>
      <c r="M1628" s="664">
        <v>479</v>
      </c>
      <c r="N1628" s="664">
        <v>226</v>
      </c>
      <c r="O1628" s="664">
        <v>108906</v>
      </c>
      <c r="P1628" s="677">
        <v>1.0619277460874652</v>
      </c>
      <c r="Q1628" s="665">
        <v>481.88495575221236</v>
      </c>
    </row>
    <row r="1629" spans="1:17" ht="14.4" customHeight="1" x14ac:dyDescent="0.3">
      <c r="A1629" s="660" t="s">
        <v>586</v>
      </c>
      <c r="B1629" s="661" t="s">
        <v>8820</v>
      </c>
      <c r="C1629" s="661" t="s">
        <v>8731</v>
      </c>
      <c r="D1629" s="661" t="s">
        <v>8909</v>
      </c>
      <c r="E1629" s="661" t="s">
        <v>8910</v>
      </c>
      <c r="F1629" s="664">
        <v>4</v>
      </c>
      <c r="G1629" s="664">
        <v>2936</v>
      </c>
      <c r="H1629" s="664">
        <v>1</v>
      </c>
      <c r="I1629" s="664">
        <v>734</v>
      </c>
      <c r="J1629" s="664">
        <v>6</v>
      </c>
      <c r="K1629" s="664">
        <v>4404</v>
      </c>
      <c r="L1629" s="664">
        <v>1.5</v>
      </c>
      <c r="M1629" s="664">
        <v>734</v>
      </c>
      <c r="N1629" s="664">
        <v>4</v>
      </c>
      <c r="O1629" s="664">
        <v>2937</v>
      </c>
      <c r="P1629" s="677">
        <v>1.0003405994550409</v>
      </c>
      <c r="Q1629" s="665">
        <v>734.25</v>
      </c>
    </row>
    <row r="1630" spans="1:17" ht="14.4" customHeight="1" x14ac:dyDescent="0.3">
      <c r="A1630" s="660" t="s">
        <v>586</v>
      </c>
      <c r="B1630" s="661" t="s">
        <v>8820</v>
      </c>
      <c r="C1630" s="661" t="s">
        <v>8731</v>
      </c>
      <c r="D1630" s="661" t="s">
        <v>8911</v>
      </c>
      <c r="E1630" s="661" t="s">
        <v>8912</v>
      </c>
      <c r="F1630" s="664">
        <v>28</v>
      </c>
      <c r="G1630" s="664">
        <v>9128</v>
      </c>
      <c r="H1630" s="664">
        <v>1</v>
      </c>
      <c r="I1630" s="664">
        <v>326</v>
      </c>
      <c r="J1630" s="664">
        <v>8</v>
      </c>
      <c r="K1630" s="664">
        <v>2608</v>
      </c>
      <c r="L1630" s="664">
        <v>0.2857142857142857</v>
      </c>
      <c r="M1630" s="664">
        <v>326</v>
      </c>
      <c r="N1630" s="664">
        <v>8</v>
      </c>
      <c r="O1630" s="664">
        <v>2615</v>
      </c>
      <c r="P1630" s="677">
        <v>0.28648115687992987</v>
      </c>
      <c r="Q1630" s="665">
        <v>326.875</v>
      </c>
    </row>
    <row r="1631" spans="1:17" ht="14.4" customHeight="1" x14ac:dyDescent="0.3">
      <c r="A1631" s="660" t="s">
        <v>586</v>
      </c>
      <c r="B1631" s="661" t="s">
        <v>8820</v>
      </c>
      <c r="C1631" s="661" t="s">
        <v>8731</v>
      </c>
      <c r="D1631" s="661" t="s">
        <v>8913</v>
      </c>
      <c r="E1631" s="661" t="s">
        <v>8914</v>
      </c>
      <c r="F1631" s="664">
        <v>4</v>
      </c>
      <c r="G1631" s="664">
        <v>1376</v>
      </c>
      <c r="H1631" s="664">
        <v>1</v>
      </c>
      <c r="I1631" s="664">
        <v>344</v>
      </c>
      <c r="J1631" s="664">
        <v>6</v>
      </c>
      <c r="K1631" s="664">
        <v>2064</v>
      </c>
      <c r="L1631" s="664">
        <v>1.5</v>
      </c>
      <c r="M1631" s="664">
        <v>344</v>
      </c>
      <c r="N1631" s="664">
        <v>4</v>
      </c>
      <c r="O1631" s="664">
        <v>1377</v>
      </c>
      <c r="P1631" s="677">
        <v>1.0007267441860466</v>
      </c>
      <c r="Q1631" s="665">
        <v>344.25</v>
      </c>
    </row>
    <row r="1632" spans="1:17" ht="14.4" customHeight="1" x14ac:dyDescent="0.3">
      <c r="A1632" s="660" t="s">
        <v>586</v>
      </c>
      <c r="B1632" s="661" t="s">
        <v>8820</v>
      </c>
      <c r="C1632" s="661" t="s">
        <v>8731</v>
      </c>
      <c r="D1632" s="661" t="s">
        <v>8915</v>
      </c>
      <c r="E1632" s="661" t="s">
        <v>8916</v>
      </c>
      <c r="F1632" s="664">
        <v>1</v>
      </c>
      <c r="G1632" s="664">
        <v>750</v>
      </c>
      <c r="H1632" s="664">
        <v>1</v>
      </c>
      <c r="I1632" s="664">
        <v>750</v>
      </c>
      <c r="J1632" s="664">
        <v>2</v>
      </c>
      <c r="K1632" s="664">
        <v>1502</v>
      </c>
      <c r="L1632" s="664">
        <v>2.0026666666666668</v>
      </c>
      <c r="M1632" s="664">
        <v>751</v>
      </c>
      <c r="N1632" s="664"/>
      <c r="O1632" s="664"/>
      <c r="P1632" s="677"/>
      <c r="Q1632" s="665"/>
    </row>
    <row r="1633" spans="1:17" ht="14.4" customHeight="1" x14ac:dyDescent="0.3">
      <c r="A1633" s="660" t="s">
        <v>586</v>
      </c>
      <c r="B1633" s="661" t="s">
        <v>8820</v>
      </c>
      <c r="C1633" s="661" t="s">
        <v>8731</v>
      </c>
      <c r="D1633" s="661" t="s">
        <v>8917</v>
      </c>
      <c r="E1633" s="661" t="s">
        <v>8918</v>
      </c>
      <c r="F1633" s="664"/>
      <c r="G1633" s="664"/>
      <c r="H1633" s="664"/>
      <c r="I1633" s="664"/>
      <c r="J1633" s="664">
        <v>5</v>
      </c>
      <c r="K1633" s="664">
        <v>1150</v>
      </c>
      <c r="L1633" s="664"/>
      <c r="M1633" s="664">
        <v>230</v>
      </c>
      <c r="N1633" s="664">
        <v>23</v>
      </c>
      <c r="O1633" s="664">
        <v>5307</v>
      </c>
      <c r="P1633" s="677"/>
      <c r="Q1633" s="665">
        <v>230.7391304347826</v>
      </c>
    </row>
    <row r="1634" spans="1:17" ht="14.4" customHeight="1" x14ac:dyDescent="0.3">
      <c r="A1634" s="660" t="s">
        <v>586</v>
      </c>
      <c r="B1634" s="661" t="s">
        <v>8820</v>
      </c>
      <c r="C1634" s="661" t="s">
        <v>8731</v>
      </c>
      <c r="D1634" s="661" t="s">
        <v>8919</v>
      </c>
      <c r="E1634" s="661" t="s">
        <v>8920</v>
      </c>
      <c r="F1634" s="664">
        <v>520</v>
      </c>
      <c r="G1634" s="664">
        <v>1733160</v>
      </c>
      <c r="H1634" s="664">
        <v>1</v>
      </c>
      <c r="I1634" s="664">
        <v>3333</v>
      </c>
      <c r="J1634" s="664">
        <v>669</v>
      </c>
      <c r="K1634" s="664">
        <v>2231115</v>
      </c>
      <c r="L1634" s="664">
        <v>1.2873104618154123</v>
      </c>
      <c r="M1634" s="664">
        <v>3335</v>
      </c>
      <c r="N1634" s="664">
        <v>653</v>
      </c>
      <c r="O1634" s="664">
        <v>2179887</v>
      </c>
      <c r="P1634" s="677">
        <v>1.2577528906736828</v>
      </c>
      <c r="Q1634" s="665">
        <v>3338.2649310872894</v>
      </c>
    </row>
    <row r="1635" spans="1:17" ht="14.4" customHeight="1" x14ac:dyDescent="0.3">
      <c r="A1635" s="660" t="s">
        <v>586</v>
      </c>
      <c r="B1635" s="661" t="s">
        <v>8820</v>
      </c>
      <c r="C1635" s="661" t="s">
        <v>8731</v>
      </c>
      <c r="D1635" s="661" t="s">
        <v>8921</v>
      </c>
      <c r="E1635" s="661" t="s">
        <v>8922</v>
      </c>
      <c r="F1635" s="664">
        <v>1</v>
      </c>
      <c r="G1635" s="664">
        <v>229</v>
      </c>
      <c r="H1635" s="664">
        <v>1</v>
      </c>
      <c r="I1635" s="664">
        <v>229</v>
      </c>
      <c r="J1635" s="664"/>
      <c r="K1635" s="664"/>
      <c r="L1635" s="664"/>
      <c r="M1635" s="664"/>
      <c r="N1635" s="664">
        <v>2</v>
      </c>
      <c r="O1635" s="664">
        <v>459</v>
      </c>
      <c r="P1635" s="677">
        <v>2.0043668122270741</v>
      </c>
      <c r="Q1635" s="665">
        <v>229.5</v>
      </c>
    </row>
    <row r="1636" spans="1:17" ht="14.4" customHeight="1" x14ac:dyDescent="0.3">
      <c r="A1636" s="660" t="s">
        <v>586</v>
      </c>
      <c r="B1636" s="661" t="s">
        <v>8820</v>
      </c>
      <c r="C1636" s="661" t="s">
        <v>8731</v>
      </c>
      <c r="D1636" s="661" t="s">
        <v>8923</v>
      </c>
      <c r="E1636" s="661" t="s">
        <v>8924</v>
      </c>
      <c r="F1636" s="664">
        <v>1</v>
      </c>
      <c r="G1636" s="664">
        <v>406</v>
      </c>
      <c r="H1636" s="664">
        <v>1</v>
      </c>
      <c r="I1636" s="664">
        <v>406</v>
      </c>
      <c r="J1636" s="664">
        <v>3</v>
      </c>
      <c r="K1636" s="664">
        <v>1218</v>
      </c>
      <c r="L1636" s="664">
        <v>3</v>
      </c>
      <c r="M1636" s="664">
        <v>406</v>
      </c>
      <c r="N1636" s="664">
        <v>1</v>
      </c>
      <c r="O1636" s="664">
        <v>407</v>
      </c>
      <c r="P1636" s="677">
        <v>1.0024630541871922</v>
      </c>
      <c r="Q1636" s="665">
        <v>407</v>
      </c>
    </row>
    <row r="1637" spans="1:17" ht="14.4" customHeight="1" x14ac:dyDescent="0.3">
      <c r="A1637" s="660" t="s">
        <v>586</v>
      </c>
      <c r="B1637" s="661" t="s">
        <v>8820</v>
      </c>
      <c r="C1637" s="661" t="s">
        <v>8731</v>
      </c>
      <c r="D1637" s="661" t="s">
        <v>8925</v>
      </c>
      <c r="E1637" s="661" t="s">
        <v>8926</v>
      </c>
      <c r="F1637" s="664">
        <v>1</v>
      </c>
      <c r="G1637" s="664">
        <v>649</v>
      </c>
      <c r="H1637" s="664">
        <v>1</v>
      </c>
      <c r="I1637" s="664">
        <v>649</v>
      </c>
      <c r="J1637" s="664"/>
      <c r="K1637" s="664"/>
      <c r="L1637" s="664"/>
      <c r="M1637" s="664"/>
      <c r="N1637" s="664"/>
      <c r="O1637" s="664"/>
      <c r="P1637" s="677"/>
      <c r="Q1637" s="665"/>
    </row>
    <row r="1638" spans="1:17" ht="14.4" customHeight="1" x14ac:dyDescent="0.3">
      <c r="A1638" s="660" t="s">
        <v>586</v>
      </c>
      <c r="B1638" s="661" t="s">
        <v>8820</v>
      </c>
      <c r="C1638" s="661" t="s">
        <v>8731</v>
      </c>
      <c r="D1638" s="661" t="s">
        <v>8927</v>
      </c>
      <c r="E1638" s="661" t="s">
        <v>8928</v>
      </c>
      <c r="F1638" s="664">
        <v>1</v>
      </c>
      <c r="G1638" s="664">
        <v>585</v>
      </c>
      <c r="H1638" s="664">
        <v>1</v>
      </c>
      <c r="I1638" s="664">
        <v>585</v>
      </c>
      <c r="J1638" s="664">
        <v>3</v>
      </c>
      <c r="K1638" s="664">
        <v>1758</v>
      </c>
      <c r="L1638" s="664">
        <v>3.0051282051282051</v>
      </c>
      <c r="M1638" s="664">
        <v>586</v>
      </c>
      <c r="N1638" s="664">
        <v>1</v>
      </c>
      <c r="O1638" s="664">
        <v>587</v>
      </c>
      <c r="P1638" s="677">
        <v>1.0034188034188034</v>
      </c>
      <c r="Q1638" s="665">
        <v>587</v>
      </c>
    </row>
    <row r="1639" spans="1:17" ht="14.4" customHeight="1" x14ac:dyDescent="0.3">
      <c r="A1639" s="660" t="s">
        <v>586</v>
      </c>
      <c r="B1639" s="661" t="s">
        <v>8820</v>
      </c>
      <c r="C1639" s="661" t="s">
        <v>8731</v>
      </c>
      <c r="D1639" s="661" t="s">
        <v>8931</v>
      </c>
      <c r="E1639" s="661" t="s">
        <v>8932</v>
      </c>
      <c r="F1639" s="664">
        <v>1</v>
      </c>
      <c r="G1639" s="664">
        <v>88</v>
      </c>
      <c r="H1639" s="664">
        <v>1</v>
      </c>
      <c r="I1639" s="664">
        <v>88</v>
      </c>
      <c r="J1639" s="664"/>
      <c r="K1639" s="664"/>
      <c r="L1639" s="664"/>
      <c r="M1639" s="664"/>
      <c r="N1639" s="664"/>
      <c r="O1639" s="664"/>
      <c r="P1639" s="677"/>
      <c r="Q1639" s="665"/>
    </row>
    <row r="1640" spans="1:17" ht="14.4" customHeight="1" x14ac:dyDescent="0.3">
      <c r="A1640" s="660" t="s">
        <v>586</v>
      </c>
      <c r="B1640" s="661" t="s">
        <v>8820</v>
      </c>
      <c r="C1640" s="661" t="s">
        <v>8731</v>
      </c>
      <c r="D1640" s="661" t="s">
        <v>8933</v>
      </c>
      <c r="E1640" s="661" t="s">
        <v>8934</v>
      </c>
      <c r="F1640" s="664">
        <v>1</v>
      </c>
      <c r="G1640" s="664">
        <v>414</v>
      </c>
      <c r="H1640" s="664">
        <v>1</v>
      </c>
      <c r="I1640" s="664">
        <v>414</v>
      </c>
      <c r="J1640" s="664"/>
      <c r="K1640" s="664"/>
      <c r="L1640" s="664"/>
      <c r="M1640" s="664"/>
      <c r="N1640" s="664">
        <v>1</v>
      </c>
      <c r="O1640" s="664">
        <v>415</v>
      </c>
      <c r="P1640" s="677">
        <v>1.0024154589371981</v>
      </c>
      <c r="Q1640" s="665">
        <v>415</v>
      </c>
    </row>
    <row r="1641" spans="1:17" ht="14.4" customHeight="1" x14ac:dyDescent="0.3">
      <c r="A1641" s="660" t="s">
        <v>586</v>
      </c>
      <c r="B1641" s="661" t="s">
        <v>8820</v>
      </c>
      <c r="C1641" s="661" t="s">
        <v>8731</v>
      </c>
      <c r="D1641" s="661" t="s">
        <v>8935</v>
      </c>
      <c r="E1641" s="661" t="s">
        <v>8936</v>
      </c>
      <c r="F1641" s="664">
        <v>2</v>
      </c>
      <c r="G1641" s="664">
        <v>326</v>
      </c>
      <c r="H1641" s="664">
        <v>1</v>
      </c>
      <c r="I1641" s="664">
        <v>163</v>
      </c>
      <c r="J1641" s="664"/>
      <c r="K1641" s="664"/>
      <c r="L1641" s="664"/>
      <c r="M1641" s="664"/>
      <c r="N1641" s="664">
        <v>3</v>
      </c>
      <c r="O1641" s="664">
        <v>493</v>
      </c>
      <c r="P1641" s="677">
        <v>1.5122699386503067</v>
      </c>
      <c r="Q1641" s="665">
        <v>164.33333333333334</v>
      </c>
    </row>
    <row r="1642" spans="1:17" ht="14.4" customHeight="1" x14ac:dyDescent="0.3">
      <c r="A1642" s="660" t="s">
        <v>586</v>
      </c>
      <c r="B1642" s="661" t="s">
        <v>8820</v>
      </c>
      <c r="C1642" s="661" t="s">
        <v>8731</v>
      </c>
      <c r="D1642" s="661" t="s">
        <v>1511</v>
      </c>
      <c r="E1642" s="661" t="s">
        <v>8937</v>
      </c>
      <c r="F1642" s="664"/>
      <c r="G1642" s="664"/>
      <c r="H1642" s="664"/>
      <c r="I1642" s="664"/>
      <c r="J1642" s="664">
        <v>10</v>
      </c>
      <c r="K1642" s="664">
        <v>7850</v>
      </c>
      <c r="L1642" s="664"/>
      <c r="M1642" s="664">
        <v>785</v>
      </c>
      <c r="N1642" s="664">
        <v>4</v>
      </c>
      <c r="O1642" s="664">
        <v>3140</v>
      </c>
      <c r="P1642" s="677"/>
      <c r="Q1642" s="665">
        <v>785</v>
      </c>
    </row>
    <row r="1643" spans="1:17" ht="14.4" customHeight="1" x14ac:dyDescent="0.3">
      <c r="A1643" s="660" t="s">
        <v>586</v>
      </c>
      <c r="B1643" s="661" t="s">
        <v>8820</v>
      </c>
      <c r="C1643" s="661" t="s">
        <v>8731</v>
      </c>
      <c r="D1643" s="661" t="s">
        <v>8938</v>
      </c>
      <c r="E1643" s="661" t="s">
        <v>8939</v>
      </c>
      <c r="F1643" s="664"/>
      <c r="G1643" s="664"/>
      <c r="H1643" s="664"/>
      <c r="I1643" s="664"/>
      <c r="J1643" s="664">
        <v>1</v>
      </c>
      <c r="K1643" s="664">
        <v>221</v>
      </c>
      <c r="L1643" s="664"/>
      <c r="M1643" s="664">
        <v>221</v>
      </c>
      <c r="N1643" s="664">
        <v>8</v>
      </c>
      <c r="O1643" s="664">
        <v>1775</v>
      </c>
      <c r="P1643" s="677"/>
      <c r="Q1643" s="665">
        <v>221.875</v>
      </c>
    </row>
    <row r="1644" spans="1:17" ht="14.4" customHeight="1" x14ac:dyDescent="0.3">
      <c r="A1644" s="660" t="s">
        <v>586</v>
      </c>
      <c r="B1644" s="661" t="s">
        <v>8820</v>
      </c>
      <c r="C1644" s="661" t="s">
        <v>8731</v>
      </c>
      <c r="D1644" s="661" t="s">
        <v>8940</v>
      </c>
      <c r="E1644" s="661" t="s">
        <v>8941</v>
      </c>
      <c r="F1644" s="664">
        <v>1</v>
      </c>
      <c r="G1644" s="664">
        <v>563</v>
      </c>
      <c r="H1644" s="664">
        <v>1</v>
      </c>
      <c r="I1644" s="664">
        <v>563</v>
      </c>
      <c r="J1644" s="664"/>
      <c r="K1644" s="664"/>
      <c r="L1644" s="664"/>
      <c r="M1644" s="664"/>
      <c r="N1644" s="664">
        <v>1</v>
      </c>
      <c r="O1644" s="664">
        <v>565</v>
      </c>
      <c r="P1644" s="677">
        <v>1.0035523978685612</v>
      </c>
      <c r="Q1644" s="665">
        <v>565</v>
      </c>
    </row>
    <row r="1645" spans="1:17" ht="14.4" customHeight="1" x14ac:dyDescent="0.3">
      <c r="A1645" s="660" t="s">
        <v>586</v>
      </c>
      <c r="B1645" s="661" t="s">
        <v>8820</v>
      </c>
      <c r="C1645" s="661" t="s">
        <v>8731</v>
      </c>
      <c r="D1645" s="661" t="s">
        <v>8942</v>
      </c>
      <c r="E1645" s="661" t="s">
        <v>8943</v>
      </c>
      <c r="F1645" s="664">
        <v>2</v>
      </c>
      <c r="G1645" s="664">
        <v>1828</v>
      </c>
      <c r="H1645" s="664">
        <v>1</v>
      </c>
      <c r="I1645" s="664">
        <v>914</v>
      </c>
      <c r="J1645" s="664">
        <v>2</v>
      </c>
      <c r="K1645" s="664">
        <v>1830</v>
      </c>
      <c r="L1645" s="664">
        <v>1.0010940919037199</v>
      </c>
      <c r="M1645" s="664">
        <v>915</v>
      </c>
      <c r="N1645" s="664">
        <v>2</v>
      </c>
      <c r="O1645" s="664">
        <v>1830</v>
      </c>
      <c r="P1645" s="677">
        <v>1.0010940919037199</v>
      </c>
      <c r="Q1645" s="665">
        <v>915</v>
      </c>
    </row>
    <row r="1646" spans="1:17" ht="14.4" customHeight="1" x14ac:dyDescent="0.3">
      <c r="A1646" s="660" t="s">
        <v>586</v>
      </c>
      <c r="B1646" s="661" t="s">
        <v>8820</v>
      </c>
      <c r="C1646" s="661" t="s">
        <v>8731</v>
      </c>
      <c r="D1646" s="661" t="s">
        <v>8944</v>
      </c>
      <c r="E1646" s="661" t="s">
        <v>8945</v>
      </c>
      <c r="F1646" s="664">
        <v>2</v>
      </c>
      <c r="G1646" s="664">
        <v>1782</v>
      </c>
      <c r="H1646" s="664">
        <v>1</v>
      </c>
      <c r="I1646" s="664">
        <v>891</v>
      </c>
      <c r="J1646" s="664">
        <v>2</v>
      </c>
      <c r="K1646" s="664">
        <v>1784</v>
      </c>
      <c r="L1646" s="664">
        <v>1.0011223344556679</v>
      </c>
      <c r="M1646" s="664">
        <v>892</v>
      </c>
      <c r="N1646" s="664">
        <v>2</v>
      </c>
      <c r="O1646" s="664">
        <v>1784</v>
      </c>
      <c r="P1646" s="677">
        <v>1.0011223344556679</v>
      </c>
      <c r="Q1646" s="665">
        <v>892</v>
      </c>
    </row>
    <row r="1647" spans="1:17" ht="14.4" customHeight="1" x14ac:dyDescent="0.3">
      <c r="A1647" s="660" t="s">
        <v>586</v>
      </c>
      <c r="B1647" s="661" t="s">
        <v>8820</v>
      </c>
      <c r="C1647" s="661" t="s">
        <v>8731</v>
      </c>
      <c r="D1647" s="661" t="s">
        <v>8946</v>
      </c>
      <c r="E1647" s="661" t="s">
        <v>8947</v>
      </c>
      <c r="F1647" s="664"/>
      <c r="G1647" s="664"/>
      <c r="H1647" s="664"/>
      <c r="I1647" s="664"/>
      <c r="J1647" s="664">
        <v>1</v>
      </c>
      <c r="K1647" s="664">
        <v>1488</v>
      </c>
      <c r="L1647" s="664"/>
      <c r="M1647" s="664">
        <v>1488</v>
      </c>
      <c r="N1647" s="664">
        <v>1</v>
      </c>
      <c r="O1647" s="664">
        <v>1488</v>
      </c>
      <c r="P1647" s="677"/>
      <c r="Q1647" s="665">
        <v>1488</v>
      </c>
    </row>
    <row r="1648" spans="1:17" ht="14.4" customHeight="1" x14ac:dyDescent="0.3">
      <c r="A1648" s="660" t="s">
        <v>586</v>
      </c>
      <c r="B1648" s="661" t="s">
        <v>8820</v>
      </c>
      <c r="C1648" s="661" t="s">
        <v>8731</v>
      </c>
      <c r="D1648" s="661" t="s">
        <v>8948</v>
      </c>
      <c r="E1648" s="661" t="s">
        <v>8949</v>
      </c>
      <c r="F1648" s="664"/>
      <c r="G1648" s="664"/>
      <c r="H1648" s="664"/>
      <c r="I1648" s="664"/>
      <c r="J1648" s="664"/>
      <c r="K1648" s="664"/>
      <c r="L1648" s="664"/>
      <c r="M1648" s="664"/>
      <c r="N1648" s="664">
        <v>1</v>
      </c>
      <c r="O1648" s="664">
        <v>345</v>
      </c>
      <c r="P1648" s="677"/>
      <c r="Q1648" s="665">
        <v>345</v>
      </c>
    </row>
    <row r="1649" spans="1:17" ht="14.4" customHeight="1" x14ac:dyDescent="0.3">
      <c r="A1649" s="660" t="s">
        <v>586</v>
      </c>
      <c r="B1649" s="661" t="s">
        <v>8820</v>
      </c>
      <c r="C1649" s="661" t="s">
        <v>8731</v>
      </c>
      <c r="D1649" s="661" t="s">
        <v>8950</v>
      </c>
      <c r="E1649" s="661" t="s">
        <v>8951</v>
      </c>
      <c r="F1649" s="664">
        <v>11</v>
      </c>
      <c r="G1649" s="664">
        <v>935</v>
      </c>
      <c r="H1649" s="664">
        <v>1</v>
      </c>
      <c r="I1649" s="664">
        <v>85</v>
      </c>
      <c r="J1649" s="664">
        <v>2</v>
      </c>
      <c r="K1649" s="664">
        <v>172</v>
      </c>
      <c r="L1649" s="664">
        <v>0.1839572192513369</v>
      </c>
      <c r="M1649" s="664">
        <v>86</v>
      </c>
      <c r="N1649" s="664">
        <v>12</v>
      </c>
      <c r="O1649" s="664">
        <v>1056</v>
      </c>
      <c r="P1649" s="677">
        <v>1.1294117647058823</v>
      </c>
      <c r="Q1649" s="665">
        <v>88</v>
      </c>
    </row>
    <row r="1650" spans="1:17" ht="14.4" customHeight="1" x14ac:dyDescent="0.3">
      <c r="A1650" s="660" t="s">
        <v>586</v>
      </c>
      <c r="B1650" s="661" t="s">
        <v>8820</v>
      </c>
      <c r="C1650" s="661" t="s">
        <v>8731</v>
      </c>
      <c r="D1650" s="661" t="s">
        <v>8952</v>
      </c>
      <c r="E1650" s="661" t="s">
        <v>8953</v>
      </c>
      <c r="F1650" s="664"/>
      <c r="G1650" s="664"/>
      <c r="H1650" s="664"/>
      <c r="I1650" s="664"/>
      <c r="J1650" s="664"/>
      <c r="K1650" s="664"/>
      <c r="L1650" s="664"/>
      <c r="M1650" s="664"/>
      <c r="N1650" s="664">
        <v>1</v>
      </c>
      <c r="O1650" s="664">
        <v>417</v>
      </c>
      <c r="P1650" s="677"/>
      <c r="Q1650" s="665">
        <v>417</v>
      </c>
    </row>
    <row r="1651" spans="1:17" ht="14.4" customHeight="1" x14ac:dyDescent="0.3">
      <c r="A1651" s="660" t="s">
        <v>9221</v>
      </c>
      <c r="B1651" s="661" t="s">
        <v>8553</v>
      </c>
      <c r="C1651" s="661" t="s">
        <v>8722</v>
      </c>
      <c r="D1651" s="661" t="s">
        <v>8723</v>
      </c>
      <c r="E1651" s="661" t="s">
        <v>8724</v>
      </c>
      <c r="F1651" s="664"/>
      <c r="G1651" s="664"/>
      <c r="H1651" s="664"/>
      <c r="I1651" s="664"/>
      <c r="J1651" s="664">
        <v>1</v>
      </c>
      <c r="K1651" s="664">
        <v>565.1</v>
      </c>
      <c r="L1651" s="664"/>
      <c r="M1651" s="664">
        <v>565.1</v>
      </c>
      <c r="N1651" s="664"/>
      <c r="O1651" s="664"/>
      <c r="P1651" s="677"/>
      <c r="Q1651" s="665"/>
    </row>
    <row r="1652" spans="1:17" ht="14.4" customHeight="1" x14ac:dyDescent="0.3">
      <c r="A1652" s="660" t="s">
        <v>9221</v>
      </c>
      <c r="B1652" s="661" t="s">
        <v>8553</v>
      </c>
      <c r="C1652" s="661" t="s">
        <v>8731</v>
      </c>
      <c r="D1652" s="661" t="s">
        <v>8732</v>
      </c>
      <c r="E1652" s="661" t="s">
        <v>8733</v>
      </c>
      <c r="F1652" s="664"/>
      <c r="G1652" s="664"/>
      <c r="H1652" s="664"/>
      <c r="I1652" s="664"/>
      <c r="J1652" s="664">
        <v>1</v>
      </c>
      <c r="K1652" s="664">
        <v>34</v>
      </c>
      <c r="L1652" s="664"/>
      <c r="M1652" s="664">
        <v>34</v>
      </c>
      <c r="N1652" s="664">
        <v>1</v>
      </c>
      <c r="O1652" s="664">
        <v>35</v>
      </c>
      <c r="P1652" s="677"/>
      <c r="Q1652" s="665">
        <v>35</v>
      </c>
    </row>
    <row r="1653" spans="1:17" ht="14.4" customHeight="1" x14ac:dyDescent="0.3">
      <c r="A1653" s="660" t="s">
        <v>9221</v>
      </c>
      <c r="B1653" s="661" t="s">
        <v>8553</v>
      </c>
      <c r="C1653" s="661" t="s">
        <v>8731</v>
      </c>
      <c r="D1653" s="661" t="s">
        <v>8748</v>
      </c>
      <c r="E1653" s="661" t="s">
        <v>8749</v>
      </c>
      <c r="F1653" s="664"/>
      <c r="G1653" s="664"/>
      <c r="H1653" s="664"/>
      <c r="I1653" s="664"/>
      <c r="J1653" s="664">
        <v>1</v>
      </c>
      <c r="K1653" s="664">
        <v>163</v>
      </c>
      <c r="L1653" s="664"/>
      <c r="M1653" s="664">
        <v>163</v>
      </c>
      <c r="N1653" s="664"/>
      <c r="O1653" s="664"/>
      <c r="P1653" s="677"/>
      <c r="Q1653" s="665"/>
    </row>
    <row r="1654" spans="1:17" ht="14.4" customHeight="1" x14ac:dyDescent="0.3">
      <c r="A1654" s="660" t="s">
        <v>9221</v>
      </c>
      <c r="B1654" s="661" t="s">
        <v>8553</v>
      </c>
      <c r="C1654" s="661" t="s">
        <v>8731</v>
      </c>
      <c r="D1654" s="661" t="s">
        <v>8750</v>
      </c>
      <c r="E1654" s="661" t="s">
        <v>8751</v>
      </c>
      <c r="F1654" s="664"/>
      <c r="G1654" s="664"/>
      <c r="H1654" s="664"/>
      <c r="I1654" s="664"/>
      <c r="J1654" s="664">
        <v>1</v>
      </c>
      <c r="K1654" s="664">
        <v>46</v>
      </c>
      <c r="L1654" s="664"/>
      <c r="M1654" s="664">
        <v>46</v>
      </c>
      <c r="N1654" s="664"/>
      <c r="O1654" s="664"/>
      <c r="P1654" s="677"/>
      <c r="Q1654" s="665"/>
    </row>
    <row r="1655" spans="1:17" ht="14.4" customHeight="1" x14ac:dyDescent="0.3">
      <c r="A1655" s="660" t="s">
        <v>9221</v>
      </c>
      <c r="B1655" s="661" t="s">
        <v>8553</v>
      </c>
      <c r="C1655" s="661" t="s">
        <v>8731</v>
      </c>
      <c r="D1655" s="661" t="s">
        <v>8766</v>
      </c>
      <c r="E1655" s="661" t="s">
        <v>8767</v>
      </c>
      <c r="F1655" s="664"/>
      <c r="G1655" s="664"/>
      <c r="H1655" s="664"/>
      <c r="I1655" s="664"/>
      <c r="J1655" s="664">
        <v>1</v>
      </c>
      <c r="K1655" s="664">
        <v>81</v>
      </c>
      <c r="L1655" s="664"/>
      <c r="M1655" s="664">
        <v>81</v>
      </c>
      <c r="N1655" s="664"/>
      <c r="O1655" s="664"/>
      <c r="P1655" s="677"/>
      <c r="Q1655" s="665"/>
    </row>
    <row r="1656" spans="1:17" ht="14.4" customHeight="1" x14ac:dyDescent="0.3">
      <c r="A1656" s="660" t="s">
        <v>9221</v>
      </c>
      <c r="B1656" s="661" t="s">
        <v>8553</v>
      </c>
      <c r="C1656" s="661" t="s">
        <v>8731</v>
      </c>
      <c r="D1656" s="661" t="s">
        <v>8782</v>
      </c>
      <c r="E1656" s="661" t="s">
        <v>8783</v>
      </c>
      <c r="F1656" s="664">
        <v>1</v>
      </c>
      <c r="G1656" s="664">
        <v>158</v>
      </c>
      <c r="H1656" s="664">
        <v>1</v>
      </c>
      <c r="I1656" s="664">
        <v>158</v>
      </c>
      <c r="J1656" s="664"/>
      <c r="K1656" s="664"/>
      <c r="L1656" s="664"/>
      <c r="M1656" s="664"/>
      <c r="N1656" s="664"/>
      <c r="O1656" s="664"/>
      <c r="P1656" s="677"/>
      <c r="Q1656" s="665"/>
    </row>
    <row r="1657" spans="1:17" ht="14.4" customHeight="1" x14ac:dyDescent="0.3">
      <c r="A1657" s="660" t="s">
        <v>9221</v>
      </c>
      <c r="B1657" s="661" t="s">
        <v>8553</v>
      </c>
      <c r="C1657" s="661" t="s">
        <v>8731</v>
      </c>
      <c r="D1657" s="661" t="s">
        <v>8740</v>
      </c>
      <c r="E1657" s="661" t="s">
        <v>8741</v>
      </c>
      <c r="F1657" s="664"/>
      <c r="G1657" s="664"/>
      <c r="H1657" s="664"/>
      <c r="I1657" s="664"/>
      <c r="J1657" s="664">
        <v>4</v>
      </c>
      <c r="K1657" s="664">
        <v>2580</v>
      </c>
      <c r="L1657" s="664"/>
      <c r="M1657" s="664">
        <v>645</v>
      </c>
      <c r="N1657" s="664"/>
      <c r="O1657" s="664"/>
      <c r="P1657" s="677"/>
      <c r="Q1657" s="665"/>
    </row>
    <row r="1658" spans="1:17" ht="14.4" customHeight="1" x14ac:dyDescent="0.3">
      <c r="A1658" s="660" t="s">
        <v>9221</v>
      </c>
      <c r="B1658" s="661" t="s">
        <v>8791</v>
      </c>
      <c r="C1658" s="661" t="s">
        <v>8731</v>
      </c>
      <c r="D1658" s="661" t="s">
        <v>8798</v>
      </c>
      <c r="E1658" s="661" t="s">
        <v>8799</v>
      </c>
      <c r="F1658" s="664">
        <v>4</v>
      </c>
      <c r="G1658" s="664">
        <v>92</v>
      </c>
      <c r="H1658" s="664">
        <v>1</v>
      </c>
      <c r="I1658" s="664">
        <v>23</v>
      </c>
      <c r="J1658" s="664"/>
      <c r="K1658" s="664"/>
      <c r="L1658" s="664"/>
      <c r="M1658" s="664"/>
      <c r="N1658" s="664"/>
      <c r="O1658" s="664"/>
      <c r="P1658" s="677"/>
      <c r="Q1658" s="665"/>
    </row>
    <row r="1659" spans="1:17" ht="14.4" customHeight="1" x14ac:dyDescent="0.3">
      <c r="A1659" s="660" t="s">
        <v>9221</v>
      </c>
      <c r="B1659" s="661" t="s">
        <v>8791</v>
      </c>
      <c r="C1659" s="661" t="s">
        <v>8731</v>
      </c>
      <c r="D1659" s="661" t="s">
        <v>8800</v>
      </c>
      <c r="E1659" s="661" t="s">
        <v>8801</v>
      </c>
      <c r="F1659" s="664">
        <v>2</v>
      </c>
      <c r="G1659" s="664">
        <v>2472</v>
      </c>
      <c r="H1659" s="664">
        <v>1</v>
      </c>
      <c r="I1659" s="664">
        <v>1236</v>
      </c>
      <c r="J1659" s="664"/>
      <c r="K1659" s="664"/>
      <c r="L1659" s="664"/>
      <c r="M1659" s="664"/>
      <c r="N1659" s="664"/>
      <c r="O1659" s="664"/>
      <c r="P1659" s="677"/>
      <c r="Q1659" s="665"/>
    </row>
    <row r="1660" spans="1:17" ht="14.4" customHeight="1" x14ac:dyDescent="0.3">
      <c r="A1660" s="660" t="s">
        <v>9221</v>
      </c>
      <c r="B1660" s="661" t="s">
        <v>8791</v>
      </c>
      <c r="C1660" s="661" t="s">
        <v>8731</v>
      </c>
      <c r="D1660" s="661" t="s">
        <v>8802</v>
      </c>
      <c r="E1660" s="661" t="s">
        <v>8803</v>
      </c>
      <c r="F1660" s="664"/>
      <c r="G1660" s="664"/>
      <c r="H1660" s="664"/>
      <c r="I1660" s="664"/>
      <c r="J1660" s="664">
        <v>1</v>
      </c>
      <c r="K1660" s="664">
        <v>9337</v>
      </c>
      <c r="L1660" s="664"/>
      <c r="M1660" s="664">
        <v>9337</v>
      </c>
      <c r="N1660" s="664"/>
      <c r="O1660" s="664"/>
      <c r="P1660" s="677"/>
      <c r="Q1660" s="665"/>
    </row>
    <row r="1661" spans="1:17" ht="14.4" customHeight="1" x14ac:dyDescent="0.3">
      <c r="A1661" s="660" t="s">
        <v>9221</v>
      </c>
      <c r="B1661" s="661" t="s">
        <v>8791</v>
      </c>
      <c r="C1661" s="661" t="s">
        <v>8731</v>
      </c>
      <c r="D1661" s="661" t="s">
        <v>8806</v>
      </c>
      <c r="E1661" s="661" t="s">
        <v>8807</v>
      </c>
      <c r="F1661" s="664">
        <v>3</v>
      </c>
      <c r="G1661" s="664">
        <v>1266</v>
      </c>
      <c r="H1661" s="664">
        <v>1</v>
      </c>
      <c r="I1661" s="664">
        <v>422</v>
      </c>
      <c r="J1661" s="664"/>
      <c r="K1661" s="664"/>
      <c r="L1661" s="664"/>
      <c r="M1661" s="664"/>
      <c r="N1661" s="664"/>
      <c r="O1661" s="664"/>
      <c r="P1661" s="677"/>
      <c r="Q1661" s="665"/>
    </row>
    <row r="1662" spans="1:17" ht="14.4" customHeight="1" x14ac:dyDescent="0.3">
      <c r="A1662" s="660" t="s">
        <v>9221</v>
      </c>
      <c r="B1662" s="661" t="s">
        <v>8791</v>
      </c>
      <c r="C1662" s="661" t="s">
        <v>8731</v>
      </c>
      <c r="D1662" s="661" t="s">
        <v>8810</v>
      </c>
      <c r="E1662" s="661" t="s">
        <v>8811</v>
      </c>
      <c r="F1662" s="664">
        <v>3</v>
      </c>
      <c r="G1662" s="664">
        <v>3000</v>
      </c>
      <c r="H1662" s="664">
        <v>1</v>
      </c>
      <c r="I1662" s="664">
        <v>1000</v>
      </c>
      <c r="J1662" s="664"/>
      <c r="K1662" s="664"/>
      <c r="L1662" s="664"/>
      <c r="M1662" s="664"/>
      <c r="N1662" s="664"/>
      <c r="O1662" s="664"/>
      <c r="P1662" s="677"/>
      <c r="Q1662" s="665"/>
    </row>
    <row r="1663" spans="1:17" ht="14.4" customHeight="1" x14ac:dyDescent="0.3">
      <c r="A1663" s="660" t="s">
        <v>9221</v>
      </c>
      <c r="B1663" s="661" t="s">
        <v>8791</v>
      </c>
      <c r="C1663" s="661" t="s">
        <v>8731</v>
      </c>
      <c r="D1663" s="661" t="s">
        <v>8812</v>
      </c>
      <c r="E1663" s="661" t="s">
        <v>8813</v>
      </c>
      <c r="F1663" s="664">
        <v>1</v>
      </c>
      <c r="G1663" s="664">
        <v>2221</v>
      </c>
      <c r="H1663" s="664">
        <v>1</v>
      </c>
      <c r="I1663" s="664">
        <v>2221</v>
      </c>
      <c r="J1663" s="664"/>
      <c r="K1663" s="664"/>
      <c r="L1663" s="664"/>
      <c r="M1663" s="664"/>
      <c r="N1663" s="664"/>
      <c r="O1663" s="664"/>
      <c r="P1663" s="677"/>
      <c r="Q1663" s="665"/>
    </row>
    <row r="1664" spans="1:17" ht="14.4" customHeight="1" x14ac:dyDescent="0.3">
      <c r="A1664" s="660" t="s">
        <v>9221</v>
      </c>
      <c r="B1664" s="661" t="s">
        <v>8820</v>
      </c>
      <c r="C1664" s="661" t="s">
        <v>8731</v>
      </c>
      <c r="D1664" s="661" t="s">
        <v>8831</v>
      </c>
      <c r="E1664" s="661" t="s">
        <v>8832</v>
      </c>
      <c r="F1664" s="664">
        <v>3</v>
      </c>
      <c r="G1664" s="664">
        <v>1050</v>
      </c>
      <c r="H1664" s="664">
        <v>1</v>
      </c>
      <c r="I1664" s="664">
        <v>350</v>
      </c>
      <c r="J1664" s="664">
        <v>14</v>
      </c>
      <c r="K1664" s="664">
        <v>4900</v>
      </c>
      <c r="L1664" s="664">
        <v>4.666666666666667</v>
      </c>
      <c r="M1664" s="664">
        <v>350</v>
      </c>
      <c r="N1664" s="664">
        <v>16</v>
      </c>
      <c r="O1664" s="664">
        <v>5602</v>
      </c>
      <c r="P1664" s="677">
        <v>5.3352380952380951</v>
      </c>
      <c r="Q1664" s="665">
        <v>350.125</v>
      </c>
    </row>
    <row r="1665" spans="1:17" ht="14.4" customHeight="1" x14ac:dyDescent="0.3">
      <c r="A1665" s="660" t="s">
        <v>9221</v>
      </c>
      <c r="B1665" s="661" t="s">
        <v>8820</v>
      </c>
      <c r="C1665" s="661" t="s">
        <v>8731</v>
      </c>
      <c r="D1665" s="661" t="s">
        <v>8835</v>
      </c>
      <c r="E1665" s="661" t="s">
        <v>8836</v>
      </c>
      <c r="F1665" s="664">
        <v>29</v>
      </c>
      <c r="G1665" s="664">
        <v>1856</v>
      </c>
      <c r="H1665" s="664">
        <v>1</v>
      </c>
      <c r="I1665" s="664">
        <v>64</v>
      </c>
      <c r="J1665" s="664">
        <v>37</v>
      </c>
      <c r="K1665" s="664">
        <v>2405</v>
      </c>
      <c r="L1665" s="664">
        <v>1.2957974137931034</v>
      </c>
      <c r="M1665" s="664">
        <v>65</v>
      </c>
      <c r="N1665" s="664">
        <v>21</v>
      </c>
      <c r="O1665" s="664">
        <v>1365</v>
      </c>
      <c r="P1665" s="677">
        <v>0.73545258620689657</v>
      </c>
      <c r="Q1665" s="665">
        <v>65</v>
      </c>
    </row>
    <row r="1666" spans="1:17" ht="14.4" customHeight="1" x14ac:dyDescent="0.3">
      <c r="A1666" s="660" t="s">
        <v>9221</v>
      </c>
      <c r="B1666" s="661" t="s">
        <v>8820</v>
      </c>
      <c r="C1666" s="661" t="s">
        <v>8731</v>
      </c>
      <c r="D1666" s="661" t="s">
        <v>8839</v>
      </c>
      <c r="E1666" s="661" t="s">
        <v>8840</v>
      </c>
      <c r="F1666" s="664">
        <v>1</v>
      </c>
      <c r="G1666" s="664">
        <v>589</v>
      </c>
      <c r="H1666" s="664">
        <v>1</v>
      </c>
      <c r="I1666" s="664">
        <v>589</v>
      </c>
      <c r="J1666" s="664"/>
      <c r="K1666" s="664"/>
      <c r="L1666" s="664"/>
      <c r="M1666" s="664"/>
      <c r="N1666" s="664"/>
      <c r="O1666" s="664"/>
      <c r="P1666" s="677"/>
      <c r="Q1666" s="665"/>
    </row>
    <row r="1667" spans="1:17" ht="14.4" customHeight="1" x14ac:dyDescent="0.3">
      <c r="A1667" s="660" t="s">
        <v>9221</v>
      </c>
      <c r="B1667" s="661" t="s">
        <v>8820</v>
      </c>
      <c r="C1667" s="661" t="s">
        <v>8731</v>
      </c>
      <c r="D1667" s="661" t="s">
        <v>8841</v>
      </c>
      <c r="E1667" s="661" t="s">
        <v>8842</v>
      </c>
      <c r="F1667" s="664">
        <v>1</v>
      </c>
      <c r="G1667" s="664">
        <v>614</v>
      </c>
      <c r="H1667" s="664">
        <v>1</v>
      </c>
      <c r="I1667" s="664">
        <v>614</v>
      </c>
      <c r="J1667" s="664"/>
      <c r="K1667" s="664"/>
      <c r="L1667" s="664"/>
      <c r="M1667" s="664"/>
      <c r="N1667" s="664"/>
      <c r="O1667" s="664"/>
      <c r="P1667" s="677"/>
      <c r="Q1667" s="665"/>
    </row>
    <row r="1668" spans="1:17" ht="14.4" customHeight="1" x14ac:dyDescent="0.3">
      <c r="A1668" s="660" t="s">
        <v>9221</v>
      </c>
      <c r="B1668" s="661" t="s">
        <v>8820</v>
      </c>
      <c r="C1668" s="661" t="s">
        <v>8731</v>
      </c>
      <c r="D1668" s="661" t="s">
        <v>8843</v>
      </c>
      <c r="E1668" s="661" t="s">
        <v>8844</v>
      </c>
      <c r="F1668" s="664">
        <v>1</v>
      </c>
      <c r="G1668" s="664">
        <v>149</v>
      </c>
      <c r="H1668" s="664">
        <v>1</v>
      </c>
      <c r="I1668" s="664">
        <v>149</v>
      </c>
      <c r="J1668" s="664"/>
      <c r="K1668" s="664"/>
      <c r="L1668" s="664"/>
      <c r="M1668" s="664"/>
      <c r="N1668" s="664"/>
      <c r="O1668" s="664"/>
      <c r="P1668" s="677"/>
      <c r="Q1668" s="665"/>
    </row>
    <row r="1669" spans="1:17" ht="14.4" customHeight="1" x14ac:dyDescent="0.3">
      <c r="A1669" s="660" t="s">
        <v>9221</v>
      </c>
      <c r="B1669" s="661" t="s">
        <v>8820</v>
      </c>
      <c r="C1669" s="661" t="s">
        <v>8731</v>
      </c>
      <c r="D1669" s="661" t="s">
        <v>8847</v>
      </c>
      <c r="E1669" s="661" t="s">
        <v>8848</v>
      </c>
      <c r="F1669" s="664">
        <v>30</v>
      </c>
      <c r="G1669" s="664">
        <v>690</v>
      </c>
      <c r="H1669" s="664">
        <v>1</v>
      </c>
      <c r="I1669" s="664">
        <v>23</v>
      </c>
      <c r="J1669" s="664">
        <v>44</v>
      </c>
      <c r="K1669" s="664">
        <v>1012</v>
      </c>
      <c r="L1669" s="664">
        <v>1.4666666666666666</v>
      </c>
      <c r="M1669" s="664">
        <v>23</v>
      </c>
      <c r="N1669" s="664">
        <v>32</v>
      </c>
      <c r="O1669" s="664">
        <v>757</v>
      </c>
      <c r="P1669" s="677">
        <v>1.0971014492753624</v>
      </c>
      <c r="Q1669" s="665">
        <v>23.65625</v>
      </c>
    </row>
    <row r="1670" spans="1:17" ht="14.4" customHeight="1" x14ac:dyDescent="0.3">
      <c r="A1670" s="660" t="s">
        <v>9221</v>
      </c>
      <c r="B1670" s="661" t="s">
        <v>8820</v>
      </c>
      <c r="C1670" s="661" t="s">
        <v>8731</v>
      </c>
      <c r="D1670" s="661" t="s">
        <v>8851</v>
      </c>
      <c r="E1670" s="661" t="s">
        <v>8852</v>
      </c>
      <c r="F1670" s="664">
        <v>29</v>
      </c>
      <c r="G1670" s="664">
        <v>1566</v>
      </c>
      <c r="H1670" s="664">
        <v>1</v>
      </c>
      <c r="I1670" s="664">
        <v>54</v>
      </c>
      <c r="J1670" s="664">
        <v>33</v>
      </c>
      <c r="K1670" s="664">
        <v>1782</v>
      </c>
      <c r="L1670" s="664">
        <v>1.1379310344827587</v>
      </c>
      <c r="M1670" s="664">
        <v>54</v>
      </c>
      <c r="N1670" s="664">
        <v>19</v>
      </c>
      <c r="O1670" s="664">
        <v>1026</v>
      </c>
      <c r="P1670" s="677">
        <v>0.65517241379310343</v>
      </c>
      <c r="Q1670" s="665">
        <v>54</v>
      </c>
    </row>
    <row r="1671" spans="1:17" ht="14.4" customHeight="1" x14ac:dyDescent="0.3">
      <c r="A1671" s="660" t="s">
        <v>9221</v>
      </c>
      <c r="B1671" s="661" t="s">
        <v>8820</v>
      </c>
      <c r="C1671" s="661" t="s">
        <v>8731</v>
      </c>
      <c r="D1671" s="661" t="s">
        <v>8853</v>
      </c>
      <c r="E1671" s="661" t="s">
        <v>8854</v>
      </c>
      <c r="F1671" s="664">
        <v>1915</v>
      </c>
      <c r="G1671" s="664">
        <v>147455</v>
      </c>
      <c r="H1671" s="664">
        <v>1</v>
      </c>
      <c r="I1671" s="664">
        <v>77</v>
      </c>
      <c r="J1671" s="664">
        <v>1543</v>
      </c>
      <c r="K1671" s="664">
        <v>118811</v>
      </c>
      <c r="L1671" s="664">
        <v>0.80574412532637074</v>
      </c>
      <c r="M1671" s="664">
        <v>77</v>
      </c>
      <c r="N1671" s="664">
        <v>1922</v>
      </c>
      <c r="O1671" s="664">
        <v>147994</v>
      </c>
      <c r="P1671" s="677">
        <v>1.0036553524804177</v>
      </c>
      <c r="Q1671" s="665">
        <v>77</v>
      </c>
    </row>
    <row r="1672" spans="1:17" ht="14.4" customHeight="1" x14ac:dyDescent="0.3">
      <c r="A1672" s="660" t="s">
        <v>9221</v>
      </c>
      <c r="B1672" s="661" t="s">
        <v>8820</v>
      </c>
      <c r="C1672" s="661" t="s">
        <v>8731</v>
      </c>
      <c r="D1672" s="661" t="s">
        <v>8857</v>
      </c>
      <c r="E1672" s="661" t="s">
        <v>8858</v>
      </c>
      <c r="F1672" s="664">
        <v>38</v>
      </c>
      <c r="G1672" s="664">
        <v>836</v>
      </c>
      <c r="H1672" s="664">
        <v>1</v>
      </c>
      <c r="I1672" s="664">
        <v>22</v>
      </c>
      <c r="J1672" s="664">
        <v>64</v>
      </c>
      <c r="K1672" s="664">
        <v>1408</v>
      </c>
      <c r="L1672" s="664">
        <v>1.6842105263157894</v>
      </c>
      <c r="M1672" s="664">
        <v>22</v>
      </c>
      <c r="N1672" s="664">
        <v>34</v>
      </c>
      <c r="O1672" s="664">
        <v>771</v>
      </c>
      <c r="P1672" s="677">
        <v>0.92224880382775121</v>
      </c>
      <c r="Q1672" s="665">
        <v>22.676470588235293</v>
      </c>
    </row>
    <row r="1673" spans="1:17" ht="14.4" customHeight="1" x14ac:dyDescent="0.3">
      <c r="A1673" s="660" t="s">
        <v>9221</v>
      </c>
      <c r="B1673" s="661" t="s">
        <v>8820</v>
      </c>
      <c r="C1673" s="661" t="s">
        <v>8731</v>
      </c>
      <c r="D1673" s="661" t="s">
        <v>8865</v>
      </c>
      <c r="E1673" s="661" t="s">
        <v>8866</v>
      </c>
      <c r="F1673" s="664"/>
      <c r="G1673" s="664"/>
      <c r="H1673" s="664"/>
      <c r="I1673" s="664"/>
      <c r="J1673" s="664">
        <v>2</v>
      </c>
      <c r="K1673" s="664">
        <v>1254</v>
      </c>
      <c r="L1673" s="664"/>
      <c r="M1673" s="664">
        <v>627</v>
      </c>
      <c r="N1673" s="664"/>
      <c r="O1673" s="664"/>
      <c r="P1673" s="677"/>
      <c r="Q1673" s="665"/>
    </row>
    <row r="1674" spans="1:17" ht="14.4" customHeight="1" x14ac:dyDescent="0.3">
      <c r="A1674" s="660" t="s">
        <v>9221</v>
      </c>
      <c r="B1674" s="661" t="s">
        <v>8820</v>
      </c>
      <c r="C1674" s="661" t="s">
        <v>8731</v>
      </c>
      <c r="D1674" s="661" t="s">
        <v>8867</v>
      </c>
      <c r="E1674" s="661" t="s">
        <v>8868</v>
      </c>
      <c r="F1674" s="664">
        <v>14</v>
      </c>
      <c r="G1674" s="664">
        <v>2926</v>
      </c>
      <c r="H1674" s="664">
        <v>1</v>
      </c>
      <c r="I1674" s="664">
        <v>209</v>
      </c>
      <c r="J1674" s="664">
        <v>12</v>
      </c>
      <c r="K1674" s="664">
        <v>2508</v>
      </c>
      <c r="L1674" s="664">
        <v>0.8571428571428571</v>
      </c>
      <c r="M1674" s="664">
        <v>209</v>
      </c>
      <c r="N1674" s="664"/>
      <c r="O1674" s="664"/>
      <c r="P1674" s="677"/>
      <c r="Q1674" s="665"/>
    </row>
    <row r="1675" spans="1:17" ht="14.4" customHeight="1" x14ac:dyDescent="0.3">
      <c r="A1675" s="660" t="s">
        <v>9221</v>
      </c>
      <c r="B1675" s="661" t="s">
        <v>8820</v>
      </c>
      <c r="C1675" s="661" t="s">
        <v>8731</v>
      </c>
      <c r="D1675" s="661" t="s">
        <v>8869</v>
      </c>
      <c r="E1675" s="661" t="s">
        <v>8870</v>
      </c>
      <c r="F1675" s="664">
        <v>3</v>
      </c>
      <c r="G1675" s="664">
        <v>198</v>
      </c>
      <c r="H1675" s="664">
        <v>1</v>
      </c>
      <c r="I1675" s="664">
        <v>66</v>
      </c>
      <c r="J1675" s="664">
        <v>20</v>
      </c>
      <c r="K1675" s="664">
        <v>1320</v>
      </c>
      <c r="L1675" s="664">
        <v>6.666666666666667</v>
      </c>
      <c r="M1675" s="664">
        <v>66</v>
      </c>
      <c r="N1675" s="664">
        <v>9</v>
      </c>
      <c r="O1675" s="664">
        <v>594</v>
      </c>
      <c r="P1675" s="677">
        <v>3</v>
      </c>
      <c r="Q1675" s="665">
        <v>66</v>
      </c>
    </row>
    <row r="1676" spans="1:17" ht="14.4" customHeight="1" x14ac:dyDescent="0.3">
      <c r="A1676" s="660" t="s">
        <v>9221</v>
      </c>
      <c r="B1676" s="661" t="s">
        <v>8820</v>
      </c>
      <c r="C1676" s="661" t="s">
        <v>8731</v>
      </c>
      <c r="D1676" s="661" t="s">
        <v>8871</v>
      </c>
      <c r="E1676" s="661" t="s">
        <v>8872</v>
      </c>
      <c r="F1676" s="664">
        <v>1</v>
      </c>
      <c r="G1676" s="664">
        <v>293</v>
      </c>
      <c r="H1676" s="664">
        <v>1</v>
      </c>
      <c r="I1676" s="664">
        <v>293</v>
      </c>
      <c r="J1676" s="664">
        <v>1</v>
      </c>
      <c r="K1676" s="664">
        <v>294</v>
      </c>
      <c r="L1676" s="664">
        <v>1.0034129692832765</v>
      </c>
      <c r="M1676" s="664">
        <v>294</v>
      </c>
      <c r="N1676" s="664">
        <v>1</v>
      </c>
      <c r="O1676" s="664">
        <v>295</v>
      </c>
      <c r="P1676" s="677">
        <v>1.006825938566553</v>
      </c>
      <c r="Q1676" s="665">
        <v>295</v>
      </c>
    </row>
    <row r="1677" spans="1:17" ht="14.4" customHeight="1" x14ac:dyDescent="0.3">
      <c r="A1677" s="660" t="s">
        <v>9221</v>
      </c>
      <c r="B1677" s="661" t="s">
        <v>8820</v>
      </c>
      <c r="C1677" s="661" t="s">
        <v>8731</v>
      </c>
      <c r="D1677" s="661" t="s">
        <v>8873</v>
      </c>
      <c r="E1677" s="661" t="s">
        <v>8874</v>
      </c>
      <c r="F1677" s="664">
        <v>2270</v>
      </c>
      <c r="G1677" s="664">
        <v>36320</v>
      </c>
      <c r="H1677" s="664">
        <v>1</v>
      </c>
      <c r="I1677" s="664">
        <v>16</v>
      </c>
      <c r="J1677" s="664">
        <v>1938</v>
      </c>
      <c r="K1677" s="664">
        <v>31008</v>
      </c>
      <c r="L1677" s="664">
        <v>0.85374449339207048</v>
      </c>
      <c r="M1677" s="664">
        <v>16</v>
      </c>
      <c r="N1677" s="664">
        <v>2157</v>
      </c>
      <c r="O1677" s="664">
        <v>34512</v>
      </c>
      <c r="P1677" s="677">
        <v>0.95022026431718065</v>
      </c>
      <c r="Q1677" s="665">
        <v>16</v>
      </c>
    </row>
    <row r="1678" spans="1:17" ht="14.4" customHeight="1" x14ac:dyDescent="0.3">
      <c r="A1678" s="660" t="s">
        <v>9221</v>
      </c>
      <c r="B1678" s="661" t="s">
        <v>8820</v>
      </c>
      <c r="C1678" s="661" t="s">
        <v>8731</v>
      </c>
      <c r="D1678" s="661" t="s">
        <v>8877</v>
      </c>
      <c r="E1678" s="661" t="s">
        <v>8878</v>
      </c>
      <c r="F1678" s="664"/>
      <c r="G1678" s="664"/>
      <c r="H1678" s="664"/>
      <c r="I1678" s="664"/>
      <c r="J1678" s="664">
        <v>20</v>
      </c>
      <c r="K1678" s="664">
        <v>6960</v>
      </c>
      <c r="L1678" s="664"/>
      <c r="M1678" s="664">
        <v>348</v>
      </c>
      <c r="N1678" s="664"/>
      <c r="O1678" s="664"/>
      <c r="P1678" s="677"/>
      <c r="Q1678" s="665"/>
    </row>
    <row r="1679" spans="1:17" ht="14.4" customHeight="1" x14ac:dyDescent="0.3">
      <c r="A1679" s="660" t="s">
        <v>9221</v>
      </c>
      <c r="B1679" s="661" t="s">
        <v>8820</v>
      </c>
      <c r="C1679" s="661" t="s">
        <v>8731</v>
      </c>
      <c r="D1679" s="661" t="s">
        <v>8879</v>
      </c>
      <c r="E1679" s="661" t="s">
        <v>8880</v>
      </c>
      <c r="F1679" s="664">
        <v>8</v>
      </c>
      <c r="G1679" s="664">
        <v>184</v>
      </c>
      <c r="H1679" s="664">
        <v>1</v>
      </c>
      <c r="I1679" s="664">
        <v>23</v>
      </c>
      <c r="J1679" s="664">
        <v>16</v>
      </c>
      <c r="K1679" s="664">
        <v>384</v>
      </c>
      <c r="L1679" s="664">
        <v>2.0869565217391304</v>
      </c>
      <c r="M1679" s="664">
        <v>24</v>
      </c>
      <c r="N1679" s="664">
        <v>2</v>
      </c>
      <c r="O1679" s="664">
        <v>48</v>
      </c>
      <c r="P1679" s="677">
        <v>0.2608695652173913</v>
      </c>
      <c r="Q1679" s="665">
        <v>24</v>
      </c>
    </row>
    <row r="1680" spans="1:17" ht="14.4" customHeight="1" x14ac:dyDescent="0.3">
      <c r="A1680" s="660" t="s">
        <v>9221</v>
      </c>
      <c r="B1680" s="661" t="s">
        <v>8820</v>
      </c>
      <c r="C1680" s="661" t="s">
        <v>8731</v>
      </c>
      <c r="D1680" s="661" t="s">
        <v>8881</v>
      </c>
      <c r="E1680" s="661" t="s">
        <v>8882</v>
      </c>
      <c r="F1680" s="664">
        <v>1</v>
      </c>
      <c r="G1680" s="664">
        <v>737</v>
      </c>
      <c r="H1680" s="664">
        <v>1</v>
      </c>
      <c r="I1680" s="664">
        <v>737</v>
      </c>
      <c r="J1680" s="664"/>
      <c r="K1680" s="664"/>
      <c r="L1680" s="664"/>
      <c r="M1680" s="664"/>
      <c r="N1680" s="664"/>
      <c r="O1680" s="664"/>
      <c r="P1680" s="677"/>
      <c r="Q1680" s="665"/>
    </row>
    <row r="1681" spans="1:17" ht="14.4" customHeight="1" x14ac:dyDescent="0.3">
      <c r="A1681" s="660" t="s">
        <v>9221</v>
      </c>
      <c r="B1681" s="661" t="s">
        <v>8820</v>
      </c>
      <c r="C1681" s="661" t="s">
        <v>8731</v>
      </c>
      <c r="D1681" s="661" t="s">
        <v>8883</v>
      </c>
      <c r="E1681" s="661" t="s">
        <v>8884</v>
      </c>
      <c r="F1681" s="664">
        <v>19</v>
      </c>
      <c r="G1681" s="664">
        <v>3420</v>
      </c>
      <c r="H1681" s="664">
        <v>1</v>
      </c>
      <c r="I1681" s="664">
        <v>180</v>
      </c>
      <c r="J1681" s="664">
        <v>19</v>
      </c>
      <c r="K1681" s="664">
        <v>3420</v>
      </c>
      <c r="L1681" s="664">
        <v>1</v>
      </c>
      <c r="M1681" s="664">
        <v>180</v>
      </c>
      <c r="N1681" s="664">
        <v>14</v>
      </c>
      <c r="O1681" s="664">
        <v>2520</v>
      </c>
      <c r="P1681" s="677">
        <v>0.73684210526315785</v>
      </c>
      <c r="Q1681" s="665">
        <v>180</v>
      </c>
    </row>
    <row r="1682" spans="1:17" ht="14.4" customHeight="1" x14ac:dyDescent="0.3">
      <c r="A1682" s="660" t="s">
        <v>9221</v>
      </c>
      <c r="B1682" s="661" t="s">
        <v>8820</v>
      </c>
      <c r="C1682" s="661" t="s">
        <v>8731</v>
      </c>
      <c r="D1682" s="661" t="s">
        <v>8889</v>
      </c>
      <c r="E1682" s="661" t="s">
        <v>8890</v>
      </c>
      <c r="F1682" s="664">
        <v>3</v>
      </c>
      <c r="G1682" s="664">
        <v>759</v>
      </c>
      <c r="H1682" s="664">
        <v>1</v>
      </c>
      <c r="I1682" s="664">
        <v>253</v>
      </c>
      <c r="J1682" s="664">
        <v>14</v>
      </c>
      <c r="K1682" s="664">
        <v>3542</v>
      </c>
      <c r="L1682" s="664">
        <v>4.666666666666667</v>
      </c>
      <c r="M1682" s="664">
        <v>253</v>
      </c>
      <c r="N1682" s="664">
        <v>16</v>
      </c>
      <c r="O1682" s="664">
        <v>4048</v>
      </c>
      <c r="P1682" s="677">
        <v>5.333333333333333</v>
      </c>
      <c r="Q1682" s="665">
        <v>253</v>
      </c>
    </row>
    <row r="1683" spans="1:17" ht="14.4" customHeight="1" x14ac:dyDescent="0.3">
      <c r="A1683" s="660" t="s">
        <v>9221</v>
      </c>
      <c r="B1683" s="661" t="s">
        <v>8820</v>
      </c>
      <c r="C1683" s="661" t="s">
        <v>8731</v>
      </c>
      <c r="D1683" s="661" t="s">
        <v>8891</v>
      </c>
      <c r="E1683" s="661" t="s">
        <v>8892</v>
      </c>
      <c r="F1683" s="664">
        <v>1</v>
      </c>
      <c r="G1683" s="664">
        <v>264</v>
      </c>
      <c r="H1683" s="664">
        <v>1</v>
      </c>
      <c r="I1683" s="664">
        <v>264</v>
      </c>
      <c r="J1683" s="664"/>
      <c r="K1683" s="664"/>
      <c r="L1683" s="664"/>
      <c r="M1683" s="664"/>
      <c r="N1683" s="664"/>
      <c r="O1683" s="664"/>
      <c r="P1683" s="677"/>
      <c r="Q1683" s="665"/>
    </row>
    <row r="1684" spans="1:17" ht="14.4" customHeight="1" x14ac:dyDescent="0.3">
      <c r="A1684" s="660" t="s">
        <v>9221</v>
      </c>
      <c r="B1684" s="661" t="s">
        <v>8820</v>
      </c>
      <c r="C1684" s="661" t="s">
        <v>8731</v>
      </c>
      <c r="D1684" s="661" t="s">
        <v>8893</v>
      </c>
      <c r="E1684" s="661" t="s">
        <v>8894</v>
      </c>
      <c r="F1684" s="664">
        <v>2</v>
      </c>
      <c r="G1684" s="664">
        <v>378</v>
      </c>
      <c r="H1684" s="664">
        <v>1</v>
      </c>
      <c r="I1684" s="664">
        <v>189</v>
      </c>
      <c r="J1684" s="664"/>
      <c r="K1684" s="664"/>
      <c r="L1684" s="664"/>
      <c r="M1684" s="664"/>
      <c r="N1684" s="664"/>
      <c r="O1684" s="664"/>
      <c r="P1684" s="677"/>
      <c r="Q1684" s="665"/>
    </row>
    <row r="1685" spans="1:17" ht="14.4" customHeight="1" x14ac:dyDescent="0.3">
      <c r="A1685" s="660" t="s">
        <v>9221</v>
      </c>
      <c r="B1685" s="661" t="s">
        <v>8820</v>
      </c>
      <c r="C1685" s="661" t="s">
        <v>8731</v>
      </c>
      <c r="D1685" s="661" t="s">
        <v>8897</v>
      </c>
      <c r="E1685" s="661" t="s">
        <v>8898</v>
      </c>
      <c r="F1685" s="664">
        <v>598</v>
      </c>
      <c r="G1685" s="664">
        <v>129168</v>
      </c>
      <c r="H1685" s="664">
        <v>1</v>
      </c>
      <c r="I1685" s="664">
        <v>216</v>
      </c>
      <c r="J1685" s="664">
        <v>482</v>
      </c>
      <c r="K1685" s="664">
        <v>104112</v>
      </c>
      <c r="L1685" s="664">
        <v>0.80602006688963213</v>
      </c>
      <c r="M1685" s="664">
        <v>216</v>
      </c>
      <c r="N1685" s="664">
        <v>582</v>
      </c>
      <c r="O1685" s="664">
        <v>125712</v>
      </c>
      <c r="P1685" s="677">
        <v>0.97324414715719065</v>
      </c>
      <c r="Q1685" s="665">
        <v>216</v>
      </c>
    </row>
    <row r="1686" spans="1:17" ht="14.4" customHeight="1" x14ac:dyDescent="0.3">
      <c r="A1686" s="660" t="s">
        <v>9221</v>
      </c>
      <c r="B1686" s="661" t="s">
        <v>8820</v>
      </c>
      <c r="C1686" s="661" t="s">
        <v>8731</v>
      </c>
      <c r="D1686" s="661" t="s">
        <v>8899</v>
      </c>
      <c r="E1686" s="661" t="s">
        <v>8900</v>
      </c>
      <c r="F1686" s="664"/>
      <c r="G1686" s="664"/>
      <c r="H1686" s="664"/>
      <c r="I1686" s="664"/>
      <c r="J1686" s="664">
        <v>4</v>
      </c>
      <c r="K1686" s="664">
        <v>140</v>
      </c>
      <c r="L1686" s="664"/>
      <c r="M1686" s="664">
        <v>35</v>
      </c>
      <c r="N1686" s="664"/>
      <c r="O1686" s="664"/>
      <c r="P1686" s="677"/>
      <c r="Q1686" s="665"/>
    </row>
    <row r="1687" spans="1:17" ht="14.4" customHeight="1" x14ac:dyDescent="0.3">
      <c r="A1687" s="660" t="s">
        <v>9221</v>
      </c>
      <c r="B1687" s="661" t="s">
        <v>8820</v>
      </c>
      <c r="C1687" s="661" t="s">
        <v>8731</v>
      </c>
      <c r="D1687" s="661" t="s">
        <v>8901</v>
      </c>
      <c r="E1687" s="661" t="s">
        <v>8902</v>
      </c>
      <c r="F1687" s="664">
        <v>1</v>
      </c>
      <c r="G1687" s="664">
        <v>589</v>
      </c>
      <c r="H1687" s="664">
        <v>1</v>
      </c>
      <c r="I1687" s="664">
        <v>589</v>
      </c>
      <c r="J1687" s="664"/>
      <c r="K1687" s="664"/>
      <c r="L1687" s="664"/>
      <c r="M1687" s="664"/>
      <c r="N1687" s="664"/>
      <c r="O1687" s="664"/>
      <c r="P1687" s="677"/>
      <c r="Q1687" s="665"/>
    </row>
    <row r="1688" spans="1:17" ht="14.4" customHeight="1" x14ac:dyDescent="0.3">
      <c r="A1688" s="660" t="s">
        <v>9221</v>
      </c>
      <c r="B1688" s="661" t="s">
        <v>8820</v>
      </c>
      <c r="C1688" s="661" t="s">
        <v>8731</v>
      </c>
      <c r="D1688" s="661" t="s">
        <v>8903</v>
      </c>
      <c r="E1688" s="661" t="s">
        <v>8904</v>
      </c>
      <c r="F1688" s="664">
        <v>12</v>
      </c>
      <c r="G1688" s="664">
        <v>600</v>
      </c>
      <c r="H1688" s="664">
        <v>1</v>
      </c>
      <c r="I1688" s="664">
        <v>50</v>
      </c>
      <c r="J1688" s="664">
        <v>16</v>
      </c>
      <c r="K1688" s="664">
        <v>800</v>
      </c>
      <c r="L1688" s="664">
        <v>1.3333333333333333</v>
      </c>
      <c r="M1688" s="664">
        <v>50</v>
      </c>
      <c r="N1688" s="664">
        <v>5</v>
      </c>
      <c r="O1688" s="664">
        <v>250</v>
      </c>
      <c r="P1688" s="677">
        <v>0.41666666666666669</v>
      </c>
      <c r="Q1688" s="665">
        <v>50</v>
      </c>
    </row>
    <row r="1689" spans="1:17" ht="14.4" customHeight="1" x14ac:dyDescent="0.3">
      <c r="A1689" s="660" t="s">
        <v>9221</v>
      </c>
      <c r="B1689" s="661" t="s">
        <v>8820</v>
      </c>
      <c r="C1689" s="661" t="s">
        <v>8731</v>
      </c>
      <c r="D1689" s="661" t="s">
        <v>8905</v>
      </c>
      <c r="E1689" s="661" t="s">
        <v>8906</v>
      </c>
      <c r="F1689" s="664">
        <v>1</v>
      </c>
      <c r="G1689" s="664">
        <v>544</v>
      </c>
      <c r="H1689" s="664">
        <v>1</v>
      </c>
      <c r="I1689" s="664">
        <v>544</v>
      </c>
      <c r="J1689" s="664"/>
      <c r="K1689" s="664"/>
      <c r="L1689" s="664"/>
      <c r="M1689" s="664"/>
      <c r="N1689" s="664"/>
      <c r="O1689" s="664"/>
      <c r="P1689" s="677"/>
      <c r="Q1689" s="665"/>
    </row>
    <row r="1690" spans="1:17" ht="14.4" customHeight="1" x14ac:dyDescent="0.3">
      <c r="A1690" s="660" t="s">
        <v>9221</v>
      </c>
      <c r="B1690" s="661" t="s">
        <v>8820</v>
      </c>
      <c r="C1690" s="661" t="s">
        <v>8731</v>
      </c>
      <c r="D1690" s="661" t="s">
        <v>8907</v>
      </c>
      <c r="E1690" s="661" t="s">
        <v>8908</v>
      </c>
      <c r="F1690" s="664"/>
      <c r="G1690" s="664"/>
      <c r="H1690" s="664"/>
      <c r="I1690" s="664"/>
      <c r="J1690" s="664">
        <v>1</v>
      </c>
      <c r="K1690" s="664">
        <v>479</v>
      </c>
      <c r="L1690" s="664"/>
      <c r="M1690" s="664">
        <v>479</v>
      </c>
      <c r="N1690" s="664"/>
      <c r="O1690" s="664"/>
      <c r="P1690" s="677"/>
      <c r="Q1690" s="665"/>
    </row>
    <row r="1691" spans="1:17" ht="14.4" customHeight="1" x14ac:dyDescent="0.3">
      <c r="A1691" s="660" t="s">
        <v>9221</v>
      </c>
      <c r="B1691" s="661" t="s">
        <v>8820</v>
      </c>
      <c r="C1691" s="661" t="s">
        <v>8731</v>
      </c>
      <c r="D1691" s="661" t="s">
        <v>8909</v>
      </c>
      <c r="E1691" s="661" t="s">
        <v>8910</v>
      </c>
      <c r="F1691" s="664">
        <v>1</v>
      </c>
      <c r="G1691" s="664">
        <v>734</v>
      </c>
      <c r="H1691" s="664">
        <v>1</v>
      </c>
      <c r="I1691" s="664">
        <v>734</v>
      </c>
      <c r="J1691" s="664"/>
      <c r="K1691" s="664"/>
      <c r="L1691" s="664"/>
      <c r="M1691" s="664"/>
      <c r="N1691" s="664"/>
      <c r="O1691" s="664"/>
      <c r="P1691" s="677"/>
      <c r="Q1691" s="665"/>
    </row>
    <row r="1692" spans="1:17" ht="14.4" customHeight="1" x14ac:dyDescent="0.3">
      <c r="A1692" s="660" t="s">
        <v>9221</v>
      </c>
      <c r="B1692" s="661" t="s">
        <v>8820</v>
      </c>
      <c r="C1692" s="661" t="s">
        <v>8731</v>
      </c>
      <c r="D1692" s="661" t="s">
        <v>8911</v>
      </c>
      <c r="E1692" s="661" t="s">
        <v>8912</v>
      </c>
      <c r="F1692" s="664">
        <v>1</v>
      </c>
      <c r="G1692" s="664">
        <v>326</v>
      </c>
      <c r="H1692" s="664">
        <v>1</v>
      </c>
      <c r="I1692" s="664">
        <v>326</v>
      </c>
      <c r="J1692" s="664"/>
      <c r="K1692" s="664"/>
      <c r="L1692" s="664"/>
      <c r="M1692" s="664"/>
      <c r="N1692" s="664"/>
      <c r="O1692" s="664"/>
      <c r="P1692" s="677"/>
      <c r="Q1692" s="665"/>
    </row>
    <row r="1693" spans="1:17" ht="14.4" customHeight="1" x14ac:dyDescent="0.3">
      <c r="A1693" s="660" t="s">
        <v>9221</v>
      </c>
      <c r="B1693" s="661" t="s">
        <v>8820</v>
      </c>
      <c r="C1693" s="661" t="s">
        <v>8731</v>
      </c>
      <c r="D1693" s="661" t="s">
        <v>8913</v>
      </c>
      <c r="E1693" s="661" t="s">
        <v>8914</v>
      </c>
      <c r="F1693" s="664">
        <v>1</v>
      </c>
      <c r="G1693" s="664">
        <v>344</v>
      </c>
      <c r="H1693" s="664">
        <v>1</v>
      </c>
      <c r="I1693" s="664">
        <v>344</v>
      </c>
      <c r="J1693" s="664"/>
      <c r="K1693" s="664"/>
      <c r="L1693" s="664"/>
      <c r="M1693" s="664"/>
      <c r="N1693" s="664"/>
      <c r="O1693" s="664"/>
      <c r="P1693" s="677"/>
      <c r="Q1693" s="665"/>
    </row>
    <row r="1694" spans="1:17" ht="14.4" customHeight="1" x14ac:dyDescent="0.3">
      <c r="A1694" s="660" t="s">
        <v>9221</v>
      </c>
      <c r="B1694" s="661" t="s">
        <v>8820</v>
      </c>
      <c r="C1694" s="661" t="s">
        <v>8731</v>
      </c>
      <c r="D1694" s="661" t="s">
        <v>8929</v>
      </c>
      <c r="E1694" s="661" t="s">
        <v>8930</v>
      </c>
      <c r="F1694" s="664"/>
      <c r="G1694" s="664"/>
      <c r="H1694" s="664"/>
      <c r="I1694" s="664"/>
      <c r="J1694" s="664"/>
      <c r="K1694" s="664"/>
      <c r="L1694" s="664"/>
      <c r="M1694" s="664"/>
      <c r="N1694" s="664">
        <v>1</v>
      </c>
      <c r="O1694" s="664">
        <v>386</v>
      </c>
      <c r="P1694" s="677"/>
      <c r="Q1694" s="665">
        <v>386</v>
      </c>
    </row>
    <row r="1695" spans="1:17" ht="14.4" customHeight="1" x14ac:dyDescent="0.3">
      <c r="A1695" s="660" t="s">
        <v>9222</v>
      </c>
      <c r="B1695" s="661" t="s">
        <v>8553</v>
      </c>
      <c r="C1695" s="661" t="s">
        <v>8731</v>
      </c>
      <c r="D1695" s="661" t="s">
        <v>8732</v>
      </c>
      <c r="E1695" s="661" t="s">
        <v>8733</v>
      </c>
      <c r="F1695" s="664">
        <v>3</v>
      </c>
      <c r="G1695" s="664">
        <v>102</v>
      </c>
      <c r="H1695" s="664">
        <v>1</v>
      </c>
      <c r="I1695" s="664">
        <v>34</v>
      </c>
      <c r="J1695" s="664">
        <v>2</v>
      </c>
      <c r="K1695" s="664">
        <v>68</v>
      </c>
      <c r="L1695" s="664">
        <v>0.66666666666666663</v>
      </c>
      <c r="M1695" s="664">
        <v>34</v>
      </c>
      <c r="N1695" s="664">
        <v>2</v>
      </c>
      <c r="O1695" s="664">
        <v>70</v>
      </c>
      <c r="P1695" s="677">
        <v>0.68627450980392157</v>
      </c>
      <c r="Q1695" s="665">
        <v>35</v>
      </c>
    </row>
    <row r="1696" spans="1:17" ht="14.4" customHeight="1" x14ac:dyDescent="0.3">
      <c r="A1696" s="660" t="s">
        <v>9222</v>
      </c>
      <c r="B1696" s="661" t="s">
        <v>8553</v>
      </c>
      <c r="C1696" s="661" t="s">
        <v>8731</v>
      </c>
      <c r="D1696" s="661" t="s">
        <v>8736</v>
      </c>
      <c r="E1696" s="661" t="s">
        <v>8737</v>
      </c>
      <c r="F1696" s="664"/>
      <c r="G1696" s="664"/>
      <c r="H1696" s="664"/>
      <c r="I1696" s="664"/>
      <c r="J1696" s="664">
        <v>1</v>
      </c>
      <c r="K1696" s="664">
        <v>327</v>
      </c>
      <c r="L1696" s="664"/>
      <c r="M1696" s="664">
        <v>327</v>
      </c>
      <c r="N1696" s="664"/>
      <c r="O1696" s="664"/>
      <c r="P1696" s="677"/>
      <c r="Q1696" s="665"/>
    </row>
    <row r="1697" spans="1:17" ht="14.4" customHeight="1" x14ac:dyDescent="0.3">
      <c r="A1697" s="660" t="s">
        <v>9222</v>
      </c>
      <c r="B1697" s="661" t="s">
        <v>8553</v>
      </c>
      <c r="C1697" s="661" t="s">
        <v>8731</v>
      </c>
      <c r="D1697" s="661" t="s">
        <v>8782</v>
      </c>
      <c r="E1697" s="661" t="s">
        <v>8783</v>
      </c>
      <c r="F1697" s="664">
        <v>4</v>
      </c>
      <c r="G1697" s="664">
        <v>632</v>
      </c>
      <c r="H1697" s="664">
        <v>1</v>
      </c>
      <c r="I1697" s="664">
        <v>158</v>
      </c>
      <c r="J1697" s="664">
        <v>1</v>
      </c>
      <c r="K1697" s="664">
        <v>159</v>
      </c>
      <c r="L1697" s="664">
        <v>0.25158227848101267</v>
      </c>
      <c r="M1697" s="664">
        <v>159</v>
      </c>
      <c r="N1697" s="664">
        <v>1</v>
      </c>
      <c r="O1697" s="664">
        <v>160</v>
      </c>
      <c r="P1697" s="677">
        <v>0.25316455696202533</v>
      </c>
      <c r="Q1697" s="665">
        <v>160</v>
      </c>
    </row>
    <row r="1698" spans="1:17" ht="14.4" customHeight="1" x14ac:dyDescent="0.3">
      <c r="A1698" s="660" t="s">
        <v>9222</v>
      </c>
      <c r="B1698" s="661" t="s">
        <v>8553</v>
      </c>
      <c r="C1698" s="661" t="s">
        <v>8731</v>
      </c>
      <c r="D1698" s="661" t="s">
        <v>8740</v>
      </c>
      <c r="E1698" s="661" t="s">
        <v>8741</v>
      </c>
      <c r="F1698" s="664">
        <v>3</v>
      </c>
      <c r="G1698" s="664">
        <v>2019</v>
      </c>
      <c r="H1698" s="664">
        <v>1</v>
      </c>
      <c r="I1698" s="664">
        <v>673</v>
      </c>
      <c r="J1698" s="664"/>
      <c r="K1698" s="664"/>
      <c r="L1698" s="664"/>
      <c r="M1698" s="664"/>
      <c r="N1698" s="664">
        <v>3</v>
      </c>
      <c r="O1698" s="664">
        <v>1947</v>
      </c>
      <c r="P1698" s="677">
        <v>0.96433878157503716</v>
      </c>
      <c r="Q1698" s="665">
        <v>649</v>
      </c>
    </row>
    <row r="1699" spans="1:17" ht="14.4" customHeight="1" x14ac:dyDescent="0.3">
      <c r="A1699" s="660" t="s">
        <v>9222</v>
      </c>
      <c r="B1699" s="661" t="s">
        <v>8791</v>
      </c>
      <c r="C1699" s="661" t="s">
        <v>8731</v>
      </c>
      <c r="D1699" s="661" t="s">
        <v>8796</v>
      </c>
      <c r="E1699" s="661" t="s">
        <v>8797</v>
      </c>
      <c r="F1699" s="664">
        <v>1</v>
      </c>
      <c r="G1699" s="664">
        <v>295</v>
      </c>
      <c r="H1699" s="664">
        <v>1</v>
      </c>
      <c r="I1699" s="664">
        <v>295</v>
      </c>
      <c r="J1699" s="664"/>
      <c r="K1699" s="664"/>
      <c r="L1699" s="664"/>
      <c r="M1699" s="664"/>
      <c r="N1699" s="664"/>
      <c r="O1699" s="664"/>
      <c r="P1699" s="677"/>
      <c r="Q1699" s="665"/>
    </row>
    <row r="1700" spans="1:17" ht="14.4" customHeight="1" x14ac:dyDescent="0.3">
      <c r="A1700" s="660" t="s">
        <v>9222</v>
      </c>
      <c r="B1700" s="661" t="s">
        <v>8791</v>
      </c>
      <c r="C1700" s="661" t="s">
        <v>8731</v>
      </c>
      <c r="D1700" s="661" t="s">
        <v>8800</v>
      </c>
      <c r="E1700" s="661" t="s">
        <v>8801</v>
      </c>
      <c r="F1700" s="664">
        <v>4</v>
      </c>
      <c r="G1700" s="664">
        <v>4944</v>
      </c>
      <c r="H1700" s="664">
        <v>1</v>
      </c>
      <c r="I1700" s="664">
        <v>1236</v>
      </c>
      <c r="J1700" s="664"/>
      <c r="K1700" s="664"/>
      <c r="L1700" s="664"/>
      <c r="M1700" s="664"/>
      <c r="N1700" s="664"/>
      <c r="O1700" s="664"/>
      <c r="P1700" s="677"/>
      <c r="Q1700" s="665"/>
    </row>
    <row r="1701" spans="1:17" ht="14.4" customHeight="1" x14ac:dyDescent="0.3">
      <c r="A1701" s="660" t="s">
        <v>9222</v>
      </c>
      <c r="B1701" s="661" t="s">
        <v>8791</v>
      </c>
      <c r="C1701" s="661" t="s">
        <v>8731</v>
      </c>
      <c r="D1701" s="661" t="s">
        <v>8802</v>
      </c>
      <c r="E1701" s="661" t="s">
        <v>8803</v>
      </c>
      <c r="F1701" s="664">
        <v>1</v>
      </c>
      <c r="G1701" s="664">
        <v>9295</v>
      </c>
      <c r="H1701" s="664">
        <v>1</v>
      </c>
      <c r="I1701" s="664">
        <v>9295</v>
      </c>
      <c r="J1701" s="664"/>
      <c r="K1701" s="664"/>
      <c r="L1701" s="664"/>
      <c r="M1701" s="664"/>
      <c r="N1701" s="664"/>
      <c r="O1701" s="664"/>
      <c r="P1701" s="677"/>
      <c r="Q1701" s="665"/>
    </row>
    <row r="1702" spans="1:17" ht="14.4" customHeight="1" x14ac:dyDescent="0.3">
      <c r="A1702" s="660" t="s">
        <v>9222</v>
      </c>
      <c r="B1702" s="661" t="s">
        <v>8791</v>
      </c>
      <c r="C1702" s="661" t="s">
        <v>8731</v>
      </c>
      <c r="D1702" s="661" t="s">
        <v>8804</v>
      </c>
      <c r="E1702" s="661" t="s">
        <v>8805</v>
      </c>
      <c r="F1702" s="664">
        <v>2</v>
      </c>
      <c r="G1702" s="664">
        <v>19404</v>
      </c>
      <c r="H1702" s="664">
        <v>1</v>
      </c>
      <c r="I1702" s="664">
        <v>9702</v>
      </c>
      <c r="J1702" s="664"/>
      <c r="K1702" s="664"/>
      <c r="L1702" s="664"/>
      <c r="M1702" s="664"/>
      <c r="N1702" s="664"/>
      <c r="O1702" s="664"/>
      <c r="P1702" s="677"/>
      <c r="Q1702" s="665"/>
    </row>
    <row r="1703" spans="1:17" ht="14.4" customHeight="1" x14ac:dyDescent="0.3">
      <c r="A1703" s="660" t="s">
        <v>9222</v>
      </c>
      <c r="B1703" s="661" t="s">
        <v>8791</v>
      </c>
      <c r="C1703" s="661" t="s">
        <v>8731</v>
      </c>
      <c r="D1703" s="661" t="s">
        <v>8812</v>
      </c>
      <c r="E1703" s="661" t="s">
        <v>8813</v>
      </c>
      <c r="F1703" s="664">
        <v>8</v>
      </c>
      <c r="G1703" s="664">
        <v>17768</v>
      </c>
      <c r="H1703" s="664">
        <v>1</v>
      </c>
      <c r="I1703" s="664">
        <v>2221</v>
      </c>
      <c r="J1703" s="664"/>
      <c r="K1703" s="664"/>
      <c r="L1703" s="664"/>
      <c r="M1703" s="664"/>
      <c r="N1703" s="664"/>
      <c r="O1703" s="664"/>
      <c r="P1703" s="677"/>
      <c r="Q1703" s="665"/>
    </row>
    <row r="1704" spans="1:17" ht="14.4" customHeight="1" x14ac:dyDescent="0.3">
      <c r="A1704" s="660" t="s">
        <v>9222</v>
      </c>
      <c r="B1704" s="661" t="s">
        <v>8820</v>
      </c>
      <c r="C1704" s="661" t="s">
        <v>8731</v>
      </c>
      <c r="D1704" s="661" t="s">
        <v>8823</v>
      </c>
      <c r="E1704" s="661" t="s">
        <v>8824</v>
      </c>
      <c r="F1704" s="664">
        <v>1</v>
      </c>
      <c r="G1704" s="664">
        <v>216</v>
      </c>
      <c r="H1704" s="664">
        <v>1</v>
      </c>
      <c r="I1704" s="664">
        <v>216</v>
      </c>
      <c r="J1704" s="664"/>
      <c r="K1704" s="664"/>
      <c r="L1704" s="664"/>
      <c r="M1704" s="664"/>
      <c r="N1704" s="664"/>
      <c r="O1704" s="664"/>
      <c r="P1704" s="677"/>
      <c r="Q1704" s="665"/>
    </row>
    <row r="1705" spans="1:17" ht="14.4" customHeight="1" x14ac:dyDescent="0.3">
      <c r="A1705" s="660" t="s">
        <v>9222</v>
      </c>
      <c r="B1705" s="661" t="s">
        <v>8820</v>
      </c>
      <c r="C1705" s="661" t="s">
        <v>8731</v>
      </c>
      <c r="D1705" s="661" t="s">
        <v>8825</v>
      </c>
      <c r="E1705" s="661" t="s">
        <v>8826</v>
      </c>
      <c r="F1705" s="664">
        <v>1</v>
      </c>
      <c r="G1705" s="664">
        <v>494</v>
      </c>
      <c r="H1705" s="664">
        <v>1</v>
      </c>
      <c r="I1705" s="664">
        <v>494</v>
      </c>
      <c r="J1705" s="664"/>
      <c r="K1705" s="664"/>
      <c r="L1705" s="664"/>
      <c r="M1705" s="664"/>
      <c r="N1705" s="664"/>
      <c r="O1705" s="664"/>
      <c r="P1705" s="677"/>
      <c r="Q1705" s="665"/>
    </row>
    <row r="1706" spans="1:17" ht="14.4" customHeight="1" x14ac:dyDescent="0.3">
      <c r="A1706" s="660" t="s">
        <v>9222</v>
      </c>
      <c r="B1706" s="661" t="s">
        <v>8820</v>
      </c>
      <c r="C1706" s="661" t="s">
        <v>8731</v>
      </c>
      <c r="D1706" s="661" t="s">
        <v>8831</v>
      </c>
      <c r="E1706" s="661" t="s">
        <v>8832</v>
      </c>
      <c r="F1706" s="664">
        <v>41</v>
      </c>
      <c r="G1706" s="664">
        <v>14350</v>
      </c>
      <c r="H1706" s="664">
        <v>1</v>
      </c>
      <c r="I1706" s="664">
        <v>350</v>
      </c>
      <c r="J1706" s="664">
        <v>59</v>
      </c>
      <c r="K1706" s="664">
        <v>20650</v>
      </c>
      <c r="L1706" s="664">
        <v>1.4390243902439024</v>
      </c>
      <c r="M1706" s="664">
        <v>350</v>
      </c>
      <c r="N1706" s="664">
        <v>59</v>
      </c>
      <c r="O1706" s="664">
        <v>20677</v>
      </c>
      <c r="P1706" s="677">
        <v>1.4409059233449477</v>
      </c>
      <c r="Q1706" s="665">
        <v>350.45762711864404</v>
      </c>
    </row>
    <row r="1707" spans="1:17" ht="14.4" customHeight="1" x14ac:dyDescent="0.3">
      <c r="A1707" s="660" t="s">
        <v>9222</v>
      </c>
      <c r="B1707" s="661" t="s">
        <v>8820</v>
      </c>
      <c r="C1707" s="661" t="s">
        <v>8731</v>
      </c>
      <c r="D1707" s="661" t="s">
        <v>8835</v>
      </c>
      <c r="E1707" s="661" t="s">
        <v>8836</v>
      </c>
      <c r="F1707" s="664">
        <v>130</v>
      </c>
      <c r="G1707" s="664">
        <v>8320</v>
      </c>
      <c r="H1707" s="664">
        <v>1</v>
      </c>
      <c r="I1707" s="664">
        <v>64</v>
      </c>
      <c r="J1707" s="664">
        <v>184</v>
      </c>
      <c r="K1707" s="664">
        <v>11960</v>
      </c>
      <c r="L1707" s="664">
        <v>1.4375</v>
      </c>
      <c r="M1707" s="664">
        <v>65</v>
      </c>
      <c r="N1707" s="664">
        <v>150</v>
      </c>
      <c r="O1707" s="664">
        <v>9750</v>
      </c>
      <c r="P1707" s="677">
        <v>1.171875</v>
      </c>
      <c r="Q1707" s="665">
        <v>65</v>
      </c>
    </row>
    <row r="1708" spans="1:17" ht="14.4" customHeight="1" x14ac:dyDescent="0.3">
      <c r="A1708" s="660" t="s">
        <v>9222</v>
      </c>
      <c r="B1708" s="661" t="s">
        <v>8820</v>
      </c>
      <c r="C1708" s="661" t="s">
        <v>8731</v>
      </c>
      <c r="D1708" s="661" t="s">
        <v>8839</v>
      </c>
      <c r="E1708" s="661" t="s">
        <v>8840</v>
      </c>
      <c r="F1708" s="664">
        <v>4</v>
      </c>
      <c r="G1708" s="664">
        <v>2356</v>
      </c>
      <c r="H1708" s="664">
        <v>1</v>
      </c>
      <c r="I1708" s="664">
        <v>589</v>
      </c>
      <c r="J1708" s="664"/>
      <c r="K1708" s="664"/>
      <c r="L1708" s="664"/>
      <c r="M1708" s="664"/>
      <c r="N1708" s="664">
        <v>3</v>
      </c>
      <c r="O1708" s="664">
        <v>1773</v>
      </c>
      <c r="P1708" s="677">
        <v>0.75254668930390489</v>
      </c>
      <c r="Q1708" s="665">
        <v>591</v>
      </c>
    </row>
    <row r="1709" spans="1:17" ht="14.4" customHeight="1" x14ac:dyDescent="0.3">
      <c r="A1709" s="660" t="s">
        <v>9222</v>
      </c>
      <c r="B1709" s="661" t="s">
        <v>8820</v>
      </c>
      <c r="C1709" s="661" t="s">
        <v>8731</v>
      </c>
      <c r="D1709" s="661" t="s">
        <v>8841</v>
      </c>
      <c r="E1709" s="661" t="s">
        <v>8842</v>
      </c>
      <c r="F1709" s="664">
        <v>1</v>
      </c>
      <c r="G1709" s="664">
        <v>614</v>
      </c>
      <c r="H1709" s="664">
        <v>1</v>
      </c>
      <c r="I1709" s="664">
        <v>614</v>
      </c>
      <c r="J1709" s="664"/>
      <c r="K1709" s="664"/>
      <c r="L1709" s="664"/>
      <c r="M1709" s="664"/>
      <c r="N1709" s="664"/>
      <c r="O1709" s="664"/>
      <c r="P1709" s="677"/>
      <c r="Q1709" s="665"/>
    </row>
    <row r="1710" spans="1:17" ht="14.4" customHeight="1" x14ac:dyDescent="0.3">
      <c r="A1710" s="660" t="s">
        <v>9222</v>
      </c>
      <c r="B1710" s="661" t="s">
        <v>8820</v>
      </c>
      <c r="C1710" s="661" t="s">
        <v>8731</v>
      </c>
      <c r="D1710" s="661" t="s">
        <v>8843</v>
      </c>
      <c r="E1710" s="661" t="s">
        <v>8844</v>
      </c>
      <c r="F1710" s="664">
        <v>1</v>
      </c>
      <c r="G1710" s="664">
        <v>149</v>
      </c>
      <c r="H1710" s="664">
        <v>1</v>
      </c>
      <c r="I1710" s="664">
        <v>149</v>
      </c>
      <c r="J1710" s="664"/>
      <c r="K1710" s="664"/>
      <c r="L1710" s="664"/>
      <c r="M1710" s="664"/>
      <c r="N1710" s="664"/>
      <c r="O1710" s="664"/>
      <c r="P1710" s="677"/>
      <c r="Q1710" s="665"/>
    </row>
    <row r="1711" spans="1:17" ht="14.4" customHeight="1" x14ac:dyDescent="0.3">
      <c r="A1711" s="660" t="s">
        <v>9222</v>
      </c>
      <c r="B1711" s="661" t="s">
        <v>8820</v>
      </c>
      <c r="C1711" s="661" t="s">
        <v>8731</v>
      </c>
      <c r="D1711" s="661" t="s">
        <v>8847</v>
      </c>
      <c r="E1711" s="661" t="s">
        <v>8848</v>
      </c>
      <c r="F1711" s="664">
        <v>49</v>
      </c>
      <c r="G1711" s="664">
        <v>1127</v>
      </c>
      <c r="H1711" s="664">
        <v>1</v>
      </c>
      <c r="I1711" s="664">
        <v>23</v>
      </c>
      <c r="J1711" s="664">
        <v>58</v>
      </c>
      <c r="K1711" s="664">
        <v>1334</v>
      </c>
      <c r="L1711" s="664">
        <v>1.1836734693877551</v>
      </c>
      <c r="M1711" s="664">
        <v>23</v>
      </c>
      <c r="N1711" s="664">
        <v>43</v>
      </c>
      <c r="O1711" s="664">
        <v>1021</v>
      </c>
      <c r="P1711" s="677">
        <v>0.9059449866903283</v>
      </c>
      <c r="Q1711" s="665">
        <v>23.744186046511629</v>
      </c>
    </row>
    <row r="1712" spans="1:17" ht="14.4" customHeight="1" x14ac:dyDescent="0.3">
      <c r="A1712" s="660" t="s">
        <v>9222</v>
      </c>
      <c r="B1712" s="661" t="s">
        <v>8820</v>
      </c>
      <c r="C1712" s="661" t="s">
        <v>8731</v>
      </c>
      <c r="D1712" s="661" t="s">
        <v>8851</v>
      </c>
      <c r="E1712" s="661" t="s">
        <v>8852</v>
      </c>
      <c r="F1712" s="664">
        <v>21</v>
      </c>
      <c r="G1712" s="664">
        <v>1134</v>
      </c>
      <c r="H1712" s="664">
        <v>1</v>
      </c>
      <c r="I1712" s="664">
        <v>54</v>
      </c>
      <c r="J1712" s="664">
        <v>15</v>
      </c>
      <c r="K1712" s="664">
        <v>810</v>
      </c>
      <c r="L1712" s="664">
        <v>0.7142857142857143</v>
      </c>
      <c r="M1712" s="664">
        <v>54</v>
      </c>
      <c r="N1712" s="664">
        <v>23</v>
      </c>
      <c r="O1712" s="664">
        <v>1242</v>
      </c>
      <c r="P1712" s="677">
        <v>1.0952380952380953</v>
      </c>
      <c r="Q1712" s="665">
        <v>54</v>
      </c>
    </row>
    <row r="1713" spans="1:17" ht="14.4" customHeight="1" x14ac:dyDescent="0.3">
      <c r="A1713" s="660" t="s">
        <v>9222</v>
      </c>
      <c r="B1713" s="661" t="s">
        <v>8820</v>
      </c>
      <c r="C1713" s="661" t="s">
        <v>8731</v>
      </c>
      <c r="D1713" s="661" t="s">
        <v>8853</v>
      </c>
      <c r="E1713" s="661" t="s">
        <v>8854</v>
      </c>
      <c r="F1713" s="664">
        <v>1775</v>
      </c>
      <c r="G1713" s="664">
        <v>136675</v>
      </c>
      <c r="H1713" s="664">
        <v>1</v>
      </c>
      <c r="I1713" s="664">
        <v>77</v>
      </c>
      <c r="J1713" s="664">
        <v>2026</v>
      </c>
      <c r="K1713" s="664">
        <v>156002</v>
      </c>
      <c r="L1713" s="664">
        <v>1.1414084507042253</v>
      </c>
      <c r="M1713" s="664">
        <v>77</v>
      </c>
      <c r="N1713" s="664">
        <v>2112</v>
      </c>
      <c r="O1713" s="664">
        <v>162624</v>
      </c>
      <c r="P1713" s="677">
        <v>1.1898591549295774</v>
      </c>
      <c r="Q1713" s="665">
        <v>77</v>
      </c>
    </row>
    <row r="1714" spans="1:17" ht="14.4" customHeight="1" x14ac:dyDescent="0.3">
      <c r="A1714" s="660" t="s">
        <v>9222</v>
      </c>
      <c r="B1714" s="661" t="s">
        <v>8820</v>
      </c>
      <c r="C1714" s="661" t="s">
        <v>8731</v>
      </c>
      <c r="D1714" s="661" t="s">
        <v>8855</v>
      </c>
      <c r="E1714" s="661" t="s">
        <v>8856</v>
      </c>
      <c r="F1714" s="664">
        <v>2</v>
      </c>
      <c r="G1714" s="664">
        <v>3256</v>
      </c>
      <c r="H1714" s="664">
        <v>1</v>
      </c>
      <c r="I1714" s="664">
        <v>1628</v>
      </c>
      <c r="J1714" s="664"/>
      <c r="K1714" s="664"/>
      <c r="L1714" s="664"/>
      <c r="M1714" s="664"/>
      <c r="N1714" s="664"/>
      <c r="O1714" s="664"/>
      <c r="P1714" s="677"/>
      <c r="Q1714" s="665"/>
    </row>
    <row r="1715" spans="1:17" ht="14.4" customHeight="1" x14ac:dyDescent="0.3">
      <c r="A1715" s="660" t="s">
        <v>9222</v>
      </c>
      <c r="B1715" s="661" t="s">
        <v>8820</v>
      </c>
      <c r="C1715" s="661" t="s">
        <v>8731</v>
      </c>
      <c r="D1715" s="661" t="s">
        <v>8857</v>
      </c>
      <c r="E1715" s="661" t="s">
        <v>8858</v>
      </c>
      <c r="F1715" s="664">
        <v>99</v>
      </c>
      <c r="G1715" s="664">
        <v>2178</v>
      </c>
      <c r="H1715" s="664">
        <v>1</v>
      </c>
      <c r="I1715" s="664">
        <v>22</v>
      </c>
      <c r="J1715" s="664">
        <v>110</v>
      </c>
      <c r="K1715" s="664">
        <v>2420</v>
      </c>
      <c r="L1715" s="664">
        <v>1.1111111111111112</v>
      </c>
      <c r="M1715" s="664">
        <v>22</v>
      </c>
      <c r="N1715" s="664">
        <v>77</v>
      </c>
      <c r="O1715" s="664">
        <v>1747</v>
      </c>
      <c r="P1715" s="677">
        <v>0.80211202938475668</v>
      </c>
      <c r="Q1715" s="665">
        <v>22.688311688311689</v>
      </c>
    </row>
    <row r="1716" spans="1:17" ht="14.4" customHeight="1" x14ac:dyDescent="0.3">
      <c r="A1716" s="660" t="s">
        <v>9222</v>
      </c>
      <c r="B1716" s="661" t="s">
        <v>8820</v>
      </c>
      <c r="C1716" s="661" t="s">
        <v>8731</v>
      </c>
      <c r="D1716" s="661" t="s">
        <v>8867</v>
      </c>
      <c r="E1716" s="661" t="s">
        <v>8868</v>
      </c>
      <c r="F1716" s="664">
        <v>44</v>
      </c>
      <c r="G1716" s="664">
        <v>9196</v>
      </c>
      <c r="H1716" s="664">
        <v>1</v>
      </c>
      <c r="I1716" s="664">
        <v>209</v>
      </c>
      <c r="J1716" s="664">
        <v>40</v>
      </c>
      <c r="K1716" s="664">
        <v>8360</v>
      </c>
      <c r="L1716" s="664">
        <v>0.90909090909090906</v>
      </c>
      <c r="M1716" s="664">
        <v>209</v>
      </c>
      <c r="N1716" s="664"/>
      <c r="O1716" s="664"/>
      <c r="P1716" s="677"/>
      <c r="Q1716" s="665"/>
    </row>
    <row r="1717" spans="1:17" ht="14.4" customHeight="1" x14ac:dyDescent="0.3">
      <c r="A1717" s="660" t="s">
        <v>9222</v>
      </c>
      <c r="B1717" s="661" t="s">
        <v>8820</v>
      </c>
      <c r="C1717" s="661" t="s">
        <v>8731</v>
      </c>
      <c r="D1717" s="661" t="s">
        <v>8869</v>
      </c>
      <c r="E1717" s="661" t="s">
        <v>8870</v>
      </c>
      <c r="F1717" s="664">
        <v>2</v>
      </c>
      <c r="G1717" s="664">
        <v>132</v>
      </c>
      <c r="H1717" s="664">
        <v>1</v>
      </c>
      <c r="I1717" s="664">
        <v>66</v>
      </c>
      <c r="J1717" s="664">
        <v>13</v>
      </c>
      <c r="K1717" s="664">
        <v>858</v>
      </c>
      <c r="L1717" s="664">
        <v>6.5</v>
      </c>
      <c r="M1717" s="664">
        <v>66</v>
      </c>
      <c r="N1717" s="664">
        <v>16</v>
      </c>
      <c r="O1717" s="664">
        <v>1056</v>
      </c>
      <c r="P1717" s="677">
        <v>8</v>
      </c>
      <c r="Q1717" s="665">
        <v>66</v>
      </c>
    </row>
    <row r="1718" spans="1:17" ht="14.4" customHeight="1" x14ac:dyDescent="0.3">
      <c r="A1718" s="660" t="s">
        <v>9222</v>
      </c>
      <c r="B1718" s="661" t="s">
        <v>8820</v>
      </c>
      <c r="C1718" s="661" t="s">
        <v>8731</v>
      </c>
      <c r="D1718" s="661" t="s">
        <v>8873</v>
      </c>
      <c r="E1718" s="661" t="s">
        <v>8874</v>
      </c>
      <c r="F1718" s="664">
        <v>1791</v>
      </c>
      <c r="G1718" s="664">
        <v>28656</v>
      </c>
      <c r="H1718" s="664">
        <v>1</v>
      </c>
      <c r="I1718" s="664">
        <v>16</v>
      </c>
      <c r="J1718" s="664">
        <v>2059</v>
      </c>
      <c r="K1718" s="664">
        <v>32944</v>
      </c>
      <c r="L1718" s="664">
        <v>1.1496370742601898</v>
      </c>
      <c r="M1718" s="664">
        <v>16</v>
      </c>
      <c r="N1718" s="664">
        <v>2113</v>
      </c>
      <c r="O1718" s="664">
        <v>33808</v>
      </c>
      <c r="P1718" s="677">
        <v>1.1797878280290341</v>
      </c>
      <c r="Q1718" s="665">
        <v>16</v>
      </c>
    </row>
    <row r="1719" spans="1:17" ht="14.4" customHeight="1" x14ac:dyDescent="0.3">
      <c r="A1719" s="660" t="s">
        <v>9222</v>
      </c>
      <c r="B1719" s="661" t="s">
        <v>8820</v>
      </c>
      <c r="C1719" s="661" t="s">
        <v>8731</v>
      </c>
      <c r="D1719" s="661" t="s">
        <v>8877</v>
      </c>
      <c r="E1719" s="661" t="s">
        <v>8878</v>
      </c>
      <c r="F1719" s="664">
        <v>27</v>
      </c>
      <c r="G1719" s="664">
        <v>9369</v>
      </c>
      <c r="H1719" s="664">
        <v>1</v>
      </c>
      <c r="I1719" s="664">
        <v>347</v>
      </c>
      <c r="J1719" s="664"/>
      <c r="K1719" s="664"/>
      <c r="L1719" s="664"/>
      <c r="M1719" s="664"/>
      <c r="N1719" s="664"/>
      <c r="O1719" s="664"/>
      <c r="P1719" s="677"/>
      <c r="Q1719" s="665"/>
    </row>
    <row r="1720" spans="1:17" ht="14.4" customHeight="1" x14ac:dyDescent="0.3">
      <c r="A1720" s="660" t="s">
        <v>9222</v>
      </c>
      <c r="B1720" s="661" t="s">
        <v>8820</v>
      </c>
      <c r="C1720" s="661" t="s">
        <v>8731</v>
      </c>
      <c r="D1720" s="661" t="s">
        <v>8879</v>
      </c>
      <c r="E1720" s="661" t="s">
        <v>8880</v>
      </c>
      <c r="F1720" s="664">
        <v>47</v>
      </c>
      <c r="G1720" s="664">
        <v>1081</v>
      </c>
      <c r="H1720" s="664">
        <v>1</v>
      </c>
      <c r="I1720" s="664">
        <v>23</v>
      </c>
      <c r="J1720" s="664">
        <v>48</v>
      </c>
      <c r="K1720" s="664">
        <v>1152</v>
      </c>
      <c r="L1720" s="664">
        <v>1.0656799259944496</v>
      </c>
      <c r="M1720" s="664">
        <v>24</v>
      </c>
      <c r="N1720" s="664">
        <v>29</v>
      </c>
      <c r="O1720" s="664">
        <v>696</v>
      </c>
      <c r="P1720" s="677">
        <v>0.64384828862164667</v>
      </c>
      <c r="Q1720" s="665">
        <v>24</v>
      </c>
    </row>
    <row r="1721" spans="1:17" ht="14.4" customHeight="1" x14ac:dyDescent="0.3">
      <c r="A1721" s="660" t="s">
        <v>9222</v>
      </c>
      <c r="B1721" s="661" t="s">
        <v>8820</v>
      </c>
      <c r="C1721" s="661" t="s">
        <v>8731</v>
      </c>
      <c r="D1721" s="661" t="s">
        <v>8883</v>
      </c>
      <c r="E1721" s="661" t="s">
        <v>8884</v>
      </c>
      <c r="F1721" s="664">
        <v>116</v>
      </c>
      <c r="G1721" s="664">
        <v>20880</v>
      </c>
      <c r="H1721" s="664">
        <v>1</v>
      </c>
      <c r="I1721" s="664">
        <v>180</v>
      </c>
      <c r="J1721" s="664">
        <v>106</v>
      </c>
      <c r="K1721" s="664">
        <v>19080</v>
      </c>
      <c r="L1721" s="664">
        <v>0.91379310344827591</v>
      </c>
      <c r="M1721" s="664">
        <v>180</v>
      </c>
      <c r="N1721" s="664">
        <v>163</v>
      </c>
      <c r="O1721" s="664">
        <v>29340</v>
      </c>
      <c r="P1721" s="677">
        <v>1.4051724137931034</v>
      </c>
      <c r="Q1721" s="665">
        <v>180</v>
      </c>
    </row>
    <row r="1722" spans="1:17" ht="14.4" customHeight="1" x14ac:dyDescent="0.3">
      <c r="A1722" s="660" t="s">
        <v>9222</v>
      </c>
      <c r="B1722" s="661" t="s">
        <v>8820</v>
      </c>
      <c r="C1722" s="661" t="s">
        <v>8731</v>
      </c>
      <c r="D1722" s="661" t="s">
        <v>8889</v>
      </c>
      <c r="E1722" s="661" t="s">
        <v>8890</v>
      </c>
      <c r="F1722" s="664">
        <v>8</v>
      </c>
      <c r="G1722" s="664">
        <v>2024</v>
      </c>
      <c r="H1722" s="664">
        <v>1</v>
      </c>
      <c r="I1722" s="664">
        <v>253</v>
      </c>
      <c r="J1722" s="664">
        <v>17</v>
      </c>
      <c r="K1722" s="664">
        <v>4301</v>
      </c>
      <c r="L1722" s="664">
        <v>2.125</v>
      </c>
      <c r="M1722" s="664">
        <v>253</v>
      </c>
      <c r="N1722" s="664">
        <v>62</v>
      </c>
      <c r="O1722" s="664">
        <v>15686</v>
      </c>
      <c r="P1722" s="677">
        <v>7.75</v>
      </c>
      <c r="Q1722" s="665">
        <v>253</v>
      </c>
    </row>
    <row r="1723" spans="1:17" ht="14.4" customHeight="1" x14ac:dyDescent="0.3">
      <c r="A1723" s="660" t="s">
        <v>9222</v>
      </c>
      <c r="B1723" s="661" t="s">
        <v>8820</v>
      </c>
      <c r="C1723" s="661" t="s">
        <v>8731</v>
      </c>
      <c r="D1723" s="661" t="s">
        <v>8893</v>
      </c>
      <c r="E1723" s="661" t="s">
        <v>8894</v>
      </c>
      <c r="F1723" s="664">
        <v>1</v>
      </c>
      <c r="G1723" s="664">
        <v>189</v>
      </c>
      <c r="H1723" s="664">
        <v>1</v>
      </c>
      <c r="I1723" s="664">
        <v>189</v>
      </c>
      <c r="J1723" s="664">
        <v>1</v>
      </c>
      <c r="K1723" s="664">
        <v>189</v>
      </c>
      <c r="L1723" s="664">
        <v>1</v>
      </c>
      <c r="M1723" s="664">
        <v>189</v>
      </c>
      <c r="N1723" s="664"/>
      <c r="O1723" s="664"/>
      <c r="P1723" s="677"/>
      <c r="Q1723" s="665"/>
    </row>
    <row r="1724" spans="1:17" ht="14.4" customHeight="1" x14ac:dyDescent="0.3">
      <c r="A1724" s="660" t="s">
        <v>9222</v>
      </c>
      <c r="B1724" s="661" t="s">
        <v>8820</v>
      </c>
      <c r="C1724" s="661" t="s">
        <v>8731</v>
      </c>
      <c r="D1724" s="661" t="s">
        <v>8897</v>
      </c>
      <c r="E1724" s="661" t="s">
        <v>8898</v>
      </c>
      <c r="F1724" s="664">
        <v>189</v>
      </c>
      <c r="G1724" s="664">
        <v>40824</v>
      </c>
      <c r="H1724" s="664">
        <v>1</v>
      </c>
      <c r="I1724" s="664">
        <v>216</v>
      </c>
      <c r="J1724" s="664">
        <v>185</v>
      </c>
      <c r="K1724" s="664">
        <v>39960</v>
      </c>
      <c r="L1724" s="664">
        <v>0.97883597883597884</v>
      </c>
      <c r="M1724" s="664">
        <v>216</v>
      </c>
      <c r="N1724" s="664">
        <v>260</v>
      </c>
      <c r="O1724" s="664">
        <v>56160</v>
      </c>
      <c r="P1724" s="677">
        <v>1.3756613756613756</v>
      </c>
      <c r="Q1724" s="665">
        <v>216</v>
      </c>
    </row>
    <row r="1725" spans="1:17" ht="14.4" customHeight="1" x14ac:dyDescent="0.3">
      <c r="A1725" s="660" t="s">
        <v>9222</v>
      </c>
      <c r="B1725" s="661" t="s">
        <v>8820</v>
      </c>
      <c r="C1725" s="661" t="s">
        <v>8731</v>
      </c>
      <c r="D1725" s="661" t="s">
        <v>8899</v>
      </c>
      <c r="E1725" s="661" t="s">
        <v>8900</v>
      </c>
      <c r="F1725" s="664"/>
      <c r="G1725" s="664"/>
      <c r="H1725" s="664"/>
      <c r="I1725" s="664"/>
      <c r="J1725" s="664">
        <v>1</v>
      </c>
      <c r="K1725" s="664">
        <v>35</v>
      </c>
      <c r="L1725" s="664"/>
      <c r="M1725" s="664">
        <v>35</v>
      </c>
      <c r="N1725" s="664">
        <v>4</v>
      </c>
      <c r="O1725" s="664">
        <v>143</v>
      </c>
      <c r="P1725" s="677"/>
      <c r="Q1725" s="665">
        <v>35.75</v>
      </c>
    </row>
    <row r="1726" spans="1:17" ht="14.4" customHeight="1" x14ac:dyDescent="0.3">
      <c r="A1726" s="660" t="s">
        <v>9222</v>
      </c>
      <c r="B1726" s="661" t="s">
        <v>8820</v>
      </c>
      <c r="C1726" s="661" t="s">
        <v>8731</v>
      </c>
      <c r="D1726" s="661" t="s">
        <v>8901</v>
      </c>
      <c r="E1726" s="661" t="s">
        <v>8902</v>
      </c>
      <c r="F1726" s="664">
        <v>1</v>
      </c>
      <c r="G1726" s="664">
        <v>589</v>
      </c>
      <c r="H1726" s="664">
        <v>1</v>
      </c>
      <c r="I1726" s="664">
        <v>589</v>
      </c>
      <c r="J1726" s="664"/>
      <c r="K1726" s="664"/>
      <c r="L1726" s="664"/>
      <c r="M1726" s="664"/>
      <c r="N1726" s="664"/>
      <c r="O1726" s="664"/>
      <c r="P1726" s="677"/>
      <c r="Q1726" s="665"/>
    </row>
    <row r="1727" spans="1:17" ht="14.4" customHeight="1" x14ac:dyDescent="0.3">
      <c r="A1727" s="660" t="s">
        <v>9222</v>
      </c>
      <c r="B1727" s="661" t="s">
        <v>8820</v>
      </c>
      <c r="C1727" s="661" t="s">
        <v>8731</v>
      </c>
      <c r="D1727" s="661" t="s">
        <v>8903</v>
      </c>
      <c r="E1727" s="661" t="s">
        <v>8904</v>
      </c>
      <c r="F1727" s="664">
        <v>8</v>
      </c>
      <c r="G1727" s="664">
        <v>400</v>
      </c>
      <c r="H1727" s="664">
        <v>1</v>
      </c>
      <c r="I1727" s="664">
        <v>50</v>
      </c>
      <c r="J1727" s="664">
        <v>16</v>
      </c>
      <c r="K1727" s="664">
        <v>800</v>
      </c>
      <c r="L1727" s="664">
        <v>2</v>
      </c>
      <c r="M1727" s="664">
        <v>50</v>
      </c>
      <c r="N1727" s="664">
        <v>25</v>
      </c>
      <c r="O1727" s="664">
        <v>1250</v>
      </c>
      <c r="P1727" s="677">
        <v>3.125</v>
      </c>
      <c r="Q1727" s="665">
        <v>50</v>
      </c>
    </row>
    <row r="1728" spans="1:17" ht="14.4" customHeight="1" x14ac:dyDescent="0.3">
      <c r="A1728" s="660" t="s">
        <v>9222</v>
      </c>
      <c r="B1728" s="661" t="s">
        <v>8820</v>
      </c>
      <c r="C1728" s="661" t="s">
        <v>8731</v>
      </c>
      <c r="D1728" s="661" t="s">
        <v>8911</v>
      </c>
      <c r="E1728" s="661" t="s">
        <v>8912</v>
      </c>
      <c r="F1728" s="664"/>
      <c r="G1728" s="664"/>
      <c r="H1728" s="664"/>
      <c r="I1728" s="664"/>
      <c r="J1728" s="664">
        <v>1</v>
      </c>
      <c r="K1728" s="664">
        <v>326</v>
      </c>
      <c r="L1728" s="664"/>
      <c r="M1728" s="664">
        <v>326</v>
      </c>
      <c r="N1728" s="664"/>
      <c r="O1728" s="664"/>
      <c r="P1728" s="677"/>
      <c r="Q1728" s="665"/>
    </row>
    <row r="1729" spans="1:17" ht="14.4" customHeight="1" x14ac:dyDescent="0.3">
      <c r="A1729" s="660" t="s">
        <v>9222</v>
      </c>
      <c r="B1729" s="661" t="s">
        <v>8820</v>
      </c>
      <c r="C1729" s="661" t="s">
        <v>8731</v>
      </c>
      <c r="D1729" s="661" t="s">
        <v>8915</v>
      </c>
      <c r="E1729" s="661" t="s">
        <v>8916</v>
      </c>
      <c r="F1729" s="664">
        <v>1</v>
      </c>
      <c r="G1729" s="664">
        <v>750</v>
      </c>
      <c r="H1729" s="664">
        <v>1</v>
      </c>
      <c r="I1729" s="664">
        <v>750</v>
      </c>
      <c r="J1729" s="664"/>
      <c r="K1729" s="664"/>
      <c r="L1729" s="664"/>
      <c r="M1729" s="664"/>
      <c r="N1729" s="664"/>
      <c r="O1729" s="664"/>
      <c r="P1729" s="677"/>
      <c r="Q1729" s="665"/>
    </row>
    <row r="1730" spans="1:17" ht="14.4" customHeight="1" x14ac:dyDescent="0.3">
      <c r="A1730" s="660" t="s">
        <v>9222</v>
      </c>
      <c r="B1730" s="661" t="s">
        <v>8820</v>
      </c>
      <c r="C1730" s="661" t="s">
        <v>8731</v>
      </c>
      <c r="D1730" s="661" t="s">
        <v>8917</v>
      </c>
      <c r="E1730" s="661" t="s">
        <v>8918</v>
      </c>
      <c r="F1730" s="664"/>
      <c r="G1730" s="664"/>
      <c r="H1730" s="664"/>
      <c r="I1730" s="664"/>
      <c r="J1730" s="664"/>
      <c r="K1730" s="664"/>
      <c r="L1730" s="664"/>
      <c r="M1730" s="664"/>
      <c r="N1730" s="664">
        <v>1</v>
      </c>
      <c r="O1730" s="664">
        <v>231</v>
      </c>
      <c r="P1730" s="677"/>
      <c r="Q1730" s="665">
        <v>231</v>
      </c>
    </row>
    <row r="1731" spans="1:17" ht="14.4" customHeight="1" x14ac:dyDescent="0.3">
      <c r="A1731" s="660" t="s">
        <v>9222</v>
      </c>
      <c r="B1731" s="661" t="s">
        <v>8820</v>
      </c>
      <c r="C1731" s="661" t="s">
        <v>8731</v>
      </c>
      <c r="D1731" s="661" t="s">
        <v>8921</v>
      </c>
      <c r="E1731" s="661" t="s">
        <v>8922</v>
      </c>
      <c r="F1731" s="664">
        <v>1</v>
      </c>
      <c r="G1731" s="664">
        <v>229</v>
      </c>
      <c r="H1731" s="664">
        <v>1</v>
      </c>
      <c r="I1731" s="664">
        <v>229</v>
      </c>
      <c r="J1731" s="664"/>
      <c r="K1731" s="664"/>
      <c r="L1731" s="664"/>
      <c r="M1731" s="664"/>
      <c r="N1731" s="664"/>
      <c r="O1731" s="664"/>
      <c r="P1731" s="677"/>
      <c r="Q1731" s="665"/>
    </row>
    <row r="1732" spans="1:17" ht="14.4" customHeight="1" x14ac:dyDescent="0.3">
      <c r="A1732" s="660" t="s">
        <v>9222</v>
      </c>
      <c r="B1732" s="661" t="s">
        <v>8820</v>
      </c>
      <c r="C1732" s="661" t="s">
        <v>8731</v>
      </c>
      <c r="D1732" s="661" t="s">
        <v>8923</v>
      </c>
      <c r="E1732" s="661" t="s">
        <v>8924</v>
      </c>
      <c r="F1732" s="664">
        <v>1</v>
      </c>
      <c r="G1732" s="664">
        <v>406</v>
      </c>
      <c r="H1732" s="664">
        <v>1</v>
      </c>
      <c r="I1732" s="664">
        <v>406</v>
      </c>
      <c r="J1732" s="664"/>
      <c r="K1732" s="664"/>
      <c r="L1732" s="664"/>
      <c r="M1732" s="664"/>
      <c r="N1732" s="664"/>
      <c r="O1732" s="664"/>
      <c r="P1732" s="677"/>
      <c r="Q1732" s="665"/>
    </row>
    <row r="1733" spans="1:17" ht="14.4" customHeight="1" thickBot="1" x14ac:dyDescent="0.35">
      <c r="A1733" s="666" t="s">
        <v>9222</v>
      </c>
      <c r="B1733" s="667" t="s">
        <v>8820</v>
      </c>
      <c r="C1733" s="667" t="s">
        <v>8731</v>
      </c>
      <c r="D1733" s="667" t="s">
        <v>8927</v>
      </c>
      <c r="E1733" s="667" t="s">
        <v>8928</v>
      </c>
      <c r="F1733" s="670">
        <v>1</v>
      </c>
      <c r="G1733" s="670">
        <v>585</v>
      </c>
      <c r="H1733" s="670">
        <v>1</v>
      </c>
      <c r="I1733" s="670">
        <v>585</v>
      </c>
      <c r="J1733" s="670"/>
      <c r="K1733" s="670"/>
      <c r="L1733" s="670"/>
      <c r="M1733" s="670"/>
      <c r="N1733" s="670"/>
      <c r="O1733" s="670"/>
      <c r="P1733" s="678"/>
      <c r="Q173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1662.021</v>
      </c>
      <c r="C5" s="114">
        <v>1324.3510000000001</v>
      </c>
      <c r="D5" s="114">
        <v>1464.7</v>
      </c>
      <c r="E5" s="131">
        <v>0.88127647003256881</v>
      </c>
      <c r="F5" s="132">
        <v>445</v>
      </c>
      <c r="G5" s="114">
        <v>353</v>
      </c>
      <c r="H5" s="114">
        <v>346</v>
      </c>
      <c r="I5" s="133">
        <v>0.77752808988764044</v>
      </c>
      <c r="J5" s="123"/>
      <c r="K5" s="123"/>
      <c r="L5" s="7">
        <f>D5-B5</f>
        <v>-197.32099999999991</v>
      </c>
      <c r="M5" s="8">
        <f>H5-F5</f>
        <v>-99</v>
      </c>
    </row>
    <row r="6" spans="1:13" ht="14.4" hidden="1" customHeight="1" outlineLevel="1" x14ac:dyDescent="0.3">
      <c r="A6" s="119" t="s">
        <v>170</v>
      </c>
      <c r="B6" s="122">
        <v>47.694000000000003</v>
      </c>
      <c r="C6" s="113">
        <v>81.254000000000005</v>
      </c>
      <c r="D6" s="113">
        <v>282.83800000000002</v>
      </c>
      <c r="E6" s="134">
        <v>5.9302637648341516</v>
      </c>
      <c r="F6" s="135">
        <v>25</v>
      </c>
      <c r="G6" s="113">
        <v>51</v>
      </c>
      <c r="H6" s="113">
        <v>47</v>
      </c>
      <c r="I6" s="136">
        <v>1.88</v>
      </c>
      <c r="J6" s="123"/>
      <c r="K6" s="123"/>
      <c r="L6" s="5">
        <f t="shared" ref="L6:L11" si="0">D6-B6</f>
        <v>235.14400000000001</v>
      </c>
      <c r="M6" s="6">
        <f t="shared" ref="M6:M13" si="1">H6-F6</f>
        <v>22</v>
      </c>
    </row>
    <row r="7" spans="1:13" ht="14.4" hidden="1" customHeight="1" outlineLevel="1" x14ac:dyDescent="0.3">
      <c r="A7" s="119" t="s">
        <v>171</v>
      </c>
      <c r="B7" s="122">
        <v>733.72900000000004</v>
      </c>
      <c r="C7" s="113">
        <v>686.76599999999996</v>
      </c>
      <c r="D7" s="113">
        <v>973.97</v>
      </c>
      <c r="E7" s="134">
        <v>1.327424703126086</v>
      </c>
      <c r="F7" s="135">
        <v>190</v>
      </c>
      <c r="G7" s="113">
        <v>173</v>
      </c>
      <c r="H7" s="113">
        <v>193</v>
      </c>
      <c r="I7" s="136">
        <v>1.0157894736842106</v>
      </c>
      <c r="J7" s="123"/>
      <c r="K7" s="123"/>
      <c r="L7" s="5">
        <f t="shared" si="0"/>
        <v>240.24099999999999</v>
      </c>
      <c r="M7" s="6">
        <f t="shared" si="1"/>
        <v>3</v>
      </c>
    </row>
    <row r="8" spans="1:13" ht="14.4" hidden="1" customHeight="1" outlineLevel="1" x14ac:dyDescent="0.3">
      <c r="A8" s="119" t="s">
        <v>172</v>
      </c>
      <c r="B8" s="122">
        <v>79.546999999999997</v>
      </c>
      <c r="C8" s="113">
        <v>87.840999999999994</v>
      </c>
      <c r="D8" s="113">
        <v>107.505</v>
      </c>
      <c r="E8" s="134">
        <v>1.3514651715338102</v>
      </c>
      <c r="F8" s="135">
        <v>26</v>
      </c>
      <c r="G8" s="113">
        <v>31</v>
      </c>
      <c r="H8" s="113">
        <v>17</v>
      </c>
      <c r="I8" s="136">
        <v>0.65384615384615385</v>
      </c>
      <c r="J8" s="123"/>
      <c r="K8" s="123"/>
      <c r="L8" s="5">
        <f t="shared" si="0"/>
        <v>27.957999999999998</v>
      </c>
      <c r="M8" s="6">
        <f t="shared" si="1"/>
        <v>-9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588</v>
      </c>
      <c r="F9" s="135">
        <v>0</v>
      </c>
      <c r="G9" s="113">
        <v>0</v>
      </c>
      <c r="H9" s="113">
        <v>0</v>
      </c>
      <c r="I9" s="136" t="s">
        <v>588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375.91199999999998</v>
      </c>
      <c r="C10" s="113">
        <v>532.80200000000002</v>
      </c>
      <c r="D10" s="113">
        <v>421.35199999999998</v>
      </c>
      <c r="E10" s="134">
        <v>1.1208793547425993</v>
      </c>
      <c r="F10" s="135">
        <v>82</v>
      </c>
      <c r="G10" s="113">
        <v>91</v>
      </c>
      <c r="H10" s="113">
        <v>92</v>
      </c>
      <c r="I10" s="136">
        <v>1.1219512195121952</v>
      </c>
      <c r="J10" s="123"/>
      <c r="K10" s="123"/>
      <c r="L10" s="5">
        <f t="shared" si="0"/>
        <v>45.44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170.37</v>
      </c>
      <c r="C11" s="113">
        <v>306.76499999999999</v>
      </c>
      <c r="D11" s="113">
        <v>300.38600000000002</v>
      </c>
      <c r="E11" s="134">
        <v>1.7631390503022835</v>
      </c>
      <c r="F11" s="135">
        <v>39</v>
      </c>
      <c r="G11" s="113">
        <v>52</v>
      </c>
      <c r="H11" s="113">
        <v>43</v>
      </c>
      <c r="I11" s="136">
        <v>1.1025641025641026</v>
      </c>
      <c r="J11" s="123"/>
      <c r="K11" s="123"/>
      <c r="L11" s="5">
        <f t="shared" si="0"/>
        <v>130.01600000000002</v>
      </c>
      <c r="M11" s="6">
        <f t="shared" si="1"/>
        <v>4</v>
      </c>
    </row>
    <row r="12" spans="1:13" ht="14.4" hidden="1" customHeight="1" outlineLevel="1" thickBot="1" x14ac:dyDescent="0.35">
      <c r="A12" s="244" t="s">
        <v>233</v>
      </c>
      <c r="B12" s="245">
        <v>5.9329999999999998</v>
      </c>
      <c r="C12" s="246">
        <v>23.372</v>
      </c>
      <c r="D12" s="246">
        <v>11.864000000000001</v>
      </c>
      <c r="E12" s="247"/>
      <c r="F12" s="248">
        <v>5</v>
      </c>
      <c r="G12" s="246">
        <v>5</v>
      </c>
      <c r="H12" s="246">
        <v>6</v>
      </c>
      <c r="I12" s="249"/>
      <c r="J12" s="123"/>
      <c r="K12" s="123"/>
      <c r="L12" s="250">
        <f>D12-B12</f>
        <v>5.9310000000000009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3075.2059999999997</v>
      </c>
      <c r="C13" s="116">
        <f>SUM(C5:C12)</f>
        <v>3043.1509999999998</v>
      </c>
      <c r="D13" s="116">
        <f>SUM(D5:D12)</f>
        <v>3562.6149999999998</v>
      </c>
      <c r="E13" s="137">
        <f>IF(OR(D13=0,B13=0),0,D13/B13)</f>
        <v>1.1584963739014558</v>
      </c>
      <c r="F13" s="138">
        <f>SUM(F5:F12)</f>
        <v>812</v>
      </c>
      <c r="G13" s="116">
        <f>SUM(G5:G12)</f>
        <v>756</v>
      </c>
      <c r="H13" s="116">
        <f>SUM(H5:H12)</f>
        <v>744</v>
      </c>
      <c r="I13" s="139">
        <f>IF(OR(H13=0,F13=0),0,H13/F13)</f>
        <v>0.91625615763546797</v>
      </c>
      <c r="J13" s="123"/>
      <c r="K13" s="123"/>
      <c r="L13" s="129">
        <f>D13-B13</f>
        <v>487.40900000000011</v>
      </c>
      <c r="M13" s="140">
        <f t="shared" si="1"/>
        <v>-68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1662.021</v>
      </c>
      <c r="C18" s="114">
        <v>1324.3510000000001</v>
      </c>
      <c r="D18" s="114">
        <v>1464.7</v>
      </c>
      <c r="E18" s="131">
        <v>0.88127647003256881</v>
      </c>
      <c r="F18" s="121">
        <v>445</v>
      </c>
      <c r="G18" s="114">
        <v>353</v>
      </c>
      <c r="H18" s="114">
        <v>346</v>
      </c>
      <c r="I18" s="133">
        <v>0.77752808988764044</v>
      </c>
      <c r="J18" s="571">
        <f>0.97*0.976</f>
        <v>0.94672000000000001</v>
      </c>
      <c r="K18" s="572"/>
      <c r="L18" s="147">
        <f>D18-B18</f>
        <v>-197.32099999999991</v>
      </c>
      <c r="M18" s="148">
        <f>H18-F18</f>
        <v>-99</v>
      </c>
    </row>
    <row r="19" spans="1:13" ht="14.4" hidden="1" customHeight="1" outlineLevel="1" x14ac:dyDescent="0.3">
      <c r="A19" s="119" t="s">
        <v>170</v>
      </c>
      <c r="B19" s="122">
        <v>47.694000000000003</v>
      </c>
      <c r="C19" s="113">
        <v>81.254000000000005</v>
      </c>
      <c r="D19" s="113">
        <v>282.83800000000002</v>
      </c>
      <c r="E19" s="134">
        <v>5.9302637648341516</v>
      </c>
      <c r="F19" s="122">
        <v>25</v>
      </c>
      <c r="G19" s="113">
        <v>51</v>
      </c>
      <c r="H19" s="113">
        <v>47</v>
      </c>
      <c r="I19" s="136">
        <v>1.88</v>
      </c>
      <c r="J19" s="571">
        <f>0.97*1.096</f>
        <v>1.0631200000000001</v>
      </c>
      <c r="K19" s="572"/>
      <c r="L19" s="149">
        <f t="shared" ref="L19:L26" si="2">D19-B19</f>
        <v>235.14400000000001</v>
      </c>
      <c r="M19" s="150">
        <f t="shared" ref="M19:M26" si="3">H19-F19</f>
        <v>22</v>
      </c>
    </row>
    <row r="20" spans="1:13" ht="14.4" hidden="1" customHeight="1" outlineLevel="1" x14ac:dyDescent="0.3">
      <c r="A20" s="119" t="s">
        <v>171</v>
      </c>
      <c r="B20" s="122">
        <v>733.72900000000004</v>
      </c>
      <c r="C20" s="113">
        <v>686.76599999999996</v>
      </c>
      <c r="D20" s="113">
        <v>973.97</v>
      </c>
      <c r="E20" s="134">
        <v>1.327424703126086</v>
      </c>
      <c r="F20" s="122">
        <v>190</v>
      </c>
      <c r="G20" s="113">
        <v>173</v>
      </c>
      <c r="H20" s="113">
        <v>193</v>
      </c>
      <c r="I20" s="136">
        <v>1.0157894736842106</v>
      </c>
      <c r="J20" s="571">
        <f>0.97*1.047</f>
        <v>1.01559</v>
      </c>
      <c r="K20" s="572"/>
      <c r="L20" s="149">
        <f t="shared" si="2"/>
        <v>240.24099999999999</v>
      </c>
      <c r="M20" s="150">
        <f t="shared" si="3"/>
        <v>3</v>
      </c>
    </row>
    <row r="21" spans="1:13" ht="14.4" hidden="1" customHeight="1" outlineLevel="1" x14ac:dyDescent="0.3">
      <c r="A21" s="119" t="s">
        <v>172</v>
      </c>
      <c r="B21" s="122">
        <v>79.546999999999997</v>
      </c>
      <c r="C21" s="113">
        <v>87.840999999999994</v>
      </c>
      <c r="D21" s="113">
        <v>107.505</v>
      </c>
      <c r="E21" s="134">
        <v>1.3514651715338102</v>
      </c>
      <c r="F21" s="122">
        <v>26</v>
      </c>
      <c r="G21" s="113">
        <v>31</v>
      </c>
      <c r="H21" s="113">
        <v>17</v>
      </c>
      <c r="I21" s="136">
        <v>0.65384615384615385</v>
      </c>
      <c r="J21" s="571">
        <f>0.97*1.091</f>
        <v>1.05827</v>
      </c>
      <c r="K21" s="572"/>
      <c r="L21" s="149">
        <f t="shared" si="2"/>
        <v>27.957999999999998</v>
      </c>
      <c r="M21" s="150">
        <f t="shared" si="3"/>
        <v>-9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588</v>
      </c>
      <c r="F22" s="122">
        <v>0</v>
      </c>
      <c r="G22" s="113">
        <v>0</v>
      </c>
      <c r="H22" s="113">
        <v>0</v>
      </c>
      <c r="I22" s="136" t="s">
        <v>588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375.91199999999998</v>
      </c>
      <c r="C23" s="113">
        <v>532.80200000000002</v>
      </c>
      <c r="D23" s="113">
        <v>421.35199999999998</v>
      </c>
      <c r="E23" s="134">
        <v>1.1208793547425993</v>
      </c>
      <c r="F23" s="122">
        <v>82</v>
      </c>
      <c r="G23" s="113">
        <v>91</v>
      </c>
      <c r="H23" s="113">
        <v>92</v>
      </c>
      <c r="I23" s="136">
        <v>1.1219512195121952</v>
      </c>
      <c r="J23" s="571">
        <f>0.97*1.096</f>
        <v>1.0631200000000001</v>
      </c>
      <c r="K23" s="572"/>
      <c r="L23" s="149">
        <f t="shared" si="2"/>
        <v>45.44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170.37</v>
      </c>
      <c r="C24" s="113">
        <v>306.76499999999999</v>
      </c>
      <c r="D24" s="113">
        <v>300.38600000000002</v>
      </c>
      <c r="E24" s="134">
        <v>1.7631390503022835</v>
      </c>
      <c r="F24" s="122">
        <v>39</v>
      </c>
      <c r="G24" s="113">
        <v>52</v>
      </c>
      <c r="H24" s="113">
        <v>43</v>
      </c>
      <c r="I24" s="136">
        <v>1.1025641025641026</v>
      </c>
      <c r="J24" s="571">
        <f>0.97*0.989</f>
        <v>0.95933000000000002</v>
      </c>
      <c r="K24" s="572"/>
      <c r="L24" s="149">
        <f t="shared" si="2"/>
        <v>130.01600000000002</v>
      </c>
      <c r="M24" s="150">
        <f t="shared" si="3"/>
        <v>4</v>
      </c>
    </row>
    <row r="25" spans="1:13" ht="14.4" hidden="1" customHeight="1" outlineLevel="1" thickBot="1" x14ac:dyDescent="0.35">
      <c r="A25" s="244" t="s">
        <v>233</v>
      </c>
      <c r="B25" s="245">
        <v>5.9329999999999998</v>
      </c>
      <c r="C25" s="246">
        <v>23.372</v>
      </c>
      <c r="D25" s="246">
        <v>11.864000000000001</v>
      </c>
      <c r="E25" s="247"/>
      <c r="F25" s="245">
        <v>5</v>
      </c>
      <c r="G25" s="246">
        <v>5</v>
      </c>
      <c r="H25" s="246">
        <v>6</v>
      </c>
      <c r="I25" s="249"/>
      <c r="J25" s="365"/>
      <c r="K25" s="366"/>
      <c r="L25" s="252">
        <f>D25-B25</f>
        <v>5.9310000000000009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3075.2059999999997</v>
      </c>
      <c r="C26" s="153">
        <f>SUM(C18:C25)</f>
        <v>3043.1509999999998</v>
      </c>
      <c r="D26" s="153">
        <f>SUM(D18:D25)</f>
        <v>3562.6149999999998</v>
      </c>
      <c r="E26" s="154">
        <f>IF(OR(D26=0,B26=0),0,D26/B26)</f>
        <v>1.1584963739014558</v>
      </c>
      <c r="F26" s="152">
        <f>SUM(F18:F25)</f>
        <v>812</v>
      </c>
      <c r="G26" s="153">
        <f>SUM(G18:G25)</f>
        <v>756</v>
      </c>
      <c r="H26" s="153">
        <f>SUM(H18:H25)</f>
        <v>744</v>
      </c>
      <c r="I26" s="155">
        <f>IF(OR(H26=0,F26=0),0,H26/F26)</f>
        <v>0.91625615763546797</v>
      </c>
      <c r="J26" s="123"/>
      <c r="K26" s="123"/>
      <c r="L26" s="145">
        <f t="shared" si="2"/>
        <v>487.40900000000011</v>
      </c>
      <c r="M26" s="156">
        <f t="shared" si="3"/>
        <v>-68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588</v>
      </c>
      <c r="F31" s="132">
        <v>0</v>
      </c>
      <c r="G31" s="114">
        <v>0</v>
      </c>
      <c r="H31" s="114">
        <v>0</v>
      </c>
      <c r="I31" s="133" t="s">
        <v>588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588</v>
      </c>
      <c r="F32" s="135">
        <v>0</v>
      </c>
      <c r="G32" s="113">
        <v>0</v>
      </c>
      <c r="H32" s="113">
        <v>0</v>
      </c>
      <c r="I32" s="136" t="s">
        <v>588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588</v>
      </c>
      <c r="F33" s="135">
        <v>0</v>
      </c>
      <c r="G33" s="113">
        <v>0</v>
      </c>
      <c r="H33" s="113">
        <v>0</v>
      </c>
      <c r="I33" s="136" t="s">
        <v>588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588</v>
      </c>
      <c r="F34" s="135">
        <v>0</v>
      </c>
      <c r="G34" s="113">
        <v>0</v>
      </c>
      <c r="H34" s="113">
        <v>0</v>
      </c>
      <c r="I34" s="136" t="s">
        <v>588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588</v>
      </c>
      <c r="F35" s="135">
        <v>0</v>
      </c>
      <c r="G35" s="113">
        <v>0</v>
      </c>
      <c r="H35" s="113">
        <v>0</v>
      </c>
      <c r="I35" s="136" t="s">
        <v>588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588</v>
      </c>
      <c r="F36" s="135">
        <v>0</v>
      </c>
      <c r="G36" s="113">
        <v>0</v>
      </c>
      <c r="H36" s="113">
        <v>0</v>
      </c>
      <c r="I36" s="136" t="s">
        <v>588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588</v>
      </c>
      <c r="F37" s="135">
        <v>0</v>
      </c>
      <c r="G37" s="113">
        <v>0</v>
      </c>
      <c r="H37" s="113">
        <v>0</v>
      </c>
      <c r="I37" s="136" t="s">
        <v>588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729.04</v>
      </c>
      <c r="C33" s="203">
        <v>770</v>
      </c>
      <c r="D33" s="84">
        <f>IF(C33="","",C33-B33)</f>
        <v>40.960000000000036</v>
      </c>
      <c r="E33" s="85">
        <f>IF(C33="","",C33/B33)</f>
        <v>1.0561834741577967</v>
      </c>
      <c r="F33" s="86">
        <v>169.63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1593.55</v>
      </c>
      <c r="C34" s="204">
        <v>1760</v>
      </c>
      <c r="D34" s="87">
        <f t="shared" ref="D34:D45" si="0">IF(C34="","",C34-B34)</f>
        <v>166.45000000000005</v>
      </c>
      <c r="E34" s="88">
        <f t="shared" ref="E34:E45" si="1">IF(C34="","",C34/B34)</f>
        <v>1.1044523234288224</v>
      </c>
      <c r="F34" s="89">
        <v>405.55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2290.6999999999998</v>
      </c>
      <c r="C35" s="204">
        <v>2669</v>
      </c>
      <c r="D35" s="87">
        <f t="shared" si="0"/>
        <v>378.30000000000018</v>
      </c>
      <c r="E35" s="88">
        <f t="shared" si="1"/>
        <v>1.1651460252324617</v>
      </c>
      <c r="F35" s="89">
        <v>710.56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3201.84</v>
      </c>
      <c r="C36" s="204">
        <v>3929</v>
      </c>
      <c r="D36" s="87">
        <f t="shared" si="0"/>
        <v>727.15999999999985</v>
      </c>
      <c r="E36" s="88">
        <f t="shared" si="1"/>
        <v>1.2271069135247232</v>
      </c>
      <c r="F36" s="89">
        <v>1166.4000000000001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3809.76</v>
      </c>
      <c r="C37" s="204">
        <v>4674</v>
      </c>
      <c r="D37" s="87">
        <f t="shared" si="0"/>
        <v>864.23999999999978</v>
      </c>
      <c r="E37" s="88">
        <f t="shared" si="1"/>
        <v>1.2268489353660073</v>
      </c>
      <c r="F37" s="89">
        <v>1398.67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4477.6499999999996</v>
      </c>
      <c r="C38" s="204">
        <v>5443</v>
      </c>
      <c r="D38" s="87">
        <f t="shared" si="0"/>
        <v>965.35000000000036</v>
      </c>
      <c r="E38" s="88">
        <f t="shared" si="1"/>
        <v>1.2155930007928266</v>
      </c>
      <c r="F38" s="89">
        <v>1586.88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5448.31</v>
      </c>
      <c r="C39" s="204">
        <v>6659</v>
      </c>
      <c r="D39" s="87">
        <f t="shared" si="0"/>
        <v>1210.6899999999996</v>
      </c>
      <c r="E39" s="88">
        <f t="shared" si="1"/>
        <v>1.2222138608118847</v>
      </c>
      <c r="F39" s="89">
        <v>2001.79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6218.53</v>
      </c>
      <c r="C40" s="204">
        <v>7700</v>
      </c>
      <c r="D40" s="87">
        <f t="shared" si="0"/>
        <v>1481.4700000000003</v>
      </c>
      <c r="E40" s="88">
        <f t="shared" si="1"/>
        <v>1.2382347596618495</v>
      </c>
      <c r="F40" s="89">
        <v>2447.42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7203.03</v>
      </c>
      <c r="C41" s="204">
        <v>8899</v>
      </c>
      <c r="D41" s="87">
        <f t="shared" si="0"/>
        <v>1695.9700000000003</v>
      </c>
      <c r="E41" s="88">
        <f t="shared" si="1"/>
        <v>1.2354523027114979</v>
      </c>
      <c r="F41" s="89">
        <v>2775.87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8330.5400000000009</v>
      </c>
      <c r="C42" s="204">
        <v>10331</v>
      </c>
      <c r="D42" s="87">
        <f t="shared" si="0"/>
        <v>2000.4599999999991</v>
      </c>
      <c r="E42" s="88">
        <f t="shared" si="1"/>
        <v>1.2401356934844558</v>
      </c>
      <c r="F42" s="89">
        <v>3258.67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9341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7"/>
      <c r="B4" s="858" t="s">
        <v>84</v>
      </c>
      <c r="C4" s="859" t="s">
        <v>72</v>
      </c>
      <c r="D4" s="860" t="s">
        <v>85</v>
      </c>
      <c r="E4" s="858" t="s">
        <v>84</v>
      </c>
      <c r="F4" s="859" t="s">
        <v>72</v>
      </c>
      <c r="G4" s="860" t="s">
        <v>85</v>
      </c>
      <c r="H4" s="858" t="s">
        <v>84</v>
      </c>
      <c r="I4" s="859" t="s">
        <v>72</v>
      </c>
      <c r="J4" s="860" t="s">
        <v>85</v>
      </c>
      <c r="K4" s="861"/>
      <c r="L4" s="862"/>
      <c r="M4" s="862"/>
      <c r="N4" s="862"/>
      <c r="O4" s="863"/>
      <c r="P4" s="864"/>
      <c r="Q4" s="865" t="s">
        <v>73</v>
      </c>
      <c r="R4" s="866" t="s">
        <v>72</v>
      </c>
      <c r="S4" s="867" t="s">
        <v>86</v>
      </c>
      <c r="T4" s="868" t="s">
        <v>87</v>
      </c>
      <c r="U4" s="868" t="s">
        <v>88</v>
      </c>
      <c r="V4" s="869" t="s">
        <v>2</v>
      </c>
      <c r="W4" s="870" t="s">
        <v>89</v>
      </c>
    </row>
    <row r="5" spans="1:23" ht="14.4" customHeight="1" x14ac:dyDescent="0.3">
      <c r="A5" s="901" t="s">
        <v>9224</v>
      </c>
      <c r="B5" s="871">
        <v>16</v>
      </c>
      <c r="C5" s="872">
        <v>541.83000000000004</v>
      </c>
      <c r="D5" s="873">
        <v>42.8</v>
      </c>
      <c r="E5" s="874">
        <v>22</v>
      </c>
      <c r="F5" s="875">
        <v>728.63</v>
      </c>
      <c r="G5" s="876">
        <v>38.9</v>
      </c>
      <c r="H5" s="877">
        <v>24</v>
      </c>
      <c r="I5" s="878">
        <v>825.64</v>
      </c>
      <c r="J5" s="879">
        <v>47</v>
      </c>
      <c r="K5" s="880">
        <v>34.590000000000003</v>
      </c>
      <c r="L5" s="881">
        <v>14</v>
      </c>
      <c r="M5" s="881">
        <v>127</v>
      </c>
      <c r="N5" s="882">
        <v>42.33</v>
      </c>
      <c r="O5" s="881" t="s">
        <v>9225</v>
      </c>
      <c r="P5" s="883" t="s">
        <v>9226</v>
      </c>
      <c r="Q5" s="884">
        <f>H5-B5</f>
        <v>8</v>
      </c>
      <c r="R5" s="884">
        <f>I5-C5</f>
        <v>283.80999999999995</v>
      </c>
      <c r="S5" s="871">
        <f>IF(H5=0,"",H5*N5)</f>
        <v>1015.92</v>
      </c>
      <c r="T5" s="871">
        <f>IF(H5=0,"",H5*J5)</f>
        <v>1128</v>
      </c>
      <c r="U5" s="871">
        <f>IF(H5=0,"",T5-S5)</f>
        <v>112.08000000000004</v>
      </c>
      <c r="V5" s="885">
        <f>IF(H5=0,"",T5/S5)</f>
        <v>1.1103236475313016</v>
      </c>
      <c r="W5" s="886">
        <v>214</v>
      </c>
    </row>
    <row r="6" spans="1:23" ht="14.4" customHeight="1" x14ac:dyDescent="0.3">
      <c r="A6" s="902" t="s">
        <v>9227</v>
      </c>
      <c r="B6" s="844">
        <v>1</v>
      </c>
      <c r="C6" s="845">
        <v>12.15</v>
      </c>
      <c r="D6" s="846">
        <v>22</v>
      </c>
      <c r="E6" s="813">
        <v>1</v>
      </c>
      <c r="F6" s="814">
        <v>14.87</v>
      </c>
      <c r="G6" s="821">
        <v>30</v>
      </c>
      <c r="H6" s="817"/>
      <c r="I6" s="811"/>
      <c r="J6" s="812"/>
      <c r="K6" s="816">
        <v>8.33</v>
      </c>
      <c r="L6" s="817">
        <v>6</v>
      </c>
      <c r="M6" s="817">
        <v>53</v>
      </c>
      <c r="N6" s="818">
        <v>17.510000000000002</v>
      </c>
      <c r="O6" s="817" t="s">
        <v>9225</v>
      </c>
      <c r="P6" s="848" t="s">
        <v>9228</v>
      </c>
      <c r="Q6" s="819">
        <f t="shared" ref="Q6:R62" si="0">H6-B6</f>
        <v>-1</v>
      </c>
      <c r="R6" s="819">
        <f t="shared" si="0"/>
        <v>-12.15</v>
      </c>
      <c r="S6" s="844" t="str">
        <f t="shared" ref="S6:S62" si="1">IF(H6=0,"",H6*N6)</f>
        <v/>
      </c>
      <c r="T6" s="844" t="str">
        <f t="shared" ref="T6:T62" si="2">IF(H6=0,"",H6*J6)</f>
        <v/>
      </c>
      <c r="U6" s="844" t="str">
        <f t="shared" ref="U6:U62" si="3">IF(H6=0,"",T6-S6)</f>
        <v/>
      </c>
      <c r="V6" s="849" t="str">
        <f t="shared" ref="V6:V62" si="4">IF(H6=0,"",T6/S6)</f>
        <v/>
      </c>
      <c r="W6" s="820"/>
    </row>
    <row r="7" spans="1:23" ht="14.4" customHeight="1" x14ac:dyDescent="0.3">
      <c r="A7" s="902" t="s">
        <v>9229</v>
      </c>
      <c r="B7" s="844"/>
      <c r="C7" s="845"/>
      <c r="D7" s="846"/>
      <c r="E7" s="813">
        <v>2</v>
      </c>
      <c r="F7" s="814">
        <v>16.329999999999998</v>
      </c>
      <c r="G7" s="821">
        <v>20</v>
      </c>
      <c r="H7" s="817"/>
      <c r="I7" s="811"/>
      <c r="J7" s="812"/>
      <c r="K7" s="816">
        <v>8.17</v>
      </c>
      <c r="L7" s="817">
        <v>6</v>
      </c>
      <c r="M7" s="817">
        <v>54</v>
      </c>
      <c r="N7" s="818">
        <v>18.03</v>
      </c>
      <c r="O7" s="817" t="s">
        <v>9225</v>
      </c>
      <c r="P7" s="848" t="s">
        <v>9230</v>
      </c>
      <c r="Q7" s="819">
        <f t="shared" si="0"/>
        <v>0</v>
      </c>
      <c r="R7" s="819">
        <f t="shared" si="0"/>
        <v>0</v>
      </c>
      <c r="S7" s="844" t="str">
        <f t="shared" si="1"/>
        <v/>
      </c>
      <c r="T7" s="844" t="str">
        <f t="shared" si="2"/>
        <v/>
      </c>
      <c r="U7" s="844" t="str">
        <f t="shared" si="3"/>
        <v/>
      </c>
      <c r="V7" s="849" t="str">
        <f t="shared" si="4"/>
        <v/>
      </c>
      <c r="W7" s="820"/>
    </row>
    <row r="8" spans="1:23" ht="14.4" customHeight="1" x14ac:dyDescent="0.3">
      <c r="A8" s="903" t="s">
        <v>9231</v>
      </c>
      <c r="B8" s="887">
        <v>39</v>
      </c>
      <c r="C8" s="888">
        <v>347.06</v>
      </c>
      <c r="D8" s="850">
        <v>21.3</v>
      </c>
      <c r="E8" s="889">
        <v>41</v>
      </c>
      <c r="F8" s="890">
        <v>394.6</v>
      </c>
      <c r="G8" s="822">
        <v>23.6</v>
      </c>
      <c r="H8" s="891">
        <v>32</v>
      </c>
      <c r="I8" s="892">
        <v>292.95</v>
      </c>
      <c r="J8" s="823">
        <v>22.9</v>
      </c>
      <c r="K8" s="893">
        <v>9.26</v>
      </c>
      <c r="L8" s="891">
        <v>7</v>
      </c>
      <c r="M8" s="891">
        <v>64</v>
      </c>
      <c r="N8" s="894">
        <v>21.46</v>
      </c>
      <c r="O8" s="891" t="s">
        <v>9225</v>
      </c>
      <c r="P8" s="895" t="s">
        <v>9232</v>
      </c>
      <c r="Q8" s="896">
        <f t="shared" si="0"/>
        <v>-7</v>
      </c>
      <c r="R8" s="896">
        <f t="shared" si="0"/>
        <v>-54.110000000000014</v>
      </c>
      <c r="S8" s="887">
        <f t="shared" si="1"/>
        <v>686.72</v>
      </c>
      <c r="T8" s="887">
        <f t="shared" si="2"/>
        <v>732.8</v>
      </c>
      <c r="U8" s="887">
        <f t="shared" si="3"/>
        <v>46.079999999999927</v>
      </c>
      <c r="V8" s="897">
        <f t="shared" si="4"/>
        <v>1.0671015843429636</v>
      </c>
      <c r="W8" s="824">
        <v>86</v>
      </c>
    </row>
    <row r="9" spans="1:23" ht="14.4" customHeight="1" x14ac:dyDescent="0.3">
      <c r="A9" s="904" t="s">
        <v>9233</v>
      </c>
      <c r="B9" s="851">
        <v>2</v>
      </c>
      <c r="C9" s="852">
        <v>5.25</v>
      </c>
      <c r="D9" s="853">
        <v>11</v>
      </c>
      <c r="E9" s="854">
        <v>2</v>
      </c>
      <c r="F9" s="825">
        <v>4.1500000000000004</v>
      </c>
      <c r="G9" s="826">
        <v>11</v>
      </c>
      <c r="H9" s="827">
        <v>9</v>
      </c>
      <c r="I9" s="828">
        <v>12.84</v>
      </c>
      <c r="J9" s="829">
        <v>4.0999999999999996</v>
      </c>
      <c r="K9" s="830">
        <v>1.43</v>
      </c>
      <c r="L9" s="831">
        <v>1</v>
      </c>
      <c r="M9" s="831">
        <v>12</v>
      </c>
      <c r="N9" s="832">
        <v>3.95</v>
      </c>
      <c r="O9" s="831" t="s">
        <v>9225</v>
      </c>
      <c r="P9" s="855" t="s">
        <v>9234</v>
      </c>
      <c r="Q9" s="833">
        <f t="shared" si="0"/>
        <v>7</v>
      </c>
      <c r="R9" s="833">
        <f t="shared" si="0"/>
        <v>7.59</v>
      </c>
      <c r="S9" s="851">
        <f t="shared" si="1"/>
        <v>35.550000000000004</v>
      </c>
      <c r="T9" s="851">
        <f t="shared" si="2"/>
        <v>36.9</v>
      </c>
      <c r="U9" s="851">
        <f t="shared" si="3"/>
        <v>1.3499999999999943</v>
      </c>
      <c r="V9" s="856">
        <f t="shared" si="4"/>
        <v>1.0379746835443036</v>
      </c>
      <c r="W9" s="834">
        <v>6</v>
      </c>
    </row>
    <row r="10" spans="1:23" ht="14.4" customHeight="1" x14ac:dyDescent="0.3">
      <c r="A10" s="903" t="s">
        <v>9235</v>
      </c>
      <c r="B10" s="887"/>
      <c r="C10" s="888"/>
      <c r="D10" s="850"/>
      <c r="E10" s="898">
        <v>2</v>
      </c>
      <c r="F10" s="892">
        <v>5.75</v>
      </c>
      <c r="G10" s="835">
        <v>14</v>
      </c>
      <c r="H10" s="889">
        <v>3</v>
      </c>
      <c r="I10" s="890">
        <v>7.44</v>
      </c>
      <c r="J10" s="823">
        <v>7</v>
      </c>
      <c r="K10" s="893">
        <v>2.48</v>
      </c>
      <c r="L10" s="891">
        <v>2</v>
      </c>
      <c r="M10" s="891">
        <v>20</v>
      </c>
      <c r="N10" s="894">
        <v>6.68</v>
      </c>
      <c r="O10" s="891" t="s">
        <v>9225</v>
      </c>
      <c r="P10" s="895" t="s">
        <v>9236</v>
      </c>
      <c r="Q10" s="896">
        <f t="shared" si="0"/>
        <v>3</v>
      </c>
      <c r="R10" s="896">
        <f t="shared" si="0"/>
        <v>7.44</v>
      </c>
      <c r="S10" s="887">
        <f t="shared" si="1"/>
        <v>20.04</v>
      </c>
      <c r="T10" s="887">
        <f t="shared" si="2"/>
        <v>21</v>
      </c>
      <c r="U10" s="887">
        <f t="shared" si="3"/>
        <v>0.96000000000000085</v>
      </c>
      <c r="V10" s="897">
        <f t="shared" si="4"/>
        <v>1.0479041916167664</v>
      </c>
      <c r="W10" s="824">
        <v>5</v>
      </c>
    </row>
    <row r="11" spans="1:23" ht="14.4" customHeight="1" x14ac:dyDescent="0.3">
      <c r="A11" s="903" t="s">
        <v>9237</v>
      </c>
      <c r="B11" s="887">
        <v>19</v>
      </c>
      <c r="C11" s="888">
        <v>84.39</v>
      </c>
      <c r="D11" s="850">
        <v>20.3</v>
      </c>
      <c r="E11" s="898">
        <v>26</v>
      </c>
      <c r="F11" s="892">
        <v>116.94</v>
      </c>
      <c r="G11" s="835">
        <v>20.5</v>
      </c>
      <c r="H11" s="889">
        <v>21</v>
      </c>
      <c r="I11" s="890">
        <v>100.35</v>
      </c>
      <c r="J11" s="823">
        <v>16.100000000000001</v>
      </c>
      <c r="K11" s="893">
        <v>4.2</v>
      </c>
      <c r="L11" s="891">
        <v>3</v>
      </c>
      <c r="M11" s="891">
        <v>29</v>
      </c>
      <c r="N11" s="894">
        <v>9.5299999999999994</v>
      </c>
      <c r="O11" s="891" t="s">
        <v>9225</v>
      </c>
      <c r="P11" s="895" t="s">
        <v>9238</v>
      </c>
      <c r="Q11" s="896">
        <f t="shared" si="0"/>
        <v>2</v>
      </c>
      <c r="R11" s="896">
        <f t="shared" si="0"/>
        <v>15.959999999999994</v>
      </c>
      <c r="S11" s="887">
        <f t="shared" si="1"/>
        <v>200.13</v>
      </c>
      <c r="T11" s="887">
        <f t="shared" si="2"/>
        <v>338.1</v>
      </c>
      <c r="U11" s="887">
        <f t="shared" si="3"/>
        <v>137.97000000000003</v>
      </c>
      <c r="V11" s="897">
        <f t="shared" si="4"/>
        <v>1.6894018887722981</v>
      </c>
      <c r="W11" s="824">
        <v>162</v>
      </c>
    </row>
    <row r="12" spans="1:23" ht="14.4" customHeight="1" x14ac:dyDescent="0.3">
      <c r="A12" s="902" t="s">
        <v>9239</v>
      </c>
      <c r="B12" s="836">
        <v>1</v>
      </c>
      <c r="C12" s="837">
        <v>1.85</v>
      </c>
      <c r="D12" s="838">
        <v>11</v>
      </c>
      <c r="E12" s="847"/>
      <c r="F12" s="811"/>
      <c r="G12" s="812"/>
      <c r="H12" s="817"/>
      <c r="I12" s="811"/>
      <c r="J12" s="812"/>
      <c r="K12" s="816">
        <v>1.85</v>
      </c>
      <c r="L12" s="817">
        <v>4</v>
      </c>
      <c r="M12" s="817">
        <v>37</v>
      </c>
      <c r="N12" s="818">
        <v>12.17</v>
      </c>
      <c r="O12" s="817" t="s">
        <v>9225</v>
      </c>
      <c r="P12" s="848" t="s">
        <v>9240</v>
      </c>
      <c r="Q12" s="819">
        <f t="shared" si="0"/>
        <v>-1</v>
      </c>
      <c r="R12" s="819">
        <f t="shared" si="0"/>
        <v>-1.85</v>
      </c>
      <c r="S12" s="844" t="str">
        <f t="shared" si="1"/>
        <v/>
      </c>
      <c r="T12" s="844" t="str">
        <f t="shared" si="2"/>
        <v/>
      </c>
      <c r="U12" s="844" t="str">
        <f t="shared" si="3"/>
        <v/>
      </c>
      <c r="V12" s="849" t="str">
        <f t="shared" si="4"/>
        <v/>
      </c>
      <c r="W12" s="820"/>
    </row>
    <row r="13" spans="1:23" ht="14.4" customHeight="1" x14ac:dyDescent="0.3">
      <c r="A13" s="904" t="s">
        <v>9241</v>
      </c>
      <c r="B13" s="839">
        <v>1</v>
      </c>
      <c r="C13" s="840">
        <v>0.84</v>
      </c>
      <c r="D13" s="841">
        <v>6</v>
      </c>
      <c r="E13" s="854"/>
      <c r="F13" s="825"/>
      <c r="G13" s="826"/>
      <c r="H13" s="831"/>
      <c r="I13" s="825"/>
      <c r="J13" s="826"/>
      <c r="K13" s="830">
        <v>0.84</v>
      </c>
      <c r="L13" s="831">
        <v>3</v>
      </c>
      <c r="M13" s="831">
        <v>30</v>
      </c>
      <c r="N13" s="832">
        <v>9.9600000000000009</v>
      </c>
      <c r="O13" s="831" t="s">
        <v>9225</v>
      </c>
      <c r="P13" s="855" t="s">
        <v>9242</v>
      </c>
      <c r="Q13" s="833">
        <f t="shared" si="0"/>
        <v>-1</v>
      </c>
      <c r="R13" s="833">
        <f t="shared" si="0"/>
        <v>-0.84</v>
      </c>
      <c r="S13" s="851" t="str">
        <f t="shared" si="1"/>
        <v/>
      </c>
      <c r="T13" s="851" t="str">
        <f t="shared" si="2"/>
        <v/>
      </c>
      <c r="U13" s="851" t="str">
        <f t="shared" si="3"/>
        <v/>
      </c>
      <c r="V13" s="856" t="str">
        <f t="shared" si="4"/>
        <v/>
      </c>
      <c r="W13" s="834"/>
    </row>
    <row r="14" spans="1:23" ht="14.4" customHeight="1" x14ac:dyDescent="0.3">
      <c r="A14" s="902" t="s">
        <v>9243</v>
      </c>
      <c r="B14" s="844"/>
      <c r="C14" s="845"/>
      <c r="D14" s="846"/>
      <c r="E14" s="847"/>
      <c r="F14" s="811"/>
      <c r="G14" s="812"/>
      <c r="H14" s="813">
        <v>1</v>
      </c>
      <c r="I14" s="814">
        <v>1.02</v>
      </c>
      <c r="J14" s="815">
        <v>35</v>
      </c>
      <c r="K14" s="816">
        <v>0.97</v>
      </c>
      <c r="L14" s="817">
        <v>4</v>
      </c>
      <c r="M14" s="817">
        <v>36</v>
      </c>
      <c r="N14" s="818">
        <v>12.07</v>
      </c>
      <c r="O14" s="817" t="s">
        <v>9225</v>
      </c>
      <c r="P14" s="848" t="s">
        <v>9244</v>
      </c>
      <c r="Q14" s="819">
        <f t="shared" si="0"/>
        <v>1</v>
      </c>
      <c r="R14" s="819">
        <f t="shared" si="0"/>
        <v>1.02</v>
      </c>
      <c r="S14" s="844">
        <f t="shared" si="1"/>
        <v>12.07</v>
      </c>
      <c r="T14" s="844">
        <f t="shared" si="2"/>
        <v>35</v>
      </c>
      <c r="U14" s="844">
        <f t="shared" si="3"/>
        <v>22.93</v>
      </c>
      <c r="V14" s="849">
        <f t="shared" si="4"/>
        <v>2.8997514498757249</v>
      </c>
      <c r="W14" s="820">
        <v>23</v>
      </c>
    </row>
    <row r="15" spans="1:23" ht="14.4" customHeight="1" x14ac:dyDescent="0.3">
      <c r="A15" s="903" t="s">
        <v>9245</v>
      </c>
      <c r="B15" s="887">
        <v>1</v>
      </c>
      <c r="C15" s="888">
        <v>1.42</v>
      </c>
      <c r="D15" s="850">
        <v>6</v>
      </c>
      <c r="E15" s="898"/>
      <c r="F15" s="892"/>
      <c r="G15" s="835"/>
      <c r="H15" s="889"/>
      <c r="I15" s="890"/>
      <c r="J15" s="822"/>
      <c r="K15" s="893">
        <v>1.42</v>
      </c>
      <c r="L15" s="891">
        <v>4</v>
      </c>
      <c r="M15" s="891">
        <v>39</v>
      </c>
      <c r="N15" s="894">
        <v>12.93</v>
      </c>
      <c r="O15" s="891" t="s">
        <v>9225</v>
      </c>
      <c r="P15" s="895" t="s">
        <v>9246</v>
      </c>
      <c r="Q15" s="896">
        <f t="shared" si="0"/>
        <v>-1</v>
      </c>
      <c r="R15" s="896">
        <f t="shared" si="0"/>
        <v>-1.42</v>
      </c>
      <c r="S15" s="887" t="str">
        <f t="shared" si="1"/>
        <v/>
      </c>
      <c r="T15" s="887" t="str">
        <f t="shared" si="2"/>
        <v/>
      </c>
      <c r="U15" s="887" t="str">
        <f t="shared" si="3"/>
        <v/>
      </c>
      <c r="V15" s="897" t="str">
        <f t="shared" si="4"/>
        <v/>
      </c>
      <c r="W15" s="824"/>
    </row>
    <row r="16" spans="1:23" ht="14.4" customHeight="1" x14ac:dyDescent="0.3">
      <c r="A16" s="904" t="s">
        <v>9247</v>
      </c>
      <c r="B16" s="851"/>
      <c r="C16" s="852"/>
      <c r="D16" s="853"/>
      <c r="E16" s="854"/>
      <c r="F16" s="825"/>
      <c r="G16" s="826"/>
      <c r="H16" s="827">
        <v>1</v>
      </c>
      <c r="I16" s="828">
        <v>0.81</v>
      </c>
      <c r="J16" s="842">
        <v>5</v>
      </c>
      <c r="K16" s="830">
        <v>0.81</v>
      </c>
      <c r="L16" s="831">
        <v>3</v>
      </c>
      <c r="M16" s="831">
        <v>30</v>
      </c>
      <c r="N16" s="832">
        <v>10.14</v>
      </c>
      <c r="O16" s="831" t="s">
        <v>9225</v>
      </c>
      <c r="P16" s="855" t="s">
        <v>9248</v>
      </c>
      <c r="Q16" s="833">
        <f t="shared" si="0"/>
        <v>1</v>
      </c>
      <c r="R16" s="833">
        <f t="shared" si="0"/>
        <v>0.81</v>
      </c>
      <c r="S16" s="851">
        <f t="shared" si="1"/>
        <v>10.14</v>
      </c>
      <c r="T16" s="851">
        <f t="shared" si="2"/>
        <v>5</v>
      </c>
      <c r="U16" s="851">
        <f t="shared" si="3"/>
        <v>-5.1400000000000006</v>
      </c>
      <c r="V16" s="856">
        <f t="shared" si="4"/>
        <v>0.49309664694280075</v>
      </c>
      <c r="W16" s="834"/>
    </row>
    <row r="17" spans="1:23" ht="14.4" customHeight="1" x14ac:dyDescent="0.3">
      <c r="A17" s="904" t="s">
        <v>9249</v>
      </c>
      <c r="B17" s="851"/>
      <c r="C17" s="852"/>
      <c r="D17" s="853"/>
      <c r="E17" s="827">
        <v>1</v>
      </c>
      <c r="F17" s="828">
        <v>1.27</v>
      </c>
      <c r="G17" s="842">
        <v>6</v>
      </c>
      <c r="H17" s="831"/>
      <c r="I17" s="825"/>
      <c r="J17" s="826"/>
      <c r="K17" s="830">
        <v>0.7</v>
      </c>
      <c r="L17" s="831">
        <v>3</v>
      </c>
      <c r="M17" s="831">
        <v>25</v>
      </c>
      <c r="N17" s="832">
        <v>8.18</v>
      </c>
      <c r="O17" s="831" t="s">
        <v>9225</v>
      </c>
      <c r="P17" s="855" t="s">
        <v>9250</v>
      </c>
      <c r="Q17" s="833">
        <f t="shared" si="0"/>
        <v>0</v>
      </c>
      <c r="R17" s="833">
        <f t="shared" si="0"/>
        <v>0</v>
      </c>
      <c r="S17" s="851" t="str">
        <f t="shared" si="1"/>
        <v/>
      </c>
      <c r="T17" s="851" t="str">
        <f t="shared" si="2"/>
        <v/>
      </c>
      <c r="U17" s="851" t="str">
        <f t="shared" si="3"/>
        <v/>
      </c>
      <c r="V17" s="856" t="str">
        <f t="shared" si="4"/>
        <v/>
      </c>
      <c r="W17" s="834"/>
    </row>
    <row r="18" spans="1:23" ht="14.4" customHeight="1" x14ac:dyDescent="0.3">
      <c r="A18" s="902" t="s">
        <v>9251</v>
      </c>
      <c r="B18" s="844"/>
      <c r="C18" s="845"/>
      <c r="D18" s="846"/>
      <c r="E18" s="847"/>
      <c r="F18" s="811"/>
      <c r="G18" s="812"/>
      <c r="H18" s="813">
        <v>1</v>
      </c>
      <c r="I18" s="814">
        <v>5.95</v>
      </c>
      <c r="J18" s="815">
        <v>16</v>
      </c>
      <c r="K18" s="816">
        <v>0.56000000000000005</v>
      </c>
      <c r="L18" s="817">
        <v>3</v>
      </c>
      <c r="M18" s="817">
        <v>24</v>
      </c>
      <c r="N18" s="818">
        <v>8.07</v>
      </c>
      <c r="O18" s="817" t="s">
        <v>9225</v>
      </c>
      <c r="P18" s="848" t="s">
        <v>9252</v>
      </c>
      <c r="Q18" s="819">
        <f t="shared" si="0"/>
        <v>1</v>
      </c>
      <c r="R18" s="819">
        <f t="shared" si="0"/>
        <v>5.95</v>
      </c>
      <c r="S18" s="844">
        <f t="shared" si="1"/>
        <v>8.07</v>
      </c>
      <c r="T18" s="844">
        <f t="shared" si="2"/>
        <v>16</v>
      </c>
      <c r="U18" s="844">
        <f t="shared" si="3"/>
        <v>7.93</v>
      </c>
      <c r="V18" s="849">
        <f t="shared" si="4"/>
        <v>1.9826517967781907</v>
      </c>
      <c r="W18" s="820">
        <v>8</v>
      </c>
    </row>
    <row r="19" spans="1:23" ht="14.4" customHeight="1" x14ac:dyDescent="0.3">
      <c r="A19" s="902" t="s">
        <v>9253</v>
      </c>
      <c r="B19" s="844"/>
      <c r="C19" s="845"/>
      <c r="D19" s="846"/>
      <c r="E19" s="813">
        <v>1</v>
      </c>
      <c r="F19" s="814">
        <v>14.58</v>
      </c>
      <c r="G19" s="821">
        <v>26</v>
      </c>
      <c r="H19" s="817"/>
      <c r="I19" s="811"/>
      <c r="J19" s="812"/>
      <c r="K19" s="816">
        <v>2.4500000000000002</v>
      </c>
      <c r="L19" s="817">
        <v>3</v>
      </c>
      <c r="M19" s="817">
        <v>30</v>
      </c>
      <c r="N19" s="818">
        <v>10.06</v>
      </c>
      <c r="O19" s="817" t="s">
        <v>9225</v>
      </c>
      <c r="P19" s="848" t="s">
        <v>9254</v>
      </c>
      <c r="Q19" s="819">
        <f t="shared" si="0"/>
        <v>0</v>
      </c>
      <c r="R19" s="819">
        <f t="shared" si="0"/>
        <v>0</v>
      </c>
      <c r="S19" s="844" t="str">
        <f t="shared" si="1"/>
        <v/>
      </c>
      <c r="T19" s="844" t="str">
        <f t="shared" si="2"/>
        <v/>
      </c>
      <c r="U19" s="844" t="str">
        <f t="shared" si="3"/>
        <v/>
      </c>
      <c r="V19" s="849" t="str">
        <f t="shared" si="4"/>
        <v/>
      </c>
      <c r="W19" s="820"/>
    </row>
    <row r="20" spans="1:23" ht="14.4" customHeight="1" x14ac:dyDescent="0.3">
      <c r="A20" s="904" t="s">
        <v>9255</v>
      </c>
      <c r="B20" s="851"/>
      <c r="C20" s="852"/>
      <c r="D20" s="853"/>
      <c r="E20" s="854"/>
      <c r="F20" s="825"/>
      <c r="G20" s="826"/>
      <c r="H20" s="827">
        <v>1</v>
      </c>
      <c r="I20" s="828">
        <v>1.36</v>
      </c>
      <c r="J20" s="829">
        <v>8</v>
      </c>
      <c r="K20" s="830">
        <v>0.6</v>
      </c>
      <c r="L20" s="831">
        <v>2</v>
      </c>
      <c r="M20" s="831">
        <v>14</v>
      </c>
      <c r="N20" s="832">
        <v>4.71</v>
      </c>
      <c r="O20" s="831" t="s">
        <v>9225</v>
      </c>
      <c r="P20" s="855" t="s">
        <v>9256</v>
      </c>
      <c r="Q20" s="833">
        <f t="shared" si="0"/>
        <v>1</v>
      </c>
      <c r="R20" s="833">
        <f t="shared" si="0"/>
        <v>1.36</v>
      </c>
      <c r="S20" s="851">
        <f t="shared" si="1"/>
        <v>4.71</v>
      </c>
      <c r="T20" s="851">
        <f t="shared" si="2"/>
        <v>8</v>
      </c>
      <c r="U20" s="851">
        <f t="shared" si="3"/>
        <v>3.29</v>
      </c>
      <c r="V20" s="856">
        <f t="shared" si="4"/>
        <v>1.6985138004246285</v>
      </c>
      <c r="W20" s="834">
        <v>3</v>
      </c>
    </row>
    <row r="21" spans="1:23" ht="14.4" customHeight="1" x14ac:dyDescent="0.3">
      <c r="A21" s="904" t="s">
        <v>9257</v>
      </c>
      <c r="B21" s="851">
        <v>1</v>
      </c>
      <c r="C21" s="852">
        <v>0.71</v>
      </c>
      <c r="D21" s="853">
        <v>3</v>
      </c>
      <c r="E21" s="854">
        <v>1</v>
      </c>
      <c r="F21" s="825">
        <v>0.71</v>
      </c>
      <c r="G21" s="826">
        <v>6</v>
      </c>
      <c r="H21" s="827">
        <v>1</v>
      </c>
      <c r="I21" s="828">
        <v>0.93</v>
      </c>
      <c r="J21" s="829">
        <v>11</v>
      </c>
      <c r="K21" s="830">
        <v>0.71</v>
      </c>
      <c r="L21" s="831">
        <v>2</v>
      </c>
      <c r="M21" s="831">
        <v>19</v>
      </c>
      <c r="N21" s="832">
        <v>6.36</v>
      </c>
      <c r="O21" s="831" t="s">
        <v>9225</v>
      </c>
      <c r="P21" s="855" t="s">
        <v>9258</v>
      </c>
      <c r="Q21" s="833">
        <f t="shared" si="0"/>
        <v>0</v>
      </c>
      <c r="R21" s="833">
        <f t="shared" si="0"/>
        <v>0.22000000000000008</v>
      </c>
      <c r="S21" s="851">
        <f t="shared" si="1"/>
        <v>6.36</v>
      </c>
      <c r="T21" s="851">
        <f t="shared" si="2"/>
        <v>11</v>
      </c>
      <c r="U21" s="851">
        <f t="shared" si="3"/>
        <v>4.6399999999999997</v>
      </c>
      <c r="V21" s="856">
        <f t="shared" si="4"/>
        <v>1.7295597484276728</v>
      </c>
      <c r="W21" s="834">
        <v>5</v>
      </c>
    </row>
    <row r="22" spans="1:23" ht="14.4" customHeight="1" x14ac:dyDescent="0.3">
      <c r="A22" s="903" t="s">
        <v>9259</v>
      </c>
      <c r="B22" s="887">
        <v>1</v>
      </c>
      <c r="C22" s="888">
        <v>1.1599999999999999</v>
      </c>
      <c r="D22" s="850">
        <v>3</v>
      </c>
      <c r="E22" s="898"/>
      <c r="F22" s="892"/>
      <c r="G22" s="835"/>
      <c r="H22" s="889">
        <v>3</v>
      </c>
      <c r="I22" s="890">
        <v>9.7200000000000006</v>
      </c>
      <c r="J22" s="823">
        <v>13.3</v>
      </c>
      <c r="K22" s="893">
        <v>1.1599999999999999</v>
      </c>
      <c r="L22" s="891">
        <v>3</v>
      </c>
      <c r="M22" s="891">
        <v>27</v>
      </c>
      <c r="N22" s="894">
        <v>9.1</v>
      </c>
      <c r="O22" s="891" t="s">
        <v>9225</v>
      </c>
      <c r="P22" s="895" t="s">
        <v>9260</v>
      </c>
      <c r="Q22" s="896">
        <f t="shared" si="0"/>
        <v>2</v>
      </c>
      <c r="R22" s="896">
        <f t="shared" si="0"/>
        <v>8.56</v>
      </c>
      <c r="S22" s="887">
        <f t="shared" si="1"/>
        <v>27.299999999999997</v>
      </c>
      <c r="T22" s="887">
        <f t="shared" si="2"/>
        <v>39.900000000000006</v>
      </c>
      <c r="U22" s="887">
        <f t="shared" si="3"/>
        <v>12.600000000000009</v>
      </c>
      <c r="V22" s="897">
        <f t="shared" si="4"/>
        <v>1.4615384615384619</v>
      </c>
      <c r="W22" s="824">
        <v>18</v>
      </c>
    </row>
    <row r="23" spans="1:23" ht="14.4" customHeight="1" x14ac:dyDescent="0.3">
      <c r="A23" s="903" t="s">
        <v>9261</v>
      </c>
      <c r="B23" s="887">
        <v>2</v>
      </c>
      <c r="C23" s="888">
        <v>5.35</v>
      </c>
      <c r="D23" s="850">
        <v>15.5</v>
      </c>
      <c r="E23" s="898">
        <v>1</v>
      </c>
      <c r="F23" s="892">
        <v>1.63</v>
      </c>
      <c r="G23" s="835">
        <v>4</v>
      </c>
      <c r="H23" s="889">
        <v>2</v>
      </c>
      <c r="I23" s="890">
        <v>6.99</v>
      </c>
      <c r="J23" s="823">
        <v>22</v>
      </c>
      <c r="K23" s="893">
        <v>1.63</v>
      </c>
      <c r="L23" s="891">
        <v>4</v>
      </c>
      <c r="M23" s="891">
        <v>33</v>
      </c>
      <c r="N23" s="894">
        <v>10.99</v>
      </c>
      <c r="O23" s="891" t="s">
        <v>9225</v>
      </c>
      <c r="P23" s="895" t="s">
        <v>9262</v>
      </c>
      <c r="Q23" s="896">
        <f t="shared" si="0"/>
        <v>0</v>
      </c>
      <c r="R23" s="896">
        <f t="shared" si="0"/>
        <v>1.6400000000000006</v>
      </c>
      <c r="S23" s="887">
        <f t="shared" si="1"/>
        <v>21.98</v>
      </c>
      <c r="T23" s="887">
        <f t="shared" si="2"/>
        <v>44</v>
      </c>
      <c r="U23" s="887">
        <f t="shared" si="3"/>
        <v>22.02</v>
      </c>
      <c r="V23" s="897">
        <f t="shared" si="4"/>
        <v>2.0018198362147408</v>
      </c>
      <c r="W23" s="824">
        <v>32</v>
      </c>
    </row>
    <row r="24" spans="1:23" ht="14.4" customHeight="1" x14ac:dyDescent="0.3">
      <c r="A24" s="902" t="s">
        <v>9263</v>
      </c>
      <c r="B24" s="836">
        <v>17</v>
      </c>
      <c r="C24" s="837">
        <v>42.59</v>
      </c>
      <c r="D24" s="838">
        <v>6.4</v>
      </c>
      <c r="E24" s="847">
        <v>9</v>
      </c>
      <c r="F24" s="811">
        <v>35.75</v>
      </c>
      <c r="G24" s="812">
        <v>5.7</v>
      </c>
      <c r="H24" s="817">
        <v>5</v>
      </c>
      <c r="I24" s="811">
        <v>26.72</v>
      </c>
      <c r="J24" s="815">
        <v>8.6</v>
      </c>
      <c r="K24" s="816">
        <v>0.6</v>
      </c>
      <c r="L24" s="817">
        <v>2</v>
      </c>
      <c r="M24" s="817">
        <v>19</v>
      </c>
      <c r="N24" s="818">
        <v>6.32</v>
      </c>
      <c r="O24" s="817" t="s">
        <v>9225</v>
      </c>
      <c r="P24" s="848" t="s">
        <v>9264</v>
      </c>
      <c r="Q24" s="819">
        <f t="shared" si="0"/>
        <v>-12</v>
      </c>
      <c r="R24" s="819">
        <f t="shared" si="0"/>
        <v>-15.870000000000005</v>
      </c>
      <c r="S24" s="844">
        <f t="shared" si="1"/>
        <v>31.6</v>
      </c>
      <c r="T24" s="844">
        <f t="shared" si="2"/>
        <v>43</v>
      </c>
      <c r="U24" s="844">
        <f t="shared" si="3"/>
        <v>11.399999999999999</v>
      </c>
      <c r="V24" s="849">
        <f t="shared" si="4"/>
        <v>1.360759493670886</v>
      </c>
      <c r="W24" s="820">
        <v>17</v>
      </c>
    </row>
    <row r="25" spans="1:23" ht="14.4" customHeight="1" x14ac:dyDescent="0.3">
      <c r="A25" s="903" t="s">
        <v>9265</v>
      </c>
      <c r="B25" s="899">
        <v>5</v>
      </c>
      <c r="C25" s="900">
        <v>8.8800000000000008</v>
      </c>
      <c r="D25" s="843">
        <v>5</v>
      </c>
      <c r="E25" s="898">
        <v>3</v>
      </c>
      <c r="F25" s="892">
        <v>8.25</v>
      </c>
      <c r="G25" s="835">
        <v>9</v>
      </c>
      <c r="H25" s="891">
        <v>4</v>
      </c>
      <c r="I25" s="892">
        <v>20.57</v>
      </c>
      <c r="J25" s="835">
        <v>4.5</v>
      </c>
      <c r="K25" s="893">
        <v>0.71</v>
      </c>
      <c r="L25" s="891">
        <v>3</v>
      </c>
      <c r="M25" s="891">
        <v>24</v>
      </c>
      <c r="N25" s="894">
        <v>8.1300000000000008</v>
      </c>
      <c r="O25" s="891" t="s">
        <v>9225</v>
      </c>
      <c r="P25" s="895" t="s">
        <v>9266</v>
      </c>
      <c r="Q25" s="896">
        <f t="shared" si="0"/>
        <v>-1</v>
      </c>
      <c r="R25" s="896">
        <f t="shared" si="0"/>
        <v>11.69</v>
      </c>
      <c r="S25" s="887">
        <f t="shared" si="1"/>
        <v>32.520000000000003</v>
      </c>
      <c r="T25" s="887">
        <f t="shared" si="2"/>
        <v>18</v>
      </c>
      <c r="U25" s="887">
        <f t="shared" si="3"/>
        <v>-14.520000000000003</v>
      </c>
      <c r="V25" s="897">
        <f t="shared" si="4"/>
        <v>0.55350553505535049</v>
      </c>
      <c r="W25" s="824"/>
    </row>
    <row r="26" spans="1:23" ht="14.4" customHeight="1" x14ac:dyDescent="0.3">
      <c r="A26" s="903" t="s">
        <v>9267</v>
      </c>
      <c r="B26" s="899">
        <v>2</v>
      </c>
      <c r="C26" s="900">
        <v>2.62</v>
      </c>
      <c r="D26" s="843">
        <v>5.5</v>
      </c>
      <c r="E26" s="898">
        <v>4</v>
      </c>
      <c r="F26" s="892">
        <v>6.23</v>
      </c>
      <c r="G26" s="835">
        <v>21.3</v>
      </c>
      <c r="H26" s="891">
        <v>1</v>
      </c>
      <c r="I26" s="892">
        <v>9.36</v>
      </c>
      <c r="J26" s="823">
        <v>13</v>
      </c>
      <c r="K26" s="893">
        <v>1.1399999999999999</v>
      </c>
      <c r="L26" s="891">
        <v>3</v>
      </c>
      <c r="M26" s="891">
        <v>31</v>
      </c>
      <c r="N26" s="894">
        <v>10.29</v>
      </c>
      <c r="O26" s="891" t="s">
        <v>9225</v>
      </c>
      <c r="P26" s="895" t="s">
        <v>9268</v>
      </c>
      <c r="Q26" s="896">
        <f t="shared" si="0"/>
        <v>-1</v>
      </c>
      <c r="R26" s="896">
        <f t="shared" si="0"/>
        <v>6.7399999999999993</v>
      </c>
      <c r="S26" s="887">
        <f t="shared" si="1"/>
        <v>10.29</v>
      </c>
      <c r="T26" s="887">
        <f t="shared" si="2"/>
        <v>13</v>
      </c>
      <c r="U26" s="887">
        <f t="shared" si="3"/>
        <v>2.7100000000000009</v>
      </c>
      <c r="V26" s="897">
        <f t="shared" si="4"/>
        <v>1.2633624878522838</v>
      </c>
      <c r="W26" s="824">
        <v>3</v>
      </c>
    </row>
    <row r="27" spans="1:23" ht="14.4" customHeight="1" x14ac:dyDescent="0.3">
      <c r="A27" s="902" t="s">
        <v>9269</v>
      </c>
      <c r="B27" s="844">
        <v>21</v>
      </c>
      <c r="C27" s="845">
        <v>18.100000000000001</v>
      </c>
      <c r="D27" s="846">
        <v>6.6</v>
      </c>
      <c r="E27" s="813">
        <v>11</v>
      </c>
      <c r="F27" s="814">
        <v>8.1300000000000008</v>
      </c>
      <c r="G27" s="821">
        <v>4.7</v>
      </c>
      <c r="H27" s="817">
        <v>7</v>
      </c>
      <c r="I27" s="811">
        <v>4.13</v>
      </c>
      <c r="J27" s="812">
        <v>4.3</v>
      </c>
      <c r="K27" s="816">
        <v>0.56999999999999995</v>
      </c>
      <c r="L27" s="817">
        <v>2</v>
      </c>
      <c r="M27" s="817">
        <v>18</v>
      </c>
      <c r="N27" s="818">
        <v>6.13</v>
      </c>
      <c r="O27" s="817" t="s">
        <v>9225</v>
      </c>
      <c r="P27" s="848" t="s">
        <v>9270</v>
      </c>
      <c r="Q27" s="819">
        <f t="shared" si="0"/>
        <v>-14</v>
      </c>
      <c r="R27" s="819">
        <f t="shared" si="0"/>
        <v>-13.970000000000002</v>
      </c>
      <c r="S27" s="844">
        <f t="shared" si="1"/>
        <v>42.91</v>
      </c>
      <c r="T27" s="844">
        <f t="shared" si="2"/>
        <v>30.099999999999998</v>
      </c>
      <c r="U27" s="844">
        <f t="shared" si="3"/>
        <v>-12.809999999999999</v>
      </c>
      <c r="V27" s="849">
        <f t="shared" si="4"/>
        <v>0.70146818923327892</v>
      </c>
      <c r="W27" s="820">
        <v>2</v>
      </c>
    </row>
    <row r="28" spans="1:23" ht="14.4" customHeight="1" x14ac:dyDescent="0.3">
      <c r="A28" s="903" t="s">
        <v>9271</v>
      </c>
      <c r="B28" s="887">
        <v>6</v>
      </c>
      <c r="C28" s="888">
        <v>4.05</v>
      </c>
      <c r="D28" s="850">
        <v>4</v>
      </c>
      <c r="E28" s="889">
        <v>4</v>
      </c>
      <c r="F28" s="890">
        <v>3.5</v>
      </c>
      <c r="G28" s="822">
        <v>8.8000000000000007</v>
      </c>
      <c r="H28" s="891"/>
      <c r="I28" s="892"/>
      <c r="J28" s="835"/>
      <c r="K28" s="893">
        <v>0.71</v>
      </c>
      <c r="L28" s="891">
        <v>3</v>
      </c>
      <c r="M28" s="891">
        <v>24</v>
      </c>
      <c r="N28" s="894">
        <v>7.97</v>
      </c>
      <c r="O28" s="891" t="s">
        <v>9225</v>
      </c>
      <c r="P28" s="895" t="s">
        <v>9272</v>
      </c>
      <c r="Q28" s="896">
        <f t="shared" si="0"/>
        <v>-6</v>
      </c>
      <c r="R28" s="896">
        <f t="shared" si="0"/>
        <v>-4.05</v>
      </c>
      <c r="S28" s="887" t="str">
        <f t="shared" si="1"/>
        <v/>
      </c>
      <c r="T28" s="887" t="str">
        <f t="shared" si="2"/>
        <v/>
      </c>
      <c r="U28" s="887" t="str">
        <f t="shared" si="3"/>
        <v/>
      </c>
      <c r="V28" s="897" t="str">
        <f t="shared" si="4"/>
        <v/>
      </c>
      <c r="W28" s="824"/>
    </row>
    <row r="29" spans="1:23" ht="14.4" customHeight="1" x14ac:dyDescent="0.3">
      <c r="A29" s="903" t="s">
        <v>9273</v>
      </c>
      <c r="B29" s="887">
        <v>5</v>
      </c>
      <c r="C29" s="888">
        <v>32.520000000000003</v>
      </c>
      <c r="D29" s="850">
        <v>24.6</v>
      </c>
      <c r="E29" s="889">
        <v>17</v>
      </c>
      <c r="F29" s="890">
        <v>69.39</v>
      </c>
      <c r="G29" s="822">
        <v>18.2</v>
      </c>
      <c r="H29" s="891">
        <v>10</v>
      </c>
      <c r="I29" s="892">
        <v>21.49</v>
      </c>
      <c r="J29" s="823">
        <v>12</v>
      </c>
      <c r="K29" s="893">
        <v>0.91</v>
      </c>
      <c r="L29" s="891">
        <v>3</v>
      </c>
      <c r="M29" s="891">
        <v>29</v>
      </c>
      <c r="N29" s="894">
        <v>9.59</v>
      </c>
      <c r="O29" s="891" t="s">
        <v>9225</v>
      </c>
      <c r="P29" s="895" t="s">
        <v>9274</v>
      </c>
      <c r="Q29" s="896">
        <f t="shared" si="0"/>
        <v>5</v>
      </c>
      <c r="R29" s="896">
        <f t="shared" si="0"/>
        <v>-11.030000000000005</v>
      </c>
      <c r="S29" s="887">
        <f t="shared" si="1"/>
        <v>95.9</v>
      </c>
      <c r="T29" s="887">
        <f t="shared" si="2"/>
        <v>120</v>
      </c>
      <c r="U29" s="887">
        <f t="shared" si="3"/>
        <v>24.099999999999994</v>
      </c>
      <c r="V29" s="897">
        <f t="shared" si="4"/>
        <v>1.251303441084463</v>
      </c>
      <c r="W29" s="824">
        <v>54</v>
      </c>
    </row>
    <row r="30" spans="1:23" ht="14.4" customHeight="1" x14ac:dyDescent="0.3">
      <c r="A30" s="902" t="s">
        <v>9275</v>
      </c>
      <c r="B30" s="836">
        <v>3</v>
      </c>
      <c r="C30" s="837">
        <v>1.57</v>
      </c>
      <c r="D30" s="838">
        <v>3.7</v>
      </c>
      <c r="E30" s="847"/>
      <c r="F30" s="811"/>
      <c r="G30" s="812"/>
      <c r="H30" s="817"/>
      <c r="I30" s="811"/>
      <c r="J30" s="812"/>
      <c r="K30" s="816">
        <v>0.52</v>
      </c>
      <c r="L30" s="817">
        <v>2</v>
      </c>
      <c r="M30" s="817">
        <v>16</v>
      </c>
      <c r="N30" s="818">
        <v>5.31</v>
      </c>
      <c r="O30" s="817" t="s">
        <v>9225</v>
      </c>
      <c r="P30" s="848" t="s">
        <v>9276</v>
      </c>
      <c r="Q30" s="819">
        <f t="shared" si="0"/>
        <v>-3</v>
      </c>
      <c r="R30" s="819">
        <f t="shared" si="0"/>
        <v>-1.57</v>
      </c>
      <c r="S30" s="844" t="str">
        <f t="shared" si="1"/>
        <v/>
      </c>
      <c r="T30" s="844" t="str">
        <f t="shared" si="2"/>
        <v/>
      </c>
      <c r="U30" s="844" t="str">
        <f t="shared" si="3"/>
        <v/>
      </c>
      <c r="V30" s="849" t="str">
        <f t="shared" si="4"/>
        <v/>
      </c>
      <c r="W30" s="820"/>
    </row>
    <row r="31" spans="1:23" ht="14.4" customHeight="1" x14ac:dyDescent="0.3">
      <c r="A31" s="903" t="s">
        <v>9277</v>
      </c>
      <c r="B31" s="899"/>
      <c r="C31" s="900"/>
      <c r="D31" s="843"/>
      <c r="E31" s="898">
        <v>1</v>
      </c>
      <c r="F31" s="892">
        <v>10.65</v>
      </c>
      <c r="G31" s="835">
        <v>35</v>
      </c>
      <c r="H31" s="891">
        <v>1</v>
      </c>
      <c r="I31" s="892">
        <v>0.72</v>
      </c>
      <c r="J31" s="823">
        <v>7</v>
      </c>
      <c r="K31" s="893">
        <v>0.72</v>
      </c>
      <c r="L31" s="891">
        <v>2</v>
      </c>
      <c r="M31" s="891">
        <v>21</v>
      </c>
      <c r="N31" s="894">
        <v>6.93</v>
      </c>
      <c r="O31" s="891" t="s">
        <v>9225</v>
      </c>
      <c r="P31" s="895" t="s">
        <v>9278</v>
      </c>
      <c r="Q31" s="896">
        <f t="shared" si="0"/>
        <v>1</v>
      </c>
      <c r="R31" s="896">
        <f t="shared" si="0"/>
        <v>0.72</v>
      </c>
      <c r="S31" s="887">
        <f t="shared" si="1"/>
        <v>6.93</v>
      </c>
      <c r="T31" s="887">
        <f t="shared" si="2"/>
        <v>7</v>
      </c>
      <c r="U31" s="887">
        <f t="shared" si="3"/>
        <v>7.0000000000000284E-2</v>
      </c>
      <c r="V31" s="897">
        <f t="shared" si="4"/>
        <v>1.0101010101010102</v>
      </c>
      <c r="W31" s="824"/>
    </row>
    <row r="32" spans="1:23" ht="14.4" customHeight="1" x14ac:dyDescent="0.3">
      <c r="A32" s="903" t="s">
        <v>9279</v>
      </c>
      <c r="B32" s="899">
        <v>1</v>
      </c>
      <c r="C32" s="900">
        <v>1.45</v>
      </c>
      <c r="D32" s="843">
        <v>9</v>
      </c>
      <c r="E32" s="898"/>
      <c r="F32" s="892"/>
      <c r="G32" s="835"/>
      <c r="H32" s="891"/>
      <c r="I32" s="892"/>
      <c r="J32" s="835"/>
      <c r="K32" s="893">
        <v>1.05</v>
      </c>
      <c r="L32" s="891">
        <v>3</v>
      </c>
      <c r="M32" s="891">
        <v>30</v>
      </c>
      <c r="N32" s="894">
        <v>9.94</v>
      </c>
      <c r="O32" s="891" t="s">
        <v>9225</v>
      </c>
      <c r="P32" s="895" t="s">
        <v>9280</v>
      </c>
      <c r="Q32" s="896">
        <f t="shared" si="0"/>
        <v>-1</v>
      </c>
      <c r="R32" s="896">
        <f t="shared" si="0"/>
        <v>-1.45</v>
      </c>
      <c r="S32" s="887" t="str">
        <f t="shared" si="1"/>
        <v/>
      </c>
      <c r="T32" s="887" t="str">
        <f t="shared" si="2"/>
        <v/>
      </c>
      <c r="U32" s="887" t="str">
        <f t="shared" si="3"/>
        <v/>
      </c>
      <c r="V32" s="897" t="str">
        <f t="shared" si="4"/>
        <v/>
      </c>
      <c r="W32" s="824"/>
    </row>
    <row r="33" spans="1:23" ht="14.4" customHeight="1" x14ac:dyDescent="0.3">
      <c r="A33" s="904" t="s">
        <v>9281</v>
      </c>
      <c r="B33" s="839"/>
      <c r="C33" s="840"/>
      <c r="D33" s="841"/>
      <c r="E33" s="854"/>
      <c r="F33" s="825"/>
      <c r="G33" s="826"/>
      <c r="H33" s="831">
        <v>1</v>
      </c>
      <c r="I33" s="825">
        <v>2.5099999999999998</v>
      </c>
      <c r="J33" s="826">
        <v>4</v>
      </c>
      <c r="K33" s="830">
        <v>2.71</v>
      </c>
      <c r="L33" s="831">
        <v>5</v>
      </c>
      <c r="M33" s="831">
        <v>41</v>
      </c>
      <c r="N33" s="832">
        <v>13.63</v>
      </c>
      <c r="O33" s="831" t="s">
        <v>9225</v>
      </c>
      <c r="P33" s="855" t="s">
        <v>9282</v>
      </c>
      <c r="Q33" s="833">
        <f t="shared" si="0"/>
        <v>1</v>
      </c>
      <c r="R33" s="833">
        <f t="shared" si="0"/>
        <v>2.5099999999999998</v>
      </c>
      <c r="S33" s="851">
        <f t="shared" si="1"/>
        <v>13.63</v>
      </c>
      <c r="T33" s="851">
        <f t="shared" si="2"/>
        <v>4</v>
      </c>
      <c r="U33" s="851">
        <f t="shared" si="3"/>
        <v>-9.6300000000000008</v>
      </c>
      <c r="V33" s="856">
        <f t="shared" si="4"/>
        <v>0.29347028613352899</v>
      </c>
      <c r="W33" s="834"/>
    </row>
    <row r="34" spans="1:23" ht="14.4" customHeight="1" x14ac:dyDescent="0.3">
      <c r="A34" s="903" t="s">
        <v>9283</v>
      </c>
      <c r="B34" s="899">
        <v>4</v>
      </c>
      <c r="C34" s="900">
        <v>38.159999999999997</v>
      </c>
      <c r="D34" s="843">
        <v>29.5</v>
      </c>
      <c r="E34" s="898"/>
      <c r="F34" s="892"/>
      <c r="G34" s="835"/>
      <c r="H34" s="891"/>
      <c r="I34" s="892"/>
      <c r="J34" s="835"/>
      <c r="K34" s="893">
        <v>8.61</v>
      </c>
      <c r="L34" s="891">
        <v>9</v>
      </c>
      <c r="M34" s="891">
        <v>82</v>
      </c>
      <c r="N34" s="894">
        <v>27.44</v>
      </c>
      <c r="O34" s="891" t="s">
        <v>9225</v>
      </c>
      <c r="P34" s="895" t="s">
        <v>9284</v>
      </c>
      <c r="Q34" s="896">
        <f t="shared" si="0"/>
        <v>-4</v>
      </c>
      <c r="R34" s="896">
        <f t="shared" si="0"/>
        <v>-38.159999999999997</v>
      </c>
      <c r="S34" s="887" t="str">
        <f t="shared" si="1"/>
        <v/>
      </c>
      <c r="T34" s="887" t="str">
        <f t="shared" si="2"/>
        <v/>
      </c>
      <c r="U34" s="887" t="str">
        <f t="shared" si="3"/>
        <v/>
      </c>
      <c r="V34" s="897" t="str">
        <f t="shared" si="4"/>
        <v/>
      </c>
      <c r="W34" s="824"/>
    </row>
    <row r="35" spans="1:23" ht="14.4" customHeight="1" x14ac:dyDescent="0.3">
      <c r="A35" s="904" t="s">
        <v>9285</v>
      </c>
      <c r="B35" s="851"/>
      <c r="C35" s="852"/>
      <c r="D35" s="853"/>
      <c r="E35" s="854">
        <v>1</v>
      </c>
      <c r="F35" s="825">
        <v>2.5299999999999998</v>
      </c>
      <c r="G35" s="826">
        <v>8</v>
      </c>
      <c r="H35" s="827"/>
      <c r="I35" s="828"/>
      <c r="J35" s="842"/>
      <c r="K35" s="830">
        <v>2.5299999999999998</v>
      </c>
      <c r="L35" s="831">
        <v>4</v>
      </c>
      <c r="M35" s="831">
        <v>39</v>
      </c>
      <c r="N35" s="832">
        <v>12.95</v>
      </c>
      <c r="O35" s="831" t="s">
        <v>9225</v>
      </c>
      <c r="P35" s="855" t="s">
        <v>9286</v>
      </c>
      <c r="Q35" s="833">
        <f t="shared" si="0"/>
        <v>0</v>
      </c>
      <c r="R35" s="833">
        <f t="shared" si="0"/>
        <v>0</v>
      </c>
      <c r="S35" s="851" t="str">
        <f t="shared" si="1"/>
        <v/>
      </c>
      <c r="T35" s="851" t="str">
        <f t="shared" si="2"/>
        <v/>
      </c>
      <c r="U35" s="851" t="str">
        <f t="shared" si="3"/>
        <v/>
      </c>
      <c r="V35" s="856" t="str">
        <f t="shared" si="4"/>
        <v/>
      </c>
      <c r="W35" s="834"/>
    </row>
    <row r="36" spans="1:23" ht="14.4" customHeight="1" x14ac:dyDescent="0.3">
      <c r="A36" s="903" t="s">
        <v>9287</v>
      </c>
      <c r="B36" s="887">
        <v>1</v>
      </c>
      <c r="C36" s="888">
        <v>4.22</v>
      </c>
      <c r="D36" s="850">
        <v>19</v>
      </c>
      <c r="E36" s="898"/>
      <c r="F36" s="892"/>
      <c r="G36" s="835"/>
      <c r="H36" s="889">
        <v>1</v>
      </c>
      <c r="I36" s="890">
        <v>4.49</v>
      </c>
      <c r="J36" s="822">
        <v>19</v>
      </c>
      <c r="K36" s="893">
        <v>4.22</v>
      </c>
      <c r="L36" s="891">
        <v>7</v>
      </c>
      <c r="M36" s="891">
        <v>64</v>
      </c>
      <c r="N36" s="894">
        <v>21.19</v>
      </c>
      <c r="O36" s="891" t="s">
        <v>9225</v>
      </c>
      <c r="P36" s="895" t="s">
        <v>9288</v>
      </c>
      <c r="Q36" s="896">
        <f t="shared" si="0"/>
        <v>0</v>
      </c>
      <c r="R36" s="896">
        <f t="shared" si="0"/>
        <v>0.27000000000000046</v>
      </c>
      <c r="S36" s="887">
        <f t="shared" si="1"/>
        <v>21.19</v>
      </c>
      <c r="T36" s="887">
        <f t="shared" si="2"/>
        <v>19</v>
      </c>
      <c r="U36" s="887">
        <f t="shared" si="3"/>
        <v>-2.1900000000000013</v>
      </c>
      <c r="V36" s="897">
        <f t="shared" si="4"/>
        <v>0.89664936290703157</v>
      </c>
      <c r="W36" s="824"/>
    </row>
    <row r="37" spans="1:23" ht="14.4" customHeight="1" x14ac:dyDescent="0.3">
      <c r="A37" s="903" t="s">
        <v>9289</v>
      </c>
      <c r="B37" s="887">
        <v>1</v>
      </c>
      <c r="C37" s="888">
        <v>17.809999999999999</v>
      </c>
      <c r="D37" s="850">
        <v>35</v>
      </c>
      <c r="E37" s="898"/>
      <c r="F37" s="892"/>
      <c r="G37" s="835"/>
      <c r="H37" s="889">
        <v>1</v>
      </c>
      <c r="I37" s="890">
        <v>8.81</v>
      </c>
      <c r="J37" s="823">
        <v>48</v>
      </c>
      <c r="K37" s="893">
        <v>5.58</v>
      </c>
      <c r="L37" s="891">
        <v>7</v>
      </c>
      <c r="M37" s="891">
        <v>66</v>
      </c>
      <c r="N37" s="894">
        <v>22.11</v>
      </c>
      <c r="O37" s="891" t="s">
        <v>9225</v>
      </c>
      <c r="P37" s="895" t="s">
        <v>9290</v>
      </c>
      <c r="Q37" s="896">
        <f t="shared" si="0"/>
        <v>0</v>
      </c>
      <c r="R37" s="896">
        <f t="shared" si="0"/>
        <v>-8.9999999999999982</v>
      </c>
      <c r="S37" s="887">
        <f t="shared" si="1"/>
        <v>22.11</v>
      </c>
      <c r="T37" s="887">
        <f t="shared" si="2"/>
        <v>48</v>
      </c>
      <c r="U37" s="887">
        <f t="shared" si="3"/>
        <v>25.89</v>
      </c>
      <c r="V37" s="897">
        <f t="shared" si="4"/>
        <v>2.1709633649932156</v>
      </c>
      <c r="W37" s="824">
        <v>26</v>
      </c>
    </row>
    <row r="38" spans="1:23" ht="14.4" customHeight="1" x14ac:dyDescent="0.3">
      <c r="A38" s="904" t="s">
        <v>9291</v>
      </c>
      <c r="B38" s="851"/>
      <c r="C38" s="852"/>
      <c r="D38" s="853"/>
      <c r="E38" s="827">
        <v>5</v>
      </c>
      <c r="F38" s="828">
        <v>6.9</v>
      </c>
      <c r="G38" s="842">
        <v>11.6</v>
      </c>
      <c r="H38" s="831">
        <v>2</v>
      </c>
      <c r="I38" s="825">
        <v>3.1</v>
      </c>
      <c r="J38" s="829">
        <v>21</v>
      </c>
      <c r="K38" s="830">
        <v>0.99</v>
      </c>
      <c r="L38" s="831">
        <v>3</v>
      </c>
      <c r="M38" s="831">
        <v>24</v>
      </c>
      <c r="N38" s="832">
        <v>8.11</v>
      </c>
      <c r="O38" s="831" t="s">
        <v>9225</v>
      </c>
      <c r="P38" s="855" t="s">
        <v>9292</v>
      </c>
      <c r="Q38" s="833">
        <f t="shared" si="0"/>
        <v>2</v>
      </c>
      <c r="R38" s="833">
        <f t="shared" si="0"/>
        <v>3.1</v>
      </c>
      <c r="S38" s="851">
        <f t="shared" si="1"/>
        <v>16.22</v>
      </c>
      <c r="T38" s="851">
        <f t="shared" si="2"/>
        <v>42</v>
      </c>
      <c r="U38" s="851">
        <f t="shared" si="3"/>
        <v>25.78</v>
      </c>
      <c r="V38" s="856">
        <f t="shared" si="4"/>
        <v>2.5893958076448831</v>
      </c>
      <c r="W38" s="834">
        <v>31</v>
      </c>
    </row>
    <row r="39" spans="1:23" ht="14.4" customHeight="1" x14ac:dyDescent="0.3">
      <c r="A39" s="903" t="s">
        <v>9293</v>
      </c>
      <c r="B39" s="887"/>
      <c r="C39" s="888"/>
      <c r="D39" s="850"/>
      <c r="E39" s="889"/>
      <c r="F39" s="890"/>
      <c r="G39" s="822"/>
      <c r="H39" s="891">
        <v>2</v>
      </c>
      <c r="I39" s="892">
        <v>6.28</v>
      </c>
      <c r="J39" s="823">
        <v>17</v>
      </c>
      <c r="K39" s="893">
        <v>1.68</v>
      </c>
      <c r="L39" s="891">
        <v>4</v>
      </c>
      <c r="M39" s="891">
        <v>38</v>
      </c>
      <c r="N39" s="894">
        <v>12.55</v>
      </c>
      <c r="O39" s="891" t="s">
        <v>9225</v>
      </c>
      <c r="P39" s="895" t="s">
        <v>9294</v>
      </c>
      <c r="Q39" s="896">
        <f t="shared" si="0"/>
        <v>2</v>
      </c>
      <c r="R39" s="896">
        <f t="shared" si="0"/>
        <v>6.28</v>
      </c>
      <c r="S39" s="887">
        <f t="shared" si="1"/>
        <v>25.1</v>
      </c>
      <c r="T39" s="887">
        <f t="shared" si="2"/>
        <v>34</v>
      </c>
      <c r="U39" s="887">
        <f t="shared" si="3"/>
        <v>8.8999999999999986</v>
      </c>
      <c r="V39" s="897">
        <f t="shared" si="4"/>
        <v>1.3545816733067728</v>
      </c>
      <c r="W39" s="824">
        <v>9</v>
      </c>
    </row>
    <row r="40" spans="1:23" ht="14.4" customHeight="1" x14ac:dyDescent="0.3">
      <c r="A40" s="903" t="s">
        <v>9295</v>
      </c>
      <c r="B40" s="887">
        <v>3</v>
      </c>
      <c r="C40" s="888">
        <v>11.64</v>
      </c>
      <c r="D40" s="850">
        <v>34.299999999999997</v>
      </c>
      <c r="E40" s="889">
        <v>3</v>
      </c>
      <c r="F40" s="890">
        <v>11.52</v>
      </c>
      <c r="G40" s="822">
        <v>31.7</v>
      </c>
      <c r="H40" s="891">
        <v>2</v>
      </c>
      <c r="I40" s="892">
        <v>11.67</v>
      </c>
      <c r="J40" s="823">
        <v>31.5</v>
      </c>
      <c r="K40" s="893">
        <v>3.84</v>
      </c>
      <c r="L40" s="891">
        <v>7</v>
      </c>
      <c r="M40" s="891">
        <v>65</v>
      </c>
      <c r="N40" s="894">
        <v>21.62</v>
      </c>
      <c r="O40" s="891" t="s">
        <v>9225</v>
      </c>
      <c r="P40" s="895" t="s">
        <v>9296</v>
      </c>
      <c r="Q40" s="896">
        <f t="shared" si="0"/>
        <v>-1</v>
      </c>
      <c r="R40" s="896">
        <f t="shared" si="0"/>
        <v>2.9999999999999361E-2</v>
      </c>
      <c r="S40" s="887">
        <f t="shared" si="1"/>
        <v>43.24</v>
      </c>
      <c r="T40" s="887">
        <f t="shared" si="2"/>
        <v>63</v>
      </c>
      <c r="U40" s="887">
        <f t="shared" si="3"/>
        <v>19.759999999999998</v>
      </c>
      <c r="V40" s="897">
        <f t="shared" si="4"/>
        <v>1.4569842738205365</v>
      </c>
      <c r="W40" s="824">
        <v>20</v>
      </c>
    </row>
    <row r="41" spans="1:23" ht="14.4" customHeight="1" x14ac:dyDescent="0.3">
      <c r="A41" s="902" t="s">
        <v>9297</v>
      </c>
      <c r="B41" s="844">
        <v>5</v>
      </c>
      <c r="C41" s="845">
        <v>4.3600000000000003</v>
      </c>
      <c r="D41" s="846">
        <v>3.2</v>
      </c>
      <c r="E41" s="847">
        <v>5</v>
      </c>
      <c r="F41" s="811">
        <v>4.3600000000000003</v>
      </c>
      <c r="G41" s="812">
        <v>3.8</v>
      </c>
      <c r="H41" s="813">
        <v>13</v>
      </c>
      <c r="I41" s="814">
        <v>11.62</v>
      </c>
      <c r="J41" s="815">
        <v>4.5</v>
      </c>
      <c r="K41" s="816">
        <v>0.87</v>
      </c>
      <c r="L41" s="817">
        <v>1</v>
      </c>
      <c r="M41" s="817">
        <v>11</v>
      </c>
      <c r="N41" s="818">
        <v>3.73</v>
      </c>
      <c r="O41" s="817" t="s">
        <v>9225</v>
      </c>
      <c r="P41" s="848" t="s">
        <v>9298</v>
      </c>
      <c r="Q41" s="819">
        <f t="shared" si="0"/>
        <v>8</v>
      </c>
      <c r="R41" s="819">
        <f t="shared" si="0"/>
        <v>7.2599999999999989</v>
      </c>
      <c r="S41" s="844">
        <f t="shared" si="1"/>
        <v>48.49</v>
      </c>
      <c r="T41" s="844">
        <f t="shared" si="2"/>
        <v>58.5</v>
      </c>
      <c r="U41" s="844">
        <f t="shared" si="3"/>
        <v>10.009999999999998</v>
      </c>
      <c r="V41" s="849">
        <f t="shared" si="4"/>
        <v>1.2064343163538873</v>
      </c>
      <c r="W41" s="820">
        <v>20</v>
      </c>
    </row>
    <row r="42" spans="1:23" ht="14.4" customHeight="1" x14ac:dyDescent="0.3">
      <c r="A42" s="903" t="s">
        <v>9299</v>
      </c>
      <c r="B42" s="887">
        <v>15</v>
      </c>
      <c r="C42" s="888">
        <v>20.88</v>
      </c>
      <c r="D42" s="850">
        <v>10.1</v>
      </c>
      <c r="E42" s="898">
        <v>4</v>
      </c>
      <c r="F42" s="892">
        <v>3.84</v>
      </c>
      <c r="G42" s="835">
        <v>4.8</v>
      </c>
      <c r="H42" s="889">
        <v>6</v>
      </c>
      <c r="I42" s="890">
        <v>30.5</v>
      </c>
      <c r="J42" s="823">
        <v>17</v>
      </c>
      <c r="K42" s="893">
        <v>0.96</v>
      </c>
      <c r="L42" s="891">
        <v>2</v>
      </c>
      <c r="M42" s="891">
        <v>19</v>
      </c>
      <c r="N42" s="894">
        <v>6.25</v>
      </c>
      <c r="O42" s="891" t="s">
        <v>9225</v>
      </c>
      <c r="P42" s="895" t="s">
        <v>9300</v>
      </c>
      <c r="Q42" s="896">
        <f t="shared" si="0"/>
        <v>-9</v>
      </c>
      <c r="R42" s="896">
        <f t="shared" si="0"/>
        <v>9.620000000000001</v>
      </c>
      <c r="S42" s="887">
        <f t="shared" si="1"/>
        <v>37.5</v>
      </c>
      <c r="T42" s="887">
        <f t="shared" si="2"/>
        <v>102</v>
      </c>
      <c r="U42" s="887">
        <f t="shared" si="3"/>
        <v>64.5</v>
      </c>
      <c r="V42" s="897">
        <f t="shared" si="4"/>
        <v>2.72</v>
      </c>
      <c r="W42" s="824">
        <v>79</v>
      </c>
    </row>
    <row r="43" spans="1:23" ht="14.4" customHeight="1" x14ac:dyDescent="0.3">
      <c r="A43" s="903" t="s">
        <v>9301</v>
      </c>
      <c r="B43" s="887">
        <v>29</v>
      </c>
      <c r="C43" s="888">
        <v>229.93</v>
      </c>
      <c r="D43" s="850">
        <v>19</v>
      </c>
      <c r="E43" s="898">
        <v>26</v>
      </c>
      <c r="F43" s="892">
        <v>107.52</v>
      </c>
      <c r="G43" s="835">
        <v>11.4</v>
      </c>
      <c r="H43" s="889">
        <v>31</v>
      </c>
      <c r="I43" s="890">
        <v>247.4</v>
      </c>
      <c r="J43" s="823">
        <v>17.399999999999999</v>
      </c>
      <c r="K43" s="893">
        <v>4.24</v>
      </c>
      <c r="L43" s="891">
        <v>4</v>
      </c>
      <c r="M43" s="891">
        <v>37</v>
      </c>
      <c r="N43" s="894">
        <v>12.47</v>
      </c>
      <c r="O43" s="891" t="s">
        <v>9225</v>
      </c>
      <c r="P43" s="895" t="s">
        <v>9302</v>
      </c>
      <c r="Q43" s="896">
        <f t="shared" si="0"/>
        <v>2</v>
      </c>
      <c r="R43" s="896">
        <f t="shared" si="0"/>
        <v>17.47</v>
      </c>
      <c r="S43" s="887">
        <f t="shared" si="1"/>
        <v>386.57</v>
      </c>
      <c r="T43" s="887">
        <f t="shared" si="2"/>
        <v>539.4</v>
      </c>
      <c r="U43" s="887">
        <f t="shared" si="3"/>
        <v>152.82999999999998</v>
      </c>
      <c r="V43" s="897">
        <f t="shared" si="4"/>
        <v>1.3953488372093024</v>
      </c>
      <c r="W43" s="824">
        <v>269</v>
      </c>
    </row>
    <row r="44" spans="1:23" ht="14.4" customHeight="1" x14ac:dyDescent="0.3">
      <c r="A44" s="902" t="s">
        <v>9303</v>
      </c>
      <c r="B44" s="836">
        <v>41</v>
      </c>
      <c r="C44" s="837">
        <v>32.33</v>
      </c>
      <c r="D44" s="838">
        <v>4.3</v>
      </c>
      <c r="E44" s="847">
        <v>46</v>
      </c>
      <c r="F44" s="811">
        <v>37.29</v>
      </c>
      <c r="G44" s="812">
        <v>5.7</v>
      </c>
      <c r="H44" s="817">
        <v>38</v>
      </c>
      <c r="I44" s="811">
        <v>33.229999999999997</v>
      </c>
      <c r="J44" s="812">
        <v>5</v>
      </c>
      <c r="K44" s="816">
        <v>0.77</v>
      </c>
      <c r="L44" s="817">
        <v>2</v>
      </c>
      <c r="M44" s="817">
        <v>20</v>
      </c>
      <c r="N44" s="818">
        <v>6.81</v>
      </c>
      <c r="O44" s="817" t="s">
        <v>9225</v>
      </c>
      <c r="P44" s="848" t="s">
        <v>9304</v>
      </c>
      <c r="Q44" s="819">
        <f t="shared" si="0"/>
        <v>-3</v>
      </c>
      <c r="R44" s="819">
        <f t="shared" si="0"/>
        <v>0.89999999999999858</v>
      </c>
      <c r="S44" s="844">
        <f t="shared" si="1"/>
        <v>258.77999999999997</v>
      </c>
      <c r="T44" s="844">
        <f t="shared" si="2"/>
        <v>190</v>
      </c>
      <c r="U44" s="844">
        <f t="shared" si="3"/>
        <v>-68.779999999999973</v>
      </c>
      <c r="V44" s="849">
        <f t="shared" si="4"/>
        <v>0.73421439060205584</v>
      </c>
      <c r="W44" s="820">
        <v>40</v>
      </c>
    </row>
    <row r="45" spans="1:23" ht="14.4" customHeight="1" x14ac:dyDescent="0.3">
      <c r="A45" s="903" t="s">
        <v>9305</v>
      </c>
      <c r="B45" s="899">
        <v>115</v>
      </c>
      <c r="C45" s="900">
        <v>153.68</v>
      </c>
      <c r="D45" s="843">
        <v>4.5999999999999996</v>
      </c>
      <c r="E45" s="898">
        <v>16</v>
      </c>
      <c r="F45" s="892">
        <v>21.54</v>
      </c>
      <c r="G45" s="835">
        <v>7.4</v>
      </c>
      <c r="H45" s="891">
        <v>19</v>
      </c>
      <c r="I45" s="892">
        <v>25.44</v>
      </c>
      <c r="J45" s="835">
        <v>6.1</v>
      </c>
      <c r="K45" s="893">
        <v>1.34</v>
      </c>
      <c r="L45" s="891">
        <v>2</v>
      </c>
      <c r="M45" s="891">
        <v>20</v>
      </c>
      <c r="N45" s="894">
        <v>6.79</v>
      </c>
      <c r="O45" s="891" t="s">
        <v>9225</v>
      </c>
      <c r="P45" s="895" t="s">
        <v>9306</v>
      </c>
      <c r="Q45" s="896">
        <f t="shared" si="0"/>
        <v>-96</v>
      </c>
      <c r="R45" s="896">
        <f t="shared" si="0"/>
        <v>-128.24</v>
      </c>
      <c r="S45" s="887">
        <f t="shared" si="1"/>
        <v>129.01</v>
      </c>
      <c r="T45" s="887">
        <f t="shared" si="2"/>
        <v>115.89999999999999</v>
      </c>
      <c r="U45" s="887">
        <f t="shared" si="3"/>
        <v>-13.11</v>
      </c>
      <c r="V45" s="897">
        <f t="shared" si="4"/>
        <v>0.89837997054491903</v>
      </c>
      <c r="W45" s="824">
        <v>26</v>
      </c>
    </row>
    <row r="46" spans="1:23" ht="14.4" customHeight="1" x14ac:dyDescent="0.3">
      <c r="A46" s="903" t="s">
        <v>9307</v>
      </c>
      <c r="B46" s="899">
        <v>94</v>
      </c>
      <c r="C46" s="900">
        <v>247.17</v>
      </c>
      <c r="D46" s="843">
        <v>13.2</v>
      </c>
      <c r="E46" s="898">
        <v>73</v>
      </c>
      <c r="F46" s="892">
        <v>263.77999999999997</v>
      </c>
      <c r="G46" s="835">
        <v>12.6</v>
      </c>
      <c r="H46" s="891">
        <v>66</v>
      </c>
      <c r="I46" s="892">
        <v>231.63</v>
      </c>
      <c r="J46" s="835">
        <v>10.6</v>
      </c>
      <c r="K46" s="893">
        <v>2.13</v>
      </c>
      <c r="L46" s="891">
        <v>4</v>
      </c>
      <c r="M46" s="891">
        <v>35</v>
      </c>
      <c r="N46" s="894">
        <v>11.67</v>
      </c>
      <c r="O46" s="891" t="s">
        <v>9225</v>
      </c>
      <c r="P46" s="895" t="s">
        <v>9308</v>
      </c>
      <c r="Q46" s="896">
        <f t="shared" si="0"/>
        <v>-28</v>
      </c>
      <c r="R46" s="896">
        <f t="shared" si="0"/>
        <v>-15.539999999999992</v>
      </c>
      <c r="S46" s="887">
        <f t="shared" si="1"/>
        <v>770.22</v>
      </c>
      <c r="T46" s="887">
        <f t="shared" si="2"/>
        <v>699.6</v>
      </c>
      <c r="U46" s="887">
        <f t="shared" si="3"/>
        <v>-70.62</v>
      </c>
      <c r="V46" s="897">
        <f t="shared" si="4"/>
        <v>0.90831191088260499</v>
      </c>
      <c r="W46" s="824">
        <v>196</v>
      </c>
    </row>
    <row r="47" spans="1:23" ht="14.4" customHeight="1" x14ac:dyDescent="0.3">
      <c r="A47" s="902" t="s">
        <v>9309</v>
      </c>
      <c r="B47" s="844"/>
      <c r="C47" s="845"/>
      <c r="D47" s="846"/>
      <c r="E47" s="813">
        <v>1</v>
      </c>
      <c r="F47" s="814">
        <v>1.87</v>
      </c>
      <c r="G47" s="821">
        <v>9</v>
      </c>
      <c r="H47" s="817"/>
      <c r="I47" s="811"/>
      <c r="J47" s="812"/>
      <c r="K47" s="816">
        <v>1.87</v>
      </c>
      <c r="L47" s="817">
        <v>7</v>
      </c>
      <c r="M47" s="817">
        <v>59</v>
      </c>
      <c r="N47" s="818">
        <v>19.52</v>
      </c>
      <c r="O47" s="817" t="s">
        <v>9225</v>
      </c>
      <c r="P47" s="848" t="s">
        <v>9310</v>
      </c>
      <c r="Q47" s="819">
        <f t="shared" si="0"/>
        <v>0</v>
      </c>
      <c r="R47" s="819">
        <f t="shared" si="0"/>
        <v>0</v>
      </c>
      <c r="S47" s="844" t="str">
        <f t="shared" si="1"/>
        <v/>
      </c>
      <c r="T47" s="844" t="str">
        <f t="shared" si="2"/>
        <v/>
      </c>
      <c r="U47" s="844" t="str">
        <f t="shared" si="3"/>
        <v/>
      </c>
      <c r="V47" s="849" t="str">
        <f t="shared" si="4"/>
        <v/>
      </c>
      <c r="W47" s="820"/>
    </row>
    <row r="48" spans="1:23" ht="14.4" customHeight="1" x14ac:dyDescent="0.3">
      <c r="A48" s="904" t="s">
        <v>9311</v>
      </c>
      <c r="B48" s="851">
        <v>134</v>
      </c>
      <c r="C48" s="852">
        <v>102.78</v>
      </c>
      <c r="D48" s="853">
        <v>4.8</v>
      </c>
      <c r="E48" s="827">
        <v>189</v>
      </c>
      <c r="F48" s="828">
        <v>147.22999999999999</v>
      </c>
      <c r="G48" s="842">
        <v>4.8</v>
      </c>
      <c r="H48" s="831">
        <v>184</v>
      </c>
      <c r="I48" s="825">
        <v>143.51</v>
      </c>
      <c r="J48" s="829">
        <v>4.5999999999999996</v>
      </c>
      <c r="K48" s="830">
        <v>0.76</v>
      </c>
      <c r="L48" s="831">
        <v>2</v>
      </c>
      <c r="M48" s="831">
        <v>14</v>
      </c>
      <c r="N48" s="832">
        <v>4.51</v>
      </c>
      <c r="O48" s="831" t="s">
        <v>9225</v>
      </c>
      <c r="P48" s="855" t="s">
        <v>9312</v>
      </c>
      <c r="Q48" s="833">
        <f t="shared" si="0"/>
        <v>50</v>
      </c>
      <c r="R48" s="833">
        <f t="shared" si="0"/>
        <v>40.72999999999999</v>
      </c>
      <c r="S48" s="851">
        <f t="shared" si="1"/>
        <v>829.83999999999992</v>
      </c>
      <c r="T48" s="851">
        <f t="shared" si="2"/>
        <v>846.4</v>
      </c>
      <c r="U48" s="851">
        <f t="shared" si="3"/>
        <v>16.560000000000059</v>
      </c>
      <c r="V48" s="856">
        <f t="shared" si="4"/>
        <v>1.0199556541019956</v>
      </c>
      <c r="W48" s="834">
        <v>172</v>
      </c>
    </row>
    <row r="49" spans="1:23" ht="14.4" customHeight="1" x14ac:dyDescent="0.3">
      <c r="A49" s="903" t="s">
        <v>9313</v>
      </c>
      <c r="B49" s="887">
        <v>68</v>
      </c>
      <c r="C49" s="888">
        <v>53.25</v>
      </c>
      <c r="D49" s="850">
        <v>6.4</v>
      </c>
      <c r="E49" s="889">
        <v>32</v>
      </c>
      <c r="F49" s="890">
        <v>26.24</v>
      </c>
      <c r="G49" s="822">
        <v>6.8</v>
      </c>
      <c r="H49" s="891">
        <v>49</v>
      </c>
      <c r="I49" s="892">
        <v>52.89</v>
      </c>
      <c r="J49" s="823">
        <v>6.1</v>
      </c>
      <c r="K49" s="893">
        <v>0.76</v>
      </c>
      <c r="L49" s="891">
        <v>2</v>
      </c>
      <c r="M49" s="891">
        <v>14</v>
      </c>
      <c r="N49" s="894">
        <v>4.51</v>
      </c>
      <c r="O49" s="891" t="s">
        <v>9225</v>
      </c>
      <c r="P49" s="895" t="s">
        <v>9314</v>
      </c>
      <c r="Q49" s="896">
        <f t="shared" si="0"/>
        <v>-19</v>
      </c>
      <c r="R49" s="896">
        <f t="shared" si="0"/>
        <v>-0.35999999999999943</v>
      </c>
      <c r="S49" s="887">
        <f t="shared" si="1"/>
        <v>220.98999999999998</v>
      </c>
      <c r="T49" s="887">
        <f t="shared" si="2"/>
        <v>298.89999999999998</v>
      </c>
      <c r="U49" s="887">
        <f t="shared" si="3"/>
        <v>77.91</v>
      </c>
      <c r="V49" s="897">
        <f t="shared" si="4"/>
        <v>1.352549889135255</v>
      </c>
      <c r="W49" s="824">
        <v>107</v>
      </c>
    </row>
    <row r="50" spans="1:23" ht="14.4" customHeight="1" x14ac:dyDescent="0.3">
      <c r="A50" s="903" t="s">
        <v>9315</v>
      </c>
      <c r="B50" s="887">
        <v>63</v>
      </c>
      <c r="C50" s="888">
        <v>109.17</v>
      </c>
      <c r="D50" s="850">
        <v>18.399999999999999</v>
      </c>
      <c r="E50" s="889">
        <v>118</v>
      </c>
      <c r="F50" s="890">
        <v>145.44999999999999</v>
      </c>
      <c r="G50" s="822">
        <v>14.9</v>
      </c>
      <c r="H50" s="891">
        <v>75</v>
      </c>
      <c r="I50" s="892">
        <v>140.93</v>
      </c>
      <c r="J50" s="823">
        <v>18.399999999999999</v>
      </c>
      <c r="K50" s="893">
        <v>0.88</v>
      </c>
      <c r="L50" s="891">
        <v>2</v>
      </c>
      <c r="M50" s="891">
        <v>18</v>
      </c>
      <c r="N50" s="894">
        <v>5.89</v>
      </c>
      <c r="O50" s="891" t="s">
        <v>9225</v>
      </c>
      <c r="P50" s="895" t="s">
        <v>9316</v>
      </c>
      <c r="Q50" s="896">
        <f t="shared" si="0"/>
        <v>12</v>
      </c>
      <c r="R50" s="896">
        <f t="shared" si="0"/>
        <v>31.760000000000005</v>
      </c>
      <c r="S50" s="887">
        <f t="shared" si="1"/>
        <v>441.75</v>
      </c>
      <c r="T50" s="887">
        <f t="shared" si="2"/>
        <v>1380</v>
      </c>
      <c r="U50" s="887">
        <f t="shared" si="3"/>
        <v>938.25</v>
      </c>
      <c r="V50" s="897">
        <f t="shared" si="4"/>
        <v>3.1239388794567065</v>
      </c>
      <c r="W50" s="824">
        <v>967</v>
      </c>
    </row>
    <row r="51" spans="1:23" ht="14.4" customHeight="1" x14ac:dyDescent="0.3">
      <c r="A51" s="904" t="s">
        <v>9317</v>
      </c>
      <c r="B51" s="851">
        <v>7</v>
      </c>
      <c r="C51" s="852">
        <v>4.63</v>
      </c>
      <c r="D51" s="853">
        <v>4</v>
      </c>
      <c r="E51" s="854">
        <v>1</v>
      </c>
      <c r="F51" s="825">
        <v>0.56000000000000005</v>
      </c>
      <c r="G51" s="826">
        <v>11</v>
      </c>
      <c r="H51" s="827">
        <v>7</v>
      </c>
      <c r="I51" s="828">
        <v>9.48</v>
      </c>
      <c r="J51" s="829">
        <v>6.6</v>
      </c>
      <c r="K51" s="830">
        <v>0.56000000000000005</v>
      </c>
      <c r="L51" s="831">
        <v>2</v>
      </c>
      <c r="M51" s="831">
        <v>18</v>
      </c>
      <c r="N51" s="832">
        <v>6.1</v>
      </c>
      <c r="O51" s="831" t="s">
        <v>9225</v>
      </c>
      <c r="P51" s="855" t="s">
        <v>9318</v>
      </c>
      <c r="Q51" s="833">
        <f t="shared" si="0"/>
        <v>0</v>
      </c>
      <c r="R51" s="833">
        <f t="shared" si="0"/>
        <v>4.8500000000000005</v>
      </c>
      <c r="S51" s="851">
        <f t="shared" si="1"/>
        <v>42.699999999999996</v>
      </c>
      <c r="T51" s="851">
        <f t="shared" si="2"/>
        <v>46.199999999999996</v>
      </c>
      <c r="U51" s="851">
        <f t="shared" si="3"/>
        <v>3.5</v>
      </c>
      <c r="V51" s="856">
        <f t="shared" si="4"/>
        <v>1.0819672131147542</v>
      </c>
      <c r="W51" s="834">
        <v>10</v>
      </c>
    </row>
    <row r="52" spans="1:23" ht="14.4" customHeight="1" x14ac:dyDescent="0.3">
      <c r="A52" s="903" t="s">
        <v>9319</v>
      </c>
      <c r="B52" s="887">
        <v>9</v>
      </c>
      <c r="C52" s="888">
        <v>7.24</v>
      </c>
      <c r="D52" s="850">
        <v>3.2</v>
      </c>
      <c r="E52" s="898">
        <v>4</v>
      </c>
      <c r="F52" s="892">
        <v>3.1</v>
      </c>
      <c r="G52" s="835">
        <v>12</v>
      </c>
      <c r="H52" s="889">
        <v>1</v>
      </c>
      <c r="I52" s="890">
        <v>0.43</v>
      </c>
      <c r="J52" s="822">
        <v>1</v>
      </c>
      <c r="K52" s="893">
        <v>0.69</v>
      </c>
      <c r="L52" s="891">
        <v>2</v>
      </c>
      <c r="M52" s="891">
        <v>22</v>
      </c>
      <c r="N52" s="894">
        <v>7.41</v>
      </c>
      <c r="O52" s="891" t="s">
        <v>9225</v>
      </c>
      <c r="P52" s="895" t="s">
        <v>9320</v>
      </c>
      <c r="Q52" s="896">
        <f t="shared" si="0"/>
        <v>-8</v>
      </c>
      <c r="R52" s="896">
        <f t="shared" si="0"/>
        <v>-6.8100000000000005</v>
      </c>
      <c r="S52" s="887">
        <f t="shared" si="1"/>
        <v>7.41</v>
      </c>
      <c r="T52" s="887">
        <f t="shared" si="2"/>
        <v>1</v>
      </c>
      <c r="U52" s="887">
        <f t="shared" si="3"/>
        <v>-6.41</v>
      </c>
      <c r="V52" s="897">
        <f t="shared" si="4"/>
        <v>0.1349527665317139</v>
      </c>
      <c r="W52" s="824"/>
    </row>
    <row r="53" spans="1:23" ht="14.4" customHeight="1" x14ac:dyDescent="0.3">
      <c r="A53" s="903" t="s">
        <v>9321</v>
      </c>
      <c r="B53" s="887">
        <v>4</v>
      </c>
      <c r="C53" s="888">
        <v>18.739999999999998</v>
      </c>
      <c r="D53" s="850">
        <v>18.3</v>
      </c>
      <c r="E53" s="898">
        <v>15</v>
      </c>
      <c r="F53" s="892">
        <v>40.869999999999997</v>
      </c>
      <c r="G53" s="835">
        <v>11.9</v>
      </c>
      <c r="H53" s="889">
        <v>12</v>
      </c>
      <c r="I53" s="890">
        <v>20.9</v>
      </c>
      <c r="J53" s="822">
        <v>6.8</v>
      </c>
      <c r="K53" s="893">
        <v>0.92</v>
      </c>
      <c r="L53" s="891">
        <v>3</v>
      </c>
      <c r="M53" s="891">
        <v>31</v>
      </c>
      <c r="N53" s="894">
        <v>10.23</v>
      </c>
      <c r="O53" s="891" t="s">
        <v>9225</v>
      </c>
      <c r="P53" s="895" t="s">
        <v>9322</v>
      </c>
      <c r="Q53" s="896">
        <f t="shared" si="0"/>
        <v>8</v>
      </c>
      <c r="R53" s="896">
        <f t="shared" si="0"/>
        <v>2.16</v>
      </c>
      <c r="S53" s="887">
        <f t="shared" si="1"/>
        <v>122.76</v>
      </c>
      <c r="T53" s="887">
        <f t="shared" si="2"/>
        <v>81.599999999999994</v>
      </c>
      <c r="U53" s="887">
        <f t="shared" si="3"/>
        <v>-41.160000000000011</v>
      </c>
      <c r="V53" s="897">
        <f t="shared" si="4"/>
        <v>0.6647116324535679</v>
      </c>
      <c r="W53" s="824">
        <v>10</v>
      </c>
    </row>
    <row r="54" spans="1:23" ht="14.4" customHeight="1" x14ac:dyDescent="0.3">
      <c r="A54" s="904" t="s">
        <v>9323</v>
      </c>
      <c r="B54" s="851">
        <v>1</v>
      </c>
      <c r="C54" s="852">
        <v>1.31</v>
      </c>
      <c r="D54" s="853">
        <v>4</v>
      </c>
      <c r="E54" s="854">
        <v>3</v>
      </c>
      <c r="F54" s="825">
        <v>5.2</v>
      </c>
      <c r="G54" s="826">
        <v>10.7</v>
      </c>
      <c r="H54" s="827">
        <v>4</v>
      </c>
      <c r="I54" s="828">
        <v>5.56</v>
      </c>
      <c r="J54" s="842">
        <v>4.3</v>
      </c>
      <c r="K54" s="830">
        <v>1.31</v>
      </c>
      <c r="L54" s="831">
        <v>2</v>
      </c>
      <c r="M54" s="831">
        <v>14</v>
      </c>
      <c r="N54" s="832">
        <v>4.55</v>
      </c>
      <c r="O54" s="831" t="s">
        <v>9225</v>
      </c>
      <c r="P54" s="855" t="s">
        <v>9324</v>
      </c>
      <c r="Q54" s="833">
        <f t="shared" si="0"/>
        <v>3</v>
      </c>
      <c r="R54" s="833">
        <f t="shared" si="0"/>
        <v>4.25</v>
      </c>
      <c r="S54" s="851">
        <f t="shared" si="1"/>
        <v>18.2</v>
      </c>
      <c r="T54" s="851">
        <f t="shared" si="2"/>
        <v>17.2</v>
      </c>
      <c r="U54" s="851">
        <f t="shared" si="3"/>
        <v>-1</v>
      </c>
      <c r="V54" s="856">
        <f t="shared" si="4"/>
        <v>0.94505494505494503</v>
      </c>
      <c r="W54" s="834">
        <v>3</v>
      </c>
    </row>
    <row r="55" spans="1:23" ht="14.4" customHeight="1" x14ac:dyDescent="0.3">
      <c r="A55" s="903" t="s">
        <v>9325</v>
      </c>
      <c r="B55" s="887"/>
      <c r="C55" s="888"/>
      <c r="D55" s="850"/>
      <c r="E55" s="898"/>
      <c r="F55" s="892"/>
      <c r="G55" s="835"/>
      <c r="H55" s="889">
        <v>2</v>
      </c>
      <c r="I55" s="890">
        <v>3.19</v>
      </c>
      <c r="J55" s="822">
        <v>3</v>
      </c>
      <c r="K55" s="893">
        <v>1.5</v>
      </c>
      <c r="L55" s="891">
        <v>2</v>
      </c>
      <c r="M55" s="891">
        <v>19</v>
      </c>
      <c r="N55" s="894">
        <v>6.18</v>
      </c>
      <c r="O55" s="891" t="s">
        <v>9225</v>
      </c>
      <c r="P55" s="895" t="s">
        <v>9326</v>
      </c>
      <c r="Q55" s="896">
        <f t="shared" si="0"/>
        <v>2</v>
      </c>
      <c r="R55" s="896">
        <f t="shared" si="0"/>
        <v>3.19</v>
      </c>
      <c r="S55" s="887">
        <f t="shared" si="1"/>
        <v>12.36</v>
      </c>
      <c r="T55" s="887">
        <f t="shared" si="2"/>
        <v>6</v>
      </c>
      <c r="U55" s="887">
        <f t="shared" si="3"/>
        <v>-6.3599999999999994</v>
      </c>
      <c r="V55" s="897">
        <f t="shared" si="4"/>
        <v>0.4854368932038835</v>
      </c>
      <c r="W55" s="824"/>
    </row>
    <row r="56" spans="1:23" ht="14.4" customHeight="1" x14ac:dyDescent="0.3">
      <c r="A56" s="903" t="s">
        <v>9327</v>
      </c>
      <c r="B56" s="887">
        <v>65</v>
      </c>
      <c r="C56" s="888">
        <v>821.69</v>
      </c>
      <c r="D56" s="850">
        <v>32.200000000000003</v>
      </c>
      <c r="E56" s="898">
        <v>61</v>
      </c>
      <c r="F56" s="892">
        <v>760.73</v>
      </c>
      <c r="G56" s="835">
        <v>31.6</v>
      </c>
      <c r="H56" s="889">
        <v>95</v>
      </c>
      <c r="I56" s="890">
        <v>1203.75</v>
      </c>
      <c r="J56" s="823">
        <v>32</v>
      </c>
      <c r="K56" s="893">
        <v>13.01</v>
      </c>
      <c r="L56" s="891">
        <v>9</v>
      </c>
      <c r="M56" s="891">
        <v>80</v>
      </c>
      <c r="N56" s="894">
        <v>26.78</v>
      </c>
      <c r="O56" s="891" t="s">
        <v>9225</v>
      </c>
      <c r="P56" s="895" t="s">
        <v>9328</v>
      </c>
      <c r="Q56" s="896">
        <f t="shared" si="0"/>
        <v>30</v>
      </c>
      <c r="R56" s="896">
        <f t="shared" si="0"/>
        <v>382.05999999999995</v>
      </c>
      <c r="S56" s="887">
        <f t="shared" si="1"/>
        <v>2544.1</v>
      </c>
      <c r="T56" s="887">
        <f t="shared" si="2"/>
        <v>3040</v>
      </c>
      <c r="U56" s="887">
        <f t="shared" si="3"/>
        <v>495.90000000000009</v>
      </c>
      <c r="V56" s="897">
        <f t="shared" si="4"/>
        <v>1.194921583271098</v>
      </c>
      <c r="W56" s="824">
        <v>618</v>
      </c>
    </row>
    <row r="57" spans="1:23" ht="14.4" customHeight="1" x14ac:dyDescent="0.3">
      <c r="A57" s="902" t="s">
        <v>9329</v>
      </c>
      <c r="B57" s="836">
        <v>1</v>
      </c>
      <c r="C57" s="837">
        <v>14.91</v>
      </c>
      <c r="D57" s="838">
        <v>19</v>
      </c>
      <c r="E57" s="847"/>
      <c r="F57" s="811"/>
      <c r="G57" s="812"/>
      <c r="H57" s="817"/>
      <c r="I57" s="811"/>
      <c r="J57" s="812"/>
      <c r="K57" s="816">
        <v>6.6</v>
      </c>
      <c r="L57" s="817">
        <v>8</v>
      </c>
      <c r="M57" s="817">
        <v>71</v>
      </c>
      <c r="N57" s="818">
        <v>23.64</v>
      </c>
      <c r="O57" s="817" t="s">
        <v>9225</v>
      </c>
      <c r="P57" s="848" t="s">
        <v>9330</v>
      </c>
      <c r="Q57" s="819">
        <f t="shared" si="0"/>
        <v>-1</v>
      </c>
      <c r="R57" s="819">
        <f t="shared" si="0"/>
        <v>-14.91</v>
      </c>
      <c r="S57" s="844" t="str">
        <f t="shared" si="1"/>
        <v/>
      </c>
      <c r="T57" s="844" t="str">
        <f t="shared" si="2"/>
        <v/>
      </c>
      <c r="U57" s="844" t="str">
        <f t="shared" si="3"/>
        <v/>
      </c>
      <c r="V57" s="849" t="str">
        <f t="shared" si="4"/>
        <v/>
      </c>
      <c r="W57" s="820"/>
    </row>
    <row r="58" spans="1:23" ht="14.4" customHeight="1" x14ac:dyDescent="0.3">
      <c r="A58" s="902" t="s">
        <v>9331</v>
      </c>
      <c r="B58" s="836">
        <v>7</v>
      </c>
      <c r="C58" s="837">
        <v>60.11</v>
      </c>
      <c r="D58" s="838">
        <v>27.3</v>
      </c>
      <c r="E58" s="847"/>
      <c r="F58" s="811"/>
      <c r="G58" s="812"/>
      <c r="H58" s="817">
        <v>2</v>
      </c>
      <c r="I58" s="811">
        <v>8.6199999999999992</v>
      </c>
      <c r="J58" s="815">
        <v>22.5</v>
      </c>
      <c r="K58" s="816">
        <v>2.17</v>
      </c>
      <c r="L58" s="817">
        <v>5</v>
      </c>
      <c r="M58" s="817">
        <v>42</v>
      </c>
      <c r="N58" s="818">
        <v>13.87</v>
      </c>
      <c r="O58" s="817" t="s">
        <v>9225</v>
      </c>
      <c r="P58" s="848" t="s">
        <v>9332</v>
      </c>
      <c r="Q58" s="819">
        <f t="shared" si="0"/>
        <v>-5</v>
      </c>
      <c r="R58" s="819">
        <f t="shared" si="0"/>
        <v>-51.49</v>
      </c>
      <c r="S58" s="844">
        <f t="shared" si="1"/>
        <v>27.74</v>
      </c>
      <c r="T58" s="844">
        <f t="shared" si="2"/>
        <v>45</v>
      </c>
      <c r="U58" s="844">
        <f t="shared" si="3"/>
        <v>17.260000000000002</v>
      </c>
      <c r="V58" s="849">
        <f t="shared" si="4"/>
        <v>1.6222062004325883</v>
      </c>
      <c r="W58" s="820">
        <v>17</v>
      </c>
    </row>
    <row r="59" spans="1:23" ht="14.4" customHeight="1" x14ac:dyDescent="0.3">
      <c r="A59" s="904" t="s">
        <v>9333</v>
      </c>
      <c r="B59" s="851"/>
      <c r="C59" s="852"/>
      <c r="D59" s="853"/>
      <c r="E59" s="854"/>
      <c r="F59" s="825"/>
      <c r="G59" s="826"/>
      <c r="H59" s="827">
        <v>2</v>
      </c>
      <c r="I59" s="828">
        <v>0.67</v>
      </c>
      <c r="J59" s="829">
        <v>3.5</v>
      </c>
      <c r="K59" s="830">
        <v>0.24</v>
      </c>
      <c r="L59" s="831">
        <v>1</v>
      </c>
      <c r="M59" s="831">
        <v>10</v>
      </c>
      <c r="N59" s="832">
        <v>3.44</v>
      </c>
      <c r="O59" s="831" t="s">
        <v>9225</v>
      </c>
      <c r="P59" s="855" t="s">
        <v>9334</v>
      </c>
      <c r="Q59" s="833">
        <f t="shared" si="0"/>
        <v>2</v>
      </c>
      <c r="R59" s="833">
        <f t="shared" si="0"/>
        <v>0.67</v>
      </c>
      <c r="S59" s="851">
        <f t="shared" si="1"/>
        <v>6.88</v>
      </c>
      <c r="T59" s="851">
        <f t="shared" si="2"/>
        <v>7</v>
      </c>
      <c r="U59" s="851">
        <f t="shared" si="3"/>
        <v>0.12000000000000011</v>
      </c>
      <c r="V59" s="856">
        <f t="shared" si="4"/>
        <v>1.0174418604651163</v>
      </c>
      <c r="W59" s="834">
        <v>2</v>
      </c>
    </row>
    <row r="60" spans="1:23" ht="14.4" customHeight="1" x14ac:dyDescent="0.3">
      <c r="A60" s="903" t="s">
        <v>9335</v>
      </c>
      <c r="B60" s="887"/>
      <c r="C60" s="888"/>
      <c r="D60" s="850"/>
      <c r="E60" s="898"/>
      <c r="F60" s="892"/>
      <c r="G60" s="835"/>
      <c r="H60" s="889">
        <v>1</v>
      </c>
      <c r="I60" s="890">
        <v>0.6</v>
      </c>
      <c r="J60" s="822">
        <v>2</v>
      </c>
      <c r="K60" s="893">
        <v>0.46</v>
      </c>
      <c r="L60" s="891">
        <v>2</v>
      </c>
      <c r="M60" s="891">
        <v>17</v>
      </c>
      <c r="N60" s="894">
        <v>5.5</v>
      </c>
      <c r="O60" s="891" t="s">
        <v>9225</v>
      </c>
      <c r="P60" s="895" t="s">
        <v>9336</v>
      </c>
      <c r="Q60" s="896">
        <f t="shared" si="0"/>
        <v>1</v>
      </c>
      <c r="R60" s="896">
        <f t="shared" si="0"/>
        <v>0.6</v>
      </c>
      <c r="S60" s="887">
        <f t="shared" si="1"/>
        <v>5.5</v>
      </c>
      <c r="T60" s="887">
        <f t="shared" si="2"/>
        <v>2</v>
      </c>
      <c r="U60" s="887">
        <f t="shared" si="3"/>
        <v>-3.5</v>
      </c>
      <c r="V60" s="897">
        <f t="shared" si="4"/>
        <v>0.36363636363636365</v>
      </c>
      <c r="W60" s="824"/>
    </row>
    <row r="61" spans="1:23" ht="14.4" customHeight="1" x14ac:dyDescent="0.3">
      <c r="A61" s="903" t="s">
        <v>9337</v>
      </c>
      <c r="B61" s="887">
        <v>1</v>
      </c>
      <c r="C61" s="888">
        <v>7.45</v>
      </c>
      <c r="D61" s="850">
        <v>2</v>
      </c>
      <c r="E61" s="898">
        <v>3</v>
      </c>
      <c r="F61" s="892">
        <v>4.16</v>
      </c>
      <c r="G61" s="835">
        <v>2</v>
      </c>
      <c r="H61" s="889">
        <v>1</v>
      </c>
      <c r="I61" s="890">
        <v>6.47</v>
      </c>
      <c r="J61" s="822">
        <v>2</v>
      </c>
      <c r="K61" s="893">
        <v>0.98</v>
      </c>
      <c r="L61" s="891">
        <v>3</v>
      </c>
      <c r="M61" s="891">
        <v>27</v>
      </c>
      <c r="N61" s="894">
        <v>9.11</v>
      </c>
      <c r="O61" s="891" t="s">
        <v>9225</v>
      </c>
      <c r="P61" s="895" t="s">
        <v>9338</v>
      </c>
      <c r="Q61" s="896">
        <f t="shared" si="0"/>
        <v>0</v>
      </c>
      <c r="R61" s="896">
        <f t="shared" si="0"/>
        <v>-0.98000000000000043</v>
      </c>
      <c r="S61" s="887">
        <f t="shared" si="1"/>
        <v>9.11</v>
      </c>
      <c r="T61" s="887">
        <f t="shared" si="2"/>
        <v>2</v>
      </c>
      <c r="U61" s="887">
        <f t="shared" si="3"/>
        <v>-7.1099999999999994</v>
      </c>
      <c r="V61" s="897">
        <f t="shared" si="4"/>
        <v>0.21953896816684962</v>
      </c>
      <c r="W61" s="824"/>
    </row>
    <row r="62" spans="1:23" ht="14.4" customHeight="1" thickBot="1" x14ac:dyDescent="0.35">
      <c r="A62" s="905" t="s">
        <v>9339</v>
      </c>
      <c r="B62" s="906"/>
      <c r="C62" s="907"/>
      <c r="D62" s="908"/>
      <c r="E62" s="909">
        <v>1</v>
      </c>
      <c r="F62" s="910">
        <v>7.11</v>
      </c>
      <c r="G62" s="911">
        <v>34</v>
      </c>
      <c r="H62" s="912"/>
      <c r="I62" s="913"/>
      <c r="J62" s="914"/>
      <c r="K62" s="915">
        <v>2</v>
      </c>
      <c r="L62" s="912">
        <v>4</v>
      </c>
      <c r="M62" s="912">
        <v>40</v>
      </c>
      <c r="N62" s="916">
        <v>13.31</v>
      </c>
      <c r="O62" s="912" t="s">
        <v>9225</v>
      </c>
      <c r="P62" s="917" t="s">
        <v>9340</v>
      </c>
      <c r="Q62" s="918">
        <f t="shared" si="0"/>
        <v>0</v>
      </c>
      <c r="R62" s="918">
        <f t="shared" si="0"/>
        <v>0</v>
      </c>
      <c r="S62" s="906" t="str">
        <f t="shared" si="1"/>
        <v/>
      </c>
      <c r="T62" s="906" t="str">
        <f t="shared" si="2"/>
        <v/>
      </c>
      <c r="U62" s="906" t="str">
        <f t="shared" si="3"/>
        <v/>
      </c>
      <c r="V62" s="919" t="str">
        <f t="shared" si="4"/>
        <v/>
      </c>
      <c r="W62" s="92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3:Q1048576">
    <cfRule type="cellIs" dxfId="12" priority="9" stopIfTrue="1" operator="lessThan">
      <formula>0</formula>
    </cfRule>
  </conditionalFormatting>
  <conditionalFormatting sqref="U63:U1048576">
    <cfRule type="cellIs" dxfId="11" priority="8" stopIfTrue="1" operator="greaterThan">
      <formula>0</formula>
    </cfRule>
  </conditionalFormatting>
  <conditionalFormatting sqref="V63:V1048576">
    <cfRule type="cellIs" dxfId="10" priority="7" stopIfTrue="1" operator="greaterThan">
      <formula>1</formula>
    </cfRule>
  </conditionalFormatting>
  <conditionalFormatting sqref="V63:V1048576">
    <cfRule type="cellIs" dxfId="9" priority="4" stopIfTrue="1" operator="greaterThan">
      <formula>1</formula>
    </cfRule>
  </conditionalFormatting>
  <conditionalFormatting sqref="U63:U1048576">
    <cfRule type="cellIs" dxfId="8" priority="5" stopIfTrue="1" operator="greaterThan">
      <formula>0</formula>
    </cfRule>
  </conditionalFormatting>
  <conditionalFormatting sqref="Q63:Q1048576">
    <cfRule type="cellIs" dxfId="7" priority="6" stopIfTrue="1" operator="lessThan">
      <formula>0</formula>
    </cfRule>
  </conditionalFormatting>
  <conditionalFormatting sqref="V5:V62">
    <cfRule type="cellIs" dxfId="6" priority="1" stopIfTrue="1" operator="greaterThan">
      <formula>1</formula>
    </cfRule>
  </conditionalFormatting>
  <conditionalFormatting sqref="U5:U62">
    <cfRule type="cellIs" dxfId="5" priority="2" stopIfTrue="1" operator="greaterThan">
      <formula>0</formula>
    </cfRule>
  </conditionalFormatting>
  <conditionalFormatting sqref="Q5:Q6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35862608</v>
      </c>
      <c r="C3" s="352">
        <f t="shared" ref="C3:L3" si="0">SUBTOTAL(9,C6:C1048576)</f>
        <v>13</v>
      </c>
      <c r="D3" s="352">
        <f t="shared" si="0"/>
        <v>34124057</v>
      </c>
      <c r="E3" s="352">
        <f t="shared" si="0"/>
        <v>100.75456828279974</v>
      </c>
      <c r="F3" s="352">
        <f t="shared" si="0"/>
        <v>47589898</v>
      </c>
      <c r="G3" s="355">
        <f>IF(B3&lt;&gt;0,F3/B3,"")</f>
        <v>1.3270060560012813</v>
      </c>
      <c r="H3" s="351">
        <f t="shared" si="0"/>
        <v>1399467.5399999996</v>
      </c>
      <c r="I3" s="352">
        <f t="shared" si="0"/>
        <v>2</v>
      </c>
      <c r="J3" s="352">
        <f t="shared" si="0"/>
        <v>1529394.33</v>
      </c>
      <c r="K3" s="352">
        <f t="shared" si="0"/>
        <v>1.9262290799322657</v>
      </c>
      <c r="L3" s="352">
        <f t="shared" si="0"/>
        <v>1517818.5399999993</v>
      </c>
      <c r="M3" s="353">
        <f>IF(H3&lt;&gt;0,L3/H3,"")</f>
        <v>1.0845685924233726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1"/>
      <c r="B5" s="922">
        <v>2012</v>
      </c>
      <c r="C5" s="923"/>
      <c r="D5" s="923">
        <v>2013</v>
      </c>
      <c r="E5" s="923"/>
      <c r="F5" s="923">
        <v>2014</v>
      </c>
      <c r="G5" s="786" t="s">
        <v>2</v>
      </c>
      <c r="H5" s="922">
        <v>2012</v>
      </c>
      <c r="I5" s="923"/>
      <c r="J5" s="923">
        <v>2013</v>
      </c>
      <c r="K5" s="923"/>
      <c r="L5" s="923">
        <v>2014</v>
      </c>
      <c r="M5" s="786" t="s">
        <v>2</v>
      </c>
    </row>
    <row r="6" spans="1:13" ht="14.4" customHeight="1" x14ac:dyDescent="0.3">
      <c r="A6" s="748" t="s">
        <v>8962</v>
      </c>
      <c r="B6" s="787">
        <v>256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8964</v>
      </c>
      <c r="B7" s="788">
        <v>46</v>
      </c>
      <c r="C7" s="661">
        <v>1</v>
      </c>
      <c r="D7" s="788"/>
      <c r="E7" s="661"/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8969</v>
      </c>
      <c r="B8" s="788"/>
      <c r="C8" s="661"/>
      <c r="D8" s="788">
        <v>126</v>
      </c>
      <c r="E8" s="661"/>
      <c r="F8" s="788">
        <v>128</v>
      </c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8973</v>
      </c>
      <c r="B9" s="788">
        <v>872</v>
      </c>
      <c r="C9" s="661">
        <v>1</v>
      </c>
      <c r="D9" s="788">
        <v>1607</v>
      </c>
      <c r="E9" s="661">
        <v>1.8428899082568808</v>
      </c>
      <c r="F9" s="788"/>
      <c r="G9" s="677"/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8976</v>
      </c>
      <c r="B10" s="788">
        <v>14531</v>
      </c>
      <c r="C10" s="661">
        <v>1</v>
      </c>
      <c r="D10" s="788">
        <v>1923</v>
      </c>
      <c r="E10" s="661">
        <v>0.13233776064964559</v>
      </c>
      <c r="F10" s="788">
        <v>8937</v>
      </c>
      <c r="G10" s="677">
        <v>0.61502993599889888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8982</v>
      </c>
      <c r="B11" s="788">
        <v>16670</v>
      </c>
      <c r="C11" s="661">
        <v>1</v>
      </c>
      <c r="D11" s="788">
        <v>1320306</v>
      </c>
      <c r="E11" s="661">
        <v>79.202519496100777</v>
      </c>
      <c r="F11" s="788">
        <v>791821</v>
      </c>
      <c r="G11" s="677">
        <v>47.499760047990399</v>
      </c>
      <c r="H11" s="788">
        <v>1277310.6899999995</v>
      </c>
      <c r="I11" s="661">
        <v>1</v>
      </c>
      <c r="J11" s="788">
        <v>1430941.76</v>
      </c>
      <c r="K11" s="661">
        <v>1.1202769781876645</v>
      </c>
      <c r="L11" s="788">
        <v>1408907.5299999993</v>
      </c>
      <c r="M11" s="700">
        <v>1.1030264923250583</v>
      </c>
    </row>
    <row r="12" spans="1:13" ht="14.4" customHeight="1" x14ac:dyDescent="0.3">
      <c r="A12" s="687" t="s">
        <v>4603</v>
      </c>
      <c r="B12" s="788">
        <v>16799619</v>
      </c>
      <c r="C12" s="661">
        <v>1</v>
      </c>
      <c r="D12" s="788">
        <v>15140323</v>
      </c>
      <c r="E12" s="661">
        <v>0.90123014099307852</v>
      </c>
      <c r="F12" s="788">
        <v>20031322</v>
      </c>
      <c r="G12" s="677">
        <v>1.1923676364327072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9342</v>
      </c>
      <c r="B13" s="788">
        <v>8330599</v>
      </c>
      <c r="C13" s="661">
        <v>1</v>
      </c>
      <c r="D13" s="788">
        <v>8751526</v>
      </c>
      <c r="E13" s="661">
        <v>1.0505278191880321</v>
      </c>
      <c r="F13" s="788">
        <v>11702526</v>
      </c>
      <c r="G13" s="677">
        <v>1.4047640511804733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9343</v>
      </c>
      <c r="B14" s="788">
        <v>1336805</v>
      </c>
      <c r="C14" s="661">
        <v>1</v>
      </c>
      <c r="D14" s="788">
        <v>1269271</v>
      </c>
      <c r="E14" s="661">
        <v>0.94948103874536671</v>
      </c>
      <c r="F14" s="788">
        <v>1569166</v>
      </c>
      <c r="G14" s="677">
        <v>1.1738181709374216</v>
      </c>
      <c r="H14" s="788">
        <v>122156.85000000002</v>
      </c>
      <c r="I14" s="661">
        <v>1</v>
      </c>
      <c r="J14" s="788">
        <v>98452.57</v>
      </c>
      <c r="K14" s="661">
        <v>0.80595210174460119</v>
      </c>
      <c r="L14" s="788">
        <v>108911.01000000004</v>
      </c>
      <c r="M14" s="700">
        <v>0.8915669485583495</v>
      </c>
    </row>
    <row r="15" spans="1:13" ht="14.4" customHeight="1" x14ac:dyDescent="0.3">
      <c r="A15" s="687" t="s">
        <v>9344</v>
      </c>
      <c r="B15" s="788">
        <v>1253703</v>
      </c>
      <c r="C15" s="661">
        <v>1</v>
      </c>
      <c r="D15" s="788">
        <v>1397132</v>
      </c>
      <c r="E15" s="661">
        <v>1.1144042887350514</v>
      </c>
      <c r="F15" s="788">
        <v>1586064</v>
      </c>
      <c r="G15" s="677">
        <v>1.2651034575174502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9345</v>
      </c>
      <c r="B16" s="788">
        <v>1006461</v>
      </c>
      <c r="C16" s="661">
        <v>1</v>
      </c>
      <c r="D16" s="788">
        <v>685969</v>
      </c>
      <c r="E16" s="661">
        <v>0.6815654059124</v>
      </c>
      <c r="F16" s="788">
        <v>822094</v>
      </c>
      <c r="G16" s="677">
        <v>0.81681654828155292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9346</v>
      </c>
      <c r="B17" s="788">
        <v>2203665</v>
      </c>
      <c r="C17" s="661">
        <v>1</v>
      </c>
      <c r="D17" s="788">
        <v>1603913</v>
      </c>
      <c r="E17" s="661">
        <v>0.72783885027896711</v>
      </c>
      <c r="F17" s="788">
        <v>2197528</v>
      </c>
      <c r="G17" s="677">
        <v>0.99721509394576757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9347</v>
      </c>
      <c r="B18" s="788">
        <v>4892475</v>
      </c>
      <c r="C18" s="661">
        <v>1</v>
      </c>
      <c r="D18" s="788">
        <v>3859677</v>
      </c>
      <c r="E18" s="661">
        <v>0.78890070976346327</v>
      </c>
      <c r="F18" s="788">
        <v>8880312</v>
      </c>
      <c r="G18" s="677">
        <v>1.8150960403476768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9348</v>
      </c>
      <c r="B19" s="789">
        <v>6906</v>
      </c>
      <c r="C19" s="667">
        <v>1</v>
      </c>
      <c r="D19" s="789">
        <v>92284</v>
      </c>
      <c r="E19" s="667">
        <v>13.362872864176079</v>
      </c>
      <c r="F19" s="789"/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10082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198879.49</v>
      </c>
      <c r="G3" s="215">
        <f t="shared" si="0"/>
        <v>37262075.539999999</v>
      </c>
      <c r="H3" s="216"/>
      <c r="I3" s="216"/>
      <c r="J3" s="211">
        <f t="shared" si="0"/>
        <v>204901.59000000003</v>
      </c>
      <c r="K3" s="215">
        <f t="shared" si="0"/>
        <v>35653451.329999998</v>
      </c>
      <c r="L3" s="216"/>
      <c r="M3" s="216"/>
      <c r="N3" s="211">
        <f t="shared" si="0"/>
        <v>225514.12</v>
      </c>
      <c r="O3" s="215">
        <f t="shared" si="0"/>
        <v>49556926.229999997</v>
      </c>
      <c r="P3" s="181">
        <f>IF(G3=0,"",O3/G3)</f>
        <v>1.3299561420512325</v>
      </c>
      <c r="Q3" s="213">
        <f>IF(N3=0,"",O3/N3)</f>
        <v>219.75087959015602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8990</v>
      </c>
      <c r="B6" s="734" t="s">
        <v>9349</v>
      </c>
      <c r="C6" s="734" t="s">
        <v>8731</v>
      </c>
      <c r="D6" s="734" t="s">
        <v>9350</v>
      </c>
      <c r="E6" s="734" t="s">
        <v>9351</v>
      </c>
      <c r="F6" s="229">
        <v>1</v>
      </c>
      <c r="G6" s="229">
        <v>256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8992</v>
      </c>
      <c r="B7" s="661" t="s">
        <v>238</v>
      </c>
      <c r="C7" s="661" t="s">
        <v>8731</v>
      </c>
      <c r="D7" s="661" t="s">
        <v>8750</v>
      </c>
      <c r="E7" s="661" t="s">
        <v>8751</v>
      </c>
      <c r="F7" s="664">
        <v>1</v>
      </c>
      <c r="G7" s="664">
        <v>46</v>
      </c>
      <c r="H7" s="664">
        <v>1</v>
      </c>
      <c r="I7" s="664">
        <v>46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9003</v>
      </c>
      <c r="B8" s="661" t="s">
        <v>9352</v>
      </c>
      <c r="C8" s="661" t="s">
        <v>8731</v>
      </c>
      <c r="D8" s="661" t="s">
        <v>9353</v>
      </c>
      <c r="E8" s="661" t="s">
        <v>9354</v>
      </c>
      <c r="F8" s="664"/>
      <c r="G8" s="664"/>
      <c r="H8" s="664"/>
      <c r="I8" s="664"/>
      <c r="J8" s="664">
        <v>2</v>
      </c>
      <c r="K8" s="664">
        <v>126</v>
      </c>
      <c r="L8" s="664"/>
      <c r="M8" s="664">
        <v>63</v>
      </c>
      <c r="N8" s="664">
        <v>2</v>
      </c>
      <c r="O8" s="664">
        <v>128</v>
      </c>
      <c r="P8" s="677"/>
      <c r="Q8" s="665">
        <v>64</v>
      </c>
    </row>
    <row r="9" spans="1:17" ht="14.4" customHeight="1" x14ac:dyDescent="0.3">
      <c r="A9" s="660" t="s">
        <v>9007</v>
      </c>
      <c r="B9" s="661" t="s">
        <v>9355</v>
      </c>
      <c r="C9" s="661" t="s">
        <v>8731</v>
      </c>
      <c r="D9" s="661" t="s">
        <v>9356</v>
      </c>
      <c r="E9" s="661" t="s">
        <v>9357</v>
      </c>
      <c r="F9" s="664">
        <v>4</v>
      </c>
      <c r="G9" s="664">
        <v>872</v>
      </c>
      <c r="H9" s="664">
        <v>1</v>
      </c>
      <c r="I9" s="664">
        <v>218</v>
      </c>
      <c r="J9" s="664">
        <v>2</v>
      </c>
      <c r="K9" s="664">
        <v>438</v>
      </c>
      <c r="L9" s="664">
        <v>0.50229357798165142</v>
      </c>
      <c r="M9" s="664">
        <v>219</v>
      </c>
      <c r="N9" s="664"/>
      <c r="O9" s="664"/>
      <c r="P9" s="677"/>
      <c r="Q9" s="665"/>
    </row>
    <row r="10" spans="1:17" ht="14.4" customHeight="1" x14ac:dyDescent="0.3">
      <c r="A10" s="660" t="s">
        <v>9007</v>
      </c>
      <c r="B10" s="661" t="s">
        <v>9358</v>
      </c>
      <c r="C10" s="661" t="s">
        <v>8731</v>
      </c>
      <c r="D10" s="661" t="s">
        <v>9356</v>
      </c>
      <c r="E10" s="661" t="s">
        <v>9357</v>
      </c>
      <c r="F10" s="664"/>
      <c r="G10" s="664"/>
      <c r="H10" s="664"/>
      <c r="I10" s="664"/>
      <c r="J10" s="664">
        <v>1</v>
      </c>
      <c r="K10" s="664">
        <v>219</v>
      </c>
      <c r="L10" s="664"/>
      <c r="M10" s="664">
        <v>219</v>
      </c>
      <c r="N10" s="664"/>
      <c r="O10" s="664"/>
      <c r="P10" s="677"/>
      <c r="Q10" s="665"/>
    </row>
    <row r="11" spans="1:17" ht="14.4" customHeight="1" x14ac:dyDescent="0.3">
      <c r="A11" s="660" t="s">
        <v>9007</v>
      </c>
      <c r="B11" s="661" t="s">
        <v>9358</v>
      </c>
      <c r="C11" s="661" t="s">
        <v>8731</v>
      </c>
      <c r="D11" s="661" t="s">
        <v>9359</v>
      </c>
      <c r="E11" s="661" t="s">
        <v>9360</v>
      </c>
      <c r="F11" s="664"/>
      <c r="G11" s="664"/>
      <c r="H11" s="664"/>
      <c r="I11" s="664"/>
      <c r="J11" s="664">
        <v>2</v>
      </c>
      <c r="K11" s="664">
        <v>950</v>
      </c>
      <c r="L11" s="664"/>
      <c r="M11" s="664">
        <v>475</v>
      </c>
      <c r="N11" s="664"/>
      <c r="O11" s="664"/>
      <c r="P11" s="677"/>
      <c r="Q11" s="665"/>
    </row>
    <row r="12" spans="1:17" ht="14.4" customHeight="1" x14ac:dyDescent="0.3">
      <c r="A12" s="660" t="s">
        <v>9010</v>
      </c>
      <c r="B12" s="661" t="s">
        <v>9361</v>
      </c>
      <c r="C12" s="661" t="s">
        <v>8731</v>
      </c>
      <c r="D12" s="661" t="s">
        <v>9362</v>
      </c>
      <c r="E12" s="661" t="s">
        <v>9363</v>
      </c>
      <c r="F12" s="664">
        <v>5</v>
      </c>
      <c r="G12" s="664">
        <v>535</v>
      </c>
      <c r="H12" s="664">
        <v>1</v>
      </c>
      <c r="I12" s="664">
        <v>107</v>
      </c>
      <c r="J12" s="664">
        <v>1</v>
      </c>
      <c r="K12" s="664">
        <v>108</v>
      </c>
      <c r="L12" s="664">
        <v>0.20186915887850468</v>
      </c>
      <c r="M12" s="664">
        <v>108</v>
      </c>
      <c r="N12" s="664">
        <v>1</v>
      </c>
      <c r="O12" s="664">
        <v>109</v>
      </c>
      <c r="P12" s="677">
        <v>0.20373831775700935</v>
      </c>
      <c r="Q12" s="665">
        <v>109</v>
      </c>
    </row>
    <row r="13" spans="1:17" ht="14.4" customHeight="1" x14ac:dyDescent="0.3">
      <c r="A13" s="660" t="s">
        <v>9010</v>
      </c>
      <c r="B13" s="661" t="s">
        <v>9361</v>
      </c>
      <c r="C13" s="661" t="s">
        <v>8731</v>
      </c>
      <c r="D13" s="661" t="s">
        <v>9364</v>
      </c>
      <c r="E13" s="661" t="s">
        <v>9365</v>
      </c>
      <c r="F13" s="664">
        <v>5</v>
      </c>
      <c r="G13" s="664">
        <v>3300</v>
      </c>
      <c r="H13" s="664">
        <v>1</v>
      </c>
      <c r="I13" s="664">
        <v>660</v>
      </c>
      <c r="J13" s="664">
        <v>1</v>
      </c>
      <c r="K13" s="664">
        <v>664</v>
      </c>
      <c r="L13" s="664">
        <v>0.2012121212121212</v>
      </c>
      <c r="M13" s="664">
        <v>664</v>
      </c>
      <c r="N13" s="664">
        <v>5</v>
      </c>
      <c r="O13" s="664">
        <v>3344</v>
      </c>
      <c r="P13" s="677">
        <v>1.0133333333333334</v>
      </c>
      <c r="Q13" s="665">
        <v>668.8</v>
      </c>
    </row>
    <row r="14" spans="1:17" ht="14.4" customHeight="1" x14ac:dyDescent="0.3">
      <c r="A14" s="660" t="s">
        <v>9010</v>
      </c>
      <c r="B14" s="661" t="s">
        <v>9361</v>
      </c>
      <c r="C14" s="661" t="s">
        <v>8731</v>
      </c>
      <c r="D14" s="661" t="s">
        <v>9366</v>
      </c>
      <c r="E14" s="661" t="s">
        <v>9367</v>
      </c>
      <c r="F14" s="664">
        <v>1</v>
      </c>
      <c r="G14" s="664">
        <v>325</v>
      </c>
      <c r="H14" s="664">
        <v>1</v>
      </c>
      <c r="I14" s="664">
        <v>325</v>
      </c>
      <c r="J14" s="664"/>
      <c r="K14" s="664"/>
      <c r="L14" s="664"/>
      <c r="M14" s="664"/>
      <c r="N14" s="664">
        <v>1</v>
      </c>
      <c r="O14" s="664">
        <v>329</v>
      </c>
      <c r="P14" s="677">
        <v>1.0123076923076924</v>
      </c>
      <c r="Q14" s="665">
        <v>329</v>
      </c>
    </row>
    <row r="15" spans="1:17" ht="14.4" customHeight="1" x14ac:dyDescent="0.3">
      <c r="A15" s="660" t="s">
        <v>9010</v>
      </c>
      <c r="B15" s="661" t="s">
        <v>9361</v>
      </c>
      <c r="C15" s="661" t="s">
        <v>8731</v>
      </c>
      <c r="D15" s="661" t="s">
        <v>9368</v>
      </c>
      <c r="E15" s="661" t="s">
        <v>9369</v>
      </c>
      <c r="F15" s="664">
        <v>13</v>
      </c>
      <c r="G15" s="664">
        <v>5902</v>
      </c>
      <c r="H15" s="664">
        <v>1</v>
      </c>
      <c r="I15" s="664">
        <v>454</v>
      </c>
      <c r="J15" s="664">
        <v>2</v>
      </c>
      <c r="K15" s="664">
        <v>914</v>
      </c>
      <c r="L15" s="664">
        <v>0.15486275838698746</v>
      </c>
      <c r="M15" s="664">
        <v>457</v>
      </c>
      <c r="N15" s="664">
        <v>2</v>
      </c>
      <c r="O15" s="664">
        <v>914</v>
      </c>
      <c r="P15" s="677">
        <v>0.15486275838698746</v>
      </c>
      <c r="Q15" s="665">
        <v>457</v>
      </c>
    </row>
    <row r="16" spans="1:17" ht="14.4" customHeight="1" x14ac:dyDescent="0.3">
      <c r="A16" s="660" t="s">
        <v>9010</v>
      </c>
      <c r="B16" s="661" t="s">
        <v>9361</v>
      </c>
      <c r="C16" s="661" t="s">
        <v>8731</v>
      </c>
      <c r="D16" s="661" t="s">
        <v>9370</v>
      </c>
      <c r="E16" s="661" t="s">
        <v>9371</v>
      </c>
      <c r="F16" s="664">
        <v>5</v>
      </c>
      <c r="G16" s="664">
        <v>1175</v>
      </c>
      <c r="H16" s="664">
        <v>1</v>
      </c>
      <c r="I16" s="664">
        <v>235</v>
      </c>
      <c r="J16" s="664">
        <v>1</v>
      </c>
      <c r="K16" s="664">
        <v>237</v>
      </c>
      <c r="L16" s="664">
        <v>0.20170212765957446</v>
      </c>
      <c r="M16" s="664">
        <v>237</v>
      </c>
      <c r="N16" s="664">
        <v>5</v>
      </c>
      <c r="O16" s="664">
        <v>1194</v>
      </c>
      <c r="P16" s="677">
        <v>1.0161702127659575</v>
      </c>
      <c r="Q16" s="665">
        <v>238.8</v>
      </c>
    </row>
    <row r="17" spans="1:17" ht="14.4" customHeight="1" x14ac:dyDescent="0.3">
      <c r="A17" s="660" t="s">
        <v>9010</v>
      </c>
      <c r="B17" s="661" t="s">
        <v>9361</v>
      </c>
      <c r="C17" s="661" t="s">
        <v>8731</v>
      </c>
      <c r="D17" s="661" t="s">
        <v>9372</v>
      </c>
      <c r="E17" s="661" t="s">
        <v>9373</v>
      </c>
      <c r="F17" s="664">
        <v>22</v>
      </c>
      <c r="G17" s="664">
        <v>1716</v>
      </c>
      <c r="H17" s="664">
        <v>1</v>
      </c>
      <c r="I17" s="664">
        <v>78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9010</v>
      </c>
      <c r="B18" s="661" t="s">
        <v>9361</v>
      </c>
      <c r="C18" s="661" t="s">
        <v>8731</v>
      </c>
      <c r="D18" s="661" t="s">
        <v>9374</v>
      </c>
      <c r="E18" s="661" t="s">
        <v>9375</v>
      </c>
      <c r="F18" s="664">
        <v>3</v>
      </c>
      <c r="G18" s="664">
        <v>489</v>
      </c>
      <c r="H18" s="664">
        <v>1</v>
      </c>
      <c r="I18" s="664">
        <v>163</v>
      </c>
      <c r="J18" s="664"/>
      <c r="K18" s="664"/>
      <c r="L18" s="664"/>
      <c r="M18" s="664"/>
      <c r="N18" s="664">
        <v>3</v>
      </c>
      <c r="O18" s="664">
        <v>495</v>
      </c>
      <c r="P18" s="677">
        <v>1.0122699386503067</v>
      </c>
      <c r="Q18" s="665">
        <v>165</v>
      </c>
    </row>
    <row r="19" spans="1:17" ht="14.4" customHeight="1" x14ac:dyDescent="0.3">
      <c r="A19" s="660" t="s">
        <v>9010</v>
      </c>
      <c r="B19" s="661" t="s">
        <v>9361</v>
      </c>
      <c r="C19" s="661" t="s">
        <v>8731</v>
      </c>
      <c r="D19" s="661" t="s">
        <v>9376</v>
      </c>
      <c r="E19" s="661" t="s">
        <v>9377</v>
      </c>
      <c r="F19" s="664">
        <v>3</v>
      </c>
      <c r="G19" s="664">
        <v>591</v>
      </c>
      <c r="H19" s="664">
        <v>1</v>
      </c>
      <c r="I19" s="664">
        <v>197</v>
      </c>
      <c r="J19" s="664">
        <v>0</v>
      </c>
      <c r="K19" s="664">
        <v>0</v>
      </c>
      <c r="L19" s="664">
        <v>0</v>
      </c>
      <c r="M19" s="664"/>
      <c r="N19" s="664"/>
      <c r="O19" s="664"/>
      <c r="P19" s="677"/>
      <c r="Q19" s="665"/>
    </row>
    <row r="20" spans="1:17" ht="14.4" customHeight="1" x14ac:dyDescent="0.3">
      <c r="A20" s="660" t="s">
        <v>9010</v>
      </c>
      <c r="B20" s="661" t="s">
        <v>9361</v>
      </c>
      <c r="C20" s="661" t="s">
        <v>8731</v>
      </c>
      <c r="D20" s="661" t="s">
        <v>9378</v>
      </c>
      <c r="E20" s="661" t="s">
        <v>9379</v>
      </c>
      <c r="F20" s="664">
        <v>3</v>
      </c>
      <c r="G20" s="664">
        <v>498</v>
      </c>
      <c r="H20" s="664">
        <v>1</v>
      </c>
      <c r="I20" s="664">
        <v>166</v>
      </c>
      <c r="J20" s="664"/>
      <c r="K20" s="664"/>
      <c r="L20" s="664"/>
      <c r="M20" s="664"/>
      <c r="N20" s="664">
        <v>2</v>
      </c>
      <c r="O20" s="664">
        <v>338</v>
      </c>
      <c r="P20" s="677">
        <v>0.67871485943775101</v>
      </c>
      <c r="Q20" s="665">
        <v>169</v>
      </c>
    </row>
    <row r="21" spans="1:17" ht="14.4" customHeight="1" x14ac:dyDescent="0.3">
      <c r="A21" s="660" t="s">
        <v>9010</v>
      </c>
      <c r="B21" s="661" t="s">
        <v>9361</v>
      </c>
      <c r="C21" s="661" t="s">
        <v>8731</v>
      </c>
      <c r="D21" s="661" t="s">
        <v>9380</v>
      </c>
      <c r="E21" s="661" t="s">
        <v>9381</v>
      </c>
      <c r="F21" s="664"/>
      <c r="G21" s="664"/>
      <c r="H21" s="664"/>
      <c r="I21" s="664"/>
      <c r="J21" s="664"/>
      <c r="K21" s="664"/>
      <c r="L21" s="664"/>
      <c r="M21" s="664"/>
      <c r="N21" s="664">
        <v>9</v>
      </c>
      <c r="O21" s="664">
        <v>2214</v>
      </c>
      <c r="P21" s="677"/>
      <c r="Q21" s="665">
        <v>246</v>
      </c>
    </row>
    <row r="22" spans="1:17" ht="14.4" customHeight="1" x14ac:dyDescent="0.3">
      <c r="A22" s="660" t="s">
        <v>9016</v>
      </c>
      <c r="B22" s="661" t="s">
        <v>4034</v>
      </c>
      <c r="C22" s="661" t="s">
        <v>2035</v>
      </c>
      <c r="D22" s="661" t="s">
        <v>9382</v>
      </c>
      <c r="E22" s="661" t="s">
        <v>9383</v>
      </c>
      <c r="F22" s="664"/>
      <c r="G22" s="664"/>
      <c r="H22" s="664"/>
      <c r="I22" s="664"/>
      <c r="J22" s="664">
        <v>0.5</v>
      </c>
      <c r="K22" s="664">
        <v>989.02</v>
      </c>
      <c r="L22" s="664"/>
      <c r="M22" s="664">
        <v>1978.04</v>
      </c>
      <c r="N22" s="664">
        <v>2.4500000000000002</v>
      </c>
      <c r="O22" s="664">
        <v>4846.17</v>
      </c>
      <c r="P22" s="677"/>
      <c r="Q22" s="665">
        <v>1978.0285714285712</v>
      </c>
    </row>
    <row r="23" spans="1:17" ht="14.4" customHeight="1" x14ac:dyDescent="0.3">
      <c r="A23" s="660" t="s">
        <v>9016</v>
      </c>
      <c r="B23" s="661" t="s">
        <v>4034</v>
      </c>
      <c r="C23" s="661" t="s">
        <v>2035</v>
      </c>
      <c r="D23" s="661" t="s">
        <v>9384</v>
      </c>
      <c r="E23" s="661" t="s">
        <v>9385</v>
      </c>
      <c r="F23" s="664"/>
      <c r="G23" s="664"/>
      <c r="H23" s="664"/>
      <c r="I23" s="664"/>
      <c r="J23" s="664"/>
      <c r="K23" s="664"/>
      <c r="L23" s="664"/>
      <c r="M23" s="664"/>
      <c r="N23" s="664">
        <v>0.14000000000000001</v>
      </c>
      <c r="O23" s="664">
        <v>1442.56</v>
      </c>
      <c r="P23" s="677"/>
      <c r="Q23" s="665">
        <v>10303.999999999998</v>
      </c>
    </row>
    <row r="24" spans="1:17" ht="14.4" customHeight="1" x14ac:dyDescent="0.3">
      <c r="A24" s="660" t="s">
        <v>9016</v>
      </c>
      <c r="B24" s="661" t="s">
        <v>4034</v>
      </c>
      <c r="C24" s="661" t="s">
        <v>2035</v>
      </c>
      <c r="D24" s="661" t="s">
        <v>9386</v>
      </c>
      <c r="E24" s="661" t="s">
        <v>8544</v>
      </c>
      <c r="F24" s="664">
        <v>0.60000000000000009</v>
      </c>
      <c r="G24" s="664">
        <v>649.59</v>
      </c>
      <c r="H24" s="664">
        <v>1</v>
      </c>
      <c r="I24" s="664">
        <v>1082.6499999999999</v>
      </c>
      <c r="J24" s="664">
        <v>1.1200000000000001</v>
      </c>
      <c r="K24" s="664">
        <v>1223.21</v>
      </c>
      <c r="L24" s="664">
        <v>1.8830493080250619</v>
      </c>
      <c r="M24" s="664">
        <v>1092.1517857142856</v>
      </c>
      <c r="N24" s="664"/>
      <c r="O24" s="664"/>
      <c r="P24" s="677"/>
      <c r="Q24" s="665"/>
    </row>
    <row r="25" spans="1:17" ht="14.4" customHeight="1" x14ac:dyDescent="0.3">
      <c r="A25" s="660" t="s">
        <v>9016</v>
      </c>
      <c r="B25" s="661" t="s">
        <v>4034</v>
      </c>
      <c r="C25" s="661" t="s">
        <v>2035</v>
      </c>
      <c r="D25" s="661" t="s">
        <v>9386</v>
      </c>
      <c r="E25" s="661" t="s">
        <v>9385</v>
      </c>
      <c r="F25" s="664">
        <v>1.1500000000000001</v>
      </c>
      <c r="G25" s="664">
        <v>1245.04</v>
      </c>
      <c r="H25" s="664">
        <v>1</v>
      </c>
      <c r="I25" s="664">
        <v>1082.6434782608694</v>
      </c>
      <c r="J25" s="664">
        <v>4.8000000000000016</v>
      </c>
      <c r="K25" s="664">
        <v>5208.1200000000008</v>
      </c>
      <c r="L25" s="664">
        <v>4.1830945190515978</v>
      </c>
      <c r="M25" s="664">
        <v>1085.0249999999999</v>
      </c>
      <c r="N25" s="664">
        <v>1</v>
      </c>
      <c r="O25" s="664">
        <v>1092.1500000000001</v>
      </c>
      <c r="P25" s="677">
        <v>0.87720073250658626</v>
      </c>
      <c r="Q25" s="665">
        <v>1092.1500000000001</v>
      </c>
    </row>
    <row r="26" spans="1:17" ht="14.4" customHeight="1" x14ac:dyDescent="0.3">
      <c r="A26" s="660" t="s">
        <v>9016</v>
      </c>
      <c r="B26" s="661" t="s">
        <v>4034</v>
      </c>
      <c r="C26" s="661" t="s">
        <v>2035</v>
      </c>
      <c r="D26" s="661" t="s">
        <v>9387</v>
      </c>
      <c r="E26" s="661" t="s">
        <v>9385</v>
      </c>
      <c r="F26" s="664">
        <v>38.199999999999996</v>
      </c>
      <c r="G26" s="664">
        <v>82715.22000000003</v>
      </c>
      <c r="H26" s="664">
        <v>1</v>
      </c>
      <c r="I26" s="664">
        <v>2165.3198952879593</v>
      </c>
      <c r="J26" s="664">
        <v>38.299999999999997</v>
      </c>
      <c r="K26" s="664">
        <v>83369.560000000027</v>
      </c>
      <c r="L26" s="664">
        <v>1.0079107569320374</v>
      </c>
      <c r="M26" s="664">
        <v>2176.7509138381211</v>
      </c>
      <c r="N26" s="664">
        <v>19.349999999999998</v>
      </c>
      <c r="O26" s="664">
        <v>42266.5</v>
      </c>
      <c r="P26" s="677">
        <v>0.5109881833113662</v>
      </c>
      <c r="Q26" s="665">
        <v>2184.3152454780366</v>
      </c>
    </row>
    <row r="27" spans="1:17" ht="14.4" customHeight="1" x14ac:dyDescent="0.3">
      <c r="A27" s="660" t="s">
        <v>9016</v>
      </c>
      <c r="B27" s="661" t="s">
        <v>4034</v>
      </c>
      <c r="C27" s="661" t="s">
        <v>2035</v>
      </c>
      <c r="D27" s="661" t="s">
        <v>9388</v>
      </c>
      <c r="E27" s="661" t="s">
        <v>9389</v>
      </c>
      <c r="F27" s="664">
        <v>3.0799999999999992</v>
      </c>
      <c r="G27" s="664">
        <v>2880.0399999999991</v>
      </c>
      <c r="H27" s="664">
        <v>1</v>
      </c>
      <c r="I27" s="664">
        <v>935.07792207792204</v>
      </c>
      <c r="J27" s="664">
        <v>2.4000000000000004</v>
      </c>
      <c r="K27" s="664">
        <v>2262.5999999999995</v>
      </c>
      <c r="L27" s="664">
        <v>0.7856140886932127</v>
      </c>
      <c r="M27" s="664">
        <v>942.74999999999966</v>
      </c>
      <c r="N27" s="664">
        <v>1.5800000000000007</v>
      </c>
      <c r="O27" s="664">
        <v>1488.0600000000002</v>
      </c>
      <c r="P27" s="677">
        <v>0.51668032388439078</v>
      </c>
      <c r="Q27" s="665">
        <v>941.81012658227814</v>
      </c>
    </row>
    <row r="28" spans="1:17" ht="14.4" customHeight="1" x14ac:dyDescent="0.3">
      <c r="A28" s="660" t="s">
        <v>9016</v>
      </c>
      <c r="B28" s="661" t="s">
        <v>4034</v>
      </c>
      <c r="C28" s="661" t="s">
        <v>2035</v>
      </c>
      <c r="D28" s="661" t="s">
        <v>8678</v>
      </c>
      <c r="E28" s="661" t="s">
        <v>8676</v>
      </c>
      <c r="F28" s="664"/>
      <c r="G28" s="664"/>
      <c r="H28" s="664"/>
      <c r="I28" s="664"/>
      <c r="J28" s="664"/>
      <c r="K28" s="664"/>
      <c r="L28" s="664"/>
      <c r="M28" s="664"/>
      <c r="N28" s="664">
        <v>2</v>
      </c>
      <c r="O28" s="664">
        <v>478774</v>
      </c>
      <c r="P28" s="677"/>
      <c r="Q28" s="665">
        <v>239387</v>
      </c>
    </row>
    <row r="29" spans="1:17" ht="14.4" customHeight="1" x14ac:dyDescent="0.3">
      <c r="A29" s="660" t="s">
        <v>9016</v>
      </c>
      <c r="B29" s="661" t="s">
        <v>4034</v>
      </c>
      <c r="C29" s="661" t="s">
        <v>8709</v>
      </c>
      <c r="D29" s="661" t="s">
        <v>9390</v>
      </c>
      <c r="E29" s="661" t="s">
        <v>8544</v>
      </c>
      <c r="F29" s="664"/>
      <c r="G29" s="664"/>
      <c r="H29" s="664"/>
      <c r="I29" s="664"/>
      <c r="J29" s="664">
        <v>1000</v>
      </c>
      <c r="K29" s="664">
        <v>5560</v>
      </c>
      <c r="L29" s="664"/>
      <c r="M29" s="664">
        <v>5.56</v>
      </c>
      <c r="N29" s="664">
        <v>1628</v>
      </c>
      <c r="O29" s="664">
        <v>9035.4</v>
      </c>
      <c r="P29" s="677"/>
      <c r="Q29" s="665">
        <v>5.55</v>
      </c>
    </row>
    <row r="30" spans="1:17" ht="14.4" customHeight="1" x14ac:dyDescent="0.3">
      <c r="A30" s="660" t="s">
        <v>9016</v>
      </c>
      <c r="B30" s="661" t="s">
        <v>4034</v>
      </c>
      <c r="C30" s="661" t="s">
        <v>8709</v>
      </c>
      <c r="D30" s="661" t="s">
        <v>9390</v>
      </c>
      <c r="E30" s="661" t="s">
        <v>9391</v>
      </c>
      <c r="F30" s="664"/>
      <c r="G30" s="664"/>
      <c r="H30" s="664"/>
      <c r="I30" s="664"/>
      <c r="J30" s="664"/>
      <c r="K30" s="664"/>
      <c r="L30" s="664"/>
      <c r="M30" s="664"/>
      <c r="N30" s="664">
        <v>594</v>
      </c>
      <c r="O30" s="664">
        <v>3468.96</v>
      </c>
      <c r="P30" s="677"/>
      <c r="Q30" s="665">
        <v>5.84</v>
      </c>
    </row>
    <row r="31" spans="1:17" ht="14.4" customHeight="1" x14ac:dyDescent="0.3">
      <c r="A31" s="660" t="s">
        <v>9016</v>
      </c>
      <c r="B31" s="661" t="s">
        <v>4034</v>
      </c>
      <c r="C31" s="661" t="s">
        <v>8709</v>
      </c>
      <c r="D31" s="661" t="s">
        <v>9392</v>
      </c>
      <c r="E31" s="661" t="s">
        <v>8544</v>
      </c>
      <c r="F31" s="664"/>
      <c r="G31" s="664"/>
      <c r="H31" s="664"/>
      <c r="I31" s="664"/>
      <c r="J31" s="664">
        <v>130</v>
      </c>
      <c r="K31" s="664">
        <v>1028.3</v>
      </c>
      <c r="L31" s="664"/>
      <c r="M31" s="664">
        <v>7.9099999999999993</v>
      </c>
      <c r="N31" s="664"/>
      <c r="O31" s="664"/>
      <c r="P31" s="677"/>
      <c r="Q31" s="665"/>
    </row>
    <row r="32" spans="1:17" ht="14.4" customHeight="1" x14ac:dyDescent="0.3">
      <c r="A32" s="660" t="s">
        <v>9016</v>
      </c>
      <c r="B32" s="661" t="s">
        <v>4034</v>
      </c>
      <c r="C32" s="661" t="s">
        <v>8709</v>
      </c>
      <c r="D32" s="661" t="s">
        <v>9393</v>
      </c>
      <c r="E32" s="661" t="s">
        <v>8544</v>
      </c>
      <c r="F32" s="664"/>
      <c r="G32" s="664"/>
      <c r="H32" s="664"/>
      <c r="I32" s="664"/>
      <c r="J32" s="664"/>
      <c r="K32" s="664"/>
      <c r="L32" s="664"/>
      <c r="M32" s="664"/>
      <c r="N32" s="664">
        <v>960</v>
      </c>
      <c r="O32" s="664">
        <v>18355.2</v>
      </c>
      <c r="P32" s="677"/>
      <c r="Q32" s="665">
        <v>19.12</v>
      </c>
    </row>
    <row r="33" spans="1:17" ht="14.4" customHeight="1" x14ac:dyDescent="0.3">
      <c r="A33" s="660" t="s">
        <v>9016</v>
      </c>
      <c r="B33" s="661" t="s">
        <v>4034</v>
      </c>
      <c r="C33" s="661" t="s">
        <v>8709</v>
      </c>
      <c r="D33" s="661" t="s">
        <v>9394</v>
      </c>
      <c r="E33" s="661" t="s">
        <v>8544</v>
      </c>
      <c r="F33" s="664">
        <v>4.5</v>
      </c>
      <c r="G33" s="664">
        <v>3986.05</v>
      </c>
      <c r="H33" s="664">
        <v>1</v>
      </c>
      <c r="I33" s="664">
        <v>885.78888888888889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9016</v>
      </c>
      <c r="B34" s="661" t="s">
        <v>4034</v>
      </c>
      <c r="C34" s="661" t="s">
        <v>8709</v>
      </c>
      <c r="D34" s="661" t="s">
        <v>9395</v>
      </c>
      <c r="E34" s="661" t="s">
        <v>8544</v>
      </c>
      <c r="F34" s="664">
        <v>28.1</v>
      </c>
      <c r="G34" s="664">
        <v>61955.49</v>
      </c>
      <c r="H34" s="664">
        <v>1</v>
      </c>
      <c r="I34" s="664">
        <v>2204.821708185053</v>
      </c>
      <c r="J34" s="664">
        <v>12.9</v>
      </c>
      <c r="K34" s="664">
        <v>38816.740000000005</v>
      </c>
      <c r="L34" s="664">
        <v>0.62652623681936837</v>
      </c>
      <c r="M34" s="664">
        <v>3009.049612403101</v>
      </c>
      <c r="N34" s="664">
        <v>8.8000000000000007</v>
      </c>
      <c r="O34" s="664">
        <v>38905.410000000003</v>
      </c>
      <c r="P34" s="677">
        <v>0.62795742556470791</v>
      </c>
      <c r="Q34" s="665">
        <v>4421.0693181818178</v>
      </c>
    </row>
    <row r="35" spans="1:17" ht="14.4" customHeight="1" x14ac:dyDescent="0.3">
      <c r="A35" s="660" t="s">
        <v>9016</v>
      </c>
      <c r="B35" s="661" t="s">
        <v>4034</v>
      </c>
      <c r="C35" s="661" t="s">
        <v>8709</v>
      </c>
      <c r="D35" s="661" t="s">
        <v>9395</v>
      </c>
      <c r="E35" s="661" t="s">
        <v>9396</v>
      </c>
      <c r="F35" s="664"/>
      <c r="G35" s="664"/>
      <c r="H35" s="664"/>
      <c r="I35" s="664"/>
      <c r="J35" s="664">
        <v>5</v>
      </c>
      <c r="K35" s="664">
        <v>22333</v>
      </c>
      <c r="L35" s="664"/>
      <c r="M35" s="664">
        <v>4466.6000000000004</v>
      </c>
      <c r="N35" s="664"/>
      <c r="O35" s="664"/>
      <c r="P35" s="677"/>
      <c r="Q35" s="665"/>
    </row>
    <row r="36" spans="1:17" ht="14.4" customHeight="1" x14ac:dyDescent="0.3">
      <c r="A36" s="660" t="s">
        <v>9016</v>
      </c>
      <c r="B36" s="661" t="s">
        <v>4034</v>
      </c>
      <c r="C36" s="661" t="s">
        <v>8709</v>
      </c>
      <c r="D36" s="661" t="s">
        <v>9397</v>
      </c>
      <c r="E36" s="661" t="s">
        <v>8544</v>
      </c>
      <c r="F36" s="664">
        <v>654</v>
      </c>
      <c r="G36" s="664">
        <v>1922.76</v>
      </c>
      <c r="H36" s="664">
        <v>1</v>
      </c>
      <c r="I36" s="664">
        <v>2.94</v>
      </c>
      <c r="J36" s="664">
        <v>647</v>
      </c>
      <c r="K36" s="664">
        <v>2018.64</v>
      </c>
      <c r="L36" s="664">
        <v>1.0498658178867879</v>
      </c>
      <c r="M36" s="664">
        <v>3.12</v>
      </c>
      <c r="N36" s="664">
        <v>640</v>
      </c>
      <c r="O36" s="664">
        <v>2086.4</v>
      </c>
      <c r="P36" s="677">
        <v>1.0851068256048597</v>
      </c>
      <c r="Q36" s="665">
        <v>3.2600000000000002</v>
      </c>
    </row>
    <row r="37" spans="1:17" ht="14.4" customHeight="1" x14ac:dyDescent="0.3">
      <c r="A37" s="660" t="s">
        <v>9016</v>
      </c>
      <c r="B37" s="661" t="s">
        <v>4034</v>
      </c>
      <c r="C37" s="661" t="s">
        <v>8709</v>
      </c>
      <c r="D37" s="661" t="s">
        <v>9398</v>
      </c>
      <c r="E37" s="661" t="s">
        <v>8544</v>
      </c>
      <c r="F37" s="664">
        <v>24114</v>
      </c>
      <c r="G37" s="664">
        <v>768294.9</v>
      </c>
      <c r="H37" s="664">
        <v>1</v>
      </c>
      <c r="I37" s="664">
        <v>31.860947997014183</v>
      </c>
      <c r="J37" s="664">
        <v>29775</v>
      </c>
      <c r="K37" s="664">
        <v>987752.30000000028</v>
      </c>
      <c r="L37" s="664">
        <v>1.2856421407977592</v>
      </c>
      <c r="M37" s="664">
        <v>33.17388077246013</v>
      </c>
      <c r="N37" s="664">
        <v>18208</v>
      </c>
      <c r="O37" s="664">
        <v>606326.4</v>
      </c>
      <c r="P37" s="677">
        <v>0.78918446549625676</v>
      </c>
      <c r="Q37" s="665">
        <v>33.300000000000004</v>
      </c>
    </row>
    <row r="38" spans="1:17" ht="14.4" customHeight="1" x14ac:dyDescent="0.3">
      <c r="A38" s="660" t="s">
        <v>9016</v>
      </c>
      <c r="B38" s="661" t="s">
        <v>4034</v>
      </c>
      <c r="C38" s="661" t="s">
        <v>8709</v>
      </c>
      <c r="D38" s="661" t="s">
        <v>9398</v>
      </c>
      <c r="E38" s="661" t="s">
        <v>9399</v>
      </c>
      <c r="F38" s="664">
        <v>10385</v>
      </c>
      <c r="G38" s="664">
        <v>338332.63999999996</v>
      </c>
      <c r="H38" s="664">
        <v>1</v>
      </c>
      <c r="I38" s="664">
        <v>32.578973519499272</v>
      </c>
      <c r="J38" s="664">
        <v>8425</v>
      </c>
      <c r="K38" s="664">
        <v>280380.26999999996</v>
      </c>
      <c r="L38" s="664">
        <v>0.82871185588242391</v>
      </c>
      <c r="M38" s="664">
        <v>33.27955727002967</v>
      </c>
      <c r="N38" s="664">
        <v>4802</v>
      </c>
      <c r="O38" s="664">
        <v>160141.6</v>
      </c>
      <c r="P38" s="677">
        <v>0.47332589607671322</v>
      </c>
      <c r="Q38" s="665">
        <v>33.348937942523946</v>
      </c>
    </row>
    <row r="39" spans="1:17" ht="14.4" customHeight="1" x14ac:dyDescent="0.3">
      <c r="A39" s="660" t="s">
        <v>9016</v>
      </c>
      <c r="B39" s="661" t="s">
        <v>4034</v>
      </c>
      <c r="C39" s="661" t="s">
        <v>8709</v>
      </c>
      <c r="D39" s="661" t="s">
        <v>9400</v>
      </c>
      <c r="E39" s="661" t="s">
        <v>9401</v>
      </c>
      <c r="F39" s="664"/>
      <c r="G39" s="664"/>
      <c r="H39" s="664"/>
      <c r="I39" s="664"/>
      <c r="J39" s="664"/>
      <c r="K39" s="664"/>
      <c r="L39" s="664"/>
      <c r="M39" s="664"/>
      <c r="N39" s="664">
        <v>0</v>
      </c>
      <c r="O39" s="664">
        <v>0</v>
      </c>
      <c r="P39" s="677"/>
      <c r="Q39" s="665"/>
    </row>
    <row r="40" spans="1:17" ht="14.4" customHeight="1" x14ac:dyDescent="0.3">
      <c r="A40" s="660" t="s">
        <v>9016</v>
      </c>
      <c r="B40" s="661" t="s">
        <v>4034</v>
      </c>
      <c r="C40" s="661" t="s">
        <v>8709</v>
      </c>
      <c r="D40" s="661" t="s">
        <v>9400</v>
      </c>
      <c r="E40" s="661" t="s">
        <v>8544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449209.69</v>
      </c>
      <c r="P40" s="677"/>
      <c r="Q40" s="665">
        <v>449209.69</v>
      </c>
    </row>
    <row r="41" spans="1:17" ht="14.4" customHeight="1" x14ac:dyDescent="0.3">
      <c r="A41" s="660" t="s">
        <v>9016</v>
      </c>
      <c r="B41" s="661" t="s">
        <v>4034</v>
      </c>
      <c r="C41" s="661" t="s">
        <v>8709</v>
      </c>
      <c r="D41" s="661" t="s">
        <v>9402</v>
      </c>
      <c r="E41" s="661" t="s">
        <v>9403</v>
      </c>
      <c r="F41" s="664">
        <v>200</v>
      </c>
      <c r="G41" s="664">
        <v>12676</v>
      </c>
      <c r="H41" s="664">
        <v>1</v>
      </c>
      <c r="I41" s="664">
        <v>63.38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9016</v>
      </c>
      <c r="B42" s="661" t="s">
        <v>4034</v>
      </c>
      <c r="C42" s="661" t="s">
        <v>8722</v>
      </c>
      <c r="D42" s="661" t="s">
        <v>9404</v>
      </c>
      <c r="E42" s="661" t="s">
        <v>9405</v>
      </c>
      <c r="F42" s="664">
        <v>3</v>
      </c>
      <c r="G42" s="664">
        <v>2652.96</v>
      </c>
      <c r="H42" s="664">
        <v>1</v>
      </c>
      <c r="I42" s="664">
        <v>884.32</v>
      </c>
      <c r="J42" s="664"/>
      <c r="K42" s="664"/>
      <c r="L42" s="664"/>
      <c r="M42" s="664"/>
      <c r="N42" s="664">
        <v>46</v>
      </c>
      <c r="O42" s="664">
        <v>40678.719999999994</v>
      </c>
      <c r="P42" s="677">
        <v>15.33333333333333</v>
      </c>
      <c r="Q42" s="665">
        <v>884.31999999999982</v>
      </c>
    </row>
    <row r="43" spans="1:17" ht="14.4" customHeight="1" x14ac:dyDescent="0.3">
      <c r="A43" s="660" t="s">
        <v>9016</v>
      </c>
      <c r="B43" s="661" t="s">
        <v>4034</v>
      </c>
      <c r="C43" s="661" t="s">
        <v>8731</v>
      </c>
      <c r="D43" s="661" t="s">
        <v>9406</v>
      </c>
      <c r="E43" s="661" t="s">
        <v>9407</v>
      </c>
      <c r="F43" s="664"/>
      <c r="G43" s="664"/>
      <c r="H43" s="664"/>
      <c r="I43" s="664"/>
      <c r="J43" s="664">
        <v>1</v>
      </c>
      <c r="K43" s="664">
        <v>1383</v>
      </c>
      <c r="L43" s="664"/>
      <c r="M43" s="664">
        <v>1383</v>
      </c>
      <c r="N43" s="664"/>
      <c r="O43" s="664"/>
      <c r="P43" s="677"/>
      <c r="Q43" s="665"/>
    </row>
    <row r="44" spans="1:17" ht="14.4" customHeight="1" x14ac:dyDescent="0.3">
      <c r="A44" s="660" t="s">
        <v>9016</v>
      </c>
      <c r="B44" s="661" t="s">
        <v>4034</v>
      </c>
      <c r="C44" s="661" t="s">
        <v>8731</v>
      </c>
      <c r="D44" s="661" t="s">
        <v>9408</v>
      </c>
      <c r="E44" s="661" t="s">
        <v>9409</v>
      </c>
      <c r="F44" s="664">
        <v>6</v>
      </c>
      <c r="G44" s="664">
        <v>7152</v>
      </c>
      <c r="H44" s="664">
        <v>1</v>
      </c>
      <c r="I44" s="664">
        <v>1192</v>
      </c>
      <c r="J44" s="664">
        <v>4</v>
      </c>
      <c r="K44" s="664">
        <v>4784</v>
      </c>
      <c r="L44" s="664">
        <v>0.66890380313199105</v>
      </c>
      <c r="M44" s="664">
        <v>1196</v>
      </c>
      <c r="N44" s="664">
        <v>2</v>
      </c>
      <c r="O44" s="664">
        <v>2408</v>
      </c>
      <c r="P44" s="677">
        <v>0.33668903803131989</v>
      </c>
      <c r="Q44" s="665">
        <v>1204</v>
      </c>
    </row>
    <row r="45" spans="1:17" ht="14.4" customHeight="1" x14ac:dyDescent="0.3">
      <c r="A45" s="660" t="s">
        <v>9016</v>
      </c>
      <c r="B45" s="661" t="s">
        <v>4034</v>
      </c>
      <c r="C45" s="661" t="s">
        <v>8731</v>
      </c>
      <c r="D45" s="661" t="s">
        <v>9410</v>
      </c>
      <c r="E45" s="661" t="s">
        <v>9411</v>
      </c>
      <c r="F45" s="664"/>
      <c r="G45" s="664"/>
      <c r="H45" s="664"/>
      <c r="I45" s="664"/>
      <c r="J45" s="664">
        <v>1</v>
      </c>
      <c r="K45" s="664">
        <v>1169</v>
      </c>
      <c r="L45" s="664"/>
      <c r="M45" s="664">
        <v>1169</v>
      </c>
      <c r="N45" s="664"/>
      <c r="O45" s="664"/>
      <c r="P45" s="677"/>
      <c r="Q45" s="665"/>
    </row>
    <row r="46" spans="1:17" ht="14.4" customHeight="1" x14ac:dyDescent="0.3">
      <c r="A46" s="660" t="s">
        <v>9016</v>
      </c>
      <c r="B46" s="661" t="s">
        <v>4034</v>
      </c>
      <c r="C46" s="661" t="s">
        <v>8731</v>
      </c>
      <c r="D46" s="661" t="s">
        <v>9412</v>
      </c>
      <c r="E46" s="661" t="s">
        <v>9413</v>
      </c>
      <c r="F46" s="664">
        <v>3</v>
      </c>
      <c r="G46" s="664">
        <v>5253</v>
      </c>
      <c r="H46" s="664">
        <v>1</v>
      </c>
      <c r="I46" s="664">
        <v>1751</v>
      </c>
      <c r="J46" s="664">
        <v>4</v>
      </c>
      <c r="K46" s="664">
        <v>7016</v>
      </c>
      <c r="L46" s="664">
        <v>1.3356177422425282</v>
      </c>
      <c r="M46" s="664">
        <v>1754</v>
      </c>
      <c r="N46" s="664">
        <v>9</v>
      </c>
      <c r="O46" s="664">
        <v>15834</v>
      </c>
      <c r="P46" s="677">
        <v>3.014277555682467</v>
      </c>
      <c r="Q46" s="665">
        <v>1759.3333333333333</v>
      </c>
    </row>
    <row r="47" spans="1:17" ht="14.4" customHeight="1" x14ac:dyDescent="0.3">
      <c r="A47" s="660" t="s">
        <v>9016</v>
      </c>
      <c r="B47" s="661" t="s">
        <v>4034</v>
      </c>
      <c r="C47" s="661" t="s">
        <v>8731</v>
      </c>
      <c r="D47" s="661" t="s">
        <v>9414</v>
      </c>
      <c r="E47" s="661" t="s">
        <v>9415</v>
      </c>
      <c r="F47" s="664"/>
      <c r="G47" s="664"/>
      <c r="H47" s="664"/>
      <c r="I47" s="664"/>
      <c r="J47" s="664">
        <v>2</v>
      </c>
      <c r="K47" s="664">
        <v>820</v>
      </c>
      <c r="L47" s="664"/>
      <c r="M47" s="664">
        <v>410</v>
      </c>
      <c r="N47" s="664">
        <v>2</v>
      </c>
      <c r="O47" s="664">
        <v>824</v>
      </c>
      <c r="P47" s="677"/>
      <c r="Q47" s="665">
        <v>412</v>
      </c>
    </row>
    <row r="48" spans="1:17" ht="14.4" customHeight="1" x14ac:dyDescent="0.3">
      <c r="A48" s="660" t="s">
        <v>9016</v>
      </c>
      <c r="B48" s="661" t="s">
        <v>4034</v>
      </c>
      <c r="C48" s="661" t="s">
        <v>8731</v>
      </c>
      <c r="D48" s="661" t="s">
        <v>9416</v>
      </c>
      <c r="E48" s="661" t="s">
        <v>9417</v>
      </c>
      <c r="F48" s="664"/>
      <c r="G48" s="664"/>
      <c r="H48" s="664"/>
      <c r="I48" s="664"/>
      <c r="J48" s="664">
        <v>91</v>
      </c>
      <c r="K48" s="664">
        <v>1303848</v>
      </c>
      <c r="L48" s="664"/>
      <c r="M48" s="664">
        <v>14328</v>
      </c>
      <c r="N48" s="664">
        <v>53</v>
      </c>
      <c r="O48" s="664">
        <v>759616</v>
      </c>
      <c r="P48" s="677"/>
      <c r="Q48" s="665">
        <v>14332.377358490567</v>
      </c>
    </row>
    <row r="49" spans="1:17" ht="14.4" customHeight="1" x14ac:dyDescent="0.3">
      <c r="A49" s="660" t="s">
        <v>9016</v>
      </c>
      <c r="B49" s="661" t="s">
        <v>4034</v>
      </c>
      <c r="C49" s="661" t="s">
        <v>8731</v>
      </c>
      <c r="D49" s="661" t="s">
        <v>9418</v>
      </c>
      <c r="E49" s="661" t="s">
        <v>9419</v>
      </c>
      <c r="F49" s="664">
        <v>1</v>
      </c>
      <c r="G49" s="664">
        <v>603</v>
      </c>
      <c r="H49" s="664">
        <v>1</v>
      </c>
      <c r="I49" s="664">
        <v>603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9016</v>
      </c>
      <c r="B50" s="661" t="s">
        <v>4034</v>
      </c>
      <c r="C50" s="661" t="s">
        <v>8731</v>
      </c>
      <c r="D50" s="661" t="s">
        <v>9420</v>
      </c>
      <c r="E50" s="661" t="s">
        <v>9421</v>
      </c>
      <c r="F50" s="664">
        <v>1</v>
      </c>
      <c r="G50" s="664">
        <v>1283</v>
      </c>
      <c r="H50" s="664">
        <v>1</v>
      </c>
      <c r="I50" s="664">
        <v>1283</v>
      </c>
      <c r="J50" s="664">
        <v>1</v>
      </c>
      <c r="K50" s="664">
        <v>1286</v>
      </c>
      <c r="L50" s="664">
        <v>1.0023382696804364</v>
      </c>
      <c r="M50" s="664">
        <v>1286</v>
      </c>
      <c r="N50" s="664">
        <v>1</v>
      </c>
      <c r="O50" s="664">
        <v>1292</v>
      </c>
      <c r="P50" s="677">
        <v>1.0070148090413094</v>
      </c>
      <c r="Q50" s="665">
        <v>1292</v>
      </c>
    </row>
    <row r="51" spans="1:17" ht="14.4" customHeight="1" x14ac:dyDescent="0.3">
      <c r="A51" s="660" t="s">
        <v>9016</v>
      </c>
      <c r="B51" s="661" t="s">
        <v>4034</v>
      </c>
      <c r="C51" s="661" t="s">
        <v>8731</v>
      </c>
      <c r="D51" s="661" t="s">
        <v>9422</v>
      </c>
      <c r="E51" s="661" t="s">
        <v>9423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4495</v>
      </c>
      <c r="P51" s="677"/>
      <c r="Q51" s="665">
        <v>2247.5</v>
      </c>
    </row>
    <row r="52" spans="1:17" ht="14.4" customHeight="1" x14ac:dyDescent="0.3">
      <c r="A52" s="660" t="s">
        <v>9016</v>
      </c>
      <c r="B52" s="661" t="s">
        <v>4034</v>
      </c>
      <c r="C52" s="661" t="s">
        <v>8731</v>
      </c>
      <c r="D52" s="661" t="s">
        <v>9424</v>
      </c>
      <c r="E52" s="661" t="s">
        <v>9425</v>
      </c>
      <c r="F52" s="664"/>
      <c r="G52" s="664"/>
      <c r="H52" s="664"/>
      <c r="I52" s="664"/>
      <c r="J52" s="664"/>
      <c r="K52" s="664"/>
      <c r="L52" s="664"/>
      <c r="M52" s="664"/>
      <c r="N52" s="664">
        <v>2</v>
      </c>
      <c r="O52" s="664">
        <v>5092</v>
      </c>
      <c r="P52" s="677"/>
      <c r="Q52" s="665">
        <v>2546</v>
      </c>
    </row>
    <row r="53" spans="1:17" ht="14.4" customHeight="1" x14ac:dyDescent="0.3">
      <c r="A53" s="660" t="s">
        <v>9016</v>
      </c>
      <c r="B53" s="661" t="s">
        <v>4034</v>
      </c>
      <c r="C53" s="661" t="s">
        <v>8731</v>
      </c>
      <c r="D53" s="661" t="s">
        <v>9426</v>
      </c>
      <c r="E53" s="661" t="s">
        <v>9427</v>
      </c>
      <c r="F53" s="664">
        <v>1</v>
      </c>
      <c r="G53" s="664">
        <v>2379</v>
      </c>
      <c r="H53" s="664">
        <v>1</v>
      </c>
      <c r="I53" s="664">
        <v>2379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9016</v>
      </c>
      <c r="B54" s="661" t="s">
        <v>4034</v>
      </c>
      <c r="C54" s="661" t="s">
        <v>8731</v>
      </c>
      <c r="D54" s="661" t="s">
        <v>9428</v>
      </c>
      <c r="E54" s="661" t="s">
        <v>9429</v>
      </c>
      <c r="F54" s="664"/>
      <c r="G54" s="664"/>
      <c r="H54" s="664"/>
      <c r="I54" s="664"/>
      <c r="J54" s="664"/>
      <c r="K54" s="664"/>
      <c r="L54" s="664"/>
      <c r="M54" s="664"/>
      <c r="N54" s="664">
        <v>2</v>
      </c>
      <c r="O54" s="664">
        <v>2260</v>
      </c>
      <c r="P54" s="677"/>
      <c r="Q54" s="665">
        <v>1130</v>
      </c>
    </row>
    <row r="55" spans="1:17" ht="14.4" customHeight="1" x14ac:dyDescent="0.3">
      <c r="A55" s="660" t="s">
        <v>586</v>
      </c>
      <c r="B55" s="661" t="s">
        <v>9022</v>
      </c>
      <c r="C55" s="661" t="s">
        <v>8731</v>
      </c>
      <c r="D55" s="661" t="s">
        <v>8750</v>
      </c>
      <c r="E55" s="661" t="s">
        <v>8751</v>
      </c>
      <c r="F55" s="664">
        <v>1</v>
      </c>
      <c r="G55" s="664">
        <v>46</v>
      </c>
      <c r="H55" s="664">
        <v>1</v>
      </c>
      <c r="I55" s="664">
        <v>46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586</v>
      </c>
      <c r="B56" s="661" t="s">
        <v>8553</v>
      </c>
      <c r="C56" s="661" t="s">
        <v>8731</v>
      </c>
      <c r="D56" s="661" t="s">
        <v>8750</v>
      </c>
      <c r="E56" s="661" t="s">
        <v>8751</v>
      </c>
      <c r="F56" s="664">
        <v>1</v>
      </c>
      <c r="G56" s="664">
        <v>46</v>
      </c>
      <c r="H56" s="664">
        <v>1</v>
      </c>
      <c r="I56" s="664">
        <v>46</v>
      </c>
      <c r="J56" s="664">
        <v>1</v>
      </c>
      <c r="K56" s="664">
        <v>46</v>
      </c>
      <c r="L56" s="664">
        <v>1</v>
      </c>
      <c r="M56" s="664">
        <v>46</v>
      </c>
      <c r="N56" s="664">
        <v>3</v>
      </c>
      <c r="O56" s="664">
        <v>141</v>
      </c>
      <c r="P56" s="677">
        <v>3.0652173913043477</v>
      </c>
      <c r="Q56" s="665">
        <v>47</v>
      </c>
    </row>
    <row r="57" spans="1:17" ht="14.4" customHeight="1" x14ac:dyDescent="0.3">
      <c r="A57" s="660" t="s">
        <v>586</v>
      </c>
      <c r="B57" s="661" t="s">
        <v>8790</v>
      </c>
      <c r="C57" s="661" t="s">
        <v>8731</v>
      </c>
      <c r="D57" s="661" t="s">
        <v>8993</v>
      </c>
      <c r="E57" s="661" t="s">
        <v>8994</v>
      </c>
      <c r="F57" s="664">
        <v>38</v>
      </c>
      <c r="G57" s="664">
        <v>395010</v>
      </c>
      <c r="H57" s="664">
        <v>1</v>
      </c>
      <c r="I57" s="664">
        <v>10395</v>
      </c>
      <c r="J57" s="664">
        <v>56</v>
      </c>
      <c r="K57" s="664">
        <v>583016</v>
      </c>
      <c r="L57" s="664">
        <v>1.4759525075314548</v>
      </c>
      <c r="M57" s="664">
        <v>10411</v>
      </c>
      <c r="N57" s="664">
        <v>87</v>
      </c>
      <c r="O57" s="664">
        <v>907887</v>
      </c>
      <c r="P57" s="677">
        <v>2.298389914179388</v>
      </c>
      <c r="Q57" s="665">
        <v>10435.48275862069</v>
      </c>
    </row>
    <row r="58" spans="1:17" ht="14.4" customHeight="1" x14ac:dyDescent="0.3">
      <c r="A58" s="660" t="s">
        <v>586</v>
      </c>
      <c r="B58" s="661" t="s">
        <v>8790</v>
      </c>
      <c r="C58" s="661" t="s">
        <v>8731</v>
      </c>
      <c r="D58" s="661" t="s">
        <v>8750</v>
      </c>
      <c r="E58" s="661" t="s">
        <v>8751</v>
      </c>
      <c r="F58" s="664">
        <v>111</v>
      </c>
      <c r="G58" s="664">
        <v>5106</v>
      </c>
      <c r="H58" s="664">
        <v>1</v>
      </c>
      <c r="I58" s="664">
        <v>46</v>
      </c>
      <c r="J58" s="664">
        <v>82</v>
      </c>
      <c r="K58" s="664">
        <v>3772</v>
      </c>
      <c r="L58" s="664">
        <v>0.73873873873873874</v>
      </c>
      <c r="M58" s="664">
        <v>46</v>
      </c>
      <c r="N58" s="664">
        <v>97</v>
      </c>
      <c r="O58" s="664">
        <v>4530</v>
      </c>
      <c r="P58" s="677">
        <v>0.88719153936545236</v>
      </c>
      <c r="Q58" s="665">
        <v>46.701030927835049</v>
      </c>
    </row>
    <row r="59" spans="1:17" ht="14.4" customHeight="1" x14ac:dyDescent="0.3">
      <c r="A59" s="660" t="s">
        <v>586</v>
      </c>
      <c r="B59" s="661" t="s">
        <v>8791</v>
      </c>
      <c r="C59" s="661" t="s">
        <v>8731</v>
      </c>
      <c r="D59" s="661" t="s">
        <v>8792</v>
      </c>
      <c r="E59" s="661" t="s">
        <v>8793</v>
      </c>
      <c r="F59" s="664">
        <v>624</v>
      </c>
      <c r="G59" s="664">
        <v>560352</v>
      </c>
      <c r="H59" s="664">
        <v>1</v>
      </c>
      <c r="I59" s="664">
        <v>898</v>
      </c>
      <c r="J59" s="664">
        <v>635</v>
      </c>
      <c r="K59" s="664">
        <v>574040</v>
      </c>
      <c r="L59" s="664">
        <v>1.0244275027125807</v>
      </c>
      <c r="M59" s="664">
        <v>904</v>
      </c>
      <c r="N59" s="664">
        <v>927</v>
      </c>
      <c r="O59" s="664">
        <v>847732</v>
      </c>
      <c r="P59" s="677">
        <v>1.5128562046713494</v>
      </c>
      <c r="Q59" s="665">
        <v>914.48975188781014</v>
      </c>
    </row>
    <row r="60" spans="1:17" ht="14.4" customHeight="1" x14ac:dyDescent="0.3">
      <c r="A60" s="660" t="s">
        <v>586</v>
      </c>
      <c r="B60" s="661" t="s">
        <v>8791</v>
      </c>
      <c r="C60" s="661" t="s">
        <v>8731</v>
      </c>
      <c r="D60" s="661" t="s">
        <v>8794</v>
      </c>
      <c r="E60" s="661" t="s">
        <v>8795</v>
      </c>
      <c r="F60" s="664">
        <v>14</v>
      </c>
      <c r="G60" s="664">
        <v>140532</v>
      </c>
      <c r="H60" s="664">
        <v>1</v>
      </c>
      <c r="I60" s="664">
        <v>10038</v>
      </c>
      <c r="J60" s="664">
        <v>11</v>
      </c>
      <c r="K60" s="664">
        <v>110924</v>
      </c>
      <c r="L60" s="664">
        <v>0.78931488913557057</v>
      </c>
      <c r="M60" s="664">
        <v>10084</v>
      </c>
      <c r="N60" s="664">
        <v>7</v>
      </c>
      <c r="O60" s="664">
        <v>70924</v>
      </c>
      <c r="P60" s="677">
        <v>0.50468220761107785</v>
      </c>
      <c r="Q60" s="665">
        <v>10132</v>
      </c>
    </row>
    <row r="61" spans="1:17" ht="14.4" customHeight="1" x14ac:dyDescent="0.3">
      <c r="A61" s="660" t="s">
        <v>586</v>
      </c>
      <c r="B61" s="661" t="s">
        <v>8791</v>
      </c>
      <c r="C61" s="661" t="s">
        <v>8731</v>
      </c>
      <c r="D61" s="661" t="s">
        <v>8796</v>
      </c>
      <c r="E61" s="661" t="s">
        <v>8797</v>
      </c>
      <c r="F61" s="664">
        <v>81</v>
      </c>
      <c r="G61" s="664">
        <v>23895</v>
      </c>
      <c r="H61" s="664">
        <v>1</v>
      </c>
      <c r="I61" s="664">
        <v>295</v>
      </c>
      <c r="J61" s="664">
        <v>39</v>
      </c>
      <c r="K61" s="664">
        <v>11583</v>
      </c>
      <c r="L61" s="664">
        <v>0.48474576271186443</v>
      </c>
      <c r="M61" s="664">
        <v>297</v>
      </c>
      <c r="N61" s="664">
        <v>54</v>
      </c>
      <c r="O61" s="664">
        <v>16174</v>
      </c>
      <c r="P61" s="677">
        <v>0.67687800795145425</v>
      </c>
      <c r="Q61" s="665">
        <v>299.51851851851853</v>
      </c>
    </row>
    <row r="62" spans="1:17" ht="14.4" customHeight="1" x14ac:dyDescent="0.3">
      <c r="A62" s="660" t="s">
        <v>586</v>
      </c>
      <c r="B62" s="661" t="s">
        <v>8791</v>
      </c>
      <c r="C62" s="661" t="s">
        <v>8731</v>
      </c>
      <c r="D62" s="661" t="s">
        <v>8798</v>
      </c>
      <c r="E62" s="661" t="s">
        <v>8799</v>
      </c>
      <c r="F62" s="664">
        <v>25</v>
      </c>
      <c r="G62" s="664">
        <v>575</v>
      </c>
      <c r="H62" s="664">
        <v>1</v>
      </c>
      <c r="I62" s="664">
        <v>23</v>
      </c>
      <c r="J62" s="664">
        <v>25</v>
      </c>
      <c r="K62" s="664">
        <v>575</v>
      </c>
      <c r="L62" s="664">
        <v>1</v>
      </c>
      <c r="M62" s="664">
        <v>23</v>
      </c>
      <c r="N62" s="664">
        <v>28</v>
      </c>
      <c r="O62" s="664">
        <v>644</v>
      </c>
      <c r="P62" s="677">
        <v>1.1200000000000001</v>
      </c>
      <c r="Q62" s="665">
        <v>23</v>
      </c>
    </row>
    <row r="63" spans="1:17" ht="14.4" customHeight="1" x14ac:dyDescent="0.3">
      <c r="A63" s="660" t="s">
        <v>586</v>
      </c>
      <c r="B63" s="661" t="s">
        <v>8791</v>
      </c>
      <c r="C63" s="661" t="s">
        <v>8731</v>
      </c>
      <c r="D63" s="661" t="s">
        <v>8800</v>
      </c>
      <c r="E63" s="661" t="s">
        <v>8801</v>
      </c>
      <c r="F63" s="664">
        <v>504</v>
      </c>
      <c r="G63" s="664">
        <v>622944</v>
      </c>
      <c r="H63" s="664">
        <v>1</v>
      </c>
      <c r="I63" s="664">
        <v>1236</v>
      </c>
      <c r="J63" s="664">
        <v>420</v>
      </c>
      <c r="K63" s="664">
        <v>522900</v>
      </c>
      <c r="L63" s="664">
        <v>0.83940129449838186</v>
      </c>
      <c r="M63" s="664">
        <v>1245</v>
      </c>
      <c r="N63" s="664">
        <v>553</v>
      </c>
      <c r="O63" s="664">
        <v>694869</v>
      </c>
      <c r="P63" s="677">
        <v>1.1154598166127292</v>
      </c>
      <c r="Q63" s="665">
        <v>1256.5443037974683</v>
      </c>
    </row>
    <row r="64" spans="1:17" ht="14.4" customHeight="1" x14ac:dyDescent="0.3">
      <c r="A64" s="660" t="s">
        <v>586</v>
      </c>
      <c r="B64" s="661" t="s">
        <v>8791</v>
      </c>
      <c r="C64" s="661" t="s">
        <v>8731</v>
      </c>
      <c r="D64" s="661" t="s">
        <v>8802</v>
      </c>
      <c r="E64" s="661" t="s">
        <v>8803</v>
      </c>
      <c r="F64" s="664">
        <v>411</v>
      </c>
      <c r="G64" s="664">
        <v>3820245</v>
      </c>
      <c r="H64" s="664">
        <v>1</v>
      </c>
      <c r="I64" s="664">
        <v>9295</v>
      </c>
      <c r="J64" s="664">
        <v>271</v>
      </c>
      <c r="K64" s="664">
        <v>2530327</v>
      </c>
      <c r="L64" s="664">
        <v>0.66234678665897084</v>
      </c>
      <c r="M64" s="664">
        <v>9337</v>
      </c>
      <c r="N64" s="664">
        <v>519</v>
      </c>
      <c r="O64" s="664">
        <v>4875753</v>
      </c>
      <c r="P64" s="677">
        <v>1.2762932743842346</v>
      </c>
      <c r="Q64" s="665">
        <v>9394.5144508670528</v>
      </c>
    </row>
    <row r="65" spans="1:17" ht="14.4" customHeight="1" x14ac:dyDescent="0.3">
      <c r="A65" s="660" t="s">
        <v>586</v>
      </c>
      <c r="B65" s="661" t="s">
        <v>8791</v>
      </c>
      <c r="C65" s="661" t="s">
        <v>8731</v>
      </c>
      <c r="D65" s="661" t="s">
        <v>8804</v>
      </c>
      <c r="E65" s="661" t="s">
        <v>8805</v>
      </c>
      <c r="F65" s="664">
        <v>86</v>
      </c>
      <c r="G65" s="664">
        <v>834372</v>
      </c>
      <c r="H65" s="664">
        <v>1</v>
      </c>
      <c r="I65" s="664">
        <v>9702</v>
      </c>
      <c r="J65" s="664">
        <v>53</v>
      </c>
      <c r="K65" s="664">
        <v>516591</v>
      </c>
      <c r="L65" s="664">
        <v>0.61913750701126113</v>
      </c>
      <c r="M65" s="664">
        <v>9747</v>
      </c>
      <c r="N65" s="664">
        <v>79</v>
      </c>
      <c r="O65" s="664">
        <v>774144</v>
      </c>
      <c r="P65" s="677">
        <v>0.92781636967683478</v>
      </c>
      <c r="Q65" s="665">
        <v>9799.2911392405058</v>
      </c>
    </row>
    <row r="66" spans="1:17" ht="14.4" customHeight="1" x14ac:dyDescent="0.3">
      <c r="A66" s="660" t="s">
        <v>586</v>
      </c>
      <c r="B66" s="661" t="s">
        <v>8791</v>
      </c>
      <c r="C66" s="661" t="s">
        <v>8731</v>
      </c>
      <c r="D66" s="661" t="s">
        <v>8806</v>
      </c>
      <c r="E66" s="661" t="s">
        <v>8807</v>
      </c>
      <c r="F66" s="664">
        <v>9</v>
      </c>
      <c r="G66" s="664">
        <v>3798</v>
      </c>
      <c r="H66" s="664">
        <v>1</v>
      </c>
      <c r="I66" s="664">
        <v>422</v>
      </c>
      <c r="J66" s="664">
        <v>14</v>
      </c>
      <c r="K66" s="664">
        <v>5936</v>
      </c>
      <c r="L66" s="664">
        <v>1.5629278567667193</v>
      </c>
      <c r="M66" s="664">
        <v>424</v>
      </c>
      <c r="N66" s="664">
        <v>9</v>
      </c>
      <c r="O66" s="664">
        <v>3822</v>
      </c>
      <c r="P66" s="677">
        <v>1.0063191153238547</v>
      </c>
      <c r="Q66" s="665">
        <v>424.66666666666669</v>
      </c>
    </row>
    <row r="67" spans="1:17" ht="14.4" customHeight="1" x14ac:dyDescent="0.3">
      <c r="A67" s="660" t="s">
        <v>586</v>
      </c>
      <c r="B67" s="661" t="s">
        <v>8791</v>
      </c>
      <c r="C67" s="661" t="s">
        <v>8731</v>
      </c>
      <c r="D67" s="661" t="s">
        <v>8808</v>
      </c>
      <c r="E67" s="661" t="s">
        <v>8809</v>
      </c>
      <c r="F67" s="664"/>
      <c r="G67" s="664"/>
      <c r="H67" s="664"/>
      <c r="I67" s="664"/>
      <c r="J67" s="664"/>
      <c r="K67" s="664"/>
      <c r="L67" s="664"/>
      <c r="M67" s="664"/>
      <c r="N67" s="664">
        <v>3</v>
      </c>
      <c r="O67" s="664">
        <v>1710</v>
      </c>
      <c r="P67" s="677"/>
      <c r="Q67" s="665">
        <v>570</v>
      </c>
    </row>
    <row r="68" spans="1:17" ht="14.4" customHeight="1" x14ac:dyDescent="0.3">
      <c r="A68" s="660" t="s">
        <v>586</v>
      </c>
      <c r="B68" s="661" t="s">
        <v>8791</v>
      </c>
      <c r="C68" s="661" t="s">
        <v>8731</v>
      </c>
      <c r="D68" s="661" t="s">
        <v>8810</v>
      </c>
      <c r="E68" s="661" t="s">
        <v>8811</v>
      </c>
      <c r="F68" s="664">
        <v>907</v>
      </c>
      <c r="G68" s="664">
        <v>907000</v>
      </c>
      <c r="H68" s="664">
        <v>1</v>
      </c>
      <c r="I68" s="664">
        <v>1000</v>
      </c>
      <c r="J68" s="664">
        <v>898</v>
      </c>
      <c r="K68" s="664">
        <v>899796</v>
      </c>
      <c r="L68" s="664">
        <v>0.9920573318632856</v>
      </c>
      <c r="M68" s="664">
        <v>1002</v>
      </c>
      <c r="N68" s="664">
        <v>1365</v>
      </c>
      <c r="O68" s="664">
        <v>1372066</v>
      </c>
      <c r="P68" s="677">
        <v>1.5127519294377068</v>
      </c>
      <c r="Q68" s="665">
        <v>1005.1765567765568</v>
      </c>
    </row>
    <row r="69" spans="1:17" ht="14.4" customHeight="1" x14ac:dyDescent="0.3">
      <c r="A69" s="660" t="s">
        <v>586</v>
      </c>
      <c r="B69" s="661" t="s">
        <v>8791</v>
      </c>
      <c r="C69" s="661" t="s">
        <v>8731</v>
      </c>
      <c r="D69" s="661" t="s">
        <v>8812</v>
      </c>
      <c r="E69" s="661" t="s">
        <v>8813</v>
      </c>
      <c r="F69" s="664">
        <v>814</v>
      </c>
      <c r="G69" s="664">
        <v>1807894</v>
      </c>
      <c r="H69" s="664">
        <v>1</v>
      </c>
      <c r="I69" s="664">
        <v>2221</v>
      </c>
      <c r="J69" s="664">
        <v>724</v>
      </c>
      <c r="K69" s="664">
        <v>1616692</v>
      </c>
      <c r="L69" s="664">
        <v>0.89424048091315089</v>
      </c>
      <c r="M69" s="664">
        <v>2233</v>
      </c>
      <c r="N69" s="664">
        <v>646</v>
      </c>
      <c r="O69" s="664">
        <v>1451842</v>
      </c>
      <c r="P69" s="677">
        <v>0.80305703763605607</v>
      </c>
      <c r="Q69" s="665">
        <v>2247.4334365325076</v>
      </c>
    </row>
    <row r="70" spans="1:17" ht="14.4" customHeight="1" x14ac:dyDescent="0.3">
      <c r="A70" s="660" t="s">
        <v>586</v>
      </c>
      <c r="B70" s="661" t="s">
        <v>8791</v>
      </c>
      <c r="C70" s="661" t="s">
        <v>8731</v>
      </c>
      <c r="D70" s="661" t="s">
        <v>8814</v>
      </c>
      <c r="E70" s="661" t="s">
        <v>8815</v>
      </c>
      <c r="F70" s="664">
        <v>187</v>
      </c>
      <c r="G70" s="664">
        <v>68255</v>
      </c>
      <c r="H70" s="664">
        <v>1</v>
      </c>
      <c r="I70" s="664">
        <v>365</v>
      </c>
      <c r="J70" s="664">
        <v>125</v>
      </c>
      <c r="K70" s="664">
        <v>45750</v>
      </c>
      <c r="L70" s="664">
        <v>0.67028056552633508</v>
      </c>
      <c r="M70" s="664">
        <v>366</v>
      </c>
      <c r="N70" s="664">
        <v>174</v>
      </c>
      <c r="O70" s="664">
        <v>64192</v>
      </c>
      <c r="P70" s="677">
        <v>0.94047322540473222</v>
      </c>
      <c r="Q70" s="665">
        <v>368.91954022988506</v>
      </c>
    </row>
    <row r="71" spans="1:17" ht="14.4" customHeight="1" x14ac:dyDescent="0.3">
      <c r="A71" s="660" t="s">
        <v>586</v>
      </c>
      <c r="B71" s="661" t="s">
        <v>8791</v>
      </c>
      <c r="C71" s="661" t="s">
        <v>8731</v>
      </c>
      <c r="D71" s="661" t="s">
        <v>8816</v>
      </c>
      <c r="E71" s="661" t="s">
        <v>8817</v>
      </c>
      <c r="F71" s="664">
        <v>33</v>
      </c>
      <c r="G71" s="664">
        <v>352407</v>
      </c>
      <c r="H71" s="664">
        <v>1</v>
      </c>
      <c r="I71" s="664">
        <v>10679</v>
      </c>
      <c r="J71" s="664">
        <v>24</v>
      </c>
      <c r="K71" s="664">
        <v>257496</v>
      </c>
      <c r="L71" s="664">
        <v>0.73067788097285247</v>
      </c>
      <c r="M71" s="664">
        <v>10729</v>
      </c>
      <c r="N71" s="664">
        <v>30</v>
      </c>
      <c r="O71" s="664">
        <v>323670</v>
      </c>
      <c r="P71" s="677">
        <v>0.91845508176625323</v>
      </c>
      <c r="Q71" s="665">
        <v>10789</v>
      </c>
    </row>
    <row r="72" spans="1:17" ht="14.4" customHeight="1" x14ac:dyDescent="0.3">
      <c r="A72" s="660" t="s">
        <v>586</v>
      </c>
      <c r="B72" s="661" t="s">
        <v>8791</v>
      </c>
      <c r="C72" s="661" t="s">
        <v>8731</v>
      </c>
      <c r="D72" s="661" t="s">
        <v>9217</v>
      </c>
      <c r="E72" s="661" t="s">
        <v>9218</v>
      </c>
      <c r="F72" s="664">
        <v>2</v>
      </c>
      <c r="G72" s="664">
        <v>15152</v>
      </c>
      <c r="H72" s="664">
        <v>1</v>
      </c>
      <c r="I72" s="664">
        <v>7576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586</v>
      </c>
      <c r="B73" s="661" t="s">
        <v>8791</v>
      </c>
      <c r="C73" s="661" t="s">
        <v>8731</v>
      </c>
      <c r="D73" s="661" t="s">
        <v>8818</v>
      </c>
      <c r="E73" s="661" t="s">
        <v>8819</v>
      </c>
      <c r="F73" s="664">
        <v>15</v>
      </c>
      <c r="G73" s="664">
        <v>5730</v>
      </c>
      <c r="H73" s="664">
        <v>1</v>
      </c>
      <c r="I73" s="664">
        <v>382</v>
      </c>
      <c r="J73" s="664">
        <v>1</v>
      </c>
      <c r="K73" s="664">
        <v>383</v>
      </c>
      <c r="L73" s="664">
        <v>6.6841186736474698E-2</v>
      </c>
      <c r="M73" s="664">
        <v>383</v>
      </c>
      <c r="N73" s="664"/>
      <c r="O73" s="664"/>
      <c r="P73" s="677"/>
      <c r="Q73" s="665"/>
    </row>
    <row r="74" spans="1:17" ht="14.4" customHeight="1" x14ac:dyDescent="0.3">
      <c r="A74" s="660" t="s">
        <v>586</v>
      </c>
      <c r="B74" s="661" t="s">
        <v>8820</v>
      </c>
      <c r="C74" s="661" t="s">
        <v>8731</v>
      </c>
      <c r="D74" s="661" t="s">
        <v>8823</v>
      </c>
      <c r="E74" s="661" t="s">
        <v>8824</v>
      </c>
      <c r="F74" s="664">
        <v>239</v>
      </c>
      <c r="G74" s="664">
        <v>51624</v>
      </c>
      <c r="H74" s="664">
        <v>1</v>
      </c>
      <c r="I74" s="664">
        <v>216</v>
      </c>
      <c r="J74" s="664">
        <v>248</v>
      </c>
      <c r="K74" s="664">
        <v>53816</v>
      </c>
      <c r="L74" s="664">
        <v>1.0424608709127539</v>
      </c>
      <c r="M74" s="664">
        <v>217</v>
      </c>
      <c r="N74" s="664">
        <v>265</v>
      </c>
      <c r="O74" s="664">
        <v>57712</v>
      </c>
      <c r="P74" s="677">
        <v>1.1179296451262979</v>
      </c>
      <c r="Q74" s="665">
        <v>217.7811320754717</v>
      </c>
    </row>
    <row r="75" spans="1:17" ht="14.4" customHeight="1" x14ac:dyDescent="0.3">
      <c r="A75" s="660" t="s">
        <v>586</v>
      </c>
      <c r="B75" s="661" t="s">
        <v>8820</v>
      </c>
      <c r="C75" s="661" t="s">
        <v>8731</v>
      </c>
      <c r="D75" s="661" t="s">
        <v>8825</v>
      </c>
      <c r="E75" s="661" t="s">
        <v>8826</v>
      </c>
      <c r="F75" s="664">
        <v>408</v>
      </c>
      <c r="G75" s="664">
        <v>201552</v>
      </c>
      <c r="H75" s="664">
        <v>1</v>
      </c>
      <c r="I75" s="664">
        <v>494</v>
      </c>
      <c r="J75" s="664">
        <v>437</v>
      </c>
      <c r="K75" s="664">
        <v>217189</v>
      </c>
      <c r="L75" s="664">
        <v>1.0775829562594268</v>
      </c>
      <c r="M75" s="664">
        <v>497</v>
      </c>
      <c r="N75" s="664">
        <v>449</v>
      </c>
      <c r="O75" s="664">
        <v>224545</v>
      </c>
      <c r="P75" s="677">
        <v>1.1140797412082242</v>
      </c>
      <c r="Q75" s="665">
        <v>500.10022271714922</v>
      </c>
    </row>
    <row r="76" spans="1:17" ht="14.4" customHeight="1" x14ac:dyDescent="0.3">
      <c r="A76" s="660" t="s">
        <v>586</v>
      </c>
      <c r="B76" s="661" t="s">
        <v>8820</v>
      </c>
      <c r="C76" s="661" t="s">
        <v>8731</v>
      </c>
      <c r="D76" s="661" t="s">
        <v>8831</v>
      </c>
      <c r="E76" s="661" t="s">
        <v>8832</v>
      </c>
      <c r="F76" s="664">
        <v>152</v>
      </c>
      <c r="G76" s="664">
        <v>53200</v>
      </c>
      <c r="H76" s="664">
        <v>1</v>
      </c>
      <c r="I76" s="664">
        <v>350</v>
      </c>
      <c r="J76" s="664">
        <v>116</v>
      </c>
      <c r="K76" s="664">
        <v>40600</v>
      </c>
      <c r="L76" s="664">
        <v>0.76315789473684215</v>
      </c>
      <c r="M76" s="664">
        <v>350</v>
      </c>
      <c r="N76" s="664">
        <v>386</v>
      </c>
      <c r="O76" s="664">
        <v>135361</v>
      </c>
      <c r="P76" s="677">
        <v>2.5443796992481205</v>
      </c>
      <c r="Q76" s="665">
        <v>350.6761658031088</v>
      </c>
    </row>
    <row r="77" spans="1:17" ht="14.4" customHeight="1" x14ac:dyDescent="0.3">
      <c r="A77" s="660" t="s">
        <v>586</v>
      </c>
      <c r="B77" s="661" t="s">
        <v>8820</v>
      </c>
      <c r="C77" s="661" t="s">
        <v>8731</v>
      </c>
      <c r="D77" s="661" t="s">
        <v>8835</v>
      </c>
      <c r="E77" s="661" t="s">
        <v>8836</v>
      </c>
      <c r="F77" s="664">
        <v>9355</v>
      </c>
      <c r="G77" s="664">
        <v>598720</v>
      </c>
      <c r="H77" s="664">
        <v>1</v>
      </c>
      <c r="I77" s="664">
        <v>64</v>
      </c>
      <c r="J77" s="664">
        <v>9381</v>
      </c>
      <c r="K77" s="664">
        <v>609765</v>
      </c>
      <c r="L77" s="664">
        <v>1.018447688401924</v>
      </c>
      <c r="M77" s="664">
        <v>65</v>
      </c>
      <c r="N77" s="664">
        <v>10569</v>
      </c>
      <c r="O77" s="664">
        <v>686985</v>
      </c>
      <c r="P77" s="677">
        <v>1.1474228353821485</v>
      </c>
      <c r="Q77" s="665">
        <v>65</v>
      </c>
    </row>
    <row r="78" spans="1:17" ht="14.4" customHeight="1" x14ac:dyDescent="0.3">
      <c r="A78" s="660" t="s">
        <v>586</v>
      </c>
      <c r="B78" s="661" t="s">
        <v>8820</v>
      </c>
      <c r="C78" s="661" t="s">
        <v>8731</v>
      </c>
      <c r="D78" s="661" t="s">
        <v>9219</v>
      </c>
      <c r="E78" s="661" t="s">
        <v>9220</v>
      </c>
      <c r="F78" s="664">
        <v>4</v>
      </c>
      <c r="G78" s="664">
        <v>30300</v>
      </c>
      <c r="H78" s="664">
        <v>1</v>
      </c>
      <c r="I78" s="664">
        <v>7575</v>
      </c>
      <c r="J78" s="664">
        <v>7</v>
      </c>
      <c r="K78" s="664">
        <v>53067</v>
      </c>
      <c r="L78" s="664">
        <v>1.7513861386138614</v>
      </c>
      <c r="M78" s="664">
        <v>7581</v>
      </c>
      <c r="N78" s="664">
        <v>15</v>
      </c>
      <c r="O78" s="664">
        <v>113847</v>
      </c>
      <c r="P78" s="677">
        <v>3.7573267326732673</v>
      </c>
      <c r="Q78" s="665">
        <v>7589.8</v>
      </c>
    </row>
    <row r="79" spans="1:17" ht="14.4" customHeight="1" x14ac:dyDescent="0.3">
      <c r="A79" s="660" t="s">
        <v>586</v>
      </c>
      <c r="B79" s="661" t="s">
        <v>8820</v>
      </c>
      <c r="C79" s="661" t="s">
        <v>8731</v>
      </c>
      <c r="D79" s="661" t="s">
        <v>8837</v>
      </c>
      <c r="E79" s="661" t="s">
        <v>8838</v>
      </c>
      <c r="F79" s="664">
        <v>1</v>
      </c>
      <c r="G79" s="664">
        <v>542</v>
      </c>
      <c r="H79" s="664">
        <v>1</v>
      </c>
      <c r="I79" s="664">
        <v>542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586</v>
      </c>
      <c r="B80" s="661" t="s">
        <v>8820</v>
      </c>
      <c r="C80" s="661" t="s">
        <v>8731</v>
      </c>
      <c r="D80" s="661" t="s">
        <v>8839</v>
      </c>
      <c r="E80" s="661" t="s">
        <v>8840</v>
      </c>
      <c r="F80" s="664">
        <v>50</v>
      </c>
      <c r="G80" s="664">
        <v>29450</v>
      </c>
      <c r="H80" s="664">
        <v>1</v>
      </c>
      <c r="I80" s="664">
        <v>589</v>
      </c>
      <c r="J80" s="664">
        <v>32</v>
      </c>
      <c r="K80" s="664">
        <v>18880</v>
      </c>
      <c r="L80" s="664">
        <v>0.64108658743633273</v>
      </c>
      <c r="M80" s="664">
        <v>590</v>
      </c>
      <c r="N80" s="664">
        <v>15</v>
      </c>
      <c r="O80" s="664">
        <v>8862</v>
      </c>
      <c r="P80" s="677">
        <v>0.30091680814940575</v>
      </c>
      <c r="Q80" s="665">
        <v>590.79999999999995</v>
      </c>
    </row>
    <row r="81" spans="1:17" ht="14.4" customHeight="1" x14ac:dyDescent="0.3">
      <c r="A81" s="660" t="s">
        <v>586</v>
      </c>
      <c r="B81" s="661" t="s">
        <v>8820</v>
      </c>
      <c r="C81" s="661" t="s">
        <v>8731</v>
      </c>
      <c r="D81" s="661" t="s">
        <v>8841</v>
      </c>
      <c r="E81" s="661" t="s">
        <v>8842</v>
      </c>
      <c r="F81" s="664">
        <v>5</v>
      </c>
      <c r="G81" s="664">
        <v>3070</v>
      </c>
      <c r="H81" s="664">
        <v>1</v>
      </c>
      <c r="I81" s="664">
        <v>614</v>
      </c>
      <c r="J81" s="664">
        <v>8</v>
      </c>
      <c r="K81" s="664">
        <v>4920</v>
      </c>
      <c r="L81" s="664">
        <v>1.6026058631921825</v>
      </c>
      <c r="M81" s="664">
        <v>615</v>
      </c>
      <c r="N81" s="664">
        <v>4</v>
      </c>
      <c r="O81" s="664">
        <v>2461</v>
      </c>
      <c r="P81" s="677">
        <v>0.80162866449511405</v>
      </c>
      <c r="Q81" s="665">
        <v>615.25</v>
      </c>
    </row>
    <row r="82" spans="1:17" ht="14.4" customHeight="1" x14ac:dyDescent="0.3">
      <c r="A82" s="660" t="s">
        <v>586</v>
      </c>
      <c r="B82" s="661" t="s">
        <v>8820</v>
      </c>
      <c r="C82" s="661" t="s">
        <v>8731</v>
      </c>
      <c r="D82" s="661" t="s">
        <v>8843</v>
      </c>
      <c r="E82" s="661" t="s">
        <v>8844</v>
      </c>
      <c r="F82" s="664">
        <v>1</v>
      </c>
      <c r="G82" s="664">
        <v>149</v>
      </c>
      <c r="H82" s="664">
        <v>1</v>
      </c>
      <c r="I82" s="664">
        <v>149</v>
      </c>
      <c r="J82" s="664"/>
      <c r="K82" s="664"/>
      <c r="L82" s="664"/>
      <c r="M82" s="664"/>
      <c r="N82" s="664">
        <v>2</v>
      </c>
      <c r="O82" s="664">
        <v>299</v>
      </c>
      <c r="P82" s="677">
        <v>2.0067114093959733</v>
      </c>
      <c r="Q82" s="665">
        <v>149.5</v>
      </c>
    </row>
    <row r="83" spans="1:17" ht="14.4" customHeight="1" x14ac:dyDescent="0.3">
      <c r="A83" s="660" t="s">
        <v>586</v>
      </c>
      <c r="B83" s="661" t="s">
        <v>8820</v>
      </c>
      <c r="C83" s="661" t="s">
        <v>8731</v>
      </c>
      <c r="D83" s="661" t="s">
        <v>8845</v>
      </c>
      <c r="E83" s="661" t="s">
        <v>8846</v>
      </c>
      <c r="F83" s="664">
        <v>1</v>
      </c>
      <c r="G83" s="664">
        <v>675</v>
      </c>
      <c r="H83" s="664">
        <v>1</v>
      </c>
      <c r="I83" s="664">
        <v>675</v>
      </c>
      <c r="J83" s="664">
        <v>1</v>
      </c>
      <c r="K83" s="664">
        <v>675</v>
      </c>
      <c r="L83" s="664">
        <v>1</v>
      </c>
      <c r="M83" s="664">
        <v>675</v>
      </c>
      <c r="N83" s="664">
        <v>2</v>
      </c>
      <c r="O83" s="664">
        <v>1352</v>
      </c>
      <c r="P83" s="677">
        <v>2.0029629629629628</v>
      </c>
      <c r="Q83" s="665">
        <v>676</v>
      </c>
    </row>
    <row r="84" spans="1:17" ht="14.4" customHeight="1" x14ac:dyDescent="0.3">
      <c r="A84" s="660" t="s">
        <v>586</v>
      </c>
      <c r="B84" s="661" t="s">
        <v>8820</v>
      </c>
      <c r="C84" s="661" t="s">
        <v>8731</v>
      </c>
      <c r="D84" s="661" t="s">
        <v>8847</v>
      </c>
      <c r="E84" s="661" t="s">
        <v>8848</v>
      </c>
      <c r="F84" s="664">
        <v>225</v>
      </c>
      <c r="G84" s="664">
        <v>5175</v>
      </c>
      <c r="H84" s="664">
        <v>1</v>
      </c>
      <c r="I84" s="664">
        <v>23</v>
      </c>
      <c r="J84" s="664">
        <v>211</v>
      </c>
      <c r="K84" s="664">
        <v>4853</v>
      </c>
      <c r="L84" s="664">
        <v>0.93777777777777782</v>
      </c>
      <c r="M84" s="664">
        <v>23</v>
      </c>
      <c r="N84" s="664">
        <v>187</v>
      </c>
      <c r="O84" s="664">
        <v>4435</v>
      </c>
      <c r="P84" s="677">
        <v>0.85700483091787438</v>
      </c>
      <c r="Q84" s="665">
        <v>23.71657754010695</v>
      </c>
    </row>
    <row r="85" spans="1:17" ht="14.4" customHeight="1" x14ac:dyDescent="0.3">
      <c r="A85" s="660" t="s">
        <v>586</v>
      </c>
      <c r="B85" s="661" t="s">
        <v>8820</v>
      </c>
      <c r="C85" s="661" t="s">
        <v>8731</v>
      </c>
      <c r="D85" s="661" t="s">
        <v>8849</v>
      </c>
      <c r="E85" s="661" t="s">
        <v>8850</v>
      </c>
      <c r="F85" s="664"/>
      <c r="G85" s="664"/>
      <c r="H85" s="664"/>
      <c r="I85" s="664"/>
      <c r="J85" s="664"/>
      <c r="K85" s="664"/>
      <c r="L85" s="664"/>
      <c r="M85" s="664"/>
      <c r="N85" s="664">
        <v>2</v>
      </c>
      <c r="O85" s="664">
        <v>324</v>
      </c>
      <c r="P85" s="677"/>
      <c r="Q85" s="665">
        <v>162</v>
      </c>
    </row>
    <row r="86" spans="1:17" ht="14.4" customHeight="1" x14ac:dyDescent="0.3">
      <c r="A86" s="660" t="s">
        <v>586</v>
      </c>
      <c r="B86" s="661" t="s">
        <v>8820</v>
      </c>
      <c r="C86" s="661" t="s">
        <v>8731</v>
      </c>
      <c r="D86" s="661" t="s">
        <v>8851</v>
      </c>
      <c r="E86" s="661" t="s">
        <v>8852</v>
      </c>
      <c r="F86" s="664">
        <v>2364</v>
      </c>
      <c r="G86" s="664">
        <v>127656</v>
      </c>
      <c r="H86" s="664">
        <v>1</v>
      </c>
      <c r="I86" s="664">
        <v>54</v>
      </c>
      <c r="J86" s="664">
        <v>2288</v>
      </c>
      <c r="K86" s="664">
        <v>123552</v>
      </c>
      <c r="L86" s="664">
        <v>0.96785109983079531</v>
      </c>
      <c r="M86" s="664">
        <v>54</v>
      </c>
      <c r="N86" s="664">
        <v>2519</v>
      </c>
      <c r="O86" s="664">
        <v>136026</v>
      </c>
      <c r="P86" s="677">
        <v>1.0655668358714043</v>
      </c>
      <c r="Q86" s="665">
        <v>54</v>
      </c>
    </row>
    <row r="87" spans="1:17" ht="14.4" customHeight="1" x14ac:dyDescent="0.3">
      <c r="A87" s="660" t="s">
        <v>586</v>
      </c>
      <c r="B87" s="661" t="s">
        <v>8820</v>
      </c>
      <c r="C87" s="661" t="s">
        <v>8731</v>
      </c>
      <c r="D87" s="661" t="s">
        <v>8853</v>
      </c>
      <c r="E87" s="661" t="s">
        <v>8854</v>
      </c>
      <c r="F87" s="664">
        <v>2393</v>
      </c>
      <c r="G87" s="664">
        <v>184261</v>
      </c>
      <c r="H87" s="664">
        <v>1</v>
      </c>
      <c r="I87" s="664">
        <v>77</v>
      </c>
      <c r="J87" s="664">
        <v>2328</v>
      </c>
      <c r="K87" s="664">
        <v>179256</v>
      </c>
      <c r="L87" s="664">
        <v>0.97283744254074389</v>
      </c>
      <c r="M87" s="664">
        <v>77</v>
      </c>
      <c r="N87" s="664">
        <v>2572</v>
      </c>
      <c r="O87" s="664">
        <v>198044</v>
      </c>
      <c r="P87" s="677">
        <v>1.0748015043877976</v>
      </c>
      <c r="Q87" s="665">
        <v>77</v>
      </c>
    </row>
    <row r="88" spans="1:17" ht="14.4" customHeight="1" x14ac:dyDescent="0.3">
      <c r="A88" s="660" t="s">
        <v>586</v>
      </c>
      <c r="B88" s="661" t="s">
        <v>8820</v>
      </c>
      <c r="C88" s="661" t="s">
        <v>8731</v>
      </c>
      <c r="D88" s="661" t="s">
        <v>8855</v>
      </c>
      <c r="E88" s="661" t="s">
        <v>8856</v>
      </c>
      <c r="F88" s="664">
        <v>8</v>
      </c>
      <c r="G88" s="664">
        <v>13024</v>
      </c>
      <c r="H88" s="664">
        <v>1</v>
      </c>
      <c r="I88" s="664">
        <v>1628</v>
      </c>
      <c r="J88" s="664">
        <v>12</v>
      </c>
      <c r="K88" s="664">
        <v>19548</v>
      </c>
      <c r="L88" s="664">
        <v>1.500921375921376</v>
      </c>
      <c r="M88" s="664">
        <v>1629</v>
      </c>
      <c r="N88" s="664">
        <v>2</v>
      </c>
      <c r="O88" s="664">
        <v>3260</v>
      </c>
      <c r="P88" s="677">
        <v>0.25030712530712529</v>
      </c>
      <c r="Q88" s="665">
        <v>1630</v>
      </c>
    </row>
    <row r="89" spans="1:17" ht="14.4" customHeight="1" x14ac:dyDescent="0.3">
      <c r="A89" s="660" t="s">
        <v>586</v>
      </c>
      <c r="B89" s="661" t="s">
        <v>8820</v>
      </c>
      <c r="C89" s="661" t="s">
        <v>8731</v>
      </c>
      <c r="D89" s="661" t="s">
        <v>8857</v>
      </c>
      <c r="E89" s="661" t="s">
        <v>8858</v>
      </c>
      <c r="F89" s="664">
        <v>1246</v>
      </c>
      <c r="G89" s="664">
        <v>27412</v>
      </c>
      <c r="H89" s="664">
        <v>1</v>
      </c>
      <c r="I89" s="664">
        <v>22</v>
      </c>
      <c r="J89" s="664">
        <v>1077</v>
      </c>
      <c r="K89" s="664">
        <v>23694</v>
      </c>
      <c r="L89" s="664">
        <v>0.8643659711075441</v>
      </c>
      <c r="M89" s="664">
        <v>22</v>
      </c>
      <c r="N89" s="664">
        <v>1536</v>
      </c>
      <c r="O89" s="664">
        <v>34942</v>
      </c>
      <c r="P89" s="677">
        <v>1.27469721289946</v>
      </c>
      <c r="Q89" s="665">
        <v>22.748697916666668</v>
      </c>
    </row>
    <row r="90" spans="1:17" ht="14.4" customHeight="1" x14ac:dyDescent="0.3">
      <c r="A90" s="660" t="s">
        <v>586</v>
      </c>
      <c r="B90" s="661" t="s">
        <v>8820</v>
      </c>
      <c r="C90" s="661" t="s">
        <v>8731</v>
      </c>
      <c r="D90" s="661" t="s">
        <v>8859</v>
      </c>
      <c r="E90" s="661" t="s">
        <v>8860</v>
      </c>
      <c r="F90" s="664"/>
      <c r="G90" s="664"/>
      <c r="H90" s="664"/>
      <c r="I90" s="664"/>
      <c r="J90" s="664"/>
      <c r="K90" s="664"/>
      <c r="L90" s="664"/>
      <c r="M90" s="664"/>
      <c r="N90" s="664">
        <v>2</v>
      </c>
      <c r="O90" s="664">
        <v>194</v>
      </c>
      <c r="P90" s="677"/>
      <c r="Q90" s="665">
        <v>97</v>
      </c>
    </row>
    <row r="91" spans="1:17" ht="14.4" customHeight="1" x14ac:dyDescent="0.3">
      <c r="A91" s="660" t="s">
        <v>586</v>
      </c>
      <c r="B91" s="661" t="s">
        <v>8820</v>
      </c>
      <c r="C91" s="661" t="s">
        <v>8731</v>
      </c>
      <c r="D91" s="661" t="s">
        <v>8863</v>
      </c>
      <c r="E91" s="661" t="s">
        <v>8864</v>
      </c>
      <c r="F91" s="664"/>
      <c r="G91" s="664"/>
      <c r="H91" s="664"/>
      <c r="I91" s="664"/>
      <c r="J91" s="664"/>
      <c r="K91" s="664"/>
      <c r="L91" s="664"/>
      <c r="M91" s="664"/>
      <c r="N91" s="664">
        <v>2</v>
      </c>
      <c r="O91" s="664">
        <v>811</v>
      </c>
      <c r="P91" s="677"/>
      <c r="Q91" s="665">
        <v>405.5</v>
      </c>
    </row>
    <row r="92" spans="1:17" ht="14.4" customHeight="1" x14ac:dyDescent="0.3">
      <c r="A92" s="660" t="s">
        <v>586</v>
      </c>
      <c r="B92" s="661" t="s">
        <v>8820</v>
      </c>
      <c r="C92" s="661" t="s">
        <v>8731</v>
      </c>
      <c r="D92" s="661" t="s">
        <v>8865</v>
      </c>
      <c r="E92" s="661" t="s">
        <v>8866</v>
      </c>
      <c r="F92" s="664">
        <v>7</v>
      </c>
      <c r="G92" s="664">
        <v>4382</v>
      </c>
      <c r="H92" s="664">
        <v>1</v>
      </c>
      <c r="I92" s="664">
        <v>626</v>
      </c>
      <c r="J92" s="664">
        <v>6</v>
      </c>
      <c r="K92" s="664">
        <v>3762</v>
      </c>
      <c r="L92" s="664">
        <v>0.85851209493382019</v>
      </c>
      <c r="M92" s="664">
        <v>627</v>
      </c>
      <c r="N92" s="664">
        <v>8</v>
      </c>
      <c r="O92" s="664">
        <v>5021</v>
      </c>
      <c r="P92" s="677">
        <v>1.1458238247375627</v>
      </c>
      <c r="Q92" s="665">
        <v>627.625</v>
      </c>
    </row>
    <row r="93" spans="1:17" ht="14.4" customHeight="1" x14ac:dyDescent="0.3">
      <c r="A93" s="660" t="s">
        <v>586</v>
      </c>
      <c r="B93" s="661" t="s">
        <v>8820</v>
      </c>
      <c r="C93" s="661" t="s">
        <v>8731</v>
      </c>
      <c r="D93" s="661" t="s">
        <v>8867</v>
      </c>
      <c r="E93" s="661" t="s">
        <v>8868</v>
      </c>
      <c r="F93" s="664">
        <v>607</v>
      </c>
      <c r="G93" s="664">
        <v>126863</v>
      </c>
      <c r="H93" s="664">
        <v>1</v>
      </c>
      <c r="I93" s="664">
        <v>209</v>
      </c>
      <c r="J93" s="664">
        <v>533</v>
      </c>
      <c r="K93" s="664">
        <v>111397</v>
      </c>
      <c r="L93" s="664">
        <v>0.87808896210873144</v>
      </c>
      <c r="M93" s="664">
        <v>209</v>
      </c>
      <c r="N93" s="664"/>
      <c r="O93" s="664"/>
      <c r="P93" s="677"/>
      <c r="Q93" s="665"/>
    </row>
    <row r="94" spans="1:17" ht="14.4" customHeight="1" x14ac:dyDescent="0.3">
      <c r="A94" s="660" t="s">
        <v>586</v>
      </c>
      <c r="B94" s="661" t="s">
        <v>8820</v>
      </c>
      <c r="C94" s="661" t="s">
        <v>8731</v>
      </c>
      <c r="D94" s="661" t="s">
        <v>8869</v>
      </c>
      <c r="E94" s="661" t="s">
        <v>8870</v>
      </c>
      <c r="F94" s="664">
        <v>594</v>
      </c>
      <c r="G94" s="664">
        <v>39204</v>
      </c>
      <c r="H94" s="664">
        <v>1</v>
      </c>
      <c r="I94" s="664">
        <v>66</v>
      </c>
      <c r="J94" s="664">
        <v>587</v>
      </c>
      <c r="K94" s="664">
        <v>38742</v>
      </c>
      <c r="L94" s="664">
        <v>0.98821548821548821</v>
      </c>
      <c r="M94" s="664">
        <v>66</v>
      </c>
      <c r="N94" s="664">
        <v>679</v>
      </c>
      <c r="O94" s="664">
        <v>44814</v>
      </c>
      <c r="P94" s="677">
        <v>1.1430976430976432</v>
      </c>
      <c r="Q94" s="665">
        <v>66</v>
      </c>
    </row>
    <row r="95" spans="1:17" ht="14.4" customHeight="1" x14ac:dyDescent="0.3">
      <c r="A95" s="660" t="s">
        <v>586</v>
      </c>
      <c r="B95" s="661" t="s">
        <v>8820</v>
      </c>
      <c r="C95" s="661" t="s">
        <v>8731</v>
      </c>
      <c r="D95" s="661" t="s">
        <v>8871</v>
      </c>
      <c r="E95" s="661" t="s">
        <v>8872</v>
      </c>
      <c r="F95" s="664"/>
      <c r="G95" s="664"/>
      <c r="H95" s="664"/>
      <c r="I95" s="664"/>
      <c r="J95" s="664">
        <v>1</v>
      </c>
      <c r="K95" s="664">
        <v>294</v>
      </c>
      <c r="L95" s="664"/>
      <c r="M95" s="664">
        <v>294</v>
      </c>
      <c r="N95" s="664"/>
      <c r="O95" s="664"/>
      <c r="P95" s="677"/>
      <c r="Q95" s="665"/>
    </row>
    <row r="96" spans="1:17" ht="14.4" customHeight="1" x14ac:dyDescent="0.3">
      <c r="A96" s="660" t="s">
        <v>586</v>
      </c>
      <c r="B96" s="661" t="s">
        <v>8820</v>
      </c>
      <c r="C96" s="661" t="s">
        <v>8731</v>
      </c>
      <c r="D96" s="661" t="s">
        <v>8877</v>
      </c>
      <c r="E96" s="661" t="s">
        <v>8878</v>
      </c>
      <c r="F96" s="664">
        <v>6986</v>
      </c>
      <c r="G96" s="664">
        <v>2424142</v>
      </c>
      <c r="H96" s="664">
        <v>1</v>
      </c>
      <c r="I96" s="664">
        <v>347</v>
      </c>
      <c r="J96" s="664">
        <v>5699</v>
      </c>
      <c r="K96" s="664">
        <v>1983252</v>
      </c>
      <c r="L96" s="664">
        <v>0.81812534084224442</v>
      </c>
      <c r="M96" s="664">
        <v>348</v>
      </c>
      <c r="N96" s="664">
        <v>7407</v>
      </c>
      <c r="O96" s="664">
        <v>2583006</v>
      </c>
      <c r="P96" s="677">
        <v>1.0655341147507036</v>
      </c>
      <c r="Q96" s="665">
        <v>348.72498987444311</v>
      </c>
    </row>
    <row r="97" spans="1:17" ht="14.4" customHeight="1" x14ac:dyDescent="0.3">
      <c r="A97" s="660" t="s">
        <v>586</v>
      </c>
      <c r="B97" s="661" t="s">
        <v>8820</v>
      </c>
      <c r="C97" s="661" t="s">
        <v>8731</v>
      </c>
      <c r="D97" s="661" t="s">
        <v>8879</v>
      </c>
      <c r="E97" s="661" t="s">
        <v>8880</v>
      </c>
      <c r="F97" s="664">
        <v>763</v>
      </c>
      <c r="G97" s="664">
        <v>17549</v>
      </c>
      <c r="H97" s="664">
        <v>1</v>
      </c>
      <c r="I97" s="664">
        <v>23</v>
      </c>
      <c r="J97" s="664">
        <v>658</v>
      </c>
      <c r="K97" s="664">
        <v>15792</v>
      </c>
      <c r="L97" s="664">
        <v>0.89988033506182685</v>
      </c>
      <c r="M97" s="664">
        <v>24</v>
      </c>
      <c r="N97" s="664">
        <v>968</v>
      </c>
      <c r="O97" s="664">
        <v>23232</v>
      </c>
      <c r="P97" s="677">
        <v>1.3238361160180068</v>
      </c>
      <c r="Q97" s="665">
        <v>24</v>
      </c>
    </row>
    <row r="98" spans="1:17" ht="14.4" customHeight="1" x14ac:dyDescent="0.3">
      <c r="A98" s="660" t="s">
        <v>586</v>
      </c>
      <c r="B98" s="661" t="s">
        <v>8820</v>
      </c>
      <c r="C98" s="661" t="s">
        <v>8731</v>
      </c>
      <c r="D98" s="661" t="s">
        <v>8881</v>
      </c>
      <c r="E98" s="661" t="s">
        <v>8882</v>
      </c>
      <c r="F98" s="664">
        <v>4</v>
      </c>
      <c r="G98" s="664">
        <v>2948</v>
      </c>
      <c r="H98" s="664">
        <v>1</v>
      </c>
      <c r="I98" s="664">
        <v>737</v>
      </c>
      <c r="J98" s="664">
        <v>6</v>
      </c>
      <c r="K98" s="664">
        <v>4428</v>
      </c>
      <c r="L98" s="664">
        <v>1.5020352781546811</v>
      </c>
      <c r="M98" s="664">
        <v>738</v>
      </c>
      <c r="N98" s="664">
        <v>4</v>
      </c>
      <c r="O98" s="664">
        <v>2953</v>
      </c>
      <c r="P98" s="677">
        <v>1.0016960651289009</v>
      </c>
      <c r="Q98" s="665">
        <v>738.25</v>
      </c>
    </row>
    <row r="99" spans="1:17" ht="14.4" customHeight="1" x14ac:dyDescent="0.3">
      <c r="A99" s="660" t="s">
        <v>586</v>
      </c>
      <c r="B99" s="661" t="s">
        <v>8820</v>
      </c>
      <c r="C99" s="661" t="s">
        <v>8731</v>
      </c>
      <c r="D99" s="661" t="s">
        <v>8883</v>
      </c>
      <c r="E99" s="661" t="s">
        <v>8884</v>
      </c>
      <c r="F99" s="664">
        <v>1639</v>
      </c>
      <c r="G99" s="664">
        <v>295020</v>
      </c>
      <c r="H99" s="664">
        <v>1</v>
      </c>
      <c r="I99" s="664">
        <v>180</v>
      </c>
      <c r="J99" s="664">
        <v>1593</v>
      </c>
      <c r="K99" s="664">
        <v>286740</v>
      </c>
      <c r="L99" s="664">
        <v>0.97193410616229403</v>
      </c>
      <c r="M99" s="664">
        <v>180</v>
      </c>
      <c r="N99" s="664">
        <v>1674</v>
      </c>
      <c r="O99" s="664">
        <v>301320</v>
      </c>
      <c r="P99" s="677">
        <v>1.0213544844417328</v>
      </c>
      <c r="Q99" s="665">
        <v>180</v>
      </c>
    </row>
    <row r="100" spans="1:17" ht="14.4" customHeight="1" x14ac:dyDescent="0.3">
      <c r="A100" s="660" t="s">
        <v>586</v>
      </c>
      <c r="B100" s="661" t="s">
        <v>8820</v>
      </c>
      <c r="C100" s="661" t="s">
        <v>8731</v>
      </c>
      <c r="D100" s="661" t="s">
        <v>8889</v>
      </c>
      <c r="E100" s="661" t="s">
        <v>8890</v>
      </c>
      <c r="F100" s="664">
        <v>511</v>
      </c>
      <c r="G100" s="664">
        <v>129283</v>
      </c>
      <c r="H100" s="664">
        <v>1</v>
      </c>
      <c r="I100" s="664">
        <v>253</v>
      </c>
      <c r="J100" s="664">
        <v>594</v>
      </c>
      <c r="K100" s="664">
        <v>150282</v>
      </c>
      <c r="L100" s="664">
        <v>1.162426614481409</v>
      </c>
      <c r="M100" s="664">
        <v>253</v>
      </c>
      <c r="N100" s="664">
        <v>2034</v>
      </c>
      <c r="O100" s="664">
        <v>514602</v>
      </c>
      <c r="P100" s="677">
        <v>3.980430528375734</v>
      </c>
      <c r="Q100" s="665">
        <v>253</v>
      </c>
    </row>
    <row r="101" spans="1:17" ht="14.4" customHeight="1" x14ac:dyDescent="0.3">
      <c r="A101" s="660" t="s">
        <v>586</v>
      </c>
      <c r="B101" s="661" t="s">
        <v>8820</v>
      </c>
      <c r="C101" s="661" t="s">
        <v>8731</v>
      </c>
      <c r="D101" s="661" t="s">
        <v>8891</v>
      </c>
      <c r="E101" s="661" t="s">
        <v>8892</v>
      </c>
      <c r="F101" s="664">
        <v>4</v>
      </c>
      <c r="G101" s="664">
        <v>1056</v>
      </c>
      <c r="H101" s="664">
        <v>1</v>
      </c>
      <c r="I101" s="664">
        <v>264</v>
      </c>
      <c r="J101" s="664">
        <v>6</v>
      </c>
      <c r="K101" s="664">
        <v>1584</v>
      </c>
      <c r="L101" s="664">
        <v>1.5</v>
      </c>
      <c r="M101" s="664">
        <v>264</v>
      </c>
      <c r="N101" s="664">
        <v>4</v>
      </c>
      <c r="O101" s="664">
        <v>1057</v>
      </c>
      <c r="P101" s="677">
        <v>1.0009469696969697</v>
      </c>
      <c r="Q101" s="665">
        <v>264.25</v>
      </c>
    </row>
    <row r="102" spans="1:17" ht="14.4" customHeight="1" x14ac:dyDescent="0.3">
      <c r="A102" s="660" t="s">
        <v>586</v>
      </c>
      <c r="B102" s="661" t="s">
        <v>8820</v>
      </c>
      <c r="C102" s="661" t="s">
        <v>8731</v>
      </c>
      <c r="D102" s="661" t="s">
        <v>8893</v>
      </c>
      <c r="E102" s="661" t="s">
        <v>8894</v>
      </c>
      <c r="F102" s="664">
        <v>45</v>
      </c>
      <c r="G102" s="664">
        <v>8505</v>
      </c>
      <c r="H102" s="664">
        <v>1</v>
      </c>
      <c r="I102" s="664">
        <v>189</v>
      </c>
      <c r="J102" s="664">
        <v>23</v>
      </c>
      <c r="K102" s="664">
        <v>4347</v>
      </c>
      <c r="L102" s="664">
        <v>0.51111111111111107</v>
      </c>
      <c r="M102" s="664">
        <v>189</v>
      </c>
      <c r="N102" s="664"/>
      <c r="O102" s="664"/>
      <c r="P102" s="677"/>
      <c r="Q102" s="665"/>
    </row>
    <row r="103" spans="1:17" ht="14.4" customHeight="1" x14ac:dyDescent="0.3">
      <c r="A103" s="660" t="s">
        <v>586</v>
      </c>
      <c r="B103" s="661" t="s">
        <v>8820</v>
      </c>
      <c r="C103" s="661" t="s">
        <v>8731</v>
      </c>
      <c r="D103" s="661" t="s">
        <v>8897</v>
      </c>
      <c r="E103" s="661" t="s">
        <v>8898</v>
      </c>
      <c r="F103" s="664">
        <v>2372</v>
      </c>
      <c r="G103" s="664">
        <v>512352</v>
      </c>
      <c r="H103" s="664">
        <v>1</v>
      </c>
      <c r="I103" s="664">
        <v>216</v>
      </c>
      <c r="J103" s="664">
        <v>2291</v>
      </c>
      <c r="K103" s="664">
        <v>494856</v>
      </c>
      <c r="L103" s="664">
        <v>0.96585160202360876</v>
      </c>
      <c r="M103" s="664">
        <v>216</v>
      </c>
      <c r="N103" s="664">
        <v>2526</v>
      </c>
      <c r="O103" s="664">
        <v>545616</v>
      </c>
      <c r="P103" s="677">
        <v>1.0649241146711637</v>
      </c>
      <c r="Q103" s="665">
        <v>216</v>
      </c>
    </row>
    <row r="104" spans="1:17" ht="14.4" customHeight="1" x14ac:dyDescent="0.3">
      <c r="A104" s="660" t="s">
        <v>586</v>
      </c>
      <c r="B104" s="661" t="s">
        <v>8820</v>
      </c>
      <c r="C104" s="661" t="s">
        <v>8731</v>
      </c>
      <c r="D104" s="661" t="s">
        <v>8899</v>
      </c>
      <c r="E104" s="661" t="s">
        <v>8900</v>
      </c>
      <c r="F104" s="664">
        <v>197</v>
      </c>
      <c r="G104" s="664">
        <v>6895</v>
      </c>
      <c r="H104" s="664">
        <v>1</v>
      </c>
      <c r="I104" s="664">
        <v>35</v>
      </c>
      <c r="J104" s="664">
        <v>181</v>
      </c>
      <c r="K104" s="664">
        <v>6335</v>
      </c>
      <c r="L104" s="664">
        <v>0.91878172588832485</v>
      </c>
      <c r="M104" s="664">
        <v>35</v>
      </c>
      <c r="N104" s="664">
        <v>327</v>
      </c>
      <c r="O104" s="664">
        <v>11709</v>
      </c>
      <c r="P104" s="677">
        <v>1.6981870920957216</v>
      </c>
      <c r="Q104" s="665">
        <v>35.807339449541281</v>
      </c>
    </row>
    <row r="105" spans="1:17" ht="14.4" customHeight="1" x14ac:dyDescent="0.3">
      <c r="A105" s="660" t="s">
        <v>586</v>
      </c>
      <c r="B105" s="661" t="s">
        <v>8820</v>
      </c>
      <c r="C105" s="661" t="s">
        <v>8731</v>
      </c>
      <c r="D105" s="661" t="s">
        <v>8901</v>
      </c>
      <c r="E105" s="661" t="s">
        <v>8902</v>
      </c>
      <c r="F105" s="664">
        <v>5</v>
      </c>
      <c r="G105" s="664">
        <v>2945</v>
      </c>
      <c r="H105" s="664">
        <v>1</v>
      </c>
      <c r="I105" s="664">
        <v>589</v>
      </c>
      <c r="J105" s="664">
        <v>20</v>
      </c>
      <c r="K105" s="664">
        <v>11800</v>
      </c>
      <c r="L105" s="664">
        <v>4.0067911714770794</v>
      </c>
      <c r="M105" s="664">
        <v>590</v>
      </c>
      <c r="N105" s="664">
        <v>14</v>
      </c>
      <c r="O105" s="664">
        <v>8270</v>
      </c>
      <c r="P105" s="677">
        <v>2.8081494057724958</v>
      </c>
      <c r="Q105" s="665">
        <v>590.71428571428567</v>
      </c>
    </row>
    <row r="106" spans="1:17" ht="14.4" customHeight="1" x14ac:dyDescent="0.3">
      <c r="A106" s="660" t="s">
        <v>586</v>
      </c>
      <c r="B106" s="661" t="s">
        <v>8820</v>
      </c>
      <c r="C106" s="661" t="s">
        <v>8731</v>
      </c>
      <c r="D106" s="661" t="s">
        <v>8995</v>
      </c>
      <c r="E106" s="661" t="s">
        <v>8996</v>
      </c>
      <c r="F106" s="664">
        <v>84</v>
      </c>
      <c r="G106" s="664">
        <v>469476</v>
      </c>
      <c r="H106" s="664">
        <v>1</v>
      </c>
      <c r="I106" s="664">
        <v>5589</v>
      </c>
      <c r="J106" s="664">
        <v>117</v>
      </c>
      <c r="K106" s="664">
        <v>654849</v>
      </c>
      <c r="L106" s="664">
        <v>1.3948508549957825</v>
      </c>
      <c r="M106" s="664">
        <v>5597</v>
      </c>
      <c r="N106" s="664">
        <v>114</v>
      </c>
      <c r="O106" s="664">
        <v>639241</v>
      </c>
      <c r="P106" s="677">
        <v>1.3616052790770987</v>
      </c>
      <c r="Q106" s="665">
        <v>5607.3771929824561</v>
      </c>
    </row>
    <row r="107" spans="1:17" ht="14.4" customHeight="1" x14ac:dyDescent="0.3">
      <c r="A107" s="660" t="s">
        <v>586</v>
      </c>
      <c r="B107" s="661" t="s">
        <v>8820</v>
      </c>
      <c r="C107" s="661" t="s">
        <v>8731</v>
      </c>
      <c r="D107" s="661" t="s">
        <v>8903</v>
      </c>
      <c r="E107" s="661" t="s">
        <v>8904</v>
      </c>
      <c r="F107" s="664">
        <v>168</v>
      </c>
      <c r="G107" s="664">
        <v>8400</v>
      </c>
      <c r="H107" s="664">
        <v>1</v>
      </c>
      <c r="I107" s="664">
        <v>50</v>
      </c>
      <c r="J107" s="664">
        <v>130</v>
      </c>
      <c r="K107" s="664">
        <v>6500</v>
      </c>
      <c r="L107" s="664">
        <v>0.77380952380952384</v>
      </c>
      <c r="M107" s="664">
        <v>50</v>
      </c>
      <c r="N107" s="664">
        <v>259</v>
      </c>
      <c r="O107" s="664">
        <v>12950</v>
      </c>
      <c r="P107" s="677">
        <v>1.5416666666666667</v>
      </c>
      <c r="Q107" s="665">
        <v>50</v>
      </c>
    </row>
    <row r="108" spans="1:17" ht="14.4" customHeight="1" x14ac:dyDescent="0.3">
      <c r="A108" s="660" t="s">
        <v>586</v>
      </c>
      <c r="B108" s="661" t="s">
        <v>8820</v>
      </c>
      <c r="C108" s="661" t="s">
        <v>8731</v>
      </c>
      <c r="D108" s="661" t="s">
        <v>8905</v>
      </c>
      <c r="E108" s="661" t="s">
        <v>8906</v>
      </c>
      <c r="F108" s="664">
        <v>5</v>
      </c>
      <c r="G108" s="664">
        <v>2720</v>
      </c>
      <c r="H108" s="664">
        <v>1</v>
      </c>
      <c r="I108" s="664">
        <v>544</v>
      </c>
      <c r="J108" s="664">
        <v>6</v>
      </c>
      <c r="K108" s="664">
        <v>3270</v>
      </c>
      <c r="L108" s="664">
        <v>1.2022058823529411</v>
      </c>
      <c r="M108" s="664">
        <v>545</v>
      </c>
      <c r="N108" s="664">
        <v>4</v>
      </c>
      <c r="O108" s="664">
        <v>2181</v>
      </c>
      <c r="P108" s="677">
        <v>0.80183823529411768</v>
      </c>
      <c r="Q108" s="665">
        <v>545.25</v>
      </c>
    </row>
    <row r="109" spans="1:17" ht="14.4" customHeight="1" x14ac:dyDescent="0.3">
      <c r="A109" s="660" t="s">
        <v>586</v>
      </c>
      <c r="B109" s="661" t="s">
        <v>8820</v>
      </c>
      <c r="C109" s="661" t="s">
        <v>8731</v>
      </c>
      <c r="D109" s="661" t="s">
        <v>8907</v>
      </c>
      <c r="E109" s="661" t="s">
        <v>8908</v>
      </c>
      <c r="F109" s="664">
        <v>215</v>
      </c>
      <c r="G109" s="664">
        <v>102555</v>
      </c>
      <c r="H109" s="664">
        <v>1</v>
      </c>
      <c r="I109" s="664">
        <v>477</v>
      </c>
      <c r="J109" s="664">
        <v>153</v>
      </c>
      <c r="K109" s="664">
        <v>73287</v>
      </c>
      <c r="L109" s="664">
        <v>0.71461167178587104</v>
      </c>
      <c r="M109" s="664">
        <v>479</v>
      </c>
      <c r="N109" s="664">
        <v>226</v>
      </c>
      <c r="O109" s="664">
        <v>108906</v>
      </c>
      <c r="P109" s="677">
        <v>1.0619277460874652</v>
      </c>
      <c r="Q109" s="665">
        <v>481.88495575221236</v>
      </c>
    </row>
    <row r="110" spans="1:17" ht="14.4" customHeight="1" x14ac:dyDescent="0.3">
      <c r="A110" s="660" t="s">
        <v>586</v>
      </c>
      <c r="B110" s="661" t="s">
        <v>8820</v>
      </c>
      <c r="C110" s="661" t="s">
        <v>8731</v>
      </c>
      <c r="D110" s="661" t="s">
        <v>8909</v>
      </c>
      <c r="E110" s="661" t="s">
        <v>8910</v>
      </c>
      <c r="F110" s="664">
        <v>4</v>
      </c>
      <c r="G110" s="664">
        <v>2936</v>
      </c>
      <c r="H110" s="664">
        <v>1</v>
      </c>
      <c r="I110" s="664">
        <v>734</v>
      </c>
      <c r="J110" s="664">
        <v>6</v>
      </c>
      <c r="K110" s="664">
        <v>4404</v>
      </c>
      <c r="L110" s="664">
        <v>1.5</v>
      </c>
      <c r="M110" s="664">
        <v>734</v>
      </c>
      <c r="N110" s="664">
        <v>4</v>
      </c>
      <c r="O110" s="664">
        <v>2937</v>
      </c>
      <c r="P110" s="677">
        <v>1.0003405994550409</v>
      </c>
      <c r="Q110" s="665">
        <v>734.25</v>
      </c>
    </row>
    <row r="111" spans="1:17" ht="14.4" customHeight="1" x14ac:dyDescent="0.3">
      <c r="A111" s="660" t="s">
        <v>586</v>
      </c>
      <c r="B111" s="661" t="s">
        <v>8820</v>
      </c>
      <c r="C111" s="661" t="s">
        <v>8731</v>
      </c>
      <c r="D111" s="661" t="s">
        <v>8911</v>
      </c>
      <c r="E111" s="661" t="s">
        <v>8912</v>
      </c>
      <c r="F111" s="664">
        <v>28</v>
      </c>
      <c r="G111" s="664">
        <v>9128</v>
      </c>
      <c r="H111" s="664">
        <v>1</v>
      </c>
      <c r="I111" s="664">
        <v>326</v>
      </c>
      <c r="J111" s="664">
        <v>8</v>
      </c>
      <c r="K111" s="664">
        <v>2608</v>
      </c>
      <c r="L111" s="664">
        <v>0.2857142857142857</v>
      </c>
      <c r="M111" s="664">
        <v>326</v>
      </c>
      <c r="N111" s="664">
        <v>8</v>
      </c>
      <c r="O111" s="664">
        <v>2615</v>
      </c>
      <c r="P111" s="677">
        <v>0.28648115687992987</v>
      </c>
      <c r="Q111" s="665">
        <v>326.875</v>
      </c>
    </row>
    <row r="112" spans="1:17" ht="14.4" customHeight="1" x14ac:dyDescent="0.3">
      <c r="A112" s="660" t="s">
        <v>586</v>
      </c>
      <c r="B112" s="661" t="s">
        <v>8820</v>
      </c>
      <c r="C112" s="661" t="s">
        <v>8731</v>
      </c>
      <c r="D112" s="661" t="s">
        <v>8913</v>
      </c>
      <c r="E112" s="661" t="s">
        <v>8914</v>
      </c>
      <c r="F112" s="664">
        <v>4</v>
      </c>
      <c r="G112" s="664">
        <v>1376</v>
      </c>
      <c r="H112" s="664">
        <v>1</v>
      </c>
      <c r="I112" s="664">
        <v>344</v>
      </c>
      <c r="J112" s="664">
        <v>6</v>
      </c>
      <c r="K112" s="664">
        <v>2064</v>
      </c>
      <c r="L112" s="664">
        <v>1.5</v>
      </c>
      <c r="M112" s="664">
        <v>344</v>
      </c>
      <c r="N112" s="664">
        <v>4</v>
      </c>
      <c r="O112" s="664">
        <v>1377</v>
      </c>
      <c r="P112" s="677">
        <v>1.0007267441860466</v>
      </c>
      <c r="Q112" s="665">
        <v>344.25</v>
      </c>
    </row>
    <row r="113" spans="1:17" ht="14.4" customHeight="1" x14ac:dyDescent="0.3">
      <c r="A113" s="660" t="s">
        <v>586</v>
      </c>
      <c r="B113" s="661" t="s">
        <v>8820</v>
      </c>
      <c r="C113" s="661" t="s">
        <v>8731</v>
      </c>
      <c r="D113" s="661" t="s">
        <v>8915</v>
      </c>
      <c r="E113" s="661" t="s">
        <v>8916</v>
      </c>
      <c r="F113" s="664">
        <v>1</v>
      </c>
      <c r="G113" s="664">
        <v>750</v>
      </c>
      <c r="H113" s="664">
        <v>1</v>
      </c>
      <c r="I113" s="664">
        <v>750</v>
      </c>
      <c r="J113" s="664">
        <v>2</v>
      </c>
      <c r="K113" s="664">
        <v>1502</v>
      </c>
      <c r="L113" s="664">
        <v>2.0026666666666668</v>
      </c>
      <c r="M113" s="664">
        <v>751</v>
      </c>
      <c r="N113" s="664"/>
      <c r="O113" s="664"/>
      <c r="P113" s="677"/>
      <c r="Q113" s="665"/>
    </row>
    <row r="114" spans="1:17" ht="14.4" customHeight="1" x14ac:dyDescent="0.3">
      <c r="A114" s="660" t="s">
        <v>586</v>
      </c>
      <c r="B114" s="661" t="s">
        <v>8820</v>
      </c>
      <c r="C114" s="661" t="s">
        <v>8731</v>
      </c>
      <c r="D114" s="661" t="s">
        <v>8917</v>
      </c>
      <c r="E114" s="661" t="s">
        <v>8918</v>
      </c>
      <c r="F114" s="664"/>
      <c r="G114" s="664"/>
      <c r="H114" s="664"/>
      <c r="I114" s="664"/>
      <c r="J114" s="664">
        <v>5</v>
      </c>
      <c r="K114" s="664">
        <v>1150</v>
      </c>
      <c r="L114" s="664"/>
      <c r="M114" s="664">
        <v>230</v>
      </c>
      <c r="N114" s="664">
        <v>23</v>
      </c>
      <c r="O114" s="664">
        <v>5307</v>
      </c>
      <c r="P114" s="677"/>
      <c r="Q114" s="665">
        <v>230.7391304347826</v>
      </c>
    </row>
    <row r="115" spans="1:17" ht="14.4" customHeight="1" x14ac:dyDescent="0.3">
      <c r="A115" s="660" t="s">
        <v>586</v>
      </c>
      <c r="B115" s="661" t="s">
        <v>8820</v>
      </c>
      <c r="C115" s="661" t="s">
        <v>8731</v>
      </c>
      <c r="D115" s="661" t="s">
        <v>8919</v>
      </c>
      <c r="E115" s="661" t="s">
        <v>8920</v>
      </c>
      <c r="F115" s="664">
        <v>520</v>
      </c>
      <c r="G115" s="664">
        <v>1733160</v>
      </c>
      <c r="H115" s="664">
        <v>1</v>
      </c>
      <c r="I115" s="664">
        <v>3333</v>
      </c>
      <c r="J115" s="664">
        <v>669</v>
      </c>
      <c r="K115" s="664">
        <v>2231115</v>
      </c>
      <c r="L115" s="664">
        <v>1.2873104618154123</v>
      </c>
      <c r="M115" s="664">
        <v>3335</v>
      </c>
      <c r="N115" s="664">
        <v>653</v>
      </c>
      <c r="O115" s="664">
        <v>2179887</v>
      </c>
      <c r="P115" s="677">
        <v>1.2577528906736828</v>
      </c>
      <c r="Q115" s="665">
        <v>3338.2649310872894</v>
      </c>
    </row>
    <row r="116" spans="1:17" ht="14.4" customHeight="1" x14ac:dyDescent="0.3">
      <c r="A116" s="660" t="s">
        <v>586</v>
      </c>
      <c r="B116" s="661" t="s">
        <v>8820</v>
      </c>
      <c r="C116" s="661" t="s">
        <v>8731</v>
      </c>
      <c r="D116" s="661" t="s">
        <v>8921</v>
      </c>
      <c r="E116" s="661" t="s">
        <v>8922</v>
      </c>
      <c r="F116" s="664">
        <v>1</v>
      </c>
      <c r="G116" s="664">
        <v>229</v>
      </c>
      <c r="H116" s="664">
        <v>1</v>
      </c>
      <c r="I116" s="664">
        <v>229</v>
      </c>
      <c r="J116" s="664"/>
      <c r="K116" s="664"/>
      <c r="L116" s="664"/>
      <c r="M116" s="664"/>
      <c r="N116" s="664">
        <v>2</v>
      </c>
      <c r="O116" s="664">
        <v>459</v>
      </c>
      <c r="P116" s="677">
        <v>2.0043668122270741</v>
      </c>
      <c r="Q116" s="665">
        <v>229.5</v>
      </c>
    </row>
    <row r="117" spans="1:17" ht="14.4" customHeight="1" x14ac:dyDescent="0.3">
      <c r="A117" s="660" t="s">
        <v>586</v>
      </c>
      <c r="B117" s="661" t="s">
        <v>8820</v>
      </c>
      <c r="C117" s="661" t="s">
        <v>8731</v>
      </c>
      <c r="D117" s="661" t="s">
        <v>8923</v>
      </c>
      <c r="E117" s="661" t="s">
        <v>8924</v>
      </c>
      <c r="F117" s="664">
        <v>1</v>
      </c>
      <c r="G117" s="664">
        <v>406</v>
      </c>
      <c r="H117" s="664">
        <v>1</v>
      </c>
      <c r="I117" s="664">
        <v>406</v>
      </c>
      <c r="J117" s="664">
        <v>3</v>
      </c>
      <c r="K117" s="664">
        <v>1218</v>
      </c>
      <c r="L117" s="664">
        <v>3</v>
      </c>
      <c r="M117" s="664">
        <v>406</v>
      </c>
      <c r="N117" s="664">
        <v>1</v>
      </c>
      <c r="O117" s="664">
        <v>407</v>
      </c>
      <c r="P117" s="677">
        <v>1.0024630541871922</v>
      </c>
      <c r="Q117" s="665">
        <v>407</v>
      </c>
    </row>
    <row r="118" spans="1:17" ht="14.4" customHeight="1" x14ac:dyDescent="0.3">
      <c r="A118" s="660" t="s">
        <v>586</v>
      </c>
      <c r="B118" s="661" t="s">
        <v>8820</v>
      </c>
      <c r="C118" s="661" t="s">
        <v>8731</v>
      </c>
      <c r="D118" s="661" t="s">
        <v>8925</v>
      </c>
      <c r="E118" s="661" t="s">
        <v>8926</v>
      </c>
      <c r="F118" s="664">
        <v>1</v>
      </c>
      <c r="G118" s="664">
        <v>649</v>
      </c>
      <c r="H118" s="664">
        <v>1</v>
      </c>
      <c r="I118" s="664">
        <v>649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586</v>
      </c>
      <c r="B119" s="661" t="s">
        <v>8820</v>
      </c>
      <c r="C119" s="661" t="s">
        <v>8731</v>
      </c>
      <c r="D119" s="661" t="s">
        <v>8927</v>
      </c>
      <c r="E119" s="661" t="s">
        <v>8928</v>
      </c>
      <c r="F119" s="664">
        <v>1</v>
      </c>
      <c r="G119" s="664">
        <v>585</v>
      </c>
      <c r="H119" s="664">
        <v>1</v>
      </c>
      <c r="I119" s="664">
        <v>585</v>
      </c>
      <c r="J119" s="664">
        <v>3</v>
      </c>
      <c r="K119" s="664">
        <v>1758</v>
      </c>
      <c r="L119" s="664">
        <v>3.0051282051282051</v>
      </c>
      <c r="M119" s="664">
        <v>586</v>
      </c>
      <c r="N119" s="664">
        <v>1</v>
      </c>
      <c r="O119" s="664">
        <v>587</v>
      </c>
      <c r="P119" s="677">
        <v>1.0034188034188034</v>
      </c>
      <c r="Q119" s="665">
        <v>587</v>
      </c>
    </row>
    <row r="120" spans="1:17" ht="14.4" customHeight="1" x14ac:dyDescent="0.3">
      <c r="A120" s="660" t="s">
        <v>586</v>
      </c>
      <c r="B120" s="661" t="s">
        <v>8820</v>
      </c>
      <c r="C120" s="661" t="s">
        <v>8731</v>
      </c>
      <c r="D120" s="661" t="s">
        <v>8931</v>
      </c>
      <c r="E120" s="661" t="s">
        <v>8932</v>
      </c>
      <c r="F120" s="664">
        <v>1</v>
      </c>
      <c r="G120" s="664">
        <v>88</v>
      </c>
      <c r="H120" s="664">
        <v>1</v>
      </c>
      <c r="I120" s="664">
        <v>88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586</v>
      </c>
      <c r="B121" s="661" t="s">
        <v>8820</v>
      </c>
      <c r="C121" s="661" t="s">
        <v>8731</v>
      </c>
      <c r="D121" s="661" t="s">
        <v>8933</v>
      </c>
      <c r="E121" s="661" t="s">
        <v>8934</v>
      </c>
      <c r="F121" s="664">
        <v>1</v>
      </c>
      <c r="G121" s="664">
        <v>414</v>
      </c>
      <c r="H121" s="664">
        <v>1</v>
      </c>
      <c r="I121" s="664">
        <v>414</v>
      </c>
      <c r="J121" s="664"/>
      <c r="K121" s="664"/>
      <c r="L121" s="664"/>
      <c r="M121" s="664"/>
      <c r="N121" s="664">
        <v>1</v>
      </c>
      <c r="O121" s="664">
        <v>415</v>
      </c>
      <c r="P121" s="677">
        <v>1.0024154589371981</v>
      </c>
      <c r="Q121" s="665">
        <v>415</v>
      </c>
    </row>
    <row r="122" spans="1:17" ht="14.4" customHeight="1" x14ac:dyDescent="0.3">
      <c r="A122" s="660" t="s">
        <v>586</v>
      </c>
      <c r="B122" s="661" t="s">
        <v>8820</v>
      </c>
      <c r="C122" s="661" t="s">
        <v>8731</v>
      </c>
      <c r="D122" s="661" t="s">
        <v>8935</v>
      </c>
      <c r="E122" s="661" t="s">
        <v>8936</v>
      </c>
      <c r="F122" s="664">
        <v>2</v>
      </c>
      <c r="G122" s="664">
        <v>326</v>
      </c>
      <c r="H122" s="664">
        <v>1</v>
      </c>
      <c r="I122" s="664">
        <v>163</v>
      </c>
      <c r="J122" s="664"/>
      <c r="K122" s="664"/>
      <c r="L122" s="664"/>
      <c r="M122" s="664"/>
      <c r="N122" s="664">
        <v>3</v>
      </c>
      <c r="O122" s="664">
        <v>493</v>
      </c>
      <c r="P122" s="677">
        <v>1.5122699386503067</v>
      </c>
      <c r="Q122" s="665">
        <v>164.33333333333334</v>
      </c>
    </row>
    <row r="123" spans="1:17" ht="14.4" customHeight="1" x14ac:dyDescent="0.3">
      <c r="A123" s="660" t="s">
        <v>586</v>
      </c>
      <c r="B123" s="661" t="s">
        <v>8820</v>
      </c>
      <c r="C123" s="661" t="s">
        <v>8731</v>
      </c>
      <c r="D123" s="661" t="s">
        <v>1511</v>
      </c>
      <c r="E123" s="661" t="s">
        <v>8937</v>
      </c>
      <c r="F123" s="664"/>
      <c r="G123" s="664"/>
      <c r="H123" s="664"/>
      <c r="I123" s="664"/>
      <c r="J123" s="664">
        <v>10</v>
      </c>
      <c r="K123" s="664">
        <v>7850</v>
      </c>
      <c r="L123" s="664"/>
      <c r="M123" s="664">
        <v>785</v>
      </c>
      <c r="N123" s="664">
        <v>4</v>
      </c>
      <c r="O123" s="664">
        <v>3140</v>
      </c>
      <c r="P123" s="677"/>
      <c r="Q123" s="665">
        <v>785</v>
      </c>
    </row>
    <row r="124" spans="1:17" ht="14.4" customHeight="1" x14ac:dyDescent="0.3">
      <c r="A124" s="660" t="s">
        <v>586</v>
      </c>
      <c r="B124" s="661" t="s">
        <v>8820</v>
      </c>
      <c r="C124" s="661" t="s">
        <v>8731</v>
      </c>
      <c r="D124" s="661" t="s">
        <v>8938</v>
      </c>
      <c r="E124" s="661" t="s">
        <v>8939</v>
      </c>
      <c r="F124" s="664"/>
      <c r="G124" s="664"/>
      <c r="H124" s="664"/>
      <c r="I124" s="664"/>
      <c r="J124" s="664">
        <v>1</v>
      </c>
      <c r="K124" s="664">
        <v>221</v>
      </c>
      <c r="L124" s="664"/>
      <c r="M124" s="664">
        <v>221</v>
      </c>
      <c r="N124" s="664">
        <v>8</v>
      </c>
      <c r="O124" s="664">
        <v>1775</v>
      </c>
      <c r="P124" s="677"/>
      <c r="Q124" s="665">
        <v>221.875</v>
      </c>
    </row>
    <row r="125" spans="1:17" ht="14.4" customHeight="1" x14ac:dyDescent="0.3">
      <c r="A125" s="660" t="s">
        <v>586</v>
      </c>
      <c r="B125" s="661" t="s">
        <v>8820</v>
      </c>
      <c r="C125" s="661" t="s">
        <v>8731</v>
      </c>
      <c r="D125" s="661" t="s">
        <v>8940</v>
      </c>
      <c r="E125" s="661" t="s">
        <v>8941</v>
      </c>
      <c r="F125" s="664">
        <v>1</v>
      </c>
      <c r="G125" s="664">
        <v>563</v>
      </c>
      <c r="H125" s="664">
        <v>1</v>
      </c>
      <c r="I125" s="664">
        <v>563</v>
      </c>
      <c r="J125" s="664"/>
      <c r="K125" s="664"/>
      <c r="L125" s="664"/>
      <c r="M125" s="664"/>
      <c r="N125" s="664">
        <v>1</v>
      </c>
      <c r="O125" s="664">
        <v>565</v>
      </c>
      <c r="P125" s="677">
        <v>1.0035523978685612</v>
      </c>
      <c r="Q125" s="665">
        <v>565</v>
      </c>
    </row>
    <row r="126" spans="1:17" ht="14.4" customHeight="1" x14ac:dyDescent="0.3">
      <c r="A126" s="660" t="s">
        <v>586</v>
      </c>
      <c r="B126" s="661" t="s">
        <v>8820</v>
      </c>
      <c r="C126" s="661" t="s">
        <v>8731</v>
      </c>
      <c r="D126" s="661" t="s">
        <v>8942</v>
      </c>
      <c r="E126" s="661" t="s">
        <v>8943</v>
      </c>
      <c r="F126" s="664">
        <v>2</v>
      </c>
      <c r="G126" s="664">
        <v>1828</v>
      </c>
      <c r="H126" s="664">
        <v>1</v>
      </c>
      <c r="I126" s="664">
        <v>914</v>
      </c>
      <c r="J126" s="664">
        <v>2</v>
      </c>
      <c r="K126" s="664">
        <v>1830</v>
      </c>
      <c r="L126" s="664">
        <v>1.0010940919037199</v>
      </c>
      <c r="M126" s="664">
        <v>915</v>
      </c>
      <c r="N126" s="664">
        <v>2</v>
      </c>
      <c r="O126" s="664">
        <v>1830</v>
      </c>
      <c r="P126" s="677">
        <v>1.0010940919037199</v>
      </c>
      <c r="Q126" s="665">
        <v>915</v>
      </c>
    </row>
    <row r="127" spans="1:17" ht="14.4" customHeight="1" x14ac:dyDescent="0.3">
      <c r="A127" s="660" t="s">
        <v>586</v>
      </c>
      <c r="B127" s="661" t="s">
        <v>8820</v>
      </c>
      <c r="C127" s="661" t="s">
        <v>8731</v>
      </c>
      <c r="D127" s="661" t="s">
        <v>8944</v>
      </c>
      <c r="E127" s="661" t="s">
        <v>8945</v>
      </c>
      <c r="F127" s="664">
        <v>2</v>
      </c>
      <c r="G127" s="664">
        <v>1782</v>
      </c>
      <c r="H127" s="664">
        <v>1</v>
      </c>
      <c r="I127" s="664">
        <v>891</v>
      </c>
      <c r="J127" s="664">
        <v>2</v>
      </c>
      <c r="K127" s="664">
        <v>1784</v>
      </c>
      <c r="L127" s="664">
        <v>1.0011223344556679</v>
      </c>
      <c r="M127" s="664">
        <v>892</v>
      </c>
      <c r="N127" s="664">
        <v>2</v>
      </c>
      <c r="O127" s="664">
        <v>1784</v>
      </c>
      <c r="P127" s="677">
        <v>1.0011223344556679</v>
      </c>
      <c r="Q127" s="665">
        <v>892</v>
      </c>
    </row>
    <row r="128" spans="1:17" ht="14.4" customHeight="1" x14ac:dyDescent="0.3">
      <c r="A128" s="660" t="s">
        <v>586</v>
      </c>
      <c r="B128" s="661" t="s">
        <v>8820</v>
      </c>
      <c r="C128" s="661" t="s">
        <v>8731</v>
      </c>
      <c r="D128" s="661" t="s">
        <v>8946</v>
      </c>
      <c r="E128" s="661" t="s">
        <v>8947</v>
      </c>
      <c r="F128" s="664"/>
      <c r="G128" s="664"/>
      <c r="H128" s="664"/>
      <c r="I128" s="664"/>
      <c r="J128" s="664">
        <v>1</v>
      </c>
      <c r="K128" s="664">
        <v>1488</v>
      </c>
      <c r="L128" s="664"/>
      <c r="M128" s="664">
        <v>1488</v>
      </c>
      <c r="N128" s="664">
        <v>1</v>
      </c>
      <c r="O128" s="664">
        <v>1488</v>
      </c>
      <c r="P128" s="677"/>
      <c r="Q128" s="665">
        <v>1488</v>
      </c>
    </row>
    <row r="129" spans="1:17" ht="14.4" customHeight="1" x14ac:dyDescent="0.3">
      <c r="A129" s="660" t="s">
        <v>586</v>
      </c>
      <c r="B129" s="661" t="s">
        <v>8820</v>
      </c>
      <c r="C129" s="661" t="s">
        <v>8731</v>
      </c>
      <c r="D129" s="661" t="s">
        <v>8948</v>
      </c>
      <c r="E129" s="661" t="s">
        <v>8949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345</v>
      </c>
      <c r="P129" s="677"/>
      <c r="Q129" s="665">
        <v>345</v>
      </c>
    </row>
    <row r="130" spans="1:17" ht="14.4" customHeight="1" x14ac:dyDescent="0.3">
      <c r="A130" s="660" t="s">
        <v>586</v>
      </c>
      <c r="B130" s="661" t="s">
        <v>8820</v>
      </c>
      <c r="C130" s="661" t="s">
        <v>8731</v>
      </c>
      <c r="D130" s="661" t="s">
        <v>8950</v>
      </c>
      <c r="E130" s="661" t="s">
        <v>8951</v>
      </c>
      <c r="F130" s="664">
        <v>11</v>
      </c>
      <c r="G130" s="664">
        <v>935</v>
      </c>
      <c r="H130" s="664">
        <v>1</v>
      </c>
      <c r="I130" s="664">
        <v>85</v>
      </c>
      <c r="J130" s="664">
        <v>2</v>
      </c>
      <c r="K130" s="664">
        <v>172</v>
      </c>
      <c r="L130" s="664">
        <v>0.1839572192513369</v>
      </c>
      <c r="M130" s="664">
        <v>86</v>
      </c>
      <c r="N130" s="664">
        <v>12</v>
      </c>
      <c r="O130" s="664">
        <v>1056</v>
      </c>
      <c r="P130" s="677">
        <v>1.1294117647058823</v>
      </c>
      <c r="Q130" s="665">
        <v>88</v>
      </c>
    </row>
    <row r="131" spans="1:17" ht="14.4" customHeight="1" x14ac:dyDescent="0.3">
      <c r="A131" s="660" t="s">
        <v>586</v>
      </c>
      <c r="B131" s="661" t="s">
        <v>8820</v>
      </c>
      <c r="C131" s="661" t="s">
        <v>8731</v>
      </c>
      <c r="D131" s="661" t="s">
        <v>8952</v>
      </c>
      <c r="E131" s="661" t="s">
        <v>8953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417</v>
      </c>
      <c r="P131" s="677"/>
      <c r="Q131" s="665">
        <v>417</v>
      </c>
    </row>
    <row r="132" spans="1:17" ht="14.4" customHeight="1" x14ac:dyDescent="0.3">
      <c r="A132" s="660" t="s">
        <v>9430</v>
      </c>
      <c r="B132" s="661" t="s">
        <v>9431</v>
      </c>
      <c r="C132" s="661" t="s">
        <v>8731</v>
      </c>
      <c r="D132" s="661" t="s">
        <v>9432</v>
      </c>
      <c r="E132" s="661" t="s">
        <v>9433</v>
      </c>
      <c r="F132" s="664">
        <v>2756</v>
      </c>
      <c r="G132" s="664">
        <v>74412</v>
      </c>
      <c r="H132" s="664">
        <v>1</v>
      </c>
      <c r="I132" s="664">
        <v>27</v>
      </c>
      <c r="J132" s="664">
        <v>2632</v>
      </c>
      <c r="K132" s="664">
        <v>71064</v>
      </c>
      <c r="L132" s="664">
        <v>0.95500725689404931</v>
      </c>
      <c r="M132" s="664">
        <v>27</v>
      </c>
      <c r="N132" s="664">
        <v>3185</v>
      </c>
      <c r="O132" s="664">
        <v>85995</v>
      </c>
      <c r="P132" s="677">
        <v>1.1556603773584906</v>
      </c>
      <c r="Q132" s="665">
        <v>27</v>
      </c>
    </row>
    <row r="133" spans="1:17" ht="14.4" customHeight="1" x14ac:dyDescent="0.3">
      <c r="A133" s="660" t="s">
        <v>9430</v>
      </c>
      <c r="B133" s="661" t="s">
        <v>9431</v>
      </c>
      <c r="C133" s="661" t="s">
        <v>8731</v>
      </c>
      <c r="D133" s="661" t="s">
        <v>9434</v>
      </c>
      <c r="E133" s="661" t="s">
        <v>9435</v>
      </c>
      <c r="F133" s="664">
        <v>1245</v>
      </c>
      <c r="G133" s="664">
        <v>67230</v>
      </c>
      <c r="H133" s="664">
        <v>1</v>
      </c>
      <c r="I133" s="664">
        <v>54</v>
      </c>
      <c r="J133" s="664">
        <v>1385</v>
      </c>
      <c r="K133" s="664">
        <v>74790</v>
      </c>
      <c r="L133" s="664">
        <v>1.1124497991967872</v>
      </c>
      <c r="M133" s="664">
        <v>54</v>
      </c>
      <c r="N133" s="664">
        <v>1675</v>
      </c>
      <c r="O133" s="664">
        <v>90450</v>
      </c>
      <c r="P133" s="677">
        <v>1.3453815261044177</v>
      </c>
      <c r="Q133" s="665">
        <v>54</v>
      </c>
    </row>
    <row r="134" spans="1:17" ht="14.4" customHeight="1" x14ac:dyDescent="0.3">
      <c r="A134" s="660" t="s">
        <v>9430</v>
      </c>
      <c r="B134" s="661" t="s">
        <v>9431</v>
      </c>
      <c r="C134" s="661" t="s">
        <v>8731</v>
      </c>
      <c r="D134" s="661" t="s">
        <v>9436</v>
      </c>
      <c r="E134" s="661" t="s">
        <v>9437</v>
      </c>
      <c r="F134" s="664">
        <v>3021</v>
      </c>
      <c r="G134" s="664">
        <v>72504</v>
      </c>
      <c r="H134" s="664">
        <v>1</v>
      </c>
      <c r="I134" s="664">
        <v>24</v>
      </c>
      <c r="J134" s="664">
        <v>2843</v>
      </c>
      <c r="K134" s="664">
        <v>68232</v>
      </c>
      <c r="L134" s="664">
        <v>0.9410791128765309</v>
      </c>
      <c r="M134" s="664">
        <v>24</v>
      </c>
      <c r="N134" s="664">
        <v>3465</v>
      </c>
      <c r="O134" s="664">
        <v>83160</v>
      </c>
      <c r="P134" s="677">
        <v>1.1469712015888778</v>
      </c>
      <c r="Q134" s="665">
        <v>24</v>
      </c>
    </row>
    <row r="135" spans="1:17" ht="14.4" customHeight="1" x14ac:dyDescent="0.3">
      <c r="A135" s="660" t="s">
        <v>9430</v>
      </c>
      <c r="B135" s="661" t="s">
        <v>9431</v>
      </c>
      <c r="C135" s="661" t="s">
        <v>8731</v>
      </c>
      <c r="D135" s="661" t="s">
        <v>9438</v>
      </c>
      <c r="E135" s="661" t="s">
        <v>9439</v>
      </c>
      <c r="F135" s="664">
        <v>6697</v>
      </c>
      <c r="G135" s="664">
        <v>180819</v>
      </c>
      <c r="H135" s="664">
        <v>1</v>
      </c>
      <c r="I135" s="664">
        <v>27</v>
      </c>
      <c r="J135" s="664">
        <v>6708</v>
      </c>
      <c r="K135" s="664">
        <v>181116</v>
      </c>
      <c r="L135" s="664">
        <v>1.0016425265044049</v>
      </c>
      <c r="M135" s="664">
        <v>27</v>
      </c>
      <c r="N135" s="664">
        <v>7336</v>
      </c>
      <c r="O135" s="664">
        <v>198072</v>
      </c>
      <c r="P135" s="677">
        <v>1.0954158578467972</v>
      </c>
      <c r="Q135" s="665">
        <v>27</v>
      </c>
    </row>
    <row r="136" spans="1:17" ht="14.4" customHeight="1" x14ac:dyDescent="0.3">
      <c r="A136" s="660" t="s">
        <v>9430</v>
      </c>
      <c r="B136" s="661" t="s">
        <v>9431</v>
      </c>
      <c r="C136" s="661" t="s">
        <v>8731</v>
      </c>
      <c r="D136" s="661" t="s">
        <v>9440</v>
      </c>
      <c r="E136" s="661" t="s">
        <v>9441</v>
      </c>
      <c r="F136" s="664">
        <v>3</v>
      </c>
      <c r="G136" s="664">
        <v>168</v>
      </c>
      <c r="H136" s="664">
        <v>1</v>
      </c>
      <c r="I136" s="664">
        <v>56</v>
      </c>
      <c r="J136" s="664"/>
      <c r="K136" s="664"/>
      <c r="L136" s="664"/>
      <c r="M136" s="664"/>
      <c r="N136" s="664">
        <v>2</v>
      </c>
      <c r="O136" s="664">
        <v>113</v>
      </c>
      <c r="P136" s="677">
        <v>0.67261904761904767</v>
      </c>
      <c r="Q136" s="665">
        <v>56.5</v>
      </c>
    </row>
    <row r="137" spans="1:17" ht="14.4" customHeight="1" x14ac:dyDescent="0.3">
      <c r="A137" s="660" t="s">
        <v>9430</v>
      </c>
      <c r="B137" s="661" t="s">
        <v>9431</v>
      </c>
      <c r="C137" s="661" t="s">
        <v>8731</v>
      </c>
      <c r="D137" s="661" t="s">
        <v>9442</v>
      </c>
      <c r="E137" s="661" t="s">
        <v>9443</v>
      </c>
      <c r="F137" s="664">
        <v>2605</v>
      </c>
      <c r="G137" s="664">
        <v>70335</v>
      </c>
      <c r="H137" s="664">
        <v>1</v>
      </c>
      <c r="I137" s="664">
        <v>27</v>
      </c>
      <c r="J137" s="664">
        <v>2609</v>
      </c>
      <c r="K137" s="664">
        <v>70443</v>
      </c>
      <c r="L137" s="664">
        <v>1.0015355086372362</v>
      </c>
      <c r="M137" s="664">
        <v>27</v>
      </c>
      <c r="N137" s="664">
        <v>3166</v>
      </c>
      <c r="O137" s="664">
        <v>85482</v>
      </c>
      <c r="P137" s="677">
        <v>1.2153550863723608</v>
      </c>
      <c r="Q137" s="665">
        <v>27</v>
      </c>
    </row>
    <row r="138" spans="1:17" ht="14.4" customHeight="1" x14ac:dyDescent="0.3">
      <c r="A138" s="660" t="s">
        <v>9430</v>
      </c>
      <c r="B138" s="661" t="s">
        <v>9431</v>
      </c>
      <c r="C138" s="661" t="s">
        <v>8731</v>
      </c>
      <c r="D138" s="661" t="s">
        <v>9444</v>
      </c>
      <c r="E138" s="661" t="s">
        <v>9445</v>
      </c>
      <c r="F138" s="664">
        <v>5672</v>
      </c>
      <c r="G138" s="664">
        <v>124784</v>
      </c>
      <c r="H138" s="664">
        <v>1</v>
      </c>
      <c r="I138" s="664">
        <v>22</v>
      </c>
      <c r="J138" s="664">
        <v>6659</v>
      </c>
      <c r="K138" s="664">
        <v>146498</v>
      </c>
      <c r="L138" s="664">
        <v>1.1740126939351199</v>
      </c>
      <c r="M138" s="664">
        <v>22</v>
      </c>
      <c r="N138" s="664">
        <v>7166</v>
      </c>
      <c r="O138" s="664">
        <v>157652</v>
      </c>
      <c r="P138" s="677">
        <v>1.2633991537376588</v>
      </c>
      <c r="Q138" s="665">
        <v>22</v>
      </c>
    </row>
    <row r="139" spans="1:17" ht="14.4" customHeight="1" x14ac:dyDescent="0.3">
      <c r="A139" s="660" t="s">
        <v>9430</v>
      </c>
      <c r="B139" s="661" t="s">
        <v>9431</v>
      </c>
      <c r="C139" s="661" t="s">
        <v>8731</v>
      </c>
      <c r="D139" s="661" t="s">
        <v>9446</v>
      </c>
      <c r="E139" s="661" t="s">
        <v>9447</v>
      </c>
      <c r="F139" s="664">
        <v>117</v>
      </c>
      <c r="G139" s="664">
        <v>7956</v>
      </c>
      <c r="H139" s="664">
        <v>1</v>
      </c>
      <c r="I139" s="664">
        <v>68</v>
      </c>
      <c r="J139" s="664">
        <v>78</v>
      </c>
      <c r="K139" s="664">
        <v>5304</v>
      </c>
      <c r="L139" s="664">
        <v>0.66666666666666663</v>
      </c>
      <c r="M139" s="664">
        <v>68</v>
      </c>
      <c r="N139" s="664">
        <v>151</v>
      </c>
      <c r="O139" s="664">
        <v>10268</v>
      </c>
      <c r="P139" s="677">
        <v>1.2905982905982907</v>
      </c>
      <c r="Q139" s="665">
        <v>68</v>
      </c>
    </row>
    <row r="140" spans="1:17" ht="14.4" customHeight="1" x14ac:dyDescent="0.3">
      <c r="A140" s="660" t="s">
        <v>9430</v>
      </c>
      <c r="B140" s="661" t="s">
        <v>9431</v>
      </c>
      <c r="C140" s="661" t="s">
        <v>8731</v>
      </c>
      <c r="D140" s="661" t="s">
        <v>9448</v>
      </c>
      <c r="E140" s="661" t="s">
        <v>9449</v>
      </c>
      <c r="F140" s="664">
        <v>15</v>
      </c>
      <c r="G140" s="664">
        <v>930</v>
      </c>
      <c r="H140" s="664">
        <v>1</v>
      </c>
      <c r="I140" s="664">
        <v>62</v>
      </c>
      <c r="J140" s="664">
        <v>19</v>
      </c>
      <c r="K140" s="664">
        <v>1178</v>
      </c>
      <c r="L140" s="664">
        <v>1.2666666666666666</v>
      </c>
      <c r="M140" s="664">
        <v>62</v>
      </c>
      <c r="N140" s="664">
        <v>25</v>
      </c>
      <c r="O140" s="664">
        <v>1550</v>
      </c>
      <c r="P140" s="677">
        <v>1.6666666666666667</v>
      </c>
      <c r="Q140" s="665">
        <v>62</v>
      </c>
    </row>
    <row r="141" spans="1:17" ht="14.4" customHeight="1" x14ac:dyDescent="0.3">
      <c r="A141" s="660" t="s">
        <v>9430</v>
      </c>
      <c r="B141" s="661" t="s">
        <v>9431</v>
      </c>
      <c r="C141" s="661" t="s">
        <v>8731</v>
      </c>
      <c r="D141" s="661" t="s">
        <v>9450</v>
      </c>
      <c r="E141" s="661" t="s">
        <v>9451</v>
      </c>
      <c r="F141" s="664">
        <v>129</v>
      </c>
      <c r="G141" s="664">
        <v>7869</v>
      </c>
      <c r="H141" s="664">
        <v>1</v>
      </c>
      <c r="I141" s="664">
        <v>61</v>
      </c>
      <c r="J141" s="664">
        <v>51</v>
      </c>
      <c r="K141" s="664">
        <v>3111</v>
      </c>
      <c r="L141" s="664">
        <v>0.39534883720930231</v>
      </c>
      <c r="M141" s="664">
        <v>61</v>
      </c>
      <c r="N141" s="664">
        <v>49</v>
      </c>
      <c r="O141" s="664">
        <v>3028</v>
      </c>
      <c r="P141" s="677">
        <v>0.38480111831236496</v>
      </c>
      <c r="Q141" s="665">
        <v>61.795918367346935</v>
      </c>
    </row>
    <row r="142" spans="1:17" ht="14.4" customHeight="1" x14ac:dyDescent="0.3">
      <c r="A142" s="660" t="s">
        <v>9430</v>
      </c>
      <c r="B142" s="661" t="s">
        <v>9431</v>
      </c>
      <c r="C142" s="661" t="s">
        <v>8731</v>
      </c>
      <c r="D142" s="661" t="s">
        <v>9452</v>
      </c>
      <c r="E142" s="661" t="s">
        <v>9453</v>
      </c>
      <c r="F142" s="664">
        <v>6</v>
      </c>
      <c r="G142" s="664">
        <v>2364</v>
      </c>
      <c r="H142" s="664">
        <v>1</v>
      </c>
      <c r="I142" s="664">
        <v>394</v>
      </c>
      <c r="J142" s="664">
        <v>1</v>
      </c>
      <c r="K142" s="664">
        <v>394</v>
      </c>
      <c r="L142" s="664">
        <v>0.16666666666666666</v>
      </c>
      <c r="M142" s="664">
        <v>394</v>
      </c>
      <c r="N142" s="664">
        <v>4</v>
      </c>
      <c r="O142" s="664">
        <v>1576</v>
      </c>
      <c r="P142" s="677">
        <v>0.66666666666666663</v>
      </c>
      <c r="Q142" s="665">
        <v>394</v>
      </c>
    </row>
    <row r="143" spans="1:17" ht="14.4" customHeight="1" x14ac:dyDescent="0.3">
      <c r="A143" s="660" t="s">
        <v>9430</v>
      </c>
      <c r="B143" s="661" t="s">
        <v>9431</v>
      </c>
      <c r="C143" s="661" t="s">
        <v>8731</v>
      </c>
      <c r="D143" s="661" t="s">
        <v>9454</v>
      </c>
      <c r="E143" s="661" t="s">
        <v>9455</v>
      </c>
      <c r="F143" s="664"/>
      <c r="G143" s="664"/>
      <c r="H143" s="664"/>
      <c r="I143" s="664"/>
      <c r="J143" s="664">
        <v>25</v>
      </c>
      <c r="K143" s="664">
        <v>2025</v>
      </c>
      <c r="L143" s="664"/>
      <c r="M143" s="664">
        <v>81</v>
      </c>
      <c r="N143" s="664">
        <v>68</v>
      </c>
      <c r="O143" s="664">
        <v>5570</v>
      </c>
      <c r="P143" s="677"/>
      <c r="Q143" s="665">
        <v>81.911764705882348</v>
      </c>
    </row>
    <row r="144" spans="1:17" ht="14.4" customHeight="1" x14ac:dyDescent="0.3">
      <c r="A144" s="660" t="s">
        <v>9430</v>
      </c>
      <c r="B144" s="661" t="s">
        <v>9431</v>
      </c>
      <c r="C144" s="661" t="s">
        <v>8731</v>
      </c>
      <c r="D144" s="661" t="s">
        <v>9456</v>
      </c>
      <c r="E144" s="661" t="s">
        <v>9457</v>
      </c>
      <c r="F144" s="664">
        <v>108</v>
      </c>
      <c r="G144" s="664">
        <v>106596</v>
      </c>
      <c r="H144" s="664">
        <v>1</v>
      </c>
      <c r="I144" s="664">
        <v>987</v>
      </c>
      <c r="J144" s="664">
        <v>95</v>
      </c>
      <c r="K144" s="664">
        <v>93765</v>
      </c>
      <c r="L144" s="664">
        <v>0.87962962962962965</v>
      </c>
      <c r="M144" s="664">
        <v>987</v>
      </c>
      <c r="N144" s="664">
        <v>92</v>
      </c>
      <c r="O144" s="664">
        <v>90804</v>
      </c>
      <c r="P144" s="677">
        <v>0.85185185185185186</v>
      </c>
      <c r="Q144" s="665">
        <v>987</v>
      </c>
    </row>
    <row r="145" spans="1:17" ht="14.4" customHeight="1" x14ac:dyDescent="0.3">
      <c r="A145" s="660" t="s">
        <v>9430</v>
      </c>
      <c r="B145" s="661" t="s">
        <v>9431</v>
      </c>
      <c r="C145" s="661" t="s">
        <v>8731</v>
      </c>
      <c r="D145" s="661" t="s">
        <v>9458</v>
      </c>
      <c r="E145" s="661" t="s">
        <v>9459</v>
      </c>
      <c r="F145" s="664"/>
      <c r="G145" s="664"/>
      <c r="H145" s="664"/>
      <c r="I145" s="664"/>
      <c r="J145" s="664">
        <v>1</v>
      </c>
      <c r="K145" s="664">
        <v>30</v>
      </c>
      <c r="L145" s="664"/>
      <c r="M145" s="664">
        <v>30</v>
      </c>
      <c r="N145" s="664">
        <v>1</v>
      </c>
      <c r="O145" s="664">
        <v>30</v>
      </c>
      <c r="P145" s="677"/>
      <c r="Q145" s="665">
        <v>30</v>
      </c>
    </row>
    <row r="146" spans="1:17" ht="14.4" customHeight="1" x14ac:dyDescent="0.3">
      <c r="A146" s="660" t="s">
        <v>9430</v>
      </c>
      <c r="B146" s="661" t="s">
        <v>9431</v>
      </c>
      <c r="C146" s="661" t="s">
        <v>8731</v>
      </c>
      <c r="D146" s="661" t="s">
        <v>9460</v>
      </c>
      <c r="E146" s="661" t="s">
        <v>9461</v>
      </c>
      <c r="F146" s="664">
        <v>1</v>
      </c>
      <c r="G146" s="664">
        <v>191</v>
      </c>
      <c r="H146" s="664">
        <v>1</v>
      </c>
      <c r="I146" s="664">
        <v>191</v>
      </c>
      <c r="J146" s="664"/>
      <c r="K146" s="664"/>
      <c r="L146" s="664"/>
      <c r="M146" s="664"/>
      <c r="N146" s="664">
        <v>1</v>
      </c>
      <c r="O146" s="664">
        <v>191</v>
      </c>
      <c r="P146" s="677">
        <v>1</v>
      </c>
      <c r="Q146" s="665">
        <v>191</v>
      </c>
    </row>
    <row r="147" spans="1:17" ht="14.4" customHeight="1" x14ac:dyDescent="0.3">
      <c r="A147" s="660" t="s">
        <v>9430</v>
      </c>
      <c r="B147" s="661" t="s">
        <v>9431</v>
      </c>
      <c r="C147" s="661" t="s">
        <v>8731</v>
      </c>
      <c r="D147" s="661" t="s">
        <v>9462</v>
      </c>
      <c r="E147" s="661" t="s">
        <v>9463</v>
      </c>
      <c r="F147" s="664"/>
      <c r="G147" s="664"/>
      <c r="H147" s="664"/>
      <c r="I147" s="664"/>
      <c r="J147" s="664">
        <v>2</v>
      </c>
      <c r="K147" s="664">
        <v>164</v>
      </c>
      <c r="L147" s="664"/>
      <c r="M147" s="664">
        <v>82</v>
      </c>
      <c r="N147" s="664"/>
      <c r="O147" s="664"/>
      <c r="P147" s="677"/>
      <c r="Q147" s="665"/>
    </row>
    <row r="148" spans="1:17" ht="14.4" customHeight="1" x14ac:dyDescent="0.3">
      <c r="A148" s="660" t="s">
        <v>9430</v>
      </c>
      <c r="B148" s="661" t="s">
        <v>9431</v>
      </c>
      <c r="C148" s="661" t="s">
        <v>8731</v>
      </c>
      <c r="D148" s="661" t="s">
        <v>9464</v>
      </c>
      <c r="E148" s="661" t="s">
        <v>9465</v>
      </c>
      <c r="F148" s="664">
        <v>186</v>
      </c>
      <c r="G148" s="664">
        <v>11718</v>
      </c>
      <c r="H148" s="664">
        <v>1</v>
      </c>
      <c r="I148" s="664">
        <v>63</v>
      </c>
      <c r="J148" s="664">
        <v>176</v>
      </c>
      <c r="K148" s="664">
        <v>11088</v>
      </c>
      <c r="L148" s="664">
        <v>0.94623655913978499</v>
      </c>
      <c r="M148" s="664">
        <v>63</v>
      </c>
      <c r="N148" s="664">
        <v>226</v>
      </c>
      <c r="O148" s="664">
        <v>14238</v>
      </c>
      <c r="P148" s="677">
        <v>1.2150537634408602</v>
      </c>
      <c r="Q148" s="665">
        <v>63</v>
      </c>
    </row>
    <row r="149" spans="1:17" ht="14.4" customHeight="1" x14ac:dyDescent="0.3">
      <c r="A149" s="660" t="s">
        <v>9430</v>
      </c>
      <c r="B149" s="661" t="s">
        <v>9431</v>
      </c>
      <c r="C149" s="661" t="s">
        <v>8731</v>
      </c>
      <c r="D149" s="661" t="s">
        <v>9466</v>
      </c>
      <c r="E149" s="661" t="s">
        <v>9467</v>
      </c>
      <c r="F149" s="664">
        <v>1525</v>
      </c>
      <c r="G149" s="664">
        <v>25925</v>
      </c>
      <c r="H149" s="664">
        <v>1</v>
      </c>
      <c r="I149" s="664">
        <v>17</v>
      </c>
      <c r="J149" s="664">
        <v>2156</v>
      </c>
      <c r="K149" s="664">
        <v>36652</v>
      </c>
      <c r="L149" s="664">
        <v>1.4137704918032787</v>
      </c>
      <c r="M149" s="664">
        <v>17</v>
      </c>
      <c r="N149" s="664">
        <v>2231</v>
      </c>
      <c r="O149" s="664">
        <v>37927</v>
      </c>
      <c r="P149" s="677">
        <v>1.4629508196721313</v>
      </c>
      <c r="Q149" s="665">
        <v>17</v>
      </c>
    </row>
    <row r="150" spans="1:17" ht="14.4" customHeight="1" x14ac:dyDescent="0.3">
      <c r="A150" s="660" t="s">
        <v>9430</v>
      </c>
      <c r="B150" s="661" t="s">
        <v>9431</v>
      </c>
      <c r="C150" s="661" t="s">
        <v>8731</v>
      </c>
      <c r="D150" s="661" t="s">
        <v>9468</v>
      </c>
      <c r="E150" s="661" t="s">
        <v>9469</v>
      </c>
      <c r="F150" s="664">
        <v>57</v>
      </c>
      <c r="G150" s="664">
        <v>3534</v>
      </c>
      <c r="H150" s="664">
        <v>1</v>
      </c>
      <c r="I150" s="664">
        <v>62</v>
      </c>
      <c r="J150" s="664">
        <v>84</v>
      </c>
      <c r="K150" s="664">
        <v>5292</v>
      </c>
      <c r="L150" s="664">
        <v>1.497453310696095</v>
      </c>
      <c r="M150" s="664">
        <v>63</v>
      </c>
      <c r="N150" s="664">
        <v>84</v>
      </c>
      <c r="O150" s="664">
        <v>5357</v>
      </c>
      <c r="P150" s="677">
        <v>1.5158460667798528</v>
      </c>
      <c r="Q150" s="665">
        <v>63.773809523809526</v>
      </c>
    </row>
    <row r="151" spans="1:17" ht="14.4" customHeight="1" x14ac:dyDescent="0.3">
      <c r="A151" s="660" t="s">
        <v>9430</v>
      </c>
      <c r="B151" s="661" t="s">
        <v>9431</v>
      </c>
      <c r="C151" s="661" t="s">
        <v>8731</v>
      </c>
      <c r="D151" s="661" t="s">
        <v>9470</v>
      </c>
      <c r="E151" s="661" t="s">
        <v>9471</v>
      </c>
      <c r="F151" s="664">
        <v>1</v>
      </c>
      <c r="G151" s="664">
        <v>475</v>
      </c>
      <c r="H151" s="664">
        <v>1</v>
      </c>
      <c r="I151" s="664">
        <v>475</v>
      </c>
      <c r="J151" s="664">
        <v>1</v>
      </c>
      <c r="K151" s="664">
        <v>476</v>
      </c>
      <c r="L151" s="664">
        <v>1.0021052631578948</v>
      </c>
      <c r="M151" s="664">
        <v>476</v>
      </c>
      <c r="N151" s="664"/>
      <c r="O151" s="664"/>
      <c r="P151" s="677"/>
      <c r="Q151" s="665"/>
    </row>
    <row r="152" spans="1:17" ht="14.4" customHeight="1" x14ac:dyDescent="0.3">
      <c r="A152" s="660" t="s">
        <v>9430</v>
      </c>
      <c r="B152" s="661" t="s">
        <v>9431</v>
      </c>
      <c r="C152" s="661" t="s">
        <v>8731</v>
      </c>
      <c r="D152" s="661" t="s">
        <v>9472</v>
      </c>
      <c r="E152" s="661" t="s">
        <v>9473</v>
      </c>
      <c r="F152" s="664">
        <v>5</v>
      </c>
      <c r="G152" s="664">
        <v>235</v>
      </c>
      <c r="H152" s="664">
        <v>1</v>
      </c>
      <c r="I152" s="664">
        <v>47</v>
      </c>
      <c r="J152" s="664">
        <v>5</v>
      </c>
      <c r="K152" s="664">
        <v>235</v>
      </c>
      <c r="L152" s="664">
        <v>1</v>
      </c>
      <c r="M152" s="664">
        <v>47</v>
      </c>
      <c r="N152" s="664">
        <v>2</v>
      </c>
      <c r="O152" s="664">
        <v>94</v>
      </c>
      <c r="P152" s="677">
        <v>0.4</v>
      </c>
      <c r="Q152" s="665">
        <v>47</v>
      </c>
    </row>
    <row r="153" spans="1:17" ht="14.4" customHeight="1" x14ac:dyDescent="0.3">
      <c r="A153" s="660" t="s">
        <v>9430</v>
      </c>
      <c r="B153" s="661" t="s">
        <v>9431</v>
      </c>
      <c r="C153" s="661" t="s">
        <v>8731</v>
      </c>
      <c r="D153" s="661" t="s">
        <v>9474</v>
      </c>
      <c r="E153" s="661" t="s">
        <v>9475</v>
      </c>
      <c r="F153" s="664">
        <v>2</v>
      </c>
      <c r="G153" s="664">
        <v>106</v>
      </c>
      <c r="H153" s="664">
        <v>1</v>
      </c>
      <c r="I153" s="664">
        <v>53</v>
      </c>
      <c r="J153" s="664">
        <v>3</v>
      </c>
      <c r="K153" s="664">
        <v>159</v>
      </c>
      <c r="L153" s="664">
        <v>1.5</v>
      </c>
      <c r="M153" s="664">
        <v>53</v>
      </c>
      <c r="N153" s="664">
        <v>3</v>
      </c>
      <c r="O153" s="664">
        <v>159</v>
      </c>
      <c r="P153" s="677">
        <v>1.5</v>
      </c>
      <c r="Q153" s="665">
        <v>53</v>
      </c>
    </row>
    <row r="154" spans="1:17" ht="14.4" customHeight="1" x14ac:dyDescent="0.3">
      <c r="A154" s="660" t="s">
        <v>9430</v>
      </c>
      <c r="B154" s="661" t="s">
        <v>9431</v>
      </c>
      <c r="C154" s="661" t="s">
        <v>8731</v>
      </c>
      <c r="D154" s="661" t="s">
        <v>9476</v>
      </c>
      <c r="E154" s="661" t="s">
        <v>9477</v>
      </c>
      <c r="F154" s="664">
        <v>7</v>
      </c>
      <c r="G154" s="664">
        <v>420</v>
      </c>
      <c r="H154" s="664">
        <v>1</v>
      </c>
      <c r="I154" s="664">
        <v>60</v>
      </c>
      <c r="J154" s="664">
        <v>6</v>
      </c>
      <c r="K154" s="664">
        <v>360</v>
      </c>
      <c r="L154" s="664">
        <v>0.8571428571428571</v>
      </c>
      <c r="M154" s="664">
        <v>60</v>
      </c>
      <c r="N154" s="664">
        <v>7</v>
      </c>
      <c r="O154" s="664">
        <v>420</v>
      </c>
      <c r="P154" s="677">
        <v>1</v>
      </c>
      <c r="Q154" s="665">
        <v>60</v>
      </c>
    </row>
    <row r="155" spans="1:17" ht="14.4" customHeight="1" x14ac:dyDescent="0.3">
      <c r="A155" s="660" t="s">
        <v>9430</v>
      </c>
      <c r="B155" s="661" t="s">
        <v>9431</v>
      </c>
      <c r="C155" s="661" t="s">
        <v>8731</v>
      </c>
      <c r="D155" s="661" t="s">
        <v>9478</v>
      </c>
      <c r="E155" s="661" t="s">
        <v>9479</v>
      </c>
      <c r="F155" s="664">
        <v>2</v>
      </c>
      <c r="G155" s="664">
        <v>192</v>
      </c>
      <c r="H155" s="664">
        <v>1</v>
      </c>
      <c r="I155" s="664">
        <v>96</v>
      </c>
      <c r="J155" s="664"/>
      <c r="K155" s="664"/>
      <c r="L155" s="664"/>
      <c r="M155" s="664"/>
      <c r="N155" s="664">
        <v>2</v>
      </c>
      <c r="O155" s="664">
        <v>194</v>
      </c>
      <c r="P155" s="677">
        <v>1.0104166666666667</v>
      </c>
      <c r="Q155" s="665">
        <v>97</v>
      </c>
    </row>
    <row r="156" spans="1:17" ht="14.4" customHeight="1" x14ac:dyDescent="0.3">
      <c r="A156" s="660" t="s">
        <v>9430</v>
      </c>
      <c r="B156" s="661" t="s">
        <v>9431</v>
      </c>
      <c r="C156" s="661" t="s">
        <v>8731</v>
      </c>
      <c r="D156" s="661" t="s">
        <v>9480</v>
      </c>
      <c r="E156" s="661" t="s">
        <v>9481</v>
      </c>
      <c r="F156" s="664">
        <v>2</v>
      </c>
      <c r="G156" s="664">
        <v>120</v>
      </c>
      <c r="H156" s="664">
        <v>1</v>
      </c>
      <c r="I156" s="664">
        <v>60</v>
      </c>
      <c r="J156" s="664"/>
      <c r="K156" s="664"/>
      <c r="L156" s="664"/>
      <c r="M156" s="664"/>
      <c r="N156" s="664">
        <v>3</v>
      </c>
      <c r="O156" s="664">
        <v>180</v>
      </c>
      <c r="P156" s="677">
        <v>1.5</v>
      </c>
      <c r="Q156" s="665">
        <v>60</v>
      </c>
    </row>
    <row r="157" spans="1:17" ht="14.4" customHeight="1" x14ac:dyDescent="0.3">
      <c r="A157" s="660" t="s">
        <v>9430</v>
      </c>
      <c r="B157" s="661" t="s">
        <v>9431</v>
      </c>
      <c r="C157" s="661" t="s">
        <v>8731</v>
      </c>
      <c r="D157" s="661" t="s">
        <v>9482</v>
      </c>
      <c r="E157" s="661" t="s">
        <v>9483</v>
      </c>
      <c r="F157" s="664">
        <v>22</v>
      </c>
      <c r="G157" s="664">
        <v>1342</v>
      </c>
      <c r="H157" s="664">
        <v>1</v>
      </c>
      <c r="I157" s="664">
        <v>61</v>
      </c>
      <c r="J157" s="664">
        <v>6</v>
      </c>
      <c r="K157" s="664">
        <v>366</v>
      </c>
      <c r="L157" s="664">
        <v>0.27272727272727271</v>
      </c>
      <c r="M157" s="664">
        <v>61</v>
      </c>
      <c r="N157" s="664"/>
      <c r="O157" s="664"/>
      <c r="P157" s="677"/>
      <c r="Q157" s="665"/>
    </row>
    <row r="158" spans="1:17" ht="14.4" customHeight="1" x14ac:dyDescent="0.3">
      <c r="A158" s="660" t="s">
        <v>9430</v>
      </c>
      <c r="B158" s="661" t="s">
        <v>9431</v>
      </c>
      <c r="C158" s="661" t="s">
        <v>8731</v>
      </c>
      <c r="D158" s="661" t="s">
        <v>9484</v>
      </c>
      <c r="E158" s="661" t="s">
        <v>9485</v>
      </c>
      <c r="F158" s="664">
        <v>94</v>
      </c>
      <c r="G158" s="664">
        <v>1786</v>
      </c>
      <c r="H158" s="664">
        <v>1</v>
      </c>
      <c r="I158" s="664">
        <v>19</v>
      </c>
      <c r="J158" s="664">
        <v>55</v>
      </c>
      <c r="K158" s="664">
        <v>1045</v>
      </c>
      <c r="L158" s="664">
        <v>0.58510638297872342</v>
      </c>
      <c r="M158" s="664">
        <v>19</v>
      </c>
      <c r="N158" s="664">
        <v>76</v>
      </c>
      <c r="O158" s="664">
        <v>1444</v>
      </c>
      <c r="P158" s="677">
        <v>0.80851063829787229</v>
      </c>
      <c r="Q158" s="665">
        <v>19</v>
      </c>
    </row>
    <row r="159" spans="1:17" ht="14.4" customHeight="1" x14ac:dyDescent="0.3">
      <c r="A159" s="660" t="s">
        <v>9430</v>
      </c>
      <c r="B159" s="661" t="s">
        <v>9431</v>
      </c>
      <c r="C159" s="661" t="s">
        <v>8731</v>
      </c>
      <c r="D159" s="661" t="s">
        <v>9486</v>
      </c>
      <c r="E159" s="661" t="s">
        <v>9487</v>
      </c>
      <c r="F159" s="664"/>
      <c r="G159" s="664"/>
      <c r="H159" s="664"/>
      <c r="I159" s="664"/>
      <c r="J159" s="664">
        <v>1</v>
      </c>
      <c r="K159" s="664">
        <v>1447</v>
      </c>
      <c r="L159" s="664"/>
      <c r="M159" s="664">
        <v>1447</v>
      </c>
      <c r="N159" s="664">
        <v>18</v>
      </c>
      <c r="O159" s="664">
        <v>26136</v>
      </c>
      <c r="P159" s="677"/>
      <c r="Q159" s="665">
        <v>1452</v>
      </c>
    </row>
    <row r="160" spans="1:17" ht="14.4" customHeight="1" x14ac:dyDescent="0.3">
      <c r="A160" s="660" t="s">
        <v>9430</v>
      </c>
      <c r="B160" s="661" t="s">
        <v>9431</v>
      </c>
      <c r="C160" s="661" t="s">
        <v>8731</v>
      </c>
      <c r="D160" s="661" t="s">
        <v>9488</v>
      </c>
      <c r="E160" s="661" t="s">
        <v>9489</v>
      </c>
      <c r="F160" s="664">
        <v>6</v>
      </c>
      <c r="G160" s="664">
        <v>2346</v>
      </c>
      <c r="H160" s="664">
        <v>1</v>
      </c>
      <c r="I160" s="664">
        <v>391</v>
      </c>
      <c r="J160" s="664">
        <v>2</v>
      </c>
      <c r="K160" s="664">
        <v>782</v>
      </c>
      <c r="L160" s="664">
        <v>0.33333333333333331</v>
      </c>
      <c r="M160" s="664">
        <v>391</v>
      </c>
      <c r="N160" s="664"/>
      <c r="O160" s="664"/>
      <c r="P160" s="677"/>
      <c r="Q160" s="665"/>
    </row>
    <row r="161" spans="1:17" ht="14.4" customHeight="1" x14ac:dyDescent="0.3">
      <c r="A161" s="660" t="s">
        <v>9430</v>
      </c>
      <c r="B161" s="661" t="s">
        <v>9431</v>
      </c>
      <c r="C161" s="661" t="s">
        <v>8731</v>
      </c>
      <c r="D161" s="661" t="s">
        <v>9490</v>
      </c>
      <c r="E161" s="661" t="s">
        <v>9491</v>
      </c>
      <c r="F161" s="664">
        <v>1</v>
      </c>
      <c r="G161" s="664">
        <v>461</v>
      </c>
      <c r="H161" s="664">
        <v>1</v>
      </c>
      <c r="I161" s="664">
        <v>461</v>
      </c>
      <c r="J161" s="664"/>
      <c r="K161" s="664"/>
      <c r="L161" s="664"/>
      <c r="M161" s="664"/>
      <c r="N161" s="664">
        <v>1</v>
      </c>
      <c r="O161" s="664">
        <v>462</v>
      </c>
      <c r="P161" s="677">
        <v>1.0021691973969631</v>
      </c>
      <c r="Q161" s="665">
        <v>462</v>
      </c>
    </row>
    <row r="162" spans="1:17" ht="14.4" customHeight="1" x14ac:dyDescent="0.3">
      <c r="A162" s="660" t="s">
        <v>9430</v>
      </c>
      <c r="B162" s="661" t="s">
        <v>9431</v>
      </c>
      <c r="C162" s="661" t="s">
        <v>8731</v>
      </c>
      <c r="D162" s="661" t="s">
        <v>9492</v>
      </c>
      <c r="E162" s="661" t="s">
        <v>9493</v>
      </c>
      <c r="F162" s="664">
        <v>62</v>
      </c>
      <c r="G162" s="664">
        <v>19344</v>
      </c>
      <c r="H162" s="664">
        <v>1</v>
      </c>
      <c r="I162" s="664">
        <v>312</v>
      </c>
      <c r="J162" s="664">
        <v>32</v>
      </c>
      <c r="K162" s="664">
        <v>9984</v>
      </c>
      <c r="L162" s="664">
        <v>0.5161290322580645</v>
      </c>
      <c r="M162" s="664">
        <v>312</v>
      </c>
      <c r="N162" s="664">
        <v>46</v>
      </c>
      <c r="O162" s="664">
        <v>14352</v>
      </c>
      <c r="P162" s="677">
        <v>0.74193548387096775</v>
      </c>
      <c r="Q162" s="665">
        <v>312</v>
      </c>
    </row>
    <row r="163" spans="1:17" ht="14.4" customHeight="1" x14ac:dyDescent="0.3">
      <c r="A163" s="660" t="s">
        <v>9430</v>
      </c>
      <c r="B163" s="661" t="s">
        <v>9431</v>
      </c>
      <c r="C163" s="661" t="s">
        <v>8731</v>
      </c>
      <c r="D163" s="661" t="s">
        <v>9494</v>
      </c>
      <c r="E163" s="661" t="s">
        <v>9495</v>
      </c>
      <c r="F163" s="664">
        <v>75</v>
      </c>
      <c r="G163" s="664">
        <v>63750</v>
      </c>
      <c r="H163" s="664">
        <v>1</v>
      </c>
      <c r="I163" s="664">
        <v>850</v>
      </c>
      <c r="J163" s="664">
        <v>62</v>
      </c>
      <c r="K163" s="664">
        <v>52762</v>
      </c>
      <c r="L163" s="664">
        <v>0.82763921568627452</v>
      </c>
      <c r="M163" s="664">
        <v>851</v>
      </c>
      <c r="N163" s="664">
        <v>68</v>
      </c>
      <c r="O163" s="664">
        <v>57915</v>
      </c>
      <c r="P163" s="677">
        <v>0.90847058823529414</v>
      </c>
      <c r="Q163" s="665">
        <v>851.69117647058829</v>
      </c>
    </row>
    <row r="164" spans="1:17" ht="14.4" customHeight="1" x14ac:dyDescent="0.3">
      <c r="A164" s="660" t="s">
        <v>9430</v>
      </c>
      <c r="B164" s="661" t="s">
        <v>9431</v>
      </c>
      <c r="C164" s="661" t="s">
        <v>8731</v>
      </c>
      <c r="D164" s="661" t="s">
        <v>9496</v>
      </c>
      <c r="E164" s="661" t="s">
        <v>9497</v>
      </c>
      <c r="F164" s="664">
        <v>15</v>
      </c>
      <c r="G164" s="664">
        <v>1890</v>
      </c>
      <c r="H164" s="664">
        <v>1</v>
      </c>
      <c r="I164" s="664">
        <v>126</v>
      </c>
      <c r="J164" s="664">
        <v>1</v>
      </c>
      <c r="K164" s="664">
        <v>127</v>
      </c>
      <c r="L164" s="664">
        <v>6.7195767195767198E-2</v>
      </c>
      <c r="M164" s="664">
        <v>127</v>
      </c>
      <c r="N164" s="664"/>
      <c r="O164" s="664"/>
      <c r="P164" s="677"/>
      <c r="Q164" s="665"/>
    </row>
    <row r="165" spans="1:17" ht="14.4" customHeight="1" x14ac:dyDescent="0.3">
      <c r="A165" s="660" t="s">
        <v>9430</v>
      </c>
      <c r="B165" s="661" t="s">
        <v>9431</v>
      </c>
      <c r="C165" s="661" t="s">
        <v>8731</v>
      </c>
      <c r="D165" s="661" t="s">
        <v>9498</v>
      </c>
      <c r="E165" s="661" t="s">
        <v>9499</v>
      </c>
      <c r="F165" s="664">
        <v>15</v>
      </c>
      <c r="G165" s="664">
        <v>540</v>
      </c>
      <c r="H165" s="664">
        <v>1</v>
      </c>
      <c r="I165" s="664">
        <v>36</v>
      </c>
      <c r="J165" s="664">
        <v>1</v>
      </c>
      <c r="K165" s="664">
        <v>37</v>
      </c>
      <c r="L165" s="664">
        <v>6.851851851851852E-2</v>
      </c>
      <c r="M165" s="664">
        <v>37</v>
      </c>
      <c r="N165" s="664"/>
      <c r="O165" s="664"/>
      <c r="P165" s="677"/>
      <c r="Q165" s="665"/>
    </row>
    <row r="166" spans="1:17" ht="14.4" customHeight="1" x14ac:dyDescent="0.3">
      <c r="A166" s="660" t="s">
        <v>9430</v>
      </c>
      <c r="B166" s="661" t="s">
        <v>9431</v>
      </c>
      <c r="C166" s="661" t="s">
        <v>8731</v>
      </c>
      <c r="D166" s="661" t="s">
        <v>9500</v>
      </c>
      <c r="E166" s="661" t="s">
        <v>9501</v>
      </c>
      <c r="F166" s="664">
        <v>87</v>
      </c>
      <c r="G166" s="664">
        <v>14442</v>
      </c>
      <c r="H166" s="664">
        <v>1</v>
      </c>
      <c r="I166" s="664">
        <v>166</v>
      </c>
      <c r="J166" s="664">
        <v>99</v>
      </c>
      <c r="K166" s="664">
        <v>16434</v>
      </c>
      <c r="L166" s="664">
        <v>1.1379310344827587</v>
      </c>
      <c r="M166" s="664">
        <v>166</v>
      </c>
      <c r="N166" s="664">
        <v>148</v>
      </c>
      <c r="O166" s="664">
        <v>24692</v>
      </c>
      <c r="P166" s="677">
        <v>1.7097354936989337</v>
      </c>
      <c r="Q166" s="665">
        <v>166.83783783783784</v>
      </c>
    </row>
    <row r="167" spans="1:17" ht="14.4" customHeight="1" x14ac:dyDescent="0.3">
      <c r="A167" s="660" t="s">
        <v>9430</v>
      </c>
      <c r="B167" s="661" t="s">
        <v>9431</v>
      </c>
      <c r="C167" s="661" t="s">
        <v>8731</v>
      </c>
      <c r="D167" s="661" t="s">
        <v>9502</v>
      </c>
      <c r="E167" s="661" t="s">
        <v>9503</v>
      </c>
      <c r="F167" s="664">
        <v>5</v>
      </c>
      <c r="G167" s="664">
        <v>825</v>
      </c>
      <c r="H167" s="664">
        <v>1</v>
      </c>
      <c r="I167" s="664">
        <v>165</v>
      </c>
      <c r="J167" s="664">
        <v>1</v>
      </c>
      <c r="K167" s="664">
        <v>165</v>
      </c>
      <c r="L167" s="664">
        <v>0.2</v>
      </c>
      <c r="M167" s="664">
        <v>165</v>
      </c>
      <c r="N167" s="664">
        <v>6</v>
      </c>
      <c r="O167" s="664">
        <v>991</v>
      </c>
      <c r="P167" s="677">
        <v>1.2012121212121212</v>
      </c>
      <c r="Q167" s="665">
        <v>165.16666666666666</v>
      </c>
    </row>
    <row r="168" spans="1:17" ht="14.4" customHeight="1" x14ac:dyDescent="0.3">
      <c r="A168" s="660" t="s">
        <v>9430</v>
      </c>
      <c r="B168" s="661" t="s">
        <v>9431</v>
      </c>
      <c r="C168" s="661" t="s">
        <v>8731</v>
      </c>
      <c r="D168" s="661" t="s">
        <v>9504</v>
      </c>
      <c r="E168" s="661" t="s">
        <v>9505</v>
      </c>
      <c r="F168" s="664">
        <v>8</v>
      </c>
      <c r="G168" s="664">
        <v>1888</v>
      </c>
      <c r="H168" s="664">
        <v>1</v>
      </c>
      <c r="I168" s="664">
        <v>236</v>
      </c>
      <c r="J168" s="664">
        <v>9</v>
      </c>
      <c r="K168" s="664">
        <v>2124</v>
      </c>
      <c r="L168" s="664">
        <v>1.125</v>
      </c>
      <c r="M168" s="664">
        <v>236</v>
      </c>
      <c r="N168" s="664">
        <v>5</v>
      </c>
      <c r="O168" s="664">
        <v>1183</v>
      </c>
      <c r="P168" s="677">
        <v>0.62658898305084743</v>
      </c>
      <c r="Q168" s="665">
        <v>236.6</v>
      </c>
    </row>
    <row r="169" spans="1:17" ht="14.4" customHeight="1" x14ac:dyDescent="0.3">
      <c r="A169" s="660" t="s">
        <v>9430</v>
      </c>
      <c r="B169" s="661" t="s">
        <v>9431</v>
      </c>
      <c r="C169" s="661" t="s">
        <v>8731</v>
      </c>
      <c r="D169" s="661" t="s">
        <v>9506</v>
      </c>
      <c r="E169" s="661" t="s">
        <v>9507</v>
      </c>
      <c r="F169" s="664"/>
      <c r="G169" s="664"/>
      <c r="H169" s="664"/>
      <c r="I169" s="664"/>
      <c r="J169" s="664"/>
      <c r="K169" s="664"/>
      <c r="L169" s="664"/>
      <c r="M169" s="664"/>
      <c r="N169" s="664">
        <v>2</v>
      </c>
      <c r="O169" s="664">
        <v>344</v>
      </c>
      <c r="P169" s="677"/>
      <c r="Q169" s="665">
        <v>172</v>
      </c>
    </row>
    <row r="170" spans="1:17" ht="14.4" customHeight="1" x14ac:dyDescent="0.3">
      <c r="A170" s="660" t="s">
        <v>9430</v>
      </c>
      <c r="B170" s="661" t="s">
        <v>9431</v>
      </c>
      <c r="C170" s="661" t="s">
        <v>8731</v>
      </c>
      <c r="D170" s="661" t="s">
        <v>9508</v>
      </c>
      <c r="E170" s="661" t="s">
        <v>9509</v>
      </c>
      <c r="F170" s="664">
        <v>6</v>
      </c>
      <c r="G170" s="664">
        <v>1848</v>
      </c>
      <c r="H170" s="664">
        <v>1</v>
      </c>
      <c r="I170" s="664">
        <v>308</v>
      </c>
      <c r="J170" s="664">
        <v>11</v>
      </c>
      <c r="K170" s="664">
        <v>3388</v>
      </c>
      <c r="L170" s="664">
        <v>1.8333333333333333</v>
      </c>
      <c r="M170" s="664">
        <v>308</v>
      </c>
      <c r="N170" s="664">
        <v>74</v>
      </c>
      <c r="O170" s="664">
        <v>22862</v>
      </c>
      <c r="P170" s="677">
        <v>12.371212121212121</v>
      </c>
      <c r="Q170" s="665">
        <v>308.94594594594594</v>
      </c>
    </row>
    <row r="171" spans="1:17" ht="14.4" customHeight="1" x14ac:dyDescent="0.3">
      <c r="A171" s="660" t="s">
        <v>9430</v>
      </c>
      <c r="B171" s="661" t="s">
        <v>9431</v>
      </c>
      <c r="C171" s="661" t="s">
        <v>8731</v>
      </c>
      <c r="D171" s="661" t="s">
        <v>9510</v>
      </c>
      <c r="E171" s="661" t="s">
        <v>9511</v>
      </c>
      <c r="F171" s="664">
        <v>1</v>
      </c>
      <c r="G171" s="664">
        <v>349</v>
      </c>
      <c r="H171" s="664">
        <v>1</v>
      </c>
      <c r="I171" s="664">
        <v>349</v>
      </c>
      <c r="J171" s="664"/>
      <c r="K171" s="664"/>
      <c r="L171" s="664"/>
      <c r="M171" s="664"/>
      <c r="N171" s="664">
        <v>27</v>
      </c>
      <c r="O171" s="664">
        <v>9423</v>
      </c>
      <c r="P171" s="677">
        <v>27</v>
      </c>
      <c r="Q171" s="665">
        <v>349</v>
      </c>
    </row>
    <row r="172" spans="1:17" ht="14.4" customHeight="1" x14ac:dyDescent="0.3">
      <c r="A172" s="660" t="s">
        <v>9430</v>
      </c>
      <c r="B172" s="661" t="s">
        <v>9431</v>
      </c>
      <c r="C172" s="661" t="s">
        <v>8731</v>
      </c>
      <c r="D172" s="661" t="s">
        <v>9512</v>
      </c>
      <c r="E172" s="661" t="s">
        <v>9513</v>
      </c>
      <c r="F172" s="664">
        <v>1</v>
      </c>
      <c r="G172" s="664">
        <v>349</v>
      </c>
      <c r="H172" s="664">
        <v>1</v>
      </c>
      <c r="I172" s="664">
        <v>349</v>
      </c>
      <c r="J172" s="664"/>
      <c r="K172" s="664"/>
      <c r="L172" s="664"/>
      <c r="M172" s="664"/>
      <c r="N172" s="664">
        <v>1</v>
      </c>
      <c r="O172" s="664">
        <v>349</v>
      </c>
      <c r="P172" s="677">
        <v>1</v>
      </c>
      <c r="Q172" s="665">
        <v>349</v>
      </c>
    </row>
    <row r="173" spans="1:17" ht="14.4" customHeight="1" x14ac:dyDescent="0.3">
      <c r="A173" s="660" t="s">
        <v>9430</v>
      </c>
      <c r="B173" s="661" t="s">
        <v>9431</v>
      </c>
      <c r="C173" s="661" t="s">
        <v>8731</v>
      </c>
      <c r="D173" s="661" t="s">
        <v>9514</v>
      </c>
      <c r="E173" s="661" t="s">
        <v>9515</v>
      </c>
      <c r="F173" s="664">
        <v>37</v>
      </c>
      <c r="G173" s="664">
        <v>44659</v>
      </c>
      <c r="H173" s="664">
        <v>1</v>
      </c>
      <c r="I173" s="664">
        <v>1207</v>
      </c>
      <c r="J173" s="664">
        <v>28</v>
      </c>
      <c r="K173" s="664">
        <v>33880</v>
      </c>
      <c r="L173" s="664">
        <v>0.75863767661613557</v>
      </c>
      <c r="M173" s="664">
        <v>1210</v>
      </c>
      <c r="N173" s="664">
        <v>78</v>
      </c>
      <c r="O173" s="664">
        <v>94656</v>
      </c>
      <c r="P173" s="677">
        <v>2.1195279786829082</v>
      </c>
      <c r="Q173" s="665">
        <v>1213.5384615384614</v>
      </c>
    </row>
    <row r="174" spans="1:17" ht="14.4" customHeight="1" x14ac:dyDescent="0.3">
      <c r="A174" s="660" t="s">
        <v>9430</v>
      </c>
      <c r="B174" s="661" t="s">
        <v>9431</v>
      </c>
      <c r="C174" s="661" t="s">
        <v>8731</v>
      </c>
      <c r="D174" s="661" t="s">
        <v>9516</v>
      </c>
      <c r="E174" s="661" t="s">
        <v>9517</v>
      </c>
      <c r="F174" s="664">
        <v>553</v>
      </c>
      <c r="G174" s="664">
        <v>432446</v>
      </c>
      <c r="H174" s="664">
        <v>1</v>
      </c>
      <c r="I174" s="664">
        <v>782</v>
      </c>
      <c r="J174" s="664">
        <v>489</v>
      </c>
      <c r="K174" s="664">
        <v>382887</v>
      </c>
      <c r="L174" s="664">
        <v>0.88539840812494508</v>
      </c>
      <c r="M174" s="664">
        <v>783</v>
      </c>
      <c r="N174" s="664">
        <v>886</v>
      </c>
      <c r="O174" s="664">
        <v>695128</v>
      </c>
      <c r="P174" s="677">
        <v>1.6074330667875296</v>
      </c>
      <c r="Q174" s="665">
        <v>784.56884875846504</v>
      </c>
    </row>
    <row r="175" spans="1:17" ht="14.4" customHeight="1" x14ac:dyDescent="0.3">
      <c r="A175" s="660" t="s">
        <v>9430</v>
      </c>
      <c r="B175" s="661" t="s">
        <v>9431</v>
      </c>
      <c r="C175" s="661" t="s">
        <v>8731</v>
      </c>
      <c r="D175" s="661" t="s">
        <v>9518</v>
      </c>
      <c r="E175" s="661" t="s">
        <v>9519</v>
      </c>
      <c r="F175" s="664">
        <v>1</v>
      </c>
      <c r="G175" s="664">
        <v>596</v>
      </c>
      <c r="H175" s="664">
        <v>1</v>
      </c>
      <c r="I175" s="664">
        <v>596</v>
      </c>
      <c r="J175" s="664"/>
      <c r="K175" s="664"/>
      <c r="L175" s="664"/>
      <c r="M175" s="664"/>
      <c r="N175" s="664">
        <v>1</v>
      </c>
      <c r="O175" s="664">
        <v>598</v>
      </c>
      <c r="P175" s="677">
        <v>1.0033557046979866</v>
      </c>
      <c r="Q175" s="665">
        <v>598</v>
      </c>
    </row>
    <row r="176" spans="1:17" ht="14.4" customHeight="1" x14ac:dyDescent="0.3">
      <c r="A176" s="660" t="s">
        <v>9430</v>
      </c>
      <c r="B176" s="661" t="s">
        <v>9431</v>
      </c>
      <c r="C176" s="661" t="s">
        <v>8731</v>
      </c>
      <c r="D176" s="661" t="s">
        <v>9520</v>
      </c>
      <c r="E176" s="661" t="s">
        <v>9521</v>
      </c>
      <c r="F176" s="664">
        <v>4</v>
      </c>
      <c r="G176" s="664">
        <v>744</v>
      </c>
      <c r="H176" s="664">
        <v>1</v>
      </c>
      <c r="I176" s="664">
        <v>186</v>
      </c>
      <c r="J176" s="664">
        <v>7</v>
      </c>
      <c r="K176" s="664">
        <v>1302</v>
      </c>
      <c r="L176" s="664">
        <v>1.75</v>
      </c>
      <c r="M176" s="664">
        <v>186</v>
      </c>
      <c r="N176" s="664"/>
      <c r="O176" s="664"/>
      <c r="P176" s="677"/>
      <c r="Q176" s="665"/>
    </row>
    <row r="177" spans="1:17" ht="14.4" customHeight="1" x14ac:dyDescent="0.3">
      <c r="A177" s="660" t="s">
        <v>9430</v>
      </c>
      <c r="B177" s="661" t="s">
        <v>9431</v>
      </c>
      <c r="C177" s="661" t="s">
        <v>8731</v>
      </c>
      <c r="D177" s="661" t="s">
        <v>9522</v>
      </c>
      <c r="E177" s="661" t="s">
        <v>9523</v>
      </c>
      <c r="F177" s="664"/>
      <c r="G177" s="664"/>
      <c r="H177" s="664"/>
      <c r="I177" s="664"/>
      <c r="J177" s="664"/>
      <c r="K177" s="664"/>
      <c r="L177" s="664"/>
      <c r="M177" s="664"/>
      <c r="N177" s="664">
        <v>2</v>
      </c>
      <c r="O177" s="664">
        <v>355</v>
      </c>
      <c r="P177" s="677"/>
      <c r="Q177" s="665">
        <v>177.5</v>
      </c>
    </row>
    <row r="178" spans="1:17" ht="14.4" customHeight="1" x14ac:dyDescent="0.3">
      <c r="A178" s="660" t="s">
        <v>9430</v>
      </c>
      <c r="B178" s="661" t="s">
        <v>9431</v>
      </c>
      <c r="C178" s="661" t="s">
        <v>8731</v>
      </c>
      <c r="D178" s="661" t="s">
        <v>9524</v>
      </c>
      <c r="E178" s="661" t="s">
        <v>9525</v>
      </c>
      <c r="F178" s="664"/>
      <c r="G178" s="664"/>
      <c r="H178" s="664"/>
      <c r="I178" s="664"/>
      <c r="J178" s="664">
        <v>1</v>
      </c>
      <c r="K178" s="664">
        <v>362</v>
      </c>
      <c r="L178" s="664"/>
      <c r="M178" s="664">
        <v>362</v>
      </c>
      <c r="N178" s="664">
        <v>23</v>
      </c>
      <c r="O178" s="664">
        <v>8347</v>
      </c>
      <c r="P178" s="677"/>
      <c r="Q178" s="665">
        <v>362.91304347826087</v>
      </c>
    </row>
    <row r="179" spans="1:17" ht="14.4" customHeight="1" x14ac:dyDescent="0.3">
      <c r="A179" s="660" t="s">
        <v>9430</v>
      </c>
      <c r="B179" s="661" t="s">
        <v>9431</v>
      </c>
      <c r="C179" s="661" t="s">
        <v>8731</v>
      </c>
      <c r="D179" s="661" t="s">
        <v>9526</v>
      </c>
      <c r="E179" s="661" t="s">
        <v>9527</v>
      </c>
      <c r="F179" s="664">
        <v>126</v>
      </c>
      <c r="G179" s="664">
        <v>28476</v>
      </c>
      <c r="H179" s="664">
        <v>1</v>
      </c>
      <c r="I179" s="664">
        <v>226</v>
      </c>
      <c r="J179" s="664">
        <v>120</v>
      </c>
      <c r="K179" s="664">
        <v>27240</v>
      </c>
      <c r="L179" s="664">
        <v>0.95659502739148761</v>
      </c>
      <c r="M179" s="664">
        <v>227</v>
      </c>
      <c r="N179" s="664">
        <v>119</v>
      </c>
      <c r="O179" s="664">
        <v>27104</v>
      </c>
      <c r="P179" s="677">
        <v>0.95181907571288105</v>
      </c>
      <c r="Q179" s="665">
        <v>227.76470588235293</v>
      </c>
    </row>
    <row r="180" spans="1:17" ht="14.4" customHeight="1" x14ac:dyDescent="0.3">
      <c r="A180" s="660" t="s">
        <v>9430</v>
      </c>
      <c r="B180" s="661" t="s">
        <v>9431</v>
      </c>
      <c r="C180" s="661" t="s">
        <v>8731</v>
      </c>
      <c r="D180" s="661" t="s">
        <v>9528</v>
      </c>
      <c r="E180" s="661" t="s">
        <v>9529</v>
      </c>
      <c r="F180" s="664"/>
      <c r="G180" s="664"/>
      <c r="H180" s="664"/>
      <c r="I180" s="664"/>
      <c r="J180" s="664">
        <v>3</v>
      </c>
      <c r="K180" s="664">
        <v>471</v>
      </c>
      <c r="L180" s="664"/>
      <c r="M180" s="664">
        <v>157</v>
      </c>
      <c r="N180" s="664"/>
      <c r="O180" s="664"/>
      <c r="P180" s="677"/>
      <c r="Q180" s="665"/>
    </row>
    <row r="181" spans="1:17" ht="14.4" customHeight="1" x14ac:dyDescent="0.3">
      <c r="A181" s="660" t="s">
        <v>9430</v>
      </c>
      <c r="B181" s="661" t="s">
        <v>9431</v>
      </c>
      <c r="C181" s="661" t="s">
        <v>8731</v>
      </c>
      <c r="D181" s="661" t="s">
        <v>9530</v>
      </c>
      <c r="E181" s="661" t="s">
        <v>9531</v>
      </c>
      <c r="F181" s="664">
        <v>17</v>
      </c>
      <c r="G181" s="664">
        <v>7803</v>
      </c>
      <c r="H181" s="664">
        <v>1</v>
      </c>
      <c r="I181" s="664">
        <v>459</v>
      </c>
      <c r="J181" s="664">
        <v>9</v>
      </c>
      <c r="K181" s="664">
        <v>4140</v>
      </c>
      <c r="L181" s="664">
        <v>0.53056516724336789</v>
      </c>
      <c r="M181" s="664">
        <v>460</v>
      </c>
      <c r="N181" s="664">
        <v>13</v>
      </c>
      <c r="O181" s="664">
        <v>5991</v>
      </c>
      <c r="P181" s="677">
        <v>0.76778162245290271</v>
      </c>
      <c r="Q181" s="665">
        <v>460.84615384615387</v>
      </c>
    </row>
    <row r="182" spans="1:17" ht="14.4" customHeight="1" x14ac:dyDescent="0.3">
      <c r="A182" s="660" t="s">
        <v>9430</v>
      </c>
      <c r="B182" s="661" t="s">
        <v>9431</v>
      </c>
      <c r="C182" s="661" t="s">
        <v>8731</v>
      </c>
      <c r="D182" s="661" t="s">
        <v>9532</v>
      </c>
      <c r="E182" s="661" t="s">
        <v>9533</v>
      </c>
      <c r="F182" s="664">
        <v>4</v>
      </c>
      <c r="G182" s="664">
        <v>2236</v>
      </c>
      <c r="H182" s="664">
        <v>1</v>
      </c>
      <c r="I182" s="664">
        <v>559</v>
      </c>
      <c r="J182" s="664">
        <v>7</v>
      </c>
      <c r="K182" s="664">
        <v>3920</v>
      </c>
      <c r="L182" s="664">
        <v>1.7531305903398926</v>
      </c>
      <c r="M182" s="664">
        <v>560</v>
      </c>
      <c r="N182" s="664">
        <v>30</v>
      </c>
      <c r="O182" s="664">
        <v>16828</v>
      </c>
      <c r="P182" s="677">
        <v>7.5259391771019679</v>
      </c>
      <c r="Q182" s="665">
        <v>560.93333333333328</v>
      </c>
    </row>
    <row r="183" spans="1:17" ht="14.4" customHeight="1" x14ac:dyDescent="0.3">
      <c r="A183" s="660" t="s">
        <v>9430</v>
      </c>
      <c r="B183" s="661" t="s">
        <v>9431</v>
      </c>
      <c r="C183" s="661" t="s">
        <v>8731</v>
      </c>
      <c r="D183" s="661" t="s">
        <v>9534</v>
      </c>
      <c r="E183" s="661" t="s">
        <v>9535</v>
      </c>
      <c r="F183" s="664">
        <v>2</v>
      </c>
      <c r="G183" s="664">
        <v>338</v>
      </c>
      <c r="H183" s="664">
        <v>1</v>
      </c>
      <c r="I183" s="664">
        <v>169</v>
      </c>
      <c r="J183" s="664"/>
      <c r="K183" s="664"/>
      <c r="L183" s="664"/>
      <c r="M183" s="664"/>
      <c r="N183" s="664">
        <v>1</v>
      </c>
      <c r="O183" s="664">
        <v>171</v>
      </c>
      <c r="P183" s="677">
        <v>0.50591715976331364</v>
      </c>
      <c r="Q183" s="665">
        <v>171</v>
      </c>
    </row>
    <row r="184" spans="1:17" ht="14.4" customHeight="1" x14ac:dyDescent="0.3">
      <c r="A184" s="660" t="s">
        <v>9430</v>
      </c>
      <c r="B184" s="661" t="s">
        <v>9431</v>
      </c>
      <c r="C184" s="661" t="s">
        <v>8731</v>
      </c>
      <c r="D184" s="661" t="s">
        <v>9536</v>
      </c>
      <c r="E184" s="661" t="s">
        <v>9537</v>
      </c>
      <c r="F184" s="664">
        <v>1</v>
      </c>
      <c r="G184" s="664">
        <v>198</v>
      </c>
      <c r="H184" s="664">
        <v>1</v>
      </c>
      <c r="I184" s="664">
        <v>198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9430</v>
      </c>
      <c r="B185" s="661" t="s">
        <v>9431</v>
      </c>
      <c r="C185" s="661" t="s">
        <v>8731</v>
      </c>
      <c r="D185" s="661" t="s">
        <v>9538</v>
      </c>
      <c r="E185" s="661" t="s">
        <v>9539</v>
      </c>
      <c r="F185" s="664">
        <v>17</v>
      </c>
      <c r="G185" s="664">
        <v>2210</v>
      </c>
      <c r="H185" s="664">
        <v>1</v>
      </c>
      <c r="I185" s="664">
        <v>130</v>
      </c>
      <c r="J185" s="664">
        <v>10</v>
      </c>
      <c r="K185" s="664">
        <v>1310</v>
      </c>
      <c r="L185" s="664">
        <v>0.59276018099547512</v>
      </c>
      <c r="M185" s="664">
        <v>131</v>
      </c>
      <c r="N185" s="664">
        <v>14</v>
      </c>
      <c r="O185" s="664">
        <v>1844</v>
      </c>
      <c r="P185" s="677">
        <v>0.83438914027149325</v>
      </c>
      <c r="Q185" s="665">
        <v>131.71428571428572</v>
      </c>
    </row>
    <row r="186" spans="1:17" ht="14.4" customHeight="1" x14ac:dyDescent="0.3">
      <c r="A186" s="660" t="s">
        <v>9430</v>
      </c>
      <c r="B186" s="661" t="s">
        <v>9431</v>
      </c>
      <c r="C186" s="661" t="s">
        <v>8731</v>
      </c>
      <c r="D186" s="661" t="s">
        <v>9540</v>
      </c>
      <c r="E186" s="661" t="s">
        <v>9541</v>
      </c>
      <c r="F186" s="664"/>
      <c r="G186" s="664"/>
      <c r="H186" s="664"/>
      <c r="I186" s="664"/>
      <c r="J186" s="664"/>
      <c r="K186" s="664"/>
      <c r="L186" s="664"/>
      <c r="M186" s="664"/>
      <c r="N186" s="664">
        <v>1</v>
      </c>
      <c r="O186" s="664">
        <v>178</v>
      </c>
      <c r="P186" s="677"/>
      <c r="Q186" s="665">
        <v>178</v>
      </c>
    </row>
    <row r="187" spans="1:17" ht="14.4" customHeight="1" x14ac:dyDescent="0.3">
      <c r="A187" s="660" t="s">
        <v>9430</v>
      </c>
      <c r="B187" s="661" t="s">
        <v>9431</v>
      </c>
      <c r="C187" s="661" t="s">
        <v>8731</v>
      </c>
      <c r="D187" s="661" t="s">
        <v>9542</v>
      </c>
      <c r="E187" s="661" t="s">
        <v>9543</v>
      </c>
      <c r="F187" s="664">
        <v>4</v>
      </c>
      <c r="G187" s="664">
        <v>1644</v>
      </c>
      <c r="H187" s="664">
        <v>1</v>
      </c>
      <c r="I187" s="664">
        <v>411</v>
      </c>
      <c r="J187" s="664">
        <v>9</v>
      </c>
      <c r="K187" s="664">
        <v>3708</v>
      </c>
      <c r="L187" s="664">
        <v>2.2554744525547443</v>
      </c>
      <c r="M187" s="664">
        <v>412</v>
      </c>
      <c r="N187" s="664">
        <v>10</v>
      </c>
      <c r="O187" s="664">
        <v>4127</v>
      </c>
      <c r="P187" s="677">
        <v>2.5103406326034063</v>
      </c>
      <c r="Q187" s="665">
        <v>412.7</v>
      </c>
    </row>
    <row r="188" spans="1:17" ht="14.4" customHeight="1" x14ac:dyDescent="0.3">
      <c r="A188" s="660" t="s">
        <v>9430</v>
      </c>
      <c r="B188" s="661" t="s">
        <v>9431</v>
      </c>
      <c r="C188" s="661" t="s">
        <v>8731</v>
      </c>
      <c r="D188" s="661" t="s">
        <v>9544</v>
      </c>
      <c r="E188" s="661" t="s">
        <v>9545</v>
      </c>
      <c r="F188" s="664">
        <v>10</v>
      </c>
      <c r="G188" s="664">
        <v>9380</v>
      </c>
      <c r="H188" s="664">
        <v>1</v>
      </c>
      <c r="I188" s="664">
        <v>938</v>
      </c>
      <c r="J188" s="664">
        <v>12</v>
      </c>
      <c r="K188" s="664">
        <v>11268</v>
      </c>
      <c r="L188" s="664">
        <v>1.2012793176972281</v>
      </c>
      <c r="M188" s="664">
        <v>939</v>
      </c>
      <c r="N188" s="664">
        <v>6</v>
      </c>
      <c r="O188" s="664">
        <v>5639</v>
      </c>
      <c r="P188" s="677">
        <v>0.6011727078891258</v>
      </c>
      <c r="Q188" s="665">
        <v>939.83333333333337</v>
      </c>
    </row>
    <row r="189" spans="1:17" ht="14.4" customHeight="1" x14ac:dyDescent="0.3">
      <c r="A189" s="660" t="s">
        <v>9430</v>
      </c>
      <c r="B189" s="661" t="s">
        <v>9431</v>
      </c>
      <c r="C189" s="661" t="s">
        <v>8731</v>
      </c>
      <c r="D189" s="661" t="s">
        <v>9546</v>
      </c>
      <c r="E189" s="661" t="s">
        <v>9547</v>
      </c>
      <c r="F189" s="664">
        <v>2</v>
      </c>
      <c r="G189" s="664">
        <v>786</v>
      </c>
      <c r="H189" s="664">
        <v>1</v>
      </c>
      <c r="I189" s="664">
        <v>393</v>
      </c>
      <c r="J189" s="664">
        <v>7</v>
      </c>
      <c r="K189" s="664">
        <v>2758</v>
      </c>
      <c r="L189" s="664">
        <v>3.5089058524173029</v>
      </c>
      <c r="M189" s="664">
        <v>394</v>
      </c>
      <c r="N189" s="664">
        <v>7</v>
      </c>
      <c r="O189" s="664">
        <v>2762</v>
      </c>
      <c r="P189" s="677">
        <v>3.5139949109414759</v>
      </c>
      <c r="Q189" s="665">
        <v>394.57142857142856</v>
      </c>
    </row>
    <row r="190" spans="1:17" ht="14.4" customHeight="1" x14ac:dyDescent="0.3">
      <c r="A190" s="660" t="s">
        <v>9430</v>
      </c>
      <c r="B190" s="661" t="s">
        <v>9431</v>
      </c>
      <c r="C190" s="661" t="s">
        <v>8731</v>
      </c>
      <c r="D190" s="661" t="s">
        <v>9548</v>
      </c>
      <c r="E190" s="661" t="s">
        <v>9549</v>
      </c>
      <c r="F190" s="664">
        <v>1</v>
      </c>
      <c r="G190" s="664">
        <v>573</v>
      </c>
      <c r="H190" s="664">
        <v>1</v>
      </c>
      <c r="I190" s="664">
        <v>573</v>
      </c>
      <c r="J190" s="664">
        <v>1</v>
      </c>
      <c r="K190" s="664">
        <v>573</v>
      </c>
      <c r="L190" s="664">
        <v>1</v>
      </c>
      <c r="M190" s="664">
        <v>573</v>
      </c>
      <c r="N190" s="664">
        <v>18</v>
      </c>
      <c r="O190" s="664">
        <v>10332</v>
      </c>
      <c r="P190" s="677">
        <v>18.031413612565444</v>
      </c>
      <c r="Q190" s="665">
        <v>574</v>
      </c>
    </row>
    <row r="191" spans="1:17" ht="14.4" customHeight="1" x14ac:dyDescent="0.3">
      <c r="A191" s="660" t="s">
        <v>9430</v>
      </c>
      <c r="B191" s="661" t="s">
        <v>9431</v>
      </c>
      <c r="C191" s="661" t="s">
        <v>8731</v>
      </c>
      <c r="D191" s="661" t="s">
        <v>9550</v>
      </c>
      <c r="E191" s="661" t="s">
        <v>9551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310</v>
      </c>
      <c r="P191" s="677"/>
      <c r="Q191" s="665">
        <v>310</v>
      </c>
    </row>
    <row r="192" spans="1:17" ht="14.4" customHeight="1" x14ac:dyDescent="0.3">
      <c r="A192" s="660" t="s">
        <v>9430</v>
      </c>
      <c r="B192" s="661" t="s">
        <v>9431</v>
      </c>
      <c r="C192" s="661" t="s">
        <v>8731</v>
      </c>
      <c r="D192" s="661" t="s">
        <v>8857</v>
      </c>
      <c r="E192" s="661" t="s">
        <v>8858</v>
      </c>
      <c r="F192" s="664">
        <v>20</v>
      </c>
      <c r="G192" s="664">
        <v>440</v>
      </c>
      <c r="H192" s="664">
        <v>1</v>
      </c>
      <c r="I192" s="664">
        <v>22</v>
      </c>
      <c r="J192" s="664">
        <v>2</v>
      </c>
      <c r="K192" s="664">
        <v>44</v>
      </c>
      <c r="L192" s="664">
        <v>0.1</v>
      </c>
      <c r="M192" s="664">
        <v>22</v>
      </c>
      <c r="N192" s="664"/>
      <c r="O192" s="664"/>
      <c r="P192" s="677"/>
      <c r="Q192" s="665"/>
    </row>
    <row r="193" spans="1:17" ht="14.4" customHeight="1" x14ac:dyDescent="0.3">
      <c r="A193" s="660" t="s">
        <v>9430</v>
      </c>
      <c r="B193" s="661" t="s">
        <v>9431</v>
      </c>
      <c r="C193" s="661" t="s">
        <v>8731</v>
      </c>
      <c r="D193" s="661" t="s">
        <v>9552</v>
      </c>
      <c r="E193" s="661" t="s">
        <v>9553</v>
      </c>
      <c r="F193" s="664">
        <v>3</v>
      </c>
      <c r="G193" s="664">
        <v>264</v>
      </c>
      <c r="H193" s="664">
        <v>1</v>
      </c>
      <c r="I193" s="664">
        <v>88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9430</v>
      </c>
      <c r="B194" s="661" t="s">
        <v>9431</v>
      </c>
      <c r="C194" s="661" t="s">
        <v>8731</v>
      </c>
      <c r="D194" s="661" t="s">
        <v>9554</v>
      </c>
      <c r="E194" s="661" t="s">
        <v>9555</v>
      </c>
      <c r="F194" s="664">
        <v>5907</v>
      </c>
      <c r="G194" s="664">
        <v>171303</v>
      </c>
      <c r="H194" s="664">
        <v>1</v>
      </c>
      <c r="I194" s="664">
        <v>29</v>
      </c>
      <c r="J194" s="664">
        <v>6663</v>
      </c>
      <c r="K194" s="664">
        <v>193227</v>
      </c>
      <c r="L194" s="664">
        <v>1.12798374809548</v>
      </c>
      <c r="M194" s="664">
        <v>29</v>
      </c>
      <c r="N194" s="664">
        <v>7176</v>
      </c>
      <c r="O194" s="664">
        <v>213326</v>
      </c>
      <c r="P194" s="677">
        <v>1.2453138590684343</v>
      </c>
      <c r="Q194" s="665">
        <v>29.727703455964324</v>
      </c>
    </row>
    <row r="195" spans="1:17" ht="14.4" customHeight="1" x14ac:dyDescent="0.3">
      <c r="A195" s="660" t="s">
        <v>9430</v>
      </c>
      <c r="B195" s="661" t="s">
        <v>9431</v>
      </c>
      <c r="C195" s="661" t="s">
        <v>8731</v>
      </c>
      <c r="D195" s="661" t="s">
        <v>9556</v>
      </c>
      <c r="E195" s="661" t="s">
        <v>9557</v>
      </c>
      <c r="F195" s="664">
        <v>8</v>
      </c>
      <c r="G195" s="664">
        <v>400</v>
      </c>
      <c r="H195" s="664">
        <v>1</v>
      </c>
      <c r="I195" s="664">
        <v>50</v>
      </c>
      <c r="J195" s="664">
        <v>7</v>
      </c>
      <c r="K195" s="664">
        <v>350</v>
      </c>
      <c r="L195" s="664">
        <v>0.875</v>
      </c>
      <c r="M195" s="664">
        <v>50</v>
      </c>
      <c r="N195" s="664">
        <v>7</v>
      </c>
      <c r="O195" s="664">
        <v>350</v>
      </c>
      <c r="P195" s="677">
        <v>0.875</v>
      </c>
      <c r="Q195" s="665">
        <v>50</v>
      </c>
    </row>
    <row r="196" spans="1:17" ht="14.4" customHeight="1" x14ac:dyDescent="0.3">
      <c r="A196" s="660" t="s">
        <v>9430</v>
      </c>
      <c r="B196" s="661" t="s">
        <v>9431</v>
      </c>
      <c r="C196" s="661" t="s">
        <v>8731</v>
      </c>
      <c r="D196" s="661" t="s">
        <v>9558</v>
      </c>
      <c r="E196" s="661" t="s">
        <v>9559</v>
      </c>
      <c r="F196" s="664">
        <v>186</v>
      </c>
      <c r="G196" s="664">
        <v>2232</v>
      </c>
      <c r="H196" s="664">
        <v>1</v>
      </c>
      <c r="I196" s="664">
        <v>12</v>
      </c>
      <c r="J196" s="664">
        <v>101</v>
      </c>
      <c r="K196" s="664">
        <v>1212</v>
      </c>
      <c r="L196" s="664">
        <v>0.543010752688172</v>
      </c>
      <c r="M196" s="664">
        <v>12</v>
      </c>
      <c r="N196" s="664">
        <v>95</v>
      </c>
      <c r="O196" s="664">
        <v>1140</v>
      </c>
      <c r="P196" s="677">
        <v>0.510752688172043</v>
      </c>
      <c r="Q196" s="665">
        <v>12</v>
      </c>
    </row>
    <row r="197" spans="1:17" ht="14.4" customHeight="1" x14ac:dyDescent="0.3">
      <c r="A197" s="660" t="s">
        <v>9430</v>
      </c>
      <c r="B197" s="661" t="s">
        <v>9431</v>
      </c>
      <c r="C197" s="661" t="s">
        <v>8731</v>
      </c>
      <c r="D197" s="661" t="s">
        <v>9560</v>
      </c>
      <c r="E197" s="661" t="s">
        <v>9561</v>
      </c>
      <c r="F197" s="664">
        <v>89</v>
      </c>
      <c r="G197" s="664">
        <v>16020</v>
      </c>
      <c r="H197" s="664">
        <v>1</v>
      </c>
      <c r="I197" s="664">
        <v>180</v>
      </c>
      <c r="J197" s="664">
        <v>75</v>
      </c>
      <c r="K197" s="664">
        <v>13575</v>
      </c>
      <c r="L197" s="664">
        <v>0.84737827715355807</v>
      </c>
      <c r="M197" s="664">
        <v>181</v>
      </c>
      <c r="N197" s="664">
        <v>77</v>
      </c>
      <c r="O197" s="664">
        <v>13995</v>
      </c>
      <c r="P197" s="677">
        <v>0.8735955056179775</v>
      </c>
      <c r="Q197" s="665">
        <v>181.75324675324674</v>
      </c>
    </row>
    <row r="198" spans="1:17" ht="14.4" customHeight="1" x14ac:dyDescent="0.3">
      <c r="A198" s="660" t="s">
        <v>9430</v>
      </c>
      <c r="B198" s="661" t="s">
        <v>9431</v>
      </c>
      <c r="C198" s="661" t="s">
        <v>8731</v>
      </c>
      <c r="D198" s="661" t="s">
        <v>9562</v>
      </c>
      <c r="E198" s="661" t="s">
        <v>9563</v>
      </c>
      <c r="F198" s="664">
        <v>380</v>
      </c>
      <c r="G198" s="664">
        <v>26980</v>
      </c>
      <c r="H198" s="664">
        <v>1</v>
      </c>
      <c r="I198" s="664">
        <v>71</v>
      </c>
      <c r="J198" s="664">
        <v>153</v>
      </c>
      <c r="K198" s="664">
        <v>10863</v>
      </c>
      <c r="L198" s="664">
        <v>0.4026315789473684</v>
      </c>
      <c r="M198" s="664">
        <v>71</v>
      </c>
      <c r="N198" s="664">
        <v>150</v>
      </c>
      <c r="O198" s="664">
        <v>10778</v>
      </c>
      <c r="P198" s="677">
        <v>0.39948109710896962</v>
      </c>
      <c r="Q198" s="665">
        <v>71.853333333333339</v>
      </c>
    </row>
    <row r="199" spans="1:17" ht="14.4" customHeight="1" x14ac:dyDescent="0.3">
      <c r="A199" s="660" t="s">
        <v>9430</v>
      </c>
      <c r="B199" s="661" t="s">
        <v>9431</v>
      </c>
      <c r="C199" s="661" t="s">
        <v>8731</v>
      </c>
      <c r="D199" s="661" t="s">
        <v>9564</v>
      </c>
      <c r="E199" s="661" t="s">
        <v>9565</v>
      </c>
      <c r="F199" s="664">
        <v>90</v>
      </c>
      <c r="G199" s="664">
        <v>16290</v>
      </c>
      <c r="H199" s="664">
        <v>1</v>
      </c>
      <c r="I199" s="664">
        <v>181</v>
      </c>
      <c r="J199" s="664">
        <v>72</v>
      </c>
      <c r="K199" s="664">
        <v>13104</v>
      </c>
      <c r="L199" s="664">
        <v>0.80441988950276244</v>
      </c>
      <c r="M199" s="664">
        <v>182</v>
      </c>
      <c r="N199" s="664">
        <v>57</v>
      </c>
      <c r="O199" s="664">
        <v>10415</v>
      </c>
      <c r="P199" s="677">
        <v>0.63934929404542662</v>
      </c>
      <c r="Q199" s="665">
        <v>182.71929824561403</v>
      </c>
    </row>
    <row r="200" spans="1:17" ht="14.4" customHeight="1" x14ac:dyDescent="0.3">
      <c r="A200" s="660" t="s">
        <v>9430</v>
      </c>
      <c r="B200" s="661" t="s">
        <v>9431</v>
      </c>
      <c r="C200" s="661" t="s">
        <v>8731</v>
      </c>
      <c r="D200" s="661" t="s">
        <v>8800</v>
      </c>
      <c r="E200" s="661" t="s">
        <v>8801</v>
      </c>
      <c r="F200" s="664"/>
      <c r="G200" s="664"/>
      <c r="H200" s="664"/>
      <c r="I200" s="664"/>
      <c r="J200" s="664">
        <v>327</v>
      </c>
      <c r="K200" s="664">
        <v>407115</v>
      </c>
      <c r="L200" s="664"/>
      <c r="M200" s="664">
        <v>1245</v>
      </c>
      <c r="N200" s="664">
        <v>904</v>
      </c>
      <c r="O200" s="664">
        <v>1136808</v>
      </c>
      <c r="P200" s="677"/>
      <c r="Q200" s="665">
        <v>1257.5309734513273</v>
      </c>
    </row>
    <row r="201" spans="1:17" ht="14.4" customHeight="1" x14ac:dyDescent="0.3">
      <c r="A201" s="660" t="s">
        <v>9430</v>
      </c>
      <c r="B201" s="661" t="s">
        <v>9431</v>
      </c>
      <c r="C201" s="661" t="s">
        <v>8731</v>
      </c>
      <c r="D201" s="661" t="s">
        <v>9566</v>
      </c>
      <c r="E201" s="661" t="s">
        <v>9567</v>
      </c>
      <c r="F201" s="664">
        <v>8363</v>
      </c>
      <c r="G201" s="664">
        <v>1229361</v>
      </c>
      <c r="H201" s="664">
        <v>1</v>
      </c>
      <c r="I201" s="664">
        <v>147</v>
      </c>
      <c r="J201" s="664">
        <v>8974</v>
      </c>
      <c r="K201" s="664">
        <v>1319178</v>
      </c>
      <c r="L201" s="664">
        <v>1.0730599067320339</v>
      </c>
      <c r="M201" s="664">
        <v>147</v>
      </c>
      <c r="N201" s="664">
        <v>9881</v>
      </c>
      <c r="O201" s="664">
        <v>1459854</v>
      </c>
      <c r="P201" s="677">
        <v>1.1874900863131335</v>
      </c>
      <c r="Q201" s="665">
        <v>147.74354822386397</v>
      </c>
    </row>
    <row r="202" spans="1:17" ht="14.4" customHeight="1" x14ac:dyDescent="0.3">
      <c r="A202" s="660" t="s">
        <v>9430</v>
      </c>
      <c r="B202" s="661" t="s">
        <v>9431</v>
      </c>
      <c r="C202" s="661" t="s">
        <v>8731</v>
      </c>
      <c r="D202" s="661" t="s">
        <v>9568</v>
      </c>
      <c r="E202" s="661" t="s">
        <v>9569</v>
      </c>
      <c r="F202" s="664">
        <v>6934</v>
      </c>
      <c r="G202" s="664">
        <v>201086</v>
      </c>
      <c r="H202" s="664">
        <v>1</v>
      </c>
      <c r="I202" s="664">
        <v>29</v>
      </c>
      <c r="J202" s="664">
        <v>7048</v>
      </c>
      <c r="K202" s="664">
        <v>204392</v>
      </c>
      <c r="L202" s="664">
        <v>1.0164407268531872</v>
      </c>
      <c r="M202" s="664">
        <v>29</v>
      </c>
      <c r="N202" s="664">
        <v>7772</v>
      </c>
      <c r="O202" s="664">
        <v>231059</v>
      </c>
      <c r="P202" s="677">
        <v>1.1490556279402842</v>
      </c>
      <c r="Q202" s="665">
        <v>29.729670612454967</v>
      </c>
    </row>
    <row r="203" spans="1:17" ht="14.4" customHeight="1" x14ac:dyDescent="0.3">
      <c r="A203" s="660" t="s">
        <v>9430</v>
      </c>
      <c r="B203" s="661" t="s">
        <v>9431</v>
      </c>
      <c r="C203" s="661" t="s">
        <v>8731</v>
      </c>
      <c r="D203" s="661" t="s">
        <v>9570</v>
      </c>
      <c r="E203" s="661" t="s">
        <v>9571</v>
      </c>
      <c r="F203" s="664">
        <v>2744</v>
      </c>
      <c r="G203" s="664">
        <v>85064</v>
      </c>
      <c r="H203" s="664">
        <v>1</v>
      </c>
      <c r="I203" s="664">
        <v>31</v>
      </c>
      <c r="J203" s="664">
        <v>2621</v>
      </c>
      <c r="K203" s="664">
        <v>81251</v>
      </c>
      <c r="L203" s="664">
        <v>0.95517492711370267</v>
      </c>
      <c r="M203" s="664">
        <v>31</v>
      </c>
      <c r="N203" s="664">
        <v>3169</v>
      </c>
      <c r="O203" s="664">
        <v>98239</v>
      </c>
      <c r="P203" s="677">
        <v>1.1548833819241981</v>
      </c>
      <c r="Q203" s="665">
        <v>31</v>
      </c>
    </row>
    <row r="204" spans="1:17" ht="14.4" customHeight="1" x14ac:dyDescent="0.3">
      <c r="A204" s="660" t="s">
        <v>9430</v>
      </c>
      <c r="B204" s="661" t="s">
        <v>9431</v>
      </c>
      <c r="C204" s="661" t="s">
        <v>8731</v>
      </c>
      <c r="D204" s="661" t="s">
        <v>9572</v>
      </c>
      <c r="E204" s="661" t="s">
        <v>9573</v>
      </c>
      <c r="F204" s="664">
        <v>2628</v>
      </c>
      <c r="G204" s="664">
        <v>70956</v>
      </c>
      <c r="H204" s="664">
        <v>1</v>
      </c>
      <c r="I204" s="664">
        <v>27</v>
      </c>
      <c r="J204" s="664">
        <v>2615</v>
      </c>
      <c r="K204" s="664">
        <v>70605</v>
      </c>
      <c r="L204" s="664">
        <v>0.99505327245053277</v>
      </c>
      <c r="M204" s="664">
        <v>27</v>
      </c>
      <c r="N204" s="664">
        <v>3174</v>
      </c>
      <c r="O204" s="664">
        <v>85698</v>
      </c>
      <c r="P204" s="677">
        <v>1.2077625570776256</v>
      </c>
      <c r="Q204" s="665">
        <v>27</v>
      </c>
    </row>
    <row r="205" spans="1:17" ht="14.4" customHeight="1" x14ac:dyDescent="0.3">
      <c r="A205" s="660" t="s">
        <v>9430</v>
      </c>
      <c r="B205" s="661" t="s">
        <v>9431</v>
      </c>
      <c r="C205" s="661" t="s">
        <v>8731</v>
      </c>
      <c r="D205" s="661" t="s">
        <v>9574</v>
      </c>
      <c r="E205" s="661" t="s">
        <v>9575</v>
      </c>
      <c r="F205" s="664">
        <v>20</v>
      </c>
      <c r="G205" s="664">
        <v>5060</v>
      </c>
      <c r="H205" s="664">
        <v>1</v>
      </c>
      <c r="I205" s="664">
        <v>253</v>
      </c>
      <c r="J205" s="664">
        <v>13</v>
      </c>
      <c r="K205" s="664">
        <v>3289</v>
      </c>
      <c r="L205" s="664">
        <v>0.65</v>
      </c>
      <c r="M205" s="664">
        <v>253</v>
      </c>
      <c r="N205" s="664">
        <v>13</v>
      </c>
      <c r="O205" s="664">
        <v>3305</v>
      </c>
      <c r="P205" s="677">
        <v>0.65316205533596838</v>
      </c>
      <c r="Q205" s="665">
        <v>254.23076923076923</v>
      </c>
    </row>
    <row r="206" spans="1:17" ht="14.4" customHeight="1" x14ac:dyDescent="0.3">
      <c r="A206" s="660" t="s">
        <v>9430</v>
      </c>
      <c r="B206" s="661" t="s">
        <v>9431</v>
      </c>
      <c r="C206" s="661" t="s">
        <v>8731</v>
      </c>
      <c r="D206" s="661" t="s">
        <v>9576</v>
      </c>
      <c r="E206" s="661" t="s">
        <v>9577</v>
      </c>
      <c r="F206" s="664">
        <v>1</v>
      </c>
      <c r="G206" s="664">
        <v>160</v>
      </c>
      <c r="H206" s="664">
        <v>1</v>
      </c>
      <c r="I206" s="664">
        <v>160</v>
      </c>
      <c r="J206" s="664"/>
      <c r="K206" s="664"/>
      <c r="L206" s="664"/>
      <c r="M206" s="664"/>
      <c r="N206" s="664">
        <v>4</v>
      </c>
      <c r="O206" s="664">
        <v>647</v>
      </c>
      <c r="P206" s="677">
        <v>4.0437500000000002</v>
      </c>
      <c r="Q206" s="665">
        <v>161.75</v>
      </c>
    </row>
    <row r="207" spans="1:17" ht="14.4" customHeight="1" x14ac:dyDescent="0.3">
      <c r="A207" s="660" t="s">
        <v>9430</v>
      </c>
      <c r="B207" s="661" t="s">
        <v>9431</v>
      </c>
      <c r="C207" s="661" t="s">
        <v>8731</v>
      </c>
      <c r="D207" s="661" t="s">
        <v>9578</v>
      </c>
      <c r="E207" s="661" t="s">
        <v>9579</v>
      </c>
      <c r="F207" s="664">
        <v>484</v>
      </c>
      <c r="G207" s="664">
        <v>10648</v>
      </c>
      <c r="H207" s="664">
        <v>1</v>
      </c>
      <c r="I207" s="664">
        <v>22</v>
      </c>
      <c r="J207" s="664">
        <v>581</v>
      </c>
      <c r="K207" s="664">
        <v>12782</v>
      </c>
      <c r="L207" s="664">
        <v>1.2004132231404958</v>
      </c>
      <c r="M207" s="664">
        <v>22</v>
      </c>
      <c r="N207" s="664">
        <v>816</v>
      </c>
      <c r="O207" s="664">
        <v>17952</v>
      </c>
      <c r="P207" s="677">
        <v>1.6859504132231404</v>
      </c>
      <c r="Q207" s="665">
        <v>22</v>
      </c>
    </row>
    <row r="208" spans="1:17" ht="14.4" customHeight="1" x14ac:dyDescent="0.3">
      <c r="A208" s="660" t="s">
        <v>9430</v>
      </c>
      <c r="B208" s="661" t="s">
        <v>9431</v>
      </c>
      <c r="C208" s="661" t="s">
        <v>8731</v>
      </c>
      <c r="D208" s="661" t="s">
        <v>9580</v>
      </c>
      <c r="E208" s="661" t="s">
        <v>9581</v>
      </c>
      <c r="F208" s="664">
        <v>6707</v>
      </c>
      <c r="G208" s="664">
        <v>167675</v>
      </c>
      <c r="H208" s="664">
        <v>1</v>
      </c>
      <c r="I208" s="664">
        <v>25</v>
      </c>
      <c r="J208" s="664">
        <v>6716</v>
      </c>
      <c r="K208" s="664">
        <v>167900</v>
      </c>
      <c r="L208" s="664">
        <v>1.0013418816162218</v>
      </c>
      <c r="M208" s="664">
        <v>25</v>
      </c>
      <c r="N208" s="664">
        <v>7405</v>
      </c>
      <c r="O208" s="664">
        <v>185125</v>
      </c>
      <c r="P208" s="677">
        <v>1.1040703742358731</v>
      </c>
      <c r="Q208" s="665">
        <v>25</v>
      </c>
    </row>
    <row r="209" spans="1:17" ht="14.4" customHeight="1" x14ac:dyDescent="0.3">
      <c r="A209" s="660" t="s">
        <v>9430</v>
      </c>
      <c r="B209" s="661" t="s">
        <v>9431</v>
      </c>
      <c r="C209" s="661" t="s">
        <v>8731</v>
      </c>
      <c r="D209" s="661" t="s">
        <v>9582</v>
      </c>
      <c r="E209" s="661" t="s">
        <v>9583</v>
      </c>
      <c r="F209" s="664">
        <v>1793</v>
      </c>
      <c r="G209" s="664">
        <v>59169</v>
      </c>
      <c r="H209" s="664">
        <v>1</v>
      </c>
      <c r="I209" s="664">
        <v>33</v>
      </c>
      <c r="J209" s="664">
        <v>1654</v>
      </c>
      <c r="K209" s="664">
        <v>54582</v>
      </c>
      <c r="L209" s="664">
        <v>0.92247629670942555</v>
      </c>
      <c r="M209" s="664">
        <v>33</v>
      </c>
      <c r="N209" s="664">
        <v>2462</v>
      </c>
      <c r="O209" s="664">
        <v>81246</v>
      </c>
      <c r="P209" s="677">
        <v>1.3731176798661462</v>
      </c>
      <c r="Q209" s="665">
        <v>33</v>
      </c>
    </row>
    <row r="210" spans="1:17" ht="14.4" customHeight="1" x14ac:dyDescent="0.3">
      <c r="A210" s="660" t="s">
        <v>9430</v>
      </c>
      <c r="B210" s="661" t="s">
        <v>9431</v>
      </c>
      <c r="C210" s="661" t="s">
        <v>8731</v>
      </c>
      <c r="D210" s="661" t="s">
        <v>9584</v>
      </c>
      <c r="E210" s="661" t="s">
        <v>9585</v>
      </c>
      <c r="F210" s="664">
        <v>1</v>
      </c>
      <c r="G210" s="664">
        <v>30</v>
      </c>
      <c r="H210" s="664">
        <v>1</v>
      </c>
      <c r="I210" s="664">
        <v>30</v>
      </c>
      <c r="J210" s="664">
        <v>2</v>
      </c>
      <c r="K210" s="664">
        <v>60</v>
      </c>
      <c r="L210" s="664">
        <v>2</v>
      </c>
      <c r="M210" s="664">
        <v>30</v>
      </c>
      <c r="N210" s="664">
        <v>4</v>
      </c>
      <c r="O210" s="664">
        <v>120</v>
      </c>
      <c r="P210" s="677">
        <v>4</v>
      </c>
      <c r="Q210" s="665">
        <v>30</v>
      </c>
    </row>
    <row r="211" spans="1:17" ht="14.4" customHeight="1" x14ac:dyDescent="0.3">
      <c r="A211" s="660" t="s">
        <v>9430</v>
      </c>
      <c r="B211" s="661" t="s">
        <v>9431</v>
      </c>
      <c r="C211" s="661" t="s">
        <v>8731</v>
      </c>
      <c r="D211" s="661" t="s">
        <v>9586</v>
      </c>
      <c r="E211" s="661" t="s">
        <v>9587</v>
      </c>
      <c r="F211" s="664">
        <v>1</v>
      </c>
      <c r="G211" s="664">
        <v>78</v>
      </c>
      <c r="H211" s="664">
        <v>1</v>
      </c>
      <c r="I211" s="664">
        <v>78</v>
      </c>
      <c r="J211" s="664">
        <v>1</v>
      </c>
      <c r="K211" s="664">
        <v>79</v>
      </c>
      <c r="L211" s="664">
        <v>1.0128205128205128</v>
      </c>
      <c r="M211" s="664">
        <v>79</v>
      </c>
      <c r="N211" s="664"/>
      <c r="O211" s="664"/>
      <c r="P211" s="677"/>
      <c r="Q211" s="665"/>
    </row>
    <row r="212" spans="1:17" ht="14.4" customHeight="1" x14ac:dyDescent="0.3">
      <c r="A212" s="660" t="s">
        <v>9430</v>
      </c>
      <c r="B212" s="661" t="s">
        <v>9431</v>
      </c>
      <c r="C212" s="661" t="s">
        <v>8731</v>
      </c>
      <c r="D212" s="661" t="s">
        <v>9588</v>
      </c>
      <c r="E212" s="661" t="s">
        <v>9589</v>
      </c>
      <c r="F212" s="664">
        <v>3</v>
      </c>
      <c r="G212" s="664">
        <v>612</v>
      </c>
      <c r="H212" s="664">
        <v>1</v>
      </c>
      <c r="I212" s="664">
        <v>204</v>
      </c>
      <c r="J212" s="664">
        <v>3</v>
      </c>
      <c r="K212" s="664">
        <v>612</v>
      </c>
      <c r="L212" s="664">
        <v>1</v>
      </c>
      <c r="M212" s="664">
        <v>204</v>
      </c>
      <c r="N212" s="664">
        <v>3</v>
      </c>
      <c r="O212" s="664">
        <v>612</v>
      </c>
      <c r="P212" s="677">
        <v>1</v>
      </c>
      <c r="Q212" s="665">
        <v>204</v>
      </c>
    </row>
    <row r="213" spans="1:17" ht="14.4" customHeight="1" x14ac:dyDescent="0.3">
      <c r="A213" s="660" t="s">
        <v>9430</v>
      </c>
      <c r="B213" s="661" t="s">
        <v>9431</v>
      </c>
      <c r="C213" s="661" t="s">
        <v>8731</v>
      </c>
      <c r="D213" s="661" t="s">
        <v>9590</v>
      </c>
      <c r="E213" s="661" t="s">
        <v>9591</v>
      </c>
      <c r="F213" s="664">
        <v>5782</v>
      </c>
      <c r="G213" s="664">
        <v>150332</v>
      </c>
      <c r="H213" s="664">
        <v>1</v>
      </c>
      <c r="I213" s="664">
        <v>26</v>
      </c>
      <c r="J213" s="664">
        <v>6573</v>
      </c>
      <c r="K213" s="664">
        <v>170898</v>
      </c>
      <c r="L213" s="664">
        <v>1.1368038740920097</v>
      </c>
      <c r="M213" s="664">
        <v>26</v>
      </c>
      <c r="N213" s="664">
        <v>7197</v>
      </c>
      <c r="O213" s="664">
        <v>187122</v>
      </c>
      <c r="P213" s="677">
        <v>1.2447250086475268</v>
      </c>
      <c r="Q213" s="665">
        <v>26</v>
      </c>
    </row>
    <row r="214" spans="1:17" ht="14.4" customHeight="1" x14ac:dyDescent="0.3">
      <c r="A214" s="660" t="s">
        <v>9430</v>
      </c>
      <c r="B214" s="661" t="s">
        <v>9431</v>
      </c>
      <c r="C214" s="661" t="s">
        <v>8731</v>
      </c>
      <c r="D214" s="661" t="s">
        <v>9592</v>
      </c>
      <c r="E214" s="661" t="s">
        <v>9593</v>
      </c>
      <c r="F214" s="664">
        <v>346</v>
      </c>
      <c r="G214" s="664">
        <v>29064</v>
      </c>
      <c r="H214" s="664">
        <v>1</v>
      </c>
      <c r="I214" s="664">
        <v>84</v>
      </c>
      <c r="J214" s="664">
        <v>262</v>
      </c>
      <c r="K214" s="664">
        <v>22008</v>
      </c>
      <c r="L214" s="664">
        <v>0.75722543352601157</v>
      </c>
      <c r="M214" s="664">
        <v>84</v>
      </c>
      <c r="N214" s="664">
        <v>813</v>
      </c>
      <c r="O214" s="664">
        <v>68292</v>
      </c>
      <c r="P214" s="677">
        <v>2.3497109826589595</v>
      </c>
      <c r="Q214" s="665">
        <v>84</v>
      </c>
    </row>
    <row r="215" spans="1:17" ht="14.4" customHeight="1" x14ac:dyDescent="0.3">
      <c r="A215" s="660" t="s">
        <v>9430</v>
      </c>
      <c r="B215" s="661" t="s">
        <v>9431</v>
      </c>
      <c r="C215" s="661" t="s">
        <v>8731</v>
      </c>
      <c r="D215" s="661" t="s">
        <v>9594</v>
      </c>
      <c r="E215" s="661" t="s">
        <v>9595</v>
      </c>
      <c r="F215" s="664">
        <v>141</v>
      </c>
      <c r="G215" s="664">
        <v>24393</v>
      </c>
      <c r="H215" s="664">
        <v>1</v>
      </c>
      <c r="I215" s="664">
        <v>173</v>
      </c>
      <c r="J215" s="664">
        <v>127</v>
      </c>
      <c r="K215" s="664">
        <v>22098</v>
      </c>
      <c r="L215" s="664">
        <v>0.90591563153363674</v>
      </c>
      <c r="M215" s="664">
        <v>174</v>
      </c>
      <c r="N215" s="664">
        <v>150</v>
      </c>
      <c r="O215" s="664">
        <v>26213</v>
      </c>
      <c r="P215" s="677">
        <v>1.0746115688927151</v>
      </c>
      <c r="Q215" s="665">
        <v>174.75333333333333</v>
      </c>
    </row>
    <row r="216" spans="1:17" ht="14.4" customHeight="1" x14ac:dyDescent="0.3">
      <c r="A216" s="660" t="s">
        <v>9430</v>
      </c>
      <c r="B216" s="661" t="s">
        <v>9431</v>
      </c>
      <c r="C216" s="661" t="s">
        <v>8731</v>
      </c>
      <c r="D216" s="661" t="s">
        <v>9596</v>
      </c>
      <c r="E216" s="661" t="s">
        <v>9597</v>
      </c>
      <c r="F216" s="664">
        <v>106</v>
      </c>
      <c r="G216" s="664">
        <v>26500</v>
      </c>
      <c r="H216" s="664">
        <v>1</v>
      </c>
      <c r="I216" s="664">
        <v>250</v>
      </c>
      <c r="J216" s="664">
        <v>97</v>
      </c>
      <c r="K216" s="664">
        <v>24250</v>
      </c>
      <c r="L216" s="664">
        <v>0.91509433962264153</v>
      </c>
      <c r="M216" s="664">
        <v>250</v>
      </c>
      <c r="N216" s="664">
        <v>143</v>
      </c>
      <c r="O216" s="664">
        <v>35972</v>
      </c>
      <c r="P216" s="677">
        <v>1.3574339622641509</v>
      </c>
      <c r="Q216" s="665">
        <v>251.55244755244755</v>
      </c>
    </row>
    <row r="217" spans="1:17" ht="14.4" customHeight="1" x14ac:dyDescent="0.3">
      <c r="A217" s="660" t="s">
        <v>9430</v>
      </c>
      <c r="B217" s="661" t="s">
        <v>9431</v>
      </c>
      <c r="C217" s="661" t="s">
        <v>8731</v>
      </c>
      <c r="D217" s="661" t="s">
        <v>9598</v>
      </c>
      <c r="E217" s="661" t="s">
        <v>9599</v>
      </c>
      <c r="F217" s="664">
        <v>367</v>
      </c>
      <c r="G217" s="664">
        <v>5505</v>
      </c>
      <c r="H217" s="664">
        <v>1</v>
      </c>
      <c r="I217" s="664">
        <v>15</v>
      </c>
      <c r="J217" s="664">
        <v>601</v>
      </c>
      <c r="K217" s="664">
        <v>9015</v>
      </c>
      <c r="L217" s="664">
        <v>1.6376021798365124</v>
      </c>
      <c r="M217" s="664">
        <v>15</v>
      </c>
      <c r="N217" s="664">
        <v>744</v>
      </c>
      <c r="O217" s="664">
        <v>11160</v>
      </c>
      <c r="P217" s="677">
        <v>2.0272479564032699</v>
      </c>
      <c r="Q217" s="665">
        <v>15</v>
      </c>
    </row>
    <row r="218" spans="1:17" ht="14.4" customHeight="1" x14ac:dyDescent="0.3">
      <c r="A218" s="660" t="s">
        <v>9430</v>
      </c>
      <c r="B218" s="661" t="s">
        <v>9431</v>
      </c>
      <c r="C218" s="661" t="s">
        <v>8731</v>
      </c>
      <c r="D218" s="661" t="s">
        <v>9600</v>
      </c>
      <c r="E218" s="661" t="s">
        <v>9601</v>
      </c>
      <c r="F218" s="664">
        <v>2714</v>
      </c>
      <c r="G218" s="664">
        <v>62422</v>
      </c>
      <c r="H218" s="664">
        <v>1</v>
      </c>
      <c r="I218" s="664">
        <v>23</v>
      </c>
      <c r="J218" s="664">
        <v>2956</v>
      </c>
      <c r="K218" s="664">
        <v>67988</v>
      </c>
      <c r="L218" s="664">
        <v>1.0891672807663966</v>
      </c>
      <c r="M218" s="664">
        <v>23</v>
      </c>
      <c r="N218" s="664">
        <v>3509</v>
      </c>
      <c r="O218" s="664">
        <v>80707</v>
      </c>
      <c r="P218" s="677">
        <v>1.2929255711127488</v>
      </c>
      <c r="Q218" s="665">
        <v>23</v>
      </c>
    </row>
    <row r="219" spans="1:17" ht="14.4" customHeight="1" x14ac:dyDescent="0.3">
      <c r="A219" s="660" t="s">
        <v>9430</v>
      </c>
      <c r="B219" s="661" t="s">
        <v>9431</v>
      </c>
      <c r="C219" s="661" t="s">
        <v>8731</v>
      </c>
      <c r="D219" s="661" t="s">
        <v>9602</v>
      </c>
      <c r="E219" s="661" t="s">
        <v>9603</v>
      </c>
      <c r="F219" s="664">
        <v>91</v>
      </c>
      <c r="G219" s="664">
        <v>22659</v>
      </c>
      <c r="H219" s="664">
        <v>1</v>
      </c>
      <c r="I219" s="664">
        <v>249</v>
      </c>
      <c r="J219" s="664">
        <v>75</v>
      </c>
      <c r="K219" s="664">
        <v>18675</v>
      </c>
      <c r="L219" s="664">
        <v>0.82417582417582413</v>
      </c>
      <c r="M219" s="664">
        <v>249</v>
      </c>
      <c r="N219" s="664">
        <v>143</v>
      </c>
      <c r="O219" s="664">
        <v>35827</v>
      </c>
      <c r="P219" s="677">
        <v>1.5811377377642437</v>
      </c>
      <c r="Q219" s="665">
        <v>250.53846153846155</v>
      </c>
    </row>
    <row r="220" spans="1:17" ht="14.4" customHeight="1" x14ac:dyDescent="0.3">
      <c r="A220" s="660" t="s">
        <v>9430</v>
      </c>
      <c r="B220" s="661" t="s">
        <v>9431</v>
      </c>
      <c r="C220" s="661" t="s">
        <v>8731</v>
      </c>
      <c r="D220" s="661" t="s">
        <v>9604</v>
      </c>
      <c r="E220" s="661" t="s">
        <v>9605</v>
      </c>
      <c r="F220" s="664">
        <v>227</v>
      </c>
      <c r="G220" s="664">
        <v>8399</v>
      </c>
      <c r="H220" s="664">
        <v>1</v>
      </c>
      <c r="I220" s="664">
        <v>37</v>
      </c>
      <c r="J220" s="664">
        <v>445</v>
      </c>
      <c r="K220" s="664">
        <v>16465</v>
      </c>
      <c r="L220" s="664">
        <v>1.9603524229074889</v>
      </c>
      <c r="M220" s="664">
        <v>37</v>
      </c>
      <c r="N220" s="664">
        <v>445</v>
      </c>
      <c r="O220" s="664">
        <v>16465</v>
      </c>
      <c r="P220" s="677">
        <v>1.9603524229074889</v>
      </c>
      <c r="Q220" s="665">
        <v>37</v>
      </c>
    </row>
    <row r="221" spans="1:17" ht="14.4" customHeight="1" x14ac:dyDescent="0.3">
      <c r="A221" s="660" t="s">
        <v>9430</v>
      </c>
      <c r="B221" s="661" t="s">
        <v>9431</v>
      </c>
      <c r="C221" s="661" t="s">
        <v>8731</v>
      </c>
      <c r="D221" s="661" t="s">
        <v>9606</v>
      </c>
      <c r="E221" s="661" t="s">
        <v>9607</v>
      </c>
      <c r="F221" s="664">
        <v>4732</v>
      </c>
      <c r="G221" s="664">
        <v>108836</v>
      </c>
      <c r="H221" s="664">
        <v>1</v>
      </c>
      <c r="I221" s="664">
        <v>23</v>
      </c>
      <c r="J221" s="664">
        <v>5692</v>
      </c>
      <c r="K221" s="664">
        <v>130916</v>
      </c>
      <c r="L221" s="664">
        <v>1.2028740490278951</v>
      </c>
      <c r="M221" s="664">
        <v>23</v>
      </c>
      <c r="N221" s="664">
        <v>6072</v>
      </c>
      <c r="O221" s="664">
        <v>139656</v>
      </c>
      <c r="P221" s="677">
        <v>1.283178360101437</v>
      </c>
      <c r="Q221" s="665">
        <v>23</v>
      </c>
    </row>
    <row r="222" spans="1:17" ht="14.4" customHeight="1" x14ac:dyDescent="0.3">
      <c r="A222" s="660" t="s">
        <v>9430</v>
      </c>
      <c r="B222" s="661" t="s">
        <v>9431</v>
      </c>
      <c r="C222" s="661" t="s">
        <v>8731</v>
      </c>
      <c r="D222" s="661" t="s">
        <v>9608</v>
      </c>
      <c r="E222" s="661" t="s">
        <v>9609</v>
      </c>
      <c r="F222" s="664">
        <v>1</v>
      </c>
      <c r="G222" s="664">
        <v>216</v>
      </c>
      <c r="H222" s="664">
        <v>1</v>
      </c>
      <c r="I222" s="664">
        <v>216</v>
      </c>
      <c r="J222" s="664"/>
      <c r="K222" s="664"/>
      <c r="L222" s="664"/>
      <c r="M222" s="664"/>
      <c r="N222" s="664">
        <v>1</v>
      </c>
      <c r="O222" s="664">
        <v>216</v>
      </c>
      <c r="P222" s="677">
        <v>1</v>
      </c>
      <c r="Q222" s="665">
        <v>216</v>
      </c>
    </row>
    <row r="223" spans="1:17" ht="14.4" customHeight="1" x14ac:dyDescent="0.3">
      <c r="A223" s="660" t="s">
        <v>9430</v>
      </c>
      <c r="B223" s="661" t="s">
        <v>9431</v>
      </c>
      <c r="C223" s="661" t="s">
        <v>8731</v>
      </c>
      <c r="D223" s="661" t="s">
        <v>9610</v>
      </c>
      <c r="E223" s="661" t="s">
        <v>9611</v>
      </c>
      <c r="F223" s="664">
        <v>88</v>
      </c>
      <c r="G223" s="664">
        <v>14872</v>
      </c>
      <c r="H223" s="664">
        <v>1</v>
      </c>
      <c r="I223" s="664">
        <v>169</v>
      </c>
      <c r="J223" s="664">
        <v>100</v>
      </c>
      <c r="K223" s="664">
        <v>16900</v>
      </c>
      <c r="L223" s="664">
        <v>1.1363636363636365</v>
      </c>
      <c r="M223" s="664">
        <v>169</v>
      </c>
      <c r="N223" s="664">
        <v>149</v>
      </c>
      <c r="O223" s="664">
        <v>25306</v>
      </c>
      <c r="P223" s="677">
        <v>1.7015868746637977</v>
      </c>
      <c r="Q223" s="665">
        <v>169.83892617449663</v>
      </c>
    </row>
    <row r="224" spans="1:17" ht="14.4" customHeight="1" x14ac:dyDescent="0.3">
      <c r="A224" s="660" t="s">
        <v>9430</v>
      </c>
      <c r="B224" s="661" t="s">
        <v>9431</v>
      </c>
      <c r="C224" s="661" t="s">
        <v>8731</v>
      </c>
      <c r="D224" s="661" t="s">
        <v>9612</v>
      </c>
      <c r="E224" s="661" t="s">
        <v>9613</v>
      </c>
      <c r="F224" s="664">
        <v>6</v>
      </c>
      <c r="G224" s="664">
        <v>3510</v>
      </c>
      <c r="H224" s="664">
        <v>1</v>
      </c>
      <c r="I224" s="664">
        <v>585</v>
      </c>
      <c r="J224" s="664">
        <v>5</v>
      </c>
      <c r="K224" s="664">
        <v>2930</v>
      </c>
      <c r="L224" s="664">
        <v>0.83475783475783472</v>
      </c>
      <c r="M224" s="664">
        <v>586</v>
      </c>
      <c r="N224" s="664">
        <v>1</v>
      </c>
      <c r="O224" s="664">
        <v>587</v>
      </c>
      <c r="P224" s="677">
        <v>0.16723646723646723</v>
      </c>
      <c r="Q224" s="665">
        <v>587</v>
      </c>
    </row>
    <row r="225" spans="1:17" ht="14.4" customHeight="1" x14ac:dyDescent="0.3">
      <c r="A225" s="660" t="s">
        <v>9430</v>
      </c>
      <c r="B225" s="661" t="s">
        <v>9431</v>
      </c>
      <c r="C225" s="661" t="s">
        <v>8731</v>
      </c>
      <c r="D225" s="661" t="s">
        <v>9614</v>
      </c>
      <c r="E225" s="661" t="s">
        <v>9615</v>
      </c>
      <c r="F225" s="664">
        <v>1</v>
      </c>
      <c r="G225" s="664">
        <v>324</v>
      </c>
      <c r="H225" s="664">
        <v>1</v>
      </c>
      <c r="I225" s="664">
        <v>324</v>
      </c>
      <c r="J225" s="664"/>
      <c r="K225" s="664"/>
      <c r="L225" s="664"/>
      <c r="M225" s="664"/>
      <c r="N225" s="664">
        <v>1</v>
      </c>
      <c r="O225" s="664">
        <v>324</v>
      </c>
      <c r="P225" s="677">
        <v>1</v>
      </c>
      <c r="Q225" s="665">
        <v>324</v>
      </c>
    </row>
    <row r="226" spans="1:17" ht="14.4" customHeight="1" x14ac:dyDescent="0.3">
      <c r="A226" s="660" t="s">
        <v>9430</v>
      </c>
      <c r="B226" s="661" t="s">
        <v>9431</v>
      </c>
      <c r="C226" s="661" t="s">
        <v>8731</v>
      </c>
      <c r="D226" s="661" t="s">
        <v>9616</v>
      </c>
      <c r="E226" s="661" t="s">
        <v>9617</v>
      </c>
      <c r="F226" s="664">
        <v>32</v>
      </c>
      <c r="G226" s="664">
        <v>10592</v>
      </c>
      <c r="H226" s="664">
        <v>1</v>
      </c>
      <c r="I226" s="664">
        <v>331</v>
      </c>
      <c r="J226" s="664">
        <v>31</v>
      </c>
      <c r="K226" s="664">
        <v>10261</v>
      </c>
      <c r="L226" s="664">
        <v>0.96875</v>
      </c>
      <c r="M226" s="664">
        <v>331</v>
      </c>
      <c r="N226" s="664">
        <v>21</v>
      </c>
      <c r="O226" s="664">
        <v>6951</v>
      </c>
      <c r="P226" s="677">
        <v>0.65625</v>
      </c>
      <c r="Q226" s="665">
        <v>331</v>
      </c>
    </row>
    <row r="227" spans="1:17" ht="14.4" customHeight="1" x14ac:dyDescent="0.3">
      <c r="A227" s="660" t="s">
        <v>9430</v>
      </c>
      <c r="B227" s="661" t="s">
        <v>9431</v>
      </c>
      <c r="C227" s="661" t="s">
        <v>8731</v>
      </c>
      <c r="D227" s="661" t="s">
        <v>9618</v>
      </c>
      <c r="E227" s="661" t="s">
        <v>9619</v>
      </c>
      <c r="F227" s="664">
        <v>2</v>
      </c>
      <c r="G227" s="664">
        <v>554</v>
      </c>
      <c r="H227" s="664">
        <v>1</v>
      </c>
      <c r="I227" s="664">
        <v>277</v>
      </c>
      <c r="J227" s="664">
        <v>3</v>
      </c>
      <c r="K227" s="664">
        <v>831</v>
      </c>
      <c r="L227" s="664">
        <v>1.5</v>
      </c>
      <c r="M227" s="664">
        <v>277</v>
      </c>
      <c r="N227" s="664">
        <v>4</v>
      </c>
      <c r="O227" s="664">
        <v>1108</v>
      </c>
      <c r="P227" s="677">
        <v>2</v>
      </c>
      <c r="Q227" s="665">
        <v>277</v>
      </c>
    </row>
    <row r="228" spans="1:17" ht="14.4" customHeight="1" x14ac:dyDescent="0.3">
      <c r="A228" s="660" t="s">
        <v>9430</v>
      </c>
      <c r="B228" s="661" t="s">
        <v>9431</v>
      </c>
      <c r="C228" s="661" t="s">
        <v>8731</v>
      </c>
      <c r="D228" s="661" t="s">
        <v>9620</v>
      </c>
      <c r="E228" s="661" t="s">
        <v>9621</v>
      </c>
      <c r="F228" s="664">
        <v>5211</v>
      </c>
      <c r="G228" s="664">
        <v>151119</v>
      </c>
      <c r="H228" s="664">
        <v>1</v>
      </c>
      <c r="I228" s="664">
        <v>29</v>
      </c>
      <c r="J228" s="664">
        <v>6318</v>
      </c>
      <c r="K228" s="664">
        <v>183222</v>
      </c>
      <c r="L228" s="664">
        <v>1.2124352331606219</v>
      </c>
      <c r="M228" s="664">
        <v>29</v>
      </c>
      <c r="N228" s="664">
        <v>6681</v>
      </c>
      <c r="O228" s="664">
        <v>193749</v>
      </c>
      <c r="P228" s="677">
        <v>1.2820955670696603</v>
      </c>
      <c r="Q228" s="665">
        <v>29</v>
      </c>
    </row>
    <row r="229" spans="1:17" ht="14.4" customHeight="1" x14ac:dyDescent="0.3">
      <c r="A229" s="660" t="s">
        <v>9430</v>
      </c>
      <c r="B229" s="661" t="s">
        <v>9431</v>
      </c>
      <c r="C229" s="661" t="s">
        <v>8731</v>
      </c>
      <c r="D229" s="661" t="s">
        <v>9622</v>
      </c>
      <c r="E229" s="661" t="s">
        <v>9623</v>
      </c>
      <c r="F229" s="664"/>
      <c r="G229" s="664"/>
      <c r="H229" s="664"/>
      <c r="I229" s="664"/>
      <c r="J229" s="664">
        <v>1</v>
      </c>
      <c r="K229" s="664">
        <v>176</v>
      </c>
      <c r="L229" s="664"/>
      <c r="M229" s="664">
        <v>176</v>
      </c>
      <c r="N229" s="664">
        <v>2</v>
      </c>
      <c r="O229" s="664">
        <v>352</v>
      </c>
      <c r="P229" s="677"/>
      <c r="Q229" s="665">
        <v>176</v>
      </c>
    </row>
    <row r="230" spans="1:17" ht="14.4" customHeight="1" x14ac:dyDescent="0.3">
      <c r="A230" s="660" t="s">
        <v>9430</v>
      </c>
      <c r="B230" s="661" t="s">
        <v>9431</v>
      </c>
      <c r="C230" s="661" t="s">
        <v>8731</v>
      </c>
      <c r="D230" s="661" t="s">
        <v>9624</v>
      </c>
      <c r="E230" s="661" t="s">
        <v>9625</v>
      </c>
      <c r="F230" s="664"/>
      <c r="G230" s="664"/>
      <c r="H230" s="664"/>
      <c r="I230" s="664"/>
      <c r="J230" s="664"/>
      <c r="K230" s="664"/>
      <c r="L230" s="664"/>
      <c r="M230" s="664"/>
      <c r="N230" s="664">
        <v>2</v>
      </c>
      <c r="O230" s="664">
        <v>395</v>
      </c>
      <c r="P230" s="677"/>
      <c r="Q230" s="665">
        <v>197.5</v>
      </c>
    </row>
    <row r="231" spans="1:17" ht="14.4" customHeight="1" x14ac:dyDescent="0.3">
      <c r="A231" s="660" t="s">
        <v>9430</v>
      </c>
      <c r="B231" s="661" t="s">
        <v>9431</v>
      </c>
      <c r="C231" s="661" t="s">
        <v>8731</v>
      </c>
      <c r="D231" s="661" t="s">
        <v>9626</v>
      </c>
      <c r="E231" s="661" t="s">
        <v>9627</v>
      </c>
      <c r="F231" s="664">
        <v>54</v>
      </c>
      <c r="G231" s="664">
        <v>810</v>
      </c>
      <c r="H231" s="664">
        <v>1</v>
      </c>
      <c r="I231" s="664">
        <v>15</v>
      </c>
      <c r="J231" s="664">
        <v>40</v>
      </c>
      <c r="K231" s="664">
        <v>600</v>
      </c>
      <c r="L231" s="664">
        <v>0.7407407407407407</v>
      </c>
      <c r="M231" s="664">
        <v>15</v>
      </c>
      <c r="N231" s="664">
        <v>48</v>
      </c>
      <c r="O231" s="664">
        <v>720</v>
      </c>
      <c r="P231" s="677">
        <v>0.88888888888888884</v>
      </c>
      <c r="Q231" s="665">
        <v>15</v>
      </c>
    </row>
    <row r="232" spans="1:17" ht="14.4" customHeight="1" x14ac:dyDescent="0.3">
      <c r="A232" s="660" t="s">
        <v>9430</v>
      </c>
      <c r="B232" s="661" t="s">
        <v>9431</v>
      </c>
      <c r="C232" s="661" t="s">
        <v>8731</v>
      </c>
      <c r="D232" s="661" t="s">
        <v>9628</v>
      </c>
      <c r="E232" s="661" t="s">
        <v>9629</v>
      </c>
      <c r="F232" s="664">
        <v>851</v>
      </c>
      <c r="G232" s="664">
        <v>16169</v>
      </c>
      <c r="H232" s="664">
        <v>1</v>
      </c>
      <c r="I232" s="664">
        <v>19</v>
      </c>
      <c r="J232" s="664">
        <v>1825</v>
      </c>
      <c r="K232" s="664">
        <v>34675</v>
      </c>
      <c r="L232" s="664">
        <v>2.1445358401880141</v>
      </c>
      <c r="M232" s="664">
        <v>19</v>
      </c>
      <c r="N232" s="664">
        <v>1403</v>
      </c>
      <c r="O232" s="664">
        <v>26657</v>
      </c>
      <c r="P232" s="677">
        <v>1.6486486486486487</v>
      </c>
      <c r="Q232" s="665">
        <v>19</v>
      </c>
    </row>
    <row r="233" spans="1:17" ht="14.4" customHeight="1" x14ac:dyDescent="0.3">
      <c r="A233" s="660" t="s">
        <v>9430</v>
      </c>
      <c r="B233" s="661" t="s">
        <v>9431</v>
      </c>
      <c r="C233" s="661" t="s">
        <v>8731</v>
      </c>
      <c r="D233" s="661" t="s">
        <v>9630</v>
      </c>
      <c r="E233" s="661" t="s">
        <v>9631</v>
      </c>
      <c r="F233" s="664">
        <v>8803</v>
      </c>
      <c r="G233" s="664">
        <v>176060</v>
      </c>
      <c r="H233" s="664">
        <v>1</v>
      </c>
      <c r="I233" s="664">
        <v>20</v>
      </c>
      <c r="J233" s="664">
        <v>9076</v>
      </c>
      <c r="K233" s="664">
        <v>181520</v>
      </c>
      <c r="L233" s="664">
        <v>1.0310121549471771</v>
      </c>
      <c r="M233" s="664">
        <v>20</v>
      </c>
      <c r="N233" s="664">
        <v>10041</v>
      </c>
      <c r="O233" s="664">
        <v>200820</v>
      </c>
      <c r="P233" s="677">
        <v>1.1406338748154039</v>
      </c>
      <c r="Q233" s="665">
        <v>20</v>
      </c>
    </row>
    <row r="234" spans="1:17" ht="14.4" customHeight="1" x14ac:dyDescent="0.3">
      <c r="A234" s="660" t="s">
        <v>9430</v>
      </c>
      <c r="B234" s="661" t="s">
        <v>9431</v>
      </c>
      <c r="C234" s="661" t="s">
        <v>8731</v>
      </c>
      <c r="D234" s="661" t="s">
        <v>9632</v>
      </c>
      <c r="E234" s="661" t="s">
        <v>9633</v>
      </c>
      <c r="F234" s="664">
        <v>21</v>
      </c>
      <c r="G234" s="664">
        <v>3843</v>
      </c>
      <c r="H234" s="664">
        <v>1</v>
      </c>
      <c r="I234" s="664">
        <v>183</v>
      </c>
      <c r="J234" s="664">
        <v>13</v>
      </c>
      <c r="K234" s="664">
        <v>2392</v>
      </c>
      <c r="L234" s="664">
        <v>0.62243039292219615</v>
      </c>
      <c r="M234" s="664">
        <v>184</v>
      </c>
      <c r="N234" s="664">
        <v>12</v>
      </c>
      <c r="O234" s="664">
        <v>2217</v>
      </c>
      <c r="P234" s="677">
        <v>0.57689305230288834</v>
      </c>
      <c r="Q234" s="665">
        <v>184.75</v>
      </c>
    </row>
    <row r="235" spans="1:17" ht="14.4" customHeight="1" x14ac:dyDescent="0.3">
      <c r="A235" s="660" t="s">
        <v>9430</v>
      </c>
      <c r="B235" s="661" t="s">
        <v>9431</v>
      </c>
      <c r="C235" s="661" t="s">
        <v>8731</v>
      </c>
      <c r="D235" s="661" t="s">
        <v>9634</v>
      </c>
      <c r="E235" s="661" t="s">
        <v>9635</v>
      </c>
      <c r="F235" s="664"/>
      <c r="G235" s="664"/>
      <c r="H235" s="664"/>
      <c r="I235" s="664"/>
      <c r="J235" s="664">
        <v>3</v>
      </c>
      <c r="K235" s="664">
        <v>555</v>
      </c>
      <c r="L235" s="664"/>
      <c r="M235" s="664">
        <v>185</v>
      </c>
      <c r="N235" s="664">
        <v>3</v>
      </c>
      <c r="O235" s="664">
        <v>557</v>
      </c>
      <c r="P235" s="677"/>
      <c r="Q235" s="665">
        <v>185.66666666666666</v>
      </c>
    </row>
    <row r="236" spans="1:17" ht="14.4" customHeight="1" x14ac:dyDescent="0.3">
      <c r="A236" s="660" t="s">
        <v>9430</v>
      </c>
      <c r="B236" s="661" t="s">
        <v>9431</v>
      </c>
      <c r="C236" s="661" t="s">
        <v>8731</v>
      </c>
      <c r="D236" s="661" t="s">
        <v>9636</v>
      </c>
      <c r="E236" s="661" t="s">
        <v>9637</v>
      </c>
      <c r="F236" s="664">
        <v>112</v>
      </c>
      <c r="G236" s="664">
        <v>29792</v>
      </c>
      <c r="H236" s="664">
        <v>1</v>
      </c>
      <c r="I236" s="664">
        <v>266</v>
      </c>
      <c r="J236" s="664">
        <v>125</v>
      </c>
      <c r="K236" s="664">
        <v>33250</v>
      </c>
      <c r="L236" s="664">
        <v>1.1160714285714286</v>
      </c>
      <c r="M236" s="664">
        <v>266</v>
      </c>
      <c r="N236" s="664">
        <v>104</v>
      </c>
      <c r="O236" s="664">
        <v>27736</v>
      </c>
      <c r="P236" s="677">
        <v>0.93098818474758327</v>
      </c>
      <c r="Q236" s="665">
        <v>266.69230769230768</v>
      </c>
    </row>
    <row r="237" spans="1:17" ht="14.4" customHeight="1" x14ac:dyDescent="0.3">
      <c r="A237" s="660" t="s">
        <v>9430</v>
      </c>
      <c r="B237" s="661" t="s">
        <v>9431</v>
      </c>
      <c r="C237" s="661" t="s">
        <v>8731</v>
      </c>
      <c r="D237" s="661" t="s">
        <v>9638</v>
      </c>
      <c r="E237" s="661" t="s">
        <v>9639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162</v>
      </c>
      <c r="P237" s="677"/>
      <c r="Q237" s="665">
        <v>162</v>
      </c>
    </row>
    <row r="238" spans="1:17" ht="14.4" customHeight="1" x14ac:dyDescent="0.3">
      <c r="A238" s="660" t="s">
        <v>9430</v>
      </c>
      <c r="B238" s="661" t="s">
        <v>9431</v>
      </c>
      <c r="C238" s="661" t="s">
        <v>8731</v>
      </c>
      <c r="D238" s="661" t="s">
        <v>9640</v>
      </c>
      <c r="E238" s="661" t="s">
        <v>9641</v>
      </c>
      <c r="F238" s="664">
        <v>88</v>
      </c>
      <c r="G238" s="664">
        <v>15136</v>
      </c>
      <c r="H238" s="664">
        <v>1</v>
      </c>
      <c r="I238" s="664">
        <v>172</v>
      </c>
      <c r="J238" s="664">
        <v>100</v>
      </c>
      <c r="K238" s="664">
        <v>17200</v>
      </c>
      <c r="L238" s="664">
        <v>1.1363636363636365</v>
      </c>
      <c r="M238" s="664">
        <v>172</v>
      </c>
      <c r="N238" s="664">
        <v>147</v>
      </c>
      <c r="O238" s="664">
        <v>25408</v>
      </c>
      <c r="P238" s="677">
        <v>1.6786469344608879</v>
      </c>
      <c r="Q238" s="665">
        <v>172.84353741496599</v>
      </c>
    </row>
    <row r="239" spans="1:17" ht="14.4" customHeight="1" x14ac:dyDescent="0.3">
      <c r="A239" s="660" t="s">
        <v>9430</v>
      </c>
      <c r="B239" s="661" t="s">
        <v>9431</v>
      </c>
      <c r="C239" s="661" t="s">
        <v>8731</v>
      </c>
      <c r="D239" s="661" t="s">
        <v>9642</v>
      </c>
      <c r="E239" s="661" t="s">
        <v>9643</v>
      </c>
      <c r="F239" s="664">
        <v>34</v>
      </c>
      <c r="G239" s="664">
        <v>2856</v>
      </c>
      <c r="H239" s="664">
        <v>1</v>
      </c>
      <c r="I239" s="664">
        <v>84</v>
      </c>
      <c r="J239" s="664">
        <v>21</v>
      </c>
      <c r="K239" s="664">
        <v>1764</v>
      </c>
      <c r="L239" s="664">
        <v>0.61764705882352944</v>
      </c>
      <c r="M239" s="664">
        <v>84</v>
      </c>
      <c r="N239" s="664">
        <v>161</v>
      </c>
      <c r="O239" s="664">
        <v>13524</v>
      </c>
      <c r="P239" s="677">
        <v>4.7352941176470589</v>
      </c>
      <c r="Q239" s="665">
        <v>84</v>
      </c>
    </row>
    <row r="240" spans="1:17" ht="14.4" customHeight="1" x14ac:dyDescent="0.3">
      <c r="A240" s="660" t="s">
        <v>9430</v>
      </c>
      <c r="B240" s="661" t="s">
        <v>9431</v>
      </c>
      <c r="C240" s="661" t="s">
        <v>8731</v>
      </c>
      <c r="D240" s="661" t="s">
        <v>9644</v>
      </c>
      <c r="E240" s="661" t="s">
        <v>9645</v>
      </c>
      <c r="F240" s="664">
        <v>2</v>
      </c>
      <c r="G240" s="664">
        <v>524</v>
      </c>
      <c r="H240" s="664">
        <v>1</v>
      </c>
      <c r="I240" s="664">
        <v>262</v>
      </c>
      <c r="J240" s="664">
        <v>4</v>
      </c>
      <c r="K240" s="664">
        <v>1052</v>
      </c>
      <c r="L240" s="664">
        <v>2.0076335877862594</v>
      </c>
      <c r="M240" s="664">
        <v>263</v>
      </c>
      <c r="N240" s="664">
        <v>5</v>
      </c>
      <c r="O240" s="664">
        <v>1318</v>
      </c>
      <c r="P240" s="677">
        <v>2.5152671755725189</v>
      </c>
      <c r="Q240" s="665">
        <v>263.60000000000002</v>
      </c>
    </row>
    <row r="241" spans="1:17" ht="14.4" customHeight="1" x14ac:dyDescent="0.3">
      <c r="A241" s="660" t="s">
        <v>9430</v>
      </c>
      <c r="B241" s="661" t="s">
        <v>9431</v>
      </c>
      <c r="C241" s="661" t="s">
        <v>8731</v>
      </c>
      <c r="D241" s="661" t="s">
        <v>9646</v>
      </c>
      <c r="E241" s="661" t="s">
        <v>9647</v>
      </c>
      <c r="F241" s="664">
        <v>1</v>
      </c>
      <c r="G241" s="664">
        <v>951</v>
      </c>
      <c r="H241" s="664">
        <v>1</v>
      </c>
      <c r="I241" s="664">
        <v>951</v>
      </c>
      <c r="J241" s="664"/>
      <c r="K241" s="664"/>
      <c r="L241" s="664"/>
      <c r="M241" s="664"/>
      <c r="N241" s="664">
        <v>1</v>
      </c>
      <c r="O241" s="664">
        <v>953</v>
      </c>
      <c r="P241" s="677">
        <v>1.0021030494216614</v>
      </c>
      <c r="Q241" s="665">
        <v>953</v>
      </c>
    </row>
    <row r="242" spans="1:17" ht="14.4" customHeight="1" x14ac:dyDescent="0.3">
      <c r="A242" s="660" t="s">
        <v>9430</v>
      </c>
      <c r="B242" s="661" t="s">
        <v>9431</v>
      </c>
      <c r="C242" s="661" t="s">
        <v>8731</v>
      </c>
      <c r="D242" s="661" t="s">
        <v>9648</v>
      </c>
      <c r="E242" s="661" t="s">
        <v>9649</v>
      </c>
      <c r="F242" s="664">
        <v>92</v>
      </c>
      <c r="G242" s="664">
        <v>7176</v>
      </c>
      <c r="H242" s="664">
        <v>1</v>
      </c>
      <c r="I242" s="664">
        <v>78</v>
      </c>
      <c r="J242" s="664">
        <v>52</v>
      </c>
      <c r="K242" s="664">
        <v>4056</v>
      </c>
      <c r="L242" s="664">
        <v>0.56521739130434778</v>
      </c>
      <c r="M242" s="664">
        <v>78</v>
      </c>
      <c r="N242" s="664">
        <v>70</v>
      </c>
      <c r="O242" s="664">
        <v>5460</v>
      </c>
      <c r="P242" s="677">
        <v>0.76086956521739135</v>
      </c>
      <c r="Q242" s="665">
        <v>78</v>
      </c>
    </row>
    <row r="243" spans="1:17" ht="14.4" customHeight="1" x14ac:dyDescent="0.3">
      <c r="A243" s="660" t="s">
        <v>9430</v>
      </c>
      <c r="B243" s="661" t="s">
        <v>9431</v>
      </c>
      <c r="C243" s="661" t="s">
        <v>8731</v>
      </c>
      <c r="D243" s="661" t="s">
        <v>9650</v>
      </c>
      <c r="E243" s="661" t="s">
        <v>9651</v>
      </c>
      <c r="F243" s="664">
        <v>7</v>
      </c>
      <c r="G243" s="664">
        <v>2086</v>
      </c>
      <c r="H243" s="664">
        <v>1</v>
      </c>
      <c r="I243" s="664">
        <v>298</v>
      </c>
      <c r="J243" s="664">
        <v>8</v>
      </c>
      <c r="K243" s="664">
        <v>2384</v>
      </c>
      <c r="L243" s="664">
        <v>1.1428571428571428</v>
      </c>
      <c r="M243" s="664">
        <v>298</v>
      </c>
      <c r="N243" s="664">
        <v>7</v>
      </c>
      <c r="O243" s="664">
        <v>2096</v>
      </c>
      <c r="P243" s="677">
        <v>1.0047938638542666</v>
      </c>
      <c r="Q243" s="665">
        <v>299.42857142857144</v>
      </c>
    </row>
    <row r="244" spans="1:17" ht="14.4" customHeight="1" x14ac:dyDescent="0.3">
      <c r="A244" s="660" t="s">
        <v>9430</v>
      </c>
      <c r="B244" s="661" t="s">
        <v>9431</v>
      </c>
      <c r="C244" s="661" t="s">
        <v>8731</v>
      </c>
      <c r="D244" s="661" t="s">
        <v>9652</v>
      </c>
      <c r="E244" s="661" t="s">
        <v>9653</v>
      </c>
      <c r="F244" s="664">
        <v>51</v>
      </c>
      <c r="G244" s="664">
        <v>1071</v>
      </c>
      <c r="H244" s="664">
        <v>1</v>
      </c>
      <c r="I244" s="664">
        <v>21</v>
      </c>
      <c r="J244" s="664">
        <v>23</v>
      </c>
      <c r="K244" s="664">
        <v>483</v>
      </c>
      <c r="L244" s="664">
        <v>0.45098039215686275</v>
      </c>
      <c r="M244" s="664">
        <v>21</v>
      </c>
      <c r="N244" s="664">
        <v>28</v>
      </c>
      <c r="O244" s="664">
        <v>588</v>
      </c>
      <c r="P244" s="677">
        <v>0.5490196078431373</v>
      </c>
      <c r="Q244" s="665">
        <v>21</v>
      </c>
    </row>
    <row r="245" spans="1:17" ht="14.4" customHeight="1" x14ac:dyDescent="0.3">
      <c r="A245" s="660" t="s">
        <v>9430</v>
      </c>
      <c r="B245" s="661" t="s">
        <v>9431</v>
      </c>
      <c r="C245" s="661" t="s">
        <v>8731</v>
      </c>
      <c r="D245" s="661" t="s">
        <v>9654</v>
      </c>
      <c r="E245" s="661" t="s">
        <v>9655</v>
      </c>
      <c r="F245" s="664">
        <v>1139</v>
      </c>
      <c r="G245" s="664">
        <v>25058</v>
      </c>
      <c r="H245" s="664">
        <v>1</v>
      </c>
      <c r="I245" s="664">
        <v>22</v>
      </c>
      <c r="J245" s="664">
        <v>1282</v>
      </c>
      <c r="K245" s="664">
        <v>28204</v>
      </c>
      <c r="L245" s="664">
        <v>1.1255487269534679</v>
      </c>
      <c r="M245" s="664">
        <v>22</v>
      </c>
      <c r="N245" s="664">
        <v>1305</v>
      </c>
      <c r="O245" s="664">
        <v>28710</v>
      </c>
      <c r="P245" s="677">
        <v>1.1457418788410887</v>
      </c>
      <c r="Q245" s="665">
        <v>22</v>
      </c>
    </row>
    <row r="246" spans="1:17" ht="14.4" customHeight="1" x14ac:dyDescent="0.3">
      <c r="A246" s="660" t="s">
        <v>9430</v>
      </c>
      <c r="B246" s="661" t="s">
        <v>9431</v>
      </c>
      <c r="C246" s="661" t="s">
        <v>8731</v>
      </c>
      <c r="D246" s="661" t="s">
        <v>9656</v>
      </c>
      <c r="E246" s="661" t="s">
        <v>9657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569</v>
      </c>
      <c r="P246" s="677"/>
      <c r="Q246" s="665">
        <v>569</v>
      </c>
    </row>
    <row r="247" spans="1:17" ht="14.4" customHeight="1" x14ac:dyDescent="0.3">
      <c r="A247" s="660" t="s">
        <v>9430</v>
      </c>
      <c r="B247" s="661" t="s">
        <v>9431</v>
      </c>
      <c r="C247" s="661" t="s">
        <v>8731</v>
      </c>
      <c r="D247" s="661" t="s">
        <v>9658</v>
      </c>
      <c r="E247" s="661" t="s">
        <v>9659</v>
      </c>
      <c r="F247" s="664">
        <v>112</v>
      </c>
      <c r="G247" s="664">
        <v>55440</v>
      </c>
      <c r="H247" s="664">
        <v>1</v>
      </c>
      <c r="I247" s="664">
        <v>495</v>
      </c>
      <c r="J247" s="664">
        <v>115</v>
      </c>
      <c r="K247" s="664">
        <v>56925</v>
      </c>
      <c r="L247" s="664">
        <v>1.0267857142857142</v>
      </c>
      <c r="M247" s="664">
        <v>495</v>
      </c>
      <c r="N247" s="664">
        <v>82</v>
      </c>
      <c r="O247" s="664">
        <v>40590</v>
      </c>
      <c r="P247" s="677">
        <v>0.7321428571428571</v>
      </c>
      <c r="Q247" s="665">
        <v>495</v>
      </c>
    </row>
    <row r="248" spans="1:17" ht="14.4" customHeight="1" x14ac:dyDescent="0.3">
      <c r="A248" s="660" t="s">
        <v>9430</v>
      </c>
      <c r="B248" s="661" t="s">
        <v>9431</v>
      </c>
      <c r="C248" s="661" t="s">
        <v>8731</v>
      </c>
      <c r="D248" s="661" t="s">
        <v>8808</v>
      </c>
      <c r="E248" s="661" t="s">
        <v>8809</v>
      </c>
      <c r="F248" s="664">
        <v>1779</v>
      </c>
      <c r="G248" s="664">
        <v>999798</v>
      </c>
      <c r="H248" s="664">
        <v>1</v>
      </c>
      <c r="I248" s="664">
        <v>562</v>
      </c>
      <c r="J248" s="664">
        <v>2016</v>
      </c>
      <c r="K248" s="664">
        <v>1137024</v>
      </c>
      <c r="L248" s="664">
        <v>1.137253725252501</v>
      </c>
      <c r="M248" s="664">
        <v>564</v>
      </c>
      <c r="N248" s="664">
        <v>3056</v>
      </c>
      <c r="O248" s="664">
        <v>1738542</v>
      </c>
      <c r="P248" s="677">
        <v>1.7388932564378003</v>
      </c>
      <c r="Q248" s="665">
        <v>568.89463350785343</v>
      </c>
    </row>
    <row r="249" spans="1:17" ht="14.4" customHeight="1" x14ac:dyDescent="0.3">
      <c r="A249" s="660" t="s">
        <v>9430</v>
      </c>
      <c r="B249" s="661" t="s">
        <v>9431</v>
      </c>
      <c r="C249" s="661" t="s">
        <v>8731</v>
      </c>
      <c r="D249" s="661" t="s">
        <v>8810</v>
      </c>
      <c r="E249" s="661" t="s">
        <v>8811</v>
      </c>
      <c r="F249" s="664">
        <v>1779</v>
      </c>
      <c r="G249" s="664">
        <v>1779000</v>
      </c>
      <c r="H249" s="664">
        <v>1</v>
      </c>
      <c r="I249" s="664">
        <v>1000</v>
      </c>
      <c r="J249" s="664">
        <v>2020</v>
      </c>
      <c r="K249" s="664">
        <v>2024040</v>
      </c>
      <c r="L249" s="664">
        <v>1.1377403035413154</v>
      </c>
      <c r="M249" s="664">
        <v>1002</v>
      </c>
      <c r="N249" s="664">
        <v>3058</v>
      </c>
      <c r="O249" s="664">
        <v>3074088</v>
      </c>
      <c r="P249" s="677">
        <v>1.7279865092748736</v>
      </c>
      <c r="Q249" s="665">
        <v>1005.2609548724656</v>
      </c>
    </row>
    <row r="250" spans="1:17" ht="14.4" customHeight="1" x14ac:dyDescent="0.3">
      <c r="A250" s="660" t="s">
        <v>9430</v>
      </c>
      <c r="B250" s="661" t="s">
        <v>9431</v>
      </c>
      <c r="C250" s="661" t="s">
        <v>8731</v>
      </c>
      <c r="D250" s="661" t="s">
        <v>9660</v>
      </c>
      <c r="E250" s="661" t="s">
        <v>9661</v>
      </c>
      <c r="F250" s="664">
        <v>1</v>
      </c>
      <c r="G250" s="664">
        <v>189</v>
      </c>
      <c r="H250" s="664">
        <v>1</v>
      </c>
      <c r="I250" s="664">
        <v>189</v>
      </c>
      <c r="J250" s="664">
        <v>3</v>
      </c>
      <c r="K250" s="664">
        <v>570</v>
      </c>
      <c r="L250" s="664">
        <v>3.0158730158730158</v>
      </c>
      <c r="M250" s="664">
        <v>190</v>
      </c>
      <c r="N250" s="664">
        <v>2</v>
      </c>
      <c r="O250" s="664">
        <v>382</v>
      </c>
      <c r="P250" s="677">
        <v>2.0211640211640214</v>
      </c>
      <c r="Q250" s="665">
        <v>191</v>
      </c>
    </row>
    <row r="251" spans="1:17" ht="14.4" customHeight="1" x14ac:dyDescent="0.3">
      <c r="A251" s="660" t="s">
        <v>9430</v>
      </c>
      <c r="B251" s="661" t="s">
        <v>9431</v>
      </c>
      <c r="C251" s="661" t="s">
        <v>8731</v>
      </c>
      <c r="D251" s="661" t="s">
        <v>9662</v>
      </c>
      <c r="E251" s="661" t="s">
        <v>9663</v>
      </c>
      <c r="F251" s="664"/>
      <c r="G251" s="664"/>
      <c r="H251" s="664"/>
      <c r="I251" s="664"/>
      <c r="J251" s="664">
        <v>1</v>
      </c>
      <c r="K251" s="664">
        <v>205</v>
      </c>
      <c r="L251" s="664"/>
      <c r="M251" s="664">
        <v>205</v>
      </c>
      <c r="N251" s="664"/>
      <c r="O251" s="664"/>
      <c r="P251" s="677"/>
      <c r="Q251" s="665"/>
    </row>
    <row r="252" spans="1:17" ht="14.4" customHeight="1" x14ac:dyDescent="0.3">
      <c r="A252" s="660" t="s">
        <v>9430</v>
      </c>
      <c r="B252" s="661" t="s">
        <v>9431</v>
      </c>
      <c r="C252" s="661" t="s">
        <v>8731</v>
      </c>
      <c r="D252" s="661" t="s">
        <v>9664</v>
      </c>
      <c r="E252" s="661" t="s">
        <v>9665</v>
      </c>
      <c r="F252" s="664">
        <v>45</v>
      </c>
      <c r="G252" s="664">
        <v>7470</v>
      </c>
      <c r="H252" s="664">
        <v>1</v>
      </c>
      <c r="I252" s="664">
        <v>166</v>
      </c>
      <c r="J252" s="664">
        <v>58</v>
      </c>
      <c r="K252" s="664">
        <v>9628</v>
      </c>
      <c r="L252" s="664">
        <v>1.288888888888889</v>
      </c>
      <c r="M252" s="664">
        <v>166</v>
      </c>
      <c r="N252" s="664">
        <v>62</v>
      </c>
      <c r="O252" s="664">
        <v>10341</v>
      </c>
      <c r="P252" s="677">
        <v>1.3843373493975903</v>
      </c>
      <c r="Q252" s="665">
        <v>166.79032258064515</v>
      </c>
    </row>
    <row r="253" spans="1:17" ht="14.4" customHeight="1" x14ac:dyDescent="0.3">
      <c r="A253" s="660" t="s">
        <v>9430</v>
      </c>
      <c r="B253" s="661" t="s">
        <v>9431</v>
      </c>
      <c r="C253" s="661" t="s">
        <v>8731</v>
      </c>
      <c r="D253" s="661" t="s">
        <v>9666</v>
      </c>
      <c r="E253" s="661" t="s">
        <v>9667</v>
      </c>
      <c r="F253" s="664">
        <v>101</v>
      </c>
      <c r="G253" s="664">
        <v>26260</v>
      </c>
      <c r="H253" s="664">
        <v>1</v>
      </c>
      <c r="I253" s="664">
        <v>260</v>
      </c>
      <c r="J253" s="664">
        <v>117</v>
      </c>
      <c r="K253" s="664">
        <v>30537</v>
      </c>
      <c r="L253" s="664">
        <v>1.1628712871287128</v>
      </c>
      <c r="M253" s="664">
        <v>261</v>
      </c>
      <c r="N253" s="664">
        <v>83</v>
      </c>
      <c r="O253" s="664">
        <v>21779</v>
      </c>
      <c r="P253" s="677">
        <v>0.82936024371667938</v>
      </c>
      <c r="Q253" s="665">
        <v>262.39759036144579</v>
      </c>
    </row>
    <row r="254" spans="1:17" ht="14.4" customHeight="1" x14ac:dyDescent="0.3">
      <c r="A254" s="660" t="s">
        <v>9430</v>
      </c>
      <c r="B254" s="661" t="s">
        <v>9431</v>
      </c>
      <c r="C254" s="661" t="s">
        <v>8731</v>
      </c>
      <c r="D254" s="661" t="s">
        <v>9668</v>
      </c>
      <c r="E254" s="661" t="s">
        <v>9669</v>
      </c>
      <c r="F254" s="664">
        <v>3</v>
      </c>
      <c r="G254" s="664">
        <v>381</v>
      </c>
      <c r="H254" s="664">
        <v>1</v>
      </c>
      <c r="I254" s="664">
        <v>127</v>
      </c>
      <c r="J254" s="664">
        <v>5</v>
      </c>
      <c r="K254" s="664">
        <v>635</v>
      </c>
      <c r="L254" s="664">
        <v>1.6666666666666667</v>
      </c>
      <c r="M254" s="664">
        <v>127</v>
      </c>
      <c r="N254" s="664">
        <v>6</v>
      </c>
      <c r="O254" s="664">
        <v>762</v>
      </c>
      <c r="P254" s="677">
        <v>2</v>
      </c>
      <c r="Q254" s="665">
        <v>127</v>
      </c>
    </row>
    <row r="255" spans="1:17" ht="14.4" customHeight="1" x14ac:dyDescent="0.3">
      <c r="A255" s="660" t="s">
        <v>9430</v>
      </c>
      <c r="B255" s="661" t="s">
        <v>9431</v>
      </c>
      <c r="C255" s="661" t="s">
        <v>8731</v>
      </c>
      <c r="D255" s="661" t="s">
        <v>9670</v>
      </c>
      <c r="E255" s="661" t="s">
        <v>9671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264</v>
      </c>
      <c r="P255" s="677"/>
      <c r="Q255" s="665">
        <v>264</v>
      </c>
    </row>
    <row r="256" spans="1:17" ht="14.4" customHeight="1" x14ac:dyDescent="0.3">
      <c r="A256" s="660" t="s">
        <v>9430</v>
      </c>
      <c r="B256" s="661" t="s">
        <v>9431</v>
      </c>
      <c r="C256" s="661" t="s">
        <v>8731</v>
      </c>
      <c r="D256" s="661" t="s">
        <v>9672</v>
      </c>
      <c r="E256" s="661" t="s">
        <v>9673</v>
      </c>
      <c r="F256" s="664"/>
      <c r="G256" s="664"/>
      <c r="H256" s="664"/>
      <c r="I256" s="664"/>
      <c r="J256" s="664">
        <v>1</v>
      </c>
      <c r="K256" s="664">
        <v>310</v>
      </c>
      <c r="L256" s="664"/>
      <c r="M256" s="664">
        <v>310</v>
      </c>
      <c r="N256" s="664">
        <v>1</v>
      </c>
      <c r="O256" s="664">
        <v>310</v>
      </c>
      <c r="P256" s="677"/>
      <c r="Q256" s="665">
        <v>310</v>
      </c>
    </row>
    <row r="257" spans="1:17" ht="14.4" customHeight="1" x14ac:dyDescent="0.3">
      <c r="A257" s="660" t="s">
        <v>9430</v>
      </c>
      <c r="B257" s="661" t="s">
        <v>9431</v>
      </c>
      <c r="C257" s="661" t="s">
        <v>8731</v>
      </c>
      <c r="D257" s="661" t="s">
        <v>9674</v>
      </c>
      <c r="E257" s="661" t="s">
        <v>9675</v>
      </c>
      <c r="F257" s="664">
        <v>833</v>
      </c>
      <c r="G257" s="664">
        <v>19159</v>
      </c>
      <c r="H257" s="664">
        <v>1</v>
      </c>
      <c r="I257" s="664">
        <v>23</v>
      </c>
      <c r="J257" s="664">
        <v>850</v>
      </c>
      <c r="K257" s="664">
        <v>19550</v>
      </c>
      <c r="L257" s="664">
        <v>1.0204081632653061</v>
      </c>
      <c r="M257" s="664">
        <v>23</v>
      </c>
      <c r="N257" s="664">
        <v>1443</v>
      </c>
      <c r="O257" s="664">
        <v>33189</v>
      </c>
      <c r="P257" s="677">
        <v>1.7322929171668668</v>
      </c>
      <c r="Q257" s="665">
        <v>23</v>
      </c>
    </row>
    <row r="258" spans="1:17" ht="14.4" customHeight="1" x14ac:dyDescent="0.3">
      <c r="A258" s="660" t="s">
        <v>9430</v>
      </c>
      <c r="B258" s="661" t="s">
        <v>9431</v>
      </c>
      <c r="C258" s="661" t="s">
        <v>8731</v>
      </c>
      <c r="D258" s="661" t="s">
        <v>9676</v>
      </c>
      <c r="E258" s="661" t="s">
        <v>9677</v>
      </c>
      <c r="F258" s="664">
        <v>3</v>
      </c>
      <c r="G258" s="664">
        <v>51</v>
      </c>
      <c r="H258" s="664">
        <v>1</v>
      </c>
      <c r="I258" s="664">
        <v>17</v>
      </c>
      <c r="J258" s="664">
        <v>1</v>
      </c>
      <c r="K258" s="664">
        <v>17</v>
      </c>
      <c r="L258" s="664">
        <v>0.33333333333333331</v>
      </c>
      <c r="M258" s="664">
        <v>17</v>
      </c>
      <c r="N258" s="664">
        <v>2</v>
      </c>
      <c r="O258" s="664">
        <v>34</v>
      </c>
      <c r="P258" s="677">
        <v>0.66666666666666663</v>
      </c>
      <c r="Q258" s="665">
        <v>17</v>
      </c>
    </row>
    <row r="259" spans="1:17" ht="14.4" customHeight="1" x14ac:dyDescent="0.3">
      <c r="A259" s="660" t="s">
        <v>9430</v>
      </c>
      <c r="B259" s="661" t="s">
        <v>9431</v>
      </c>
      <c r="C259" s="661" t="s">
        <v>8731</v>
      </c>
      <c r="D259" s="661" t="s">
        <v>9678</v>
      </c>
      <c r="E259" s="661" t="s">
        <v>9679</v>
      </c>
      <c r="F259" s="664"/>
      <c r="G259" s="664"/>
      <c r="H259" s="664"/>
      <c r="I259" s="664"/>
      <c r="J259" s="664"/>
      <c r="K259" s="664"/>
      <c r="L259" s="664"/>
      <c r="M259" s="664"/>
      <c r="N259" s="664">
        <v>2</v>
      </c>
      <c r="O259" s="664">
        <v>332</v>
      </c>
      <c r="P259" s="677"/>
      <c r="Q259" s="665">
        <v>166</v>
      </c>
    </row>
    <row r="260" spans="1:17" ht="14.4" customHeight="1" x14ac:dyDescent="0.3">
      <c r="A260" s="660" t="s">
        <v>9430</v>
      </c>
      <c r="B260" s="661" t="s">
        <v>9431</v>
      </c>
      <c r="C260" s="661" t="s">
        <v>8731</v>
      </c>
      <c r="D260" s="661" t="s">
        <v>9680</v>
      </c>
      <c r="E260" s="661" t="s">
        <v>9681</v>
      </c>
      <c r="F260" s="664">
        <v>17</v>
      </c>
      <c r="G260" s="664">
        <v>2210</v>
      </c>
      <c r="H260" s="664">
        <v>1</v>
      </c>
      <c r="I260" s="664">
        <v>130</v>
      </c>
      <c r="J260" s="664">
        <v>8</v>
      </c>
      <c r="K260" s="664">
        <v>1048</v>
      </c>
      <c r="L260" s="664">
        <v>0.47420814479638007</v>
      </c>
      <c r="M260" s="664">
        <v>131</v>
      </c>
      <c r="N260" s="664">
        <v>14</v>
      </c>
      <c r="O260" s="664">
        <v>1844</v>
      </c>
      <c r="P260" s="677">
        <v>0.83438914027149325</v>
      </c>
      <c r="Q260" s="665">
        <v>131.71428571428572</v>
      </c>
    </row>
    <row r="261" spans="1:17" ht="14.4" customHeight="1" x14ac:dyDescent="0.3">
      <c r="A261" s="660" t="s">
        <v>9430</v>
      </c>
      <c r="B261" s="661" t="s">
        <v>9431</v>
      </c>
      <c r="C261" s="661" t="s">
        <v>8731</v>
      </c>
      <c r="D261" s="661" t="s">
        <v>9682</v>
      </c>
      <c r="E261" s="661" t="s">
        <v>9683</v>
      </c>
      <c r="F261" s="664">
        <v>20</v>
      </c>
      <c r="G261" s="664">
        <v>12980</v>
      </c>
      <c r="H261" s="664">
        <v>1</v>
      </c>
      <c r="I261" s="664">
        <v>649</v>
      </c>
      <c r="J261" s="664">
        <v>19</v>
      </c>
      <c r="K261" s="664">
        <v>12331</v>
      </c>
      <c r="L261" s="664">
        <v>0.95</v>
      </c>
      <c r="M261" s="664">
        <v>649</v>
      </c>
      <c r="N261" s="664">
        <v>16</v>
      </c>
      <c r="O261" s="664">
        <v>10396</v>
      </c>
      <c r="P261" s="677">
        <v>0.80092449922958397</v>
      </c>
      <c r="Q261" s="665">
        <v>649.75</v>
      </c>
    </row>
    <row r="262" spans="1:17" ht="14.4" customHeight="1" x14ac:dyDescent="0.3">
      <c r="A262" s="660" t="s">
        <v>9430</v>
      </c>
      <c r="B262" s="661" t="s">
        <v>9431</v>
      </c>
      <c r="C262" s="661" t="s">
        <v>8731</v>
      </c>
      <c r="D262" s="661" t="s">
        <v>9684</v>
      </c>
      <c r="E262" s="661" t="s">
        <v>9685</v>
      </c>
      <c r="F262" s="664"/>
      <c r="G262" s="664"/>
      <c r="H262" s="664"/>
      <c r="I262" s="664"/>
      <c r="J262" s="664"/>
      <c r="K262" s="664"/>
      <c r="L262" s="664"/>
      <c r="M262" s="664"/>
      <c r="N262" s="664">
        <v>14</v>
      </c>
      <c r="O262" s="664">
        <v>6188</v>
      </c>
      <c r="P262" s="677"/>
      <c r="Q262" s="665">
        <v>442</v>
      </c>
    </row>
    <row r="263" spans="1:17" ht="14.4" customHeight="1" x14ac:dyDescent="0.3">
      <c r="A263" s="660" t="s">
        <v>9430</v>
      </c>
      <c r="B263" s="661" t="s">
        <v>9431</v>
      </c>
      <c r="C263" s="661" t="s">
        <v>8731</v>
      </c>
      <c r="D263" s="661" t="s">
        <v>9686</v>
      </c>
      <c r="E263" s="661" t="s">
        <v>9687</v>
      </c>
      <c r="F263" s="664">
        <v>19</v>
      </c>
      <c r="G263" s="664">
        <v>5529</v>
      </c>
      <c r="H263" s="664">
        <v>1</v>
      </c>
      <c r="I263" s="664">
        <v>291</v>
      </c>
      <c r="J263" s="664">
        <v>19</v>
      </c>
      <c r="K263" s="664">
        <v>5529</v>
      </c>
      <c r="L263" s="664">
        <v>1</v>
      </c>
      <c r="M263" s="664">
        <v>291</v>
      </c>
      <c r="N263" s="664">
        <v>26</v>
      </c>
      <c r="O263" s="664">
        <v>7589</v>
      </c>
      <c r="P263" s="677">
        <v>1.3725809368782782</v>
      </c>
      <c r="Q263" s="665">
        <v>291.88461538461536</v>
      </c>
    </row>
    <row r="264" spans="1:17" ht="14.4" customHeight="1" x14ac:dyDescent="0.3">
      <c r="A264" s="660" t="s">
        <v>9430</v>
      </c>
      <c r="B264" s="661" t="s">
        <v>9431</v>
      </c>
      <c r="C264" s="661" t="s">
        <v>8731</v>
      </c>
      <c r="D264" s="661" t="s">
        <v>9688</v>
      </c>
      <c r="E264" s="661" t="s">
        <v>9689</v>
      </c>
      <c r="F264" s="664">
        <v>1</v>
      </c>
      <c r="G264" s="664">
        <v>27</v>
      </c>
      <c r="H264" s="664">
        <v>1</v>
      </c>
      <c r="I264" s="664">
        <v>27</v>
      </c>
      <c r="J264" s="664">
        <v>1</v>
      </c>
      <c r="K264" s="664">
        <v>27</v>
      </c>
      <c r="L264" s="664">
        <v>1</v>
      </c>
      <c r="M264" s="664">
        <v>27</v>
      </c>
      <c r="N264" s="664">
        <v>4</v>
      </c>
      <c r="O264" s="664">
        <v>112</v>
      </c>
      <c r="P264" s="677">
        <v>4.1481481481481479</v>
      </c>
      <c r="Q264" s="665">
        <v>28</v>
      </c>
    </row>
    <row r="265" spans="1:17" ht="14.4" customHeight="1" x14ac:dyDescent="0.3">
      <c r="A265" s="660" t="s">
        <v>9430</v>
      </c>
      <c r="B265" s="661" t="s">
        <v>9431</v>
      </c>
      <c r="C265" s="661" t="s">
        <v>8731</v>
      </c>
      <c r="D265" s="661" t="s">
        <v>8814</v>
      </c>
      <c r="E265" s="661" t="s">
        <v>8815</v>
      </c>
      <c r="F265" s="664">
        <v>26</v>
      </c>
      <c r="G265" s="664">
        <v>9490</v>
      </c>
      <c r="H265" s="664">
        <v>1</v>
      </c>
      <c r="I265" s="664">
        <v>365</v>
      </c>
      <c r="J265" s="664">
        <v>13</v>
      </c>
      <c r="K265" s="664">
        <v>4758</v>
      </c>
      <c r="L265" s="664">
        <v>0.50136986301369868</v>
      </c>
      <c r="M265" s="664">
        <v>366</v>
      </c>
      <c r="N265" s="664">
        <v>17</v>
      </c>
      <c r="O265" s="664">
        <v>6278</v>
      </c>
      <c r="P265" s="677">
        <v>0.66153846153846152</v>
      </c>
      <c r="Q265" s="665">
        <v>369.29411764705884</v>
      </c>
    </row>
    <row r="266" spans="1:17" ht="14.4" customHeight="1" x14ac:dyDescent="0.3">
      <c r="A266" s="660" t="s">
        <v>9430</v>
      </c>
      <c r="B266" s="661" t="s">
        <v>9431</v>
      </c>
      <c r="C266" s="661" t="s">
        <v>8731</v>
      </c>
      <c r="D266" s="661" t="s">
        <v>9690</v>
      </c>
      <c r="E266" s="661" t="s">
        <v>9691</v>
      </c>
      <c r="F266" s="664">
        <v>10</v>
      </c>
      <c r="G266" s="664">
        <v>450</v>
      </c>
      <c r="H266" s="664">
        <v>1</v>
      </c>
      <c r="I266" s="664">
        <v>45</v>
      </c>
      <c r="J266" s="664">
        <v>20</v>
      </c>
      <c r="K266" s="664">
        <v>900</v>
      </c>
      <c r="L266" s="664">
        <v>2</v>
      </c>
      <c r="M266" s="664">
        <v>45</v>
      </c>
      <c r="N266" s="664">
        <v>15</v>
      </c>
      <c r="O266" s="664">
        <v>675</v>
      </c>
      <c r="P266" s="677">
        <v>1.5</v>
      </c>
      <c r="Q266" s="665">
        <v>45</v>
      </c>
    </row>
    <row r="267" spans="1:17" ht="14.4" customHeight="1" x14ac:dyDescent="0.3">
      <c r="A267" s="660" t="s">
        <v>9430</v>
      </c>
      <c r="B267" s="661" t="s">
        <v>9431</v>
      </c>
      <c r="C267" s="661" t="s">
        <v>8731</v>
      </c>
      <c r="D267" s="661" t="s">
        <v>9692</v>
      </c>
      <c r="E267" s="661" t="s">
        <v>9693</v>
      </c>
      <c r="F267" s="664"/>
      <c r="G267" s="664"/>
      <c r="H267" s="664"/>
      <c r="I267" s="664"/>
      <c r="J267" s="664"/>
      <c r="K267" s="664"/>
      <c r="L267" s="664"/>
      <c r="M267" s="664"/>
      <c r="N267" s="664">
        <v>15</v>
      </c>
      <c r="O267" s="664">
        <v>8850</v>
      </c>
      <c r="P267" s="677"/>
      <c r="Q267" s="665">
        <v>590</v>
      </c>
    </row>
    <row r="268" spans="1:17" ht="14.4" customHeight="1" x14ac:dyDescent="0.3">
      <c r="A268" s="660" t="s">
        <v>9430</v>
      </c>
      <c r="B268" s="661" t="s">
        <v>9431</v>
      </c>
      <c r="C268" s="661" t="s">
        <v>8731</v>
      </c>
      <c r="D268" s="661" t="s">
        <v>9694</v>
      </c>
      <c r="E268" s="661" t="s">
        <v>9695</v>
      </c>
      <c r="F268" s="664">
        <v>1</v>
      </c>
      <c r="G268" s="664">
        <v>24</v>
      </c>
      <c r="H268" s="664">
        <v>1</v>
      </c>
      <c r="I268" s="664">
        <v>24</v>
      </c>
      <c r="J268" s="664">
        <v>2</v>
      </c>
      <c r="K268" s="664">
        <v>48</v>
      </c>
      <c r="L268" s="664">
        <v>2</v>
      </c>
      <c r="M268" s="664">
        <v>24</v>
      </c>
      <c r="N268" s="664"/>
      <c r="O268" s="664"/>
      <c r="P268" s="677"/>
      <c r="Q268" s="665"/>
    </row>
    <row r="269" spans="1:17" ht="14.4" customHeight="1" x14ac:dyDescent="0.3">
      <c r="A269" s="660" t="s">
        <v>9430</v>
      </c>
      <c r="B269" s="661" t="s">
        <v>9431</v>
      </c>
      <c r="C269" s="661" t="s">
        <v>8731</v>
      </c>
      <c r="D269" s="661" t="s">
        <v>9696</v>
      </c>
      <c r="E269" s="661" t="s">
        <v>9697</v>
      </c>
      <c r="F269" s="664"/>
      <c r="G269" s="664"/>
      <c r="H269" s="664"/>
      <c r="I269" s="664"/>
      <c r="J269" s="664">
        <v>25</v>
      </c>
      <c r="K269" s="664">
        <v>1150</v>
      </c>
      <c r="L269" s="664"/>
      <c r="M269" s="664">
        <v>46</v>
      </c>
      <c r="N269" s="664">
        <v>68</v>
      </c>
      <c r="O269" s="664">
        <v>3128</v>
      </c>
      <c r="P269" s="677"/>
      <c r="Q269" s="665">
        <v>46</v>
      </c>
    </row>
    <row r="270" spans="1:17" ht="14.4" customHeight="1" x14ac:dyDescent="0.3">
      <c r="A270" s="660" t="s">
        <v>9430</v>
      </c>
      <c r="B270" s="661" t="s">
        <v>9431</v>
      </c>
      <c r="C270" s="661" t="s">
        <v>8731</v>
      </c>
      <c r="D270" s="661" t="s">
        <v>9698</v>
      </c>
      <c r="E270" s="661" t="s">
        <v>9699</v>
      </c>
      <c r="F270" s="664">
        <v>6</v>
      </c>
      <c r="G270" s="664">
        <v>1848</v>
      </c>
      <c r="H270" s="664">
        <v>1</v>
      </c>
      <c r="I270" s="664">
        <v>308</v>
      </c>
      <c r="J270" s="664">
        <v>10</v>
      </c>
      <c r="K270" s="664">
        <v>3080</v>
      </c>
      <c r="L270" s="664">
        <v>1.6666666666666667</v>
      </c>
      <c r="M270" s="664">
        <v>308</v>
      </c>
      <c r="N270" s="664">
        <v>102</v>
      </c>
      <c r="O270" s="664">
        <v>31515</v>
      </c>
      <c r="P270" s="677">
        <v>17.053571428571427</v>
      </c>
      <c r="Q270" s="665">
        <v>308.97058823529414</v>
      </c>
    </row>
    <row r="271" spans="1:17" ht="14.4" customHeight="1" x14ac:dyDescent="0.3">
      <c r="A271" s="660" t="s">
        <v>9430</v>
      </c>
      <c r="B271" s="661" t="s">
        <v>9431</v>
      </c>
      <c r="C271" s="661" t="s">
        <v>8731</v>
      </c>
      <c r="D271" s="661" t="s">
        <v>9700</v>
      </c>
      <c r="E271" s="661" t="s">
        <v>9701</v>
      </c>
      <c r="F271" s="664"/>
      <c r="G271" s="664"/>
      <c r="H271" s="664"/>
      <c r="I271" s="664"/>
      <c r="J271" s="664"/>
      <c r="K271" s="664"/>
      <c r="L271" s="664"/>
      <c r="M271" s="664"/>
      <c r="N271" s="664">
        <v>17</v>
      </c>
      <c r="O271" s="664">
        <v>8993</v>
      </c>
      <c r="P271" s="677"/>
      <c r="Q271" s="665">
        <v>529</v>
      </c>
    </row>
    <row r="272" spans="1:17" ht="14.4" customHeight="1" x14ac:dyDescent="0.3">
      <c r="A272" s="660" t="s">
        <v>9430</v>
      </c>
      <c r="B272" s="661" t="s">
        <v>9431</v>
      </c>
      <c r="C272" s="661" t="s">
        <v>8731</v>
      </c>
      <c r="D272" s="661" t="s">
        <v>9702</v>
      </c>
      <c r="E272" s="661" t="s">
        <v>9703</v>
      </c>
      <c r="F272" s="664"/>
      <c r="G272" s="664"/>
      <c r="H272" s="664"/>
      <c r="I272" s="664"/>
      <c r="J272" s="664">
        <v>4</v>
      </c>
      <c r="K272" s="664">
        <v>404</v>
      </c>
      <c r="L272" s="664"/>
      <c r="M272" s="664">
        <v>101</v>
      </c>
      <c r="N272" s="664">
        <v>8</v>
      </c>
      <c r="O272" s="664">
        <v>812</v>
      </c>
      <c r="P272" s="677"/>
      <c r="Q272" s="665">
        <v>101.5</v>
      </c>
    </row>
    <row r="273" spans="1:17" ht="14.4" customHeight="1" x14ac:dyDescent="0.3">
      <c r="A273" s="660" t="s">
        <v>9430</v>
      </c>
      <c r="B273" s="661" t="s">
        <v>9431</v>
      </c>
      <c r="C273" s="661" t="s">
        <v>8731</v>
      </c>
      <c r="D273" s="661" t="s">
        <v>9704</v>
      </c>
      <c r="E273" s="661" t="s">
        <v>9705</v>
      </c>
      <c r="F273" s="664">
        <v>1</v>
      </c>
      <c r="G273" s="664">
        <v>525</v>
      </c>
      <c r="H273" s="664">
        <v>1</v>
      </c>
      <c r="I273" s="664">
        <v>525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9430</v>
      </c>
      <c r="B274" s="661" t="s">
        <v>9431</v>
      </c>
      <c r="C274" s="661" t="s">
        <v>8731</v>
      </c>
      <c r="D274" s="661" t="s">
        <v>9706</v>
      </c>
      <c r="E274" s="661" t="s">
        <v>9707</v>
      </c>
      <c r="F274" s="664">
        <v>21</v>
      </c>
      <c r="G274" s="664">
        <v>2856</v>
      </c>
      <c r="H274" s="664">
        <v>1</v>
      </c>
      <c r="I274" s="664">
        <v>136</v>
      </c>
      <c r="J274" s="664">
        <v>2</v>
      </c>
      <c r="K274" s="664">
        <v>274</v>
      </c>
      <c r="L274" s="664">
        <v>9.5938375350140062E-2</v>
      </c>
      <c r="M274" s="664">
        <v>137</v>
      </c>
      <c r="N274" s="664"/>
      <c r="O274" s="664"/>
      <c r="P274" s="677"/>
      <c r="Q274" s="665"/>
    </row>
    <row r="275" spans="1:17" ht="14.4" customHeight="1" x14ac:dyDescent="0.3">
      <c r="A275" s="660" t="s">
        <v>9430</v>
      </c>
      <c r="B275" s="661" t="s">
        <v>9431</v>
      </c>
      <c r="C275" s="661" t="s">
        <v>8731</v>
      </c>
      <c r="D275" s="661" t="s">
        <v>9708</v>
      </c>
      <c r="E275" s="661" t="s">
        <v>9709</v>
      </c>
      <c r="F275" s="664">
        <v>20</v>
      </c>
      <c r="G275" s="664">
        <v>140</v>
      </c>
      <c r="H275" s="664">
        <v>1</v>
      </c>
      <c r="I275" s="664">
        <v>7</v>
      </c>
      <c r="J275" s="664">
        <v>2</v>
      </c>
      <c r="K275" s="664">
        <v>14</v>
      </c>
      <c r="L275" s="664">
        <v>0.1</v>
      </c>
      <c r="M275" s="664">
        <v>7</v>
      </c>
      <c r="N275" s="664"/>
      <c r="O275" s="664"/>
      <c r="P275" s="677"/>
      <c r="Q275" s="665"/>
    </row>
    <row r="276" spans="1:17" ht="14.4" customHeight="1" x14ac:dyDescent="0.3">
      <c r="A276" s="660" t="s">
        <v>9430</v>
      </c>
      <c r="B276" s="661" t="s">
        <v>9431</v>
      </c>
      <c r="C276" s="661" t="s">
        <v>8731</v>
      </c>
      <c r="D276" s="661" t="s">
        <v>9710</v>
      </c>
      <c r="E276" s="661" t="s">
        <v>9711</v>
      </c>
      <c r="F276" s="664">
        <v>4</v>
      </c>
      <c r="G276" s="664">
        <v>120</v>
      </c>
      <c r="H276" s="664">
        <v>1</v>
      </c>
      <c r="I276" s="664">
        <v>30</v>
      </c>
      <c r="J276" s="664">
        <v>2</v>
      </c>
      <c r="K276" s="664">
        <v>60</v>
      </c>
      <c r="L276" s="664">
        <v>0.5</v>
      </c>
      <c r="M276" s="664">
        <v>30</v>
      </c>
      <c r="N276" s="664">
        <v>3</v>
      </c>
      <c r="O276" s="664">
        <v>93</v>
      </c>
      <c r="P276" s="677">
        <v>0.77500000000000002</v>
      </c>
      <c r="Q276" s="665">
        <v>31</v>
      </c>
    </row>
    <row r="277" spans="1:17" ht="14.4" customHeight="1" x14ac:dyDescent="0.3">
      <c r="A277" s="660" t="s">
        <v>9430</v>
      </c>
      <c r="B277" s="661" t="s">
        <v>9431</v>
      </c>
      <c r="C277" s="661" t="s">
        <v>8731</v>
      </c>
      <c r="D277" s="661" t="s">
        <v>9712</v>
      </c>
      <c r="E277" s="661" t="s">
        <v>9713</v>
      </c>
      <c r="F277" s="664">
        <v>2</v>
      </c>
      <c r="G277" s="664">
        <v>52</v>
      </c>
      <c r="H277" s="664">
        <v>1</v>
      </c>
      <c r="I277" s="664">
        <v>26</v>
      </c>
      <c r="J277" s="664"/>
      <c r="K277" s="664"/>
      <c r="L277" s="664"/>
      <c r="M277" s="664"/>
      <c r="N277" s="664">
        <v>1</v>
      </c>
      <c r="O277" s="664">
        <v>26</v>
      </c>
      <c r="P277" s="677">
        <v>0.5</v>
      </c>
      <c r="Q277" s="665">
        <v>26</v>
      </c>
    </row>
    <row r="278" spans="1:17" ht="14.4" customHeight="1" x14ac:dyDescent="0.3">
      <c r="A278" s="660" t="s">
        <v>9430</v>
      </c>
      <c r="B278" s="661" t="s">
        <v>9431</v>
      </c>
      <c r="C278" s="661" t="s">
        <v>8731</v>
      </c>
      <c r="D278" s="661" t="s">
        <v>9714</v>
      </c>
      <c r="E278" s="661" t="s">
        <v>9715</v>
      </c>
      <c r="F278" s="664">
        <v>3</v>
      </c>
      <c r="G278" s="664">
        <v>1065</v>
      </c>
      <c r="H278" s="664">
        <v>1</v>
      </c>
      <c r="I278" s="664">
        <v>355</v>
      </c>
      <c r="J278" s="664">
        <v>5</v>
      </c>
      <c r="K278" s="664">
        <v>1775</v>
      </c>
      <c r="L278" s="664">
        <v>1.6666666666666667</v>
      </c>
      <c r="M278" s="664">
        <v>355</v>
      </c>
      <c r="N278" s="664">
        <v>12</v>
      </c>
      <c r="O278" s="664">
        <v>4260</v>
      </c>
      <c r="P278" s="677">
        <v>4</v>
      </c>
      <c r="Q278" s="665">
        <v>355</v>
      </c>
    </row>
    <row r="279" spans="1:17" ht="14.4" customHeight="1" x14ac:dyDescent="0.3">
      <c r="A279" s="660" t="s">
        <v>9430</v>
      </c>
      <c r="B279" s="661" t="s">
        <v>9431</v>
      </c>
      <c r="C279" s="661" t="s">
        <v>8731</v>
      </c>
      <c r="D279" s="661" t="s">
        <v>9716</v>
      </c>
      <c r="E279" s="661" t="s">
        <v>9717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183</v>
      </c>
      <c r="P279" s="677"/>
      <c r="Q279" s="665">
        <v>183</v>
      </c>
    </row>
    <row r="280" spans="1:17" ht="14.4" customHeight="1" x14ac:dyDescent="0.3">
      <c r="A280" s="660" t="s">
        <v>9430</v>
      </c>
      <c r="B280" s="661" t="s">
        <v>9431</v>
      </c>
      <c r="C280" s="661" t="s">
        <v>8731</v>
      </c>
      <c r="D280" s="661" t="s">
        <v>9718</v>
      </c>
      <c r="E280" s="661" t="s">
        <v>9719</v>
      </c>
      <c r="F280" s="664"/>
      <c r="G280" s="664"/>
      <c r="H280" s="664"/>
      <c r="I280" s="664"/>
      <c r="J280" s="664"/>
      <c r="K280" s="664"/>
      <c r="L280" s="664"/>
      <c r="M280" s="664"/>
      <c r="N280" s="664">
        <v>13</v>
      </c>
      <c r="O280" s="664">
        <v>5746</v>
      </c>
      <c r="P280" s="677"/>
      <c r="Q280" s="665">
        <v>442</v>
      </c>
    </row>
    <row r="281" spans="1:17" ht="14.4" customHeight="1" x14ac:dyDescent="0.3">
      <c r="A281" s="660" t="s">
        <v>9430</v>
      </c>
      <c r="B281" s="661" t="s">
        <v>9431</v>
      </c>
      <c r="C281" s="661" t="s">
        <v>8731</v>
      </c>
      <c r="D281" s="661" t="s">
        <v>9720</v>
      </c>
      <c r="E281" s="661" t="s">
        <v>9721</v>
      </c>
      <c r="F281" s="664">
        <v>8</v>
      </c>
      <c r="G281" s="664">
        <v>4200</v>
      </c>
      <c r="H281" s="664">
        <v>1</v>
      </c>
      <c r="I281" s="664">
        <v>525</v>
      </c>
      <c r="J281" s="664">
        <v>5</v>
      </c>
      <c r="K281" s="664">
        <v>2630</v>
      </c>
      <c r="L281" s="664">
        <v>0.62619047619047619</v>
      </c>
      <c r="M281" s="664">
        <v>526</v>
      </c>
      <c r="N281" s="664">
        <v>1</v>
      </c>
      <c r="O281" s="664">
        <v>527</v>
      </c>
      <c r="P281" s="677">
        <v>0.12547619047619046</v>
      </c>
      <c r="Q281" s="665">
        <v>527</v>
      </c>
    </row>
    <row r="282" spans="1:17" ht="14.4" customHeight="1" x14ac:dyDescent="0.3">
      <c r="A282" s="660" t="s">
        <v>9430</v>
      </c>
      <c r="B282" s="661" t="s">
        <v>9431</v>
      </c>
      <c r="C282" s="661" t="s">
        <v>8731</v>
      </c>
      <c r="D282" s="661" t="s">
        <v>9722</v>
      </c>
      <c r="E282" s="661" t="s">
        <v>9723</v>
      </c>
      <c r="F282" s="664"/>
      <c r="G282" s="664"/>
      <c r="H282" s="664"/>
      <c r="I282" s="664"/>
      <c r="J282" s="664"/>
      <c r="K282" s="664"/>
      <c r="L282" s="664"/>
      <c r="M282" s="664"/>
      <c r="N282" s="664">
        <v>20</v>
      </c>
      <c r="O282" s="664">
        <v>35140</v>
      </c>
      <c r="P282" s="677"/>
      <c r="Q282" s="665">
        <v>1757</v>
      </c>
    </row>
    <row r="283" spans="1:17" ht="14.4" customHeight="1" x14ac:dyDescent="0.3">
      <c r="A283" s="660" t="s">
        <v>9430</v>
      </c>
      <c r="B283" s="661" t="s">
        <v>9431</v>
      </c>
      <c r="C283" s="661" t="s">
        <v>8731</v>
      </c>
      <c r="D283" s="661" t="s">
        <v>9724</v>
      </c>
      <c r="E283" s="661" t="s">
        <v>9725</v>
      </c>
      <c r="F283" s="664">
        <v>1</v>
      </c>
      <c r="G283" s="664">
        <v>135</v>
      </c>
      <c r="H283" s="664">
        <v>1</v>
      </c>
      <c r="I283" s="664">
        <v>135</v>
      </c>
      <c r="J283" s="664">
        <v>1</v>
      </c>
      <c r="K283" s="664">
        <v>135</v>
      </c>
      <c r="L283" s="664">
        <v>1</v>
      </c>
      <c r="M283" s="664">
        <v>135</v>
      </c>
      <c r="N283" s="664"/>
      <c r="O283" s="664"/>
      <c r="P283" s="677"/>
      <c r="Q283" s="665"/>
    </row>
    <row r="284" spans="1:17" ht="14.4" customHeight="1" x14ac:dyDescent="0.3">
      <c r="A284" s="660" t="s">
        <v>9430</v>
      </c>
      <c r="B284" s="661" t="s">
        <v>9431</v>
      </c>
      <c r="C284" s="661" t="s">
        <v>8731</v>
      </c>
      <c r="D284" s="661" t="s">
        <v>9726</v>
      </c>
      <c r="E284" s="661" t="s">
        <v>9727</v>
      </c>
      <c r="F284" s="664"/>
      <c r="G284" s="664"/>
      <c r="H284" s="664"/>
      <c r="I284" s="664"/>
      <c r="J284" s="664">
        <v>1</v>
      </c>
      <c r="K284" s="664">
        <v>133</v>
      </c>
      <c r="L284" s="664"/>
      <c r="M284" s="664">
        <v>133</v>
      </c>
      <c r="N284" s="664"/>
      <c r="O284" s="664"/>
      <c r="P284" s="677"/>
      <c r="Q284" s="665"/>
    </row>
    <row r="285" spans="1:17" ht="14.4" customHeight="1" x14ac:dyDescent="0.3">
      <c r="A285" s="660" t="s">
        <v>9430</v>
      </c>
      <c r="B285" s="661" t="s">
        <v>9431</v>
      </c>
      <c r="C285" s="661" t="s">
        <v>8731</v>
      </c>
      <c r="D285" s="661" t="s">
        <v>9728</v>
      </c>
      <c r="E285" s="661" t="s">
        <v>9729</v>
      </c>
      <c r="F285" s="664">
        <v>1</v>
      </c>
      <c r="G285" s="664">
        <v>404</v>
      </c>
      <c r="H285" s="664">
        <v>1</v>
      </c>
      <c r="I285" s="664">
        <v>404</v>
      </c>
      <c r="J285" s="664">
        <v>2</v>
      </c>
      <c r="K285" s="664">
        <v>810</v>
      </c>
      <c r="L285" s="664">
        <v>2.004950495049505</v>
      </c>
      <c r="M285" s="664">
        <v>405</v>
      </c>
      <c r="N285" s="664"/>
      <c r="O285" s="664"/>
      <c r="P285" s="677"/>
      <c r="Q285" s="665"/>
    </row>
    <row r="286" spans="1:17" ht="14.4" customHeight="1" x14ac:dyDescent="0.3">
      <c r="A286" s="660" t="s">
        <v>9430</v>
      </c>
      <c r="B286" s="661" t="s">
        <v>9431</v>
      </c>
      <c r="C286" s="661" t="s">
        <v>8731</v>
      </c>
      <c r="D286" s="661" t="s">
        <v>9730</v>
      </c>
      <c r="E286" s="661" t="s">
        <v>9731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783</v>
      </c>
      <c r="P286" s="677"/>
      <c r="Q286" s="665">
        <v>783</v>
      </c>
    </row>
    <row r="287" spans="1:17" ht="14.4" customHeight="1" x14ac:dyDescent="0.3">
      <c r="A287" s="660" t="s">
        <v>9430</v>
      </c>
      <c r="B287" s="661" t="s">
        <v>9431</v>
      </c>
      <c r="C287" s="661" t="s">
        <v>8731</v>
      </c>
      <c r="D287" s="661" t="s">
        <v>9732</v>
      </c>
      <c r="E287" s="661" t="s">
        <v>9733</v>
      </c>
      <c r="F287" s="664"/>
      <c r="G287" s="664"/>
      <c r="H287" s="664"/>
      <c r="I287" s="664"/>
      <c r="J287" s="664"/>
      <c r="K287" s="664"/>
      <c r="L287" s="664"/>
      <c r="M287" s="664"/>
      <c r="N287" s="664">
        <v>2</v>
      </c>
      <c r="O287" s="664">
        <v>376</v>
      </c>
      <c r="P287" s="677"/>
      <c r="Q287" s="665">
        <v>188</v>
      </c>
    </row>
    <row r="288" spans="1:17" ht="14.4" customHeight="1" x14ac:dyDescent="0.3">
      <c r="A288" s="660" t="s">
        <v>9430</v>
      </c>
      <c r="B288" s="661" t="s">
        <v>9734</v>
      </c>
      <c r="C288" s="661" t="s">
        <v>8731</v>
      </c>
      <c r="D288" s="661" t="s">
        <v>9735</v>
      </c>
      <c r="E288" s="661" t="s">
        <v>9736</v>
      </c>
      <c r="F288" s="664">
        <v>27</v>
      </c>
      <c r="G288" s="664">
        <v>27945</v>
      </c>
      <c r="H288" s="664">
        <v>1</v>
      </c>
      <c r="I288" s="664">
        <v>1035</v>
      </c>
      <c r="J288" s="664">
        <v>40</v>
      </c>
      <c r="K288" s="664">
        <v>41400</v>
      </c>
      <c r="L288" s="664">
        <v>1.4814814814814814</v>
      </c>
      <c r="M288" s="664">
        <v>1035</v>
      </c>
      <c r="N288" s="664">
        <v>22</v>
      </c>
      <c r="O288" s="664">
        <v>22800</v>
      </c>
      <c r="P288" s="677">
        <v>0.81588835212023614</v>
      </c>
      <c r="Q288" s="665">
        <v>1036.3636363636363</v>
      </c>
    </row>
    <row r="289" spans="1:17" ht="14.4" customHeight="1" x14ac:dyDescent="0.3">
      <c r="A289" s="660" t="s">
        <v>9430</v>
      </c>
      <c r="B289" s="661" t="s">
        <v>9734</v>
      </c>
      <c r="C289" s="661" t="s">
        <v>8731</v>
      </c>
      <c r="D289" s="661" t="s">
        <v>9737</v>
      </c>
      <c r="E289" s="661" t="s">
        <v>9738</v>
      </c>
      <c r="F289" s="664">
        <v>6</v>
      </c>
      <c r="G289" s="664">
        <v>7374</v>
      </c>
      <c r="H289" s="664">
        <v>1</v>
      </c>
      <c r="I289" s="664">
        <v>1229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9430</v>
      </c>
      <c r="B290" s="661" t="s">
        <v>9734</v>
      </c>
      <c r="C290" s="661" t="s">
        <v>8731</v>
      </c>
      <c r="D290" s="661" t="s">
        <v>8800</v>
      </c>
      <c r="E290" s="661" t="s">
        <v>8801</v>
      </c>
      <c r="F290" s="664">
        <v>808</v>
      </c>
      <c r="G290" s="664">
        <v>998688</v>
      </c>
      <c r="H290" s="664">
        <v>1</v>
      </c>
      <c r="I290" s="664">
        <v>1236</v>
      </c>
      <c r="J290" s="664">
        <v>403</v>
      </c>
      <c r="K290" s="664">
        <v>501735</v>
      </c>
      <c r="L290" s="664">
        <v>0.5023941411131404</v>
      </c>
      <c r="M290" s="664">
        <v>1245</v>
      </c>
      <c r="N290" s="664"/>
      <c r="O290" s="664"/>
      <c r="P290" s="677"/>
      <c r="Q290" s="665"/>
    </row>
    <row r="291" spans="1:17" ht="14.4" customHeight="1" x14ac:dyDescent="0.3">
      <c r="A291" s="660" t="s">
        <v>9739</v>
      </c>
      <c r="B291" s="661" t="s">
        <v>9358</v>
      </c>
      <c r="C291" s="661" t="s">
        <v>2035</v>
      </c>
      <c r="D291" s="661" t="s">
        <v>9740</v>
      </c>
      <c r="E291" s="661" t="s">
        <v>9741</v>
      </c>
      <c r="F291" s="664">
        <v>2.4</v>
      </c>
      <c r="G291" s="664">
        <v>4758.91</v>
      </c>
      <c r="H291" s="664">
        <v>1</v>
      </c>
      <c r="I291" s="664">
        <v>1982.8791666666666</v>
      </c>
      <c r="J291" s="664">
        <v>1</v>
      </c>
      <c r="K291" s="664">
        <v>1991.5700000000002</v>
      </c>
      <c r="L291" s="664">
        <v>0.41849289017863339</v>
      </c>
      <c r="M291" s="664">
        <v>1991.5700000000002</v>
      </c>
      <c r="N291" s="664">
        <v>0.5</v>
      </c>
      <c r="O291" s="664">
        <v>1000.13</v>
      </c>
      <c r="P291" s="677">
        <v>0.21015946929023663</v>
      </c>
      <c r="Q291" s="665">
        <v>2000.26</v>
      </c>
    </row>
    <row r="292" spans="1:17" ht="14.4" customHeight="1" x14ac:dyDescent="0.3">
      <c r="A292" s="660" t="s">
        <v>9739</v>
      </c>
      <c r="B292" s="661" t="s">
        <v>9358</v>
      </c>
      <c r="C292" s="661" t="s">
        <v>2035</v>
      </c>
      <c r="D292" s="661" t="s">
        <v>9742</v>
      </c>
      <c r="E292" s="661" t="s">
        <v>9743</v>
      </c>
      <c r="F292" s="664">
        <v>0.66</v>
      </c>
      <c r="G292" s="664">
        <v>1755.77</v>
      </c>
      <c r="H292" s="664">
        <v>1</v>
      </c>
      <c r="I292" s="664">
        <v>2660.2575757575755</v>
      </c>
      <c r="J292" s="664">
        <v>0.67</v>
      </c>
      <c r="K292" s="664">
        <v>1789.87</v>
      </c>
      <c r="L292" s="664">
        <v>1.0194216782380379</v>
      </c>
      <c r="M292" s="664">
        <v>2671.4477611940297</v>
      </c>
      <c r="N292" s="664">
        <v>2.37</v>
      </c>
      <c r="O292" s="664">
        <v>6331.34</v>
      </c>
      <c r="P292" s="677">
        <v>3.6060190116017474</v>
      </c>
      <c r="Q292" s="665">
        <v>2671.4514767932487</v>
      </c>
    </row>
    <row r="293" spans="1:17" ht="14.4" customHeight="1" x14ac:dyDescent="0.3">
      <c r="A293" s="660" t="s">
        <v>9739</v>
      </c>
      <c r="B293" s="661" t="s">
        <v>9358</v>
      </c>
      <c r="C293" s="661" t="s">
        <v>2035</v>
      </c>
      <c r="D293" s="661" t="s">
        <v>9744</v>
      </c>
      <c r="E293" s="661" t="s">
        <v>9743</v>
      </c>
      <c r="F293" s="664">
        <v>0.60000000000000009</v>
      </c>
      <c r="G293" s="664">
        <v>3972.33</v>
      </c>
      <c r="H293" s="664">
        <v>1</v>
      </c>
      <c r="I293" s="664">
        <v>6620.5499999999993</v>
      </c>
      <c r="J293" s="664">
        <v>1.4</v>
      </c>
      <c r="K293" s="664">
        <v>9315.2099999999991</v>
      </c>
      <c r="L293" s="664">
        <v>2.3450242049376562</v>
      </c>
      <c r="M293" s="664">
        <v>6653.7214285714281</v>
      </c>
      <c r="N293" s="664">
        <v>1</v>
      </c>
      <c r="O293" s="664">
        <v>6678.6</v>
      </c>
      <c r="P293" s="677">
        <v>1.6812802561720703</v>
      </c>
      <c r="Q293" s="665">
        <v>6678.6</v>
      </c>
    </row>
    <row r="294" spans="1:17" ht="14.4" customHeight="1" x14ac:dyDescent="0.3">
      <c r="A294" s="660" t="s">
        <v>9739</v>
      </c>
      <c r="B294" s="661" t="s">
        <v>9358</v>
      </c>
      <c r="C294" s="661" t="s">
        <v>2035</v>
      </c>
      <c r="D294" s="661" t="s">
        <v>9745</v>
      </c>
      <c r="E294" s="661" t="s">
        <v>9383</v>
      </c>
      <c r="F294" s="664">
        <v>3.18</v>
      </c>
      <c r="G294" s="664">
        <v>4359.05</v>
      </c>
      <c r="H294" s="664">
        <v>1</v>
      </c>
      <c r="I294" s="664">
        <v>1370.7704402515724</v>
      </c>
      <c r="J294" s="664">
        <v>1.7</v>
      </c>
      <c r="K294" s="664">
        <v>1675.32</v>
      </c>
      <c r="L294" s="664">
        <v>0.38433144836604305</v>
      </c>
      <c r="M294" s="664">
        <v>985.48235294117649</v>
      </c>
      <c r="N294" s="664">
        <v>3</v>
      </c>
      <c r="O294" s="664">
        <v>2967.07</v>
      </c>
      <c r="P294" s="677">
        <v>0.68066895309757858</v>
      </c>
      <c r="Q294" s="665">
        <v>989.02333333333343</v>
      </c>
    </row>
    <row r="295" spans="1:17" ht="14.4" customHeight="1" x14ac:dyDescent="0.3">
      <c r="A295" s="660" t="s">
        <v>9739</v>
      </c>
      <c r="B295" s="661" t="s">
        <v>9358</v>
      </c>
      <c r="C295" s="661" t="s">
        <v>2035</v>
      </c>
      <c r="D295" s="661" t="s">
        <v>9746</v>
      </c>
      <c r="E295" s="661" t="s">
        <v>9747</v>
      </c>
      <c r="F295" s="664">
        <v>1.5600000000000005</v>
      </c>
      <c r="G295" s="664">
        <v>20059.010000000002</v>
      </c>
      <c r="H295" s="664">
        <v>1</v>
      </c>
      <c r="I295" s="664">
        <v>12858.33974358974</v>
      </c>
      <c r="J295" s="664">
        <v>1.1700000000000002</v>
      </c>
      <c r="K295" s="664">
        <v>12196.97</v>
      </c>
      <c r="L295" s="664">
        <v>0.60805443538838644</v>
      </c>
      <c r="M295" s="664">
        <v>10424.760683760682</v>
      </c>
      <c r="N295" s="664">
        <v>1.2200000000000002</v>
      </c>
      <c r="O295" s="664">
        <v>12507.91</v>
      </c>
      <c r="P295" s="677">
        <v>0.62355569891036489</v>
      </c>
      <c r="Q295" s="665">
        <v>10252.385245901638</v>
      </c>
    </row>
    <row r="296" spans="1:17" ht="14.4" customHeight="1" x14ac:dyDescent="0.3">
      <c r="A296" s="660" t="s">
        <v>9739</v>
      </c>
      <c r="B296" s="661" t="s">
        <v>9358</v>
      </c>
      <c r="C296" s="661" t="s">
        <v>2035</v>
      </c>
      <c r="D296" s="661" t="s">
        <v>9748</v>
      </c>
      <c r="E296" s="661" t="s">
        <v>9749</v>
      </c>
      <c r="F296" s="664">
        <v>0.1</v>
      </c>
      <c r="G296" s="664">
        <v>526.45000000000005</v>
      </c>
      <c r="H296" s="664">
        <v>1</v>
      </c>
      <c r="I296" s="664">
        <v>5264.5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9739</v>
      </c>
      <c r="B297" s="661" t="s">
        <v>9358</v>
      </c>
      <c r="C297" s="661" t="s">
        <v>2035</v>
      </c>
      <c r="D297" s="661" t="s">
        <v>9750</v>
      </c>
      <c r="E297" s="661" t="s">
        <v>9747</v>
      </c>
      <c r="F297" s="664">
        <v>0.05</v>
      </c>
      <c r="G297" s="664">
        <v>322.48</v>
      </c>
      <c r="H297" s="664">
        <v>1</v>
      </c>
      <c r="I297" s="664">
        <v>6449.6</v>
      </c>
      <c r="J297" s="664">
        <v>0.16</v>
      </c>
      <c r="K297" s="664">
        <v>1038.77</v>
      </c>
      <c r="L297" s="664">
        <v>3.2211920119077151</v>
      </c>
      <c r="M297" s="664">
        <v>6492.3125</v>
      </c>
      <c r="N297" s="664">
        <v>0.33999999999999997</v>
      </c>
      <c r="O297" s="664">
        <v>1810.8200000000002</v>
      </c>
      <c r="P297" s="677">
        <v>5.6152939717191765</v>
      </c>
      <c r="Q297" s="665">
        <v>5325.9411764705892</v>
      </c>
    </row>
    <row r="298" spans="1:17" ht="14.4" customHeight="1" x14ac:dyDescent="0.3">
      <c r="A298" s="660" t="s">
        <v>9739</v>
      </c>
      <c r="B298" s="661" t="s">
        <v>9358</v>
      </c>
      <c r="C298" s="661" t="s">
        <v>2035</v>
      </c>
      <c r="D298" s="661" t="s">
        <v>9751</v>
      </c>
      <c r="E298" s="661" t="s">
        <v>9752</v>
      </c>
      <c r="F298" s="664">
        <v>8</v>
      </c>
      <c r="G298" s="664">
        <v>7733.92</v>
      </c>
      <c r="H298" s="664">
        <v>1</v>
      </c>
      <c r="I298" s="664">
        <v>966.74</v>
      </c>
      <c r="J298" s="664">
        <v>8</v>
      </c>
      <c r="K298" s="664">
        <v>7767.84</v>
      </c>
      <c r="L298" s="664">
        <v>1.0043858741750626</v>
      </c>
      <c r="M298" s="664">
        <v>970.98</v>
      </c>
      <c r="N298" s="664">
        <v>13.5</v>
      </c>
      <c r="O298" s="664">
        <v>13165.470000000001</v>
      </c>
      <c r="P298" s="677">
        <v>1.7023023253408363</v>
      </c>
      <c r="Q298" s="665">
        <v>975.22000000000014</v>
      </c>
    </row>
    <row r="299" spans="1:17" ht="14.4" customHeight="1" x14ac:dyDescent="0.3">
      <c r="A299" s="660" t="s">
        <v>9739</v>
      </c>
      <c r="B299" s="661" t="s">
        <v>9358</v>
      </c>
      <c r="C299" s="661" t="s">
        <v>2035</v>
      </c>
      <c r="D299" s="661" t="s">
        <v>9753</v>
      </c>
      <c r="E299" s="661" t="s">
        <v>9752</v>
      </c>
      <c r="F299" s="664">
        <v>0.5</v>
      </c>
      <c r="G299" s="664">
        <v>966.73</v>
      </c>
      <c r="H299" s="664">
        <v>1</v>
      </c>
      <c r="I299" s="664">
        <v>1933.46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9739</v>
      </c>
      <c r="B300" s="661" t="s">
        <v>9358</v>
      </c>
      <c r="C300" s="661" t="s">
        <v>2035</v>
      </c>
      <c r="D300" s="661" t="s">
        <v>9754</v>
      </c>
      <c r="E300" s="661" t="s">
        <v>8544</v>
      </c>
      <c r="F300" s="664"/>
      <c r="G300" s="664"/>
      <c r="H300" s="664"/>
      <c r="I300" s="664"/>
      <c r="J300" s="664">
        <v>0.05</v>
      </c>
      <c r="K300" s="664">
        <v>244.51</v>
      </c>
      <c r="L300" s="664"/>
      <c r="M300" s="664">
        <v>4890.2</v>
      </c>
      <c r="N300" s="664"/>
      <c r="O300" s="664"/>
      <c r="P300" s="677"/>
      <c r="Q300" s="665"/>
    </row>
    <row r="301" spans="1:17" ht="14.4" customHeight="1" x14ac:dyDescent="0.3">
      <c r="A301" s="660" t="s">
        <v>9739</v>
      </c>
      <c r="B301" s="661" t="s">
        <v>9358</v>
      </c>
      <c r="C301" s="661" t="s">
        <v>2035</v>
      </c>
      <c r="D301" s="661" t="s">
        <v>9384</v>
      </c>
      <c r="E301" s="661" t="s">
        <v>9385</v>
      </c>
      <c r="F301" s="664">
        <v>2.7300000000000004</v>
      </c>
      <c r="G301" s="664">
        <v>29556.639999999999</v>
      </c>
      <c r="H301" s="664">
        <v>1</v>
      </c>
      <c r="I301" s="664">
        <v>10826.608058608057</v>
      </c>
      <c r="J301" s="664">
        <v>1.9900000000000002</v>
      </c>
      <c r="K301" s="664">
        <v>21637</v>
      </c>
      <c r="L301" s="664">
        <v>0.73205208711139025</v>
      </c>
      <c r="M301" s="664">
        <v>10872.864321608038</v>
      </c>
      <c r="N301" s="664">
        <v>1.57</v>
      </c>
      <c r="O301" s="664">
        <v>17092.280000000002</v>
      </c>
      <c r="P301" s="677">
        <v>0.57828900714018927</v>
      </c>
      <c r="Q301" s="665">
        <v>10886.802547770701</v>
      </c>
    </row>
    <row r="302" spans="1:17" ht="14.4" customHeight="1" x14ac:dyDescent="0.3">
      <c r="A302" s="660" t="s">
        <v>9739</v>
      </c>
      <c r="B302" s="661" t="s">
        <v>9358</v>
      </c>
      <c r="C302" s="661" t="s">
        <v>2035</v>
      </c>
      <c r="D302" s="661" t="s">
        <v>9755</v>
      </c>
      <c r="E302" s="661" t="s">
        <v>9756</v>
      </c>
      <c r="F302" s="664">
        <v>1.08</v>
      </c>
      <c r="G302" s="664">
        <v>2094.2200000000003</v>
      </c>
      <c r="H302" s="664">
        <v>1</v>
      </c>
      <c r="I302" s="664">
        <v>1939.0925925925926</v>
      </c>
      <c r="J302" s="664">
        <v>0.4</v>
      </c>
      <c r="K302" s="664">
        <v>779.04</v>
      </c>
      <c r="L302" s="664">
        <v>0.37199530135324838</v>
      </c>
      <c r="M302" s="664">
        <v>1947.6</v>
      </c>
      <c r="N302" s="664">
        <v>0.2</v>
      </c>
      <c r="O302" s="664">
        <v>391.22</v>
      </c>
      <c r="P302" s="677">
        <v>0.1868094087536171</v>
      </c>
      <c r="Q302" s="665">
        <v>1956.1000000000001</v>
      </c>
    </row>
    <row r="303" spans="1:17" ht="14.4" customHeight="1" x14ac:dyDescent="0.3">
      <c r="A303" s="660" t="s">
        <v>9739</v>
      </c>
      <c r="B303" s="661" t="s">
        <v>9358</v>
      </c>
      <c r="C303" s="661" t="s">
        <v>2035</v>
      </c>
      <c r="D303" s="661" t="s">
        <v>9387</v>
      </c>
      <c r="E303" s="661" t="s">
        <v>9385</v>
      </c>
      <c r="F303" s="664"/>
      <c r="G303" s="664"/>
      <c r="H303" s="664"/>
      <c r="I303" s="664"/>
      <c r="J303" s="664"/>
      <c r="K303" s="664"/>
      <c r="L303" s="664"/>
      <c r="M303" s="664"/>
      <c r="N303" s="664">
        <v>1.9</v>
      </c>
      <c r="O303" s="664">
        <v>4150.2</v>
      </c>
      <c r="P303" s="677"/>
      <c r="Q303" s="665">
        <v>2184.3157894736842</v>
      </c>
    </row>
    <row r="304" spans="1:17" ht="14.4" customHeight="1" x14ac:dyDescent="0.3">
      <c r="A304" s="660" t="s">
        <v>9739</v>
      </c>
      <c r="B304" s="661" t="s">
        <v>9358</v>
      </c>
      <c r="C304" s="661" t="s">
        <v>2035</v>
      </c>
      <c r="D304" s="661" t="s">
        <v>9757</v>
      </c>
      <c r="E304" s="661" t="s">
        <v>9758</v>
      </c>
      <c r="F304" s="664"/>
      <c r="G304" s="664"/>
      <c r="H304" s="664"/>
      <c r="I304" s="664"/>
      <c r="J304" s="664"/>
      <c r="K304" s="664"/>
      <c r="L304" s="664"/>
      <c r="M304" s="664"/>
      <c r="N304" s="664">
        <v>0.15</v>
      </c>
      <c r="O304" s="664">
        <v>56.9</v>
      </c>
      <c r="P304" s="677"/>
      <c r="Q304" s="665">
        <v>379.33333333333331</v>
      </c>
    </row>
    <row r="305" spans="1:17" ht="14.4" customHeight="1" x14ac:dyDescent="0.3">
      <c r="A305" s="660" t="s">
        <v>9739</v>
      </c>
      <c r="B305" s="661" t="s">
        <v>9358</v>
      </c>
      <c r="C305" s="661" t="s">
        <v>2035</v>
      </c>
      <c r="D305" s="661" t="s">
        <v>9388</v>
      </c>
      <c r="E305" s="661" t="s">
        <v>9389</v>
      </c>
      <c r="F305" s="664"/>
      <c r="G305" s="664"/>
      <c r="H305" s="664"/>
      <c r="I305" s="664"/>
      <c r="J305" s="664">
        <v>0.03</v>
      </c>
      <c r="K305" s="664">
        <v>28.09</v>
      </c>
      <c r="L305" s="664"/>
      <c r="M305" s="664">
        <v>936.33333333333337</v>
      </c>
      <c r="N305" s="664">
        <v>0.05</v>
      </c>
      <c r="O305" s="664">
        <v>47.24</v>
      </c>
      <c r="P305" s="677"/>
      <c r="Q305" s="665">
        <v>944.8</v>
      </c>
    </row>
    <row r="306" spans="1:17" ht="14.4" customHeight="1" x14ac:dyDescent="0.3">
      <c r="A306" s="660" t="s">
        <v>9739</v>
      </c>
      <c r="B306" s="661" t="s">
        <v>9358</v>
      </c>
      <c r="C306" s="661" t="s">
        <v>8722</v>
      </c>
      <c r="D306" s="661" t="s">
        <v>9759</v>
      </c>
      <c r="E306" s="661" t="s">
        <v>9760</v>
      </c>
      <c r="F306" s="664">
        <v>2</v>
      </c>
      <c r="G306" s="664">
        <v>3414.62</v>
      </c>
      <c r="H306" s="664">
        <v>1</v>
      </c>
      <c r="I306" s="664">
        <v>1707.31</v>
      </c>
      <c r="J306" s="664">
        <v>1</v>
      </c>
      <c r="K306" s="664">
        <v>1707.31</v>
      </c>
      <c r="L306" s="664">
        <v>0.5</v>
      </c>
      <c r="M306" s="664">
        <v>1707.31</v>
      </c>
      <c r="N306" s="664"/>
      <c r="O306" s="664"/>
      <c r="P306" s="677"/>
      <c r="Q306" s="665"/>
    </row>
    <row r="307" spans="1:17" ht="14.4" customHeight="1" x14ac:dyDescent="0.3">
      <c r="A307" s="660" t="s">
        <v>9739</v>
      </c>
      <c r="B307" s="661" t="s">
        <v>9358</v>
      </c>
      <c r="C307" s="661" t="s">
        <v>8722</v>
      </c>
      <c r="D307" s="661" t="s">
        <v>9761</v>
      </c>
      <c r="E307" s="661" t="s">
        <v>9762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1027.76</v>
      </c>
      <c r="P307" s="677"/>
      <c r="Q307" s="665">
        <v>1027.76</v>
      </c>
    </row>
    <row r="308" spans="1:17" ht="14.4" customHeight="1" x14ac:dyDescent="0.3">
      <c r="A308" s="660" t="s">
        <v>9739</v>
      </c>
      <c r="B308" s="661" t="s">
        <v>9358</v>
      </c>
      <c r="C308" s="661" t="s">
        <v>8722</v>
      </c>
      <c r="D308" s="661" t="s">
        <v>9763</v>
      </c>
      <c r="E308" s="661" t="s">
        <v>9764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2236.5</v>
      </c>
      <c r="P308" s="677"/>
      <c r="Q308" s="665">
        <v>2236.5</v>
      </c>
    </row>
    <row r="309" spans="1:17" ht="14.4" customHeight="1" x14ac:dyDescent="0.3">
      <c r="A309" s="660" t="s">
        <v>9739</v>
      </c>
      <c r="B309" s="661" t="s">
        <v>9358</v>
      </c>
      <c r="C309" s="661" t="s">
        <v>8722</v>
      </c>
      <c r="D309" s="661" t="s">
        <v>9765</v>
      </c>
      <c r="E309" s="661" t="s">
        <v>9766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19196.8</v>
      </c>
      <c r="P309" s="677"/>
      <c r="Q309" s="665">
        <v>19196.8</v>
      </c>
    </row>
    <row r="310" spans="1:17" ht="14.4" customHeight="1" x14ac:dyDescent="0.3">
      <c r="A310" s="660" t="s">
        <v>9739</v>
      </c>
      <c r="B310" s="661" t="s">
        <v>9358</v>
      </c>
      <c r="C310" s="661" t="s">
        <v>8722</v>
      </c>
      <c r="D310" s="661" t="s">
        <v>9767</v>
      </c>
      <c r="E310" s="661" t="s">
        <v>9768</v>
      </c>
      <c r="F310" s="664">
        <v>1</v>
      </c>
      <c r="G310" s="664">
        <v>1002.8</v>
      </c>
      <c r="H310" s="664">
        <v>1</v>
      </c>
      <c r="I310" s="664">
        <v>1002.8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9739</v>
      </c>
      <c r="B311" s="661" t="s">
        <v>9358</v>
      </c>
      <c r="C311" s="661" t="s">
        <v>8722</v>
      </c>
      <c r="D311" s="661" t="s">
        <v>9769</v>
      </c>
      <c r="E311" s="661" t="s">
        <v>9770</v>
      </c>
      <c r="F311" s="664"/>
      <c r="G311" s="664"/>
      <c r="H311" s="664"/>
      <c r="I311" s="664"/>
      <c r="J311" s="664">
        <v>1</v>
      </c>
      <c r="K311" s="664">
        <v>605.65</v>
      </c>
      <c r="L311" s="664"/>
      <c r="M311" s="664">
        <v>605.65</v>
      </c>
      <c r="N311" s="664">
        <v>2</v>
      </c>
      <c r="O311" s="664">
        <v>1211.3</v>
      </c>
      <c r="P311" s="677"/>
      <c r="Q311" s="665">
        <v>605.65</v>
      </c>
    </row>
    <row r="312" spans="1:17" ht="14.4" customHeight="1" x14ac:dyDescent="0.3">
      <c r="A312" s="660" t="s">
        <v>9739</v>
      </c>
      <c r="B312" s="661" t="s">
        <v>9358</v>
      </c>
      <c r="C312" s="661" t="s">
        <v>8722</v>
      </c>
      <c r="D312" s="661" t="s">
        <v>9771</v>
      </c>
      <c r="E312" s="661" t="s">
        <v>9772</v>
      </c>
      <c r="F312" s="664">
        <v>2</v>
      </c>
      <c r="G312" s="664">
        <v>36446.22</v>
      </c>
      <c r="H312" s="664">
        <v>1</v>
      </c>
      <c r="I312" s="664">
        <v>18223.11</v>
      </c>
      <c r="J312" s="664">
        <v>2</v>
      </c>
      <c r="K312" s="664">
        <v>36446.22</v>
      </c>
      <c r="L312" s="664">
        <v>1</v>
      </c>
      <c r="M312" s="664">
        <v>18223.11</v>
      </c>
      <c r="N312" s="664"/>
      <c r="O312" s="664"/>
      <c r="P312" s="677"/>
      <c r="Q312" s="665"/>
    </row>
    <row r="313" spans="1:17" ht="14.4" customHeight="1" x14ac:dyDescent="0.3">
      <c r="A313" s="660" t="s">
        <v>9739</v>
      </c>
      <c r="B313" s="661" t="s">
        <v>9358</v>
      </c>
      <c r="C313" s="661" t="s">
        <v>8722</v>
      </c>
      <c r="D313" s="661" t="s">
        <v>9773</v>
      </c>
      <c r="E313" s="661" t="s">
        <v>9774</v>
      </c>
      <c r="F313" s="664">
        <v>2</v>
      </c>
      <c r="G313" s="664">
        <v>718.2</v>
      </c>
      <c r="H313" s="664">
        <v>1</v>
      </c>
      <c r="I313" s="664">
        <v>359.1</v>
      </c>
      <c r="J313" s="664">
        <v>2</v>
      </c>
      <c r="K313" s="664">
        <v>718.2</v>
      </c>
      <c r="L313" s="664">
        <v>1</v>
      </c>
      <c r="M313" s="664">
        <v>359.1</v>
      </c>
      <c r="N313" s="664">
        <v>1</v>
      </c>
      <c r="O313" s="664">
        <v>359.1</v>
      </c>
      <c r="P313" s="677">
        <v>0.5</v>
      </c>
      <c r="Q313" s="665">
        <v>359.1</v>
      </c>
    </row>
    <row r="314" spans="1:17" ht="14.4" customHeight="1" x14ac:dyDescent="0.3">
      <c r="A314" s="660" t="s">
        <v>9739</v>
      </c>
      <c r="B314" s="661" t="s">
        <v>9358</v>
      </c>
      <c r="C314" s="661" t="s">
        <v>8722</v>
      </c>
      <c r="D314" s="661" t="s">
        <v>9775</v>
      </c>
      <c r="E314" s="661" t="s">
        <v>9776</v>
      </c>
      <c r="F314" s="664">
        <v>4</v>
      </c>
      <c r="G314" s="664">
        <v>3575.6</v>
      </c>
      <c r="H314" s="664">
        <v>1</v>
      </c>
      <c r="I314" s="664">
        <v>893.9</v>
      </c>
      <c r="J314" s="664"/>
      <c r="K314" s="664"/>
      <c r="L314" s="664"/>
      <c r="M314" s="664"/>
      <c r="N314" s="664">
        <v>1</v>
      </c>
      <c r="O314" s="664">
        <v>893.9</v>
      </c>
      <c r="P314" s="677">
        <v>0.25</v>
      </c>
      <c r="Q314" s="665">
        <v>893.9</v>
      </c>
    </row>
    <row r="315" spans="1:17" ht="14.4" customHeight="1" x14ac:dyDescent="0.3">
      <c r="A315" s="660" t="s">
        <v>9739</v>
      </c>
      <c r="B315" s="661" t="s">
        <v>9358</v>
      </c>
      <c r="C315" s="661" t="s">
        <v>8722</v>
      </c>
      <c r="D315" s="661" t="s">
        <v>9777</v>
      </c>
      <c r="E315" s="661" t="s">
        <v>9778</v>
      </c>
      <c r="F315" s="664">
        <v>1</v>
      </c>
      <c r="G315" s="664">
        <v>893.9</v>
      </c>
      <c r="H315" s="664">
        <v>1</v>
      </c>
      <c r="I315" s="664">
        <v>893.9</v>
      </c>
      <c r="J315" s="664"/>
      <c r="K315" s="664"/>
      <c r="L315" s="664"/>
      <c r="M315" s="664"/>
      <c r="N315" s="664">
        <v>1</v>
      </c>
      <c r="O315" s="664">
        <v>893.9</v>
      </c>
      <c r="P315" s="677">
        <v>1</v>
      </c>
      <c r="Q315" s="665">
        <v>893.9</v>
      </c>
    </row>
    <row r="316" spans="1:17" ht="14.4" customHeight="1" x14ac:dyDescent="0.3">
      <c r="A316" s="660" t="s">
        <v>9739</v>
      </c>
      <c r="B316" s="661" t="s">
        <v>9358</v>
      </c>
      <c r="C316" s="661" t="s">
        <v>8722</v>
      </c>
      <c r="D316" s="661" t="s">
        <v>9779</v>
      </c>
      <c r="E316" s="661" t="s">
        <v>9780</v>
      </c>
      <c r="F316" s="664"/>
      <c r="G316" s="664"/>
      <c r="H316" s="664"/>
      <c r="I316" s="664"/>
      <c r="J316" s="664">
        <v>1</v>
      </c>
      <c r="K316" s="664">
        <v>511</v>
      </c>
      <c r="L316" s="664"/>
      <c r="M316" s="664">
        <v>511</v>
      </c>
      <c r="N316" s="664"/>
      <c r="O316" s="664"/>
      <c r="P316" s="677"/>
      <c r="Q316" s="665"/>
    </row>
    <row r="317" spans="1:17" ht="14.4" customHeight="1" x14ac:dyDescent="0.3">
      <c r="A317" s="660" t="s">
        <v>9739</v>
      </c>
      <c r="B317" s="661" t="s">
        <v>9358</v>
      </c>
      <c r="C317" s="661" t="s">
        <v>8722</v>
      </c>
      <c r="D317" s="661" t="s">
        <v>9781</v>
      </c>
      <c r="E317" s="661" t="s">
        <v>9782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14722.17</v>
      </c>
      <c r="P317" s="677"/>
      <c r="Q317" s="665">
        <v>14722.17</v>
      </c>
    </row>
    <row r="318" spans="1:17" ht="14.4" customHeight="1" x14ac:dyDescent="0.3">
      <c r="A318" s="660" t="s">
        <v>9739</v>
      </c>
      <c r="B318" s="661" t="s">
        <v>9358</v>
      </c>
      <c r="C318" s="661" t="s">
        <v>8722</v>
      </c>
      <c r="D318" s="661" t="s">
        <v>9783</v>
      </c>
      <c r="E318" s="661" t="s">
        <v>9784</v>
      </c>
      <c r="F318" s="664"/>
      <c r="G318" s="664"/>
      <c r="H318" s="664"/>
      <c r="I318" s="664"/>
      <c r="J318" s="664"/>
      <c r="K318" s="664"/>
      <c r="L318" s="664"/>
      <c r="M318" s="664"/>
      <c r="N318" s="664">
        <v>2</v>
      </c>
      <c r="O318" s="664">
        <v>2170.4</v>
      </c>
      <c r="P318" s="677"/>
      <c r="Q318" s="665">
        <v>1085.2</v>
      </c>
    </row>
    <row r="319" spans="1:17" ht="14.4" customHeight="1" x14ac:dyDescent="0.3">
      <c r="A319" s="660" t="s">
        <v>9739</v>
      </c>
      <c r="B319" s="661" t="s">
        <v>9358</v>
      </c>
      <c r="C319" s="661" t="s">
        <v>8731</v>
      </c>
      <c r="D319" s="661" t="s">
        <v>9785</v>
      </c>
      <c r="E319" s="661" t="s">
        <v>9786</v>
      </c>
      <c r="F319" s="664">
        <v>63</v>
      </c>
      <c r="G319" s="664">
        <v>12852</v>
      </c>
      <c r="H319" s="664">
        <v>1</v>
      </c>
      <c r="I319" s="664">
        <v>204</v>
      </c>
      <c r="J319" s="664">
        <v>43</v>
      </c>
      <c r="K319" s="664">
        <v>8815</v>
      </c>
      <c r="L319" s="664">
        <v>0.68588546529723005</v>
      </c>
      <c r="M319" s="664">
        <v>205</v>
      </c>
      <c r="N319" s="664">
        <v>59</v>
      </c>
      <c r="O319" s="664">
        <v>12133</v>
      </c>
      <c r="P319" s="677">
        <v>0.94405539993775289</v>
      </c>
      <c r="Q319" s="665">
        <v>205.64406779661016</v>
      </c>
    </row>
    <row r="320" spans="1:17" ht="14.4" customHeight="1" x14ac:dyDescent="0.3">
      <c r="A320" s="660" t="s">
        <v>9739</v>
      </c>
      <c r="B320" s="661" t="s">
        <v>9358</v>
      </c>
      <c r="C320" s="661" t="s">
        <v>8731</v>
      </c>
      <c r="D320" s="661" t="s">
        <v>9787</v>
      </c>
      <c r="E320" s="661" t="s">
        <v>9788</v>
      </c>
      <c r="F320" s="664">
        <v>2</v>
      </c>
      <c r="G320" s="664">
        <v>298</v>
      </c>
      <c r="H320" s="664">
        <v>1</v>
      </c>
      <c r="I320" s="664">
        <v>149</v>
      </c>
      <c r="J320" s="664">
        <v>2</v>
      </c>
      <c r="K320" s="664">
        <v>300</v>
      </c>
      <c r="L320" s="664">
        <v>1.0067114093959733</v>
      </c>
      <c r="M320" s="664">
        <v>150</v>
      </c>
      <c r="N320" s="664">
        <v>15</v>
      </c>
      <c r="O320" s="664">
        <v>2265</v>
      </c>
      <c r="P320" s="677">
        <v>7.6006711409395971</v>
      </c>
      <c r="Q320" s="665">
        <v>151</v>
      </c>
    </row>
    <row r="321" spans="1:17" ht="14.4" customHeight="1" x14ac:dyDescent="0.3">
      <c r="A321" s="660" t="s">
        <v>9739</v>
      </c>
      <c r="B321" s="661" t="s">
        <v>9358</v>
      </c>
      <c r="C321" s="661" t="s">
        <v>8731</v>
      </c>
      <c r="D321" s="661" t="s">
        <v>9789</v>
      </c>
      <c r="E321" s="661" t="s">
        <v>9790</v>
      </c>
      <c r="F321" s="664">
        <v>11</v>
      </c>
      <c r="G321" s="664">
        <v>1991</v>
      </c>
      <c r="H321" s="664">
        <v>1</v>
      </c>
      <c r="I321" s="664">
        <v>181</v>
      </c>
      <c r="J321" s="664">
        <v>18</v>
      </c>
      <c r="K321" s="664">
        <v>3276</v>
      </c>
      <c r="L321" s="664">
        <v>1.6454043194374686</v>
      </c>
      <c r="M321" s="664">
        <v>182</v>
      </c>
      <c r="N321" s="664">
        <v>41</v>
      </c>
      <c r="O321" s="664">
        <v>7502</v>
      </c>
      <c r="P321" s="677">
        <v>3.7679558011049723</v>
      </c>
      <c r="Q321" s="665">
        <v>182.97560975609755</v>
      </c>
    </row>
    <row r="322" spans="1:17" ht="14.4" customHeight="1" x14ac:dyDescent="0.3">
      <c r="A322" s="660" t="s">
        <v>9739</v>
      </c>
      <c r="B322" s="661" t="s">
        <v>9358</v>
      </c>
      <c r="C322" s="661" t="s">
        <v>8731</v>
      </c>
      <c r="D322" s="661" t="s">
        <v>9791</v>
      </c>
      <c r="E322" s="661" t="s">
        <v>9792</v>
      </c>
      <c r="F322" s="664">
        <v>7</v>
      </c>
      <c r="G322" s="664">
        <v>868</v>
      </c>
      <c r="H322" s="664">
        <v>1</v>
      </c>
      <c r="I322" s="664">
        <v>124</v>
      </c>
      <c r="J322" s="664">
        <v>10</v>
      </c>
      <c r="K322" s="664">
        <v>1240</v>
      </c>
      <c r="L322" s="664">
        <v>1.4285714285714286</v>
      </c>
      <c r="M322" s="664">
        <v>124</v>
      </c>
      <c r="N322" s="664">
        <v>15</v>
      </c>
      <c r="O322" s="664">
        <v>1875</v>
      </c>
      <c r="P322" s="677">
        <v>2.1601382488479262</v>
      </c>
      <c r="Q322" s="665">
        <v>125</v>
      </c>
    </row>
    <row r="323" spans="1:17" ht="14.4" customHeight="1" x14ac:dyDescent="0.3">
      <c r="A323" s="660" t="s">
        <v>9739</v>
      </c>
      <c r="B323" s="661" t="s">
        <v>9358</v>
      </c>
      <c r="C323" s="661" t="s">
        <v>8731</v>
      </c>
      <c r="D323" s="661" t="s">
        <v>9793</v>
      </c>
      <c r="E323" s="661" t="s">
        <v>9794</v>
      </c>
      <c r="F323" s="664">
        <v>17</v>
      </c>
      <c r="G323" s="664">
        <v>3672</v>
      </c>
      <c r="H323" s="664">
        <v>1</v>
      </c>
      <c r="I323" s="664">
        <v>216</v>
      </c>
      <c r="J323" s="664">
        <v>17</v>
      </c>
      <c r="K323" s="664">
        <v>3689</v>
      </c>
      <c r="L323" s="664">
        <v>1.0046296296296295</v>
      </c>
      <c r="M323" s="664">
        <v>217</v>
      </c>
      <c r="N323" s="664">
        <v>49</v>
      </c>
      <c r="O323" s="664">
        <v>10677</v>
      </c>
      <c r="P323" s="677">
        <v>2.9076797385620914</v>
      </c>
      <c r="Q323" s="665">
        <v>217.89795918367346</v>
      </c>
    </row>
    <row r="324" spans="1:17" ht="14.4" customHeight="1" x14ac:dyDescent="0.3">
      <c r="A324" s="660" t="s">
        <v>9739</v>
      </c>
      <c r="B324" s="661" t="s">
        <v>9358</v>
      </c>
      <c r="C324" s="661" t="s">
        <v>8731</v>
      </c>
      <c r="D324" s="661" t="s">
        <v>9795</v>
      </c>
      <c r="E324" s="661" t="s">
        <v>9796</v>
      </c>
      <c r="F324" s="664">
        <v>2</v>
      </c>
      <c r="G324" s="664">
        <v>432</v>
      </c>
      <c r="H324" s="664">
        <v>1</v>
      </c>
      <c r="I324" s="664">
        <v>216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9739</v>
      </c>
      <c r="B325" s="661" t="s">
        <v>9358</v>
      </c>
      <c r="C325" s="661" t="s">
        <v>8731</v>
      </c>
      <c r="D325" s="661" t="s">
        <v>9356</v>
      </c>
      <c r="E325" s="661" t="s">
        <v>9357</v>
      </c>
      <c r="F325" s="664">
        <v>17</v>
      </c>
      <c r="G325" s="664">
        <v>3706</v>
      </c>
      <c r="H325" s="664">
        <v>1</v>
      </c>
      <c r="I325" s="664">
        <v>218</v>
      </c>
      <c r="J325" s="664">
        <v>13</v>
      </c>
      <c r="K325" s="664">
        <v>2847</v>
      </c>
      <c r="L325" s="664">
        <v>0.76821370750134921</v>
      </c>
      <c r="M325" s="664">
        <v>219</v>
      </c>
      <c r="N325" s="664">
        <v>20</v>
      </c>
      <c r="O325" s="664">
        <v>4398</v>
      </c>
      <c r="P325" s="677">
        <v>1.1867242309767945</v>
      </c>
      <c r="Q325" s="665">
        <v>219.9</v>
      </c>
    </row>
    <row r="326" spans="1:17" ht="14.4" customHeight="1" x14ac:dyDescent="0.3">
      <c r="A326" s="660" t="s">
        <v>9739</v>
      </c>
      <c r="B326" s="661" t="s">
        <v>9358</v>
      </c>
      <c r="C326" s="661" t="s">
        <v>8731</v>
      </c>
      <c r="D326" s="661" t="s">
        <v>9350</v>
      </c>
      <c r="E326" s="661" t="s">
        <v>9351</v>
      </c>
      <c r="F326" s="664">
        <v>3</v>
      </c>
      <c r="G326" s="664">
        <v>768</v>
      </c>
      <c r="H326" s="664">
        <v>1</v>
      </c>
      <c r="I326" s="664">
        <v>256</v>
      </c>
      <c r="J326" s="664">
        <v>1</v>
      </c>
      <c r="K326" s="664">
        <v>257</v>
      </c>
      <c r="L326" s="664">
        <v>0.33463541666666669</v>
      </c>
      <c r="M326" s="664">
        <v>257</v>
      </c>
      <c r="N326" s="664"/>
      <c r="O326" s="664"/>
      <c r="P326" s="677"/>
      <c r="Q326" s="665"/>
    </row>
    <row r="327" spans="1:17" ht="14.4" customHeight="1" x14ac:dyDescent="0.3">
      <c r="A327" s="660" t="s">
        <v>9739</v>
      </c>
      <c r="B327" s="661" t="s">
        <v>9358</v>
      </c>
      <c r="C327" s="661" t="s">
        <v>8731</v>
      </c>
      <c r="D327" s="661" t="s">
        <v>9366</v>
      </c>
      <c r="E327" s="661" t="s">
        <v>9367</v>
      </c>
      <c r="F327" s="664">
        <v>56</v>
      </c>
      <c r="G327" s="664">
        <v>18200</v>
      </c>
      <c r="H327" s="664">
        <v>1</v>
      </c>
      <c r="I327" s="664">
        <v>325</v>
      </c>
      <c r="J327" s="664">
        <v>49</v>
      </c>
      <c r="K327" s="664">
        <v>15974</v>
      </c>
      <c r="L327" s="664">
        <v>0.87769230769230766</v>
      </c>
      <c r="M327" s="664">
        <v>326</v>
      </c>
      <c r="N327" s="664">
        <v>65</v>
      </c>
      <c r="O327" s="664">
        <v>21349</v>
      </c>
      <c r="P327" s="677">
        <v>1.1730219780219779</v>
      </c>
      <c r="Q327" s="665">
        <v>328.44615384615383</v>
      </c>
    </row>
    <row r="328" spans="1:17" ht="14.4" customHeight="1" x14ac:dyDescent="0.3">
      <c r="A328" s="660" t="s">
        <v>9739</v>
      </c>
      <c r="B328" s="661" t="s">
        <v>9358</v>
      </c>
      <c r="C328" s="661" t="s">
        <v>8731</v>
      </c>
      <c r="D328" s="661" t="s">
        <v>9797</v>
      </c>
      <c r="E328" s="661" t="s">
        <v>9798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6260</v>
      </c>
      <c r="P328" s="677"/>
      <c r="Q328" s="665">
        <v>6260</v>
      </c>
    </row>
    <row r="329" spans="1:17" ht="14.4" customHeight="1" x14ac:dyDescent="0.3">
      <c r="A329" s="660" t="s">
        <v>9739</v>
      </c>
      <c r="B329" s="661" t="s">
        <v>9358</v>
      </c>
      <c r="C329" s="661" t="s">
        <v>8731</v>
      </c>
      <c r="D329" s="661" t="s">
        <v>9799</v>
      </c>
      <c r="E329" s="661" t="s">
        <v>9800</v>
      </c>
      <c r="F329" s="664">
        <v>3</v>
      </c>
      <c r="G329" s="664">
        <v>11433</v>
      </c>
      <c r="H329" s="664">
        <v>1</v>
      </c>
      <c r="I329" s="664">
        <v>3811</v>
      </c>
      <c r="J329" s="664">
        <v>1</v>
      </c>
      <c r="K329" s="664">
        <v>3815</v>
      </c>
      <c r="L329" s="664">
        <v>0.33368319776086769</v>
      </c>
      <c r="M329" s="664">
        <v>3815</v>
      </c>
      <c r="N329" s="664">
        <v>1</v>
      </c>
      <c r="O329" s="664">
        <v>3821</v>
      </c>
      <c r="P329" s="677">
        <v>0.33420799440216914</v>
      </c>
      <c r="Q329" s="665">
        <v>3821</v>
      </c>
    </row>
    <row r="330" spans="1:17" ht="14.4" customHeight="1" x14ac:dyDescent="0.3">
      <c r="A330" s="660" t="s">
        <v>9739</v>
      </c>
      <c r="B330" s="661" t="s">
        <v>9358</v>
      </c>
      <c r="C330" s="661" t="s">
        <v>8731</v>
      </c>
      <c r="D330" s="661" t="s">
        <v>9801</v>
      </c>
      <c r="E330" s="661" t="s">
        <v>9802</v>
      </c>
      <c r="F330" s="664">
        <v>1</v>
      </c>
      <c r="G330" s="664">
        <v>5145</v>
      </c>
      <c r="H330" s="664">
        <v>1</v>
      </c>
      <c r="I330" s="664">
        <v>5145</v>
      </c>
      <c r="J330" s="664">
        <v>1</v>
      </c>
      <c r="K330" s="664">
        <v>5150</v>
      </c>
      <c r="L330" s="664">
        <v>1.0009718172983479</v>
      </c>
      <c r="M330" s="664">
        <v>5150</v>
      </c>
      <c r="N330" s="664">
        <v>3</v>
      </c>
      <c r="O330" s="664">
        <v>15474</v>
      </c>
      <c r="P330" s="677">
        <v>3.0075801749271136</v>
      </c>
      <c r="Q330" s="665">
        <v>5158</v>
      </c>
    </row>
    <row r="331" spans="1:17" ht="14.4" customHeight="1" x14ac:dyDescent="0.3">
      <c r="A331" s="660" t="s">
        <v>9739</v>
      </c>
      <c r="B331" s="661" t="s">
        <v>9358</v>
      </c>
      <c r="C331" s="661" t="s">
        <v>8731</v>
      </c>
      <c r="D331" s="661" t="s">
        <v>9803</v>
      </c>
      <c r="E331" s="661" t="s">
        <v>9804</v>
      </c>
      <c r="F331" s="664">
        <v>15</v>
      </c>
      <c r="G331" s="664">
        <v>19140</v>
      </c>
      <c r="H331" s="664">
        <v>1</v>
      </c>
      <c r="I331" s="664">
        <v>1276</v>
      </c>
      <c r="J331" s="664">
        <v>11</v>
      </c>
      <c r="K331" s="664">
        <v>14047</v>
      </c>
      <c r="L331" s="664">
        <v>0.73390804597701154</v>
      </c>
      <c r="M331" s="664">
        <v>1277</v>
      </c>
      <c r="N331" s="664">
        <v>6</v>
      </c>
      <c r="O331" s="664">
        <v>7674</v>
      </c>
      <c r="P331" s="677">
        <v>0.40094043887147335</v>
      </c>
      <c r="Q331" s="665">
        <v>1279</v>
      </c>
    </row>
    <row r="332" spans="1:17" ht="14.4" customHeight="1" x14ac:dyDescent="0.3">
      <c r="A332" s="660" t="s">
        <v>9739</v>
      </c>
      <c r="B332" s="661" t="s">
        <v>9358</v>
      </c>
      <c r="C332" s="661" t="s">
        <v>8731</v>
      </c>
      <c r="D332" s="661" t="s">
        <v>9805</v>
      </c>
      <c r="E332" s="661" t="s">
        <v>9806</v>
      </c>
      <c r="F332" s="664">
        <v>15</v>
      </c>
      <c r="G332" s="664">
        <v>17445</v>
      </c>
      <c r="H332" s="664">
        <v>1</v>
      </c>
      <c r="I332" s="664">
        <v>1163</v>
      </c>
      <c r="J332" s="664">
        <v>8</v>
      </c>
      <c r="K332" s="664">
        <v>9312</v>
      </c>
      <c r="L332" s="664">
        <v>0.5337919174548581</v>
      </c>
      <c r="M332" s="664">
        <v>1164</v>
      </c>
      <c r="N332" s="664">
        <v>7</v>
      </c>
      <c r="O332" s="664">
        <v>8158</v>
      </c>
      <c r="P332" s="677">
        <v>0.46764115792490685</v>
      </c>
      <c r="Q332" s="665">
        <v>1165.4285714285713</v>
      </c>
    </row>
    <row r="333" spans="1:17" ht="14.4" customHeight="1" x14ac:dyDescent="0.3">
      <c r="A333" s="660" t="s">
        <v>9739</v>
      </c>
      <c r="B333" s="661" t="s">
        <v>9358</v>
      </c>
      <c r="C333" s="661" t="s">
        <v>8731</v>
      </c>
      <c r="D333" s="661" t="s">
        <v>9807</v>
      </c>
      <c r="E333" s="661" t="s">
        <v>9808</v>
      </c>
      <c r="F333" s="664">
        <v>44</v>
      </c>
      <c r="G333" s="664">
        <v>222860</v>
      </c>
      <c r="H333" s="664">
        <v>1</v>
      </c>
      <c r="I333" s="664">
        <v>5065</v>
      </c>
      <c r="J333" s="664">
        <v>53</v>
      </c>
      <c r="K333" s="664">
        <v>268604</v>
      </c>
      <c r="L333" s="664">
        <v>1.2052589069370905</v>
      </c>
      <c r="M333" s="664">
        <v>5068</v>
      </c>
      <c r="N333" s="664">
        <v>65</v>
      </c>
      <c r="O333" s="664">
        <v>329708</v>
      </c>
      <c r="P333" s="677">
        <v>1.4794400071793952</v>
      </c>
      <c r="Q333" s="665">
        <v>5072.4307692307693</v>
      </c>
    </row>
    <row r="334" spans="1:17" ht="14.4" customHeight="1" x14ac:dyDescent="0.3">
      <c r="A334" s="660" t="s">
        <v>9739</v>
      </c>
      <c r="B334" s="661" t="s">
        <v>9358</v>
      </c>
      <c r="C334" s="661" t="s">
        <v>8731</v>
      </c>
      <c r="D334" s="661" t="s">
        <v>9809</v>
      </c>
      <c r="E334" s="661" t="s">
        <v>9810</v>
      </c>
      <c r="F334" s="664">
        <v>1</v>
      </c>
      <c r="G334" s="664">
        <v>7669</v>
      </c>
      <c r="H334" s="664">
        <v>1</v>
      </c>
      <c r="I334" s="664">
        <v>7669</v>
      </c>
      <c r="J334" s="664">
        <v>1</v>
      </c>
      <c r="K334" s="664">
        <v>7673</v>
      </c>
      <c r="L334" s="664">
        <v>1.0005215803885774</v>
      </c>
      <c r="M334" s="664">
        <v>7673</v>
      </c>
      <c r="N334" s="664">
        <v>2</v>
      </c>
      <c r="O334" s="664">
        <v>15354</v>
      </c>
      <c r="P334" s="677">
        <v>2.0020863215543097</v>
      </c>
      <c r="Q334" s="665">
        <v>7677</v>
      </c>
    </row>
    <row r="335" spans="1:17" ht="14.4" customHeight="1" x14ac:dyDescent="0.3">
      <c r="A335" s="660" t="s">
        <v>9739</v>
      </c>
      <c r="B335" s="661" t="s">
        <v>9358</v>
      </c>
      <c r="C335" s="661" t="s">
        <v>8731</v>
      </c>
      <c r="D335" s="661" t="s">
        <v>9811</v>
      </c>
      <c r="E335" s="661" t="s">
        <v>9812</v>
      </c>
      <c r="F335" s="664">
        <v>1</v>
      </c>
      <c r="G335" s="664">
        <v>5505</v>
      </c>
      <c r="H335" s="664">
        <v>1</v>
      </c>
      <c r="I335" s="664">
        <v>5505</v>
      </c>
      <c r="J335" s="664">
        <v>1</v>
      </c>
      <c r="K335" s="664">
        <v>5508</v>
      </c>
      <c r="L335" s="664">
        <v>1.0005449591280653</v>
      </c>
      <c r="M335" s="664">
        <v>5508</v>
      </c>
      <c r="N335" s="664"/>
      <c r="O335" s="664"/>
      <c r="P335" s="677"/>
      <c r="Q335" s="665"/>
    </row>
    <row r="336" spans="1:17" ht="14.4" customHeight="1" x14ac:dyDescent="0.3">
      <c r="A336" s="660" t="s">
        <v>9739</v>
      </c>
      <c r="B336" s="661" t="s">
        <v>9358</v>
      </c>
      <c r="C336" s="661" t="s">
        <v>8731</v>
      </c>
      <c r="D336" s="661" t="s">
        <v>9813</v>
      </c>
      <c r="E336" s="661" t="s">
        <v>9814</v>
      </c>
      <c r="F336" s="664"/>
      <c r="G336" s="664"/>
      <c r="H336" s="664"/>
      <c r="I336" s="664"/>
      <c r="J336" s="664">
        <v>1</v>
      </c>
      <c r="K336" s="664">
        <v>742</v>
      </c>
      <c r="L336" s="664"/>
      <c r="M336" s="664">
        <v>742</v>
      </c>
      <c r="N336" s="664">
        <v>1</v>
      </c>
      <c r="O336" s="664">
        <v>749</v>
      </c>
      <c r="P336" s="677"/>
      <c r="Q336" s="665">
        <v>749</v>
      </c>
    </row>
    <row r="337" spans="1:17" ht="14.4" customHeight="1" x14ac:dyDescent="0.3">
      <c r="A337" s="660" t="s">
        <v>9739</v>
      </c>
      <c r="B337" s="661" t="s">
        <v>9358</v>
      </c>
      <c r="C337" s="661" t="s">
        <v>8731</v>
      </c>
      <c r="D337" s="661" t="s">
        <v>9815</v>
      </c>
      <c r="E337" s="661" t="s">
        <v>9816</v>
      </c>
      <c r="F337" s="664">
        <v>651</v>
      </c>
      <c r="G337" s="664">
        <v>111972</v>
      </c>
      <c r="H337" s="664">
        <v>1</v>
      </c>
      <c r="I337" s="664">
        <v>172</v>
      </c>
      <c r="J337" s="664">
        <v>652</v>
      </c>
      <c r="K337" s="664">
        <v>112796</v>
      </c>
      <c r="L337" s="664">
        <v>1.0073589826027936</v>
      </c>
      <c r="M337" s="664">
        <v>173</v>
      </c>
      <c r="N337" s="664">
        <v>597</v>
      </c>
      <c r="O337" s="664">
        <v>103710</v>
      </c>
      <c r="P337" s="677">
        <v>0.92621369628121319</v>
      </c>
      <c r="Q337" s="665">
        <v>173.71859296482413</v>
      </c>
    </row>
    <row r="338" spans="1:17" ht="14.4" customHeight="1" x14ac:dyDescent="0.3">
      <c r="A338" s="660" t="s">
        <v>9739</v>
      </c>
      <c r="B338" s="661" t="s">
        <v>9358</v>
      </c>
      <c r="C338" s="661" t="s">
        <v>8731</v>
      </c>
      <c r="D338" s="661" t="s">
        <v>9817</v>
      </c>
      <c r="E338" s="661" t="s">
        <v>9818</v>
      </c>
      <c r="F338" s="664">
        <v>164</v>
      </c>
      <c r="G338" s="664">
        <v>327016</v>
      </c>
      <c r="H338" s="664">
        <v>1</v>
      </c>
      <c r="I338" s="664">
        <v>1994</v>
      </c>
      <c r="J338" s="664">
        <v>131</v>
      </c>
      <c r="K338" s="664">
        <v>261476</v>
      </c>
      <c r="L338" s="664">
        <v>0.79958167184480267</v>
      </c>
      <c r="M338" s="664">
        <v>1996</v>
      </c>
      <c r="N338" s="664">
        <v>131</v>
      </c>
      <c r="O338" s="664">
        <v>261773</v>
      </c>
      <c r="P338" s="677">
        <v>0.8004898842870074</v>
      </c>
      <c r="Q338" s="665">
        <v>1998.2671755725191</v>
      </c>
    </row>
    <row r="339" spans="1:17" ht="14.4" customHeight="1" x14ac:dyDescent="0.3">
      <c r="A339" s="660" t="s">
        <v>9739</v>
      </c>
      <c r="B339" s="661" t="s">
        <v>9358</v>
      </c>
      <c r="C339" s="661" t="s">
        <v>8731</v>
      </c>
      <c r="D339" s="661" t="s">
        <v>9819</v>
      </c>
      <c r="E339" s="661" t="s">
        <v>9820</v>
      </c>
      <c r="F339" s="664">
        <v>17</v>
      </c>
      <c r="G339" s="664">
        <v>45747</v>
      </c>
      <c r="H339" s="664">
        <v>1</v>
      </c>
      <c r="I339" s="664">
        <v>2691</v>
      </c>
      <c r="J339" s="664">
        <v>21</v>
      </c>
      <c r="K339" s="664">
        <v>56532</v>
      </c>
      <c r="L339" s="664">
        <v>1.2357531641419111</v>
      </c>
      <c r="M339" s="664">
        <v>2692</v>
      </c>
      <c r="N339" s="664">
        <v>26</v>
      </c>
      <c r="O339" s="664">
        <v>70058</v>
      </c>
      <c r="P339" s="677">
        <v>1.5314228255404727</v>
      </c>
      <c r="Q339" s="665">
        <v>2694.5384615384614</v>
      </c>
    </row>
    <row r="340" spans="1:17" ht="14.4" customHeight="1" x14ac:dyDescent="0.3">
      <c r="A340" s="660" t="s">
        <v>9739</v>
      </c>
      <c r="B340" s="661" t="s">
        <v>9358</v>
      </c>
      <c r="C340" s="661" t="s">
        <v>8731</v>
      </c>
      <c r="D340" s="661" t="s">
        <v>9821</v>
      </c>
      <c r="E340" s="661" t="s">
        <v>9822</v>
      </c>
      <c r="F340" s="664">
        <v>1</v>
      </c>
      <c r="G340" s="664">
        <v>5177</v>
      </c>
      <c r="H340" s="664">
        <v>1</v>
      </c>
      <c r="I340" s="664">
        <v>5177</v>
      </c>
      <c r="J340" s="664">
        <v>1</v>
      </c>
      <c r="K340" s="664">
        <v>5180</v>
      </c>
      <c r="L340" s="664">
        <v>1.0005794861889126</v>
      </c>
      <c r="M340" s="664">
        <v>5180</v>
      </c>
      <c r="N340" s="664">
        <v>4</v>
      </c>
      <c r="O340" s="664">
        <v>20738</v>
      </c>
      <c r="P340" s="677">
        <v>4.0057948618891253</v>
      </c>
      <c r="Q340" s="665">
        <v>5184.5</v>
      </c>
    </row>
    <row r="341" spans="1:17" ht="14.4" customHeight="1" x14ac:dyDescent="0.3">
      <c r="A341" s="660" t="s">
        <v>9739</v>
      </c>
      <c r="B341" s="661" t="s">
        <v>9358</v>
      </c>
      <c r="C341" s="661" t="s">
        <v>8731</v>
      </c>
      <c r="D341" s="661" t="s">
        <v>9823</v>
      </c>
      <c r="E341" s="661" t="s">
        <v>9824</v>
      </c>
      <c r="F341" s="664"/>
      <c r="G341" s="664"/>
      <c r="H341" s="664"/>
      <c r="I341" s="664"/>
      <c r="J341" s="664">
        <v>2</v>
      </c>
      <c r="K341" s="664">
        <v>300</v>
      </c>
      <c r="L341" s="664"/>
      <c r="M341" s="664">
        <v>150</v>
      </c>
      <c r="N341" s="664">
        <v>2</v>
      </c>
      <c r="O341" s="664">
        <v>301</v>
      </c>
      <c r="P341" s="677"/>
      <c r="Q341" s="665">
        <v>150.5</v>
      </c>
    </row>
    <row r="342" spans="1:17" ht="14.4" customHeight="1" x14ac:dyDescent="0.3">
      <c r="A342" s="660" t="s">
        <v>9739</v>
      </c>
      <c r="B342" s="661" t="s">
        <v>9358</v>
      </c>
      <c r="C342" s="661" t="s">
        <v>8731</v>
      </c>
      <c r="D342" s="661" t="s">
        <v>9825</v>
      </c>
      <c r="E342" s="661" t="s">
        <v>9826</v>
      </c>
      <c r="F342" s="664">
        <v>1</v>
      </c>
      <c r="G342" s="664">
        <v>192</v>
      </c>
      <c r="H342" s="664">
        <v>1</v>
      </c>
      <c r="I342" s="664">
        <v>192</v>
      </c>
      <c r="J342" s="664">
        <v>2</v>
      </c>
      <c r="K342" s="664">
        <v>386</v>
      </c>
      <c r="L342" s="664">
        <v>2.0104166666666665</v>
      </c>
      <c r="M342" s="664">
        <v>193</v>
      </c>
      <c r="N342" s="664">
        <v>4</v>
      </c>
      <c r="O342" s="664">
        <v>775</v>
      </c>
      <c r="P342" s="677">
        <v>4.036458333333333</v>
      </c>
      <c r="Q342" s="665">
        <v>193.75</v>
      </c>
    </row>
    <row r="343" spans="1:17" ht="14.4" customHeight="1" x14ac:dyDescent="0.3">
      <c r="A343" s="660" t="s">
        <v>9739</v>
      </c>
      <c r="B343" s="661" t="s">
        <v>9358</v>
      </c>
      <c r="C343" s="661" t="s">
        <v>8731</v>
      </c>
      <c r="D343" s="661" t="s">
        <v>9376</v>
      </c>
      <c r="E343" s="661" t="s">
        <v>9377</v>
      </c>
      <c r="F343" s="664"/>
      <c r="G343" s="664"/>
      <c r="H343" s="664"/>
      <c r="I343" s="664"/>
      <c r="J343" s="664">
        <v>9</v>
      </c>
      <c r="K343" s="664">
        <v>1782</v>
      </c>
      <c r="L343" s="664"/>
      <c r="M343" s="664">
        <v>198</v>
      </c>
      <c r="N343" s="664">
        <v>2</v>
      </c>
      <c r="O343" s="664">
        <v>397</v>
      </c>
      <c r="P343" s="677"/>
      <c r="Q343" s="665">
        <v>198.5</v>
      </c>
    </row>
    <row r="344" spans="1:17" ht="14.4" customHeight="1" x14ac:dyDescent="0.3">
      <c r="A344" s="660" t="s">
        <v>9739</v>
      </c>
      <c r="B344" s="661" t="s">
        <v>9358</v>
      </c>
      <c r="C344" s="661" t="s">
        <v>8731</v>
      </c>
      <c r="D344" s="661" t="s">
        <v>9827</v>
      </c>
      <c r="E344" s="661" t="s">
        <v>9828</v>
      </c>
      <c r="F344" s="664"/>
      <c r="G344" s="664"/>
      <c r="H344" s="664"/>
      <c r="I344" s="664"/>
      <c r="J344" s="664">
        <v>1</v>
      </c>
      <c r="K344" s="664">
        <v>415</v>
      </c>
      <c r="L344" s="664"/>
      <c r="M344" s="664">
        <v>415</v>
      </c>
      <c r="N344" s="664">
        <v>1</v>
      </c>
      <c r="O344" s="664">
        <v>417</v>
      </c>
      <c r="P344" s="677"/>
      <c r="Q344" s="665">
        <v>417</v>
      </c>
    </row>
    <row r="345" spans="1:17" ht="14.4" customHeight="1" x14ac:dyDescent="0.3">
      <c r="A345" s="660" t="s">
        <v>9739</v>
      </c>
      <c r="B345" s="661" t="s">
        <v>9358</v>
      </c>
      <c r="C345" s="661" t="s">
        <v>8731</v>
      </c>
      <c r="D345" s="661" t="s">
        <v>9829</v>
      </c>
      <c r="E345" s="661" t="s">
        <v>9830</v>
      </c>
      <c r="F345" s="664">
        <v>1</v>
      </c>
      <c r="G345" s="664">
        <v>157</v>
      </c>
      <c r="H345" s="664">
        <v>1</v>
      </c>
      <c r="I345" s="664">
        <v>157</v>
      </c>
      <c r="J345" s="664">
        <v>2</v>
      </c>
      <c r="K345" s="664">
        <v>316</v>
      </c>
      <c r="L345" s="664">
        <v>2.0127388535031847</v>
      </c>
      <c r="M345" s="664">
        <v>158</v>
      </c>
      <c r="N345" s="664">
        <v>11</v>
      </c>
      <c r="O345" s="664">
        <v>1749</v>
      </c>
      <c r="P345" s="677">
        <v>11.140127388535031</v>
      </c>
      <c r="Q345" s="665">
        <v>159</v>
      </c>
    </row>
    <row r="346" spans="1:17" ht="14.4" customHeight="1" x14ac:dyDescent="0.3">
      <c r="A346" s="660" t="s">
        <v>9739</v>
      </c>
      <c r="B346" s="661" t="s">
        <v>9358</v>
      </c>
      <c r="C346" s="661" t="s">
        <v>8731</v>
      </c>
      <c r="D346" s="661" t="s">
        <v>9831</v>
      </c>
      <c r="E346" s="661" t="s">
        <v>9832</v>
      </c>
      <c r="F346" s="664"/>
      <c r="G346" s="664"/>
      <c r="H346" s="664"/>
      <c r="I346" s="664"/>
      <c r="J346" s="664">
        <v>4</v>
      </c>
      <c r="K346" s="664">
        <v>1248</v>
      </c>
      <c r="L346" s="664"/>
      <c r="M346" s="664">
        <v>312</v>
      </c>
      <c r="N346" s="664"/>
      <c r="O346" s="664"/>
      <c r="P346" s="677"/>
      <c r="Q346" s="665"/>
    </row>
    <row r="347" spans="1:17" ht="14.4" customHeight="1" x14ac:dyDescent="0.3">
      <c r="A347" s="660" t="s">
        <v>9739</v>
      </c>
      <c r="B347" s="661" t="s">
        <v>9358</v>
      </c>
      <c r="C347" s="661" t="s">
        <v>8731</v>
      </c>
      <c r="D347" s="661" t="s">
        <v>9833</v>
      </c>
      <c r="E347" s="661" t="s">
        <v>9834</v>
      </c>
      <c r="F347" s="664">
        <v>39</v>
      </c>
      <c r="G347" s="664">
        <v>82524</v>
      </c>
      <c r="H347" s="664">
        <v>1</v>
      </c>
      <c r="I347" s="664">
        <v>2116</v>
      </c>
      <c r="J347" s="664">
        <v>38</v>
      </c>
      <c r="K347" s="664">
        <v>80484</v>
      </c>
      <c r="L347" s="664">
        <v>0.97527991856914353</v>
      </c>
      <c r="M347" s="664">
        <v>2118</v>
      </c>
      <c r="N347" s="664">
        <v>47</v>
      </c>
      <c r="O347" s="664">
        <v>99654</v>
      </c>
      <c r="P347" s="677">
        <v>1.2075759778973389</v>
      </c>
      <c r="Q347" s="665">
        <v>2120.2978723404253</v>
      </c>
    </row>
    <row r="348" spans="1:17" ht="14.4" customHeight="1" x14ac:dyDescent="0.3">
      <c r="A348" s="660" t="s">
        <v>9739</v>
      </c>
      <c r="B348" s="661" t="s">
        <v>9358</v>
      </c>
      <c r="C348" s="661" t="s">
        <v>8731</v>
      </c>
      <c r="D348" s="661" t="s">
        <v>9835</v>
      </c>
      <c r="E348" s="661" t="s">
        <v>9800</v>
      </c>
      <c r="F348" s="664">
        <v>4</v>
      </c>
      <c r="G348" s="664">
        <v>7448</v>
      </c>
      <c r="H348" s="664">
        <v>1</v>
      </c>
      <c r="I348" s="664">
        <v>1862</v>
      </c>
      <c r="J348" s="664">
        <v>3</v>
      </c>
      <c r="K348" s="664">
        <v>5592</v>
      </c>
      <c r="L348" s="664">
        <v>0.75080558539205156</v>
      </c>
      <c r="M348" s="664">
        <v>1864</v>
      </c>
      <c r="N348" s="664">
        <v>3</v>
      </c>
      <c r="O348" s="664">
        <v>5601</v>
      </c>
      <c r="P348" s="677">
        <v>0.75201396348012894</v>
      </c>
      <c r="Q348" s="665">
        <v>1867</v>
      </c>
    </row>
    <row r="349" spans="1:17" ht="14.4" customHeight="1" x14ac:dyDescent="0.3">
      <c r="A349" s="660" t="s">
        <v>9739</v>
      </c>
      <c r="B349" s="661" t="s">
        <v>9358</v>
      </c>
      <c r="C349" s="661" t="s">
        <v>8731</v>
      </c>
      <c r="D349" s="661" t="s">
        <v>9836</v>
      </c>
      <c r="E349" s="661" t="s">
        <v>9837</v>
      </c>
      <c r="F349" s="664"/>
      <c r="G349" s="664"/>
      <c r="H349" s="664"/>
      <c r="I349" s="664"/>
      <c r="J349" s="664">
        <v>1</v>
      </c>
      <c r="K349" s="664">
        <v>158</v>
      </c>
      <c r="L349" s="664"/>
      <c r="M349" s="664">
        <v>158</v>
      </c>
      <c r="N349" s="664"/>
      <c r="O349" s="664"/>
      <c r="P349" s="677"/>
      <c r="Q349" s="665"/>
    </row>
    <row r="350" spans="1:17" ht="14.4" customHeight="1" x14ac:dyDescent="0.3">
      <c r="A350" s="660" t="s">
        <v>9739</v>
      </c>
      <c r="B350" s="661" t="s">
        <v>9358</v>
      </c>
      <c r="C350" s="661" t="s">
        <v>8731</v>
      </c>
      <c r="D350" s="661" t="s">
        <v>9838</v>
      </c>
      <c r="E350" s="661" t="s">
        <v>9839</v>
      </c>
      <c r="F350" s="664"/>
      <c r="G350" s="664"/>
      <c r="H350" s="664"/>
      <c r="I350" s="664"/>
      <c r="J350" s="664"/>
      <c r="K350" s="664"/>
      <c r="L350" s="664"/>
      <c r="M350" s="664"/>
      <c r="N350" s="664">
        <v>2</v>
      </c>
      <c r="O350" s="664">
        <v>19448</v>
      </c>
      <c r="P350" s="677"/>
      <c r="Q350" s="665">
        <v>9724</v>
      </c>
    </row>
    <row r="351" spans="1:17" ht="14.4" customHeight="1" x14ac:dyDescent="0.3">
      <c r="A351" s="660" t="s">
        <v>9739</v>
      </c>
      <c r="B351" s="661" t="s">
        <v>9358</v>
      </c>
      <c r="C351" s="661" t="s">
        <v>8731</v>
      </c>
      <c r="D351" s="661" t="s">
        <v>9840</v>
      </c>
      <c r="E351" s="661" t="s">
        <v>9841</v>
      </c>
      <c r="F351" s="664">
        <v>50</v>
      </c>
      <c r="G351" s="664">
        <v>418900</v>
      </c>
      <c r="H351" s="664">
        <v>1</v>
      </c>
      <c r="I351" s="664">
        <v>8378</v>
      </c>
      <c r="J351" s="664">
        <v>46</v>
      </c>
      <c r="K351" s="664">
        <v>385664</v>
      </c>
      <c r="L351" s="664">
        <v>0.92065886846502742</v>
      </c>
      <c r="M351" s="664">
        <v>8384</v>
      </c>
      <c r="N351" s="664">
        <v>64</v>
      </c>
      <c r="O351" s="664">
        <v>537148</v>
      </c>
      <c r="P351" s="677">
        <v>1.2822821675817617</v>
      </c>
      <c r="Q351" s="665">
        <v>8392.9375</v>
      </c>
    </row>
    <row r="352" spans="1:17" ht="14.4" customHeight="1" x14ac:dyDescent="0.3">
      <c r="A352" s="660" t="s">
        <v>9739</v>
      </c>
      <c r="B352" s="661" t="s">
        <v>9358</v>
      </c>
      <c r="C352" s="661" t="s">
        <v>8731</v>
      </c>
      <c r="D352" s="661" t="s">
        <v>9842</v>
      </c>
      <c r="E352" s="661" t="s">
        <v>9843</v>
      </c>
      <c r="F352" s="664">
        <v>1</v>
      </c>
      <c r="G352" s="664">
        <v>5688</v>
      </c>
      <c r="H352" s="664">
        <v>1</v>
      </c>
      <c r="I352" s="664">
        <v>5688</v>
      </c>
      <c r="J352" s="664">
        <v>1</v>
      </c>
      <c r="K352" s="664">
        <v>5693</v>
      </c>
      <c r="L352" s="664">
        <v>1.0008790436005626</v>
      </c>
      <c r="M352" s="664">
        <v>5693</v>
      </c>
      <c r="N352" s="664"/>
      <c r="O352" s="664"/>
      <c r="P352" s="677"/>
      <c r="Q352" s="665"/>
    </row>
    <row r="353" spans="1:17" ht="14.4" customHeight="1" x14ac:dyDescent="0.3">
      <c r="A353" s="660" t="s">
        <v>9844</v>
      </c>
      <c r="B353" s="661" t="s">
        <v>9845</v>
      </c>
      <c r="C353" s="661" t="s">
        <v>8731</v>
      </c>
      <c r="D353" s="661" t="s">
        <v>9846</v>
      </c>
      <c r="E353" s="661" t="s">
        <v>9847</v>
      </c>
      <c r="F353" s="664">
        <v>181</v>
      </c>
      <c r="G353" s="664">
        <v>36562</v>
      </c>
      <c r="H353" s="664">
        <v>1</v>
      </c>
      <c r="I353" s="664">
        <v>202</v>
      </c>
      <c r="J353" s="664">
        <v>189</v>
      </c>
      <c r="K353" s="664">
        <v>38367</v>
      </c>
      <c r="L353" s="664">
        <v>1.0493681964881572</v>
      </c>
      <c r="M353" s="664">
        <v>203</v>
      </c>
      <c r="N353" s="664">
        <v>209</v>
      </c>
      <c r="O353" s="664">
        <v>42761</v>
      </c>
      <c r="P353" s="677">
        <v>1.1695476177452</v>
      </c>
      <c r="Q353" s="665">
        <v>204.5980861244019</v>
      </c>
    </row>
    <row r="354" spans="1:17" ht="14.4" customHeight="1" x14ac:dyDescent="0.3">
      <c r="A354" s="660" t="s">
        <v>9844</v>
      </c>
      <c r="B354" s="661" t="s">
        <v>9845</v>
      </c>
      <c r="C354" s="661" t="s">
        <v>8731</v>
      </c>
      <c r="D354" s="661" t="s">
        <v>9848</v>
      </c>
      <c r="E354" s="661" t="s">
        <v>9847</v>
      </c>
      <c r="F354" s="664"/>
      <c r="G354" s="664"/>
      <c r="H354" s="664"/>
      <c r="I354" s="664"/>
      <c r="J354" s="664"/>
      <c r="K354" s="664"/>
      <c r="L354" s="664"/>
      <c r="M354" s="664"/>
      <c r="N354" s="664">
        <v>96</v>
      </c>
      <c r="O354" s="664">
        <v>8127</v>
      </c>
      <c r="P354" s="677"/>
      <c r="Q354" s="665">
        <v>84.65625</v>
      </c>
    </row>
    <row r="355" spans="1:17" ht="14.4" customHeight="1" x14ac:dyDescent="0.3">
      <c r="A355" s="660" t="s">
        <v>9844</v>
      </c>
      <c r="B355" s="661" t="s">
        <v>9845</v>
      </c>
      <c r="C355" s="661" t="s">
        <v>8731</v>
      </c>
      <c r="D355" s="661" t="s">
        <v>9849</v>
      </c>
      <c r="E355" s="661" t="s">
        <v>9850</v>
      </c>
      <c r="F355" s="664">
        <v>2022</v>
      </c>
      <c r="G355" s="664">
        <v>588402</v>
      </c>
      <c r="H355" s="664">
        <v>1</v>
      </c>
      <c r="I355" s="664">
        <v>291</v>
      </c>
      <c r="J355" s="664">
        <v>2297</v>
      </c>
      <c r="K355" s="664">
        <v>670724</v>
      </c>
      <c r="L355" s="664">
        <v>1.1399077501436092</v>
      </c>
      <c r="M355" s="664">
        <v>292</v>
      </c>
      <c r="N355" s="664">
        <v>2775</v>
      </c>
      <c r="O355" s="664">
        <v>814926</v>
      </c>
      <c r="P355" s="677">
        <v>1.3849816961873005</v>
      </c>
      <c r="Q355" s="665">
        <v>293.66702702702702</v>
      </c>
    </row>
    <row r="356" spans="1:17" ht="14.4" customHeight="1" x14ac:dyDescent="0.3">
      <c r="A356" s="660" t="s">
        <v>9844</v>
      </c>
      <c r="B356" s="661" t="s">
        <v>9845</v>
      </c>
      <c r="C356" s="661" t="s">
        <v>8731</v>
      </c>
      <c r="D356" s="661" t="s">
        <v>9851</v>
      </c>
      <c r="E356" s="661" t="s">
        <v>9852</v>
      </c>
      <c r="F356" s="664">
        <v>49</v>
      </c>
      <c r="G356" s="664">
        <v>4508</v>
      </c>
      <c r="H356" s="664">
        <v>1</v>
      </c>
      <c r="I356" s="664">
        <v>92</v>
      </c>
      <c r="J356" s="664">
        <v>99</v>
      </c>
      <c r="K356" s="664">
        <v>9207</v>
      </c>
      <c r="L356" s="664">
        <v>2.0423691215616682</v>
      </c>
      <c r="M356" s="664">
        <v>93</v>
      </c>
      <c r="N356" s="664">
        <v>88</v>
      </c>
      <c r="O356" s="664">
        <v>8245</v>
      </c>
      <c r="P356" s="677">
        <v>1.8289707187222715</v>
      </c>
      <c r="Q356" s="665">
        <v>93.693181818181813</v>
      </c>
    </row>
    <row r="357" spans="1:17" ht="14.4" customHeight="1" x14ac:dyDescent="0.3">
      <c r="A357" s="660" t="s">
        <v>9844</v>
      </c>
      <c r="B357" s="661" t="s">
        <v>9845</v>
      </c>
      <c r="C357" s="661" t="s">
        <v>8731</v>
      </c>
      <c r="D357" s="661" t="s">
        <v>9853</v>
      </c>
      <c r="E357" s="661" t="s">
        <v>9854</v>
      </c>
      <c r="F357" s="664">
        <v>28</v>
      </c>
      <c r="G357" s="664">
        <v>6132</v>
      </c>
      <c r="H357" s="664">
        <v>1</v>
      </c>
      <c r="I357" s="664">
        <v>219</v>
      </c>
      <c r="J357" s="664">
        <v>22</v>
      </c>
      <c r="K357" s="664">
        <v>4840</v>
      </c>
      <c r="L357" s="664">
        <v>0.78930202217873446</v>
      </c>
      <c r="M357" s="664">
        <v>220</v>
      </c>
      <c r="N357" s="664">
        <v>12</v>
      </c>
      <c r="O357" s="664">
        <v>2664</v>
      </c>
      <c r="P357" s="677">
        <v>0.43444227005870839</v>
      </c>
      <c r="Q357" s="665">
        <v>222</v>
      </c>
    </row>
    <row r="358" spans="1:17" ht="14.4" customHeight="1" x14ac:dyDescent="0.3">
      <c r="A358" s="660" t="s">
        <v>9844</v>
      </c>
      <c r="B358" s="661" t="s">
        <v>9845</v>
      </c>
      <c r="C358" s="661" t="s">
        <v>8731</v>
      </c>
      <c r="D358" s="661" t="s">
        <v>9855</v>
      </c>
      <c r="E358" s="661" t="s">
        <v>9856</v>
      </c>
      <c r="F358" s="664">
        <v>1118</v>
      </c>
      <c r="G358" s="664">
        <v>148694</v>
      </c>
      <c r="H358" s="664">
        <v>1</v>
      </c>
      <c r="I358" s="664">
        <v>133</v>
      </c>
      <c r="J358" s="664">
        <v>1056</v>
      </c>
      <c r="K358" s="664">
        <v>141504</v>
      </c>
      <c r="L358" s="664">
        <v>0.9516456615599822</v>
      </c>
      <c r="M358" s="664">
        <v>134</v>
      </c>
      <c r="N358" s="664">
        <v>1169</v>
      </c>
      <c r="O358" s="664">
        <v>157519</v>
      </c>
      <c r="P358" s="677">
        <v>1.0593500746499522</v>
      </c>
      <c r="Q358" s="665">
        <v>134.74679213002565</v>
      </c>
    </row>
    <row r="359" spans="1:17" ht="14.4" customHeight="1" x14ac:dyDescent="0.3">
      <c r="A359" s="660" t="s">
        <v>9844</v>
      </c>
      <c r="B359" s="661" t="s">
        <v>9845</v>
      </c>
      <c r="C359" s="661" t="s">
        <v>8731</v>
      </c>
      <c r="D359" s="661" t="s">
        <v>9857</v>
      </c>
      <c r="E359" s="661" t="s">
        <v>9856</v>
      </c>
      <c r="F359" s="664">
        <v>54</v>
      </c>
      <c r="G359" s="664">
        <v>9396</v>
      </c>
      <c r="H359" s="664">
        <v>1</v>
      </c>
      <c r="I359" s="664">
        <v>174</v>
      </c>
      <c r="J359" s="664">
        <v>88</v>
      </c>
      <c r="K359" s="664">
        <v>15400</v>
      </c>
      <c r="L359" s="664">
        <v>1.6389953171562366</v>
      </c>
      <c r="M359" s="664">
        <v>175</v>
      </c>
      <c r="N359" s="664">
        <v>95</v>
      </c>
      <c r="O359" s="664">
        <v>16749</v>
      </c>
      <c r="P359" s="677">
        <v>1.7825670498084292</v>
      </c>
      <c r="Q359" s="665">
        <v>176.30526315789473</v>
      </c>
    </row>
    <row r="360" spans="1:17" ht="14.4" customHeight="1" x14ac:dyDescent="0.3">
      <c r="A360" s="660" t="s">
        <v>9844</v>
      </c>
      <c r="B360" s="661" t="s">
        <v>9845</v>
      </c>
      <c r="C360" s="661" t="s">
        <v>8731</v>
      </c>
      <c r="D360" s="661" t="s">
        <v>9858</v>
      </c>
      <c r="E360" s="661" t="s">
        <v>9859</v>
      </c>
      <c r="F360" s="664">
        <v>5</v>
      </c>
      <c r="G360" s="664">
        <v>3045</v>
      </c>
      <c r="H360" s="664">
        <v>1</v>
      </c>
      <c r="I360" s="664">
        <v>609</v>
      </c>
      <c r="J360" s="664">
        <v>10</v>
      </c>
      <c r="K360" s="664">
        <v>6120</v>
      </c>
      <c r="L360" s="664">
        <v>2.0098522167487687</v>
      </c>
      <c r="M360" s="664">
        <v>612</v>
      </c>
      <c r="N360" s="664">
        <v>8</v>
      </c>
      <c r="O360" s="664">
        <v>4926</v>
      </c>
      <c r="P360" s="677">
        <v>1.6177339901477832</v>
      </c>
      <c r="Q360" s="665">
        <v>615.75</v>
      </c>
    </row>
    <row r="361" spans="1:17" ht="14.4" customHeight="1" x14ac:dyDescent="0.3">
      <c r="A361" s="660" t="s">
        <v>9844</v>
      </c>
      <c r="B361" s="661" t="s">
        <v>9845</v>
      </c>
      <c r="C361" s="661" t="s">
        <v>8731</v>
      </c>
      <c r="D361" s="661" t="s">
        <v>9860</v>
      </c>
      <c r="E361" s="661" t="s">
        <v>9861</v>
      </c>
      <c r="F361" s="664">
        <v>4</v>
      </c>
      <c r="G361" s="664">
        <v>2328</v>
      </c>
      <c r="H361" s="664">
        <v>1</v>
      </c>
      <c r="I361" s="664">
        <v>582</v>
      </c>
      <c r="J361" s="664">
        <v>8</v>
      </c>
      <c r="K361" s="664">
        <v>4680</v>
      </c>
      <c r="L361" s="664">
        <v>2.0103092783505154</v>
      </c>
      <c r="M361" s="664">
        <v>585</v>
      </c>
      <c r="N361" s="664">
        <v>12</v>
      </c>
      <c r="O361" s="664">
        <v>7080</v>
      </c>
      <c r="P361" s="677">
        <v>3.0412371134020617</v>
      </c>
      <c r="Q361" s="665">
        <v>590</v>
      </c>
    </row>
    <row r="362" spans="1:17" ht="14.4" customHeight="1" x14ac:dyDescent="0.3">
      <c r="A362" s="660" t="s">
        <v>9844</v>
      </c>
      <c r="B362" s="661" t="s">
        <v>9845</v>
      </c>
      <c r="C362" s="661" t="s">
        <v>8731</v>
      </c>
      <c r="D362" s="661" t="s">
        <v>9862</v>
      </c>
      <c r="E362" s="661" t="s">
        <v>9863</v>
      </c>
      <c r="F362" s="664">
        <v>117</v>
      </c>
      <c r="G362" s="664">
        <v>18486</v>
      </c>
      <c r="H362" s="664">
        <v>1</v>
      </c>
      <c r="I362" s="664">
        <v>158</v>
      </c>
      <c r="J362" s="664">
        <v>178</v>
      </c>
      <c r="K362" s="664">
        <v>28302</v>
      </c>
      <c r="L362" s="664">
        <v>1.5309964297306069</v>
      </c>
      <c r="M362" s="664">
        <v>159</v>
      </c>
      <c r="N362" s="664">
        <v>178</v>
      </c>
      <c r="O362" s="664">
        <v>28444</v>
      </c>
      <c r="P362" s="677">
        <v>1.5386779184247539</v>
      </c>
      <c r="Q362" s="665">
        <v>159.79775280898878</v>
      </c>
    </row>
    <row r="363" spans="1:17" ht="14.4" customHeight="1" x14ac:dyDescent="0.3">
      <c r="A363" s="660" t="s">
        <v>9844</v>
      </c>
      <c r="B363" s="661" t="s">
        <v>9845</v>
      </c>
      <c r="C363" s="661" t="s">
        <v>8731</v>
      </c>
      <c r="D363" s="661" t="s">
        <v>9864</v>
      </c>
      <c r="E363" s="661" t="s">
        <v>9865</v>
      </c>
      <c r="F363" s="664">
        <v>42</v>
      </c>
      <c r="G363" s="664">
        <v>16044</v>
      </c>
      <c r="H363" s="664">
        <v>1</v>
      </c>
      <c r="I363" s="664">
        <v>382</v>
      </c>
      <c r="J363" s="664">
        <v>50</v>
      </c>
      <c r="K363" s="664">
        <v>19100</v>
      </c>
      <c r="L363" s="664">
        <v>1.1904761904761905</v>
      </c>
      <c r="M363" s="664">
        <v>382</v>
      </c>
      <c r="N363" s="664">
        <v>57</v>
      </c>
      <c r="O363" s="664">
        <v>21812</v>
      </c>
      <c r="P363" s="677">
        <v>1.3595113438045374</v>
      </c>
      <c r="Q363" s="665">
        <v>382.66666666666669</v>
      </c>
    </row>
    <row r="364" spans="1:17" ht="14.4" customHeight="1" x14ac:dyDescent="0.3">
      <c r="A364" s="660" t="s">
        <v>9844</v>
      </c>
      <c r="B364" s="661" t="s">
        <v>9845</v>
      </c>
      <c r="C364" s="661" t="s">
        <v>8731</v>
      </c>
      <c r="D364" s="661" t="s">
        <v>9866</v>
      </c>
      <c r="E364" s="661" t="s">
        <v>9867</v>
      </c>
      <c r="F364" s="664">
        <v>76</v>
      </c>
      <c r="G364" s="664">
        <v>19836</v>
      </c>
      <c r="H364" s="664">
        <v>1</v>
      </c>
      <c r="I364" s="664">
        <v>261</v>
      </c>
      <c r="J364" s="664">
        <v>129</v>
      </c>
      <c r="K364" s="664">
        <v>33798</v>
      </c>
      <c r="L364" s="664">
        <v>1.7038717483363581</v>
      </c>
      <c r="M364" s="664">
        <v>262</v>
      </c>
      <c r="N364" s="664">
        <v>121</v>
      </c>
      <c r="O364" s="664">
        <v>31996</v>
      </c>
      <c r="P364" s="677">
        <v>1.6130268199233717</v>
      </c>
      <c r="Q364" s="665">
        <v>264.42975206611573</v>
      </c>
    </row>
    <row r="365" spans="1:17" ht="14.4" customHeight="1" x14ac:dyDescent="0.3">
      <c r="A365" s="660" t="s">
        <v>9844</v>
      </c>
      <c r="B365" s="661" t="s">
        <v>9845</v>
      </c>
      <c r="C365" s="661" t="s">
        <v>8731</v>
      </c>
      <c r="D365" s="661" t="s">
        <v>9868</v>
      </c>
      <c r="E365" s="661" t="s">
        <v>9869</v>
      </c>
      <c r="F365" s="664">
        <v>93</v>
      </c>
      <c r="G365" s="664">
        <v>13020</v>
      </c>
      <c r="H365" s="664">
        <v>1</v>
      </c>
      <c r="I365" s="664">
        <v>140</v>
      </c>
      <c r="J365" s="664">
        <v>118</v>
      </c>
      <c r="K365" s="664">
        <v>16638</v>
      </c>
      <c r="L365" s="664">
        <v>1.2778801843317973</v>
      </c>
      <c r="M365" s="664">
        <v>141</v>
      </c>
      <c r="N365" s="664">
        <v>102</v>
      </c>
      <c r="O365" s="664">
        <v>14382</v>
      </c>
      <c r="P365" s="677">
        <v>1.1046082949308755</v>
      </c>
      <c r="Q365" s="665">
        <v>141</v>
      </c>
    </row>
    <row r="366" spans="1:17" ht="14.4" customHeight="1" x14ac:dyDescent="0.3">
      <c r="A366" s="660" t="s">
        <v>9844</v>
      </c>
      <c r="B366" s="661" t="s">
        <v>9845</v>
      </c>
      <c r="C366" s="661" t="s">
        <v>8731</v>
      </c>
      <c r="D366" s="661" t="s">
        <v>9870</v>
      </c>
      <c r="E366" s="661" t="s">
        <v>9869</v>
      </c>
      <c r="F366" s="664">
        <v>1114</v>
      </c>
      <c r="G366" s="664">
        <v>86892</v>
      </c>
      <c r="H366" s="664">
        <v>1</v>
      </c>
      <c r="I366" s="664">
        <v>78</v>
      </c>
      <c r="J366" s="664">
        <v>1055</v>
      </c>
      <c r="K366" s="664">
        <v>82290</v>
      </c>
      <c r="L366" s="664">
        <v>0.94703770197486536</v>
      </c>
      <c r="M366" s="664">
        <v>78</v>
      </c>
      <c r="N366" s="664">
        <v>1169</v>
      </c>
      <c r="O366" s="664">
        <v>91182</v>
      </c>
      <c r="P366" s="677">
        <v>1.0493716337522441</v>
      </c>
      <c r="Q366" s="665">
        <v>78</v>
      </c>
    </row>
    <row r="367" spans="1:17" ht="14.4" customHeight="1" x14ac:dyDescent="0.3">
      <c r="A367" s="660" t="s">
        <v>9844</v>
      </c>
      <c r="B367" s="661" t="s">
        <v>9845</v>
      </c>
      <c r="C367" s="661" t="s">
        <v>8731</v>
      </c>
      <c r="D367" s="661" t="s">
        <v>9871</v>
      </c>
      <c r="E367" s="661" t="s">
        <v>9872</v>
      </c>
      <c r="F367" s="664">
        <v>93</v>
      </c>
      <c r="G367" s="664">
        <v>28086</v>
      </c>
      <c r="H367" s="664">
        <v>1</v>
      </c>
      <c r="I367" s="664">
        <v>302</v>
      </c>
      <c r="J367" s="664">
        <v>118</v>
      </c>
      <c r="K367" s="664">
        <v>35754</v>
      </c>
      <c r="L367" s="664">
        <v>1.2730185857722709</v>
      </c>
      <c r="M367" s="664">
        <v>303</v>
      </c>
      <c r="N367" s="664">
        <v>102</v>
      </c>
      <c r="O367" s="664">
        <v>31161</v>
      </c>
      <c r="P367" s="677">
        <v>1.1094851527451399</v>
      </c>
      <c r="Q367" s="665">
        <v>305.5</v>
      </c>
    </row>
    <row r="368" spans="1:17" ht="14.4" customHeight="1" x14ac:dyDescent="0.3">
      <c r="A368" s="660" t="s">
        <v>9844</v>
      </c>
      <c r="B368" s="661" t="s">
        <v>9845</v>
      </c>
      <c r="C368" s="661" t="s">
        <v>8731</v>
      </c>
      <c r="D368" s="661" t="s">
        <v>9873</v>
      </c>
      <c r="E368" s="661" t="s">
        <v>9874</v>
      </c>
      <c r="F368" s="664">
        <v>42</v>
      </c>
      <c r="G368" s="664">
        <v>20412</v>
      </c>
      <c r="H368" s="664">
        <v>1</v>
      </c>
      <c r="I368" s="664">
        <v>486</v>
      </c>
      <c r="J368" s="664">
        <v>50</v>
      </c>
      <c r="K368" s="664">
        <v>24300</v>
      </c>
      <c r="L368" s="664">
        <v>1.1904761904761905</v>
      </c>
      <c r="M368" s="664">
        <v>486</v>
      </c>
      <c r="N368" s="664">
        <v>56</v>
      </c>
      <c r="O368" s="664">
        <v>27253</v>
      </c>
      <c r="P368" s="677">
        <v>1.3351459925533999</v>
      </c>
      <c r="Q368" s="665">
        <v>486.66071428571428</v>
      </c>
    </row>
    <row r="369" spans="1:17" ht="14.4" customHeight="1" x14ac:dyDescent="0.3">
      <c r="A369" s="660" t="s">
        <v>9844</v>
      </c>
      <c r="B369" s="661" t="s">
        <v>9845</v>
      </c>
      <c r="C369" s="661" t="s">
        <v>8731</v>
      </c>
      <c r="D369" s="661" t="s">
        <v>9875</v>
      </c>
      <c r="E369" s="661" t="s">
        <v>9876</v>
      </c>
      <c r="F369" s="664">
        <v>296</v>
      </c>
      <c r="G369" s="664">
        <v>47064</v>
      </c>
      <c r="H369" s="664">
        <v>1</v>
      </c>
      <c r="I369" s="664">
        <v>159</v>
      </c>
      <c r="J369" s="664">
        <v>267</v>
      </c>
      <c r="K369" s="664">
        <v>42720</v>
      </c>
      <c r="L369" s="664">
        <v>0.90770015298317186</v>
      </c>
      <c r="M369" s="664">
        <v>160</v>
      </c>
      <c r="N369" s="664">
        <v>305</v>
      </c>
      <c r="O369" s="664">
        <v>49028</v>
      </c>
      <c r="P369" s="677">
        <v>1.041730409654938</v>
      </c>
      <c r="Q369" s="665">
        <v>160.74754098360657</v>
      </c>
    </row>
    <row r="370" spans="1:17" ht="14.4" customHeight="1" x14ac:dyDescent="0.3">
      <c r="A370" s="660" t="s">
        <v>9844</v>
      </c>
      <c r="B370" s="661" t="s">
        <v>9845</v>
      </c>
      <c r="C370" s="661" t="s">
        <v>8731</v>
      </c>
      <c r="D370" s="661" t="s">
        <v>9877</v>
      </c>
      <c r="E370" s="661" t="s">
        <v>9847</v>
      </c>
      <c r="F370" s="664">
        <v>1667</v>
      </c>
      <c r="G370" s="664">
        <v>116690</v>
      </c>
      <c r="H370" s="664">
        <v>1</v>
      </c>
      <c r="I370" s="664">
        <v>70</v>
      </c>
      <c r="J370" s="664">
        <v>1542</v>
      </c>
      <c r="K370" s="664">
        <v>107940</v>
      </c>
      <c r="L370" s="664">
        <v>0.92501499700059986</v>
      </c>
      <c r="M370" s="664">
        <v>70</v>
      </c>
      <c r="N370" s="664">
        <v>1742</v>
      </c>
      <c r="O370" s="664">
        <v>123247</v>
      </c>
      <c r="P370" s="677">
        <v>1.0561916188190934</v>
      </c>
      <c r="Q370" s="665">
        <v>70.750287026406426</v>
      </c>
    </row>
    <row r="371" spans="1:17" ht="14.4" customHeight="1" x14ac:dyDescent="0.3">
      <c r="A371" s="660" t="s">
        <v>9844</v>
      </c>
      <c r="B371" s="661" t="s">
        <v>9845</v>
      </c>
      <c r="C371" s="661" t="s">
        <v>8731</v>
      </c>
      <c r="D371" s="661" t="s">
        <v>9878</v>
      </c>
      <c r="E371" s="661" t="s">
        <v>9879</v>
      </c>
      <c r="F371" s="664">
        <v>98</v>
      </c>
      <c r="G371" s="664">
        <v>21070</v>
      </c>
      <c r="H371" s="664">
        <v>1</v>
      </c>
      <c r="I371" s="664">
        <v>215</v>
      </c>
      <c r="J371" s="664">
        <v>108</v>
      </c>
      <c r="K371" s="664">
        <v>23328</v>
      </c>
      <c r="L371" s="664">
        <v>1.1071665875652588</v>
      </c>
      <c r="M371" s="664">
        <v>216</v>
      </c>
      <c r="N371" s="664">
        <v>100</v>
      </c>
      <c r="O371" s="664">
        <v>21792</v>
      </c>
      <c r="P371" s="677">
        <v>1.034266729947793</v>
      </c>
      <c r="Q371" s="665">
        <v>217.92</v>
      </c>
    </row>
    <row r="372" spans="1:17" ht="14.4" customHeight="1" x14ac:dyDescent="0.3">
      <c r="A372" s="660" t="s">
        <v>9844</v>
      </c>
      <c r="B372" s="661" t="s">
        <v>9845</v>
      </c>
      <c r="C372" s="661" t="s">
        <v>8731</v>
      </c>
      <c r="D372" s="661" t="s">
        <v>9880</v>
      </c>
      <c r="E372" s="661" t="s">
        <v>9881</v>
      </c>
      <c r="F372" s="664">
        <v>25</v>
      </c>
      <c r="G372" s="664">
        <v>29650</v>
      </c>
      <c r="H372" s="664">
        <v>1</v>
      </c>
      <c r="I372" s="664">
        <v>1186</v>
      </c>
      <c r="J372" s="664">
        <v>47</v>
      </c>
      <c r="K372" s="664">
        <v>55883</v>
      </c>
      <c r="L372" s="664">
        <v>1.8847554806070825</v>
      </c>
      <c r="M372" s="664">
        <v>1189</v>
      </c>
      <c r="N372" s="664">
        <v>42</v>
      </c>
      <c r="O372" s="664">
        <v>50042</v>
      </c>
      <c r="P372" s="677">
        <v>1.6877571669477234</v>
      </c>
      <c r="Q372" s="665">
        <v>1191.4761904761904</v>
      </c>
    </row>
    <row r="373" spans="1:17" ht="14.4" customHeight="1" x14ac:dyDescent="0.3">
      <c r="A373" s="660" t="s">
        <v>9844</v>
      </c>
      <c r="B373" s="661" t="s">
        <v>9845</v>
      </c>
      <c r="C373" s="661" t="s">
        <v>8731</v>
      </c>
      <c r="D373" s="661" t="s">
        <v>9882</v>
      </c>
      <c r="E373" s="661" t="s">
        <v>9883</v>
      </c>
      <c r="F373" s="664">
        <v>117</v>
      </c>
      <c r="G373" s="664">
        <v>12519</v>
      </c>
      <c r="H373" s="664">
        <v>1</v>
      </c>
      <c r="I373" s="664">
        <v>107</v>
      </c>
      <c r="J373" s="664">
        <v>136</v>
      </c>
      <c r="K373" s="664">
        <v>14688</v>
      </c>
      <c r="L373" s="664">
        <v>1.1732566498921639</v>
      </c>
      <c r="M373" s="664">
        <v>108</v>
      </c>
      <c r="N373" s="664">
        <v>116</v>
      </c>
      <c r="O373" s="664">
        <v>12605</v>
      </c>
      <c r="P373" s="677">
        <v>1.0068695582714273</v>
      </c>
      <c r="Q373" s="665">
        <v>108.66379310344827</v>
      </c>
    </row>
    <row r="374" spans="1:17" ht="14.4" customHeight="1" x14ac:dyDescent="0.3">
      <c r="A374" s="660" t="s">
        <v>9844</v>
      </c>
      <c r="B374" s="661" t="s">
        <v>9845</v>
      </c>
      <c r="C374" s="661" t="s">
        <v>8731</v>
      </c>
      <c r="D374" s="661" t="s">
        <v>9884</v>
      </c>
      <c r="E374" s="661" t="s">
        <v>9885</v>
      </c>
      <c r="F374" s="664">
        <v>44</v>
      </c>
      <c r="G374" s="664">
        <v>13992</v>
      </c>
      <c r="H374" s="664">
        <v>1</v>
      </c>
      <c r="I374" s="664">
        <v>318</v>
      </c>
      <c r="J374" s="664">
        <v>25</v>
      </c>
      <c r="K374" s="664">
        <v>7975</v>
      </c>
      <c r="L374" s="664">
        <v>0.56996855345911945</v>
      </c>
      <c r="M374" s="664">
        <v>319</v>
      </c>
      <c r="N374" s="664">
        <v>12</v>
      </c>
      <c r="O374" s="664">
        <v>3849</v>
      </c>
      <c r="P374" s="677">
        <v>0.27508576329331047</v>
      </c>
      <c r="Q374" s="665">
        <v>320.75</v>
      </c>
    </row>
    <row r="375" spans="1:17" ht="14.4" customHeight="1" x14ac:dyDescent="0.3">
      <c r="A375" s="660" t="s">
        <v>9844</v>
      </c>
      <c r="B375" s="661" t="s">
        <v>9845</v>
      </c>
      <c r="C375" s="661" t="s">
        <v>8731</v>
      </c>
      <c r="D375" s="661" t="s">
        <v>9886</v>
      </c>
      <c r="E375" s="661" t="s">
        <v>9887</v>
      </c>
      <c r="F375" s="664">
        <v>9</v>
      </c>
      <c r="G375" s="664">
        <v>9135</v>
      </c>
      <c r="H375" s="664">
        <v>1</v>
      </c>
      <c r="I375" s="664">
        <v>1015</v>
      </c>
      <c r="J375" s="664">
        <v>11</v>
      </c>
      <c r="K375" s="664">
        <v>11220</v>
      </c>
      <c r="L375" s="664">
        <v>1.2282430213464697</v>
      </c>
      <c r="M375" s="664">
        <v>1020</v>
      </c>
      <c r="N375" s="664">
        <v>13</v>
      </c>
      <c r="O375" s="664">
        <v>13350</v>
      </c>
      <c r="P375" s="677">
        <v>1.4614121510673235</v>
      </c>
      <c r="Q375" s="665">
        <v>1026.9230769230769</v>
      </c>
    </row>
    <row r="376" spans="1:17" ht="14.4" customHeight="1" x14ac:dyDescent="0.3">
      <c r="A376" s="660" t="s">
        <v>9844</v>
      </c>
      <c r="B376" s="661" t="s">
        <v>9845</v>
      </c>
      <c r="C376" s="661" t="s">
        <v>8731</v>
      </c>
      <c r="D376" s="661" t="s">
        <v>9888</v>
      </c>
      <c r="E376" s="661" t="s">
        <v>9889</v>
      </c>
      <c r="F376" s="664">
        <v>6</v>
      </c>
      <c r="G376" s="664">
        <v>1740</v>
      </c>
      <c r="H376" s="664">
        <v>1</v>
      </c>
      <c r="I376" s="664">
        <v>290</v>
      </c>
      <c r="J376" s="664">
        <v>8</v>
      </c>
      <c r="K376" s="664">
        <v>2328</v>
      </c>
      <c r="L376" s="664">
        <v>1.3379310344827586</v>
      </c>
      <c r="M376" s="664">
        <v>291</v>
      </c>
      <c r="N376" s="664">
        <v>10</v>
      </c>
      <c r="O376" s="664">
        <v>2924</v>
      </c>
      <c r="P376" s="677">
        <v>1.6804597701149426</v>
      </c>
      <c r="Q376" s="665">
        <v>292.39999999999998</v>
      </c>
    </row>
    <row r="377" spans="1:17" ht="14.4" customHeight="1" x14ac:dyDescent="0.3">
      <c r="A377" s="660" t="s">
        <v>9844</v>
      </c>
      <c r="B377" s="661" t="s">
        <v>9845</v>
      </c>
      <c r="C377" s="661" t="s">
        <v>8731</v>
      </c>
      <c r="D377" s="661" t="s">
        <v>9890</v>
      </c>
      <c r="E377" s="661" t="s">
        <v>9891</v>
      </c>
      <c r="F377" s="664"/>
      <c r="G377" s="664"/>
      <c r="H377" s="664"/>
      <c r="I377" s="664"/>
      <c r="J377" s="664">
        <v>1</v>
      </c>
      <c r="K377" s="664">
        <v>26</v>
      </c>
      <c r="L377" s="664"/>
      <c r="M377" s="664">
        <v>26</v>
      </c>
      <c r="N377" s="664"/>
      <c r="O377" s="664"/>
      <c r="P377" s="677"/>
      <c r="Q377" s="665"/>
    </row>
    <row r="378" spans="1:17" ht="14.4" customHeight="1" x14ac:dyDescent="0.3">
      <c r="A378" s="660" t="s">
        <v>9892</v>
      </c>
      <c r="B378" s="661" t="s">
        <v>9893</v>
      </c>
      <c r="C378" s="661" t="s">
        <v>8731</v>
      </c>
      <c r="D378" s="661" t="s">
        <v>9894</v>
      </c>
      <c r="E378" s="661" t="s">
        <v>9895</v>
      </c>
      <c r="F378" s="664">
        <v>218</v>
      </c>
      <c r="G378" s="664">
        <v>11554</v>
      </c>
      <c r="H378" s="664">
        <v>1</v>
      </c>
      <c r="I378" s="664">
        <v>53</v>
      </c>
      <c r="J378" s="664">
        <v>164</v>
      </c>
      <c r="K378" s="664">
        <v>8692</v>
      </c>
      <c r="L378" s="664">
        <v>0.75229357798165142</v>
      </c>
      <c r="M378" s="664">
        <v>53</v>
      </c>
      <c r="N378" s="664">
        <v>194</v>
      </c>
      <c r="O378" s="664">
        <v>10428</v>
      </c>
      <c r="P378" s="677">
        <v>0.90254457330794535</v>
      </c>
      <c r="Q378" s="665">
        <v>53.75257731958763</v>
      </c>
    </row>
    <row r="379" spans="1:17" ht="14.4" customHeight="1" x14ac:dyDescent="0.3">
      <c r="A379" s="660" t="s">
        <v>9892</v>
      </c>
      <c r="B379" s="661" t="s">
        <v>9893</v>
      </c>
      <c r="C379" s="661" t="s">
        <v>8731</v>
      </c>
      <c r="D379" s="661" t="s">
        <v>9896</v>
      </c>
      <c r="E379" s="661" t="s">
        <v>9897</v>
      </c>
      <c r="F379" s="664">
        <v>6</v>
      </c>
      <c r="G379" s="664">
        <v>720</v>
      </c>
      <c r="H379" s="664">
        <v>1</v>
      </c>
      <c r="I379" s="664">
        <v>120</v>
      </c>
      <c r="J379" s="664">
        <v>2</v>
      </c>
      <c r="K379" s="664">
        <v>242</v>
      </c>
      <c r="L379" s="664">
        <v>0.33611111111111114</v>
      </c>
      <c r="M379" s="664">
        <v>121</v>
      </c>
      <c r="N379" s="664"/>
      <c r="O379" s="664"/>
      <c r="P379" s="677"/>
      <c r="Q379" s="665"/>
    </row>
    <row r="380" spans="1:17" ht="14.4" customHeight="1" x14ac:dyDescent="0.3">
      <c r="A380" s="660" t="s">
        <v>9892</v>
      </c>
      <c r="B380" s="661" t="s">
        <v>9893</v>
      </c>
      <c r="C380" s="661" t="s">
        <v>8731</v>
      </c>
      <c r="D380" s="661" t="s">
        <v>9898</v>
      </c>
      <c r="E380" s="661" t="s">
        <v>9899</v>
      </c>
      <c r="F380" s="664">
        <v>1</v>
      </c>
      <c r="G380" s="664">
        <v>379</v>
      </c>
      <c r="H380" s="664">
        <v>1</v>
      </c>
      <c r="I380" s="664">
        <v>379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9892</v>
      </c>
      <c r="B381" s="661" t="s">
        <v>9893</v>
      </c>
      <c r="C381" s="661" t="s">
        <v>8731</v>
      </c>
      <c r="D381" s="661" t="s">
        <v>9900</v>
      </c>
      <c r="E381" s="661" t="s">
        <v>9901</v>
      </c>
      <c r="F381" s="664">
        <v>48</v>
      </c>
      <c r="G381" s="664">
        <v>8016</v>
      </c>
      <c r="H381" s="664">
        <v>1</v>
      </c>
      <c r="I381" s="664">
        <v>167</v>
      </c>
      <c r="J381" s="664">
        <v>50</v>
      </c>
      <c r="K381" s="664">
        <v>8400</v>
      </c>
      <c r="L381" s="664">
        <v>1.0479041916167664</v>
      </c>
      <c r="M381" s="664">
        <v>168</v>
      </c>
      <c r="N381" s="664">
        <v>83</v>
      </c>
      <c r="O381" s="664">
        <v>14130</v>
      </c>
      <c r="P381" s="677">
        <v>1.7627245508982037</v>
      </c>
      <c r="Q381" s="665">
        <v>170.24096385542168</v>
      </c>
    </row>
    <row r="382" spans="1:17" ht="14.4" customHeight="1" x14ac:dyDescent="0.3">
      <c r="A382" s="660" t="s">
        <v>9892</v>
      </c>
      <c r="B382" s="661" t="s">
        <v>9893</v>
      </c>
      <c r="C382" s="661" t="s">
        <v>8731</v>
      </c>
      <c r="D382" s="661" t="s">
        <v>9902</v>
      </c>
      <c r="E382" s="661" t="s">
        <v>9903</v>
      </c>
      <c r="F382" s="664">
        <v>6</v>
      </c>
      <c r="G382" s="664">
        <v>3132</v>
      </c>
      <c r="H382" s="664">
        <v>1</v>
      </c>
      <c r="I382" s="664">
        <v>522</v>
      </c>
      <c r="J382" s="664">
        <v>1</v>
      </c>
      <c r="K382" s="664">
        <v>525</v>
      </c>
      <c r="L382" s="664">
        <v>0.16762452107279693</v>
      </c>
      <c r="M382" s="664">
        <v>525</v>
      </c>
      <c r="N382" s="664">
        <v>2</v>
      </c>
      <c r="O382" s="664">
        <v>1062</v>
      </c>
      <c r="P382" s="677">
        <v>0.33908045977011492</v>
      </c>
      <c r="Q382" s="665">
        <v>531</v>
      </c>
    </row>
    <row r="383" spans="1:17" ht="14.4" customHeight="1" x14ac:dyDescent="0.3">
      <c r="A383" s="660" t="s">
        <v>9892</v>
      </c>
      <c r="B383" s="661" t="s">
        <v>9893</v>
      </c>
      <c r="C383" s="661" t="s">
        <v>8731</v>
      </c>
      <c r="D383" s="661" t="s">
        <v>9904</v>
      </c>
      <c r="E383" s="661" t="s">
        <v>9905</v>
      </c>
      <c r="F383" s="664">
        <v>222</v>
      </c>
      <c r="G383" s="664">
        <v>69486</v>
      </c>
      <c r="H383" s="664">
        <v>1</v>
      </c>
      <c r="I383" s="664">
        <v>313</v>
      </c>
      <c r="J383" s="664">
        <v>159</v>
      </c>
      <c r="K383" s="664">
        <v>50244</v>
      </c>
      <c r="L383" s="664">
        <v>0.72308090838442274</v>
      </c>
      <c r="M383" s="664">
        <v>316</v>
      </c>
      <c r="N383" s="664">
        <v>182</v>
      </c>
      <c r="O383" s="664">
        <v>58080</v>
      </c>
      <c r="P383" s="677">
        <v>0.8358518262671617</v>
      </c>
      <c r="Q383" s="665">
        <v>319.12087912087912</v>
      </c>
    </row>
    <row r="384" spans="1:17" ht="14.4" customHeight="1" x14ac:dyDescent="0.3">
      <c r="A384" s="660" t="s">
        <v>9892</v>
      </c>
      <c r="B384" s="661" t="s">
        <v>9893</v>
      </c>
      <c r="C384" s="661" t="s">
        <v>8731</v>
      </c>
      <c r="D384" s="661" t="s">
        <v>9906</v>
      </c>
      <c r="E384" s="661" t="s">
        <v>9907</v>
      </c>
      <c r="F384" s="664">
        <v>96</v>
      </c>
      <c r="G384" s="664">
        <v>41664</v>
      </c>
      <c r="H384" s="664">
        <v>1</v>
      </c>
      <c r="I384" s="664">
        <v>434</v>
      </c>
      <c r="J384" s="664">
        <v>70</v>
      </c>
      <c r="K384" s="664">
        <v>30450</v>
      </c>
      <c r="L384" s="664">
        <v>0.73084677419354838</v>
      </c>
      <c r="M384" s="664">
        <v>435</v>
      </c>
      <c r="N384" s="664">
        <v>78</v>
      </c>
      <c r="O384" s="664">
        <v>34104</v>
      </c>
      <c r="P384" s="677">
        <v>0.81854838709677424</v>
      </c>
      <c r="Q384" s="665">
        <v>437.23076923076923</v>
      </c>
    </row>
    <row r="385" spans="1:17" ht="14.4" customHeight="1" x14ac:dyDescent="0.3">
      <c r="A385" s="660" t="s">
        <v>9892</v>
      </c>
      <c r="B385" s="661" t="s">
        <v>9893</v>
      </c>
      <c r="C385" s="661" t="s">
        <v>8731</v>
      </c>
      <c r="D385" s="661" t="s">
        <v>9908</v>
      </c>
      <c r="E385" s="661" t="s">
        <v>9909</v>
      </c>
      <c r="F385" s="664">
        <v>1003</v>
      </c>
      <c r="G385" s="664">
        <v>338011</v>
      </c>
      <c r="H385" s="664">
        <v>1</v>
      </c>
      <c r="I385" s="664">
        <v>337</v>
      </c>
      <c r="J385" s="664">
        <v>640</v>
      </c>
      <c r="K385" s="664">
        <v>216320</v>
      </c>
      <c r="L385" s="664">
        <v>0.63997917227545853</v>
      </c>
      <c r="M385" s="664">
        <v>338</v>
      </c>
      <c r="N385" s="664">
        <v>720</v>
      </c>
      <c r="O385" s="664">
        <v>244278</v>
      </c>
      <c r="P385" s="677">
        <v>0.722692456754366</v>
      </c>
      <c r="Q385" s="665">
        <v>339.27499999999998</v>
      </c>
    </row>
    <row r="386" spans="1:17" ht="14.4" customHeight="1" x14ac:dyDescent="0.3">
      <c r="A386" s="660" t="s">
        <v>9892</v>
      </c>
      <c r="B386" s="661" t="s">
        <v>9893</v>
      </c>
      <c r="C386" s="661" t="s">
        <v>8731</v>
      </c>
      <c r="D386" s="661" t="s">
        <v>9362</v>
      </c>
      <c r="E386" s="661" t="s">
        <v>9363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109</v>
      </c>
      <c r="P386" s="677"/>
      <c r="Q386" s="665">
        <v>109</v>
      </c>
    </row>
    <row r="387" spans="1:17" ht="14.4" customHeight="1" x14ac:dyDescent="0.3">
      <c r="A387" s="660" t="s">
        <v>9892</v>
      </c>
      <c r="B387" s="661" t="s">
        <v>9893</v>
      </c>
      <c r="C387" s="661" t="s">
        <v>8731</v>
      </c>
      <c r="D387" s="661" t="s">
        <v>8750</v>
      </c>
      <c r="E387" s="661" t="s">
        <v>8751</v>
      </c>
      <c r="F387" s="664">
        <v>1</v>
      </c>
      <c r="G387" s="664">
        <v>46</v>
      </c>
      <c r="H387" s="664">
        <v>1</v>
      </c>
      <c r="I387" s="664">
        <v>46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9892</v>
      </c>
      <c r="B388" s="661" t="s">
        <v>9893</v>
      </c>
      <c r="C388" s="661" t="s">
        <v>8731</v>
      </c>
      <c r="D388" s="661" t="s">
        <v>9910</v>
      </c>
      <c r="E388" s="661" t="s">
        <v>9911</v>
      </c>
      <c r="F388" s="664">
        <v>4</v>
      </c>
      <c r="G388" s="664">
        <v>1444</v>
      </c>
      <c r="H388" s="664">
        <v>1</v>
      </c>
      <c r="I388" s="664">
        <v>361</v>
      </c>
      <c r="J388" s="664">
        <v>3</v>
      </c>
      <c r="K388" s="664">
        <v>1095</v>
      </c>
      <c r="L388" s="664">
        <v>0.75831024930747926</v>
      </c>
      <c r="M388" s="664">
        <v>365</v>
      </c>
      <c r="N388" s="664">
        <v>2</v>
      </c>
      <c r="O388" s="664">
        <v>738</v>
      </c>
      <c r="P388" s="677">
        <v>0.5110803324099723</v>
      </c>
      <c r="Q388" s="665">
        <v>369</v>
      </c>
    </row>
    <row r="389" spans="1:17" ht="14.4" customHeight="1" x14ac:dyDescent="0.3">
      <c r="A389" s="660" t="s">
        <v>9892</v>
      </c>
      <c r="B389" s="661" t="s">
        <v>9893</v>
      </c>
      <c r="C389" s="661" t="s">
        <v>8731</v>
      </c>
      <c r="D389" s="661" t="s">
        <v>9498</v>
      </c>
      <c r="E389" s="661" t="s">
        <v>9499</v>
      </c>
      <c r="F389" s="664">
        <v>8</v>
      </c>
      <c r="G389" s="664">
        <v>288</v>
      </c>
      <c r="H389" s="664">
        <v>1</v>
      </c>
      <c r="I389" s="664">
        <v>36</v>
      </c>
      <c r="J389" s="664">
        <v>11</v>
      </c>
      <c r="K389" s="664">
        <v>407</v>
      </c>
      <c r="L389" s="664">
        <v>1.4131944444444444</v>
      </c>
      <c r="M389" s="664">
        <v>37</v>
      </c>
      <c r="N389" s="664">
        <v>8</v>
      </c>
      <c r="O389" s="664">
        <v>296</v>
      </c>
      <c r="P389" s="677">
        <v>1.0277777777777777</v>
      </c>
      <c r="Q389" s="665">
        <v>37</v>
      </c>
    </row>
    <row r="390" spans="1:17" ht="14.4" customHeight="1" x14ac:dyDescent="0.3">
      <c r="A390" s="660" t="s">
        <v>9892</v>
      </c>
      <c r="B390" s="661" t="s">
        <v>9893</v>
      </c>
      <c r="C390" s="661" t="s">
        <v>8731</v>
      </c>
      <c r="D390" s="661" t="s">
        <v>9364</v>
      </c>
      <c r="E390" s="661" t="s">
        <v>9365</v>
      </c>
      <c r="F390" s="664">
        <v>22</v>
      </c>
      <c r="G390" s="664">
        <v>14520</v>
      </c>
      <c r="H390" s="664">
        <v>1</v>
      </c>
      <c r="I390" s="664">
        <v>660</v>
      </c>
      <c r="J390" s="664">
        <v>13</v>
      </c>
      <c r="K390" s="664">
        <v>8632</v>
      </c>
      <c r="L390" s="664">
        <v>0.5944903581267218</v>
      </c>
      <c r="M390" s="664">
        <v>664</v>
      </c>
      <c r="N390" s="664">
        <v>13</v>
      </c>
      <c r="O390" s="664">
        <v>8696</v>
      </c>
      <c r="P390" s="677">
        <v>0.59889807162534436</v>
      </c>
      <c r="Q390" s="665">
        <v>668.92307692307691</v>
      </c>
    </row>
    <row r="391" spans="1:17" ht="14.4" customHeight="1" x14ac:dyDescent="0.3">
      <c r="A391" s="660" t="s">
        <v>9892</v>
      </c>
      <c r="B391" s="661" t="s">
        <v>9893</v>
      </c>
      <c r="C391" s="661" t="s">
        <v>8731</v>
      </c>
      <c r="D391" s="661" t="s">
        <v>9912</v>
      </c>
      <c r="E391" s="661" t="s">
        <v>9913</v>
      </c>
      <c r="F391" s="664">
        <v>12</v>
      </c>
      <c r="G391" s="664">
        <v>1620</v>
      </c>
      <c r="H391" s="664">
        <v>1</v>
      </c>
      <c r="I391" s="664">
        <v>135</v>
      </c>
      <c r="J391" s="664">
        <v>10</v>
      </c>
      <c r="K391" s="664">
        <v>1360</v>
      </c>
      <c r="L391" s="664">
        <v>0.83950617283950613</v>
      </c>
      <c r="M391" s="664">
        <v>136</v>
      </c>
      <c r="N391" s="664">
        <v>1</v>
      </c>
      <c r="O391" s="664">
        <v>137</v>
      </c>
      <c r="P391" s="677">
        <v>8.4567901234567908E-2</v>
      </c>
      <c r="Q391" s="665">
        <v>137</v>
      </c>
    </row>
    <row r="392" spans="1:17" ht="14.4" customHeight="1" x14ac:dyDescent="0.3">
      <c r="A392" s="660" t="s">
        <v>9892</v>
      </c>
      <c r="B392" s="661" t="s">
        <v>9893</v>
      </c>
      <c r="C392" s="661" t="s">
        <v>8731</v>
      </c>
      <c r="D392" s="661" t="s">
        <v>9914</v>
      </c>
      <c r="E392" s="661" t="s">
        <v>9915</v>
      </c>
      <c r="F392" s="664">
        <v>8</v>
      </c>
      <c r="G392" s="664">
        <v>2240</v>
      </c>
      <c r="H392" s="664">
        <v>1</v>
      </c>
      <c r="I392" s="664">
        <v>280</v>
      </c>
      <c r="J392" s="664">
        <v>4</v>
      </c>
      <c r="K392" s="664">
        <v>1124</v>
      </c>
      <c r="L392" s="664">
        <v>0.50178571428571428</v>
      </c>
      <c r="M392" s="664">
        <v>281</v>
      </c>
      <c r="N392" s="664">
        <v>8</v>
      </c>
      <c r="O392" s="664">
        <v>2266</v>
      </c>
      <c r="P392" s="677">
        <v>1.0116071428571429</v>
      </c>
      <c r="Q392" s="665">
        <v>283.25</v>
      </c>
    </row>
    <row r="393" spans="1:17" ht="14.4" customHeight="1" x14ac:dyDescent="0.3">
      <c r="A393" s="660" t="s">
        <v>9892</v>
      </c>
      <c r="B393" s="661" t="s">
        <v>9893</v>
      </c>
      <c r="C393" s="661" t="s">
        <v>8731</v>
      </c>
      <c r="D393" s="661" t="s">
        <v>9916</v>
      </c>
      <c r="E393" s="661" t="s">
        <v>9917</v>
      </c>
      <c r="F393" s="664">
        <v>135</v>
      </c>
      <c r="G393" s="664">
        <v>61155</v>
      </c>
      <c r="H393" s="664">
        <v>1</v>
      </c>
      <c r="I393" s="664">
        <v>453</v>
      </c>
      <c r="J393" s="664">
        <v>99</v>
      </c>
      <c r="K393" s="664">
        <v>45144</v>
      </c>
      <c r="L393" s="664">
        <v>0.73818984547461364</v>
      </c>
      <c r="M393" s="664">
        <v>456</v>
      </c>
      <c r="N393" s="664">
        <v>119</v>
      </c>
      <c r="O393" s="664">
        <v>54620</v>
      </c>
      <c r="P393" s="677">
        <v>0.89314038099910065</v>
      </c>
      <c r="Q393" s="665">
        <v>458.99159663865544</v>
      </c>
    </row>
    <row r="394" spans="1:17" ht="14.4" customHeight="1" x14ac:dyDescent="0.3">
      <c r="A394" s="660" t="s">
        <v>9892</v>
      </c>
      <c r="B394" s="661" t="s">
        <v>9893</v>
      </c>
      <c r="C394" s="661" t="s">
        <v>8731</v>
      </c>
      <c r="D394" s="661" t="s">
        <v>9918</v>
      </c>
      <c r="E394" s="661" t="s">
        <v>9919</v>
      </c>
      <c r="F394" s="664">
        <v>142</v>
      </c>
      <c r="G394" s="664">
        <v>48990</v>
      </c>
      <c r="H394" s="664">
        <v>1</v>
      </c>
      <c r="I394" s="664">
        <v>345</v>
      </c>
      <c r="J394" s="664">
        <v>109</v>
      </c>
      <c r="K394" s="664">
        <v>37932</v>
      </c>
      <c r="L394" s="664">
        <v>0.77428046540110229</v>
      </c>
      <c r="M394" s="664">
        <v>348</v>
      </c>
      <c r="N394" s="664">
        <v>130</v>
      </c>
      <c r="O394" s="664">
        <v>45822</v>
      </c>
      <c r="P394" s="677">
        <v>0.93533374157991422</v>
      </c>
      <c r="Q394" s="665">
        <v>352.47692307692307</v>
      </c>
    </row>
    <row r="395" spans="1:17" ht="14.4" customHeight="1" x14ac:dyDescent="0.3">
      <c r="A395" s="660" t="s">
        <v>9892</v>
      </c>
      <c r="B395" s="661" t="s">
        <v>9893</v>
      </c>
      <c r="C395" s="661" t="s">
        <v>8731</v>
      </c>
      <c r="D395" s="661" t="s">
        <v>9920</v>
      </c>
      <c r="E395" s="661" t="s">
        <v>9921</v>
      </c>
      <c r="F395" s="664">
        <v>5</v>
      </c>
      <c r="G395" s="664">
        <v>14370</v>
      </c>
      <c r="H395" s="664">
        <v>1</v>
      </c>
      <c r="I395" s="664">
        <v>2874</v>
      </c>
      <c r="J395" s="664">
        <v>4</v>
      </c>
      <c r="K395" s="664">
        <v>11544</v>
      </c>
      <c r="L395" s="664">
        <v>0.80334029227557413</v>
      </c>
      <c r="M395" s="664">
        <v>2886</v>
      </c>
      <c r="N395" s="664">
        <v>8</v>
      </c>
      <c r="O395" s="664">
        <v>23193</v>
      </c>
      <c r="P395" s="677">
        <v>1.6139874739039666</v>
      </c>
      <c r="Q395" s="665">
        <v>2899.125</v>
      </c>
    </row>
    <row r="396" spans="1:17" ht="14.4" customHeight="1" x14ac:dyDescent="0.3">
      <c r="A396" s="660" t="s">
        <v>9892</v>
      </c>
      <c r="B396" s="661" t="s">
        <v>9893</v>
      </c>
      <c r="C396" s="661" t="s">
        <v>8731</v>
      </c>
      <c r="D396" s="661" t="s">
        <v>9922</v>
      </c>
      <c r="E396" s="661" t="s">
        <v>9923</v>
      </c>
      <c r="F396" s="664">
        <v>22</v>
      </c>
      <c r="G396" s="664">
        <v>2244</v>
      </c>
      <c r="H396" s="664">
        <v>1</v>
      </c>
      <c r="I396" s="664">
        <v>102</v>
      </c>
      <c r="J396" s="664">
        <v>19</v>
      </c>
      <c r="K396" s="664">
        <v>1957</v>
      </c>
      <c r="L396" s="664">
        <v>0.87210338680926913</v>
      </c>
      <c r="M396" s="664">
        <v>103</v>
      </c>
      <c r="N396" s="664">
        <v>16</v>
      </c>
      <c r="O396" s="664">
        <v>1664</v>
      </c>
      <c r="P396" s="677">
        <v>0.74153297682709451</v>
      </c>
      <c r="Q396" s="665">
        <v>104</v>
      </c>
    </row>
    <row r="397" spans="1:17" ht="14.4" customHeight="1" x14ac:dyDescent="0.3">
      <c r="A397" s="660" t="s">
        <v>9892</v>
      </c>
      <c r="B397" s="661" t="s">
        <v>9893</v>
      </c>
      <c r="C397" s="661" t="s">
        <v>8731</v>
      </c>
      <c r="D397" s="661" t="s">
        <v>9924</v>
      </c>
      <c r="E397" s="661" t="s">
        <v>9925</v>
      </c>
      <c r="F397" s="664"/>
      <c r="G397" s="664"/>
      <c r="H397" s="664"/>
      <c r="I397" s="664"/>
      <c r="J397" s="664">
        <v>1</v>
      </c>
      <c r="K397" s="664">
        <v>115</v>
      </c>
      <c r="L397" s="664"/>
      <c r="M397" s="664">
        <v>115</v>
      </c>
      <c r="N397" s="664"/>
      <c r="O397" s="664"/>
      <c r="P397" s="677"/>
      <c r="Q397" s="665"/>
    </row>
    <row r="398" spans="1:17" ht="14.4" customHeight="1" x14ac:dyDescent="0.3">
      <c r="A398" s="660" t="s">
        <v>9892</v>
      </c>
      <c r="B398" s="661" t="s">
        <v>9893</v>
      </c>
      <c r="C398" s="661" t="s">
        <v>8731</v>
      </c>
      <c r="D398" s="661" t="s">
        <v>9368</v>
      </c>
      <c r="E398" s="661" t="s">
        <v>9369</v>
      </c>
      <c r="F398" s="664">
        <v>9</v>
      </c>
      <c r="G398" s="664">
        <v>4086</v>
      </c>
      <c r="H398" s="664">
        <v>1</v>
      </c>
      <c r="I398" s="664">
        <v>454</v>
      </c>
      <c r="J398" s="664">
        <v>8</v>
      </c>
      <c r="K398" s="664">
        <v>3656</v>
      </c>
      <c r="L398" s="664">
        <v>0.89476260401370533</v>
      </c>
      <c r="M398" s="664">
        <v>457</v>
      </c>
      <c r="N398" s="664">
        <v>10</v>
      </c>
      <c r="O398" s="664">
        <v>4598</v>
      </c>
      <c r="P398" s="677">
        <v>1.1253059226627509</v>
      </c>
      <c r="Q398" s="665">
        <v>459.8</v>
      </c>
    </row>
    <row r="399" spans="1:17" ht="14.4" customHeight="1" x14ac:dyDescent="0.3">
      <c r="A399" s="660" t="s">
        <v>9892</v>
      </c>
      <c r="B399" s="661" t="s">
        <v>9893</v>
      </c>
      <c r="C399" s="661" t="s">
        <v>8731</v>
      </c>
      <c r="D399" s="661" t="s">
        <v>8800</v>
      </c>
      <c r="E399" s="661" t="s">
        <v>8801</v>
      </c>
      <c r="F399" s="664">
        <v>8</v>
      </c>
      <c r="G399" s="664">
        <v>9888</v>
      </c>
      <c r="H399" s="664">
        <v>1</v>
      </c>
      <c r="I399" s="664">
        <v>1236</v>
      </c>
      <c r="J399" s="664">
        <v>5</v>
      </c>
      <c r="K399" s="664">
        <v>6225</v>
      </c>
      <c r="L399" s="664">
        <v>0.62955097087378642</v>
      </c>
      <c r="M399" s="664">
        <v>1245</v>
      </c>
      <c r="N399" s="664">
        <v>7</v>
      </c>
      <c r="O399" s="664">
        <v>8747</v>
      </c>
      <c r="P399" s="677">
        <v>0.88460760517799353</v>
      </c>
      <c r="Q399" s="665">
        <v>1249.5714285714287</v>
      </c>
    </row>
    <row r="400" spans="1:17" ht="14.4" customHeight="1" x14ac:dyDescent="0.3">
      <c r="A400" s="660" t="s">
        <v>9892</v>
      </c>
      <c r="B400" s="661" t="s">
        <v>9893</v>
      </c>
      <c r="C400" s="661" t="s">
        <v>8731</v>
      </c>
      <c r="D400" s="661" t="s">
        <v>4695</v>
      </c>
      <c r="E400" s="661" t="s">
        <v>9926</v>
      </c>
      <c r="F400" s="664">
        <v>235</v>
      </c>
      <c r="G400" s="664">
        <v>99875</v>
      </c>
      <c r="H400" s="664">
        <v>1</v>
      </c>
      <c r="I400" s="664">
        <v>425</v>
      </c>
      <c r="J400" s="664">
        <v>170</v>
      </c>
      <c r="K400" s="664">
        <v>72930</v>
      </c>
      <c r="L400" s="664">
        <v>0.73021276595744677</v>
      </c>
      <c r="M400" s="664">
        <v>429</v>
      </c>
      <c r="N400" s="664">
        <v>186</v>
      </c>
      <c r="O400" s="664">
        <v>80509</v>
      </c>
      <c r="P400" s="677">
        <v>0.80609762202753443</v>
      </c>
      <c r="Q400" s="665">
        <v>432.8440860215054</v>
      </c>
    </row>
    <row r="401" spans="1:17" ht="14.4" customHeight="1" x14ac:dyDescent="0.3">
      <c r="A401" s="660" t="s">
        <v>9892</v>
      </c>
      <c r="B401" s="661" t="s">
        <v>9893</v>
      </c>
      <c r="C401" s="661" t="s">
        <v>8731</v>
      </c>
      <c r="D401" s="661" t="s">
        <v>9927</v>
      </c>
      <c r="E401" s="661" t="s">
        <v>9928</v>
      </c>
      <c r="F401" s="664">
        <v>60</v>
      </c>
      <c r="G401" s="664">
        <v>3180</v>
      </c>
      <c r="H401" s="664">
        <v>1</v>
      </c>
      <c r="I401" s="664">
        <v>53</v>
      </c>
      <c r="J401" s="664">
        <v>64</v>
      </c>
      <c r="K401" s="664">
        <v>3392</v>
      </c>
      <c r="L401" s="664">
        <v>1.0666666666666667</v>
      </c>
      <c r="M401" s="664">
        <v>53</v>
      </c>
      <c r="N401" s="664">
        <v>90</v>
      </c>
      <c r="O401" s="664">
        <v>4838</v>
      </c>
      <c r="P401" s="677">
        <v>1.5213836477987421</v>
      </c>
      <c r="Q401" s="665">
        <v>53.755555555555553</v>
      </c>
    </row>
    <row r="402" spans="1:17" ht="14.4" customHeight="1" x14ac:dyDescent="0.3">
      <c r="A402" s="660" t="s">
        <v>9892</v>
      </c>
      <c r="B402" s="661" t="s">
        <v>9893</v>
      </c>
      <c r="C402" s="661" t="s">
        <v>8731</v>
      </c>
      <c r="D402" s="661" t="s">
        <v>9929</v>
      </c>
      <c r="E402" s="661" t="s">
        <v>9930</v>
      </c>
      <c r="F402" s="664">
        <v>93</v>
      </c>
      <c r="G402" s="664">
        <v>15252</v>
      </c>
      <c r="H402" s="664">
        <v>1</v>
      </c>
      <c r="I402" s="664">
        <v>164</v>
      </c>
      <c r="J402" s="664">
        <v>22</v>
      </c>
      <c r="K402" s="664">
        <v>3630</v>
      </c>
      <c r="L402" s="664">
        <v>0.23800157356412274</v>
      </c>
      <c r="M402" s="664">
        <v>165</v>
      </c>
      <c r="N402" s="664">
        <v>34</v>
      </c>
      <c r="O402" s="664">
        <v>5676</v>
      </c>
      <c r="P402" s="677">
        <v>0.37214791502753736</v>
      </c>
      <c r="Q402" s="665">
        <v>166.94117647058823</v>
      </c>
    </row>
    <row r="403" spans="1:17" ht="14.4" customHeight="1" x14ac:dyDescent="0.3">
      <c r="A403" s="660" t="s">
        <v>9892</v>
      </c>
      <c r="B403" s="661" t="s">
        <v>9893</v>
      </c>
      <c r="C403" s="661" t="s">
        <v>8731</v>
      </c>
      <c r="D403" s="661" t="s">
        <v>9372</v>
      </c>
      <c r="E403" s="661" t="s">
        <v>9373</v>
      </c>
      <c r="F403" s="664">
        <v>85</v>
      </c>
      <c r="G403" s="664">
        <v>6630</v>
      </c>
      <c r="H403" s="664">
        <v>1</v>
      </c>
      <c r="I403" s="664">
        <v>78</v>
      </c>
      <c r="J403" s="664">
        <v>72</v>
      </c>
      <c r="K403" s="664">
        <v>5688</v>
      </c>
      <c r="L403" s="664">
        <v>0.85791855203619904</v>
      </c>
      <c r="M403" s="664">
        <v>79</v>
      </c>
      <c r="N403" s="664">
        <v>50</v>
      </c>
      <c r="O403" s="664">
        <v>3984</v>
      </c>
      <c r="P403" s="677">
        <v>0.60090497737556559</v>
      </c>
      <c r="Q403" s="665">
        <v>79.680000000000007</v>
      </c>
    </row>
    <row r="404" spans="1:17" ht="14.4" customHeight="1" x14ac:dyDescent="0.3">
      <c r="A404" s="660" t="s">
        <v>9892</v>
      </c>
      <c r="B404" s="661" t="s">
        <v>9893</v>
      </c>
      <c r="C404" s="661" t="s">
        <v>8731</v>
      </c>
      <c r="D404" s="661" t="s">
        <v>9931</v>
      </c>
      <c r="E404" s="661" t="s">
        <v>9932</v>
      </c>
      <c r="F404" s="664">
        <v>100</v>
      </c>
      <c r="G404" s="664">
        <v>15900</v>
      </c>
      <c r="H404" s="664">
        <v>1</v>
      </c>
      <c r="I404" s="664">
        <v>159</v>
      </c>
      <c r="J404" s="664">
        <v>69</v>
      </c>
      <c r="K404" s="664">
        <v>11040</v>
      </c>
      <c r="L404" s="664">
        <v>0.69433962264150939</v>
      </c>
      <c r="M404" s="664">
        <v>160</v>
      </c>
      <c r="N404" s="664">
        <v>77</v>
      </c>
      <c r="O404" s="664">
        <v>12436</v>
      </c>
      <c r="P404" s="677">
        <v>0.7821383647798742</v>
      </c>
      <c r="Q404" s="665">
        <v>161.50649350649351</v>
      </c>
    </row>
    <row r="405" spans="1:17" ht="14.4" customHeight="1" x14ac:dyDescent="0.3">
      <c r="A405" s="660" t="s">
        <v>9892</v>
      </c>
      <c r="B405" s="661" t="s">
        <v>9893</v>
      </c>
      <c r="C405" s="661" t="s">
        <v>8731</v>
      </c>
      <c r="D405" s="661" t="s">
        <v>9933</v>
      </c>
      <c r="E405" s="661" t="s">
        <v>9934</v>
      </c>
      <c r="F405" s="664">
        <v>4</v>
      </c>
      <c r="G405" s="664">
        <v>108</v>
      </c>
      <c r="H405" s="664">
        <v>1</v>
      </c>
      <c r="I405" s="664">
        <v>27</v>
      </c>
      <c r="J405" s="664"/>
      <c r="K405" s="664"/>
      <c r="L405" s="664"/>
      <c r="M405" s="664"/>
      <c r="N405" s="664">
        <v>8</v>
      </c>
      <c r="O405" s="664">
        <v>222</v>
      </c>
      <c r="P405" s="677">
        <v>2.0555555555555554</v>
      </c>
      <c r="Q405" s="665">
        <v>27.75</v>
      </c>
    </row>
    <row r="406" spans="1:17" ht="14.4" customHeight="1" x14ac:dyDescent="0.3">
      <c r="A406" s="660" t="s">
        <v>9892</v>
      </c>
      <c r="B406" s="661" t="s">
        <v>9893</v>
      </c>
      <c r="C406" s="661" t="s">
        <v>8731</v>
      </c>
      <c r="D406" s="661" t="s">
        <v>8810</v>
      </c>
      <c r="E406" s="661" t="s">
        <v>8811</v>
      </c>
      <c r="F406" s="664">
        <v>45</v>
      </c>
      <c r="G406" s="664">
        <v>45000</v>
      </c>
      <c r="H406" s="664">
        <v>1</v>
      </c>
      <c r="I406" s="664">
        <v>1000</v>
      </c>
      <c r="J406" s="664">
        <v>24</v>
      </c>
      <c r="K406" s="664">
        <v>24048</v>
      </c>
      <c r="L406" s="664">
        <v>0.53439999999999999</v>
      </c>
      <c r="M406" s="664">
        <v>1002</v>
      </c>
      <c r="N406" s="664">
        <v>40</v>
      </c>
      <c r="O406" s="664">
        <v>40112</v>
      </c>
      <c r="P406" s="677">
        <v>0.89137777777777782</v>
      </c>
      <c r="Q406" s="665">
        <v>1002.8</v>
      </c>
    </row>
    <row r="407" spans="1:17" ht="14.4" customHeight="1" x14ac:dyDescent="0.3">
      <c r="A407" s="660" t="s">
        <v>9892</v>
      </c>
      <c r="B407" s="661" t="s">
        <v>9893</v>
      </c>
      <c r="C407" s="661" t="s">
        <v>8731</v>
      </c>
      <c r="D407" s="661" t="s">
        <v>9378</v>
      </c>
      <c r="E407" s="661" t="s">
        <v>9379</v>
      </c>
      <c r="F407" s="664">
        <v>5</v>
      </c>
      <c r="G407" s="664">
        <v>830</v>
      </c>
      <c r="H407" s="664">
        <v>1</v>
      </c>
      <c r="I407" s="664">
        <v>166</v>
      </c>
      <c r="J407" s="664">
        <v>3</v>
      </c>
      <c r="K407" s="664">
        <v>501</v>
      </c>
      <c r="L407" s="664">
        <v>0.60361445783132528</v>
      </c>
      <c r="M407" s="664">
        <v>167</v>
      </c>
      <c r="N407" s="664">
        <v>3</v>
      </c>
      <c r="O407" s="664">
        <v>505</v>
      </c>
      <c r="P407" s="677">
        <v>0.60843373493975905</v>
      </c>
      <c r="Q407" s="665">
        <v>168.33333333333334</v>
      </c>
    </row>
    <row r="408" spans="1:17" ht="14.4" customHeight="1" x14ac:dyDescent="0.3">
      <c r="A408" s="660" t="s">
        <v>9892</v>
      </c>
      <c r="B408" s="661" t="s">
        <v>9893</v>
      </c>
      <c r="C408" s="661" t="s">
        <v>8731</v>
      </c>
      <c r="D408" s="661" t="s">
        <v>8812</v>
      </c>
      <c r="E408" s="661" t="s">
        <v>8813</v>
      </c>
      <c r="F408" s="664">
        <v>45</v>
      </c>
      <c r="G408" s="664">
        <v>99945</v>
      </c>
      <c r="H408" s="664">
        <v>1</v>
      </c>
      <c r="I408" s="664">
        <v>2221</v>
      </c>
      <c r="J408" s="664">
        <v>24</v>
      </c>
      <c r="K408" s="664">
        <v>53592</v>
      </c>
      <c r="L408" s="664">
        <v>0.53621491820501277</v>
      </c>
      <c r="M408" s="664">
        <v>2233</v>
      </c>
      <c r="N408" s="664">
        <v>40</v>
      </c>
      <c r="O408" s="664">
        <v>89488</v>
      </c>
      <c r="P408" s="677">
        <v>0.89537245485016759</v>
      </c>
      <c r="Q408" s="665">
        <v>2237.1999999999998</v>
      </c>
    </row>
    <row r="409" spans="1:17" ht="14.4" customHeight="1" x14ac:dyDescent="0.3">
      <c r="A409" s="660" t="s">
        <v>9892</v>
      </c>
      <c r="B409" s="661" t="s">
        <v>9893</v>
      </c>
      <c r="C409" s="661" t="s">
        <v>8731</v>
      </c>
      <c r="D409" s="661" t="s">
        <v>9380</v>
      </c>
      <c r="E409" s="661" t="s">
        <v>9381</v>
      </c>
      <c r="F409" s="664">
        <v>10</v>
      </c>
      <c r="G409" s="664">
        <v>2420</v>
      </c>
      <c r="H409" s="664">
        <v>1</v>
      </c>
      <c r="I409" s="664">
        <v>242</v>
      </c>
      <c r="J409" s="664">
        <v>11</v>
      </c>
      <c r="K409" s="664">
        <v>2673</v>
      </c>
      <c r="L409" s="664">
        <v>1.1045454545454545</v>
      </c>
      <c r="M409" s="664">
        <v>243</v>
      </c>
      <c r="N409" s="664">
        <v>17</v>
      </c>
      <c r="O409" s="664">
        <v>4170</v>
      </c>
      <c r="P409" s="677">
        <v>1.7231404958677685</v>
      </c>
      <c r="Q409" s="665">
        <v>245.29411764705881</v>
      </c>
    </row>
    <row r="410" spans="1:17" ht="14.4" customHeight="1" x14ac:dyDescent="0.3">
      <c r="A410" s="660" t="s">
        <v>9892</v>
      </c>
      <c r="B410" s="661" t="s">
        <v>9893</v>
      </c>
      <c r="C410" s="661" t="s">
        <v>8731</v>
      </c>
      <c r="D410" s="661" t="s">
        <v>9935</v>
      </c>
      <c r="E410" s="661" t="s">
        <v>9936</v>
      </c>
      <c r="F410" s="664">
        <v>41</v>
      </c>
      <c r="G410" s="664">
        <v>81385</v>
      </c>
      <c r="H410" s="664">
        <v>1</v>
      </c>
      <c r="I410" s="664">
        <v>1985</v>
      </c>
      <c r="J410" s="664">
        <v>37</v>
      </c>
      <c r="K410" s="664">
        <v>73741</v>
      </c>
      <c r="L410" s="664">
        <v>0.90607605824169068</v>
      </c>
      <c r="M410" s="664">
        <v>1993</v>
      </c>
      <c r="N410" s="664">
        <v>33</v>
      </c>
      <c r="O410" s="664">
        <v>66133</v>
      </c>
      <c r="P410" s="677">
        <v>0.81259445843828715</v>
      </c>
      <c r="Q410" s="665">
        <v>2004.030303030303</v>
      </c>
    </row>
    <row r="411" spans="1:17" ht="14.4" customHeight="1" x14ac:dyDescent="0.3">
      <c r="A411" s="660" t="s">
        <v>9892</v>
      </c>
      <c r="B411" s="661" t="s">
        <v>9893</v>
      </c>
      <c r="C411" s="661" t="s">
        <v>8731</v>
      </c>
      <c r="D411" s="661" t="s">
        <v>9937</v>
      </c>
      <c r="E411" s="661" t="s">
        <v>9938</v>
      </c>
      <c r="F411" s="664">
        <v>1</v>
      </c>
      <c r="G411" s="664">
        <v>222</v>
      </c>
      <c r="H411" s="664">
        <v>1</v>
      </c>
      <c r="I411" s="664">
        <v>222</v>
      </c>
      <c r="J411" s="664"/>
      <c r="K411" s="664"/>
      <c r="L411" s="664"/>
      <c r="M411" s="664"/>
      <c r="N411" s="664">
        <v>1</v>
      </c>
      <c r="O411" s="664">
        <v>225</v>
      </c>
      <c r="P411" s="677">
        <v>1.0135135135135136</v>
      </c>
      <c r="Q411" s="665">
        <v>225</v>
      </c>
    </row>
    <row r="412" spans="1:17" ht="14.4" customHeight="1" x14ac:dyDescent="0.3">
      <c r="A412" s="660" t="s">
        <v>9892</v>
      </c>
      <c r="B412" s="661" t="s">
        <v>9893</v>
      </c>
      <c r="C412" s="661" t="s">
        <v>8731</v>
      </c>
      <c r="D412" s="661" t="s">
        <v>9939</v>
      </c>
      <c r="E412" s="661" t="s">
        <v>9940</v>
      </c>
      <c r="F412" s="664">
        <v>4</v>
      </c>
      <c r="G412" s="664">
        <v>1596</v>
      </c>
      <c r="H412" s="664">
        <v>1</v>
      </c>
      <c r="I412" s="664">
        <v>399</v>
      </c>
      <c r="J412" s="664">
        <v>1</v>
      </c>
      <c r="K412" s="664">
        <v>404</v>
      </c>
      <c r="L412" s="664">
        <v>0.25313283208020049</v>
      </c>
      <c r="M412" s="664">
        <v>404</v>
      </c>
      <c r="N412" s="664">
        <v>2</v>
      </c>
      <c r="O412" s="664">
        <v>828</v>
      </c>
      <c r="P412" s="677">
        <v>0.51879699248120303</v>
      </c>
      <c r="Q412" s="665">
        <v>414</v>
      </c>
    </row>
    <row r="413" spans="1:17" ht="14.4" customHeight="1" x14ac:dyDescent="0.3">
      <c r="A413" s="660" t="s">
        <v>9892</v>
      </c>
      <c r="B413" s="661" t="s">
        <v>9893</v>
      </c>
      <c r="C413" s="661" t="s">
        <v>8731</v>
      </c>
      <c r="D413" s="661" t="s">
        <v>9941</v>
      </c>
      <c r="E413" s="661" t="s">
        <v>9942</v>
      </c>
      <c r="F413" s="664">
        <v>1</v>
      </c>
      <c r="G413" s="664">
        <v>265</v>
      </c>
      <c r="H413" s="664">
        <v>1</v>
      </c>
      <c r="I413" s="664">
        <v>265</v>
      </c>
      <c r="J413" s="664">
        <v>1</v>
      </c>
      <c r="K413" s="664">
        <v>266</v>
      </c>
      <c r="L413" s="664">
        <v>1.0037735849056604</v>
      </c>
      <c r="M413" s="664">
        <v>266</v>
      </c>
      <c r="N413" s="664"/>
      <c r="O413" s="664"/>
      <c r="P413" s="677"/>
      <c r="Q413" s="665"/>
    </row>
    <row r="414" spans="1:17" ht="14.4" customHeight="1" x14ac:dyDescent="0.3">
      <c r="A414" s="660" t="s">
        <v>9943</v>
      </c>
      <c r="B414" s="661" t="s">
        <v>712</v>
      </c>
      <c r="C414" s="661" t="s">
        <v>8731</v>
      </c>
      <c r="D414" s="661" t="s">
        <v>9944</v>
      </c>
      <c r="E414" s="661" t="s">
        <v>9945</v>
      </c>
      <c r="F414" s="664">
        <v>1298</v>
      </c>
      <c r="G414" s="664">
        <v>205084</v>
      </c>
      <c r="H414" s="664">
        <v>1</v>
      </c>
      <c r="I414" s="664">
        <v>158</v>
      </c>
      <c r="J414" s="664">
        <v>1032</v>
      </c>
      <c r="K414" s="664">
        <v>164088</v>
      </c>
      <c r="L414" s="664">
        <v>0.80010142185641009</v>
      </c>
      <c r="M414" s="664">
        <v>159</v>
      </c>
      <c r="N414" s="664">
        <v>1253</v>
      </c>
      <c r="O414" s="664">
        <v>200191</v>
      </c>
      <c r="P414" s="677">
        <v>0.97614148348969199</v>
      </c>
      <c r="Q414" s="665">
        <v>159.76935355147646</v>
      </c>
    </row>
    <row r="415" spans="1:17" ht="14.4" customHeight="1" x14ac:dyDescent="0.3">
      <c r="A415" s="660" t="s">
        <v>9943</v>
      </c>
      <c r="B415" s="661" t="s">
        <v>712</v>
      </c>
      <c r="C415" s="661" t="s">
        <v>8731</v>
      </c>
      <c r="D415" s="661" t="s">
        <v>9946</v>
      </c>
      <c r="E415" s="661" t="s">
        <v>9947</v>
      </c>
      <c r="F415" s="664">
        <v>79</v>
      </c>
      <c r="G415" s="664">
        <v>91956</v>
      </c>
      <c r="H415" s="664">
        <v>1</v>
      </c>
      <c r="I415" s="664">
        <v>1164</v>
      </c>
      <c r="J415" s="664">
        <v>36</v>
      </c>
      <c r="K415" s="664">
        <v>41940</v>
      </c>
      <c r="L415" s="664">
        <v>0.45608769411457656</v>
      </c>
      <c r="M415" s="664">
        <v>1165</v>
      </c>
      <c r="N415" s="664">
        <v>54</v>
      </c>
      <c r="O415" s="664">
        <v>62988</v>
      </c>
      <c r="P415" s="677">
        <v>0.68497977293488188</v>
      </c>
      <c r="Q415" s="665">
        <v>1166.4444444444443</v>
      </c>
    </row>
    <row r="416" spans="1:17" ht="14.4" customHeight="1" x14ac:dyDescent="0.3">
      <c r="A416" s="660" t="s">
        <v>9943</v>
      </c>
      <c r="B416" s="661" t="s">
        <v>712</v>
      </c>
      <c r="C416" s="661" t="s">
        <v>8731</v>
      </c>
      <c r="D416" s="661" t="s">
        <v>9948</v>
      </c>
      <c r="E416" s="661" t="s">
        <v>9949</v>
      </c>
      <c r="F416" s="664">
        <v>4561</v>
      </c>
      <c r="G416" s="664">
        <v>177879</v>
      </c>
      <c r="H416" s="664">
        <v>1</v>
      </c>
      <c r="I416" s="664">
        <v>39</v>
      </c>
      <c r="J416" s="664">
        <v>4383</v>
      </c>
      <c r="K416" s="664">
        <v>170937</v>
      </c>
      <c r="L416" s="664">
        <v>0.96097347073010309</v>
      </c>
      <c r="M416" s="664">
        <v>39</v>
      </c>
      <c r="N416" s="664">
        <v>5101</v>
      </c>
      <c r="O416" s="664">
        <v>202783</v>
      </c>
      <c r="P416" s="677">
        <v>1.1400052844911428</v>
      </c>
      <c r="Q416" s="665">
        <v>39.753577729856893</v>
      </c>
    </row>
    <row r="417" spans="1:17" ht="14.4" customHeight="1" x14ac:dyDescent="0.3">
      <c r="A417" s="660" t="s">
        <v>9943</v>
      </c>
      <c r="B417" s="661" t="s">
        <v>712</v>
      </c>
      <c r="C417" s="661" t="s">
        <v>8731</v>
      </c>
      <c r="D417" s="661" t="s">
        <v>9864</v>
      </c>
      <c r="E417" s="661" t="s">
        <v>9865</v>
      </c>
      <c r="F417" s="664">
        <v>305</v>
      </c>
      <c r="G417" s="664">
        <v>116510</v>
      </c>
      <c r="H417" s="664">
        <v>1</v>
      </c>
      <c r="I417" s="664">
        <v>382</v>
      </c>
      <c r="J417" s="664">
        <v>257</v>
      </c>
      <c r="K417" s="664">
        <v>98174</v>
      </c>
      <c r="L417" s="664">
        <v>0.84262295081967209</v>
      </c>
      <c r="M417" s="664">
        <v>382</v>
      </c>
      <c r="N417" s="664">
        <v>292</v>
      </c>
      <c r="O417" s="664">
        <v>111744</v>
      </c>
      <c r="P417" s="677">
        <v>0.95909364003089859</v>
      </c>
      <c r="Q417" s="665">
        <v>382.6849315068493</v>
      </c>
    </row>
    <row r="418" spans="1:17" ht="14.4" customHeight="1" x14ac:dyDescent="0.3">
      <c r="A418" s="660" t="s">
        <v>9943</v>
      </c>
      <c r="B418" s="661" t="s">
        <v>712</v>
      </c>
      <c r="C418" s="661" t="s">
        <v>8731</v>
      </c>
      <c r="D418" s="661" t="s">
        <v>9950</v>
      </c>
      <c r="E418" s="661" t="s">
        <v>9951</v>
      </c>
      <c r="F418" s="664">
        <v>10</v>
      </c>
      <c r="G418" s="664">
        <v>360</v>
      </c>
      <c r="H418" s="664">
        <v>1</v>
      </c>
      <c r="I418" s="664">
        <v>36</v>
      </c>
      <c r="J418" s="664">
        <v>7</v>
      </c>
      <c r="K418" s="664">
        <v>259</v>
      </c>
      <c r="L418" s="664">
        <v>0.71944444444444444</v>
      </c>
      <c r="M418" s="664">
        <v>37</v>
      </c>
      <c r="N418" s="664">
        <v>2</v>
      </c>
      <c r="O418" s="664">
        <v>74</v>
      </c>
      <c r="P418" s="677">
        <v>0.20555555555555555</v>
      </c>
      <c r="Q418" s="665">
        <v>37</v>
      </c>
    </row>
    <row r="419" spans="1:17" ht="14.4" customHeight="1" x14ac:dyDescent="0.3">
      <c r="A419" s="660" t="s">
        <v>9943</v>
      </c>
      <c r="B419" s="661" t="s">
        <v>712</v>
      </c>
      <c r="C419" s="661" t="s">
        <v>8731</v>
      </c>
      <c r="D419" s="661" t="s">
        <v>9952</v>
      </c>
      <c r="E419" s="661" t="s">
        <v>9953</v>
      </c>
      <c r="F419" s="664">
        <v>459</v>
      </c>
      <c r="G419" s="664">
        <v>203796</v>
      </c>
      <c r="H419" s="664">
        <v>1</v>
      </c>
      <c r="I419" s="664">
        <v>444</v>
      </c>
      <c r="J419" s="664">
        <v>347</v>
      </c>
      <c r="K419" s="664">
        <v>154068</v>
      </c>
      <c r="L419" s="664">
        <v>0.75599128540305016</v>
      </c>
      <c r="M419" s="664">
        <v>444</v>
      </c>
      <c r="N419" s="664">
        <v>470</v>
      </c>
      <c r="O419" s="664">
        <v>209007</v>
      </c>
      <c r="P419" s="677">
        <v>1.0255696873343931</v>
      </c>
      <c r="Q419" s="665">
        <v>444.69574468085108</v>
      </c>
    </row>
    <row r="420" spans="1:17" ht="14.4" customHeight="1" x14ac:dyDescent="0.3">
      <c r="A420" s="660" t="s">
        <v>9943</v>
      </c>
      <c r="B420" s="661" t="s">
        <v>712</v>
      </c>
      <c r="C420" s="661" t="s">
        <v>8731</v>
      </c>
      <c r="D420" s="661" t="s">
        <v>9954</v>
      </c>
      <c r="E420" s="661" t="s">
        <v>9955</v>
      </c>
      <c r="F420" s="664">
        <v>82</v>
      </c>
      <c r="G420" s="664">
        <v>3280</v>
      </c>
      <c r="H420" s="664">
        <v>1</v>
      </c>
      <c r="I420" s="664">
        <v>40</v>
      </c>
      <c r="J420" s="664">
        <v>55</v>
      </c>
      <c r="K420" s="664">
        <v>2255</v>
      </c>
      <c r="L420" s="664">
        <v>0.6875</v>
      </c>
      <c r="M420" s="664">
        <v>41</v>
      </c>
      <c r="N420" s="664">
        <v>74</v>
      </c>
      <c r="O420" s="664">
        <v>3034</v>
      </c>
      <c r="P420" s="677">
        <v>0.92500000000000004</v>
      </c>
      <c r="Q420" s="665">
        <v>41</v>
      </c>
    </row>
    <row r="421" spans="1:17" ht="14.4" customHeight="1" x14ac:dyDescent="0.3">
      <c r="A421" s="660" t="s">
        <v>9943</v>
      </c>
      <c r="B421" s="661" t="s">
        <v>712</v>
      </c>
      <c r="C421" s="661" t="s">
        <v>8731</v>
      </c>
      <c r="D421" s="661" t="s">
        <v>9956</v>
      </c>
      <c r="E421" s="661" t="s">
        <v>9957</v>
      </c>
      <c r="F421" s="664">
        <v>472</v>
      </c>
      <c r="G421" s="664">
        <v>231280</v>
      </c>
      <c r="H421" s="664">
        <v>1</v>
      </c>
      <c r="I421" s="664">
        <v>490</v>
      </c>
      <c r="J421" s="664">
        <v>206</v>
      </c>
      <c r="K421" s="664">
        <v>100940</v>
      </c>
      <c r="L421" s="664">
        <v>0.4364406779661017</v>
      </c>
      <c r="M421" s="664">
        <v>490</v>
      </c>
      <c r="N421" s="664">
        <v>285</v>
      </c>
      <c r="O421" s="664">
        <v>139880</v>
      </c>
      <c r="P421" s="677">
        <v>0.60480802490487717</v>
      </c>
      <c r="Q421" s="665">
        <v>490.80701754385967</v>
      </c>
    </row>
    <row r="422" spans="1:17" ht="14.4" customHeight="1" x14ac:dyDescent="0.3">
      <c r="A422" s="660" t="s">
        <v>9943</v>
      </c>
      <c r="B422" s="661" t="s">
        <v>712</v>
      </c>
      <c r="C422" s="661" t="s">
        <v>8731</v>
      </c>
      <c r="D422" s="661" t="s">
        <v>9958</v>
      </c>
      <c r="E422" s="661" t="s">
        <v>9959</v>
      </c>
      <c r="F422" s="664">
        <v>645</v>
      </c>
      <c r="G422" s="664">
        <v>19995</v>
      </c>
      <c r="H422" s="664">
        <v>1</v>
      </c>
      <c r="I422" s="664">
        <v>31</v>
      </c>
      <c r="J422" s="664">
        <v>646</v>
      </c>
      <c r="K422" s="664">
        <v>20026</v>
      </c>
      <c r="L422" s="664">
        <v>1.0015503875968992</v>
      </c>
      <c r="M422" s="664">
        <v>31</v>
      </c>
      <c r="N422" s="664">
        <v>540</v>
      </c>
      <c r="O422" s="664">
        <v>16740</v>
      </c>
      <c r="P422" s="677">
        <v>0.83720930232558144</v>
      </c>
      <c r="Q422" s="665">
        <v>31</v>
      </c>
    </row>
    <row r="423" spans="1:17" ht="14.4" customHeight="1" x14ac:dyDescent="0.3">
      <c r="A423" s="660" t="s">
        <v>9943</v>
      </c>
      <c r="B423" s="661" t="s">
        <v>712</v>
      </c>
      <c r="C423" s="661" t="s">
        <v>8731</v>
      </c>
      <c r="D423" s="661" t="s">
        <v>9960</v>
      </c>
      <c r="E423" s="661" t="s">
        <v>9961</v>
      </c>
      <c r="F423" s="664">
        <v>24</v>
      </c>
      <c r="G423" s="664">
        <v>4896</v>
      </c>
      <c r="H423" s="664">
        <v>1</v>
      </c>
      <c r="I423" s="664">
        <v>204</v>
      </c>
      <c r="J423" s="664">
        <v>7</v>
      </c>
      <c r="K423" s="664">
        <v>1435</v>
      </c>
      <c r="L423" s="664">
        <v>0.29309640522875818</v>
      </c>
      <c r="M423" s="664">
        <v>205</v>
      </c>
      <c r="N423" s="664">
        <v>10</v>
      </c>
      <c r="O423" s="664">
        <v>2055</v>
      </c>
      <c r="P423" s="677">
        <v>0.41973039215686275</v>
      </c>
      <c r="Q423" s="665">
        <v>205.5</v>
      </c>
    </row>
    <row r="424" spans="1:17" ht="14.4" customHeight="1" x14ac:dyDescent="0.3">
      <c r="A424" s="660" t="s">
        <v>9943</v>
      </c>
      <c r="B424" s="661" t="s">
        <v>712</v>
      </c>
      <c r="C424" s="661" t="s">
        <v>8731</v>
      </c>
      <c r="D424" s="661" t="s">
        <v>9962</v>
      </c>
      <c r="E424" s="661" t="s">
        <v>9963</v>
      </c>
      <c r="F424" s="664">
        <v>25</v>
      </c>
      <c r="G424" s="664">
        <v>9400</v>
      </c>
      <c r="H424" s="664">
        <v>1</v>
      </c>
      <c r="I424" s="664">
        <v>376</v>
      </c>
      <c r="J424" s="664">
        <v>7</v>
      </c>
      <c r="K424" s="664">
        <v>2639</v>
      </c>
      <c r="L424" s="664">
        <v>0.28074468085106385</v>
      </c>
      <c r="M424" s="664">
        <v>377</v>
      </c>
      <c r="N424" s="664">
        <v>11</v>
      </c>
      <c r="O424" s="664">
        <v>4159</v>
      </c>
      <c r="P424" s="677">
        <v>0.44244680851063828</v>
      </c>
      <c r="Q424" s="665">
        <v>378.09090909090907</v>
      </c>
    </row>
    <row r="425" spans="1:17" ht="14.4" customHeight="1" x14ac:dyDescent="0.3">
      <c r="A425" s="660" t="s">
        <v>9943</v>
      </c>
      <c r="B425" s="661" t="s">
        <v>712</v>
      </c>
      <c r="C425" s="661" t="s">
        <v>8731</v>
      </c>
      <c r="D425" s="661" t="s">
        <v>9964</v>
      </c>
      <c r="E425" s="661" t="s">
        <v>9965</v>
      </c>
      <c r="F425" s="664">
        <v>1</v>
      </c>
      <c r="G425" s="664">
        <v>230</v>
      </c>
      <c r="H425" s="664">
        <v>1</v>
      </c>
      <c r="I425" s="664">
        <v>230</v>
      </c>
      <c r="J425" s="664">
        <v>1</v>
      </c>
      <c r="K425" s="664">
        <v>231</v>
      </c>
      <c r="L425" s="664">
        <v>1.0043478260869565</v>
      </c>
      <c r="M425" s="664">
        <v>231</v>
      </c>
      <c r="N425" s="664">
        <v>1</v>
      </c>
      <c r="O425" s="664">
        <v>231</v>
      </c>
      <c r="P425" s="677">
        <v>1.0043478260869565</v>
      </c>
      <c r="Q425" s="665">
        <v>231</v>
      </c>
    </row>
    <row r="426" spans="1:17" ht="14.4" customHeight="1" x14ac:dyDescent="0.3">
      <c r="A426" s="660" t="s">
        <v>9943</v>
      </c>
      <c r="B426" s="661" t="s">
        <v>712</v>
      </c>
      <c r="C426" s="661" t="s">
        <v>8731</v>
      </c>
      <c r="D426" s="661" t="s">
        <v>9966</v>
      </c>
      <c r="E426" s="661" t="s">
        <v>9967</v>
      </c>
      <c r="F426" s="664">
        <v>1254</v>
      </c>
      <c r="G426" s="664">
        <v>140448</v>
      </c>
      <c r="H426" s="664">
        <v>1</v>
      </c>
      <c r="I426" s="664">
        <v>112</v>
      </c>
      <c r="J426" s="664">
        <v>1296</v>
      </c>
      <c r="K426" s="664">
        <v>146448</v>
      </c>
      <c r="L426" s="664">
        <v>1.0427204374572796</v>
      </c>
      <c r="M426" s="664">
        <v>113</v>
      </c>
      <c r="N426" s="664">
        <v>1857</v>
      </c>
      <c r="O426" s="664">
        <v>212855</v>
      </c>
      <c r="P426" s="677">
        <v>1.5155431191615403</v>
      </c>
      <c r="Q426" s="665">
        <v>114.6230479267636</v>
      </c>
    </row>
    <row r="427" spans="1:17" ht="14.4" customHeight="1" x14ac:dyDescent="0.3">
      <c r="A427" s="660" t="s">
        <v>9943</v>
      </c>
      <c r="B427" s="661" t="s">
        <v>712</v>
      </c>
      <c r="C427" s="661" t="s">
        <v>8731</v>
      </c>
      <c r="D427" s="661" t="s">
        <v>9968</v>
      </c>
      <c r="E427" s="661" t="s">
        <v>9969</v>
      </c>
      <c r="F427" s="664">
        <v>156</v>
      </c>
      <c r="G427" s="664">
        <v>12948</v>
      </c>
      <c r="H427" s="664">
        <v>1</v>
      </c>
      <c r="I427" s="664">
        <v>83</v>
      </c>
      <c r="J427" s="664">
        <v>161</v>
      </c>
      <c r="K427" s="664">
        <v>13524</v>
      </c>
      <c r="L427" s="664">
        <v>1.0444856348470806</v>
      </c>
      <c r="M427" s="664">
        <v>84</v>
      </c>
      <c r="N427" s="664">
        <v>233</v>
      </c>
      <c r="O427" s="664">
        <v>19745</v>
      </c>
      <c r="P427" s="677">
        <v>1.52494593759654</v>
      </c>
      <c r="Q427" s="665">
        <v>84.742489270386272</v>
      </c>
    </row>
    <row r="428" spans="1:17" ht="14.4" customHeight="1" x14ac:dyDescent="0.3">
      <c r="A428" s="660" t="s">
        <v>9943</v>
      </c>
      <c r="B428" s="661" t="s">
        <v>712</v>
      </c>
      <c r="C428" s="661" t="s">
        <v>8731</v>
      </c>
      <c r="D428" s="661" t="s">
        <v>9970</v>
      </c>
      <c r="E428" s="661" t="s">
        <v>9971</v>
      </c>
      <c r="F428" s="664">
        <v>3</v>
      </c>
      <c r="G428" s="664">
        <v>285</v>
      </c>
      <c r="H428" s="664">
        <v>1</v>
      </c>
      <c r="I428" s="664">
        <v>95</v>
      </c>
      <c r="J428" s="664">
        <v>9</v>
      </c>
      <c r="K428" s="664">
        <v>864</v>
      </c>
      <c r="L428" s="664">
        <v>3.0315789473684212</v>
      </c>
      <c r="M428" s="664">
        <v>96</v>
      </c>
      <c r="N428" s="664">
        <v>10</v>
      </c>
      <c r="O428" s="664">
        <v>968</v>
      </c>
      <c r="P428" s="677">
        <v>3.3964912280701753</v>
      </c>
      <c r="Q428" s="665">
        <v>96.8</v>
      </c>
    </row>
    <row r="429" spans="1:17" ht="14.4" customHeight="1" x14ac:dyDescent="0.3">
      <c r="A429" s="660" t="s">
        <v>9943</v>
      </c>
      <c r="B429" s="661" t="s">
        <v>712</v>
      </c>
      <c r="C429" s="661" t="s">
        <v>8731</v>
      </c>
      <c r="D429" s="661" t="s">
        <v>9972</v>
      </c>
      <c r="E429" s="661" t="s">
        <v>9973</v>
      </c>
      <c r="F429" s="664">
        <v>191</v>
      </c>
      <c r="G429" s="664">
        <v>4011</v>
      </c>
      <c r="H429" s="664">
        <v>1</v>
      </c>
      <c r="I429" s="664">
        <v>21</v>
      </c>
      <c r="J429" s="664">
        <v>105</v>
      </c>
      <c r="K429" s="664">
        <v>2205</v>
      </c>
      <c r="L429" s="664">
        <v>0.54973821989528793</v>
      </c>
      <c r="M429" s="664">
        <v>21</v>
      </c>
      <c r="N429" s="664">
        <v>277</v>
      </c>
      <c r="O429" s="664">
        <v>5817</v>
      </c>
      <c r="P429" s="677">
        <v>1.450261780104712</v>
      </c>
      <c r="Q429" s="665">
        <v>21</v>
      </c>
    </row>
    <row r="430" spans="1:17" ht="14.4" customHeight="1" x14ac:dyDescent="0.3">
      <c r="A430" s="660" t="s">
        <v>9943</v>
      </c>
      <c r="B430" s="661" t="s">
        <v>712</v>
      </c>
      <c r="C430" s="661" t="s">
        <v>8731</v>
      </c>
      <c r="D430" s="661" t="s">
        <v>9873</v>
      </c>
      <c r="E430" s="661" t="s">
        <v>9874</v>
      </c>
      <c r="F430" s="664">
        <v>1530</v>
      </c>
      <c r="G430" s="664">
        <v>743580</v>
      </c>
      <c r="H430" s="664">
        <v>1</v>
      </c>
      <c r="I430" s="664">
        <v>486</v>
      </c>
      <c r="J430" s="664">
        <v>1083</v>
      </c>
      <c r="K430" s="664">
        <v>526338</v>
      </c>
      <c r="L430" s="664">
        <v>0.707843137254902</v>
      </c>
      <c r="M430" s="664">
        <v>486</v>
      </c>
      <c r="N430" s="664">
        <v>1419</v>
      </c>
      <c r="O430" s="664">
        <v>690613</v>
      </c>
      <c r="P430" s="677">
        <v>0.9287675838510987</v>
      </c>
      <c r="Q430" s="665">
        <v>486.68992248062017</v>
      </c>
    </row>
    <row r="431" spans="1:17" ht="14.4" customHeight="1" x14ac:dyDescent="0.3">
      <c r="A431" s="660" t="s">
        <v>9943</v>
      </c>
      <c r="B431" s="661" t="s">
        <v>712</v>
      </c>
      <c r="C431" s="661" t="s">
        <v>8731</v>
      </c>
      <c r="D431" s="661" t="s">
        <v>9974</v>
      </c>
      <c r="E431" s="661" t="s">
        <v>9975</v>
      </c>
      <c r="F431" s="664">
        <v>402</v>
      </c>
      <c r="G431" s="664">
        <v>16080</v>
      </c>
      <c r="H431" s="664">
        <v>1</v>
      </c>
      <c r="I431" s="664">
        <v>40</v>
      </c>
      <c r="J431" s="664">
        <v>358</v>
      </c>
      <c r="K431" s="664">
        <v>14320</v>
      </c>
      <c r="L431" s="664">
        <v>0.89054726368159209</v>
      </c>
      <c r="M431" s="664">
        <v>40</v>
      </c>
      <c r="N431" s="664">
        <v>491</v>
      </c>
      <c r="O431" s="664">
        <v>19980</v>
      </c>
      <c r="P431" s="677">
        <v>1.2425373134328359</v>
      </c>
      <c r="Q431" s="665">
        <v>40.692464358452142</v>
      </c>
    </row>
    <row r="432" spans="1:17" ht="14.4" customHeight="1" x14ac:dyDescent="0.3">
      <c r="A432" s="660" t="s">
        <v>9943</v>
      </c>
      <c r="B432" s="661" t="s">
        <v>712</v>
      </c>
      <c r="C432" s="661" t="s">
        <v>8731</v>
      </c>
      <c r="D432" s="661" t="s">
        <v>9976</v>
      </c>
      <c r="E432" s="661" t="s">
        <v>9977</v>
      </c>
      <c r="F432" s="664">
        <v>19</v>
      </c>
      <c r="G432" s="664">
        <v>14459</v>
      </c>
      <c r="H432" s="664">
        <v>1</v>
      </c>
      <c r="I432" s="664">
        <v>761</v>
      </c>
      <c r="J432" s="664">
        <v>13</v>
      </c>
      <c r="K432" s="664">
        <v>9893</v>
      </c>
      <c r="L432" s="664">
        <v>0.68421052631578949</v>
      </c>
      <c r="M432" s="664">
        <v>761</v>
      </c>
      <c r="N432" s="664">
        <v>31</v>
      </c>
      <c r="O432" s="664">
        <v>23614</v>
      </c>
      <c r="P432" s="677">
        <v>1.6331696521197869</v>
      </c>
      <c r="Q432" s="665">
        <v>761.74193548387098</v>
      </c>
    </row>
    <row r="433" spans="1:17" ht="14.4" customHeight="1" x14ac:dyDescent="0.3">
      <c r="A433" s="660" t="s">
        <v>9943</v>
      </c>
      <c r="B433" s="661" t="s">
        <v>712</v>
      </c>
      <c r="C433" s="661" t="s">
        <v>8731</v>
      </c>
      <c r="D433" s="661" t="s">
        <v>9978</v>
      </c>
      <c r="E433" s="661" t="s">
        <v>9979</v>
      </c>
      <c r="F433" s="664">
        <v>13</v>
      </c>
      <c r="G433" s="664">
        <v>26169</v>
      </c>
      <c r="H433" s="664">
        <v>1</v>
      </c>
      <c r="I433" s="664">
        <v>2013</v>
      </c>
      <c r="J433" s="664">
        <v>8</v>
      </c>
      <c r="K433" s="664">
        <v>16232</v>
      </c>
      <c r="L433" s="664">
        <v>0.62027589896442359</v>
      </c>
      <c r="M433" s="664">
        <v>2029</v>
      </c>
      <c r="N433" s="664">
        <v>6</v>
      </c>
      <c r="O433" s="664">
        <v>12204</v>
      </c>
      <c r="P433" s="677">
        <v>0.46635331881233522</v>
      </c>
      <c r="Q433" s="665">
        <v>2034</v>
      </c>
    </row>
    <row r="434" spans="1:17" ht="14.4" customHeight="1" x14ac:dyDescent="0.3">
      <c r="A434" s="660" t="s">
        <v>9943</v>
      </c>
      <c r="B434" s="661" t="s">
        <v>712</v>
      </c>
      <c r="C434" s="661" t="s">
        <v>8731</v>
      </c>
      <c r="D434" s="661" t="s">
        <v>9980</v>
      </c>
      <c r="E434" s="661" t="s">
        <v>9981</v>
      </c>
      <c r="F434" s="664">
        <v>216</v>
      </c>
      <c r="G434" s="664">
        <v>130248</v>
      </c>
      <c r="H434" s="664">
        <v>1</v>
      </c>
      <c r="I434" s="664">
        <v>603</v>
      </c>
      <c r="J434" s="664">
        <v>179</v>
      </c>
      <c r="K434" s="664">
        <v>108116</v>
      </c>
      <c r="L434" s="664">
        <v>0.83007800503654572</v>
      </c>
      <c r="M434" s="664">
        <v>604</v>
      </c>
      <c r="N434" s="664">
        <v>382</v>
      </c>
      <c r="O434" s="664">
        <v>231679</v>
      </c>
      <c r="P434" s="677">
        <v>1.7787528407345987</v>
      </c>
      <c r="Q434" s="665">
        <v>606.48952879581157</v>
      </c>
    </row>
    <row r="435" spans="1:17" ht="14.4" customHeight="1" x14ac:dyDescent="0.3">
      <c r="A435" s="660" t="s">
        <v>9943</v>
      </c>
      <c r="B435" s="661" t="s">
        <v>712</v>
      </c>
      <c r="C435" s="661" t="s">
        <v>8731</v>
      </c>
      <c r="D435" s="661" t="s">
        <v>9982</v>
      </c>
      <c r="E435" s="661" t="s">
        <v>9983</v>
      </c>
      <c r="F435" s="664">
        <v>35</v>
      </c>
      <c r="G435" s="664">
        <v>33635</v>
      </c>
      <c r="H435" s="664">
        <v>1</v>
      </c>
      <c r="I435" s="664">
        <v>961</v>
      </c>
      <c r="J435" s="664">
        <v>3</v>
      </c>
      <c r="K435" s="664">
        <v>2883</v>
      </c>
      <c r="L435" s="664">
        <v>8.5714285714285715E-2</v>
      </c>
      <c r="M435" s="664">
        <v>961</v>
      </c>
      <c r="N435" s="664"/>
      <c r="O435" s="664"/>
      <c r="P435" s="677"/>
      <c r="Q435" s="665"/>
    </row>
    <row r="436" spans="1:17" ht="14.4" customHeight="1" x14ac:dyDescent="0.3">
      <c r="A436" s="660" t="s">
        <v>9943</v>
      </c>
      <c r="B436" s="661" t="s">
        <v>712</v>
      </c>
      <c r="C436" s="661" t="s">
        <v>8731</v>
      </c>
      <c r="D436" s="661" t="s">
        <v>9984</v>
      </c>
      <c r="E436" s="661" t="s">
        <v>9985</v>
      </c>
      <c r="F436" s="664">
        <v>5</v>
      </c>
      <c r="G436" s="664">
        <v>990</v>
      </c>
      <c r="H436" s="664">
        <v>1</v>
      </c>
      <c r="I436" s="664">
        <v>198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9943</v>
      </c>
      <c r="B437" s="661" t="s">
        <v>712</v>
      </c>
      <c r="C437" s="661" t="s">
        <v>8731</v>
      </c>
      <c r="D437" s="661" t="s">
        <v>9986</v>
      </c>
      <c r="E437" s="661" t="s">
        <v>9987</v>
      </c>
      <c r="F437" s="664">
        <v>3</v>
      </c>
      <c r="G437" s="664">
        <v>1458</v>
      </c>
      <c r="H437" s="664">
        <v>1</v>
      </c>
      <c r="I437" s="664">
        <v>486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9943</v>
      </c>
      <c r="B438" s="661" t="s">
        <v>712</v>
      </c>
      <c r="C438" s="661" t="s">
        <v>8731</v>
      </c>
      <c r="D438" s="661" t="s">
        <v>9988</v>
      </c>
      <c r="E438" s="661" t="s">
        <v>9989</v>
      </c>
      <c r="F438" s="664">
        <v>1</v>
      </c>
      <c r="G438" s="664">
        <v>244</v>
      </c>
      <c r="H438" s="664">
        <v>1</v>
      </c>
      <c r="I438" s="664">
        <v>244</v>
      </c>
      <c r="J438" s="664">
        <v>1</v>
      </c>
      <c r="K438" s="664">
        <v>245</v>
      </c>
      <c r="L438" s="664">
        <v>1.0040983606557377</v>
      </c>
      <c r="M438" s="664">
        <v>245</v>
      </c>
      <c r="N438" s="664">
        <v>1</v>
      </c>
      <c r="O438" s="664">
        <v>245</v>
      </c>
      <c r="P438" s="677">
        <v>1.0040983606557377</v>
      </c>
      <c r="Q438" s="665">
        <v>245</v>
      </c>
    </row>
    <row r="439" spans="1:17" ht="14.4" customHeight="1" x14ac:dyDescent="0.3">
      <c r="A439" s="660" t="s">
        <v>9943</v>
      </c>
      <c r="B439" s="661" t="s">
        <v>712</v>
      </c>
      <c r="C439" s="661" t="s">
        <v>8731</v>
      </c>
      <c r="D439" s="661" t="s">
        <v>9990</v>
      </c>
      <c r="E439" s="661" t="s">
        <v>9991</v>
      </c>
      <c r="F439" s="664">
        <v>74</v>
      </c>
      <c r="G439" s="664">
        <v>11174</v>
      </c>
      <c r="H439" s="664">
        <v>1</v>
      </c>
      <c r="I439" s="664">
        <v>151</v>
      </c>
      <c r="J439" s="664">
        <v>36</v>
      </c>
      <c r="K439" s="664">
        <v>5472</v>
      </c>
      <c r="L439" s="664">
        <v>0.48970825129765527</v>
      </c>
      <c r="M439" s="664">
        <v>152</v>
      </c>
      <c r="N439" s="664">
        <v>164</v>
      </c>
      <c r="O439" s="664">
        <v>24928</v>
      </c>
      <c r="P439" s="677">
        <v>2.2308931448004294</v>
      </c>
      <c r="Q439" s="665">
        <v>152</v>
      </c>
    </row>
    <row r="440" spans="1:17" ht="14.4" customHeight="1" x14ac:dyDescent="0.3">
      <c r="A440" s="660" t="s">
        <v>9943</v>
      </c>
      <c r="B440" s="661" t="s">
        <v>712</v>
      </c>
      <c r="C440" s="661" t="s">
        <v>8731</v>
      </c>
      <c r="D440" s="661" t="s">
        <v>9992</v>
      </c>
      <c r="E440" s="661" t="s">
        <v>9993</v>
      </c>
      <c r="F440" s="664"/>
      <c r="G440" s="664"/>
      <c r="H440" s="664"/>
      <c r="I440" s="664"/>
      <c r="J440" s="664">
        <v>2</v>
      </c>
      <c r="K440" s="664">
        <v>54</v>
      </c>
      <c r="L440" s="664"/>
      <c r="M440" s="664">
        <v>27</v>
      </c>
      <c r="N440" s="664">
        <v>1</v>
      </c>
      <c r="O440" s="664">
        <v>27</v>
      </c>
      <c r="P440" s="677"/>
      <c r="Q440" s="665">
        <v>27</v>
      </c>
    </row>
    <row r="441" spans="1:17" ht="14.4" customHeight="1" x14ac:dyDescent="0.3">
      <c r="A441" s="660" t="s">
        <v>9943</v>
      </c>
      <c r="B441" s="661" t="s">
        <v>712</v>
      </c>
      <c r="C441" s="661" t="s">
        <v>8731</v>
      </c>
      <c r="D441" s="661" t="s">
        <v>9994</v>
      </c>
      <c r="E441" s="661" t="s">
        <v>9995</v>
      </c>
      <c r="F441" s="664">
        <v>10</v>
      </c>
      <c r="G441" s="664">
        <v>3270</v>
      </c>
      <c r="H441" s="664">
        <v>1</v>
      </c>
      <c r="I441" s="664">
        <v>327</v>
      </c>
      <c r="J441" s="664">
        <v>1</v>
      </c>
      <c r="K441" s="664">
        <v>327</v>
      </c>
      <c r="L441" s="664">
        <v>0.1</v>
      </c>
      <c r="M441" s="664">
        <v>327</v>
      </c>
      <c r="N441" s="664">
        <v>6</v>
      </c>
      <c r="O441" s="664">
        <v>1967</v>
      </c>
      <c r="P441" s="677">
        <v>0.60152905198776763</v>
      </c>
      <c r="Q441" s="665">
        <v>327.83333333333331</v>
      </c>
    </row>
    <row r="442" spans="1:17" ht="14.4" customHeight="1" x14ac:dyDescent="0.3">
      <c r="A442" s="660" t="s">
        <v>9996</v>
      </c>
      <c r="B442" s="661" t="s">
        <v>9734</v>
      </c>
      <c r="C442" s="661" t="s">
        <v>8731</v>
      </c>
      <c r="D442" s="661" t="s">
        <v>9997</v>
      </c>
      <c r="E442" s="661" t="s">
        <v>9998</v>
      </c>
      <c r="F442" s="664">
        <v>6</v>
      </c>
      <c r="G442" s="664">
        <v>7068</v>
      </c>
      <c r="H442" s="664">
        <v>1</v>
      </c>
      <c r="I442" s="664">
        <v>1178</v>
      </c>
      <c r="J442" s="664">
        <v>9</v>
      </c>
      <c r="K442" s="664">
        <v>10620</v>
      </c>
      <c r="L442" s="664">
        <v>1.502546689303905</v>
      </c>
      <c r="M442" s="664">
        <v>1180</v>
      </c>
      <c r="N442" s="664">
        <v>5</v>
      </c>
      <c r="O442" s="664">
        <v>5906</v>
      </c>
      <c r="P442" s="677">
        <v>0.83559705715902655</v>
      </c>
      <c r="Q442" s="665">
        <v>1181.2</v>
      </c>
    </row>
    <row r="443" spans="1:17" ht="14.4" customHeight="1" x14ac:dyDescent="0.3">
      <c r="A443" s="660" t="s">
        <v>9996</v>
      </c>
      <c r="B443" s="661" t="s">
        <v>9734</v>
      </c>
      <c r="C443" s="661" t="s">
        <v>8731</v>
      </c>
      <c r="D443" s="661" t="s">
        <v>9999</v>
      </c>
      <c r="E443" s="661" t="s">
        <v>10000</v>
      </c>
      <c r="F443" s="664">
        <v>82</v>
      </c>
      <c r="G443" s="664">
        <v>316356</v>
      </c>
      <c r="H443" s="664">
        <v>1</v>
      </c>
      <c r="I443" s="664">
        <v>3858</v>
      </c>
      <c r="J443" s="664">
        <v>44</v>
      </c>
      <c r="K443" s="664">
        <v>170016</v>
      </c>
      <c r="L443" s="664">
        <v>0.53741986875545267</v>
      </c>
      <c r="M443" s="664">
        <v>3864</v>
      </c>
      <c r="N443" s="664">
        <v>109</v>
      </c>
      <c r="O443" s="664">
        <v>422076</v>
      </c>
      <c r="P443" s="677">
        <v>1.334180480218488</v>
      </c>
      <c r="Q443" s="665">
        <v>3872.2568807339449</v>
      </c>
    </row>
    <row r="444" spans="1:17" ht="14.4" customHeight="1" x14ac:dyDescent="0.3">
      <c r="A444" s="660" t="s">
        <v>9996</v>
      </c>
      <c r="B444" s="661" t="s">
        <v>9734</v>
      </c>
      <c r="C444" s="661" t="s">
        <v>8731</v>
      </c>
      <c r="D444" s="661" t="s">
        <v>10001</v>
      </c>
      <c r="E444" s="661" t="s">
        <v>10002</v>
      </c>
      <c r="F444" s="664"/>
      <c r="G444" s="664"/>
      <c r="H444" s="664"/>
      <c r="I444" s="664"/>
      <c r="J444" s="664">
        <v>1</v>
      </c>
      <c r="K444" s="664">
        <v>650</v>
      </c>
      <c r="L444" s="664"/>
      <c r="M444" s="664">
        <v>650</v>
      </c>
      <c r="N444" s="664">
        <v>1</v>
      </c>
      <c r="O444" s="664">
        <v>650</v>
      </c>
      <c r="P444" s="677"/>
      <c r="Q444" s="665">
        <v>650</v>
      </c>
    </row>
    <row r="445" spans="1:17" ht="14.4" customHeight="1" x14ac:dyDescent="0.3">
      <c r="A445" s="660" t="s">
        <v>9996</v>
      </c>
      <c r="B445" s="661" t="s">
        <v>9734</v>
      </c>
      <c r="C445" s="661" t="s">
        <v>8731</v>
      </c>
      <c r="D445" s="661" t="s">
        <v>10003</v>
      </c>
      <c r="E445" s="661" t="s">
        <v>10004</v>
      </c>
      <c r="F445" s="664">
        <v>1</v>
      </c>
      <c r="G445" s="664">
        <v>307</v>
      </c>
      <c r="H445" s="664">
        <v>1</v>
      </c>
      <c r="I445" s="664">
        <v>307</v>
      </c>
      <c r="J445" s="664">
        <v>1</v>
      </c>
      <c r="K445" s="664">
        <v>310</v>
      </c>
      <c r="L445" s="664">
        <v>1.009771986970684</v>
      </c>
      <c r="M445" s="664">
        <v>310</v>
      </c>
      <c r="N445" s="664">
        <v>5</v>
      </c>
      <c r="O445" s="664">
        <v>1568</v>
      </c>
      <c r="P445" s="677">
        <v>5.107491856677524</v>
      </c>
      <c r="Q445" s="665">
        <v>313.60000000000002</v>
      </c>
    </row>
    <row r="446" spans="1:17" ht="14.4" customHeight="1" x14ac:dyDescent="0.3">
      <c r="A446" s="660" t="s">
        <v>9996</v>
      </c>
      <c r="B446" s="661" t="s">
        <v>9734</v>
      </c>
      <c r="C446" s="661" t="s">
        <v>8731</v>
      </c>
      <c r="D446" s="661" t="s">
        <v>10005</v>
      </c>
      <c r="E446" s="661" t="s">
        <v>10006</v>
      </c>
      <c r="F446" s="664">
        <v>8</v>
      </c>
      <c r="G446" s="664">
        <v>7832</v>
      </c>
      <c r="H446" s="664">
        <v>1</v>
      </c>
      <c r="I446" s="664">
        <v>979</v>
      </c>
      <c r="J446" s="664">
        <v>4</v>
      </c>
      <c r="K446" s="664">
        <v>3956</v>
      </c>
      <c r="L446" s="664">
        <v>0.50510725229826359</v>
      </c>
      <c r="M446" s="664">
        <v>989</v>
      </c>
      <c r="N446" s="664">
        <v>14</v>
      </c>
      <c r="O446" s="664">
        <v>13972</v>
      </c>
      <c r="P446" s="677">
        <v>1.7839632277834525</v>
      </c>
      <c r="Q446" s="665">
        <v>998</v>
      </c>
    </row>
    <row r="447" spans="1:17" ht="14.4" customHeight="1" x14ac:dyDescent="0.3">
      <c r="A447" s="660" t="s">
        <v>9996</v>
      </c>
      <c r="B447" s="661" t="s">
        <v>9734</v>
      </c>
      <c r="C447" s="661" t="s">
        <v>8731</v>
      </c>
      <c r="D447" s="661" t="s">
        <v>10007</v>
      </c>
      <c r="E447" s="661" t="s">
        <v>10008</v>
      </c>
      <c r="F447" s="664">
        <v>2</v>
      </c>
      <c r="G447" s="664">
        <v>1650</v>
      </c>
      <c r="H447" s="664">
        <v>1</v>
      </c>
      <c r="I447" s="664">
        <v>825</v>
      </c>
      <c r="J447" s="664">
        <v>7</v>
      </c>
      <c r="K447" s="664">
        <v>5782</v>
      </c>
      <c r="L447" s="664">
        <v>3.5042424242424244</v>
      </c>
      <c r="M447" s="664">
        <v>826</v>
      </c>
      <c r="N447" s="664">
        <v>4</v>
      </c>
      <c r="O447" s="664">
        <v>3320</v>
      </c>
      <c r="P447" s="677">
        <v>2.0121212121212122</v>
      </c>
      <c r="Q447" s="665">
        <v>830</v>
      </c>
    </row>
    <row r="448" spans="1:17" ht="14.4" customHeight="1" x14ac:dyDescent="0.3">
      <c r="A448" s="660" t="s">
        <v>9996</v>
      </c>
      <c r="B448" s="661" t="s">
        <v>9734</v>
      </c>
      <c r="C448" s="661" t="s">
        <v>8731</v>
      </c>
      <c r="D448" s="661" t="s">
        <v>10009</v>
      </c>
      <c r="E448" s="661" t="s">
        <v>10010</v>
      </c>
      <c r="F448" s="664"/>
      <c r="G448" s="664"/>
      <c r="H448" s="664"/>
      <c r="I448" s="664"/>
      <c r="J448" s="664"/>
      <c r="K448" s="664"/>
      <c r="L448" s="664"/>
      <c r="M448" s="664"/>
      <c r="N448" s="664">
        <v>2</v>
      </c>
      <c r="O448" s="664">
        <v>1622</v>
      </c>
      <c r="P448" s="677"/>
      <c r="Q448" s="665">
        <v>811</v>
      </c>
    </row>
    <row r="449" spans="1:17" ht="14.4" customHeight="1" x14ac:dyDescent="0.3">
      <c r="A449" s="660" t="s">
        <v>9996</v>
      </c>
      <c r="B449" s="661" t="s">
        <v>9734</v>
      </c>
      <c r="C449" s="661" t="s">
        <v>8731</v>
      </c>
      <c r="D449" s="661" t="s">
        <v>10011</v>
      </c>
      <c r="E449" s="661" t="s">
        <v>10012</v>
      </c>
      <c r="F449" s="664"/>
      <c r="G449" s="664"/>
      <c r="H449" s="664"/>
      <c r="I449" s="664"/>
      <c r="J449" s="664"/>
      <c r="K449" s="664"/>
      <c r="L449" s="664"/>
      <c r="M449" s="664"/>
      <c r="N449" s="664">
        <v>2</v>
      </c>
      <c r="O449" s="664">
        <v>1622</v>
      </c>
      <c r="P449" s="677"/>
      <c r="Q449" s="665">
        <v>811</v>
      </c>
    </row>
    <row r="450" spans="1:17" ht="14.4" customHeight="1" x14ac:dyDescent="0.3">
      <c r="A450" s="660" t="s">
        <v>9996</v>
      </c>
      <c r="B450" s="661" t="s">
        <v>9734</v>
      </c>
      <c r="C450" s="661" t="s">
        <v>8731</v>
      </c>
      <c r="D450" s="661" t="s">
        <v>9500</v>
      </c>
      <c r="E450" s="661" t="s">
        <v>9501</v>
      </c>
      <c r="F450" s="664">
        <v>3</v>
      </c>
      <c r="G450" s="664">
        <v>498</v>
      </c>
      <c r="H450" s="664">
        <v>1</v>
      </c>
      <c r="I450" s="664">
        <v>166</v>
      </c>
      <c r="J450" s="664">
        <v>1</v>
      </c>
      <c r="K450" s="664">
        <v>166</v>
      </c>
      <c r="L450" s="664">
        <v>0.33333333333333331</v>
      </c>
      <c r="M450" s="664">
        <v>166</v>
      </c>
      <c r="N450" s="664">
        <v>6</v>
      </c>
      <c r="O450" s="664">
        <v>1002</v>
      </c>
      <c r="P450" s="677">
        <v>2.0120481927710845</v>
      </c>
      <c r="Q450" s="665">
        <v>167</v>
      </c>
    </row>
    <row r="451" spans="1:17" ht="14.4" customHeight="1" x14ac:dyDescent="0.3">
      <c r="A451" s="660" t="s">
        <v>9996</v>
      </c>
      <c r="B451" s="661" t="s">
        <v>9734</v>
      </c>
      <c r="C451" s="661" t="s">
        <v>8731</v>
      </c>
      <c r="D451" s="661" t="s">
        <v>9506</v>
      </c>
      <c r="E451" s="661" t="s">
        <v>9507</v>
      </c>
      <c r="F451" s="664">
        <v>1</v>
      </c>
      <c r="G451" s="664">
        <v>172</v>
      </c>
      <c r="H451" s="664">
        <v>1</v>
      </c>
      <c r="I451" s="664">
        <v>172</v>
      </c>
      <c r="J451" s="664">
        <v>2</v>
      </c>
      <c r="K451" s="664">
        <v>344</v>
      </c>
      <c r="L451" s="664">
        <v>2</v>
      </c>
      <c r="M451" s="664">
        <v>172</v>
      </c>
      <c r="N451" s="664"/>
      <c r="O451" s="664"/>
      <c r="P451" s="677"/>
      <c r="Q451" s="665"/>
    </row>
    <row r="452" spans="1:17" ht="14.4" customHeight="1" x14ac:dyDescent="0.3">
      <c r="A452" s="660" t="s">
        <v>9996</v>
      </c>
      <c r="B452" s="661" t="s">
        <v>9734</v>
      </c>
      <c r="C452" s="661" t="s">
        <v>8731</v>
      </c>
      <c r="D452" s="661" t="s">
        <v>9510</v>
      </c>
      <c r="E452" s="661" t="s">
        <v>9511</v>
      </c>
      <c r="F452" s="664">
        <v>3</v>
      </c>
      <c r="G452" s="664">
        <v>1047</v>
      </c>
      <c r="H452" s="664">
        <v>1</v>
      </c>
      <c r="I452" s="664">
        <v>349</v>
      </c>
      <c r="J452" s="664">
        <v>9</v>
      </c>
      <c r="K452" s="664">
        <v>3141</v>
      </c>
      <c r="L452" s="664">
        <v>3</v>
      </c>
      <c r="M452" s="664">
        <v>349</v>
      </c>
      <c r="N452" s="664">
        <v>5</v>
      </c>
      <c r="O452" s="664">
        <v>1749</v>
      </c>
      <c r="P452" s="677">
        <v>1.670487106017192</v>
      </c>
      <c r="Q452" s="665">
        <v>349.8</v>
      </c>
    </row>
    <row r="453" spans="1:17" ht="14.4" customHeight="1" x14ac:dyDescent="0.3">
      <c r="A453" s="660" t="s">
        <v>9996</v>
      </c>
      <c r="B453" s="661" t="s">
        <v>9734</v>
      </c>
      <c r="C453" s="661" t="s">
        <v>8731</v>
      </c>
      <c r="D453" s="661" t="s">
        <v>10013</v>
      </c>
      <c r="E453" s="661" t="s">
        <v>10014</v>
      </c>
      <c r="F453" s="664">
        <v>1</v>
      </c>
      <c r="G453" s="664">
        <v>188</v>
      </c>
      <c r="H453" s="664">
        <v>1</v>
      </c>
      <c r="I453" s="664">
        <v>188</v>
      </c>
      <c r="J453" s="664">
        <v>5</v>
      </c>
      <c r="K453" s="664">
        <v>940</v>
      </c>
      <c r="L453" s="664">
        <v>5</v>
      </c>
      <c r="M453" s="664">
        <v>188</v>
      </c>
      <c r="N453" s="664">
        <v>4</v>
      </c>
      <c r="O453" s="664">
        <v>754</v>
      </c>
      <c r="P453" s="677">
        <v>4.0106382978723403</v>
      </c>
      <c r="Q453" s="665">
        <v>188.5</v>
      </c>
    </row>
    <row r="454" spans="1:17" ht="14.4" customHeight="1" x14ac:dyDescent="0.3">
      <c r="A454" s="660" t="s">
        <v>9996</v>
      </c>
      <c r="B454" s="661" t="s">
        <v>9734</v>
      </c>
      <c r="C454" s="661" t="s">
        <v>8731</v>
      </c>
      <c r="D454" s="661" t="s">
        <v>10015</v>
      </c>
      <c r="E454" s="661" t="s">
        <v>10016</v>
      </c>
      <c r="F454" s="664">
        <v>24</v>
      </c>
      <c r="G454" s="664">
        <v>13056</v>
      </c>
      <c r="H454" s="664">
        <v>1</v>
      </c>
      <c r="I454" s="664">
        <v>544</v>
      </c>
      <c r="J454" s="664">
        <v>21</v>
      </c>
      <c r="K454" s="664">
        <v>11445</v>
      </c>
      <c r="L454" s="664">
        <v>0.87660845588235292</v>
      </c>
      <c r="M454" s="664">
        <v>545</v>
      </c>
      <c r="N454" s="664">
        <v>16</v>
      </c>
      <c r="O454" s="664">
        <v>8733</v>
      </c>
      <c r="P454" s="677">
        <v>0.66888786764705888</v>
      </c>
      <c r="Q454" s="665">
        <v>545.8125</v>
      </c>
    </row>
    <row r="455" spans="1:17" ht="14.4" customHeight="1" x14ac:dyDescent="0.3">
      <c r="A455" s="660" t="s">
        <v>9996</v>
      </c>
      <c r="B455" s="661" t="s">
        <v>9734</v>
      </c>
      <c r="C455" s="661" t="s">
        <v>8731</v>
      </c>
      <c r="D455" s="661" t="s">
        <v>10017</v>
      </c>
      <c r="E455" s="661" t="s">
        <v>10018</v>
      </c>
      <c r="F455" s="664">
        <v>2</v>
      </c>
      <c r="G455" s="664">
        <v>1298</v>
      </c>
      <c r="H455" s="664">
        <v>1</v>
      </c>
      <c r="I455" s="664">
        <v>649</v>
      </c>
      <c r="J455" s="664">
        <v>4</v>
      </c>
      <c r="K455" s="664">
        <v>2600</v>
      </c>
      <c r="L455" s="664">
        <v>2.0030816640986133</v>
      </c>
      <c r="M455" s="664">
        <v>650</v>
      </c>
      <c r="N455" s="664">
        <v>4</v>
      </c>
      <c r="O455" s="664">
        <v>2602</v>
      </c>
      <c r="P455" s="677">
        <v>2.00462249614792</v>
      </c>
      <c r="Q455" s="665">
        <v>650.5</v>
      </c>
    </row>
    <row r="456" spans="1:17" ht="14.4" customHeight="1" x14ac:dyDescent="0.3">
      <c r="A456" s="660" t="s">
        <v>9996</v>
      </c>
      <c r="B456" s="661" t="s">
        <v>9734</v>
      </c>
      <c r="C456" s="661" t="s">
        <v>8731</v>
      </c>
      <c r="D456" s="661" t="s">
        <v>10019</v>
      </c>
      <c r="E456" s="661" t="s">
        <v>10020</v>
      </c>
      <c r="F456" s="664">
        <v>2</v>
      </c>
      <c r="G456" s="664">
        <v>1298</v>
      </c>
      <c r="H456" s="664">
        <v>1</v>
      </c>
      <c r="I456" s="664">
        <v>649</v>
      </c>
      <c r="J456" s="664">
        <v>4</v>
      </c>
      <c r="K456" s="664">
        <v>2600</v>
      </c>
      <c r="L456" s="664">
        <v>2.0030816640986133</v>
      </c>
      <c r="M456" s="664">
        <v>650</v>
      </c>
      <c r="N456" s="664">
        <v>4</v>
      </c>
      <c r="O456" s="664">
        <v>2602</v>
      </c>
      <c r="P456" s="677">
        <v>2.00462249614792</v>
      </c>
      <c r="Q456" s="665">
        <v>650.5</v>
      </c>
    </row>
    <row r="457" spans="1:17" ht="14.4" customHeight="1" x14ac:dyDescent="0.3">
      <c r="A457" s="660" t="s">
        <v>9996</v>
      </c>
      <c r="B457" s="661" t="s">
        <v>9734</v>
      </c>
      <c r="C457" s="661" t="s">
        <v>8731</v>
      </c>
      <c r="D457" s="661" t="s">
        <v>10021</v>
      </c>
      <c r="E457" s="661" t="s">
        <v>10022</v>
      </c>
      <c r="F457" s="664">
        <v>6</v>
      </c>
      <c r="G457" s="664">
        <v>4038</v>
      </c>
      <c r="H457" s="664">
        <v>1</v>
      </c>
      <c r="I457" s="664">
        <v>673</v>
      </c>
      <c r="J457" s="664">
        <v>8</v>
      </c>
      <c r="K457" s="664">
        <v>5392</v>
      </c>
      <c r="L457" s="664">
        <v>1.3353145121347201</v>
      </c>
      <c r="M457" s="664">
        <v>674</v>
      </c>
      <c r="N457" s="664">
        <v>9</v>
      </c>
      <c r="O457" s="664">
        <v>6072</v>
      </c>
      <c r="P457" s="677">
        <v>1.5037147102526003</v>
      </c>
      <c r="Q457" s="665">
        <v>674.66666666666663</v>
      </c>
    </row>
    <row r="458" spans="1:17" ht="14.4" customHeight="1" x14ac:dyDescent="0.3">
      <c r="A458" s="660" t="s">
        <v>9996</v>
      </c>
      <c r="B458" s="661" t="s">
        <v>9734</v>
      </c>
      <c r="C458" s="661" t="s">
        <v>8731</v>
      </c>
      <c r="D458" s="661" t="s">
        <v>10023</v>
      </c>
      <c r="E458" s="661" t="s">
        <v>10024</v>
      </c>
      <c r="F458" s="664">
        <v>2</v>
      </c>
      <c r="G458" s="664">
        <v>1016</v>
      </c>
      <c r="H458" s="664">
        <v>1</v>
      </c>
      <c r="I458" s="664">
        <v>508</v>
      </c>
      <c r="J458" s="664">
        <v>3</v>
      </c>
      <c r="K458" s="664">
        <v>1527</v>
      </c>
      <c r="L458" s="664">
        <v>1.5029527559055118</v>
      </c>
      <c r="M458" s="664">
        <v>509</v>
      </c>
      <c r="N458" s="664">
        <v>4</v>
      </c>
      <c r="O458" s="664">
        <v>2040</v>
      </c>
      <c r="P458" s="677">
        <v>2.0078740157480315</v>
      </c>
      <c r="Q458" s="665">
        <v>510</v>
      </c>
    </row>
    <row r="459" spans="1:17" ht="14.4" customHeight="1" x14ac:dyDescent="0.3">
      <c r="A459" s="660" t="s">
        <v>9996</v>
      </c>
      <c r="B459" s="661" t="s">
        <v>9734</v>
      </c>
      <c r="C459" s="661" t="s">
        <v>8731</v>
      </c>
      <c r="D459" s="661" t="s">
        <v>10025</v>
      </c>
      <c r="E459" s="661" t="s">
        <v>10026</v>
      </c>
      <c r="F459" s="664">
        <v>2</v>
      </c>
      <c r="G459" s="664">
        <v>836</v>
      </c>
      <c r="H459" s="664">
        <v>1</v>
      </c>
      <c r="I459" s="664">
        <v>418</v>
      </c>
      <c r="J459" s="664">
        <v>3</v>
      </c>
      <c r="K459" s="664">
        <v>1257</v>
      </c>
      <c r="L459" s="664">
        <v>1.5035885167464116</v>
      </c>
      <c r="M459" s="664">
        <v>419</v>
      </c>
      <c r="N459" s="664">
        <v>4</v>
      </c>
      <c r="O459" s="664">
        <v>1680</v>
      </c>
      <c r="P459" s="677">
        <v>2.0095693779904304</v>
      </c>
      <c r="Q459" s="665">
        <v>420</v>
      </c>
    </row>
    <row r="460" spans="1:17" ht="14.4" customHeight="1" x14ac:dyDescent="0.3">
      <c r="A460" s="660" t="s">
        <v>9996</v>
      </c>
      <c r="B460" s="661" t="s">
        <v>9734</v>
      </c>
      <c r="C460" s="661" t="s">
        <v>8731</v>
      </c>
      <c r="D460" s="661" t="s">
        <v>10027</v>
      </c>
      <c r="E460" s="661" t="s">
        <v>10028</v>
      </c>
      <c r="F460" s="664">
        <v>24</v>
      </c>
      <c r="G460" s="664">
        <v>8232</v>
      </c>
      <c r="H460" s="664">
        <v>1</v>
      </c>
      <c r="I460" s="664">
        <v>343</v>
      </c>
      <c r="J460" s="664">
        <v>21</v>
      </c>
      <c r="K460" s="664">
        <v>7224</v>
      </c>
      <c r="L460" s="664">
        <v>0.87755102040816324</v>
      </c>
      <c r="M460" s="664">
        <v>344</v>
      </c>
      <c r="N460" s="664">
        <v>16</v>
      </c>
      <c r="O460" s="664">
        <v>5530</v>
      </c>
      <c r="P460" s="677">
        <v>0.67176870748299322</v>
      </c>
      <c r="Q460" s="665">
        <v>345.625</v>
      </c>
    </row>
    <row r="461" spans="1:17" ht="14.4" customHeight="1" x14ac:dyDescent="0.3">
      <c r="A461" s="660" t="s">
        <v>9996</v>
      </c>
      <c r="B461" s="661" t="s">
        <v>9734</v>
      </c>
      <c r="C461" s="661" t="s">
        <v>8731</v>
      </c>
      <c r="D461" s="661" t="s">
        <v>8823</v>
      </c>
      <c r="E461" s="661" t="s">
        <v>8824</v>
      </c>
      <c r="F461" s="664">
        <v>79</v>
      </c>
      <c r="G461" s="664">
        <v>17064</v>
      </c>
      <c r="H461" s="664">
        <v>1</v>
      </c>
      <c r="I461" s="664">
        <v>216</v>
      </c>
      <c r="J461" s="664">
        <v>42</v>
      </c>
      <c r="K461" s="664">
        <v>9114</v>
      </c>
      <c r="L461" s="664">
        <v>0.53410689170182846</v>
      </c>
      <c r="M461" s="664">
        <v>217</v>
      </c>
      <c r="N461" s="664">
        <v>106</v>
      </c>
      <c r="O461" s="664">
        <v>23073</v>
      </c>
      <c r="P461" s="677">
        <v>1.3521448663853728</v>
      </c>
      <c r="Q461" s="665">
        <v>217.66981132075472</v>
      </c>
    </row>
    <row r="462" spans="1:17" ht="14.4" customHeight="1" x14ac:dyDescent="0.3">
      <c r="A462" s="660" t="s">
        <v>9996</v>
      </c>
      <c r="B462" s="661" t="s">
        <v>9734</v>
      </c>
      <c r="C462" s="661" t="s">
        <v>8731</v>
      </c>
      <c r="D462" s="661" t="s">
        <v>8825</v>
      </c>
      <c r="E462" s="661" t="s">
        <v>8826</v>
      </c>
      <c r="F462" s="664">
        <v>2</v>
      </c>
      <c r="G462" s="664">
        <v>988</v>
      </c>
      <c r="H462" s="664">
        <v>1</v>
      </c>
      <c r="I462" s="664">
        <v>494</v>
      </c>
      <c r="J462" s="664">
        <v>2</v>
      </c>
      <c r="K462" s="664">
        <v>994</v>
      </c>
      <c r="L462" s="664">
        <v>1.0060728744939271</v>
      </c>
      <c r="M462" s="664">
        <v>497</v>
      </c>
      <c r="N462" s="664">
        <v>6</v>
      </c>
      <c r="O462" s="664">
        <v>3006</v>
      </c>
      <c r="P462" s="677">
        <v>3.0425101214574899</v>
      </c>
      <c r="Q462" s="665">
        <v>501</v>
      </c>
    </row>
    <row r="463" spans="1:17" ht="14.4" customHeight="1" x14ac:dyDescent="0.3">
      <c r="A463" s="660" t="s">
        <v>9996</v>
      </c>
      <c r="B463" s="661" t="s">
        <v>9734</v>
      </c>
      <c r="C463" s="661" t="s">
        <v>8731</v>
      </c>
      <c r="D463" s="661" t="s">
        <v>10029</v>
      </c>
      <c r="E463" s="661" t="s">
        <v>10030</v>
      </c>
      <c r="F463" s="664">
        <v>1</v>
      </c>
      <c r="G463" s="664">
        <v>237</v>
      </c>
      <c r="H463" s="664">
        <v>1</v>
      </c>
      <c r="I463" s="664">
        <v>237</v>
      </c>
      <c r="J463" s="664">
        <v>4</v>
      </c>
      <c r="K463" s="664">
        <v>948</v>
      </c>
      <c r="L463" s="664">
        <v>4</v>
      </c>
      <c r="M463" s="664">
        <v>237</v>
      </c>
      <c r="N463" s="664">
        <v>3</v>
      </c>
      <c r="O463" s="664">
        <v>713</v>
      </c>
      <c r="P463" s="677">
        <v>3.0084388185654007</v>
      </c>
      <c r="Q463" s="665">
        <v>237.66666666666666</v>
      </c>
    </row>
    <row r="464" spans="1:17" ht="14.4" customHeight="1" x14ac:dyDescent="0.3">
      <c r="A464" s="660" t="s">
        <v>9996</v>
      </c>
      <c r="B464" s="661" t="s">
        <v>9734</v>
      </c>
      <c r="C464" s="661" t="s">
        <v>8731</v>
      </c>
      <c r="D464" s="661" t="s">
        <v>10031</v>
      </c>
      <c r="E464" s="661" t="s">
        <v>10032</v>
      </c>
      <c r="F464" s="664">
        <v>20</v>
      </c>
      <c r="G464" s="664">
        <v>2200</v>
      </c>
      <c r="H464" s="664">
        <v>1</v>
      </c>
      <c r="I464" s="664">
        <v>110</v>
      </c>
      <c r="J464" s="664">
        <v>21</v>
      </c>
      <c r="K464" s="664">
        <v>2310</v>
      </c>
      <c r="L464" s="664">
        <v>1.05</v>
      </c>
      <c r="M464" s="664">
        <v>110</v>
      </c>
      <c r="N464" s="664">
        <v>16</v>
      </c>
      <c r="O464" s="664">
        <v>1772</v>
      </c>
      <c r="P464" s="677">
        <v>0.80545454545454542</v>
      </c>
      <c r="Q464" s="665">
        <v>110.75</v>
      </c>
    </row>
    <row r="465" spans="1:17" ht="14.4" customHeight="1" x14ac:dyDescent="0.3">
      <c r="A465" s="660" t="s">
        <v>9996</v>
      </c>
      <c r="B465" s="661" t="s">
        <v>9734</v>
      </c>
      <c r="C465" s="661" t="s">
        <v>8731</v>
      </c>
      <c r="D465" s="661" t="s">
        <v>10033</v>
      </c>
      <c r="E465" s="661" t="s">
        <v>10034</v>
      </c>
      <c r="F465" s="664"/>
      <c r="G465" s="664"/>
      <c r="H465" s="664"/>
      <c r="I465" s="664"/>
      <c r="J465" s="664">
        <v>4</v>
      </c>
      <c r="K465" s="664">
        <v>1312</v>
      </c>
      <c r="L465" s="664"/>
      <c r="M465" s="664">
        <v>328</v>
      </c>
      <c r="N465" s="664"/>
      <c r="O465" s="664"/>
      <c r="P465" s="677"/>
      <c r="Q465" s="665"/>
    </row>
    <row r="466" spans="1:17" ht="14.4" customHeight="1" x14ac:dyDescent="0.3">
      <c r="A466" s="660" t="s">
        <v>9996</v>
      </c>
      <c r="B466" s="661" t="s">
        <v>9734</v>
      </c>
      <c r="C466" s="661" t="s">
        <v>8731</v>
      </c>
      <c r="D466" s="661" t="s">
        <v>10035</v>
      </c>
      <c r="E466" s="661" t="s">
        <v>10036</v>
      </c>
      <c r="F466" s="664">
        <v>6</v>
      </c>
      <c r="G466" s="664">
        <v>1860</v>
      </c>
      <c r="H466" s="664">
        <v>1</v>
      </c>
      <c r="I466" s="664">
        <v>310</v>
      </c>
      <c r="J466" s="664">
        <v>9</v>
      </c>
      <c r="K466" s="664">
        <v>2790</v>
      </c>
      <c r="L466" s="664">
        <v>1.5</v>
      </c>
      <c r="M466" s="664">
        <v>310</v>
      </c>
      <c r="N466" s="664">
        <v>6</v>
      </c>
      <c r="O466" s="664">
        <v>1862</v>
      </c>
      <c r="P466" s="677">
        <v>1.0010752688172042</v>
      </c>
      <c r="Q466" s="665">
        <v>310.33333333333331</v>
      </c>
    </row>
    <row r="467" spans="1:17" ht="14.4" customHeight="1" x14ac:dyDescent="0.3">
      <c r="A467" s="660" t="s">
        <v>9996</v>
      </c>
      <c r="B467" s="661" t="s">
        <v>9734</v>
      </c>
      <c r="C467" s="661" t="s">
        <v>8731</v>
      </c>
      <c r="D467" s="661" t="s">
        <v>8798</v>
      </c>
      <c r="E467" s="661" t="s">
        <v>8799</v>
      </c>
      <c r="F467" s="664">
        <v>248</v>
      </c>
      <c r="G467" s="664">
        <v>5704</v>
      </c>
      <c r="H467" s="664">
        <v>1</v>
      </c>
      <c r="I467" s="664">
        <v>23</v>
      </c>
      <c r="J467" s="664">
        <v>149</v>
      </c>
      <c r="K467" s="664">
        <v>3427</v>
      </c>
      <c r="L467" s="664">
        <v>0.60080645161290325</v>
      </c>
      <c r="M467" s="664">
        <v>23</v>
      </c>
      <c r="N467" s="664">
        <v>338</v>
      </c>
      <c r="O467" s="664">
        <v>7774</v>
      </c>
      <c r="P467" s="677">
        <v>1.3629032258064515</v>
      </c>
      <c r="Q467" s="665">
        <v>23</v>
      </c>
    </row>
    <row r="468" spans="1:17" ht="14.4" customHeight="1" x14ac:dyDescent="0.3">
      <c r="A468" s="660" t="s">
        <v>9996</v>
      </c>
      <c r="B468" s="661" t="s">
        <v>9734</v>
      </c>
      <c r="C468" s="661" t="s">
        <v>8731</v>
      </c>
      <c r="D468" s="661" t="s">
        <v>8877</v>
      </c>
      <c r="E468" s="661" t="s">
        <v>8878</v>
      </c>
      <c r="F468" s="664">
        <v>4</v>
      </c>
      <c r="G468" s="664">
        <v>1388</v>
      </c>
      <c r="H468" s="664">
        <v>1</v>
      </c>
      <c r="I468" s="664">
        <v>347</v>
      </c>
      <c r="J468" s="664">
        <v>4</v>
      </c>
      <c r="K468" s="664">
        <v>1392</v>
      </c>
      <c r="L468" s="664">
        <v>1.0028818443804035</v>
      </c>
      <c r="M468" s="664">
        <v>348</v>
      </c>
      <c r="N468" s="664">
        <v>12</v>
      </c>
      <c r="O468" s="664">
        <v>4188</v>
      </c>
      <c r="P468" s="677">
        <v>3.0172910662824206</v>
      </c>
      <c r="Q468" s="665">
        <v>349</v>
      </c>
    </row>
    <row r="469" spans="1:17" ht="14.4" customHeight="1" x14ac:dyDescent="0.3">
      <c r="A469" s="660" t="s">
        <v>9996</v>
      </c>
      <c r="B469" s="661" t="s">
        <v>9734</v>
      </c>
      <c r="C469" s="661" t="s">
        <v>8731</v>
      </c>
      <c r="D469" s="661" t="s">
        <v>8800</v>
      </c>
      <c r="E469" s="661" t="s">
        <v>8801</v>
      </c>
      <c r="F469" s="664">
        <v>89</v>
      </c>
      <c r="G469" s="664">
        <v>110004</v>
      </c>
      <c r="H469" s="664">
        <v>1</v>
      </c>
      <c r="I469" s="664">
        <v>1236</v>
      </c>
      <c r="J469" s="664">
        <v>53</v>
      </c>
      <c r="K469" s="664">
        <v>65985</v>
      </c>
      <c r="L469" s="664">
        <v>0.59984182393367513</v>
      </c>
      <c r="M469" s="664">
        <v>1245</v>
      </c>
      <c r="N469" s="664">
        <v>123</v>
      </c>
      <c r="O469" s="664">
        <v>154479</v>
      </c>
      <c r="P469" s="677">
        <v>1.404303479873459</v>
      </c>
      <c r="Q469" s="665">
        <v>1255.9268292682927</v>
      </c>
    </row>
    <row r="470" spans="1:17" ht="14.4" customHeight="1" x14ac:dyDescent="0.3">
      <c r="A470" s="660" t="s">
        <v>9996</v>
      </c>
      <c r="B470" s="661" t="s">
        <v>9734</v>
      </c>
      <c r="C470" s="661" t="s">
        <v>8731</v>
      </c>
      <c r="D470" s="661" t="s">
        <v>9566</v>
      </c>
      <c r="E470" s="661" t="s">
        <v>9567</v>
      </c>
      <c r="F470" s="664">
        <v>3</v>
      </c>
      <c r="G470" s="664">
        <v>441</v>
      </c>
      <c r="H470" s="664">
        <v>1</v>
      </c>
      <c r="I470" s="664">
        <v>147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9996</v>
      </c>
      <c r="B471" s="661" t="s">
        <v>9734</v>
      </c>
      <c r="C471" s="661" t="s">
        <v>8731</v>
      </c>
      <c r="D471" s="661" t="s">
        <v>10037</v>
      </c>
      <c r="E471" s="661" t="s">
        <v>10038</v>
      </c>
      <c r="F471" s="664">
        <v>2</v>
      </c>
      <c r="G471" s="664">
        <v>586</v>
      </c>
      <c r="H471" s="664">
        <v>1</v>
      </c>
      <c r="I471" s="664">
        <v>293</v>
      </c>
      <c r="J471" s="664">
        <v>4</v>
      </c>
      <c r="K471" s="664">
        <v>1172</v>
      </c>
      <c r="L471" s="664">
        <v>2</v>
      </c>
      <c r="M471" s="664">
        <v>293</v>
      </c>
      <c r="N471" s="664">
        <v>4</v>
      </c>
      <c r="O471" s="664">
        <v>1174</v>
      </c>
      <c r="P471" s="677">
        <v>2.0034129692832763</v>
      </c>
      <c r="Q471" s="665">
        <v>293.5</v>
      </c>
    </row>
    <row r="472" spans="1:17" ht="14.4" customHeight="1" x14ac:dyDescent="0.3">
      <c r="A472" s="660" t="s">
        <v>9996</v>
      </c>
      <c r="B472" s="661" t="s">
        <v>9734</v>
      </c>
      <c r="C472" s="661" t="s">
        <v>8731</v>
      </c>
      <c r="D472" s="661" t="s">
        <v>10039</v>
      </c>
      <c r="E472" s="661" t="s">
        <v>10040</v>
      </c>
      <c r="F472" s="664">
        <v>25</v>
      </c>
      <c r="G472" s="664">
        <v>5075</v>
      </c>
      <c r="H472" s="664">
        <v>1</v>
      </c>
      <c r="I472" s="664">
        <v>203</v>
      </c>
      <c r="J472" s="664">
        <v>22</v>
      </c>
      <c r="K472" s="664">
        <v>4488</v>
      </c>
      <c r="L472" s="664">
        <v>0.88433497536945815</v>
      </c>
      <c r="M472" s="664">
        <v>204</v>
      </c>
      <c r="N472" s="664">
        <v>16</v>
      </c>
      <c r="O472" s="664">
        <v>3290</v>
      </c>
      <c r="P472" s="677">
        <v>0.64827586206896548</v>
      </c>
      <c r="Q472" s="665">
        <v>205.625</v>
      </c>
    </row>
    <row r="473" spans="1:17" ht="14.4" customHeight="1" x14ac:dyDescent="0.3">
      <c r="A473" s="660" t="s">
        <v>9996</v>
      </c>
      <c r="B473" s="661" t="s">
        <v>9734</v>
      </c>
      <c r="C473" s="661" t="s">
        <v>8731</v>
      </c>
      <c r="D473" s="661" t="s">
        <v>10041</v>
      </c>
      <c r="E473" s="661" t="s">
        <v>10042</v>
      </c>
      <c r="F473" s="664">
        <v>10</v>
      </c>
      <c r="G473" s="664">
        <v>380</v>
      </c>
      <c r="H473" s="664">
        <v>1</v>
      </c>
      <c r="I473" s="664">
        <v>38</v>
      </c>
      <c r="J473" s="664">
        <v>10</v>
      </c>
      <c r="K473" s="664">
        <v>380</v>
      </c>
      <c r="L473" s="664">
        <v>1</v>
      </c>
      <c r="M473" s="664">
        <v>38</v>
      </c>
      <c r="N473" s="664">
        <v>7</v>
      </c>
      <c r="O473" s="664">
        <v>271</v>
      </c>
      <c r="P473" s="677">
        <v>0.7131578947368421</v>
      </c>
      <c r="Q473" s="665">
        <v>38.714285714285715</v>
      </c>
    </row>
    <row r="474" spans="1:17" ht="14.4" customHeight="1" x14ac:dyDescent="0.3">
      <c r="A474" s="660" t="s">
        <v>9996</v>
      </c>
      <c r="B474" s="661" t="s">
        <v>9734</v>
      </c>
      <c r="C474" s="661" t="s">
        <v>8731</v>
      </c>
      <c r="D474" s="661" t="s">
        <v>10043</v>
      </c>
      <c r="E474" s="661" t="s">
        <v>10044</v>
      </c>
      <c r="F474" s="664">
        <v>17</v>
      </c>
      <c r="G474" s="664">
        <v>84830</v>
      </c>
      <c r="H474" s="664">
        <v>1</v>
      </c>
      <c r="I474" s="664">
        <v>4990</v>
      </c>
      <c r="J474" s="664">
        <v>23</v>
      </c>
      <c r="K474" s="664">
        <v>114839</v>
      </c>
      <c r="L474" s="664">
        <v>1.3537545679594483</v>
      </c>
      <c r="M474" s="664">
        <v>4993</v>
      </c>
      <c r="N474" s="664">
        <v>18</v>
      </c>
      <c r="O474" s="664">
        <v>89965</v>
      </c>
      <c r="P474" s="677">
        <v>1.0605328303666155</v>
      </c>
      <c r="Q474" s="665">
        <v>4998.0555555555557</v>
      </c>
    </row>
    <row r="475" spans="1:17" ht="14.4" customHeight="1" x14ac:dyDescent="0.3">
      <c r="A475" s="660" t="s">
        <v>9996</v>
      </c>
      <c r="B475" s="661" t="s">
        <v>9734</v>
      </c>
      <c r="C475" s="661" t="s">
        <v>8731</v>
      </c>
      <c r="D475" s="661" t="s">
        <v>9610</v>
      </c>
      <c r="E475" s="661" t="s">
        <v>9611</v>
      </c>
      <c r="F475" s="664">
        <v>3</v>
      </c>
      <c r="G475" s="664">
        <v>507</v>
      </c>
      <c r="H475" s="664">
        <v>1</v>
      </c>
      <c r="I475" s="664">
        <v>169</v>
      </c>
      <c r="J475" s="664">
        <v>1</v>
      </c>
      <c r="K475" s="664">
        <v>169</v>
      </c>
      <c r="L475" s="664">
        <v>0.33333333333333331</v>
      </c>
      <c r="M475" s="664">
        <v>169</v>
      </c>
      <c r="N475" s="664">
        <v>4</v>
      </c>
      <c r="O475" s="664">
        <v>680</v>
      </c>
      <c r="P475" s="677">
        <v>1.3412228796844181</v>
      </c>
      <c r="Q475" s="665">
        <v>170</v>
      </c>
    </row>
    <row r="476" spans="1:17" ht="14.4" customHeight="1" x14ac:dyDescent="0.3">
      <c r="A476" s="660" t="s">
        <v>9996</v>
      </c>
      <c r="B476" s="661" t="s">
        <v>9734</v>
      </c>
      <c r="C476" s="661" t="s">
        <v>8731</v>
      </c>
      <c r="D476" s="661" t="s">
        <v>9614</v>
      </c>
      <c r="E476" s="661" t="s">
        <v>9615</v>
      </c>
      <c r="F476" s="664">
        <v>1</v>
      </c>
      <c r="G476" s="664">
        <v>324</v>
      </c>
      <c r="H476" s="664">
        <v>1</v>
      </c>
      <c r="I476" s="664">
        <v>324</v>
      </c>
      <c r="J476" s="664"/>
      <c r="K476" s="664"/>
      <c r="L476" s="664"/>
      <c r="M476" s="664"/>
      <c r="N476" s="664"/>
      <c r="O476" s="664"/>
      <c r="P476" s="677"/>
      <c r="Q476" s="665"/>
    </row>
    <row r="477" spans="1:17" ht="14.4" customHeight="1" x14ac:dyDescent="0.3">
      <c r="A477" s="660" t="s">
        <v>9996</v>
      </c>
      <c r="B477" s="661" t="s">
        <v>9734</v>
      </c>
      <c r="C477" s="661" t="s">
        <v>8731</v>
      </c>
      <c r="D477" s="661" t="s">
        <v>10045</v>
      </c>
      <c r="E477" s="661" t="s">
        <v>10046</v>
      </c>
      <c r="F477" s="664">
        <v>5</v>
      </c>
      <c r="G477" s="664">
        <v>3425</v>
      </c>
      <c r="H477" s="664">
        <v>1</v>
      </c>
      <c r="I477" s="664">
        <v>685</v>
      </c>
      <c r="J477" s="664">
        <v>6</v>
      </c>
      <c r="K477" s="664">
        <v>4116</v>
      </c>
      <c r="L477" s="664">
        <v>1.2017518248175183</v>
      </c>
      <c r="M477" s="664">
        <v>686</v>
      </c>
      <c r="N477" s="664">
        <v>5</v>
      </c>
      <c r="O477" s="664">
        <v>3433</v>
      </c>
      <c r="P477" s="677">
        <v>1.0023357664233576</v>
      </c>
      <c r="Q477" s="665">
        <v>686.6</v>
      </c>
    </row>
    <row r="478" spans="1:17" ht="14.4" customHeight="1" x14ac:dyDescent="0.3">
      <c r="A478" s="660" t="s">
        <v>9996</v>
      </c>
      <c r="B478" s="661" t="s">
        <v>9734</v>
      </c>
      <c r="C478" s="661" t="s">
        <v>8731</v>
      </c>
      <c r="D478" s="661" t="s">
        <v>10047</v>
      </c>
      <c r="E478" s="661" t="s">
        <v>10048</v>
      </c>
      <c r="F478" s="664">
        <v>5</v>
      </c>
      <c r="G478" s="664">
        <v>1735</v>
      </c>
      <c r="H478" s="664">
        <v>1</v>
      </c>
      <c r="I478" s="664">
        <v>347</v>
      </c>
      <c r="J478" s="664"/>
      <c r="K478" s="664"/>
      <c r="L478" s="664"/>
      <c r="M478" s="664"/>
      <c r="N478" s="664">
        <v>4</v>
      </c>
      <c r="O478" s="664">
        <v>1392</v>
      </c>
      <c r="P478" s="677">
        <v>0.80230547550432274</v>
      </c>
      <c r="Q478" s="665">
        <v>348</v>
      </c>
    </row>
    <row r="479" spans="1:17" ht="14.4" customHeight="1" x14ac:dyDescent="0.3">
      <c r="A479" s="660" t="s">
        <v>9996</v>
      </c>
      <c r="B479" s="661" t="s">
        <v>9734</v>
      </c>
      <c r="C479" s="661" t="s">
        <v>8731</v>
      </c>
      <c r="D479" s="661" t="s">
        <v>9640</v>
      </c>
      <c r="E479" s="661" t="s">
        <v>9641</v>
      </c>
      <c r="F479" s="664">
        <v>3</v>
      </c>
      <c r="G479" s="664">
        <v>516</v>
      </c>
      <c r="H479" s="664">
        <v>1</v>
      </c>
      <c r="I479" s="664">
        <v>172</v>
      </c>
      <c r="J479" s="664">
        <v>1</v>
      </c>
      <c r="K479" s="664">
        <v>172</v>
      </c>
      <c r="L479" s="664">
        <v>0.33333333333333331</v>
      </c>
      <c r="M479" s="664">
        <v>172</v>
      </c>
      <c r="N479" s="664">
        <v>5</v>
      </c>
      <c r="O479" s="664">
        <v>865</v>
      </c>
      <c r="P479" s="677">
        <v>1.6763565891472869</v>
      </c>
      <c r="Q479" s="665">
        <v>173</v>
      </c>
    </row>
    <row r="480" spans="1:17" ht="14.4" customHeight="1" x14ac:dyDescent="0.3">
      <c r="A480" s="660" t="s">
        <v>9996</v>
      </c>
      <c r="B480" s="661" t="s">
        <v>9734</v>
      </c>
      <c r="C480" s="661" t="s">
        <v>8731</v>
      </c>
      <c r="D480" s="661" t="s">
        <v>10049</v>
      </c>
      <c r="E480" s="661" t="s">
        <v>10050</v>
      </c>
      <c r="F480" s="664"/>
      <c r="G480" s="664"/>
      <c r="H480" s="664"/>
      <c r="I480" s="664"/>
      <c r="J480" s="664"/>
      <c r="K480" s="664"/>
      <c r="L480" s="664"/>
      <c r="M480" s="664"/>
      <c r="N480" s="664">
        <v>4</v>
      </c>
      <c r="O480" s="664">
        <v>1600</v>
      </c>
      <c r="P480" s="677"/>
      <c r="Q480" s="665">
        <v>400</v>
      </c>
    </row>
    <row r="481" spans="1:17" ht="14.4" customHeight="1" x14ac:dyDescent="0.3">
      <c r="A481" s="660" t="s">
        <v>9996</v>
      </c>
      <c r="B481" s="661" t="s">
        <v>9734</v>
      </c>
      <c r="C481" s="661" t="s">
        <v>8731</v>
      </c>
      <c r="D481" s="661" t="s">
        <v>10051</v>
      </c>
      <c r="E481" s="661" t="s">
        <v>10052</v>
      </c>
      <c r="F481" s="664">
        <v>2</v>
      </c>
      <c r="G481" s="664">
        <v>1298</v>
      </c>
      <c r="H481" s="664">
        <v>1</v>
      </c>
      <c r="I481" s="664">
        <v>649</v>
      </c>
      <c r="J481" s="664">
        <v>4</v>
      </c>
      <c r="K481" s="664">
        <v>2600</v>
      </c>
      <c r="L481" s="664">
        <v>2.0030816640986133</v>
      </c>
      <c r="M481" s="664">
        <v>650</v>
      </c>
      <c r="N481" s="664">
        <v>4</v>
      </c>
      <c r="O481" s="664">
        <v>2602</v>
      </c>
      <c r="P481" s="677">
        <v>2.00462249614792</v>
      </c>
      <c r="Q481" s="665">
        <v>650.5</v>
      </c>
    </row>
    <row r="482" spans="1:17" ht="14.4" customHeight="1" x14ac:dyDescent="0.3">
      <c r="A482" s="660" t="s">
        <v>9996</v>
      </c>
      <c r="B482" s="661" t="s">
        <v>9734</v>
      </c>
      <c r="C482" s="661" t="s">
        <v>8731</v>
      </c>
      <c r="D482" s="661" t="s">
        <v>10053</v>
      </c>
      <c r="E482" s="661" t="s">
        <v>10054</v>
      </c>
      <c r="F482" s="664">
        <v>2</v>
      </c>
      <c r="G482" s="664">
        <v>1298</v>
      </c>
      <c r="H482" s="664">
        <v>1</v>
      </c>
      <c r="I482" s="664">
        <v>649</v>
      </c>
      <c r="J482" s="664">
        <v>4</v>
      </c>
      <c r="K482" s="664">
        <v>2600</v>
      </c>
      <c r="L482" s="664">
        <v>2.0030816640986133</v>
      </c>
      <c r="M482" s="664">
        <v>650</v>
      </c>
      <c r="N482" s="664">
        <v>4</v>
      </c>
      <c r="O482" s="664">
        <v>2602</v>
      </c>
      <c r="P482" s="677">
        <v>2.00462249614792</v>
      </c>
      <c r="Q482" s="665">
        <v>650.5</v>
      </c>
    </row>
    <row r="483" spans="1:17" ht="14.4" customHeight="1" x14ac:dyDescent="0.3">
      <c r="A483" s="660" t="s">
        <v>9996</v>
      </c>
      <c r="B483" s="661" t="s">
        <v>9734</v>
      </c>
      <c r="C483" s="661" t="s">
        <v>8731</v>
      </c>
      <c r="D483" s="661" t="s">
        <v>8806</v>
      </c>
      <c r="E483" s="661" t="s">
        <v>8807</v>
      </c>
      <c r="F483" s="664">
        <v>2949</v>
      </c>
      <c r="G483" s="664">
        <v>1244478</v>
      </c>
      <c r="H483" s="664">
        <v>1</v>
      </c>
      <c r="I483" s="664">
        <v>422</v>
      </c>
      <c r="J483" s="664">
        <v>2212</v>
      </c>
      <c r="K483" s="664">
        <v>937888</v>
      </c>
      <c r="L483" s="664">
        <v>0.75363967864437942</v>
      </c>
      <c r="M483" s="664">
        <v>424</v>
      </c>
      <c r="N483" s="664">
        <v>5292</v>
      </c>
      <c r="O483" s="664">
        <v>2267880</v>
      </c>
      <c r="P483" s="677">
        <v>1.8223544329429688</v>
      </c>
      <c r="Q483" s="665">
        <v>428.54875283446711</v>
      </c>
    </row>
    <row r="484" spans="1:17" ht="14.4" customHeight="1" x14ac:dyDescent="0.3">
      <c r="A484" s="660" t="s">
        <v>9996</v>
      </c>
      <c r="B484" s="661" t="s">
        <v>9734</v>
      </c>
      <c r="C484" s="661" t="s">
        <v>8731</v>
      </c>
      <c r="D484" s="661" t="s">
        <v>10055</v>
      </c>
      <c r="E484" s="661" t="s">
        <v>10056</v>
      </c>
      <c r="F484" s="664">
        <v>5</v>
      </c>
      <c r="G484" s="664">
        <v>3445</v>
      </c>
      <c r="H484" s="664">
        <v>1</v>
      </c>
      <c r="I484" s="664">
        <v>689</v>
      </c>
      <c r="J484" s="664">
        <v>4</v>
      </c>
      <c r="K484" s="664">
        <v>2760</v>
      </c>
      <c r="L484" s="664">
        <v>0.80116110304789545</v>
      </c>
      <c r="M484" s="664">
        <v>690</v>
      </c>
      <c r="N484" s="664">
        <v>3</v>
      </c>
      <c r="O484" s="664">
        <v>2073</v>
      </c>
      <c r="P484" s="677">
        <v>0.60174165457184325</v>
      </c>
      <c r="Q484" s="665">
        <v>691</v>
      </c>
    </row>
    <row r="485" spans="1:17" ht="14.4" customHeight="1" x14ac:dyDescent="0.3">
      <c r="A485" s="660" t="s">
        <v>9996</v>
      </c>
      <c r="B485" s="661" t="s">
        <v>9734</v>
      </c>
      <c r="C485" s="661" t="s">
        <v>8731</v>
      </c>
      <c r="D485" s="661" t="s">
        <v>10057</v>
      </c>
      <c r="E485" s="661" t="s">
        <v>10058</v>
      </c>
      <c r="F485" s="664">
        <v>6</v>
      </c>
      <c r="G485" s="664">
        <v>4038</v>
      </c>
      <c r="H485" s="664">
        <v>1</v>
      </c>
      <c r="I485" s="664">
        <v>673</v>
      </c>
      <c r="J485" s="664">
        <v>8</v>
      </c>
      <c r="K485" s="664">
        <v>5392</v>
      </c>
      <c r="L485" s="664">
        <v>1.3353145121347201</v>
      </c>
      <c r="M485" s="664">
        <v>674</v>
      </c>
      <c r="N485" s="664">
        <v>9</v>
      </c>
      <c r="O485" s="664">
        <v>6072</v>
      </c>
      <c r="P485" s="677">
        <v>1.5037147102526003</v>
      </c>
      <c r="Q485" s="665">
        <v>674.66666666666663</v>
      </c>
    </row>
    <row r="486" spans="1:17" ht="14.4" customHeight="1" x14ac:dyDescent="0.3">
      <c r="A486" s="660" t="s">
        <v>9996</v>
      </c>
      <c r="B486" s="661" t="s">
        <v>9734</v>
      </c>
      <c r="C486" s="661" t="s">
        <v>8731</v>
      </c>
      <c r="D486" s="661" t="s">
        <v>10059</v>
      </c>
      <c r="E486" s="661" t="s">
        <v>10060</v>
      </c>
      <c r="F486" s="664">
        <v>23</v>
      </c>
      <c r="G486" s="664">
        <v>10856</v>
      </c>
      <c r="H486" s="664">
        <v>1</v>
      </c>
      <c r="I486" s="664">
        <v>472</v>
      </c>
      <c r="J486" s="664">
        <v>23</v>
      </c>
      <c r="K486" s="664">
        <v>10879</v>
      </c>
      <c r="L486" s="664">
        <v>1.0021186440677967</v>
      </c>
      <c r="M486" s="664">
        <v>473</v>
      </c>
      <c r="N486" s="664">
        <v>14</v>
      </c>
      <c r="O486" s="664">
        <v>6633</v>
      </c>
      <c r="P486" s="677">
        <v>0.61099852616064854</v>
      </c>
      <c r="Q486" s="665">
        <v>473.78571428571428</v>
      </c>
    </row>
    <row r="487" spans="1:17" ht="14.4" customHeight="1" x14ac:dyDescent="0.3">
      <c r="A487" s="660" t="s">
        <v>9996</v>
      </c>
      <c r="B487" s="661" t="s">
        <v>9734</v>
      </c>
      <c r="C487" s="661" t="s">
        <v>8731</v>
      </c>
      <c r="D487" s="661" t="s">
        <v>10061</v>
      </c>
      <c r="E487" s="661" t="s">
        <v>10062</v>
      </c>
      <c r="F487" s="664">
        <v>2</v>
      </c>
      <c r="G487" s="664">
        <v>572</v>
      </c>
      <c r="H487" s="664">
        <v>1</v>
      </c>
      <c r="I487" s="664">
        <v>286</v>
      </c>
      <c r="J487" s="664">
        <v>3</v>
      </c>
      <c r="K487" s="664">
        <v>861</v>
      </c>
      <c r="L487" s="664">
        <v>1.5052447552447552</v>
      </c>
      <c r="M487" s="664">
        <v>287</v>
      </c>
      <c r="N487" s="664">
        <v>4</v>
      </c>
      <c r="O487" s="664">
        <v>1152</v>
      </c>
      <c r="P487" s="677">
        <v>2.0139860139860142</v>
      </c>
      <c r="Q487" s="665">
        <v>288</v>
      </c>
    </row>
    <row r="488" spans="1:17" ht="14.4" customHeight="1" x14ac:dyDescent="0.3">
      <c r="A488" s="660" t="s">
        <v>9996</v>
      </c>
      <c r="B488" s="661" t="s">
        <v>9734</v>
      </c>
      <c r="C488" s="661" t="s">
        <v>8731</v>
      </c>
      <c r="D488" s="661" t="s">
        <v>10063</v>
      </c>
      <c r="E488" s="661" t="s">
        <v>10064</v>
      </c>
      <c r="F488" s="664"/>
      <c r="G488" s="664"/>
      <c r="H488" s="664"/>
      <c r="I488" s="664"/>
      <c r="J488" s="664"/>
      <c r="K488" s="664"/>
      <c r="L488" s="664"/>
      <c r="M488" s="664"/>
      <c r="N488" s="664">
        <v>2</v>
      </c>
      <c r="O488" s="664">
        <v>1622</v>
      </c>
      <c r="P488" s="677"/>
      <c r="Q488" s="665">
        <v>811</v>
      </c>
    </row>
    <row r="489" spans="1:17" ht="14.4" customHeight="1" x14ac:dyDescent="0.3">
      <c r="A489" s="660" t="s">
        <v>9996</v>
      </c>
      <c r="B489" s="661" t="s">
        <v>9734</v>
      </c>
      <c r="C489" s="661" t="s">
        <v>8731</v>
      </c>
      <c r="D489" s="661" t="s">
        <v>8810</v>
      </c>
      <c r="E489" s="661" t="s">
        <v>8811</v>
      </c>
      <c r="F489" s="664">
        <v>3008</v>
      </c>
      <c r="G489" s="664">
        <v>3008000</v>
      </c>
      <c r="H489" s="664">
        <v>1</v>
      </c>
      <c r="I489" s="664">
        <v>1000</v>
      </c>
      <c r="J489" s="664">
        <v>2433</v>
      </c>
      <c r="K489" s="664">
        <v>2437866</v>
      </c>
      <c r="L489" s="664">
        <v>0.81046077127659577</v>
      </c>
      <c r="M489" s="664">
        <v>1002</v>
      </c>
      <c r="N489" s="664">
        <v>5759</v>
      </c>
      <c r="O489" s="664">
        <v>5787950</v>
      </c>
      <c r="P489" s="677">
        <v>1.924185505319149</v>
      </c>
      <c r="Q489" s="665">
        <v>1005.0269143948602</v>
      </c>
    </row>
    <row r="490" spans="1:17" ht="14.4" customHeight="1" x14ac:dyDescent="0.3">
      <c r="A490" s="660" t="s">
        <v>9996</v>
      </c>
      <c r="B490" s="661" t="s">
        <v>9734</v>
      </c>
      <c r="C490" s="661" t="s">
        <v>8731</v>
      </c>
      <c r="D490" s="661" t="s">
        <v>9678</v>
      </c>
      <c r="E490" s="661" t="s">
        <v>9679</v>
      </c>
      <c r="F490" s="664">
        <v>1</v>
      </c>
      <c r="G490" s="664">
        <v>166</v>
      </c>
      <c r="H490" s="664">
        <v>1</v>
      </c>
      <c r="I490" s="664">
        <v>166</v>
      </c>
      <c r="J490" s="664">
        <v>2</v>
      </c>
      <c r="K490" s="664">
        <v>332</v>
      </c>
      <c r="L490" s="664">
        <v>2</v>
      </c>
      <c r="M490" s="664">
        <v>166</v>
      </c>
      <c r="N490" s="664"/>
      <c r="O490" s="664"/>
      <c r="P490" s="677"/>
      <c r="Q490" s="665"/>
    </row>
    <row r="491" spans="1:17" ht="14.4" customHeight="1" x14ac:dyDescent="0.3">
      <c r="A491" s="660" t="s">
        <v>9996</v>
      </c>
      <c r="B491" s="661" t="s">
        <v>9734</v>
      </c>
      <c r="C491" s="661" t="s">
        <v>8731</v>
      </c>
      <c r="D491" s="661" t="s">
        <v>10065</v>
      </c>
      <c r="E491" s="661" t="s">
        <v>10066</v>
      </c>
      <c r="F491" s="664"/>
      <c r="G491" s="664"/>
      <c r="H491" s="664"/>
      <c r="I491" s="664"/>
      <c r="J491" s="664"/>
      <c r="K491" s="664"/>
      <c r="L491" s="664"/>
      <c r="M491" s="664"/>
      <c r="N491" s="664">
        <v>1</v>
      </c>
      <c r="O491" s="664">
        <v>573</v>
      </c>
      <c r="P491" s="677"/>
      <c r="Q491" s="665">
        <v>573</v>
      </c>
    </row>
    <row r="492" spans="1:17" ht="14.4" customHeight="1" x14ac:dyDescent="0.3">
      <c r="A492" s="660" t="s">
        <v>9996</v>
      </c>
      <c r="B492" s="661" t="s">
        <v>9734</v>
      </c>
      <c r="C492" s="661" t="s">
        <v>8731</v>
      </c>
      <c r="D492" s="661" t="s">
        <v>10067</v>
      </c>
      <c r="E492" s="661" t="s">
        <v>10068</v>
      </c>
      <c r="F492" s="664">
        <v>1</v>
      </c>
      <c r="G492" s="664">
        <v>185</v>
      </c>
      <c r="H492" s="664">
        <v>1</v>
      </c>
      <c r="I492" s="664">
        <v>185</v>
      </c>
      <c r="J492" s="664">
        <v>5</v>
      </c>
      <c r="K492" s="664">
        <v>925</v>
      </c>
      <c r="L492" s="664">
        <v>5</v>
      </c>
      <c r="M492" s="664">
        <v>185</v>
      </c>
      <c r="N492" s="664">
        <v>4</v>
      </c>
      <c r="O492" s="664">
        <v>742</v>
      </c>
      <c r="P492" s="677">
        <v>4.0108108108108107</v>
      </c>
      <c r="Q492" s="665">
        <v>185.5</v>
      </c>
    </row>
    <row r="493" spans="1:17" ht="14.4" customHeight="1" x14ac:dyDescent="0.3">
      <c r="A493" s="660" t="s">
        <v>9996</v>
      </c>
      <c r="B493" s="661" t="s">
        <v>9734</v>
      </c>
      <c r="C493" s="661" t="s">
        <v>8731</v>
      </c>
      <c r="D493" s="661" t="s">
        <v>10069</v>
      </c>
      <c r="E493" s="661" t="s">
        <v>10070</v>
      </c>
      <c r="F493" s="664">
        <v>2</v>
      </c>
      <c r="G493" s="664">
        <v>2788</v>
      </c>
      <c r="H493" s="664">
        <v>1</v>
      </c>
      <c r="I493" s="664">
        <v>1394</v>
      </c>
      <c r="J493" s="664">
        <v>4</v>
      </c>
      <c r="K493" s="664">
        <v>5580</v>
      </c>
      <c r="L493" s="664">
        <v>2.0014347202295553</v>
      </c>
      <c r="M493" s="664">
        <v>1395</v>
      </c>
      <c r="N493" s="664">
        <v>4</v>
      </c>
      <c r="O493" s="664">
        <v>5582</v>
      </c>
      <c r="P493" s="677">
        <v>2.0021520803443327</v>
      </c>
      <c r="Q493" s="665">
        <v>1395.5</v>
      </c>
    </row>
    <row r="494" spans="1:17" ht="14.4" customHeight="1" x14ac:dyDescent="0.3">
      <c r="A494" s="660" t="s">
        <v>9996</v>
      </c>
      <c r="B494" s="661" t="s">
        <v>9734</v>
      </c>
      <c r="C494" s="661" t="s">
        <v>8731</v>
      </c>
      <c r="D494" s="661" t="s">
        <v>10071</v>
      </c>
      <c r="E494" s="661" t="s">
        <v>10072</v>
      </c>
      <c r="F494" s="664">
        <v>13</v>
      </c>
      <c r="G494" s="664">
        <v>13195</v>
      </c>
      <c r="H494" s="664">
        <v>1</v>
      </c>
      <c r="I494" s="664">
        <v>1015</v>
      </c>
      <c r="J494" s="664">
        <v>10</v>
      </c>
      <c r="K494" s="664">
        <v>10160</v>
      </c>
      <c r="L494" s="664">
        <v>0.7699886320575976</v>
      </c>
      <c r="M494" s="664">
        <v>1016</v>
      </c>
      <c r="N494" s="664">
        <v>10</v>
      </c>
      <c r="O494" s="664">
        <v>10170</v>
      </c>
      <c r="P494" s="677">
        <v>0.77074649488442593</v>
      </c>
      <c r="Q494" s="665">
        <v>1017</v>
      </c>
    </row>
    <row r="495" spans="1:17" ht="14.4" customHeight="1" x14ac:dyDescent="0.3">
      <c r="A495" s="660" t="s">
        <v>9996</v>
      </c>
      <c r="B495" s="661" t="s">
        <v>9734</v>
      </c>
      <c r="C495" s="661" t="s">
        <v>8731</v>
      </c>
      <c r="D495" s="661" t="s">
        <v>10073</v>
      </c>
      <c r="E495" s="661" t="s">
        <v>10074</v>
      </c>
      <c r="F495" s="664"/>
      <c r="G495" s="664"/>
      <c r="H495" s="664"/>
      <c r="I495" s="664"/>
      <c r="J495" s="664"/>
      <c r="K495" s="664"/>
      <c r="L495" s="664"/>
      <c r="M495" s="664"/>
      <c r="N495" s="664">
        <v>2</v>
      </c>
      <c r="O495" s="664">
        <v>1622</v>
      </c>
      <c r="P495" s="677"/>
      <c r="Q495" s="665">
        <v>811</v>
      </c>
    </row>
    <row r="496" spans="1:17" ht="14.4" customHeight="1" x14ac:dyDescent="0.3">
      <c r="A496" s="660" t="s">
        <v>9996</v>
      </c>
      <c r="B496" s="661" t="s">
        <v>9734</v>
      </c>
      <c r="C496" s="661" t="s">
        <v>8731</v>
      </c>
      <c r="D496" s="661" t="s">
        <v>10075</v>
      </c>
      <c r="E496" s="661" t="s">
        <v>10076</v>
      </c>
      <c r="F496" s="664"/>
      <c r="G496" s="664"/>
      <c r="H496" s="664"/>
      <c r="I496" s="664"/>
      <c r="J496" s="664">
        <v>1</v>
      </c>
      <c r="K496" s="664">
        <v>256</v>
      </c>
      <c r="L496" s="664"/>
      <c r="M496" s="664">
        <v>256</v>
      </c>
      <c r="N496" s="664"/>
      <c r="O496" s="664"/>
      <c r="P496" s="677"/>
      <c r="Q496" s="665"/>
    </row>
    <row r="497" spans="1:17" ht="14.4" customHeight="1" x14ac:dyDescent="0.3">
      <c r="A497" s="660" t="s">
        <v>10077</v>
      </c>
      <c r="B497" s="661" t="s">
        <v>8791</v>
      </c>
      <c r="C497" s="661" t="s">
        <v>8731</v>
      </c>
      <c r="D497" s="661" t="s">
        <v>8825</v>
      </c>
      <c r="E497" s="661" t="s">
        <v>8826</v>
      </c>
      <c r="F497" s="664">
        <v>1</v>
      </c>
      <c r="G497" s="664">
        <v>494</v>
      </c>
      <c r="H497" s="664">
        <v>1</v>
      </c>
      <c r="I497" s="664">
        <v>494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10077</v>
      </c>
      <c r="B498" s="661" t="s">
        <v>8791</v>
      </c>
      <c r="C498" s="661" t="s">
        <v>8731</v>
      </c>
      <c r="D498" s="661" t="s">
        <v>10078</v>
      </c>
      <c r="E498" s="661" t="s">
        <v>10079</v>
      </c>
      <c r="F498" s="664">
        <v>1</v>
      </c>
      <c r="G498" s="664">
        <v>6246</v>
      </c>
      <c r="H498" s="664">
        <v>1</v>
      </c>
      <c r="I498" s="664">
        <v>6246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10077</v>
      </c>
      <c r="B499" s="661" t="s">
        <v>8791</v>
      </c>
      <c r="C499" s="661" t="s">
        <v>8731</v>
      </c>
      <c r="D499" s="661" t="s">
        <v>8800</v>
      </c>
      <c r="E499" s="661" t="s">
        <v>8801</v>
      </c>
      <c r="F499" s="664"/>
      <c r="G499" s="664"/>
      <c r="H499" s="664"/>
      <c r="I499" s="664"/>
      <c r="J499" s="664">
        <v>2</v>
      </c>
      <c r="K499" s="664">
        <v>2490</v>
      </c>
      <c r="L499" s="664"/>
      <c r="M499" s="664">
        <v>1245</v>
      </c>
      <c r="N499" s="664"/>
      <c r="O499" s="664"/>
      <c r="P499" s="677"/>
      <c r="Q499" s="665"/>
    </row>
    <row r="500" spans="1:17" ht="14.4" customHeight="1" x14ac:dyDescent="0.3">
      <c r="A500" s="660" t="s">
        <v>10077</v>
      </c>
      <c r="B500" s="661" t="s">
        <v>8791</v>
      </c>
      <c r="C500" s="661" t="s">
        <v>8731</v>
      </c>
      <c r="D500" s="661" t="s">
        <v>8802</v>
      </c>
      <c r="E500" s="661" t="s">
        <v>8803</v>
      </c>
      <c r="F500" s="664"/>
      <c r="G500" s="664"/>
      <c r="H500" s="664"/>
      <c r="I500" s="664"/>
      <c r="J500" s="664">
        <v>8</v>
      </c>
      <c r="K500" s="664">
        <v>74696</v>
      </c>
      <c r="L500" s="664"/>
      <c r="M500" s="664">
        <v>9337</v>
      </c>
      <c r="N500" s="664"/>
      <c r="O500" s="664"/>
      <c r="P500" s="677"/>
      <c r="Q500" s="665"/>
    </row>
    <row r="501" spans="1:17" ht="14.4" customHeight="1" x14ac:dyDescent="0.3">
      <c r="A501" s="660" t="s">
        <v>10077</v>
      </c>
      <c r="B501" s="661" t="s">
        <v>8791</v>
      </c>
      <c r="C501" s="661" t="s">
        <v>8731</v>
      </c>
      <c r="D501" s="661" t="s">
        <v>9378</v>
      </c>
      <c r="E501" s="661" t="s">
        <v>9379</v>
      </c>
      <c r="F501" s="664">
        <v>1</v>
      </c>
      <c r="G501" s="664">
        <v>166</v>
      </c>
      <c r="H501" s="664">
        <v>1</v>
      </c>
      <c r="I501" s="664">
        <v>166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thickBot="1" x14ac:dyDescent="0.35">
      <c r="A502" s="666" t="s">
        <v>10077</v>
      </c>
      <c r="B502" s="667" t="s">
        <v>8791</v>
      </c>
      <c r="C502" s="667" t="s">
        <v>8731</v>
      </c>
      <c r="D502" s="667" t="s">
        <v>10080</v>
      </c>
      <c r="E502" s="667" t="s">
        <v>10081</v>
      </c>
      <c r="F502" s="670"/>
      <c r="G502" s="670"/>
      <c r="H502" s="670"/>
      <c r="I502" s="670"/>
      <c r="J502" s="670">
        <v>2</v>
      </c>
      <c r="K502" s="670">
        <v>15098</v>
      </c>
      <c r="L502" s="670"/>
      <c r="M502" s="670">
        <v>7549</v>
      </c>
      <c r="N502" s="670"/>
      <c r="O502" s="670"/>
      <c r="P502" s="678"/>
      <c r="Q502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8727</v>
      </c>
      <c r="D3" s="197">
        <f>SUBTOTAL(9,D6:D1048576)</f>
        <v>8933</v>
      </c>
      <c r="E3" s="197">
        <f>SUBTOTAL(9,E6:E1048576)</f>
        <v>9638</v>
      </c>
      <c r="F3" s="198">
        <f>IF(OR(E3=0,C3=0),"",E3/C3)</f>
        <v>1.1043886788128796</v>
      </c>
      <c r="G3" s="452">
        <f>SUBTOTAL(9,G6:G1048576)</f>
        <v>22304.402999999991</v>
      </c>
      <c r="H3" s="453">
        <f>SUBTOTAL(9,H6:H1048576)</f>
        <v>22235.410800000001</v>
      </c>
      <c r="I3" s="453">
        <f>SUBTOTAL(9,I6:I1048576)</f>
        <v>23326.908299999999</v>
      </c>
      <c r="J3" s="198">
        <f>IF(OR(I3=0,G3=0),"",I3/G3)</f>
        <v>1.0458432041422498</v>
      </c>
      <c r="K3" s="452">
        <f>SUBTOTAL(9,K6:K1048576)</f>
        <v>2580.08</v>
      </c>
      <c r="L3" s="453">
        <f>SUBTOTAL(9,L6:L1048576)</f>
        <v>2548.16</v>
      </c>
      <c r="M3" s="453">
        <f>SUBTOTAL(9,M6:M1048576)</f>
        <v>2671.86</v>
      </c>
      <c r="N3" s="199">
        <f>IF(OR(M3=0,E3=0),"",M3/E3)</f>
        <v>0.27722141523137583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24"/>
      <c r="B5" s="925"/>
      <c r="C5" s="932">
        <v>2012</v>
      </c>
      <c r="D5" s="932">
        <v>2013</v>
      </c>
      <c r="E5" s="932">
        <v>2014</v>
      </c>
      <c r="F5" s="933" t="s">
        <v>2</v>
      </c>
      <c r="G5" s="943">
        <v>2012</v>
      </c>
      <c r="H5" s="932">
        <v>2013</v>
      </c>
      <c r="I5" s="932">
        <v>2014</v>
      </c>
      <c r="J5" s="933" t="s">
        <v>2</v>
      </c>
      <c r="K5" s="943">
        <v>2012</v>
      </c>
      <c r="L5" s="932">
        <v>2013</v>
      </c>
      <c r="M5" s="932">
        <v>2014</v>
      </c>
      <c r="N5" s="944" t="s">
        <v>93</v>
      </c>
    </row>
    <row r="6" spans="1:14" ht="14.4" customHeight="1" x14ac:dyDescent="0.3">
      <c r="A6" s="926" t="s">
        <v>9162</v>
      </c>
      <c r="B6" s="929" t="s">
        <v>10083</v>
      </c>
      <c r="C6" s="934">
        <v>5451</v>
      </c>
      <c r="D6" s="935">
        <v>5652</v>
      </c>
      <c r="E6" s="935">
        <v>6192</v>
      </c>
      <c r="F6" s="940">
        <v>1.135938359933957</v>
      </c>
      <c r="G6" s="934">
        <v>5075.940599999999</v>
      </c>
      <c r="H6" s="935">
        <v>5081.706000000001</v>
      </c>
      <c r="I6" s="935">
        <v>5364.081900000001</v>
      </c>
      <c r="J6" s="940">
        <v>1.056766089815945</v>
      </c>
      <c r="K6" s="934">
        <v>436.08</v>
      </c>
      <c r="L6" s="935">
        <v>452.16</v>
      </c>
      <c r="M6" s="935">
        <v>495.36</v>
      </c>
      <c r="N6" s="945">
        <v>80</v>
      </c>
    </row>
    <row r="7" spans="1:14" ht="14.4" customHeight="1" x14ac:dyDescent="0.3">
      <c r="A7" s="927" t="s">
        <v>9195</v>
      </c>
      <c r="B7" s="930" t="s">
        <v>10084</v>
      </c>
      <c r="C7" s="936">
        <v>1012</v>
      </c>
      <c r="D7" s="937">
        <v>911</v>
      </c>
      <c r="E7" s="937">
        <v>907</v>
      </c>
      <c r="F7" s="941">
        <v>0.89624505928853759</v>
      </c>
      <c r="G7" s="936">
        <v>6077.5703999999969</v>
      </c>
      <c r="H7" s="937">
        <v>5473.5911999999998</v>
      </c>
      <c r="I7" s="937">
        <v>5449.6188000000002</v>
      </c>
      <c r="J7" s="941">
        <v>0.89667719850682481</v>
      </c>
      <c r="K7" s="936">
        <v>1012</v>
      </c>
      <c r="L7" s="937">
        <v>911</v>
      </c>
      <c r="M7" s="937">
        <v>907</v>
      </c>
      <c r="N7" s="946">
        <v>1000</v>
      </c>
    </row>
    <row r="8" spans="1:14" ht="14.4" customHeight="1" thickBot="1" x14ac:dyDescent="0.35">
      <c r="A8" s="928" t="s">
        <v>9193</v>
      </c>
      <c r="B8" s="931" t="s">
        <v>10084</v>
      </c>
      <c r="C8" s="938">
        <v>2264</v>
      </c>
      <c r="D8" s="939">
        <v>2370</v>
      </c>
      <c r="E8" s="939">
        <v>2539</v>
      </c>
      <c r="F8" s="942">
        <v>1.1214664310954063</v>
      </c>
      <c r="G8" s="938">
        <v>11150.891999999996</v>
      </c>
      <c r="H8" s="939">
        <v>11680.113600000001</v>
      </c>
      <c r="I8" s="939">
        <v>12513.207599999998</v>
      </c>
      <c r="J8" s="942">
        <v>1.1221709976206389</v>
      </c>
      <c r="K8" s="938">
        <v>1132</v>
      </c>
      <c r="L8" s="939">
        <v>1185</v>
      </c>
      <c r="M8" s="939">
        <v>1269.5</v>
      </c>
      <c r="N8" s="94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2014-11-23T12:56:32Z</dcterms:modified>
</cp:coreProperties>
</file>